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akcijanje\nauka\moji radovi\aktivno\symbolic regression\rils-rols\test\"/>
    </mc:Choice>
  </mc:AlternateContent>
  <xr:revisionPtr revIDLastSave="0" documentId="13_ncr:1_{564294C7-5C45-4879-9C46-B7F44F9399C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rbench all results" sheetId="38" r:id="rId1"/>
    <sheet name="Random results" sheetId="34" r:id="rId2"/>
    <sheet name="Srbench noise 0" sheetId="39" r:id="rId3"/>
    <sheet name="Srbench noise 0.01" sheetId="40" r:id="rId4"/>
    <sheet name="Random noise 0" sheetId="33" r:id="rId5"/>
    <sheet name="Random noise 0.001" sheetId="35" r:id="rId6"/>
    <sheet name="Random noise 0.01" sheetId="36" r:id="rId7"/>
    <sheet name="srbench true models" sheetId="3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" i="34" l="1"/>
  <c r="P223" i="34"/>
  <c r="P207" i="34"/>
  <c r="P191" i="34"/>
  <c r="P175" i="34"/>
  <c r="P159" i="34"/>
  <c r="P143" i="34"/>
  <c r="P127" i="34"/>
  <c r="P111" i="34"/>
  <c r="P95" i="34"/>
  <c r="P79" i="34"/>
  <c r="P63" i="34"/>
  <c r="P47" i="34"/>
  <c r="P31" i="34"/>
  <c r="P15" i="34"/>
  <c r="X224" i="34"/>
  <c r="X136" i="34"/>
  <c r="H45" i="34"/>
  <c r="H189" i="34"/>
  <c r="Q1" i="38"/>
  <c r="L5" i="38"/>
  <c r="Q5" i="38" s="1"/>
  <c r="M5" i="38"/>
  <c r="N5" i="38"/>
  <c r="O5" i="38"/>
  <c r="P5" i="38"/>
  <c r="L6" i="38"/>
  <c r="Q6" i="38" s="1"/>
  <c r="M6" i="38"/>
  <c r="N6" i="38"/>
  <c r="O6" i="38"/>
  <c r="P6" i="38"/>
  <c r="L7" i="38"/>
  <c r="Q7" i="38" s="1"/>
  <c r="M7" i="38"/>
  <c r="N7" i="38"/>
  <c r="O7" i="38"/>
  <c r="P7" i="38"/>
  <c r="L8" i="38"/>
  <c r="Q8" i="38" s="1"/>
  <c r="M8" i="38"/>
  <c r="N8" i="38"/>
  <c r="O8" i="38"/>
  <c r="P8" i="38"/>
  <c r="L9" i="38"/>
  <c r="Q9" i="38" s="1"/>
  <c r="M9" i="38"/>
  <c r="N9" i="38"/>
  <c r="O9" i="38"/>
  <c r="P9" i="38"/>
  <c r="L10" i="38"/>
  <c r="Q10" i="38" s="1"/>
  <c r="M10" i="38"/>
  <c r="N10" i="38"/>
  <c r="O10" i="38"/>
  <c r="P10" i="38"/>
  <c r="L11" i="38"/>
  <c r="Q11" i="38" s="1"/>
  <c r="M11" i="38"/>
  <c r="N11" i="38"/>
  <c r="O11" i="38"/>
  <c r="P11" i="38"/>
  <c r="L12" i="38"/>
  <c r="Q12" i="38" s="1"/>
  <c r="M12" i="38"/>
  <c r="N12" i="38"/>
  <c r="O12" i="38"/>
  <c r="P12" i="38"/>
  <c r="L13" i="38"/>
  <c r="M13" i="38"/>
  <c r="N13" i="38"/>
  <c r="O13" i="38"/>
  <c r="P13" i="38"/>
  <c r="L14" i="38"/>
  <c r="Q14" i="38" s="1"/>
  <c r="M14" i="38"/>
  <c r="N14" i="38"/>
  <c r="O14" i="38"/>
  <c r="P14" i="38"/>
  <c r="L15" i="38"/>
  <c r="M15" i="38"/>
  <c r="N15" i="38"/>
  <c r="O15" i="38"/>
  <c r="P15" i="38"/>
  <c r="L16" i="38"/>
  <c r="Q16" i="38" s="1"/>
  <c r="M16" i="38"/>
  <c r="N16" i="38"/>
  <c r="O16" i="38"/>
  <c r="P16" i="38"/>
  <c r="L17" i="38"/>
  <c r="Q17" i="38" s="1"/>
  <c r="M17" i="38"/>
  <c r="N17" i="38"/>
  <c r="O17" i="38"/>
  <c r="P17" i="38"/>
  <c r="L18" i="38"/>
  <c r="Q18" i="38" s="1"/>
  <c r="M18" i="38"/>
  <c r="N18" i="38"/>
  <c r="O18" i="38"/>
  <c r="P18" i="38"/>
  <c r="L19" i="38"/>
  <c r="Q19" i="38" s="1"/>
  <c r="M19" i="38"/>
  <c r="N19" i="38"/>
  <c r="O19" i="38"/>
  <c r="P19" i="38"/>
  <c r="L20" i="38"/>
  <c r="Q20" i="38" s="1"/>
  <c r="M20" i="38"/>
  <c r="N20" i="38"/>
  <c r="O20" i="38"/>
  <c r="P20" i="38"/>
  <c r="L21" i="38"/>
  <c r="Q21" i="38" s="1"/>
  <c r="M21" i="38"/>
  <c r="N21" i="38"/>
  <c r="O21" i="38"/>
  <c r="P21" i="38"/>
  <c r="L22" i="38"/>
  <c r="Q22" i="38" s="1"/>
  <c r="M22" i="38"/>
  <c r="N22" i="38"/>
  <c r="O22" i="38"/>
  <c r="P22" i="38"/>
  <c r="L23" i="38"/>
  <c r="Q23" i="38" s="1"/>
  <c r="M23" i="38"/>
  <c r="N23" i="38"/>
  <c r="O23" i="38"/>
  <c r="P23" i="38"/>
  <c r="L24" i="38"/>
  <c r="Q24" i="38" s="1"/>
  <c r="M24" i="38"/>
  <c r="N24" i="38"/>
  <c r="O24" i="38"/>
  <c r="P24" i="38"/>
  <c r="L25" i="38"/>
  <c r="Q25" i="38" s="1"/>
  <c r="M25" i="38"/>
  <c r="N25" i="38"/>
  <c r="O25" i="38"/>
  <c r="P25" i="38"/>
  <c r="L26" i="38"/>
  <c r="Q26" i="38" s="1"/>
  <c r="M26" i="38"/>
  <c r="N26" i="38"/>
  <c r="O26" i="38"/>
  <c r="P26" i="38"/>
  <c r="L27" i="38"/>
  <c r="Q27" i="38" s="1"/>
  <c r="M27" i="38"/>
  <c r="N27" i="38"/>
  <c r="O27" i="38"/>
  <c r="P27" i="38"/>
  <c r="L28" i="38"/>
  <c r="Q28" i="38" s="1"/>
  <c r="M28" i="38"/>
  <c r="N28" i="38"/>
  <c r="O28" i="38"/>
  <c r="P28" i="38"/>
  <c r="L29" i="38"/>
  <c r="Q29" i="38" s="1"/>
  <c r="M29" i="38"/>
  <c r="N29" i="38"/>
  <c r="O29" i="38"/>
  <c r="P29" i="38"/>
  <c r="L30" i="38"/>
  <c r="Q30" i="38" s="1"/>
  <c r="M30" i="38"/>
  <c r="N30" i="38"/>
  <c r="O30" i="38"/>
  <c r="P30" i="38"/>
  <c r="L31" i="38"/>
  <c r="M31" i="38"/>
  <c r="N31" i="38"/>
  <c r="O31" i="38"/>
  <c r="P31" i="38"/>
  <c r="L32" i="38"/>
  <c r="Q32" i="38" s="1"/>
  <c r="M32" i="38"/>
  <c r="N32" i="38"/>
  <c r="O32" i="38"/>
  <c r="P32" i="38"/>
  <c r="L33" i="38"/>
  <c r="Q33" i="38" s="1"/>
  <c r="M33" i="38"/>
  <c r="N33" i="38"/>
  <c r="O33" i="38"/>
  <c r="P33" i="38"/>
  <c r="L34" i="38"/>
  <c r="Q34" i="38" s="1"/>
  <c r="M34" i="38"/>
  <c r="N34" i="38"/>
  <c r="O34" i="38"/>
  <c r="P34" i="38"/>
  <c r="L35" i="38"/>
  <c r="Q35" i="38" s="1"/>
  <c r="M35" i="38"/>
  <c r="N35" i="38"/>
  <c r="O35" i="38"/>
  <c r="P35" i="38"/>
  <c r="L36" i="38"/>
  <c r="Q36" i="38" s="1"/>
  <c r="M36" i="38"/>
  <c r="N36" i="38"/>
  <c r="O36" i="38"/>
  <c r="P36" i="38"/>
  <c r="L37" i="38"/>
  <c r="Q37" i="38" s="1"/>
  <c r="M37" i="38"/>
  <c r="N37" i="38"/>
  <c r="O37" i="38"/>
  <c r="P37" i="38"/>
  <c r="L38" i="38"/>
  <c r="Q38" i="38" s="1"/>
  <c r="M38" i="38"/>
  <c r="N38" i="38"/>
  <c r="O38" i="38"/>
  <c r="P38" i="38"/>
  <c r="L39" i="38"/>
  <c r="Q39" i="38" s="1"/>
  <c r="M39" i="38"/>
  <c r="N39" i="38"/>
  <c r="O39" i="38"/>
  <c r="P39" i="38"/>
  <c r="L40" i="38"/>
  <c r="Q40" i="38" s="1"/>
  <c r="M40" i="38"/>
  <c r="N40" i="38"/>
  <c r="O40" i="38"/>
  <c r="P40" i="38"/>
  <c r="L41" i="38"/>
  <c r="Q41" i="38" s="1"/>
  <c r="M41" i="38"/>
  <c r="N41" i="38"/>
  <c r="O41" i="38"/>
  <c r="P41" i="38"/>
  <c r="L42" i="38"/>
  <c r="Q42" i="38" s="1"/>
  <c r="M42" i="38"/>
  <c r="N42" i="38"/>
  <c r="O42" i="38"/>
  <c r="P42" i="38"/>
  <c r="L43" i="38"/>
  <c r="Q43" i="38" s="1"/>
  <c r="M43" i="38"/>
  <c r="N43" i="38"/>
  <c r="O43" i="38"/>
  <c r="P43" i="38"/>
  <c r="L44" i="38"/>
  <c r="Q44" i="38" s="1"/>
  <c r="M44" i="38"/>
  <c r="N44" i="38"/>
  <c r="O44" i="38"/>
  <c r="P44" i="38"/>
  <c r="L45" i="38"/>
  <c r="Q45" i="38" s="1"/>
  <c r="M45" i="38"/>
  <c r="N45" i="38"/>
  <c r="O45" i="38"/>
  <c r="P45" i="38"/>
  <c r="L46" i="38"/>
  <c r="Q46" i="38" s="1"/>
  <c r="M46" i="38"/>
  <c r="N46" i="38"/>
  <c r="O46" i="38"/>
  <c r="P46" i="38"/>
  <c r="L47" i="38"/>
  <c r="M47" i="38"/>
  <c r="N47" i="38"/>
  <c r="O47" i="38"/>
  <c r="P47" i="38"/>
  <c r="L48" i="38"/>
  <c r="Q48" i="38" s="1"/>
  <c r="M48" i="38"/>
  <c r="N48" i="38"/>
  <c r="O48" i="38"/>
  <c r="P48" i="38"/>
  <c r="L49" i="38"/>
  <c r="Q49" i="38" s="1"/>
  <c r="M49" i="38"/>
  <c r="N49" i="38"/>
  <c r="O49" i="38"/>
  <c r="P49" i="38"/>
  <c r="L50" i="38"/>
  <c r="Q50" i="38" s="1"/>
  <c r="M50" i="38"/>
  <c r="N50" i="38"/>
  <c r="O50" i="38"/>
  <c r="P50" i="38"/>
  <c r="L51" i="38"/>
  <c r="Q51" i="38" s="1"/>
  <c r="M51" i="38"/>
  <c r="N51" i="38"/>
  <c r="O51" i="38"/>
  <c r="P51" i="38"/>
  <c r="L52" i="38"/>
  <c r="Q52" i="38" s="1"/>
  <c r="M52" i="38"/>
  <c r="N52" i="38"/>
  <c r="O52" i="38"/>
  <c r="P52" i="38"/>
  <c r="L53" i="38"/>
  <c r="Q53" i="38" s="1"/>
  <c r="M53" i="38"/>
  <c r="N53" i="38"/>
  <c r="O53" i="38"/>
  <c r="P53" i="38"/>
  <c r="L54" i="38"/>
  <c r="Q54" i="38" s="1"/>
  <c r="M54" i="38"/>
  <c r="N54" i="38"/>
  <c r="O54" i="38"/>
  <c r="P54" i="38"/>
  <c r="L55" i="38"/>
  <c r="Q55" i="38" s="1"/>
  <c r="M55" i="38"/>
  <c r="N55" i="38"/>
  <c r="O55" i="38"/>
  <c r="P55" i="38"/>
  <c r="L56" i="38"/>
  <c r="Q56" i="38" s="1"/>
  <c r="M56" i="38"/>
  <c r="N56" i="38"/>
  <c r="O56" i="38"/>
  <c r="P56" i="38"/>
  <c r="L57" i="38"/>
  <c r="Q57" i="38" s="1"/>
  <c r="M57" i="38"/>
  <c r="N57" i="38"/>
  <c r="O57" i="38"/>
  <c r="P57" i="38"/>
  <c r="L58" i="38"/>
  <c r="Q58" i="38" s="1"/>
  <c r="M58" i="38"/>
  <c r="N58" i="38"/>
  <c r="O58" i="38"/>
  <c r="P58" i="38"/>
  <c r="L59" i="38"/>
  <c r="Q59" i="38" s="1"/>
  <c r="M59" i="38"/>
  <c r="N59" i="38"/>
  <c r="O59" i="38"/>
  <c r="P59" i="38"/>
  <c r="L60" i="38"/>
  <c r="Q60" i="38" s="1"/>
  <c r="M60" i="38"/>
  <c r="N60" i="38"/>
  <c r="O60" i="38"/>
  <c r="P60" i="38"/>
  <c r="L61" i="38"/>
  <c r="Q61" i="38" s="1"/>
  <c r="M61" i="38"/>
  <c r="N61" i="38"/>
  <c r="O61" i="38"/>
  <c r="P61" i="38"/>
  <c r="L62" i="38"/>
  <c r="Q62" i="38" s="1"/>
  <c r="M62" i="38"/>
  <c r="N62" i="38"/>
  <c r="O62" i="38"/>
  <c r="P62" i="38"/>
  <c r="L63" i="38"/>
  <c r="M63" i="38"/>
  <c r="N63" i="38"/>
  <c r="O63" i="38"/>
  <c r="P63" i="38"/>
  <c r="L64" i="38"/>
  <c r="Q64" i="38" s="1"/>
  <c r="M64" i="38"/>
  <c r="N64" i="38"/>
  <c r="O64" i="38"/>
  <c r="P64" i="38"/>
  <c r="L65" i="38"/>
  <c r="Q65" i="38" s="1"/>
  <c r="M65" i="38"/>
  <c r="N65" i="38"/>
  <c r="O65" i="38"/>
  <c r="P65" i="38"/>
  <c r="L66" i="38"/>
  <c r="Q66" i="38" s="1"/>
  <c r="M66" i="38"/>
  <c r="N66" i="38"/>
  <c r="O66" i="38"/>
  <c r="P66" i="38"/>
  <c r="L67" i="38"/>
  <c r="Q67" i="38" s="1"/>
  <c r="M67" i="38"/>
  <c r="N67" i="38"/>
  <c r="O67" i="38"/>
  <c r="P67" i="38"/>
  <c r="L68" i="38"/>
  <c r="Q68" i="38" s="1"/>
  <c r="M68" i="38"/>
  <c r="N68" i="38"/>
  <c r="O68" i="38"/>
  <c r="P68" i="38"/>
  <c r="L69" i="38"/>
  <c r="Q69" i="38" s="1"/>
  <c r="M69" i="38"/>
  <c r="N69" i="38"/>
  <c r="O69" i="38"/>
  <c r="P69" i="38"/>
  <c r="L70" i="38"/>
  <c r="Q70" i="38" s="1"/>
  <c r="M70" i="38"/>
  <c r="N70" i="38"/>
  <c r="O70" i="38"/>
  <c r="P70" i="38"/>
  <c r="L71" i="38"/>
  <c r="Q71" i="38" s="1"/>
  <c r="M71" i="38"/>
  <c r="N71" i="38"/>
  <c r="O71" i="38"/>
  <c r="P71" i="38"/>
  <c r="L72" i="38"/>
  <c r="Q72" i="38" s="1"/>
  <c r="M72" i="38"/>
  <c r="N72" i="38"/>
  <c r="O72" i="38"/>
  <c r="P72" i="38"/>
  <c r="L73" i="38"/>
  <c r="Q73" i="38" s="1"/>
  <c r="M73" i="38"/>
  <c r="N73" i="38"/>
  <c r="O73" i="38"/>
  <c r="P73" i="38"/>
  <c r="L74" i="38"/>
  <c r="Q74" i="38" s="1"/>
  <c r="M74" i="38"/>
  <c r="N74" i="38"/>
  <c r="O74" i="38"/>
  <c r="P74" i="38"/>
  <c r="L75" i="38"/>
  <c r="Q75" i="38" s="1"/>
  <c r="M75" i="38"/>
  <c r="N75" i="38"/>
  <c r="O75" i="38"/>
  <c r="P75" i="38"/>
  <c r="L76" i="38"/>
  <c r="Q76" i="38" s="1"/>
  <c r="M76" i="38"/>
  <c r="N76" i="38"/>
  <c r="O76" i="38"/>
  <c r="P76" i="38"/>
  <c r="L77" i="38"/>
  <c r="Q77" i="38" s="1"/>
  <c r="M77" i="38"/>
  <c r="N77" i="38"/>
  <c r="O77" i="38"/>
  <c r="P77" i="38"/>
  <c r="L78" i="38"/>
  <c r="Q78" i="38" s="1"/>
  <c r="M78" i="38"/>
  <c r="N78" i="38"/>
  <c r="O78" i="38"/>
  <c r="P78" i="38"/>
  <c r="L79" i="38"/>
  <c r="Q79" i="38" s="1"/>
  <c r="M79" i="38"/>
  <c r="N79" i="38"/>
  <c r="O79" i="38"/>
  <c r="P79" i="38"/>
  <c r="L80" i="38"/>
  <c r="Q80" i="38" s="1"/>
  <c r="M80" i="38"/>
  <c r="N80" i="38"/>
  <c r="O80" i="38"/>
  <c r="P80" i="38"/>
  <c r="L81" i="38"/>
  <c r="Q81" i="38" s="1"/>
  <c r="M81" i="38"/>
  <c r="N81" i="38"/>
  <c r="O81" i="38"/>
  <c r="P81" i="38"/>
  <c r="L82" i="38"/>
  <c r="Q82" i="38" s="1"/>
  <c r="M82" i="38"/>
  <c r="N82" i="38"/>
  <c r="O82" i="38"/>
  <c r="P82" i="38"/>
  <c r="L83" i="38"/>
  <c r="Q83" i="38" s="1"/>
  <c r="M83" i="38"/>
  <c r="N83" i="38"/>
  <c r="O83" i="38"/>
  <c r="P83" i="38"/>
  <c r="L84" i="38"/>
  <c r="Q84" i="38" s="1"/>
  <c r="M84" i="38"/>
  <c r="N84" i="38"/>
  <c r="O84" i="38"/>
  <c r="P84" i="38"/>
  <c r="L85" i="38"/>
  <c r="Q85" i="38" s="1"/>
  <c r="M85" i="38"/>
  <c r="N85" i="38"/>
  <c r="O85" i="38"/>
  <c r="P85" i="38"/>
  <c r="L86" i="38"/>
  <c r="Q86" i="38" s="1"/>
  <c r="M86" i="38"/>
  <c r="N86" i="38"/>
  <c r="O86" i="38"/>
  <c r="P86" i="38"/>
  <c r="L87" i="38"/>
  <c r="Q87" i="38" s="1"/>
  <c r="M87" i="38"/>
  <c r="N87" i="38"/>
  <c r="O87" i="38"/>
  <c r="P87" i="38"/>
  <c r="L88" i="38"/>
  <c r="M88" i="38"/>
  <c r="N88" i="38"/>
  <c r="O88" i="38"/>
  <c r="P88" i="38"/>
  <c r="L89" i="38"/>
  <c r="Q89" i="38" s="1"/>
  <c r="M89" i="38"/>
  <c r="N89" i="38"/>
  <c r="O89" i="38"/>
  <c r="P89" i="38"/>
  <c r="L90" i="38"/>
  <c r="Q90" i="38" s="1"/>
  <c r="M90" i="38"/>
  <c r="N90" i="38"/>
  <c r="O90" i="38"/>
  <c r="P90" i="38"/>
  <c r="L91" i="38"/>
  <c r="Q91" i="38" s="1"/>
  <c r="M91" i="38"/>
  <c r="N91" i="38"/>
  <c r="O91" i="38"/>
  <c r="P91" i="38"/>
  <c r="L92" i="38"/>
  <c r="Q92" i="38" s="1"/>
  <c r="M92" i="38"/>
  <c r="N92" i="38"/>
  <c r="O92" i="38"/>
  <c r="P92" i="38"/>
  <c r="L93" i="38"/>
  <c r="Q93" i="38" s="1"/>
  <c r="M93" i="38"/>
  <c r="N93" i="38"/>
  <c r="O93" i="38"/>
  <c r="P93" i="38"/>
  <c r="L94" i="38"/>
  <c r="Q94" i="38" s="1"/>
  <c r="M94" i="38"/>
  <c r="N94" i="38"/>
  <c r="O94" i="38"/>
  <c r="P94" i="38"/>
  <c r="L95" i="38"/>
  <c r="Q95" i="38" s="1"/>
  <c r="M95" i="38"/>
  <c r="N95" i="38"/>
  <c r="O95" i="38"/>
  <c r="P95" i="38"/>
  <c r="L96" i="38"/>
  <c r="Q96" i="38" s="1"/>
  <c r="M96" i="38"/>
  <c r="N96" i="38"/>
  <c r="O96" i="38"/>
  <c r="P96" i="38"/>
  <c r="L97" i="38"/>
  <c r="Q97" i="38" s="1"/>
  <c r="M97" i="38"/>
  <c r="N97" i="38"/>
  <c r="O97" i="38"/>
  <c r="P97" i="38"/>
  <c r="L98" i="38"/>
  <c r="Q98" i="38" s="1"/>
  <c r="M98" i="38"/>
  <c r="N98" i="38"/>
  <c r="O98" i="38"/>
  <c r="P98" i="38"/>
  <c r="L99" i="38"/>
  <c r="Q99" i="38" s="1"/>
  <c r="M99" i="38"/>
  <c r="N99" i="38"/>
  <c r="O99" i="38"/>
  <c r="P99" i="38"/>
  <c r="L100" i="38"/>
  <c r="Q100" i="38" s="1"/>
  <c r="M100" i="38"/>
  <c r="N100" i="38"/>
  <c r="O100" i="38"/>
  <c r="P100" i="38"/>
  <c r="L101" i="38"/>
  <c r="Q101" i="38" s="1"/>
  <c r="M101" i="38"/>
  <c r="N101" i="38"/>
  <c r="O101" i="38"/>
  <c r="P101" i="38"/>
  <c r="L102" i="38"/>
  <c r="Q102" i="38" s="1"/>
  <c r="M102" i="38"/>
  <c r="N102" i="38"/>
  <c r="O102" i="38"/>
  <c r="P102" i="38"/>
  <c r="L103" i="38"/>
  <c r="Q103" i="38" s="1"/>
  <c r="M103" i="38"/>
  <c r="N103" i="38"/>
  <c r="O103" i="38"/>
  <c r="P103" i="38"/>
  <c r="L104" i="38"/>
  <c r="M104" i="38"/>
  <c r="N104" i="38"/>
  <c r="O104" i="38"/>
  <c r="P104" i="38"/>
  <c r="L105" i="38"/>
  <c r="Q105" i="38" s="1"/>
  <c r="M105" i="38"/>
  <c r="N105" i="38"/>
  <c r="O105" i="38"/>
  <c r="P105" i="38"/>
  <c r="L106" i="38"/>
  <c r="Q106" i="38" s="1"/>
  <c r="M106" i="38"/>
  <c r="N106" i="38"/>
  <c r="O106" i="38"/>
  <c r="P106" i="38"/>
  <c r="L107" i="38"/>
  <c r="Q107" i="38" s="1"/>
  <c r="M107" i="38"/>
  <c r="N107" i="38"/>
  <c r="O107" i="38"/>
  <c r="P107" i="38"/>
  <c r="L108" i="38"/>
  <c r="Q108" i="38" s="1"/>
  <c r="M108" i="38"/>
  <c r="N108" i="38"/>
  <c r="O108" i="38"/>
  <c r="P108" i="38"/>
  <c r="L109" i="38"/>
  <c r="Q109" i="38" s="1"/>
  <c r="M109" i="38"/>
  <c r="N109" i="38"/>
  <c r="O109" i="38"/>
  <c r="P109" i="38"/>
  <c r="L110" i="38"/>
  <c r="Q110" i="38" s="1"/>
  <c r="M110" i="38"/>
  <c r="N110" i="38"/>
  <c r="O110" i="38"/>
  <c r="P110" i="38"/>
  <c r="L111" i="38"/>
  <c r="Q111" i="38" s="1"/>
  <c r="M111" i="38"/>
  <c r="N111" i="38"/>
  <c r="O111" i="38"/>
  <c r="P111" i="38"/>
  <c r="L112" i="38"/>
  <c r="Q112" i="38" s="1"/>
  <c r="M112" i="38"/>
  <c r="N112" i="38"/>
  <c r="O112" i="38"/>
  <c r="P112" i="38"/>
  <c r="L113" i="38"/>
  <c r="Q113" i="38" s="1"/>
  <c r="M113" i="38"/>
  <c r="N113" i="38"/>
  <c r="O113" i="38"/>
  <c r="P113" i="38"/>
  <c r="L114" i="38"/>
  <c r="Q114" i="38" s="1"/>
  <c r="M114" i="38"/>
  <c r="N114" i="38"/>
  <c r="O114" i="38"/>
  <c r="P114" i="38"/>
  <c r="L115" i="38"/>
  <c r="Q115" i="38" s="1"/>
  <c r="M115" i="38"/>
  <c r="N115" i="38"/>
  <c r="O115" i="38"/>
  <c r="P115" i="38"/>
  <c r="L116" i="38"/>
  <c r="Q116" i="38" s="1"/>
  <c r="M116" i="38"/>
  <c r="N116" i="38"/>
  <c r="O116" i="38"/>
  <c r="P116" i="38"/>
  <c r="L117" i="38"/>
  <c r="Q117" i="38" s="1"/>
  <c r="M117" i="38"/>
  <c r="N117" i="38"/>
  <c r="O117" i="38"/>
  <c r="P117" i="38"/>
  <c r="L118" i="38"/>
  <c r="Q118" i="38" s="1"/>
  <c r="M118" i="38"/>
  <c r="N118" i="38"/>
  <c r="O118" i="38"/>
  <c r="P118" i="38"/>
  <c r="L119" i="38"/>
  <c r="Q119" i="38" s="1"/>
  <c r="M119" i="38"/>
  <c r="N119" i="38"/>
  <c r="O119" i="38"/>
  <c r="P119" i="38"/>
  <c r="L120" i="38"/>
  <c r="M120" i="38"/>
  <c r="N120" i="38"/>
  <c r="O120" i="38"/>
  <c r="P120" i="38"/>
  <c r="L121" i="38"/>
  <c r="Q121" i="38" s="1"/>
  <c r="M121" i="38"/>
  <c r="N121" i="38"/>
  <c r="O121" i="38"/>
  <c r="P121" i="38"/>
  <c r="L122" i="38"/>
  <c r="Q122" i="38" s="1"/>
  <c r="M122" i="38"/>
  <c r="N122" i="38"/>
  <c r="O122" i="38"/>
  <c r="P122" i="38"/>
  <c r="L123" i="38"/>
  <c r="Q123" i="38" s="1"/>
  <c r="M123" i="38"/>
  <c r="N123" i="38"/>
  <c r="O123" i="38"/>
  <c r="P123" i="38"/>
  <c r="L124" i="38"/>
  <c r="Q124" i="38" s="1"/>
  <c r="M124" i="38"/>
  <c r="N124" i="38"/>
  <c r="O124" i="38"/>
  <c r="P124" i="38"/>
  <c r="L125" i="38"/>
  <c r="Q125" i="38" s="1"/>
  <c r="M125" i="38"/>
  <c r="N125" i="38"/>
  <c r="O125" i="38"/>
  <c r="P125" i="38"/>
  <c r="L126" i="38"/>
  <c r="Q126" i="38" s="1"/>
  <c r="M126" i="38"/>
  <c r="N126" i="38"/>
  <c r="O126" i="38"/>
  <c r="P126" i="38"/>
  <c r="L127" i="38"/>
  <c r="M127" i="38"/>
  <c r="N127" i="38"/>
  <c r="O127" i="38"/>
  <c r="P127" i="38"/>
  <c r="L128" i="38"/>
  <c r="Q128" i="38" s="1"/>
  <c r="M128" i="38"/>
  <c r="N128" i="38"/>
  <c r="O128" i="38"/>
  <c r="P128" i="38"/>
  <c r="L129" i="38"/>
  <c r="Q129" i="38" s="1"/>
  <c r="M129" i="38"/>
  <c r="N129" i="38"/>
  <c r="O129" i="38"/>
  <c r="P129" i="38"/>
  <c r="L130" i="38"/>
  <c r="Q130" i="38" s="1"/>
  <c r="M130" i="38"/>
  <c r="N130" i="38"/>
  <c r="O130" i="38"/>
  <c r="P130" i="38"/>
  <c r="L131" i="38"/>
  <c r="Q131" i="38" s="1"/>
  <c r="M131" i="38"/>
  <c r="N131" i="38"/>
  <c r="O131" i="38"/>
  <c r="P131" i="38"/>
  <c r="L132" i="38"/>
  <c r="Q132" i="38" s="1"/>
  <c r="M132" i="38"/>
  <c r="N132" i="38"/>
  <c r="O132" i="38"/>
  <c r="P132" i="38"/>
  <c r="L133" i="38"/>
  <c r="Q133" i="38" s="1"/>
  <c r="M133" i="38"/>
  <c r="N133" i="38"/>
  <c r="O133" i="38"/>
  <c r="P133" i="38"/>
  <c r="L134" i="38"/>
  <c r="Q134" i="38" s="1"/>
  <c r="M134" i="38"/>
  <c r="N134" i="38"/>
  <c r="O134" i="38"/>
  <c r="P134" i="38"/>
  <c r="L135" i="38"/>
  <c r="Q135" i="38" s="1"/>
  <c r="M135" i="38"/>
  <c r="N135" i="38"/>
  <c r="O135" i="38"/>
  <c r="P135" i="38"/>
  <c r="L136" i="38"/>
  <c r="Q136" i="38" s="1"/>
  <c r="M136" i="38"/>
  <c r="N136" i="38"/>
  <c r="O136" i="38"/>
  <c r="P136" i="38"/>
  <c r="L137" i="38"/>
  <c r="Q137" i="38" s="1"/>
  <c r="M137" i="38"/>
  <c r="N137" i="38"/>
  <c r="O137" i="38"/>
  <c r="P137" i="38"/>
  <c r="L138" i="38"/>
  <c r="Q138" i="38" s="1"/>
  <c r="M138" i="38"/>
  <c r="N138" i="38"/>
  <c r="O138" i="38"/>
  <c r="P138" i="38"/>
  <c r="L139" i="38"/>
  <c r="Q139" i="38" s="1"/>
  <c r="M139" i="38"/>
  <c r="N139" i="38"/>
  <c r="O139" i="38"/>
  <c r="P139" i="38"/>
  <c r="L140" i="38"/>
  <c r="Q140" i="38" s="1"/>
  <c r="M140" i="38"/>
  <c r="N140" i="38"/>
  <c r="O140" i="38"/>
  <c r="P140" i="38"/>
  <c r="L141" i="38"/>
  <c r="Q141" i="38" s="1"/>
  <c r="M141" i="38"/>
  <c r="N141" i="38"/>
  <c r="O141" i="38"/>
  <c r="P141" i="38"/>
  <c r="L142" i="38"/>
  <c r="Q142" i="38" s="1"/>
  <c r="M142" i="38"/>
  <c r="N142" i="38"/>
  <c r="O142" i="38"/>
  <c r="P142" i="38"/>
  <c r="L143" i="38"/>
  <c r="M143" i="38"/>
  <c r="N143" i="38"/>
  <c r="O143" i="38"/>
  <c r="P143" i="38"/>
  <c r="L144" i="38"/>
  <c r="Q144" i="38" s="1"/>
  <c r="M144" i="38"/>
  <c r="N144" i="38"/>
  <c r="O144" i="38"/>
  <c r="P144" i="38"/>
  <c r="L145" i="38"/>
  <c r="Q145" i="38" s="1"/>
  <c r="M145" i="38"/>
  <c r="N145" i="38"/>
  <c r="O145" i="38"/>
  <c r="P145" i="38"/>
  <c r="L146" i="38"/>
  <c r="Q146" i="38" s="1"/>
  <c r="M146" i="38"/>
  <c r="N146" i="38"/>
  <c r="O146" i="38"/>
  <c r="P146" i="38"/>
  <c r="L147" i="38"/>
  <c r="Q147" i="38" s="1"/>
  <c r="M147" i="38"/>
  <c r="N147" i="38"/>
  <c r="O147" i="38"/>
  <c r="P147" i="38"/>
  <c r="L148" i="38"/>
  <c r="Q148" i="38" s="1"/>
  <c r="M148" i="38"/>
  <c r="N148" i="38"/>
  <c r="O148" i="38"/>
  <c r="P148" i="38"/>
  <c r="L149" i="38"/>
  <c r="Q149" i="38" s="1"/>
  <c r="M149" i="38"/>
  <c r="N149" i="38"/>
  <c r="O149" i="38"/>
  <c r="P149" i="38"/>
  <c r="L150" i="38"/>
  <c r="Q150" i="38" s="1"/>
  <c r="M150" i="38"/>
  <c r="N150" i="38"/>
  <c r="O150" i="38"/>
  <c r="P150" i="38"/>
  <c r="L151" i="38"/>
  <c r="Q151" i="38" s="1"/>
  <c r="M151" i="38"/>
  <c r="N151" i="38"/>
  <c r="O151" i="38"/>
  <c r="P151" i="38"/>
  <c r="L152" i="38"/>
  <c r="M152" i="38"/>
  <c r="N152" i="38"/>
  <c r="O152" i="38"/>
  <c r="P152" i="38"/>
  <c r="L153" i="38"/>
  <c r="Q153" i="38" s="1"/>
  <c r="M153" i="38"/>
  <c r="N153" i="38"/>
  <c r="O153" i="38"/>
  <c r="P153" i="38"/>
  <c r="L154" i="38"/>
  <c r="Q154" i="38" s="1"/>
  <c r="M154" i="38"/>
  <c r="N154" i="38"/>
  <c r="O154" i="38"/>
  <c r="P154" i="38"/>
  <c r="L155" i="38"/>
  <c r="Q155" i="38" s="1"/>
  <c r="M155" i="38"/>
  <c r="N155" i="38"/>
  <c r="O155" i="38"/>
  <c r="P155" i="38"/>
  <c r="L156" i="38"/>
  <c r="Q156" i="38" s="1"/>
  <c r="M156" i="38"/>
  <c r="N156" i="38"/>
  <c r="O156" i="38"/>
  <c r="P156" i="38"/>
  <c r="L157" i="38"/>
  <c r="Q157" i="38" s="1"/>
  <c r="M157" i="38"/>
  <c r="N157" i="38"/>
  <c r="O157" i="38"/>
  <c r="P157" i="38"/>
  <c r="L158" i="38"/>
  <c r="Q158" i="38" s="1"/>
  <c r="M158" i="38"/>
  <c r="N158" i="38"/>
  <c r="O158" i="38"/>
  <c r="P158" i="38"/>
  <c r="L159" i="38"/>
  <c r="M159" i="38"/>
  <c r="N159" i="38"/>
  <c r="O159" i="38"/>
  <c r="P159" i="38"/>
  <c r="L160" i="38"/>
  <c r="Q160" i="38" s="1"/>
  <c r="M160" i="38"/>
  <c r="N160" i="38"/>
  <c r="O160" i="38"/>
  <c r="P160" i="38"/>
  <c r="L161" i="38"/>
  <c r="Q161" i="38" s="1"/>
  <c r="M161" i="38"/>
  <c r="N161" i="38"/>
  <c r="O161" i="38"/>
  <c r="P161" i="38"/>
  <c r="L162" i="38"/>
  <c r="Q162" i="38" s="1"/>
  <c r="M162" i="38"/>
  <c r="N162" i="38"/>
  <c r="O162" i="38"/>
  <c r="P162" i="38"/>
  <c r="L163" i="38"/>
  <c r="Q163" i="38" s="1"/>
  <c r="M163" i="38"/>
  <c r="N163" i="38"/>
  <c r="O163" i="38"/>
  <c r="P163" i="38"/>
  <c r="L164" i="38"/>
  <c r="Q164" i="38" s="1"/>
  <c r="M164" i="38"/>
  <c r="N164" i="38"/>
  <c r="O164" i="38"/>
  <c r="P164" i="38"/>
  <c r="L165" i="38"/>
  <c r="Q165" i="38" s="1"/>
  <c r="M165" i="38"/>
  <c r="N165" i="38"/>
  <c r="O165" i="38"/>
  <c r="P165" i="38"/>
  <c r="L166" i="38"/>
  <c r="Q166" i="38" s="1"/>
  <c r="M166" i="38"/>
  <c r="N166" i="38"/>
  <c r="O166" i="38"/>
  <c r="P166" i="38"/>
  <c r="L167" i="38"/>
  <c r="Q167" i="38" s="1"/>
  <c r="M167" i="38"/>
  <c r="N167" i="38"/>
  <c r="O167" i="38"/>
  <c r="P167" i="38"/>
  <c r="L168" i="38"/>
  <c r="M168" i="38"/>
  <c r="N168" i="38"/>
  <c r="O168" i="38"/>
  <c r="P168" i="38"/>
  <c r="L169" i="38"/>
  <c r="Q169" i="38" s="1"/>
  <c r="M169" i="38"/>
  <c r="N169" i="38"/>
  <c r="O169" i="38"/>
  <c r="P169" i="38"/>
  <c r="L170" i="38"/>
  <c r="Q170" i="38" s="1"/>
  <c r="M170" i="38"/>
  <c r="N170" i="38"/>
  <c r="O170" i="38"/>
  <c r="P170" i="38"/>
  <c r="L171" i="38"/>
  <c r="Q171" i="38" s="1"/>
  <c r="M171" i="38"/>
  <c r="N171" i="38"/>
  <c r="O171" i="38"/>
  <c r="P171" i="38"/>
  <c r="L172" i="38"/>
  <c r="Q172" i="38" s="1"/>
  <c r="M172" i="38"/>
  <c r="N172" i="38"/>
  <c r="O172" i="38"/>
  <c r="P172" i="38"/>
  <c r="L173" i="38"/>
  <c r="Q173" i="38" s="1"/>
  <c r="M173" i="38"/>
  <c r="N173" i="38"/>
  <c r="O173" i="38"/>
  <c r="P173" i="38"/>
  <c r="L174" i="38"/>
  <c r="Q174" i="38" s="1"/>
  <c r="M174" i="38"/>
  <c r="N174" i="38"/>
  <c r="O174" i="38"/>
  <c r="P174" i="38"/>
  <c r="L175" i="38"/>
  <c r="M175" i="38"/>
  <c r="N175" i="38"/>
  <c r="O175" i="38"/>
  <c r="P175" i="38"/>
  <c r="L176" i="38"/>
  <c r="Q176" i="38" s="1"/>
  <c r="M176" i="38"/>
  <c r="N176" i="38"/>
  <c r="O176" i="38"/>
  <c r="P176" i="38"/>
  <c r="L177" i="38"/>
  <c r="Q177" i="38" s="1"/>
  <c r="M177" i="38"/>
  <c r="N177" i="38"/>
  <c r="O177" i="38"/>
  <c r="P177" i="38"/>
  <c r="L178" i="38"/>
  <c r="Q178" i="38" s="1"/>
  <c r="M178" i="38"/>
  <c r="N178" i="38"/>
  <c r="O178" i="38"/>
  <c r="P178" i="38"/>
  <c r="L179" i="38"/>
  <c r="Q179" i="38" s="1"/>
  <c r="M179" i="38"/>
  <c r="N179" i="38"/>
  <c r="O179" i="38"/>
  <c r="P179" i="38"/>
  <c r="L180" i="38"/>
  <c r="Q180" i="38" s="1"/>
  <c r="M180" i="38"/>
  <c r="N180" i="38"/>
  <c r="O180" i="38"/>
  <c r="P180" i="38"/>
  <c r="L181" i="38"/>
  <c r="Q181" i="38" s="1"/>
  <c r="M181" i="38"/>
  <c r="N181" i="38"/>
  <c r="O181" i="38"/>
  <c r="P181" i="38"/>
  <c r="L182" i="38"/>
  <c r="Q182" i="38" s="1"/>
  <c r="M182" i="38"/>
  <c r="N182" i="38"/>
  <c r="O182" i="38"/>
  <c r="P182" i="38"/>
  <c r="L183" i="38"/>
  <c r="Q183" i="38" s="1"/>
  <c r="M183" i="38"/>
  <c r="N183" i="38"/>
  <c r="O183" i="38"/>
  <c r="P183" i="38"/>
  <c r="L184" i="38"/>
  <c r="M184" i="38"/>
  <c r="N184" i="38"/>
  <c r="O184" i="38"/>
  <c r="P184" i="38"/>
  <c r="L185" i="38"/>
  <c r="Q185" i="38" s="1"/>
  <c r="M185" i="38"/>
  <c r="N185" i="38"/>
  <c r="O185" i="38"/>
  <c r="P185" i="38"/>
  <c r="L186" i="38"/>
  <c r="Q186" i="38" s="1"/>
  <c r="M186" i="38"/>
  <c r="N186" i="38"/>
  <c r="O186" i="38"/>
  <c r="P186" i="38"/>
  <c r="L187" i="38"/>
  <c r="Q187" i="38" s="1"/>
  <c r="M187" i="38"/>
  <c r="N187" i="38"/>
  <c r="O187" i="38"/>
  <c r="P187" i="38"/>
  <c r="L188" i="38"/>
  <c r="Q188" i="38" s="1"/>
  <c r="M188" i="38"/>
  <c r="N188" i="38"/>
  <c r="O188" i="38"/>
  <c r="P188" i="38"/>
  <c r="L189" i="38"/>
  <c r="Q189" i="38" s="1"/>
  <c r="M189" i="38"/>
  <c r="N189" i="38"/>
  <c r="O189" i="38"/>
  <c r="P189" i="38"/>
  <c r="L190" i="38"/>
  <c r="Q190" i="38" s="1"/>
  <c r="M190" i="38"/>
  <c r="N190" i="38"/>
  <c r="O190" i="38"/>
  <c r="P190" i="38"/>
  <c r="L191" i="38"/>
  <c r="M191" i="38"/>
  <c r="N191" i="38"/>
  <c r="O191" i="38"/>
  <c r="P191" i="38"/>
  <c r="L192" i="38"/>
  <c r="Q192" i="38" s="1"/>
  <c r="M192" i="38"/>
  <c r="N192" i="38"/>
  <c r="O192" i="38"/>
  <c r="P192" i="38"/>
  <c r="L193" i="38"/>
  <c r="Q193" i="38" s="1"/>
  <c r="M193" i="38"/>
  <c r="N193" i="38"/>
  <c r="O193" i="38"/>
  <c r="P193" i="38"/>
  <c r="L194" i="38"/>
  <c r="Q194" i="38" s="1"/>
  <c r="M194" i="38"/>
  <c r="N194" i="38"/>
  <c r="O194" i="38"/>
  <c r="P194" i="38"/>
  <c r="L195" i="38"/>
  <c r="Q195" i="38" s="1"/>
  <c r="M195" i="38"/>
  <c r="N195" i="38"/>
  <c r="O195" i="38"/>
  <c r="P195" i="38"/>
  <c r="L196" i="38"/>
  <c r="Q196" i="38" s="1"/>
  <c r="M196" i="38"/>
  <c r="N196" i="38"/>
  <c r="O196" i="38"/>
  <c r="P196" i="38"/>
  <c r="L197" i="38"/>
  <c r="Q197" i="38" s="1"/>
  <c r="M197" i="38"/>
  <c r="N197" i="38"/>
  <c r="O197" i="38"/>
  <c r="P197" i="38"/>
  <c r="L198" i="38"/>
  <c r="Q198" i="38" s="1"/>
  <c r="M198" i="38"/>
  <c r="N198" i="38"/>
  <c r="O198" i="38"/>
  <c r="P198" i="38"/>
  <c r="L199" i="38"/>
  <c r="Q199" i="38" s="1"/>
  <c r="M199" i="38"/>
  <c r="N199" i="38"/>
  <c r="O199" i="38"/>
  <c r="P199" i="38"/>
  <c r="L200" i="38"/>
  <c r="M200" i="38"/>
  <c r="N200" i="38"/>
  <c r="O200" i="38"/>
  <c r="P200" i="38"/>
  <c r="L201" i="38"/>
  <c r="Q201" i="38" s="1"/>
  <c r="M201" i="38"/>
  <c r="N201" i="38"/>
  <c r="O201" i="38"/>
  <c r="P201" i="38"/>
  <c r="L202" i="38"/>
  <c r="Q202" i="38" s="1"/>
  <c r="M202" i="38"/>
  <c r="N202" i="38"/>
  <c r="O202" i="38"/>
  <c r="P202" i="38"/>
  <c r="L203" i="38"/>
  <c r="Q203" i="38" s="1"/>
  <c r="M203" i="38"/>
  <c r="N203" i="38"/>
  <c r="O203" i="38"/>
  <c r="P203" i="38"/>
  <c r="L204" i="38"/>
  <c r="Q204" i="38" s="1"/>
  <c r="M204" i="38"/>
  <c r="N204" i="38"/>
  <c r="O204" i="38"/>
  <c r="P204" i="38"/>
  <c r="L205" i="38"/>
  <c r="Q205" i="38" s="1"/>
  <c r="M205" i="38"/>
  <c r="N205" i="38"/>
  <c r="O205" i="38"/>
  <c r="P205" i="38"/>
  <c r="L206" i="38"/>
  <c r="Q206" i="38" s="1"/>
  <c r="M206" i="38"/>
  <c r="N206" i="38"/>
  <c r="O206" i="38"/>
  <c r="P206" i="38"/>
  <c r="L207" i="38"/>
  <c r="M207" i="38"/>
  <c r="N207" i="38"/>
  <c r="O207" i="38"/>
  <c r="P207" i="38"/>
  <c r="L208" i="38"/>
  <c r="Q208" i="38" s="1"/>
  <c r="M208" i="38"/>
  <c r="N208" i="38"/>
  <c r="O208" i="38"/>
  <c r="P208" i="38"/>
  <c r="L209" i="38"/>
  <c r="Q209" i="38" s="1"/>
  <c r="M209" i="38"/>
  <c r="N209" i="38"/>
  <c r="O209" i="38"/>
  <c r="P209" i="38"/>
  <c r="L210" i="38"/>
  <c r="Q210" i="38" s="1"/>
  <c r="M210" i="38"/>
  <c r="N210" i="38"/>
  <c r="O210" i="38"/>
  <c r="P210" i="38"/>
  <c r="L211" i="38"/>
  <c r="Q211" i="38" s="1"/>
  <c r="M211" i="38"/>
  <c r="N211" i="38"/>
  <c r="O211" i="38"/>
  <c r="P211" i="38"/>
  <c r="L212" i="38"/>
  <c r="Q212" i="38" s="1"/>
  <c r="M212" i="38"/>
  <c r="N212" i="38"/>
  <c r="O212" i="38"/>
  <c r="P212" i="38"/>
  <c r="L213" i="38"/>
  <c r="Q213" i="38" s="1"/>
  <c r="M213" i="38"/>
  <c r="N213" i="38"/>
  <c r="O213" i="38"/>
  <c r="P213" i="38"/>
  <c r="L214" i="38"/>
  <c r="Q214" i="38" s="1"/>
  <c r="M214" i="38"/>
  <c r="N214" i="38"/>
  <c r="O214" i="38"/>
  <c r="P214" i="38"/>
  <c r="L215" i="38"/>
  <c r="Q215" i="38" s="1"/>
  <c r="M215" i="38"/>
  <c r="N215" i="38"/>
  <c r="O215" i="38"/>
  <c r="P215" i="38"/>
  <c r="L216" i="38"/>
  <c r="M216" i="38"/>
  <c r="N216" i="38"/>
  <c r="O216" i="38"/>
  <c r="P216" i="38"/>
  <c r="L217" i="38"/>
  <c r="Q217" i="38" s="1"/>
  <c r="M217" i="38"/>
  <c r="N217" i="38"/>
  <c r="O217" i="38"/>
  <c r="P217" i="38"/>
  <c r="L218" i="38"/>
  <c r="Q218" i="38" s="1"/>
  <c r="M218" i="38"/>
  <c r="N218" i="38"/>
  <c r="O218" i="38"/>
  <c r="P218" i="38"/>
  <c r="L219" i="38"/>
  <c r="Q219" i="38" s="1"/>
  <c r="M219" i="38"/>
  <c r="N219" i="38"/>
  <c r="O219" i="38"/>
  <c r="P219" i="38"/>
  <c r="L220" i="38"/>
  <c r="Q220" i="38" s="1"/>
  <c r="M220" i="38"/>
  <c r="N220" i="38"/>
  <c r="O220" i="38"/>
  <c r="P220" i="38"/>
  <c r="L221" i="38"/>
  <c r="Q221" i="38" s="1"/>
  <c r="M221" i="38"/>
  <c r="N221" i="38"/>
  <c r="O221" i="38"/>
  <c r="P221" i="38"/>
  <c r="L222" i="38"/>
  <c r="Q222" i="38" s="1"/>
  <c r="M222" i="38"/>
  <c r="N222" i="38"/>
  <c r="O222" i="38"/>
  <c r="P222" i="38"/>
  <c r="L223" i="38"/>
  <c r="M223" i="38"/>
  <c r="N223" i="38"/>
  <c r="O223" i="38"/>
  <c r="P223" i="38"/>
  <c r="L224" i="38"/>
  <c r="Q224" i="38" s="1"/>
  <c r="M224" i="38"/>
  <c r="N224" i="38"/>
  <c r="O224" i="38"/>
  <c r="P224" i="38"/>
  <c r="L225" i="38"/>
  <c r="Q225" i="38" s="1"/>
  <c r="M225" i="38"/>
  <c r="N225" i="38"/>
  <c r="O225" i="38"/>
  <c r="P225" i="38"/>
  <c r="L226" i="38"/>
  <c r="Q226" i="38" s="1"/>
  <c r="M226" i="38"/>
  <c r="N226" i="38"/>
  <c r="O226" i="38"/>
  <c r="P226" i="38"/>
  <c r="L227" i="38"/>
  <c r="Q227" i="38" s="1"/>
  <c r="M227" i="38"/>
  <c r="N227" i="38"/>
  <c r="O227" i="38"/>
  <c r="P227" i="38"/>
  <c r="L228" i="38"/>
  <c r="Q228" i="38" s="1"/>
  <c r="M228" i="38"/>
  <c r="N228" i="38"/>
  <c r="O228" i="38"/>
  <c r="P228" i="38"/>
  <c r="L229" i="38"/>
  <c r="Q229" i="38" s="1"/>
  <c r="M229" i="38"/>
  <c r="N229" i="38"/>
  <c r="O229" i="38"/>
  <c r="P229" i="38"/>
  <c r="L230" i="38"/>
  <c r="Q230" i="38" s="1"/>
  <c r="M230" i="38"/>
  <c r="N230" i="38"/>
  <c r="O230" i="38"/>
  <c r="P230" i="38"/>
  <c r="L231" i="38"/>
  <c r="Q231" i="38" s="1"/>
  <c r="M231" i="38"/>
  <c r="N231" i="38"/>
  <c r="O231" i="38"/>
  <c r="P231" i="38"/>
  <c r="L232" i="38"/>
  <c r="M232" i="38"/>
  <c r="N232" i="38"/>
  <c r="O232" i="38"/>
  <c r="P232" i="38"/>
  <c r="L233" i="38"/>
  <c r="Q233" i="38" s="1"/>
  <c r="M233" i="38"/>
  <c r="N233" i="38"/>
  <c r="O233" i="38"/>
  <c r="P233" i="38"/>
  <c r="L234" i="38"/>
  <c r="Q234" i="38" s="1"/>
  <c r="M234" i="38"/>
  <c r="N234" i="38"/>
  <c r="O234" i="38"/>
  <c r="P234" i="38"/>
  <c r="L235" i="38"/>
  <c r="Q235" i="38" s="1"/>
  <c r="M235" i="38"/>
  <c r="N235" i="38"/>
  <c r="O235" i="38"/>
  <c r="P235" i="38"/>
  <c r="L236" i="38"/>
  <c r="Q236" i="38" s="1"/>
  <c r="M236" i="38"/>
  <c r="N236" i="38"/>
  <c r="O236" i="38"/>
  <c r="P236" i="38"/>
  <c r="L237" i="38"/>
  <c r="Q237" i="38" s="1"/>
  <c r="M237" i="38"/>
  <c r="N237" i="38"/>
  <c r="O237" i="38"/>
  <c r="P237" i="38"/>
  <c r="L238" i="38"/>
  <c r="Q238" i="38" s="1"/>
  <c r="M238" i="38"/>
  <c r="N238" i="38"/>
  <c r="O238" i="38"/>
  <c r="P238" i="38"/>
  <c r="L239" i="38"/>
  <c r="M239" i="38"/>
  <c r="N239" i="38"/>
  <c r="O239" i="38"/>
  <c r="P239" i="38"/>
  <c r="L240" i="38"/>
  <c r="Q240" i="38" s="1"/>
  <c r="M240" i="38"/>
  <c r="N240" i="38"/>
  <c r="O240" i="38"/>
  <c r="P240" i="38"/>
  <c r="L241" i="38"/>
  <c r="Q241" i="38" s="1"/>
  <c r="M241" i="38"/>
  <c r="N241" i="38"/>
  <c r="O241" i="38"/>
  <c r="P241" i="38"/>
  <c r="L242" i="38"/>
  <c r="Q242" i="38" s="1"/>
  <c r="M242" i="38"/>
  <c r="N242" i="38"/>
  <c r="O242" i="38"/>
  <c r="P242" i="38"/>
  <c r="L243" i="38"/>
  <c r="Q243" i="38" s="1"/>
  <c r="M243" i="38"/>
  <c r="N243" i="38"/>
  <c r="O243" i="38"/>
  <c r="P243" i="38"/>
  <c r="L244" i="38"/>
  <c r="Q244" i="38" s="1"/>
  <c r="M244" i="38"/>
  <c r="N244" i="38"/>
  <c r="O244" i="38"/>
  <c r="P244" i="38"/>
  <c r="L245" i="38"/>
  <c r="Q245" i="38" s="1"/>
  <c r="M245" i="38"/>
  <c r="N245" i="38"/>
  <c r="O245" i="38"/>
  <c r="P245" i="38"/>
  <c r="L246" i="38"/>
  <c r="Q246" i="38" s="1"/>
  <c r="M246" i="38"/>
  <c r="N246" i="38"/>
  <c r="O246" i="38"/>
  <c r="P246" i="38"/>
  <c r="L247" i="38"/>
  <c r="Q247" i="38" s="1"/>
  <c r="M247" i="38"/>
  <c r="N247" i="38"/>
  <c r="O247" i="38"/>
  <c r="P247" i="38"/>
  <c r="L248" i="38"/>
  <c r="M248" i="38"/>
  <c r="N248" i="38"/>
  <c r="O248" i="38"/>
  <c r="P248" i="38"/>
  <c r="L249" i="38"/>
  <c r="Q249" i="38" s="1"/>
  <c r="M249" i="38"/>
  <c r="N249" i="38"/>
  <c r="O249" i="38"/>
  <c r="P249" i="38"/>
  <c r="L250" i="38"/>
  <c r="Q250" i="38" s="1"/>
  <c r="M250" i="38"/>
  <c r="N250" i="38"/>
  <c r="O250" i="38"/>
  <c r="P250" i="38"/>
  <c r="L251" i="38"/>
  <c r="Q251" i="38" s="1"/>
  <c r="M251" i="38"/>
  <c r="N251" i="38"/>
  <c r="O251" i="38"/>
  <c r="P251" i="38"/>
  <c r="L252" i="38"/>
  <c r="Q252" i="38" s="1"/>
  <c r="M252" i="38"/>
  <c r="N252" i="38"/>
  <c r="O252" i="38"/>
  <c r="P252" i="38"/>
  <c r="L253" i="38"/>
  <c r="Q253" i="38" s="1"/>
  <c r="M253" i="38"/>
  <c r="N253" i="38"/>
  <c r="O253" i="38"/>
  <c r="P253" i="38"/>
  <c r="L254" i="38"/>
  <c r="Q254" i="38" s="1"/>
  <c r="M254" i="38"/>
  <c r="N254" i="38"/>
  <c r="O254" i="38"/>
  <c r="P254" i="38"/>
  <c r="L255" i="38"/>
  <c r="M255" i="38"/>
  <c r="N255" i="38"/>
  <c r="O255" i="38"/>
  <c r="P255" i="38"/>
  <c r="L256" i="38"/>
  <c r="Q256" i="38" s="1"/>
  <c r="M256" i="38"/>
  <c r="N256" i="38"/>
  <c r="O256" i="38"/>
  <c r="P256" i="38"/>
  <c r="L257" i="38"/>
  <c r="Q257" i="38" s="1"/>
  <c r="M257" i="38"/>
  <c r="N257" i="38"/>
  <c r="O257" i="38"/>
  <c r="P257" i="38"/>
  <c r="L258" i="38"/>
  <c r="Q258" i="38" s="1"/>
  <c r="M258" i="38"/>
  <c r="N258" i="38"/>
  <c r="O258" i="38"/>
  <c r="P258" i="38"/>
  <c r="L259" i="38"/>
  <c r="Q259" i="38" s="1"/>
  <c r="M259" i="38"/>
  <c r="N259" i="38"/>
  <c r="O259" i="38"/>
  <c r="P259" i="38"/>
  <c r="L260" i="38"/>
  <c r="Q260" i="38" s="1"/>
  <c r="M260" i="38"/>
  <c r="N260" i="38"/>
  <c r="O260" i="38"/>
  <c r="P260" i="38"/>
  <c r="L261" i="38"/>
  <c r="Q261" i="38" s="1"/>
  <c r="M261" i="38"/>
  <c r="N261" i="38"/>
  <c r="O261" i="38"/>
  <c r="P261" i="38"/>
  <c r="L262" i="38"/>
  <c r="Q262" i="38" s="1"/>
  <c r="M262" i="38"/>
  <c r="N262" i="38"/>
  <c r="O262" i="38"/>
  <c r="P262" i="38"/>
  <c r="L263" i="38"/>
  <c r="Q263" i="38" s="1"/>
  <c r="M263" i="38"/>
  <c r="N263" i="38"/>
  <c r="O263" i="38"/>
  <c r="P263" i="38"/>
  <c r="L264" i="38"/>
  <c r="M264" i="38"/>
  <c r="N264" i="38"/>
  <c r="O264" i="38"/>
  <c r="P264" i="38"/>
  <c r="L265" i="38"/>
  <c r="Q265" i="38" s="1"/>
  <c r="M265" i="38"/>
  <c r="N265" i="38"/>
  <c r="O265" i="38"/>
  <c r="P265" i="38"/>
  <c r="L266" i="38"/>
  <c r="Q266" i="38" s="1"/>
  <c r="M266" i="38"/>
  <c r="N266" i="38"/>
  <c r="O266" i="38"/>
  <c r="P266" i="38"/>
  <c r="L267" i="38"/>
  <c r="Q267" i="38" s="1"/>
  <c r="M267" i="38"/>
  <c r="N267" i="38"/>
  <c r="O267" i="38"/>
  <c r="P267" i="38"/>
  <c r="L268" i="38"/>
  <c r="Q268" i="38" s="1"/>
  <c r="M268" i="38"/>
  <c r="N268" i="38"/>
  <c r="O268" i="38"/>
  <c r="P268" i="38"/>
  <c r="L269" i="38"/>
  <c r="Q269" i="38" s="1"/>
  <c r="M269" i="38"/>
  <c r="N269" i="38"/>
  <c r="O269" i="38"/>
  <c r="P269" i="38"/>
  <c r="L270" i="38"/>
  <c r="Q270" i="38" s="1"/>
  <c r="M270" i="38"/>
  <c r="N270" i="38"/>
  <c r="O270" i="38"/>
  <c r="P270" i="38"/>
  <c r="L271" i="38"/>
  <c r="M271" i="38"/>
  <c r="N271" i="38"/>
  <c r="O271" i="38"/>
  <c r="P271" i="38"/>
  <c r="L272" i="38"/>
  <c r="Q272" i="38" s="1"/>
  <c r="M272" i="38"/>
  <c r="N272" i="38"/>
  <c r="O272" i="38"/>
  <c r="P272" i="38"/>
  <c r="L273" i="38"/>
  <c r="Q273" i="38" s="1"/>
  <c r="M273" i="38"/>
  <c r="N273" i="38"/>
  <c r="O273" i="38"/>
  <c r="P273" i="38"/>
  <c r="L274" i="38"/>
  <c r="Q274" i="38" s="1"/>
  <c r="M274" i="38"/>
  <c r="N274" i="38"/>
  <c r="O274" i="38"/>
  <c r="P274" i="38"/>
  <c r="L275" i="38"/>
  <c r="Q275" i="38" s="1"/>
  <c r="M275" i="38"/>
  <c r="N275" i="38"/>
  <c r="O275" i="38"/>
  <c r="P275" i="38"/>
  <c r="L276" i="38"/>
  <c r="Q276" i="38" s="1"/>
  <c r="M276" i="38"/>
  <c r="N276" i="38"/>
  <c r="O276" i="38"/>
  <c r="P276" i="38"/>
  <c r="L277" i="38"/>
  <c r="Q277" i="38" s="1"/>
  <c r="M277" i="38"/>
  <c r="N277" i="38"/>
  <c r="O277" i="38"/>
  <c r="P277" i="38"/>
  <c r="L278" i="38"/>
  <c r="Q278" i="38" s="1"/>
  <c r="M278" i="38"/>
  <c r="N278" i="38"/>
  <c r="O278" i="38"/>
  <c r="P278" i="38"/>
  <c r="L279" i="38"/>
  <c r="Q279" i="38" s="1"/>
  <c r="M279" i="38"/>
  <c r="N279" i="38"/>
  <c r="O279" i="38"/>
  <c r="P279" i="38"/>
  <c r="L280" i="38"/>
  <c r="R280" i="38" s="1"/>
  <c r="S280" i="38" s="1"/>
  <c r="M280" i="38"/>
  <c r="N280" i="38"/>
  <c r="O280" i="38"/>
  <c r="P280" i="38"/>
  <c r="L281" i="38"/>
  <c r="Q281" i="38" s="1"/>
  <c r="M281" i="38"/>
  <c r="N281" i="38"/>
  <c r="O281" i="38"/>
  <c r="P281" i="38"/>
  <c r="L282" i="38"/>
  <c r="Q282" i="38" s="1"/>
  <c r="M282" i="38"/>
  <c r="N282" i="38"/>
  <c r="O282" i="38"/>
  <c r="P282" i="38"/>
  <c r="L283" i="38"/>
  <c r="Q283" i="38" s="1"/>
  <c r="M283" i="38"/>
  <c r="N283" i="38"/>
  <c r="O283" i="38"/>
  <c r="P283" i="38"/>
  <c r="L284" i="38"/>
  <c r="Q284" i="38" s="1"/>
  <c r="M284" i="38"/>
  <c r="N284" i="38"/>
  <c r="O284" i="38"/>
  <c r="P284" i="38"/>
  <c r="L285" i="38"/>
  <c r="Q285" i="38" s="1"/>
  <c r="M285" i="38"/>
  <c r="N285" i="38"/>
  <c r="O285" i="38"/>
  <c r="P285" i="38"/>
  <c r="L286" i="38"/>
  <c r="Q286" i="38" s="1"/>
  <c r="M286" i="38"/>
  <c r="N286" i="38"/>
  <c r="O286" i="38"/>
  <c r="P286" i="38"/>
  <c r="L287" i="38"/>
  <c r="M287" i="38"/>
  <c r="N287" i="38"/>
  <c r="O287" i="38"/>
  <c r="P287" i="38"/>
  <c r="L288" i="38"/>
  <c r="Q288" i="38" s="1"/>
  <c r="M288" i="38"/>
  <c r="N288" i="38"/>
  <c r="O288" i="38"/>
  <c r="P288" i="38"/>
  <c r="L289" i="38"/>
  <c r="Q289" i="38" s="1"/>
  <c r="M289" i="38"/>
  <c r="N289" i="38"/>
  <c r="O289" i="38"/>
  <c r="P289" i="38"/>
  <c r="L290" i="38"/>
  <c r="Q290" i="38" s="1"/>
  <c r="M290" i="38"/>
  <c r="N290" i="38"/>
  <c r="O290" i="38"/>
  <c r="P290" i="38"/>
  <c r="L291" i="38"/>
  <c r="Q291" i="38" s="1"/>
  <c r="M291" i="38"/>
  <c r="N291" i="38"/>
  <c r="O291" i="38"/>
  <c r="P291" i="38"/>
  <c r="L292" i="38"/>
  <c r="Q292" i="38" s="1"/>
  <c r="M292" i="38"/>
  <c r="N292" i="38"/>
  <c r="O292" i="38"/>
  <c r="P292" i="38"/>
  <c r="L293" i="38"/>
  <c r="Q293" i="38" s="1"/>
  <c r="M293" i="38"/>
  <c r="N293" i="38"/>
  <c r="O293" i="38"/>
  <c r="P293" i="38"/>
  <c r="L294" i="38"/>
  <c r="Q294" i="38" s="1"/>
  <c r="M294" i="38"/>
  <c r="N294" i="38"/>
  <c r="O294" i="38"/>
  <c r="P294" i="38"/>
  <c r="L295" i="38"/>
  <c r="Q295" i="38" s="1"/>
  <c r="M295" i="38"/>
  <c r="N295" i="38"/>
  <c r="O295" i="38"/>
  <c r="P295" i="38"/>
  <c r="L296" i="38"/>
  <c r="M296" i="38"/>
  <c r="N296" i="38"/>
  <c r="O296" i="38"/>
  <c r="P296" i="38"/>
  <c r="L297" i="38"/>
  <c r="Q297" i="38" s="1"/>
  <c r="M297" i="38"/>
  <c r="N297" i="38"/>
  <c r="O297" i="38"/>
  <c r="P297" i="38"/>
  <c r="L298" i="38"/>
  <c r="Q298" i="38" s="1"/>
  <c r="M298" i="38"/>
  <c r="N298" i="38"/>
  <c r="O298" i="38"/>
  <c r="P298" i="38"/>
  <c r="L299" i="38"/>
  <c r="Q299" i="38" s="1"/>
  <c r="M299" i="38"/>
  <c r="N299" i="38"/>
  <c r="O299" i="38"/>
  <c r="P299" i="38"/>
  <c r="L300" i="38"/>
  <c r="Q300" i="38" s="1"/>
  <c r="M300" i="38"/>
  <c r="N300" i="38"/>
  <c r="O300" i="38"/>
  <c r="P300" i="38"/>
  <c r="L301" i="38"/>
  <c r="Q301" i="38" s="1"/>
  <c r="M301" i="38"/>
  <c r="N301" i="38"/>
  <c r="O301" i="38"/>
  <c r="P301" i="38"/>
  <c r="L302" i="38"/>
  <c r="Q302" i="38" s="1"/>
  <c r="M302" i="38"/>
  <c r="N302" i="38"/>
  <c r="O302" i="38"/>
  <c r="P302" i="38"/>
  <c r="L303" i="38"/>
  <c r="M303" i="38"/>
  <c r="N303" i="38"/>
  <c r="O303" i="38"/>
  <c r="P303" i="38"/>
  <c r="L304" i="38"/>
  <c r="Q304" i="38" s="1"/>
  <c r="M304" i="38"/>
  <c r="N304" i="38"/>
  <c r="O304" i="38"/>
  <c r="P304" i="38"/>
  <c r="L305" i="38"/>
  <c r="Q305" i="38" s="1"/>
  <c r="M305" i="38"/>
  <c r="N305" i="38"/>
  <c r="O305" i="38"/>
  <c r="P305" i="38"/>
  <c r="L306" i="38"/>
  <c r="Q306" i="38" s="1"/>
  <c r="M306" i="38"/>
  <c r="N306" i="38"/>
  <c r="O306" i="38"/>
  <c r="P306" i="38"/>
  <c r="L307" i="38"/>
  <c r="Q307" i="38" s="1"/>
  <c r="M307" i="38"/>
  <c r="R307" i="38" s="1"/>
  <c r="S307" i="38" s="1"/>
  <c r="N307" i="38"/>
  <c r="O307" i="38"/>
  <c r="P307" i="38"/>
  <c r="L308" i="38"/>
  <c r="Q308" i="38" s="1"/>
  <c r="M308" i="38"/>
  <c r="N308" i="38"/>
  <c r="O308" i="38"/>
  <c r="P308" i="38"/>
  <c r="L309" i="38"/>
  <c r="Q309" i="38" s="1"/>
  <c r="M309" i="38"/>
  <c r="N309" i="38"/>
  <c r="O309" i="38"/>
  <c r="P309" i="38"/>
  <c r="L310" i="38"/>
  <c r="Q310" i="38" s="1"/>
  <c r="M310" i="38"/>
  <c r="N310" i="38"/>
  <c r="O310" i="38"/>
  <c r="P310" i="38"/>
  <c r="L311" i="38"/>
  <c r="Q311" i="38" s="1"/>
  <c r="M311" i="38"/>
  <c r="N311" i="38"/>
  <c r="O311" i="38"/>
  <c r="P311" i="38"/>
  <c r="L312" i="38"/>
  <c r="M312" i="38"/>
  <c r="N312" i="38"/>
  <c r="O312" i="38"/>
  <c r="P312" i="38"/>
  <c r="L313" i="38"/>
  <c r="Q313" i="38" s="1"/>
  <c r="M313" i="38"/>
  <c r="N313" i="38"/>
  <c r="O313" i="38"/>
  <c r="P313" i="38"/>
  <c r="L314" i="38"/>
  <c r="Q314" i="38" s="1"/>
  <c r="M314" i="38"/>
  <c r="N314" i="38"/>
  <c r="O314" i="38"/>
  <c r="P314" i="38"/>
  <c r="L315" i="38"/>
  <c r="Q315" i="38" s="1"/>
  <c r="M315" i="38"/>
  <c r="N315" i="38"/>
  <c r="O315" i="38"/>
  <c r="P315" i="38"/>
  <c r="L316" i="38"/>
  <c r="Q316" i="38" s="1"/>
  <c r="M316" i="38"/>
  <c r="N316" i="38"/>
  <c r="O316" i="38"/>
  <c r="P316" i="38"/>
  <c r="L317" i="38"/>
  <c r="Q317" i="38" s="1"/>
  <c r="M317" i="38"/>
  <c r="N317" i="38"/>
  <c r="O317" i="38"/>
  <c r="P317" i="38"/>
  <c r="L318" i="38"/>
  <c r="Q318" i="38" s="1"/>
  <c r="M318" i="38"/>
  <c r="N318" i="38"/>
  <c r="O318" i="38"/>
  <c r="P318" i="38"/>
  <c r="L319" i="38"/>
  <c r="M319" i="38"/>
  <c r="N319" i="38"/>
  <c r="O319" i="38"/>
  <c r="P319" i="38"/>
  <c r="L320" i="38"/>
  <c r="Q320" i="38" s="1"/>
  <c r="M320" i="38"/>
  <c r="N320" i="38"/>
  <c r="O320" i="38"/>
  <c r="P320" i="38"/>
  <c r="L321" i="38"/>
  <c r="Q321" i="38" s="1"/>
  <c r="M321" i="38"/>
  <c r="N321" i="38"/>
  <c r="O321" i="38"/>
  <c r="P321" i="38"/>
  <c r="L322" i="38"/>
  <c r="Q322" i="38" s="1"/>
  <c r="M322" i="38"/>
  <c r="N322" i="38"/>
  <c r="O322" i="38"/>
  <c r="P322" i="38"/>
  <c r="L323" i="38"/>
  <c r="Q323" i="38" s="1"/>
  <c r="M323" i="38"/>
  <c r="R323" i="38" s="1"/>
  <c r="S323" i="38" s="1"/>
  <c r="N323" i="38"/>
  <c r="O323" i="38"/>
  <c r="P323" i="38"/>
  <c r="L324" i="38"/>
  <c r="Q324" i="38" s="1"/>
  <c r="M324" i="38"/>
  <c r="N324" i="38"/>
  <c r="O324" i="38"/>
  <c r="P324" i="38"/>
  <c r="L325" i="38"/>
  <c r="Q325" i="38" s="1"/>
  <c r="M325" i="38"/>
  <c r="N325" i="38"/>
  <c r="O325" i="38"/>
  <c r="P325" i="38"/>
  <c r="L326" i="38"/>
  <c r="Q326" i="38" s="1"/>
  <c r="M326" i="38"/>
  <c r="N326" i="38"/>
  <c r="O326" i="38"/>
  <c r="P326" i="38"/>
  <c r="L327" i="38"/>
  <c r="Q327" i="38" s="1"/>
  <c r="M327" i="38"/>
  <c r="N327" i="38"/>
  <c r="O327" i="38"/>
  <c r="P327" i="38"/>
  <c r="L328" i="38"/>
  <c r="M328" i="38"/>
  <c r="N328" i="38"/>
  <c r="O328" i="38"/>
  <c r="P328" i="38"/>
  <c r="L329" i="38"/>
  <c r="Q329" i="38" s="1"/>
  <c r="M329" i="38"/>
  <c r="N329" i="38"/>
  <c r="O329" i="38"/>
  <c r="P329" i="38"/>
  <c r="L330" i="38"/>
  <c r="Q330" i="38" s="1"/>
  <c r="M330" i="38"/>
  <c r="N330" i="38"/>
  <c r="O330" i="38"/>
  <c r="P330" i="38"/>
  <c r="L331" i="38"/>
  <c r="Q331" i="38" s="1"/>
  <c r="M331" i="38"/>
  <c r="N331" i="38"/>
  <c r="O331" i="38"/>
  <c r="P331" i="38"/>
  <c r="L332" i="38"/>
  <c r="Q332" i="38" s="1"/>
  <c r="M332" i="38"/>
  <c r="N332" i="38"/>
  <c r="O332" i="38"/>
  <c r="P332" i="38"/>
  <c r="L333" i="38"/>
  <c r="Q333" i="38" s="1"/>
  <c r="M333" i="38"/>
  <c r="N333" i="38"/>
  <c r="O333" i="38"/>
  <c r="P333" i="38"/>
  <c r="L334" i="38"/>
  <c r="Q334" i="38" s="1"/>
  <c r="M334" i="38"/>
  <c r="N334" i="38"/>
  <c r="O334" i="38"/>
  <c r="P334" i="38"/>
  <c r="L335" i="38"/>
  <c r="M335" i="38"/>
  <c r="N335" i="38"/>
  <c r="O335" i="38"/>
  <c r="P335" i="38"/>
  <c r="L336" i="38"/>
  <c r="Q336" i="38" s="1"/>
  <c r="M336" i="38"/>
  <c r="N336" i="38"/>
  <c r="O336" i="38"/>
  <c r="P336" i="38"/>
  <c r="L337" i="38"/>
  <c r="Q337" i="38" s="1"/>
  <c r="M337" i="38"/>
  <c r="N337" i="38"/>
  <c r="O337" i="38"/>
  <c r="P337" i="38"/>
  <c r="L338" i="38"/>
  <c r="Q338" i="38" s="1"/>
  <c r="M338" i="38"/>
  <c r="N338" i="38"/>
  <c r="O338" i="38"/>
  <c r="P338" i="38"/>
  <c r="L339" i="38"/>
  <c r="Q339" i="38" s="1"/>
  <c r="M339" i="38"/>
  <c r="R339" i="38" s="1"/>
  <c r="S339" i="38" s="1"/>
  <c r="N339" i="38"/>
  <c r="O339" i="38"/>
  <c r="P339" i="38"/>
  <c r="L340" i="38"/>
  <c r="Q340" i="38" s="1"/>
  <c r="M340" i="38"/>
  <c r="N340" i="38"/>
  <c r="O340" i="38"/>
  <c r="P340" i="38"/>
  <c r="L341" i="38"/>
  <c r="Q341" i="38" s="1"/>
  <c r="M341" i="38"/>
  <c r="N341" i="38"/>
  <c r="O341" i="38"/>
  <c r="P341" i="38"/>
  <c r="L342" i="38"/>
  <c r="Q342" i="38" s="1"/>
  <c r="M342" i="38"/>
  <c r="N342" i="38"/>
  <c r="O342" i="38"/>
  <c r="P342" i="38"/>
  <c r="L343" i="38"/>
  <c r="Q343" i="38" s="1"/>
  <c r="M343" i="38"/>
  <c r="N343" i="38"/>
  <c r="O343" i="38"/>
  <c r="P343" i="38"/>
  <c r="L344" i="38"/>
  <c r="M344" i="38"/>
  <c r="N344" i="38"/>
  <c r="O344" i="38"/>
  <c r="P344" i="38"/>
  <c r="L345" i="38"/>
  <c r="Q345" i="38" s="1"/>
  <c r="M345" i="38"/>
  <c r="N345" i="38"/>
  <c r="O345" i="38"/>
  <c r="P345" i="38"/>
  <c r="L346" i="38"/>
  <c r="Q346" i="38" s="1"/>
  <c r="M346" i="38"/>
  <c r="N346" i="38"/>
  <c r="O346" i="38"/>
  <c r="P346" i="38"/>
  <c r="L347" i="38"/>
  <c r="Q347" i="38" s="1"/>
  <c r="M347" i="38"/>
  <c r="N347" i="38"/>
  <c r="O347" i="38"/>
  <c r="P347" i="38"/>
  <c r="L348" i="38"/>
  <c r="Q348" i="38" s="1"/>
  <c r="M348" i="38"/>
  <c r="N348" i="38"/>
  <c r="O348" i="38"/>
  <c r="P348" i="38"/>
  <c r="L349" i="38"/>
  <c r="Q349" i="38" s="1"/>
  <c r="M349" i="38"/>
  <c r="N349" i="38"/>
  <c r="O349" i="38"/>
  <c r="P349" i="38"/>
  <c r="L350" i="38"/>
  <c r="Q350" i="38" s="1"/>
  <c r="M350" i="38"/>
  <c r="N350" i="38"/>
  <c r="O350" i="38"/>
  <c r="P350" i="38"/>
  <c r="L351" i="38"/>
  <c r="M351" i="38"/>
  <c r="N351" i="38"/>
  <c r="O351" i="38"/>
  <c r="P351" i="38"/>
  <c r="L352" i="38"/>
  <c r="Q352" i="38" s="1"/>
  <c r="M352" i="38"/>
  <c r="N352" i="38"/>
  <c r="O352" i="38"/>
  <c r="P352" i="38"/>
  <c r="L353" i="38"/>
  <c r="Q353" i="38" s="1"/>
  <c r="M353" i="38"/>
  <c r="N353" i="38"/>
  <c r="O353" i="38"/>
  <c r="P353" i="38"/>
  <c r="L354" i="38"/>
  <c r="Q354" i="38" s="1"/>
  <c r="M354" i="38"/>
  <c r="N354" i="38"/>
  <c r="O354" i="38"/>
  <c r="P354" i="38"/>
  <c r="L355" i="38"/>
  <c r="Q355" i="38" s="1"/>
  <c r="M355" i="38"/>
  <c r="R355" i="38" s="1"/>
  <c r="S355" i="38" s="1"/>
  <c r="N355" i="38"/>
  <c r="O355" i="38"/>
  <c r="P355" i="38"/>
  <c r="L356" i="38"/>
  <c r="Q356" i="38" s="1"/>
  <c r="M356" i="38"/>
  <c r="N356" i="38"/>
  <c r="O356" i="38"/>
  <c r="P356" i="38"/>
  <c r="L357" i="38"/>
  <c r="Q357" i="38" s="1"/>
  <c r="M357" i="38"/>
  <c r="N357" i="38"/>
  <c r="O357" i="38"/>
  <c r="P357" i="38"/>
  <c r="L358" i="38"/>
  <c r="Q358" i="38" s="1"/>
  <c r="M358" i="38"/>
  <c r="N358" i="38"/>
  <c r="O358" i="38"/>
  <c r="P358" i="38"/>
  <c r="L359" i="38"/>
  <c r="Q359" i="38" s="1"/>
  <c r="M359" i="38"/>
  <c r="N359" i="38"/>
  <c r="O359" i="38"/>
  <c r="P359" i="38"/>
  <c r="L360" i="38"/>
  <c r="M360" i="38"/>
  <c r="N360" i="38"/>
  <c r="O360" i="38"/>
  <c r="P360" i="38"/>
  <c r="L361" i="38"/>
  <c r="Q361" i="38" s="1"/>
  <c r="M361" i="38"/>
  <c r="N361" i="38"/>
  <c r="O361" i="38"/>
  <c r="P361" i="38"/>
  <c r="L362" i="38"/>
  <c r="Q362" i="38" s="1"/>
  <c r="M362" i="38"/>
  <c r="N362" i="38"/>
  <c r="O362" i="38"/>
  <c r="P362" i="38"/>
  <c r="L363" i="38"/>
  <c r="Q363" i="38" s="1"/>
  <c r="M363" i="38"/>
  <c r="N363" i="38"/>
  <c r="O363" i="38"/>
  <c r="P363" i="38"/>
  <c r="L364" i="38"/>
  <c r="Q364" i="38" s="1"/>
  <c r="M364" i="38"/>
  <c r="N364" i="38"/>
  <c r="O364" i="38"/>
  <c r="P364" i="38"/>
  <c r="L365" i="38"/>
  <c r="Q365" i="38" s="1"/>
  <c r="M365" i="38"/>
  <c r="N365" i="38"/>
  <c r="O365" i="38"/>
  <c r="P365" i="38"/>
  <c r="L366" i="38"/>
  <c r="Q366" i="38" s="1"/>
  <c r="M366" i="38"/>
  <c r="N366" i="38"/>
  <c r="O366" i="38"/>
  <c r="P366" i="38"/>
  <c r="L367" i="38"/>
  <c r="M367" i="38"/>
  <c r="N367" i="38"/>
  <c r="O367" i="38"/>
  <c r="P367" i="38"/>
  <c r="L368" i="38"/>
  <c r="Q368" i="38" s="1"/>
  <c r="M368" i="38"/>
  <c r="N368" i="38"/>
  <c r="O368" i="38"/>
  <c r="P368" i="38"/>
  <c r="L369" i="38"/>
  <c r="Q369" i="38" s="1"/>
  <c r="M369" i="38"/>
  <c r="N369" i="38"/>
  <c r="O369" i="38"/>
  <c r="P369" i="38"/>
  <c r="L370" i="38"/>
  <c r="Q370" i="38" s="1"/>
  <c r="M370" i="38"/>
  <c r="N370" i="38"/>
  <c r="O370" i="38"/>
  <c r="P370" i="38"/>
  <c r="L371" i="38"/>
  <c r="Q371" i="38" s="1"/>
  <c r="M371" i="38"/>
  <c r="R371" i="38" s="1"/>
  <c r="S371" i="38" s="1"/>
  <c r="N371" i="38"/>
  <c r="O371" i="38"/>
  <c r="P371" i="38"/>
  <c r="L372" i="38"/>
  <c r="Q372" i="38" s="1"/>
  <c r="M372" i="38"/>
  <c r="N372" i="38"/>
  <c r="O372" i="38"/>
  <c r="P372" i="38"/>
  <c r="L373" i="38"/>
  <c r="Q373" i="38" s="1"/>
  <c r="M373" i="38"/>
  <c r="N373" i="38"/>
  <c r="O373" i="38"/>
  <c r="P373" i="38"/>
  <c r="L374" i="38"/>
  <c r="Q374" i="38" s="1"/>
  <c r="M374" i="38"/>
  <c r="N374" i="38"/>
  <c r="O374" i="38"/>
  <c r="P374" i="38"/>
  <c r="L375" i="38"/>
  <c r="Q375" i="38" s="1"/>
  <c r="M375" i="38"/>
  <c r="N375" i="38"/>
  <c r="O375" i="38"/>
  <c r="P375" i="38"/>
  <c r="L376" i="38"/>
  <c r="M376" i="38"/>
  <c r="N376" i="38"/>
  <c r="O376" i="38"/>
  <c r="P376" i="38"/>
  <c r="L377" i="38"/>
  <c r="Q377" i="38" s="1"/>
  <c r="M377" i="38"/>
  <c r="N377" i="38"/>
  <c r="O377" i="38"/>
  <c r="P377" i="38"/>
  <c r="L378" i="38"/>
  <c r="Q378" i="38" s="1"/>
  <c r="M378" i="38"/>
  <c r="N378" i="38"/>
  <c r="O378" i="38"/>
  <c r="P378" i="38"/>
  <c r="L379" i="38"/>
  <c r="Q379" i="38" s="1"/>
  <c r="M379" i="38"/>
  <c r="N379" i="38"/>
  <c r="O379" i="38"/>
  <c r="P379" i="38"/>
  <c r="L380" i="38"/>
  <c r="Q380" i="38" s="1"/>
  <c r="M380" i="38"/>
  <c r="N380" i="38"/>
  <c r="O380" i="38"/>
  <c r="P380" i="38"/>
  <c r="L381" i="38"/>
  <c r="Q381" i="38" s="1"/>
  <c r="M381" i="38"/>
  <c r="N381" i="38"/>
  <c r="O381" i="38"/>
  <c r="P381" i="38"/>
  <c r="L382" i="38"/>
  <c r="Q382" i="38" s="1"/>
  <c r="M382" i="38"/>
  <c r="N382" i="38"/>
  <c r="O382" i="38"/>
  <c r="P382" i="38"/>
  <c r="L383" i="38"/>
  <c r="M383" i="38"/>
  <c r="N383" i="38"/>
  <c r="O383" i="38"/>
  <c r="P383" i="38"/>
  <c r="L384" i="38"/>
  <c r="Q384" i="38" s="1"/>
  <c r="M384" i="38"/>
  <c r="N384" i="38"/>
  <c r="O384" i="38"/>
  <c r="P384" i="38"/>
  <c r="L385" i="38"/>
  <c r="Q385" i="38" s="1"/>
  <c r="M385" i="38"/>
  <c r="N385" i="38"/>
  <c r="O385" i="38"/>
  <c r="P385" i="38"/>
  <c r="L386" i="38"/>
  <c r="Q386" i="38" s="1"/>
  <c r="M386" i="38"/>
  <c r="N386" i="38"/>
  <c r="O386" i="38"/>
  <c r="P386" i="38"/>
  <c r="L387" i="38"/>
  <c r="Q387" i="38" s="1"/>
  <c r="M387" i="38"/>
  <c r="R387" i="38" s="1"/>
  <c r="S387" i="38" s="1"/>
  <c r="N387" i="38"/>
  <c r="O387" i="38"/>
  <c r="P387" i="38"/>
  <c r="L388" i="38"/>
  <c r="Q388" i="38" s="1"/>
  <c r="M388" i="38"/>
  <c r="N388" i="38"/>
  <c r="O388" i="38"/>
  <c r="P388" i="38"/>
  <c r="L389" i="38"/>
  <c r="Q389" i="38" s="1"/>
  <c r="M389" i="38"/>
  <c r="N389" i="38"/>
  <c r="O389" i="38"/>
  <c r="P389" i="38"/>
  <c r="L390" i="38"/>
  <c r="Q390" i="38" s="1"/>
  <c r="M390" i="38"/>
  <c r="N390" i="38"/>
  <c r="O390" i="38"/>
  <c r="P390" i="38"/>
  <c r="L391" i="38"/>
  <c r="Q391" i="38" s="1"/>
  <c r="M391" i="38"/>
  <c r="N391" i="38"/>
  <c r="O391" i="38"/>
  <c r="P391" i="38"/>
  <c r="L392" i="38"/>
  <c r="R392" i="38" s="1"/>
  <c r="S392" i="38" s="1"/>
  <c r="M392" i="38"/>
  <c r="N392" i="38"/>
  <c r="O392" i="38"/>
  <c r="P392" i="38"/>
  <c r="L393" i="38"/>
  <c r="Q393" i="38" s="1"/>
  <c r="M393" i="38"/>
  <c r="N393" i="38"/>
  <c r="O393" i="38"/>
  <c r="P393" i="38"/>
  <c r="L394" i="38"/>
  <c r="Q394" i="38" s="1"/>
  <c r="M394" i="38"/>
  <c r="N394" i="38"/>
  <c r="O394" i="38"/>
  <c r="P394" i="38"/>
  <c r="L395" i="38"/>
  <c r="Q395" i="38" s="1"/>
  <c r="M395" i="38"/>
  <c r="N395" i="38"/>
  <c r="O395" i="38"/>
  <c r="P395" i="38"/>
  <c r="L396" i="38"/>
  <c r="Q396" i="38" s="1"/>
  <c r="M396" i="38"/>
  <c r="N396" i="38"/>
  <c r="O396" i="38"/>
  <c r="P396" i="38"/>
  <c r="L397" i="38"/>
  <c r="Q397" i="38" s="1"/>
  <c r="M397" i="38"/>
  <c r="N397" i="38"/>
  <c r="O397" i="38"/>
  <c r="P397" i="38"/>
  <c r="L398" i="38"/>
  <c r="Q398" i="38" s="1"/>
  <c r="M398" i="38"/>
  <c r="N398" i="38"/>
  <c r="O398" i="38"/>
  <c r="P398" i="38"/>
  <c r="L399" i="38"/>
  <c r="M399" i="38"/>
  <c r="N399" i="38"/>
  <c r="O399" i="38"/>
  <c r="P399" i="38"/>
  <c r="L400" i="38"/>
  <c r="Q400" i="38" s="1"/>
  <c r="M400" i="38"/>
  <c r="N400" i="38"/>
  <c r="O400" i="38"/>
  <c r="P400" i="38"/>
  <c r="L401" i="38"/>
  <c r="Q401" i="38" s="1"/>
  <c r="M401" i="38"/>
  <c r="N401" i="38"/>
  <c r="O401" i="38"/>
  <c r="P401" i="38"/>
  <c r="L402" i="38"/>
  <c r="Q402" i="38" s="1"/>
  <c r="M402" i="38"/>
  <c r="N402" i="38"/>
  <c r="O402" i="38"/>
  <c r="P402" i="38"/>
  <c r="L403" i="38"/>
  <c r="Q403" i="38" s="1"/>
  <c r="M403" i="38"/>
  <c r="R403" i="38" s="1"/>
  <c r="S403" i="38" s="1"/>
  <c r="N403" i="38"/>
  <c r="O403" i="38"/>
  <c r="P403" i="38"/>
  <c r="L404" i="38"/>
  <c r="Q404" i="38" s="1"/>
  <c r="M404" i="38"/>
  <c r="N404" i="38"/>
  <c r="O404" i="38"/>
  <c r="P404" i="38"/>
  <c r="L405" i="38"/>
  <c r="Q405" i="38" s="1"/>
  <c r="M405" i="38"/>
  <c r="N405" i="38"/>
  <c r="O405" i="38"/>
  <c r="P405" i="38"/>
  <c r="L406" i="38"/>
  <c r="Q406" i="38" s="1"/>
  <c r="M406" i="38"/>
  <c r="N406" i="38"/>
  <c r="O406" i="38"/>
  <c r="P406" i="38"/>
  <c r="L407" i="38"/>
  <c r="Q407" i="38" s="1"/>
  <c r="M407" i="38"/>
  <c r="N407" i="38"/>
  <c r="O407" i="38"/>
  <c r="P407" i="38"/>
  <c r="L408" i="38"/>
  <c r="M408" i="38"/>
  <c r="N408" i="38"/>
  <c r="O408" i="38"/>
  <c r="P408" i="38"/>
  <c r="L409" i="38"/>
  <c r="Q409" i="38" s="1"/>
  <c r="M409" i="38"/>
  <c r="N409" i="38"/>
  <c r="O409" i="38"/>
  <c r="P409" i="38"/>
  <c r="L410" i="38"/>
  <c r="Q410" i="38" s="1"/>
  <c r="M410" i="38"/>
  <c r="N410" i="38"/>
  <c r="O410" i="38"/>
  <c r="P410" i="38"/>
  <c r="L411" i="38"/>
  <c r="Q411" i="38" s="1"/>
  <c r="M411" i="38"/>
  <c r="N411" i="38"/>
  <c r="O411" i="38"/>
  <c r="P411" i="38"/>
  <c r="L412" i="38"/>
  <c r="Q412" i="38" s="1"/>
  <c r="M412" i="38"/>
  <c r="N412" i="38"/>
  <c r="O412" i="38"/>
  <c r="P412" i="38"/>
  <c r="L413" i="38"/>
  <c r="Q413" i="38" s="1"/>
  <c r="M413" i="38"/>
  <c r="N413" i="38"/>
  <c r="O413" i="38"/>
  <c r="P413" i="38"/>
  <c r="L414" i="38"/>
  <c r="Q414" i="38" s="1"/>
  <c r="M414" i="38"/>
  <c r="N414" i="38"/>
  <c r="O414" i="38"/>
  <c r="P414" i="38"/>
  <c r="L415" i="38"/>
  <c r="M415" i="38"/>
  <c r="N415" i="38"/>
  <c r="O415" i="38"/>
  <c r="P415" i="38"/>
  <c r="L416" i="38"/>
  <c r="Q416" i="38" s="1"/>
  <c r="M416" i="38"/>
  <c r="N416" i="38"/>
  <c r="O416" i="38"/>
  <c r="P416" i="38"/>
  <c r="L417" i="38"/>
  <c r="Q417" i="38" s="1"/>
  <c r="M417" i="38"/>
  <c r="N417" i="38"/>
  <c r="O417" i="38"/>
  <c r="P417" i="38"/>
  <c r="L418" i="38"/>
  <c r="Q418" i="38" s="1"/>
  <c r="M418" i="38"/>
  <c r="N418" i="38"/>
  <c r="O418" i="38"/>
  <c r="P418" i="38"/>
  <c r="L419" i="38"/>
  <c r="Q419" i="38" s="1"/>
  <c r="M419" i="38"/>
  <c r="R419" i="38" s="1"/>
  <c r="S419" i="38" s="1"/>
  <c r="N419" i="38"/>
  <c r="O419" i="38"/>
  <c r="P419" i="38"/>
  <c r="L420" i="38"/>
  <c r="Q420" i="38" s="1"/>
  <c r="M420" i="38"/>
  <c r="N420" i="38"/>
  <c r="O420" i="38"/>
  <c r="P420" i="38"/>
  <c r="L421" i="38"/>
  <c r="Q421" i="38" s="1"/>
  <c r="M421" i="38"/>
  <c r="N421" i="38"/>
  <c r="O421" i="38"/>
  <c r="P421" i="38"/>
  <c r="L422" i="38"/>
  <c r="Q422" i="38" s="1"/>
  <c r="M422" i="38"/>
  <c r="N422" i="38"/>
  <c r="O422" i="38"/>
  <c r="P422" i="38"/>
  <c r="L423" i="38"/>
  <c r="Q423" i="38" s="1"/>
  <c r="M423" i="38"/>
  <c r="N423" i="38"/>
  <c r="O423" i="38"/>
  <c r="P423" i="38"/>
  <c r="L424" i="38"/>
  <c r="Q424" i="38" s="1"/>
  <c r="M424" i="38"/>
  <c r="N424" i="38"/>
  <c r="O424" i="38"/>
  <c r="P424" i="38"/>
  <c r="L425" i="38"/>
  <c r="Q425" i="38" s="1"/>
  <c r="M425" i="38"/>
  <c r="N425" i="38"/>
  <c r="O425" i="38"/>
  <c r="P425" i="38"/>
  <c r="L426" i="38"/>
  <c r="Q426" i="38" s="1"/>
  <c r="M426" i="38"/>
  <c r="N426" i="38"/>
  <c r="O426" i="38"/>
  <c r="P426" i="38"/>
  <c r="L427" i="38"/>
  <c r="Q427" i="38" s="1"/>
  <c r="M427" i="38"/>
  <c r="N427" i="38"/>
  <c r="O427" i="38"/>
  <c r="P427" i="38"/>
  <c r="L428" i="38"/>
  <c r="Q428" i="38" s="1"/>
  <c r="M428" i="38"/>
  <c r="N428" i="38"/>
  <c r="O428" i="38"/>
  <c r="P428" i="38"/>
  <c r="L429" i="38"/>
  <c r="Q429" i="38" s="1"/>
  <c r="M429" i="38"/>
  <c r="N429" i="38"/>
  <c r="O429" i="38"/>
  <c r="P429" i="38"/>
  <c r="L430" i="38"/>
  <c r="Q430" i="38" s="1"/>
  <c r="M430" i="38"/>
  <c r="N430" i="38"/>
  <c r="O430" i="38"/>
  <c r="P430" i="38"/>
  <c r="L431" i="38"/>
  <c r="M431" i="38"/>
  <c r="N431" i="38"/>
  <c r="O431" i="38"/>
  <c r="P431" i="38"/>
  <c r="L432" i="38"/>
  <c r="Q432" i="38" s="1"/>
  <c r="M432" i="38"/>
  <c r="N432" i="38"/>
  <c r="O432" i="38"/>
  <c r="P432" i="38"/>
  <c r="L433" i="38"/>
  <c r="Q433" i="38" s="1"/>
  <c r="M433" i="38"/>
  <c r="N433" i="38"/>
  <c r="O433" i="38"/>
  <c r="P433" i="38"/>
  <c r="L434" i="38"/>
  <c r="Q434" i="38" s="1"/>
  <c r="M434" i="38"/>
  <c r="N434" i="38"/>
  <c r="O434" i="38"/>
  <c r="P434" i="38"/>
  <c r="L435" i="38"/>
  <c r="Q435" i="38" s="1"/>
  <c r="M435" i="38"/>
  <c r="R435" i="38" s="1"/>
  <c r="S435" i="38" s="1"/>
  <c r="N435" i="38"/>
  <c r="O435" i="38"/>
  <c r="P435" i="38"/>
  <c r="L436" i="38"/>
  <c r="Q436" i="38" s="1"/>
  <c r="M436" i="38"/>
  <c r="N436" i="38"/>
  <c r="O436" i="38"/>
  <c r="P436" i="38"/>
  <c r="L437" i="38"/>
  <c r="Q437" i="38" s="1"/>
  <c r="M437" i="38"/>
  <c r="N437" i="38"/>
  <c r="O437" i="38"/>
  <c r="P437" i="38"/>
  <c r="L438" i="38"/>
  <c r="Q438" i="38" s="1"/>
  <c r="M438" i="38"/>
  <c r="N438" i="38"/>
  <c r="O438" i="38"/>
  <c r="P438" i="38"/>
  <c r="L439" i="38"/>
  <c r="Q439" i="38" s="1"/>
  <c r="M439" i="38"/>
  <c r="N439" i="38"/>
  <c r="O439" i="38"/>
  <c r="P439" i="38"/>
  <c r="L440" i="38"/>
  <c r="Q440" i="38" s="1"/>
  <c r="M440" i="38"/>
  <c r="N440" i="38"/>
  <c r="O440" i="38"/>
  <c r="P440" i="38"/>
  <c r="L441" i="38"/>
  <c r="Q441" i="38" s="1"/>
  <c r="M441" i="38"/>
  <c r="N441" i="38"/>
  <c r="O441" i="38"/>
  <c r="P441" i="38"/>
  <c r="L442" i="38"/>
  <c r="Q442" i="38" s="1"/>
  <c r="M442" i="38"/>
  <c r="N442" i="38"/>
  <c r="O442" i="38"/>
  <c r="P442" i="38"/>
  <c r="L443" i="38"/>
  <c r="Q443" i="38" s="1"/>
  <c r="M443" i="38"/>
  <c r="N443" i="38"/>
  <c r="O443" i="38"/>
  <c r="P443" i="38"/>
  <c r="L444" i="38"/>
  <c r="Q444" i="38" s="1"/>
  <c r="M444" i="38"/>
  <c r="N444" i="38"/>
  <c r="O444" i="38"/>
  <c r="P444" i="38"/>
  <c r="L445" i="38"/>
  <c r="M445" i="38"/>
  <c r="N445" i="38"/>
  <c r="O445" i="38"/>
  <c r="P445" i="38"/>
  <c r="L446" i="38"/>
  <c r="Q446" i="38" s="1"/>
  <c r="M446" i="38"/>
  <c r="N446" i="38"/>
  <c r="O446" i="38"/>
  <c r="P446" i="38"/>
  <c r="L447" i="38"/>
  <c r="M447" i="38"/>
  <c r="N447" i="38"/>
  <c r="O447" i="38"/>
  <c r="P447" i="38"/>
  <c r="L448" i="38"/>
  <c r="Q448" i="38" s="1"/>
  <c r="M448" i="38"/>
  <c r="N448" i="38"/>
  <c r="O448" i="38"/>
  <c r="P448" i="38"/>
  <c r="L449" i="38"/>
  <c r="Q449" i="38" s="1"/>
  <c r="M449" i="38"/>
  <c r="N449" i="38"/>
  <c r="O449" i="38"/>
  <c r="P449" i="38"/>
  <c r="L450" i="38"/>
  <c r="Q450" i="38" s="1"/>
  <c r="M450" i="38"/>
  <c r="N450" i="38"/>
  <c r="O450" i="38"/>
  <c r="P450" i="38"/>
  <c r="L451" i="38"/>
  <c r="Q451" i="38" s="1"/>
  <c r="M451" i="38"/>
  <c r="R451" i="38" s="1"/>
  <c r="S451" i="38" s="1"/>
  <c r="N451" i="38"/>
  <c r="O451" i="38"/>
  <c r="P451" i="38"/>
  <c r="L452" i="38"/>
  <c r="Q452" i="38" s="1"/>
  <c r="M452" i="38"/>
  <c r="N452" i="38"/>
  <c r="O452" i="38"/>
  <c r="P452" i="38"/>
  <c r="L453" i="38"/>
  <c r="Q453" i="38" s="1"/>
  <c r="M453" i="38"/>
  <c r="N453" i="38"/>
  <c r="O453" i="38"/>
  <c r="P453" i="38"/>
  <c r="L454" i="38"/>
  <c r="Q454" i="38" s="1"/>
  <c r="M454" i="38"/>
  <c r="N454" i="38"/>
  <c r="O454" i="38"/>
  <c r="P454" i="38"/>
  <c r="L455" i="38"/>
  <c r="Q455" i="38" s="1"/>
  <c r="M455" i="38"/>
  <c r="N455" i="38"/>
  <c r="O455" i="38"/>
  <c r="P455" i="38"/>
  <c r="L456" i="38"/>
  <c r="M456" i="38"/>
  <c r="N456" i="38"/>
  <c r="O456" i="38"/>
  <c r="P456" i="38"/>
  <c r="L457" i="38"/>
  <c r="Q457" i="38" s="1"/>
  <c r="M457" i="38"/>
  <c r="N457" i="38"/>
  <c r="O457" i="38"/>
  <c r="P457" i="38"/>
  <c r="L458" i="38"/>
  <c r="Q458" i="38" s="1"/>
  <c r="M458" i="38"/>
  <c r="N458" i="38"/>
  <c r="O458" i="38"/>
  <c r="P458" i="38"/>
  <c r="L459" i="38"/>
  <c r="Q459" i="38" s="1"/>
  <c r="M459" i="38"/>
  <c r="N459" i="38"/>
  <c r="O459" i="38"/>
  <c r="P459" i="38"/>
  <c r="L460" i="38"/>
  <c r="Q460" i="38" s="1"/>
  <c r="M460" i="38"/>
  <c r="N460" i="38"/>
  <c r="O460" i="38"/>
  <c r="P460" i="38"/>
  <c r="L461" i="38"/>
  <c r="M461" i="38"/>
  <c r="N461" i="38"/>
  <c r="O461" i="38"/>
  <c r="P461" i="38"/>
  <c r="L462" i="38"/>
  <c r="Q462" i="38" s="1"/>
  <c r="M462" i="38"/>
  <c r="N462" i="38"/>
  <c r="O462" i="38"/>
  <c r="P462" i="38"/>
  <c r="L463" i="38"/>
  <c r="M463" i="38"/>
  <c r="N463" i="38"/>
  <c r="O463" i="38"/>
  <c r="P463" i="38"/>
  <c r="L464" i="38"/>
  <c r="Q464" i="38" s="1"/>
  <c r="M464" i="38"/>
  <c r="N464" i="38"/>
  <c r="O464" i="38"/>
  <c r="P464" i="38"/>
  <c r="L465" i="38"/>
  <c r="Q465" i="38" s="1"/>
  <c r="M465" i="38"/>
  <c r="N465" i="38"/>
  <c r="O465" i="38"/>
  <c r="P465" i="38"/>
  <c r="L466" i="38"/>
  <c r="Q466" i="38" s="1"/>
  <c r="M466" i="38"/>
  <c r="N466" i="38"/>
  <c r="O466" i="38"/>
  <c r="P466" i="38"/>
  <c r="L467" i="38"/>
  <c r="Q467" i="38" s="1"/>
  <c r="M467" i="38"/>
  <c r="R467" i="38" s="1"/>
  <c r="S467" i="38" s="1"/>
  <c r="N467" i="38"/>
  <c r="O467" i="38"/>
  <c r="P467" i="38"/>
  <c r="L468" i="38"/>
  <c r="Q468" i="38" s="1"/>
  <c r="M468" i="38"/>
  <c r="N468" i="38"/>
  <c r="O468" i="38"/>
  <c r="P468" i="38"/>
  <c r="L469" i="38"/>
  <c r="Q469" i="38" s="1"/>
  <c r="M469" i="38"/>
  <c r="N469" i="38"/>
  <c r="O469" i="38"/>
  <c r="P469" i="38"/>
  <c r="L470" i="38"/>
  <c r="Q470" i="38" s="1"/>
  <c r="M470" i="38"/>
  <c r="N470" i="38"/>
  <c r="O470" i="38"/>
  <c r="P470" i="38"/>
  <c r="L471" i="38"/>
  <c r="Q471" i="38" s="1"/>
  <c r="M471" i="38"/>
  <c r="N471" i="38"/>
  <c r="O471" i="38"/>
  <c r="P471" i="38"/>
  <c r="L472" i="38"/>
  <c r="Q472" i="38" s="1"/>
  <c r="M472" i="38"/>
  <c r="N472" i="38"/>
  <c r="O472" i="38"/>
  <c r="P472" i="38"/>
  <c r="L473" i="38"/>
  <c r="Q473" i="38" s="1"/>
  <c r="M473" i="38"/>
  <c r="N473" i="38"/>
  <c r="O473" i="38"/>
  <c r="P473" i="38"/>
  <c r="L474" i="38"/>
  <c r="Q474" i="38" s="1"/>
  <c r="M474" i="38"/>
  <c r="N474" i="38"/>
  <c r="O474" i="38"/>
  <c r="P474" i="38"/>
  <c r="L475" i="38"/>
  <c r="Q475" i="38" s="1"/>
  <c r="M475" i="38"/>
  <c r="N475" i="38"/>
  <c r="O475" i="38"/>
  <c r="P475" i="38"/>
  <c r="L476" i="38"/>
  <c r="Q476" i="38" s="1"/>
  <c r="M476" i="38"/>
  <c r="N476" i="38"/>
  <c r="O476" i="38"/>
  <c r="P476" i="38"/>
  <c r="L477" i="38"/>
  <c r="M477" i="38"/>
  <c r="N477" i="38"/>
  <c r="O477" i="38"/>
  <c r="P477" i="38"/>
  <c r="L478" i="38"/>
  <c r="Q478" i="38" s="1"/>
  <c r="M478" i="38"/>
  <c r="N478" i="38"/>
  <c r="O478" i="38"/>
  <c r="P478" i="38"/>
  <c r="L479" i="38"/>
  <c r="M479" i="38"/>
  <c r="N479" i="38"/>
  <c r="O479" i="38"/>
  <c r="P479" i="38"/>
  <c r="L480" i="38"/>
  <c r="Q480" i="38" s="1"/>
  <c r="M480" i="38"/>
  <c r="N480" i="38"/>
  <c r="O480" i="38"/>
  <c r="P480" i="38"/>
  <c r="L481" i="38"/>
  <c r="Q481" i="38" s="1"/>
  <c r="M481" i="38"/>
  <c r="N481" i="38"/>
  <c r="O481" i="38"/>
  <c r="P481" i="38"/>
  <c r="L482" i="38"/>
  <c r="Q482" i="38" s="1"/>
  <c r="M482" i="38"/>
  <c r="N482" i="38"/>
  <c r="O482" i="38"/>
  <c r="P482" i="38"/>
  <c r="L483" i="38"/>
  <c r="Q483" i="38" s="1"/>
  <c r="M483" i="38"/>
  <c r="N483" i="38"/>
  <c r="O483" i="38"/>
  <c r="P483" i="38"/>
  <c r="L484" i="38"/>
  <c r="Q484" i="38" s="1"/>
  <c r="M484" i="38"/>
  <c r="N484" i="38"/>
  <c r="O484" i="38"/>
  <c r="P484" i="38"/>
  <c r="L485" i="38"/>
  <c r="Q485" i="38" s="1"/>
  <c r="M485" i="38"/>
  <c r="N485" i="38"/>
  <c r="O485" i="38"/>
  <c r="P485" i="38"/>
  <c r="L486" i="38"/>
  <c r="Q486" i="38" s="1"/>
  <c r="M486" i="38"/>
  <c r="N486" i="38"/>
  <c r="O486" i="38"/>
  <c r="P486" i="38"/>
  <c r="L487" i="38"/>
  <c r="Q487" i="38" s="1"/>
  <c r="M487" i="38"/>
  <c r="N487" i="38"/>
  <c r="O487" i="38"/>
  <c r="P487" i="38"/>
  <c r="L488" i="38"/>
  <c r="M488" i="38"/>
  <c r="N488" i="38"/>
  <c r="O488" i="38"/>
  <c r="P488" i="38"/>
  <c r="L489" i="38"/>
  <c r="Q489" i="38" s="1"/>
  <c r="M489" i="38"/>
  <c r="N489" i="38"/>
  <c r="O489" i="38"/>
  <c r="P489" i="38"/>
  <c r="L490" i="38"/>
  <c r="Q490" i="38" s="1"/>
  <c r="M490" i="38"/>
  <c r="N490" i="38"/>
  <c r="O490" i="38"/>
  <c r="P490" i="38"/>
  <c r="L491" i="38"/>
  <c r="Q491" i="38" s="1"/>
  <c r="M491" i="38"/>
  <c r="N491" i="38"/>
  <c r="O491" i="38"/>
  <c r="P491" i="38"/>
  <c r="L492" i="38"/>
  <c r="Q492" i="38" s="1"/>
  <c r="M492" i="38"/>
  <c r="N492" i="38"/>
  <c r="O492" i="38"/>
  <c r="P492" i="38"/>
  <c r="L493" i="38"/>
  <c r="M493" i="38"/>
  <c r="N493" i="38"/>
  <c r="O493" i="38"/>
  <c r="P493" i="38"/>
  <c r="L494" i="38"/>
  <c r="Q494" i="38" s="1"/>
  <c r="M494" i="38"/>
  <c r="N494" i="38"/>
  <c r="O494" i="38"/>
  <c r="P494" i="38"/>
  <c r="L495" i="38"/>
  <c r="M495" i="38"/>
  <c r="N495" i="38"/>
  <c r="O495" i="38"/>
  <c r="P495" i="38"/>
  <c r="L496" i="38"/>
  <c r="Q496" i="38" s="1"/>
  <c r="M496" i="38"/>
  <c r="N496" i="38"/>
  <c r="O496" i="38"/>
  <c r="P496" i="38"/>
  <c r="L497" i="38"/>
  <c r="Q497" i="38" s="1"/>
  <c r="M497" i="38"/>
  <c r="N497" i="38"/>
  <c r="O497" i="38"/>
  <c r="P497" i="38"/>
  <c r="L498" i="38"/>
  <c r="Q498" i="38" s="1"/>
  <c r="M498" i="38"/>
  <c r="N498" i="38"/>
  <c r="O498" i="38"/>
  <c r="P498" i="38"/>
  <c r="L499" i="38"/>
  <c r="Q499" i="38" s="1"/>
  <c r="M499" i="38"/>
  <c r="R499" i="38" s="1"/>
  <c r="S499" i="38" s="1"/>
  <c r="N499" i="38"/>
  <c r="O499" i="38"/>
  <c r="P499" i="38"/>
  <c r="L500" i="38"/>
  <c r="Q500" i="38" s="1"/>
  <c r="M500" i="38"/>
  <c r="N500" i="38"/>
  <c r="O500" i="38"/>
  <c r="P500" i="38"/>
  <c r="L501" i="38"/>
  <c r="Q501" i="38" s="1"/>
  <c r="M501" i="38"/>
  <c r="N501" i="38"/>
  <c r="O501" i="38"/>
  <c r="P501" i="38"/>
  <c r="L502" i="38"/>
  <c r="Q502" i="38" s="1"/>
  <c r="M502" i="38"/>
  <c r="N502" i="38"/>
  <c r="O502" i="38"/>
  <c r="P502" i="38"/>
  <c r="L503" i="38"/>
  <c r="Q503" i="38" s="1"/>
  <c r="M503" i="38"/>
  <c r="N503" i="38"/>
  <c r="O503" i="38"/>
  <c r="P503" i="38"/>
  <c r="L504" i="38"/>
  <c r="M504" i="38"/>
  <c r="N504" i="38"/>
  <c r="O504" i="38"/>
  <c r="P504" i="38"/>
  <c r="L505" i="38"/>
  <c r="Q505" i="38" s="1"/>
  <c r="M505" i="38"/>
  <c r="N505" i="38"/>
  <c r="O505" i="38"/>
  <c r="P505" i="38"/>
  <c r="L506" i="38"/>
  <c r="Q506" i="38" s="1"/>
  <c r="M506" i="38"/>
  <c r="N506" i="38"/>
  <c r="O506" i="38"/>
  <c r="P506" i="38"/>
  <c r="L507" i="38"/>
  <c r="Q507" i="38" s="1"/>
  <c r="M507" i="38"/>
  <c r="N507" i="38"/>
  <c r="O507" i="38"/>
  <c r="P507" i="38"/>
  <c r="L508" i="38"/>
  <c r="Q508" i="38" s="1"/>
  <c r="M508" i="38"/>
  <c r="N508" i="38"/>
  <c r="O508" i="38"/>
  <c r="P508" i="38"/>
  <c r="L509" i="38"/>
  <c r="M509" i="38"/>
  <c r="N509" i="38"/>
  <c r="O509" i="38"/>
  <c r="P509" i="38"/>
  <c r="L510" i="38"/>
  <c r="Q510" i="38" s="1"/>
  <c r="M510" i="38"/>
  <c r="N510" i="38"/>
  <c r="O510" i="38"/>
  <c r="P510" i="38"/>
  <c r="L511" i="38"/>
  <c r="M511" i="38"/>
  <c r="N511" i="38"/>
  <c r="O511" i="38"/>
  <c r="P511" i="38"/>
  <c r="L512" i="38"/>
  <c r="Q512" i="38" s="1"/>
  <c r="M512" i="38"/>
  <c r="N512" i="38"/>
  <c r="O512" i="38"/>
  <c r="P512" i="38"/>
  <c r="L513" i="38"/>
  <c r="Q513" i="38" s="1"/>
  <c r="M513" i="38"/>
  <c r="N513" i="38"/>
  <c r="O513" i="38"/>
  <c r="P513" i="38"/>
  <c r="L514" i="38"/>
  <c r="Q514" i="38" s="1"/>
  <c r="M514" i="38"/>
  <c r="N514" i="38"/>
  <c r="O514" i="38"/>
  <c r="P514" i="38"/>
  <c r="L515" i="38"/>
  <c r="Q515" i="38" s="1"/>
  <c r="M515" i="38"/>
  <c r="R515" i="38" s="1"/>
  <c r="S515" i="38" s="1"/>
  <c r="N515" i="38"/>
  <c r="O515" i="38"/>
  <c r="P515" i="38"/>
  <c r="L516" i="38"/>
  <c r="Q516" i="38" s="1"/>
  <c r="M516" i="38"/>
  <c r="N516" i="38"/>
  <c r="O516" i="38"/>
  <c r="P516" i="38"/>
  <c r="L517" i="38"/>
  <c r="Q517" i="38" s="1"/>
  <c r="M517" i="38"/>
  <c r="N517" i="38"/>
  <c r="O517" i="38"/>
  <c r="P517" i="38"/>
  <c r="L518" i="38"/>
  <c r="Q518" i="38" s="1"/>
  <c r="M518" i="38"/>
  <c r="N518" i="38"/>
  <c r="O518" i="38"/>
  <c r="P518" i="38"/>
  <c r="L519" i="38"/>
  <c r="Q519" i="38" s="1"/>
  <c r="M519" i="38"/>
  <c r="N519" i="38"/>
  <c r="O519" i="38"/>
  <c r="P519" i="38"/>
  <c r="L520" i="38"/>
  <c r="M520" i="38"/>
  <c r="N520" i="38"/>
  <c r="O520" i="38"/>
  <c r="P520" i="38"/>
  <c r="L521" i="38"/>
  <c r="Q521" i="38" s="1"/>
  <c r="M521" i="38"/>
  <c r="N521" i="38"/>
  <c r="O521" i="38"/>
  <c r="P521" i="38"/>
  <c r="L522" i="38"/>
  <c r="Q522" i="38" s="1"/>
  <c r="M522" i="38"/>
  <c r="N522" i="38"/>
  <c r="O522" i="38"/>
  <c r="P522" i="38"/>
  <c r="L523" i="38"/>
  <c r="Q523" i="38" s="1"/>
  <c r="M523" i="38"/>
  <c r="N523" i="38"/>
  <c r="O523" i="38"/>
  <c r="P523" i="38"/>
  <c r="L524" i="38"/>
  <c r="Q524" i="38" s="1"/>
  <c r="M524" i="38"/>
  <c r="N524" i="38"/>
  <c r="O524" i="38"/>
  <c r="P524" i="38"/>
  <c r="L525" i="38"/>
  <c r="Q525" i="38" s="1"/>
  <c r="M525" i="38"/>
  <c r="N525" i="38"/>
  <c r="O525" i="38"/>
  <c r="P525" i="38"/>
  <c r="L526" i="38"/>
  <c r="Q526" i="38" s="1"/>
  <c r="M526" i="38"/>
  <c r="N526" i="38"/>
  <c r="O526" i="38"/>
  <c r="P526" i="38"/>
  <c r="L527" i="38"/>
  <c r="M527" i="38"/>
  <c r="N527" i="38"/>
  <c r="O527" i="38"/>
  <c r="P527" i="38"/>
  <c r="L528" i="38"/>
  <c r="Q528" i="38" s="1"/>
  <c r="M528" i="38"/>
  <c r="N528" i="38"/>
  <c r="O528" i="38"/>
  <c r="P528" i="38"/>
  <c r="L529" i="38"/>
  <c r="Q529" i="38" s="1"/>
  <c r="M529" i="38"/>
  <c r="N529" i="38"/>
  <c r="O529" i="38"/>
  <c r="P529" i="38"/>
  <c r="L530" i="38"/>
  <c r="Q530" i="38" s="1"/>
  <c r="M530" i="38"/>
  <c r="N530" i="38"/>
  <c r="O530" i="38"/>
  <c r="P530" i="38"/>
  <c r="L531" i="38"/>
  <c r="Q531" i="38" s="1"/>
  <c r="M531" i="38"/>
  <c r="N531" i="38"/>
  <c r="O531" i="38"/>
  <c r="P531" i="38"/>
  <c r="L532" i="38"/>
  <c r="Q532" i="38" s="1"/>
  <c r="M532" i="38"/>
  <c r="N532" i="38"/>
  <c r="O532" i="38"/>
  <c r="P532" i="38"/>
  <c r="L533" i="38"/>
  <c r="Q533" i="38" s="1"/>
  <c r="M533" i="38"/>
  <c r="N533" i="38"/>
  <c r="O533" i="38"/>
  <c r="P533" i="38"/>
  <c r="L534" i="38"/>
  <c r="Q534" i="38" s="1"/>
  <c r="M534" i="38"/>
  <c r="N534" i="38"/>
  <c r="O534" i="38"/>
  <c r="P534" i="38"/>
  <c r="L535" i="38"/>
  <c r="Q535" i="38" s="1"/>
  <c r="M535" i="38"/>
  <c r="N535" i="38"/>
  <c r="O535" i="38"/>
  <c r="P535" i="38"/>
  <c r="L536" i="38"/>
  <c r="R536" i="38" s="1"/>
  <c r="S536" i="38" s="1"/>
  <c r="M536" i="38"/>
  <c r="N536" i="38"/>
  <c r="O536" i="38"/>
  <c r="P536" i="38"/>
  <c r="L537" i="38"/>
  <c r="Q537" i="38" s="1"/>
  <c r="M537" i="38"/>
  <c r="N537" i="38"/>
  <c r="O537" i="38"/>
  <c r="P537" i="38"/>
  <c r="L538" i="38"/>
  <c r="Q538" i="38" s="1"/>
  <c r="M538" i="38"/>
  <c r="N538" i="38"/>
  <c r="O538" i="38"/>
  <c r="P538" i="38"/>
  <c r="L539" i="38"/>
  <c r="Q539" i="38" s="1"/>
  <c r="M539" i="38"/>
  <c r="N539" i="38"/>
  <c r="O539" i="38"/>
  <c r="P539" i="38"/>
  <c r="L540" i="38"/>
  <c r="Q540" i="38" s="1"/>
  <c r="M540" i="38"/>
  <c r="N540" i="38"/>
  <c r="O540" i="38"/>
  <c r="P540" i="38"/>
  <c r="L541" i="38"/>
  <c r="Q541" i="38" s="1"/>
  <c r="M541" i="38"/>
  <c r="N541" i="38"/>
  <c r="O541" i="38"/>
  <c r="P541" i="38"/>
  <c r="L542" i="38"/>
  <c r="Q542" i="38" s="1"/>
  <c r="M542" i="38"/>
  <c r="N542" i="38"/>
  <c r="O542" i="38"/>
  <c r="P542" i="38"/>
  <c r="L543" i="38"/>
  <c r="Q543" i="38" s="1"/>
  <c r="M543" i="38"/>
  <c r="N543" i="38"/>
  <c r="O543" i="38"/>
  <c r="P543" i="38"/>
  <c r="L544" i="38"/>
  <c r="Q544" i="38" s="1"/>
  <c r="M544" i="38"/>
  <c r="N544" i="38"/>
  <c r="O544" i="38"/>
  <c r="P544" i="38"/>
  <c r="L545" i="38"/>
  <c r="Q545" i="38" s="1"/>
  <c r="M545" i="38"/>
  <c r="N545" i="38"/>
  <c r="O545" i="38"/>
  <c r="P545" i="38"/>
  <c r="L546" i="38"/>
  <c r="Q546" i="38" s="1"/>
  <c r="M546" i="38"/>
  <c r="N546" i="38"/>
  <c r="O546" i="38"/>
  <c r="P546" i="38"/>
  <c r="L547" i="38"/>
  <c r="Q547" i="38" s="1"/>
  <c r="M547" i="38"/>
  <c r="R547" i="38" s="1"/>
  <c r="N547" i="38"/>
  <c r="O547" i="38"/>
  <c r="P547" i="38"/>
  <c r="L548" i="38"/>
  <c r="Q548" i="38" s="1"/>
  <c r="M548" i="38"/>
  <c r="N548" i="38"/>
  <c r="O548" i="38"/>
  <c r="P548" i="38"/>
  <c r="L549" i="38"/>
  <c r="Q549" i="38" s="1"/>
  <c r="M549" i="38"/>
  <c r="N549" i="38"/>
  <c r="O549" i="38"/>
  <c r="P549" i="38"/>
  <c r="L550" i="38"/>
  <c r="Q550" i="38" s="1"/>
  <c r="M550" i="38"/>
  <c r="N550" i="38"/>
  <c r="O550" i="38"/>
  <c r="P550" i="38"/>
  <c r="L551" i="38"/>
  <c r="Q551" i="38" s="1"/>
  <c r="M551" i="38"/>
  <c r="N551" i="38"/>
  <c r="O551" i="38"/>
  <c r="P551" i="38"/>
  <c r="L552" i="38"/>
  <c r="M552" i="38"/>
  <c r="N552" i="38"/>
  <c r="O552" i="38"/>
  <c r="P552" i="38"/>
  <c r="L553" i="38"/>
  <c r="Q553" i="38" s="1"/>
  <c r="M553" i="38"/>
  <c r="N553" i="38"/>
  <c r="O553" i="38"/>
  <c r="P553" i="38"/>
  <c r="L554" i="38"/>
  <c r="Q554" i="38" s="1"/>
  <c r="M554" i="38"/>
  <c r="N554" i="38"/>
  <c r="O554" i="38"/>
  <c r="P554" i="38"/>
  <c r="L555" i="38"/>
  <c r="Q555" i="38" s="1"/>
  <c r="M555" i="38"/>
  <c r="N555" i="38"/>
  <c r="O555" i="38"/>
  <c r="P555" i="38"/>
  <c r="L556" i="38"/>
  <c r="Q556" i="38" s="1"/>
  <c r="M556" i="38"/>
  <c r="N556" i="38"/>
  <c r="O556" i="38"/>
  <c r="P556" i="38"/>
  <c r="L557" i="38"/>
  <c r="Q557" i="38" s="1"/>
  <c r="M557" i="38"/>
  <c r="N557" i="38"/>
  <c r="O557" i="38"/>
  <c r="P557" i="38"/>
  <c r="L558" i="38"/>
  <c r="Q558" i="38" s="1"/>
  <c r="M558" i="38"/>
  <c r="N558" i="38"/>
  <c r="O558" i="38"/>
  <c r="P558" i="38"/>
  <c r="L559" i="38"/>
  <c r="M559" i="38"/>
  <c r="N559" i="38"/>
  <c r="O559" i="38"/>
  <c r="P559" i="38"/>
  <c r="L560" i="38"/>
  <c r="Q560" i="38" s="1"/>
  <c r="M560" i="38"/>
  <c r="N560" i="38"/>
  <c r="O560" i="38"/>
  <c r="P560" i="38"/>
  <c r="L561" i="38"/>
  <c r="Q561" i="38" s="1"/>
  <c r="M561" i="38"/>
  <c r="N561" i="38"/>
  <c r="O561" i="38"/>
  <c r="P561" i="38"/>
  <c r="L562" i="38"/>
  <c r="Q562" i="38" s="1"/>
  <c r="M562" i="38"/>
  <c r="N562" i="38"/>
  <c r="O562" i="38"/>
  <c r="P562" i="38"/>
  <c r="L563" i="38"/>
  <c r="Q563" i="38" s="1"/>
  <c r="M563" i="38"/>
  <c r="R563" i="38" s="1"/>
  <c r="S563" i="38" s="1"/>
  <c r="N563" i="38"/>
  <c r="O563" i="38"/>
  <c r="P563" i="38"/>
  <c r="L564" i="38"/>
  <c r="Q564" i="38" s="1"/>
  <c r="M564" i="38"/>
  <c r="N564" i="38"/>
  <c r="O564" i="38"/>
  <c r="P564" i="38"/>
  <c r="L565" i="38"/>
  <c r="Q565" i="38" s="1"/>
  <c r="M565" i="38"/>
  <c r="N565" i="38"/>
  <c r="O565" i="38"/>
  <c r="P565" i="38"/>
  <c r="L566" i="38"/>
  <c r="Q566" i="38" s="1"/>
  <c r="M566" i="38"/>
  <c r="N566" i="38"/>
  <c r="O566" i="38"/>
  <c r="P566" i="38"/>
  <c r="L567" i="38"/>
  <c r="Q567" i="38" s="1"/>
  <c r="M567" i="38"/>
  <c r="N567" i="38"/>
  <c r="O567" i="38"/>
  <c r="P567" i="38"/>
  <c r="L568" i="38"/>
  <c r="M568" i="38"/>
  <c r="N568" i="38"/>
  <c r="O568" i="38"/>
  <c r="P568" i="38"/>
  <c r="L569" i="38"/>
  <c r="Q569" i="38" s="1"/>
  <c r="M569" i="38"/>
  <c r="N569" i="38"/>
  <c r="O569" i="38"/>
  <c r="P569" i="38"/>
  <c r="L570" i="38"/>
  <c r="Q570" i="38" s="1"/>
  <c r="M570" i="38"/>
  <c r="N570" i="38"/>
  <c r="O570" i="38"/>
  <c r="P570" i="38"/>
  <c r="L571" i="38"/>
  <c r="Q571" i="38" s="1"/>
  <c r="M571" i="38"/>
  <c r="N571" i="38"/>
  <c r="O571" i="38"/>
  <c r="P571" i="38"/>
  <c r="L572" i="38"/>
  <c r="Q572" i="38" s="1"/>
  <c r="M572" i="38"/>
  <c r="N572" i="38"/>
  <c r="O572" i="38"/>
  <c r="P572" i="38"/>
  <c r="L573" i="38"/>
  <c r="M573" i="38"/>
  <c r="N573" i="38"/>
  <c r="O573" i="38"/>
  <c r="P573" i="38"/>
  <c r="L574" i="38"/>
  <c r="Q574" i="38" s="1"/>
  <c r="M574" i="38"/>
  <c r="N574" i="38"/>
  <c r="O574" i="38"/>
  <c r="P574" i="38"/>
  <c r="L575" i="38"/>
  <c r="Q575" i="38" s="1"/>
  <c r="M575" i="38"/>
  <c r="N575" i="38"/>
  <c r="O575" i="38"/>
  <c r="P575" i="38"/>
  <c r="L576" i="38"/>
  <c r="Q576" i="38" s="1"/>
  <c r="M576" i="38"/>
  <c r="N576" i="38"/>
  <c r="O576" i="38"/>
  <c r="P576" i="38"/>
  <c r="L577" i="38"/>
  <c r="Q577" i="38" s="1"/>
  <c r="M577" i="38"/>
  <c r="N577" i="38"/>
  <c r="O577" i="38"/>
  <c r="P577" i="38"/>
  <c r="L578" i="38"/>
  <c r="Q578" i="38" s="1"/>
  <c r="M578" i="38"/>
  <c r="N578" i="38"/>
  <c r="O578" i="38"/>
  <c r="P578" i="38"/>
  <c r="L579" i="38"/>
  <c r="Q579" i="38" s="1"/>
  <c r="M579" i="38"/>
  <c r="R579" i="38" s="1"/>
  <c r="S579" i="38" s="1"/>
  <c r="N579" i="38"/>
  <c r="O579" i="38"/>
  <c r="P579" i="38"/>
  <c r="L580" i="38"/>
  <c r="Q580" i="38" s="1"/>
  <c r="M580" i="38"/>
  <c r="N580" i="38"/>
  <c r="O580" i="38"/>
  <c r="P580" i="38"/>
  <c r="L581" i="38"/>
  <c r="Q581" i="38" s="1"/>
  <c r="M581" i="38"/>
  <c r="N581" i="38"/>
  <c r="O581" i="38"/>
  <c r="P581" i="38"/>
  <c r="L582" i="38"/>
  <c r="Q582" i="38" s="1"/>
  <c r="M582" i="38"/>
  <c r="N582" i="38"/>
  <c r="O582" i="38"/>
  <c r="P582" i="38"/>
  <c r="L583" i="38"/>
  <c r="Q583" i="38" s="1"/>
  <c r="M583" i="38"/>
  <c r="N583" i="38"/>
  <c r="O583" i="38"/>
  <c r="P583" i="38"/>
  <c r="L584" i="38"/>
  <c r="M584" i="38"/>
  <c r="N584" i="38"/>
  <c r="O584" i="38"/>
  <c r="P584" i="38"/>
  <c r="L585" i="38"/>
  <c r="Q585" i="38" s="1"/>
  <c r="M585" i="38"/>
  <c r="N585" i="38"/>
  <c r="O585" i="38"/>
  <c r="P585" i="38"/>
  <c r="L586" i="38"/>
  <c r="Q586" i="38" s="1"/>
  <c r="M586" i="38"/>
  <c r="N586" i="38"/>
  <c r="O586" i="38"/>
  <c r="P586" i="38"/>
  <c r="L587" i="38"/>
  <c r="Q587" i="38" s="1"/>
  <c r="M587" i="38"/>
  <c r="N587" i="38"/>
  <c r="O587" i="38"/>
  <c r="P587" i="38"/>
  <c r="L588" i="38"/>
  <c r="Q588" i="38" s="1"/>
  <c r="M588" i="38"/>
  <c r="N588" i="38"/>
  <c r="O588" i="38"/>
  <c r="P588" i="38"/>
  <c r="L589" i="38"/>
  <c r="M589" i="38"/>
  <c r="N589" i="38"/>
  <c r="O589" i="38"/>
  <c r="P589" i="38"/>
  <c r="L590" i="38"/>
  <c r="Q590" i="38" s="1"/>
  <c r="M590" i="38"/>
  <c r="N590" i="38"/>
  <c r="O590" i="38"/>
  <c r="P590" i="38"/>
  <c r="L591" i="38"/>
  <c r="Q591" i="38" s="1"/>
  <c r="M591" i="38"/>
  <c r="N591" i="38"/>
  <c r="O591" i="38"/>
  <c r="P591" i="38"/>
  <c r="L592" i="38"/>
  <c r="Q592" i="38" s="1"/>
  <c r="M592" i="38"/>
  <c r="N592" i="38"/>
  <c r="O592" i="38"/>
  <c r="P592" i="38"/>
  <c r="L593" i="38"/>
  <c r="Q593" i="38" s="1"/>
  <c r="M593" i="38"/>
  <c r="N593" i="38"/>
  <c r="O593" i="38"/>
  <c r="P593" i="38"/>
  <c r="L594" i="38"/>
  <c r="Q594" i="38" s="1"/>
  <c r="M594" i="38"/>
  <c r="N594" i="38"/>
  <c r="O594" i="38"/>
  <c r="P594" i="38"/>
  <c r="L595" i="38"/>
  <c r="Q595" i="38" s="1"/>
  <c r="M595" i="38"/>
  <c r="R595" i="38" s="1"/>
  <c r="S595" i="38" s="1"/>
  <c r="N595" i="38"/>
  <c r="O595" i="38"/>
  <c r="P595" i="38"/>
  <c r="L596" i="38"/>
  <c r="Q596" i="38" s="1"/>
  <c r="M596" i="38"/>
  <c r="N596" i="38"/>
  <c r="O596" i="38"/>
  <c r="P596" i="38"/>
  <c r="L597" i="38"/>
  <c r="Q597" i="38" s="1"/>
  <c r="M597" i="38"/>
  <c r="N597" i="38"/>
  <c r="O597" i="38"/>
  <c r="P597" i="38"/>
  <c r="L598" i="38"/>
  <c r="Q598" i="38" s="1"/>
  <c r="M598" i="38"/>
  <c r="N598" i="38"/>
  <c r="O598" i="38"/>
  <c r="P598" i="38"/>
  <c r="L599" i="38"/>
  <c r="Q599" i="38" s="1"/>
  <c r="M599" i="38"/>
  <c r="N599" i="38"/>
  <c r="O599" i="38"/>
  <c r="P599" i="38"/>
  <c r="L600" i="38"/>
  <c r="M600" i="38"/>
  <c r="N600" i="38"/>
  <c r="O600" i="38"/>
  <c r="P600" i="38"/>
  <c r="L601" i="38"/>
  <c r="Q601" i="38" s="1"/>
  <c r="M601" i="38"/>
  <c r="N601" i="38"/>
  <c r="O601" i="38"/>
  <c r="P601" i="38"/>
  <c r="L602" i="38"/>
  <c r="Q602" i="38" s="1"/>
  <c r="M602" i="38"/>
  <c r="N602" i="38"/>
  <c r="O602" i="38"/>
  <c r="P602" i="38"/>
  <c r="L603" i="38"/>
  <c r="Q603" i="38" s="1"/>
  <c r="M603" i="38"/>
  <c r="N603" i="38"/>
  <c r="O603" i="38"/>
  <c r="P603" i="38"/>
  <c r="L604" i="38"/>
  <c r="Q604" i="38" s="1"/>
  <c r="M604" i="38"/>
  <c r="N604" i="38"/>
  <c r="O604" i="38"/>
  <c r="P604" i="38"/>
  <c r="L605" i="38"/>
  <c r="M605" i="38"/>
  <c r="N605" i="38"/>
  <c r="O605" i="38"/>
  <c r="P605" i="38"/>
  <c r="L606" i="38"/>
  <c r="Q606" i="38" s="1"/>
  <c r="M606" i="38"/>
  <c r="N606" i="38"/>
  <c r="O606" i="38"/>
  <c r="P606" i="38"/>
  <c r="L607" i="38"/>
  <c r="M607" i="38"/>
  <c r="N607" i="38"/>
  <c r="O607" i="38"/>
  <c r="P607" i="38"/>
  <c r="L608" i="38"/>
  <c r="Q608" i="38" s="1"/>
  <c r="M608" i="38"/>
  <c r="N608" i="38"/>
  <c r="O608" i="38"/>
  <c r="P608" i="38"/>
  <c r="L609" i="38"/>
  <c r="Q609" i="38" s="1"/>
  <c r="M609" i="38"/>
  <c r="N609" i="38"/>
  <c r="O609" i="38"/>
  <c r="P609" i="38"/>
  <c r="L610" i="38"/>
  <c r="Q610" i="38" s="1"/>
  <c r="M610" i="38"/>
  <c r="N610" i="38"/>
  <c r="O610" i="38"/>
  <c r="P610" i="38"/>
  <c r="L611" i="38"/>
  <c r="Q611" i="38" s="1"/>
  <c r="M611" i="38"/>
  <c r="R611" i="38" s="1"/>
  <c r="N611" i="38"/>
  <c r="O611" i="38"/>
  <c r="P611" i="38"/>
  <c r="L612" i="38"/>
  <c r="Q612" i="38" s="1"/>
  <c r="M612" i="38"/>
  <c r="N612" i="38"/>
  <c r="O612" i="38"/>
  <c r="P612" i="38"/>
  <c r="L613" i="38"/>
  <c r="Q613" i="38" s="1"/>
  <c r="M613" i="38"/>
  <c r="N613" i="38"/>
  <c r="O613" i="38"/>
  <c r="P613" i="38"/>
  <c r="L614" i="38"/>
  <c r="Q614" i="38" s="1"/>
  <c r="M614" i="38"/>
  <c r="N614" i="38"/>
  <c r="O614" i="38"/>
  <c r="P614" i="38"/>
  <c r="L615" i="38"/>
  <c r="Q615" i="38" s="1"/>
  <c r="M615" i="38"/>
  <c r="N615" i="38"/>
  <c r="O615" i="38"/>
  <c r="P615" i="38"/>
  <c r="L616" i="38"/>
  <c r="M616" i="38"/>
  <c r="N616" i="38"/>
  <c r="O616" i="38"/>
  <c r="P616" i="38"/>
  <c r="L617" i="38"/>
  <c r="Q617" i="38" s="1"/>
  <c r="M617" i="38"/>
  <c r="N617" i="38"/>
  <c r="O617" i="38"/>
  <c r="P617" i="38"/>
  <c r="L618" i="38"/>
  <c r="Q618" i="38" s="1"/>
  <c r="M618" i="38"/>
  <c r="N618" i="38"/>
  <c r="O618" i="38"/>
  <c r="P618" i="38"/>
  <c r="L619" i="38"/>
  <c r="Q619" i="38" s="1"/>
  <c r="M619" i="38"/>
  <c r="N619" i="38"/>
  <c r="O619" i="38"/>
  <c r="P619" i="38"/>
  <c r="L620" i="38"/>
  <c r="Q620" i="38" s="1"/>
  <c r="M620" i="38"/>
  <c r="N620" i="38"/>
  <c r="O620" i="38"/>
  <c r="P620" i="38"/>
  <c r="L621" i="38"/>
  <c r="Q621" i="38" s="1"/>
  <c r="M621" i="38"/>
  <c r="N621" i="38"/>
  <c r="O621" i="38"/>
  <c r="P621" i="38"/>
  <c r="L622" i="38"/>
  <c r="Q622" i="38" s="1"/>
  <c r="M622" i="38"/>
  <c r="N622" i="38"/>
  <c r="O622" i="38"/>
  <c r="P622" i="38"/>
  <c r="L623" i="38"/>
  <c r="Q623" i="38" s="1"/>
  <c r="M623" i="38"/>
  <c r="N623" i="38"/>
  <c r="O623" i="38"/>
  <c r="P623" i="38"/>
  <c r="L624" i="38"/>
  <c r="Q624" i="38" s="1"/>
  <c r="M624" i="38"/>
  <c r="N624" i="38"/>
  <c r="O624" i="38"/>
  <c r="P624" i="38"/>
  <c r="L625" i="38"/>
  <c r="Q625" i="38" s="1"/>
  <c r="M625" i="38"/>
  <c r="N625" i="38"/>
  <c r="O625" i="38"/>
  <c r="P625" i="38"/>
  <c r="L626" i="38"/>
  <c r="Q626" i="38" s="1"/>
  <c r="M626" i="38"/>
  <c r="N626" i="38"/>
  <c r="O626" i="38"/>
  <c r="P626" i="38"/>
  <c r="L627" i="38"/>
  <c r="Q627" i="38" s="1"/>
  <c r="M627" i="38"/>
  <c r="R627" i="38" s="1"/>
  <c r="S627" i="38" s="1"/>
  <c r="N627" i="38"/>
  <c r="O627" i="38"/>
  <c r="P627" i="38"/>
  <c r="L628" i="38"/>
  <c r="Q628" i="38" s="1"/>
  <c r="M628" i="38"/>
  <c r="N628" i="38"/>
  <c r="O628" i="38"/>
  <c r="P628" i="38"/>
  <c r="L629" i="38"/>
  <c r="Q629" i="38" s="1"/>
  <c r="M629" i="38"/>
  <c r="N629" i="38"/>
  <c r="O629" i="38"/>
  <c r="P629" i="38"/>
  <c r="L630" i="38"/>
  <c r="Q630" i="38" s="1"/>
  <c r="M630" i="38"/>
  <c r="N630" i="38"/>
  <c r="O630" i="38"/>
  <c r="P630" i="38"/>
  <c r="L631" i="38"/>
  <c r="Q631" i="38" s="1"/>
  <c r="M631" i="38"/>
  <c r="N631" i="38"/>
  <c r="O631" i="38"/>
  <c r="P631" i="38"/>
  <c r="L632" i="38"/>
  <c r="M632" i="38"/>
  <c r="N632" i="38"/>
  <c r="O632" i="38"/>
  <c r="P632" i="38"/>
  <c r="L633" i="38"/>
  <c r="Q633" i="38" s="1"/>
  <c r="M633" i="38"/>
  <c r="N633" i="38"/>
  <c r="O633" i="38"/>
  <c r="P633" i="38"/>
  <c r="L634" i="38"/>
  <c r="Q634" i="38" s="1"/>
  <c r="M634" i="38"/>
  <c r="N634" i="38"/>
  <c r="O634" i="38"/>
  <c r="P634" i="38"/>
  <c r="L635" i="38"/>
  <c r="Q635" i="38" s="1"/>
  <c r="M635" i="38"/>
  <c r="N635" i="38"/>
  <c r="O635" i="38"/>
  <c r="P635" i="38"/>
  <c r="L636" i="38"/>
  <c r="Q636" i="38" s="1"/>
  <c r="M636" i="38"/>
  <c r="N636" i="38"/>
  <c r="O636" i="38"/>
  <c r="P636" i="38"/>
  <c r="L637" i="38"/>
  <c r="M637" i="38"/>
  <c r="N637" i="38"/>
  <c r="O637" i="38"/>
  <c r="P637" i="38"/>
  <c r="L638" i="38"/>
  <c r="Q638" i="38" s="1"/>
  <c r="M638" i="38"/>
  <c r="N638" i="38"/>
  <c r="O638" i="38"/>
  <c r="P638" i="38"/>
  <c r="L639" i="38"/>
  <c r="M639" i="38"/>
  <c r="N639" i="38"/>
  <c r="O639" i="38"/>
  <c r="P639" i="38"/>
  <c r="L640" i="38"/>
  <c r="Q640" i="38" s="1"/>
  <c r="M640" i="38"/>
  <c r="N640" i="38"/>
  <c r="O640" i="38"/>
  <c r="P640" i="38"/>
  <c r="L641" i="38"/>
  <c r="Q641" i="38" s="1"/>
  <c r="M641" i="38"/>
  <c r="N641" i="38"/>
  <c r="O641" i="38"/>
  <c r="P641" i="38"/>
  <c r="L642" i="38"/>
  <c r="Q642" i="38" s="1"/>
  <c r="M642" i="38"/>
  <c r="N642" i="38"/>
  <c r="O642" i="38"/>
  <c r="P642" i="38"/>
  <c r="L643" i="38"/>
  <c r="Q643" i="38" s="1"/>
  <c r="M643" i="38"/>
  <c r="R643" i="38" s="1"/>
  <c r="S643" i="38" s="1"/>
  <c r="N643" i="38"/>
  <c r="O643" i="38"/>
  <c r="P643" i="38"/>
  <c r="L644" i="38"/>
  <c r="Q644" i="38" s="1"/>
  <c r="M644" i="38"/>
  <c r="N644" i="38"/>
  <c r="O644" i="38"/>
  <c r="P644" i="38"/>
  <c r="L645" i="38"/>
  <c r="Q645" i="38" s="1"/>
  <c r="M645" i="38"/>
  <c r="N645" i="38"/>
  <c r="O645" i="38"/>
  <c r="P645" i="38"/>
  <c r="L646" i="38"/>
  <c r="Q646" i="38" s="1"/>
  <c r="M646" i="38"/>
  <c r="N646" i="38"/>
  <c r="O646" i="38"/>
  <c r="P646" i="38"/>
  <c r="L647" i="38"/>
  <c r="Q647" i="38" s="1"/>
  <c r="M647" i="38"/>
  <c r="N647" i="38"/>
  <c r="O647" i="38"/>
  <c r="P647" i="38"/>
  <c r="L648" i="38"/>
  <c r="R648" i="38" s="1"/>
  <c r="M648" i="38"/>
  <c r="N648" i="38"/>
  <c r="O648" i="38"/>
  <c r="P648" i="38"/>
  <c r="L649" i="38"/>
  <c r="Q649" i="38" s="1"/>
  <c r="M649" i="38"/>
  <c r="N649" i="38"/>
  <c r="O649" i="38"/>
  <c r="P649" i="38"/>
  <c r="L650" i="38"/>
  <c r="Q650" i="38" s="1"/>
  <c r="M650" i="38"/>
  <c r="N650" i="38"/>
  <c r="O650" i="38"/>
  <c r="P650" i="38"/>
  <c r="L651" i="38"/>
  <c r="Q651" i="38" s="1"/>
  <c r="M651" i="38"/>
  <c r="N651" i="38"/>
  <c r="O651" i="38"/>
  <c r="P651" i="38"/>
  <c r="L652" i="38"/>
  <c r="Q652" i="38" s="1"/>
  <c r="M652" i="38"/>
  <c r="N652" i="38"/>
  <c r="O652" i="38"/>
  <c r="P652" i="38"/>
  <c r="L653" i="38"/>
  <c r="M653" i="38"/>
  <c r="N653" i="38"/>
  <c r="O653" i="38"/>
  <c r="P653" i="38"/>
  <c r="L654" i="38"/>
  <c r="Q654" i="38" s="1"/>
  <c r="M654" i="38"/>
  <c r="N654" i="38"/>
  <c r="O654" i="38"/>
  <c r="P654" i="38"/>
  <c r="L655" i="38"/>
  <c r="M655" i="38"/>
  <c r="N655" i="38"/>
  <c r="O655" i="38"/>
  <c r="P655" i="38"/>
  <c r="L656" i="38"/>
  <c r="Q656" i="38" s="1"/>
  <c r="M656" i="38"/>
  <c r="N656" i="38"/>
  <c r="O656" i="38"/>
  <c r="P656" i="38"/>
  <c r="L657" i="38"/>
  <c r="Q657" i="38" s="1"/>
  <c r="M657" i="38"/>
  <c r="N657" i="38"/>
  <c r="O657" i="38"/>
  <c r="P657" i="38"/>
  <c r="L658" i="38"/>
  <c r="Q658" i="38" s="1"/>
  <c r="M658" i="38"/>
  <c r="N658" i="38"/>
  <c r="O658" i="38"/>
  <c r="P658" i="38"/>
  <c r="L659" i="38"/>
  <c r="Q659" i="38" s="1"/>
  <c r="M659" i="38"/>
  <c r="R659" i="38" s="1"/>
  <c r="S659" i="38" s="1"/>
  <c r="N659" i="38"/>
  <c r="O659" i="38"/>
  <c r="P659" i="38"/>
  <c r="L660" i="38"/>
  <c r="Q660" i="38" s="1"/>
  <c r="M660" i="38"/>
  <c r="N660" i="38"/>
  <c r="O660" i="38"/>
  <c r="P660" i="38"/>
  <c r="L661" i="38"/>
  <c r="Q661" i="38" s="1"/>
  <c r="M661" i="38"/>
  <c r="N661" i="38"/>
  <c r="O661" i="38"/>
  <c r="P661" i="38"/>
  <c r="L662" i="38"/>
  <c r="Q662" i="38" s="1"/>
  <c r="M662" i="38"/>
  <c r="N662" i="38"/>
  <c r="O662" i="38"/>
  <c r="P662" i="38"/>
  <c r="L663" i="38"/>
  <c r="Q663" i="38" s="1"/>
  <c r="M663" i="38"/>
  <c r="N663" i="38"/>
  <c r="O663" i="38"/>
  <c r="P663" i="38"/>
  <c r="L664" i="38"/>
  <c r="Q664" i="38" s="1"/>
  <c r="M664" i="38"/>
  <c r="N664" i="38"/>
  <c r="O664" i="38"/>
  <c r="P664" i="38"/>
  <c r="L665" i="38"/>
  <c r="Q665" i="38" s="1"/>
  <c r="M665" i="38"/>
  <c r="N665" i="38"/>
  <c r="O665" i="38"/>
  <c r="P665" i="38"/>
  <c r="L666" i="38"/>
  <c r="Q666" i="38" s="1"/>
  <c r="M666" i="38"/>
  <c r="N666" i="38"/>
  <c r="O666" i="38"/>
  <c r="P666" i="38"/>
  <c r="L667" i="38"/>
  <c r="Q667" i="38" s="1"/>
  <c r="M667" i="38"/>
  <c r="N667" i="38"/>
  <c r="O667" i="38"/>
  <c r="P667" i="38"/>
  <c r="L668" i="38"/>
  <c r="Q668" i="38" s="1"/>
  <c r="M668" i="38"/>
  <c r="N668" i="38"/>
  <c r="O668" i="38"/>
  <c r="P668" i="38"/>
  <c r="L669" i="38"/>
  <c r="M669" i="38"/>
  <c r="N669" i="38"/>
  <c r="O669" i="38"/>
  <c r="P669" i="38"/>
  <c r="L670" i="38"/>
  <c r="Q670" i="38" s="1"/>
  <c r="M670" i="38"/>
  <c r="N670" i="38"/>
  <c r="O670" i="38"/>
  <c r="P670" i="38"/>
  <c r="L671" i="38"/>
  <c r="M671" i="38"/>
  <c r="N671" i="38"/>
  <c r="O671" i="38"/>
  <c r="P671" i="38"/>
  <c r="L672" i="38"/>
  <c r="Q672" i="38" s="1"/>
  <c r="M672" i="38"/>
  <c r="N672" i="38"/>
  <c r="O672" i="38"/>
  <c r="P672" i="38"/>
  <c r="L673" i="38"/>
  <c r="Q673" i="38" s="1"/>
  <c r="M673" i="38"/>
  <c r="N673" i="38"/>
  <c r="O673" i="38"/>
  <c r="P673" i="38"/>
  <c r="L674" i="38"/>
  <c r="Q674" i="38" s="1"/>
  <c r="M674" i="38"/>
  <c r="N674" i="38"/>
  <c r="O674" i="38"/>
  <c r="P674" i="38"/>
  <c r="L675" i="38"/>
  <c r="Q675" i="38" s="1"/>
  <c r="M675" i="38"/>
  <c r="N675" i="38"/>
  <c r="O675" i="38"/>
  <c r="P675" i="38"/>
  <c r="L676" i="38"/>
  <c r="Q676" i="38" s="1"/>
  <c r="M676" i="38"/>
  <c r="N676" i="38"/>
  <c r="O676" i="38"/>
  <c r="P676" i="38"/>
  <c r="L677" i="38"/>
  <c r="Q677" i="38" s="1"/>
  <c r="M677" i="38"/>
  <c r="N677" i="38"/>
  <c r="O677" i="38"/>
  <c r="P677" i="38"/>
  <c r="L678" i="38"/>
  <c r="Q678" i="38" s="1"/>
  <c r="M678" i="38"/>
  <c r="N678" i="38"/>
  <c r="O678" i="38"/>
  <c r="P678" i="38"/>
  <c r="L679" i="38"/>
  <c r="Q679" i="38" s="1"/>
  <c r="M679" i="38"/>
  <c r="N679" i="38"/>
  <c r="O679" i="38"/>
  <c r="P679" i="38"/>
  <c r="L680" i="38"/>
  <c r="M680" i="38"/>
  <c r="N680" i="38"/>
  <c r="O680" i="38"/>
  <c r="P680" i="38"/>
  <c r="L681" i="38"/>
  <c r="Q681" i="38" s="1"/>
  <c r="M681" i="38"/>
  <c r="N681" i="38"/>
  <c r="O681" i="38"/>
  <c r="P681" i="38"/>
  <c r="L682" i="38"/>
  <c r="Q682" i="38" s="1"/>
  <c r="M682" i="38"/>
  <c r="N682" i="38"/>
  <c r="O682" i="38"/>
  <c r="P682" i="38"/>
  <c r="L683" i="38"/>
  <c r="Q683" i="38" s="1"/>
  <c r="M683" i="38"/>
  <c r="N683" i="38"/>
  <c r="O683" i="38"/>
  <c r="P683" i="38"/>
  <c r="L684" i="38"/>
  <c r="Q684" i="38" s="1"/>
  <c r="M684" i="38"/>
  <c r="N684" i="38"/>
  <c r="O684" i="38"/>
  <c r="P684" i="38"/>
  <c r="L685" i="38"/>
  <c r="M685" i="38"/>
  <c r="N685" i="38"/>
  <c r="O685" i="38"/>
  <c r="P685" i="38"/>
  <c r="L686" i="38"/>
  <c r="Q686" i="38" s="1"/>
  <c r="M686" i="38"/>
  <c r="N686" i="38"/>
  <c r="O686" i="38"/>
  <c r="P686" i="38"/>
  <c r="L687" i="38"/>
  <c r="M687" i="38"/>
  <c r="N687" i="38"/>
  <c r="O687" i="38"/>
  <c r="P687" i="38"/>
  <c r="L688" i="38"/>
  <c r="Q688" i="38" s="1"/>
  <c r="M688" i="38"/>
  <c r="N688" i="38"/>
  <c r="O688" i="38"/>
  <c r="P688" i="38"/>
  <c r="L689" i="38"/>
  <c r="Q689" i="38" s="1"/>
  <c r="M689" i="38"/>
  <c r="N689" i="38"/>
  <c r="O689" i="38"/>
  <c r="P689" i="38"/>
  <c r="L690" i="38"/>
  <c r="M690" i="38"/>
  <c r="N690" i="38"/>
  <c r="O690" i="38"/>
  <c r="P690" i="38"/>
  <c r="L691" i="38"/>
  <c r="Q691" i="38" s="1"/>
  <c r="M691" i="38"/>
  <c r="R691" i="38" s="1"/>
  <c r="S691" i="38" s="1"/>
  <c r="N691" i="38"/>
  <c r="O691" i="38"/>
  <c r="P691" i="38"/>
  <c r="L692" i="38"/>
  <c r="Q692" i="38" s="1"/>
  <c r="M692" i="38"/>
  <c r="N692" i="38"/>
  <c r="O692" i="38"/>
  <c r="P692" i="38"/>
  <c r="L693" i="38"/>
  <c r="Q693" i="38" s="1"/>
  <c r="M693" i="38"/>
  <c r="N693" i="38"/>
  <c r="O693" i="38"/>
  <c r="P693" i="38"/>
  <c r="L694" i="38"/>
  <c r="Q694" i="38" s="1"/>
  <c r="M694" i="38"/>
  <c r="N694" i="38"/>
  <c r="O694" i="38"/>
  <c r="P694" i="38"/>
  <c r="L695" i="38"/>
  <c r="Q695" i="38" s="1"/>
  <c r="M695" i="38"/>
  <c r="N695" i="38"/>
  <c r="O695" i="38"/>
  <c r="P695" i="38"/>
  <c r="L696" i="38"/>
  <c r="M696" i="38"/>
  <c r="N696" i="38"/>
  <c r="O696" i="38"/>
  <c r="P696" i="38"/>
  <c r="L697" i="38"/>
  <c r="Q697" i="38" s="1"/>
  <c r="M697" i="38"/>
  <c r="N697" i="38"/>
  <c r="O697" i="38"/>
  <c r="P697" i="38"/>
  <c r="L698" i="38"/>
  <c r="Q698" i="38" s="1"/>
  <c r="M698" i="38"/>
  <c r="N698" i="38"/>
  <c r="O698" i="38"/>
  <c r="P698" i="38"/>
  <c r="L699" i="38"/>
  <c r="Q699" i="38" s="1"/>
  <c r="M699" i="38"/>
  <c r="N699" i="38"/>
  <c r="O699" i="38"/>
  <c r="P699" i="38"/>
  <c r="L700" i="38"/>
  <c r="Q700" i="38" s="1"/>
  <c r="M700" i="38"/>
  <c r="N700" i="38"/>
  <c r="O700" i="38"/>
  <c r="P700" i="38"/>
  <c r="L701" i="38"/>
  <c r="M701" i="38"/>
  <c r="N701" i="38"/>
  <c r="O701" i="38"/>
  <c r="P701" i="38"/>
  <c r="L702" i="38"/>
  <c r="Q702" i="38" s="1"/>
  <c r="M702" i="38"/>
  <c r="N702" i="38"/>
  <c r="O702" i="38"/>
  <c r="P702" i="38"/>
  <c r="L703" i="38"/>
  <c r="M703" i="38"/>
  <c r="N703" i="38"/>
  <c r="O703" i="38"/>
  <c r="P703" i="38"/>
  <c r="L704" i="38"/>
  <c r="Q704" i="38" s="1"/>
  <c r="M704" i="38"/>
  <c r="N704" i="38"/>
  <c r="O704" i="38"/>
  <c r="P704" i="38"/>
  <c r="L705" i="38"/>
  <c r="Q705" i="38" s="1"/>
  <c r="M705" i="38"/>
  <c r="N705" i="38"/>
  <c r="O705" i="38"/>
  <c r="P705" i="38"/>
  <c r="L706" i="38"/>
  <c r="M706" i="38"/>
  <c r="N706" i="38"/>
  <c r="O706" i="38"/>
  <c r="P706" i="38"/>
  <c r="L707" i="38"/>
  <c r="Q707" i="38" s="1"/>
  <c r="M707" i="38"/>
  <c r="N707" i="38"/>
  <c r="O707" i="38"/>
  <c r="P707" i="38"/>
  <c r="L708" i="38"/>
  <c r="Q708" i="38" s="1"/>
  <c r="M708" i="38"/>
  <c r="N708" i="38"/>
  <c r="O708" i="38"/>
  <c r="P708" i="38"/>
  <c r="L709" i="38"/>
  <c r="Q709" i="38" s="1"/>
  <c r="M709" i="38"/>
  <c r="N709" i="38"/>
  <c r="O709" i="38"/>
  <c r="P709" i="38"/>
  <c r="L710" i="38"/>
  <c r="Q710" i="38" s="1"/>
  <c r="M710" i="38"/>
  <c r="N710" i="38"/>
  <c r="O710" i="38"/>
  <c r="P710" i="38"/>
  <c r="L711" i="38"/>
  <c r="Q711" i="38" s="1"/>
  <c r="M711" i="38"/>
  <c r="N711" i="38"/>
  <c r="O711" i="38"/>
  <c r="P711" i="38"/>
  <c r="L712" i="38"/>
  <c r="M712" i="38"/>
  <c r="N712" i="38"/>
  <c r="O712" i="38"/>
  <c r="P712" i="38"/>
  <c r="L713" i="38"/>
  <c r="Q713" i="38" s="1"/>
  <c r="M713" i="38"/>
  <c r="N713" i="38"/>
  <c r="O713" i="38"/>
  <c r="P713" i="38"/>
  <c r="L714" i="38"/>
  <c r="Q714" i="38" s="1"/>
  <c r="M714" i="38"/>
  <c r="N714" i="38"/>
  <c r="O714" i="38"/>
  <c r="P714" i="38"/>
  <c r="L715" i="38"/>
  <c r="Q715" i="38" s="1"/>
  <c r="M715" i="38"/>
  <c r="N715" i="38"/>
  <c r="O715" i="38"/>
  <c r="P715" i="38"/>
  <c r="L716" i="38"/>
  <c r="Q716" i="38" s="1"/>
  <c r="M716" i="38"/>
  <c r="N716" i="38"/>
  <c r="O716" i="38"/>
  <c r="P716" i="38"/>
  <c r="L717" i="38"/>
  <c r="M717" i="38"/>
  <c r="N717" i="38"/>
  <c r="O717" i="38"/>
  <c r="P717" i="38"/>
  <c r="L718" i="38"/>
  <c r="Q718" i="38" s="1"/>
  <c r="M718" i="38"/>
  <c r="N718" i="38"/>
  <c r="O718" i="38"/>
  <c r="P718" i="38"/>
  <c r="L719" i="38"/>
  <c r="M719" i="38"/>
  <c r="N719" i="38"/>
  <c r="O719" i="38"/>
  <c r="P719" i="38"/>
  <c r="L720" i="38"/>
  <c r="Q720" i="38" s="1"/>
  <c r="M720" i="38"/>
  <c r="N720" i="38"/>
  <c r="O720" i="38"/>
  <c r="P720" i="38"/>
  <c r="L721" i="38"/>
  <c r="Q721" i="38" s="1"/>
  <c r="M721" i="38"/>
  <c r="N721" i="38"/>
  <c r="O721" i="38"/>
  <c r="P721" i="38"/>
  <c r="L722" i="38"/>
  <c r="M722" i="38"/>
  <c r="N722" i="38"/>
  <c r="O722" i="38"/>
  <c r="P722" i="38"/>
  <c r="L723" i="38"/>
  <c r="Q723" i="38" s="1"/>
  <c r="M723" i="38"/>
  <c r="R723" i="38" s="1"/>
  <c r="S723" i="38" s="1"/>
  <c r="N723" i="38"/>
  <c r="O723" i="38"/>
  <c r="P723" i="38"/>
  <c r="L724" i="38"/>
  <c r="Q724" i="38" s="1"/>
  <c r="M724" i="38"/>
  <c r="N724" i="38"/>
  <c r="O724" i="38"/>
  <c r="P724" i="38"/>
  <c r="L725" i="38"/>
  <c r="Q725" i="38" s="1"/>
  <c r="M725" i="38"/>
  <c r="N725" i="38"/>
  <c r="O725" i="38"/>
  <c r="P725" i="38"/>
  <c r="L726" i="38"/>
  <c r="Q726" i="38" s="1"/>
  <c r="M726" i="38"/>
  <c r="N726" i="38"/>
  <c r="O726" i="38"/>
  <c r="P726" i="38"/>
  <c r="L727" i="38"/>
  <c r="Q727" i="38" s="1"/>
  <c r="M727" i="38"/>
  <c r="N727" i="38"/>
  <c r="O727" i="38"/>
  <c r="P727" i="38"/>
  <c r="L728" i="38"/>
  <c r="Q728" i="38" s="1"/>
  <c r="M728" i="38"/>
  <c r="N728" i="38"/>
  <c r="O728" i="38"/>
  <c r="P728" i="38"/>
  <c r="L729" i="38"/>
  <c r="Q729" i="38" s="1"/>
  <c r="M729" i="38"/>
  <c r="N729" i="38"/>
  <c r="O729" i="38"/>
  <c r="P729" i="38"/>
  <c r="L730" i="38"/>
  <c r="Q730" i="38" s="1"/>
  <c r="M730" i="38"/>
  <c r="N730" i="38"/>
  <c r="O730" i="38"/>
  <c r="P730" i="38"/>
  <c r="L731" i="38"/>
  <c r="Q731" i="38" s="1"/>
  <c r="M731" i="38"/>
  <c r="N731" i="38"/>
  <c r="O731" i="38"/>
  <c r="P731" i="38"/>
  <c r="L732" i="38"/>
  <c r="Q732" i="38" s="1"/>
  <c r="M732" i="38"/>
  <c r="N732" i="38"/>
  <c r="O732" i="38"/>
  <c r="P732" i="38"/>
  <c r="L733" i="38"/>
  <c r="M733" i="38"/>
  <c r="N733" i="38"/>
  <c r="O733" i="38"/>
  <c r="P733" i="38"/>
  <c r="L734" i="38"/>
  <c r="Q734" i="38" s="1"/>
  <c r="M734" i="38"/>
  <c r="N734" i="38"/>
  <c r="O734" i="38"/>
  <c r="P734" i="38"/>
  <c r="L735" i="38"/>
  <c r="Q735" i="38" s="1"/>
  <c r="M735" i="38"/>
  <c r="N735" i="38"/>
  <c r="O735" i="38"/>
  <c r="P735" i="38"/>
  <c r="L736" i="38"/>
  <c r="Q736" i="38" s="1"/>
  <c r="M736" i="38"/>
  <c r="N736" i="38"/>
  <c r="O736" i="38"/>
  <c r="P736" i="38"/>
  <c r="L737" i="38"/>
  <c r="Q737" i="38" s="1"/>
  <c r="M737" i="38"/>
  <c r="N737" i="38"/>
  <c r="O737" i="38"/>
  <c r="P737" i="38"/>
  <c r="L738" i="38"/>
  <c r="M738" i="38"/>
  <c r="N738" i="38"/>
  <c r="O738" i="38"/>
  <c r="P738" i="38"/>
  <c r="L739" i="38"/>
  <c r="Q739" i="38" s="1"/>
  <c r="M739" i="38"/>
  <c r="N739" i="38"/>
  <c r="O739" i="38"/>
  <c r="P739" i="38"/>
  <c r="L740" i="38"/>
  <c r="Q740" i="38" s="1"/>
  <c r="M740" i="38"/>
  <c r="N740" i="38"/>
  <c r="O740" i="38"/>
  <c r="P740" i="38"/>
  <c r="L741" i="38"/>
  <c r="Q741" i="38" s="1"/>
  <c r="M741" i="38"/>
  <c r="N741" i="38"/>
  <c r="O741" i="38"/>
  <c r="P741" i="38"/>
  <c r="L742" i="38"/>
  <c r="Q742" i="38" s="1"/>
  <c r="M742" i="38"/>
  <c r="N742" i="38"/>
  <c r="O742" i="38"/>
  <c r="P742" i="38"/>
  <c r="L743" i="38"/>
  <c r="Q743" i="38" s="1"/>
  <c r="M743" i="38"/>
  <c r="N743" i="38"/>
  <c r="O743" i="38"/>
  <c r="P743" i="38"/>
  <c r="L744" i="38"/>
  <c r="M744" i="38"/>
  <c r="N744" i="38"/>
  <c r="O744" i="38"/>
  <c r="P744" i="38"/>
  <c r="L745" i="38"/>
  <c r="Q745" i="38" s="1"/>
  <c r="M745" i="38"/>
  <c r="N745" i="38"/>
  <c r="O745" i="38"/>
  <c r="P745" i="38"/>
  <c r="L746" i="38"/>
  <c r="Q746" i="38" s="1"/>
  <c r="M746" i="38"/>
  <c r="N746" i="38"/>
  <c r="O746" i="38"/>
  <c r="P746" i="38"/>
  <c r="L747" i="38"/>
  <c r="Q747" i="38" s="1"/>
  <c r="M747" i="38"/>
  <c r="N747" i="38"/>
  <c r="O747" i="38"/>
  <c r="P747" i="38"/>
  <c r="L748" i="38"/>
  <c r="Q748" i="38" s="1"/>
  <c r="M748" i="38"/>
  <c r="N748" i="38"/>
  <c r="O748" i="38"/>
  <c r="P748" i="38"/>
  <c r="L749" i="38"/>
  <c r="M749" i="38"/>
  <c r="N749" i="38"/>
  <c r="O749" i="38"/>
  <c r="P749" i="38"/>
  <c r="L750" i="38"/>
  <c r="Q750" i="38" s="1"/>
  <c r="M750" i="38"/>
  <c r="N750" i="38"/>
  <c r="O750" i="38"/>
  <c r="P750" i="38"/>
  <c r="L751" i="38"/>
  <c r="Q751" i="38" s="1"/>
  <c r="M751" i="38"/>
  <c r="N751" i="38"/>
  <c r="O751" i="38"/>
  <c r="P751" i="38"/>
  <c r="L752" i="38"/>
  <c r="Q752" i="38" s="1"/>
  <c r="M752" i="38"/>
  <c r="N752" i="38"/>
  <c r="O752" i="38"/>
  <c r="P752" i="38"/>
  <c r="L753" i="38"/>
  <c r="Q753" i="38" s="1"/>
  <c r="M753" i="38"/>
  <c r="N753" i="38"/>
  <c r="O753" i="38"/>
  <c r="P753" i="38"/>
  <c r="L754" i="38"/>
  <c r="M754" i="38"/>
  <c r="N754" i="38"/>
  <c r="O754" i="38"/>
  <c r="P754" i="38"/>
  <c r="L755" i="38"/>
  <c r="Q755" i="38" s="1"/>
  <c r="M755" i="38"/>
  <c r="R755" i="38" s="1"/>
  <c r="S755" i="38" s="1"/>
  <c r="N755" i="38"/>
  <c r="O755" i="38"/>
  <c r="P755" i="38"/>
  <c r="L756" i="38"/>
  <c r="Q756" i="38" s="1"/>
  <c r="M756" i="38"/>
  <c r="N756" i="38"/>
  <c r="O756" i="38"/>
  <c r="P756" i="38"/>
  <c r="L757" i="38"/>
  <c r="Q757" i="38" s="1"/>
  <c r="M757" i="38"/>
  <c r="N757" i="38"/>
  <c r="O757" i="38"/>
  <c r="P757" i="38"/>
  <c r="L758" i="38"/>
  <c r="Q758" i="38" s="1"/>
  <c r="M758" i="38"/>
  <c r="N758" i="38"/>
  <c r="O758" i="38"/>
  <c r="P758" i="38"/>
  <c r="L759" i="38"/>
  <c r="Q759" i="38" s="1"/>
  <c r="M759" i="38"/>
  <c r="N759" i="38"/>
  <c r="O759" i="38"/>
  <c r="P759" i="38"/>
  <c r="L760" i="38"/>
  <c r="Q760" i="38" s="1"/>
  <c r="M760" i="38"/>
  <c r="N760" i="38"/>
  <c r="O760" i="38"/>
  <c r="P760" i="38"/>
  <c r="L761" i="38"/>
  <c r="Q761" i="38" s="1"/>
  <c r="M761" i="38"/>
  <c r="N761" i="38"/>
  <c r="O761" i="38"/>
  <c r="P761" i="38"/>
  <c r="L762" i="38"/>
  <c r="Q762" i="38" s="1"/>
  <c r="M762" i="38"/>
  <c r="N762" i="38"/>
  <c r="O762" i="38"/>
  <c r="P762" i="38"/>
  <c r="L763" i="38"/>
  <c r="Q763" i="38" s="1"/>
  <c r="M763" i="38"/>
  <c r="N763" i="38"/>
  <c r="O763" i="38"/>
  <c r="P763" i="38"/>
  <c r="L764" i="38"/>
  <c r="Q764" i="38" s="1"/>
  <c r="M764" i="38"/>
  <c r="N764" i="38"/>
  <c r="O764" i="38"/>
  <c r="P764" i="38"/>
  <c r="L765" i="38"/>
  <c r="M765" i="38"/>
  <c r="N765" i="38"/>
  <c r="O765" i="38"/>
  <c r="P765" i="38"/>
  <c r="L766" i="38"/>
  <c r="Q766" i="38" s="1"/>
  <c r="M766" i="38"/>
  <c r="N766" i="38"/>
  <c r="O766" i="38"/>
  <c r="P766" i="38"/>
  <c r="L767" i="38"/>
  <c r="M767" i="38"/>
  <c r="N767" i="38"/>
  <c r="O767" i="38"/>
  <c r="P767" i="38"/>
  <c r="L768" i="38"/>
  <c r="Q768" i="38" s="1"/>
  <c r="M768" i="38"/>
  <c r="N768" i="38"/>
  <c r="O768" i="38"/>
  <c r="P768" i="38"/>
  <c r="L769" i="38"/>
  <c r="Q769" i="38" s="1"/>
  <c r="M769" i="38"/>
  <c r="N769" i="38"/>
  <c r="O769" i="38"/>
  <c r="P769" i="38"/>
  <c r="L770" i="38"/>
  <c r="M770" i="38"/>
  <c r="N770" i="38"/>
  <c r="O770" i="38"/>
  <c r="P770" i="38"/>
  <c r="L771" i="38"/>
  <c r="Q771" i="38" s="1"/>
  <c r="M771" i="38"/>
  <c r="N771" i="38"/>
  <c r="O771" i="38"/>
  <c r="P771" i="38"/>
  <c r="L772" i="38"/>
  <c r="Q772" i="38" s="1"/>
  <c r="M772" i="38"/>
  <c r="N772" i="38"/>
  <c r="O772" i="38"/>
  <c r="P772" i="38"/>
  <c r="L773" i="38"/>
  <c r="Q773" i="38" s="1"/>
  <c r="M773" i="38"/>
  <c r="N773" i="38"/>
  <c r="O773" i="38"/>
  <c r="P773" i="38"/>
  <c r="L774" i="38"/>
  <c r="Q774" i="38" s="1"/>
  <c r="M774" i="38"/>
  <c r="N774" i="38"/>
  <c r="O774" i="38"/>
  <c r="P774" i="38"/>
  <c r="L775" i="38"/>
  <c r="Q775" i="38" s="1"/>
  <c r="M775" i="38"/>
  <c r="N775" i="38"/>
  <c r="O775" i="38"/>
  <c r="P775" i="38"/>
  <c r="L776" i="38"/>
  <c r="M776" i="38"/>
  <c r="N776" i="38"/>
  <c r="O776" i="38"/>
  <c r="P776" i="38"/>
  <c r="L777" i="38"/>
  <c r="Q777" i="38" s="1"/>
  <c r="M777" i="38"/>
  <c r="N777" i="38"/>
  <c r="O777" i="38"/>
  <c r="P777" i="38"/>
  <c r="L778" i="38"/>
  <c r="Q778" i="38" s="1"/>
  <c r="M778" i="38"/>
  <c r="N778" i="38"/>
  <c r="O778" i="38"/>
  <c r="P778" i="38"/>
  <c r="L779" i="38"/>
  <c r="Q779" i="38" s="1"/>
  <c r="M779" i="38"/>
  <c r="N779" i="38"/>
  <c r="O779" i="38"/>
  <c r="P779" i="38"/>
  <c r="L780" i="38"/>
  <c r="Q780" i="38" s="1"/>
  <c r="M780" i="38"/>
  <c r="N780" i="38"/>
  <c r="O780" i="38"/>
  <c r="P780" i="38"/>
  <c r="L781" i="38"/>
  <c r="M781" i="38"/>
  <c r="N781" i="38"/>
  <c r="O781" i="38"/>
  <c r="P781" i="38"/>
  <c r="L782" i="38"/>
  <c r="Q782" i="38" s="1"/>
  <c r="M782" i="38"/>
  <c r="N782" i="38"/>
  <c r="O782" i="38"/>
  <c r="P782" i="38"/>
  <c r="L783" i="38"/>
  <c r="Q783" i="38" s="1"/>
  <c r="M783" i="38"/>
  <c r="N783" i="38"/>
  <c r="O783" i="38"/>
  <c r="P783" i="38"/>
  <c r="L784" i="38"/>
  <c r="Q784" i="38" s="1"/>
  <c r="M784" i="38"/>
  <c r="N784" i="38"/>
  <c r="O784" i="38"/>
  <c r="P784" i="38"/>
  <c r="L785" i="38"/>
  <c r="Q785" i="38" s="1"/>
  <c r="M785" i="38"/>
  <c r="N785" i="38"/>
  <c r="O785" i="38"/>
  <c r="P785" i="38"/>
  <c r="L786" i="38"/>
  <c r="M786" i="38"/>
  <c r="N786" i="38"/>
  <c r="O786" i="38"/>
  <c r="P786" i="38"/>
  <c r="L787" i="38"/>
  <c r="Q787" i="38" s="1"/>
  <c r="M787" i="38"/>
  <c r="R787" i="38" s="1"/>
  <c r="S787" i="38" s="1"/>
  <c r="N787" i="38"/>
  <c r="O787" i="38"/>
  <c r="P787" i="38"/>
  <c r="L788" i="38"/>
  <c r="Q788" i="38" s="1"/>
  <c r="M788" i="38"/>
  <c r="N788" i="38"/>
  <c r="O788" i="38"/>
  <c r="P788" i="38"/>
  <c r="L789" i="38"/>
  <c r="Q789" i="38" s="1"/>
  <c r="M789" i="38"/>
  <c r="N789" i="38"/>
  <c r="O789" i="38"/>
  <c r="P789" i="38"/>
  <c r="L790" i="38"/>
  <c r="Q790" i="38" s="1"/>
  <c r="M790" i="38"/>
  <c r="N790" i="38"/>
  <c r="O790" i="38"/>
  <c r="P790" i="38"/>
  <c r="L791" i="38"/>
  <c r="Q791" i="38" s="1"/>
  <c r="M791" i="38"/>
  <c r="N791" i="38"/>
  <c r="O791" i="38"/>
  <c r="P791" i="38"/>
  <c r="L792" i="38"/>
  <c r="Q792" i="38" s="1"/>
  <c r="M792" i="38"/>
  <c r="N792" i="38"/>
  <c r="O792" i="38"/>
  <c r="P792" i="38"/>
  <c r="L793" i="38"/>
  <c r="Q793" i="38" s="1"/>
  <c r="M793" i="38"/>
  <c r="N793" i="38"/>
  <c r="O793" i="38"/>
  <c r="P793" i="38"/>
  <c r="L794" i="38"/>
  <c r="Q794" i="38" s="1"/>
  <c r="M794" i="38"/>
  <c r="N794" i="38"/>
  <c r="O794" i="38"/>
  <c r="P794" i="38"/>
  <c r="L795" i="38"/>
  <c r="Q795" i="38" s="1"/>
  <c r="M795" i="38"/>
  <c r="N795" i="38"/>
  <c r="O795" i="38"/>
  <c r="P795" i="38"/>
  <c r="L796" i="38"/>
  <c r="Q796" i="38" s="1"/>
  <c r="M796" i="38"/>
  <c r="N796" i="38"/>
  <c r="O796" i="38"/>
  <c r="P796" i="38"/>
  <c r="L797" i="38"/>
  <c r="M797" i="38"/>
  <c r="N797" i="38"/>
  <c r="O797" i="38"/>
  <c r="P797" i="38"/>
  <c r="L798" i="38"/>
  <c r="Q798" i="38" s="1"/>
  <c r="M798" i="38"/>
  <c r="N798" i="38"/>
  <c r="O798" i="38"/>
  <c r="P798" i="38"/>
  <c r="L799" i="38"/>
  <c r="M799" i="38"/>
  <c r="N799" i="38"/>
  <c r="O799" i="38"/>
  <c r="P799" i="38"/>
  <c r="L800" i="38"/>
  <c r="Q800" i="38" s="1"/>
  <c r="M800" i="38"/>
  <c r="N800" i="38"/>
  <c r="O800" i="38"/>
  <c r="P800" i="38"/>
  <c r="L801" i="38"/>
  <c r="Q801" i="38" s="1"/>
  <c r="M801" i="38"/>
  <c r="N801" i="38"/>
  <c r="O801" i="38"/>
  <c r="P801" i="38"/>
  <c r="L802" i="38"/>
  <c r="M802" i="38"/>
  <c r="N802" i="38"/>
  <c r="O802" i="38"/>
  <c r="P802" i="38"/>
  <c r="L803" i="38"/>
  <c r="Q803" i="38" s="1"/>
  <c r="M803" i="38"/>
  <c r="N803" i="38"/>
  <c r="O803" i="38"/>
  <c r="P803" i="38"/>
  <c r="L804" i="38"/>
  <c r="Q804" i="38" s="1"/>
  <c r="M804" i="38"/>
  <c r="N804" i="38"/>
  <c r="O804" i="38"/>
  <c r="P804" i="38"/>
  <c r="L805" i="38"/>
  <c r="Q805" i="38" s="1"/>
  <c r="M805" i="38"/>
  <c r="N805" i="38"/>
  <c r="O805" i="38"/>
  <c r="P805" i="38"/>
  <c r="L806" i="38"/>
  <c r="Q806" i="38" s="1"/>
  <c r="M806" i="38"/>
  <c r="N806" i="38"/>
  <c r="O806" i="38"/>
  <c r="P806" i="38"/>
  <c r="L807" i="38"/>
  <c r="Q807" i="38" s="1"/>
  <c r="M807" i="38"/>
  <c r="N807" i="38"/>
  <c r="O807" i="38"/>
  <c r="P807" i="38"/>
  <c r="L808" i="38"/>
  <c r="M808" i="38"/>
  <c r="N808" i="38"/>
  <c r="O808" i="38"/>
  <c r="P808" i="38"/>
  <c r="L809" i="38"/>
  <c r="Q809" i="38" s="1"/>
  <c r="M809" i="38"/>
  <c r="N809" i="38"/>
  <c r="O809" i="38"/>
  <c r="P809" i="38"/>
  <c r="L810" i="38"/>
  <c r="Q810" i="38" s="1"/>
  <c r="M810" i="38"/>
  <c r="N810" i="38"/>
  <c r="O810" i="38"/>
  <c r="P810" i="38"/>
  <c r="L811" i="38"/>
  <c r="Q811" i="38" s="1"/>
  <c r="M811" i="38"/>
  <c r="N811" i="38"/>
  <c r="O811" i="38"/>
  <c r="P811" i="38"/>
  <c r="L812" i="38"/>
  <c r="Q812" i="38" s="1"/>
  <c r="M812" i="38"/>
  <c r="N812" i="38"/>
  <c r="O812" i="38"/>
  <c r="P812" i="38"/>
  <c r="L813" i="38"/>
  <c r="M813" i="38"/>
  <c r="N813" i="38"/>
  <c r="O813" i="38"/>
  <c r="P813" i="38"/>
  <c r="L814" i="38"/>
  <c r="Q814" i="38" s="1"/>
  <c r="M814" i="38"/>
  <c r="N814" i="38"/>
  <c r="O814" i="38"/>
  <c r="P814" i="38"/>
  <c r="L815" i="38"/>
  <c r="M815" i="38"/>
  <c r="N815" i="38"/>
  <c r="O815" i="38"/>
  <c r="P815" i="38"/>
  <c r="L816" i="38"/>
  <c r="Q816" i="38" s="1"/>
  <c r="M816" i="38"/>
  <c r="N816" i="38"/>
  <c r="O816" i="38"/>
  <c r="P816" i="38"/>
  <c r="L817" i="38"/>
  <c r="Q817" i="38" s="1"/>
  <c r="M817" i="38"/>
  <c r="N817" i="38"/>
  <c r="O817" i="38"/>
  <c r="P817" i="38"/>
  <c r="L818" i="38"/>
  <c r="M818" i="38"/>
  <c r="N818" i="38"/>
  <c r="O818" i="38"/>
  <c r="P818" i="38"/>
  <c r="L819" i="38"/>
  <c r="Q819" i="38" s="1"/>
  <c r="M819" i="38"/>
  <c r="R819" i="38" s="1"/>
  <c r="S819" i="38" s="1"/>
  <c r="N819" i="38"/>
  <c r="O819" i="38"/>
  <c r="P819" i="38"/>
  <c r="L820" i="38"/>
  <c r="Q820" i="38" s="1"/>
  <c r="M820" i="38"/>
  <c r="N820" i="38"/>
  <c r="O820" i="38"/>
  <c r="P820" i="38"/>
  <c r="L821" i="38"/>
  <c r="Q821" i="38" s="1"/>
  <c r="M821" i="38"/>
  <c r="N821" i="38"/>
  <c r="O821" i="38"/>
  <c r="P821" i="38"/>
  <c r="L822" i="38"/>
  <c r="Q822" i="38" s="1"/>
  <c r="M822" i="38"/>
  <c r="N822" i="38"/>
  <c r="O822" i="38"/>
  <c r="P822" i="38"/>
  <c r="L823" i="38"/>
  <c r="Q823" i="38" s="1"/>
  <c r="M823" i="38"/>
  <c r="N823" i="38"/>
  <c r="O823" i="38"/>
  <c r="P823" i="38"/>
  <c r="L824" i="38"/>
  <c r="Q824" i="38" s="1"/>
  <c r="M824" i="38"/>
  <c r="N824" i="38"/>
  <c r="O824" i="38"/>
  <c r="P824" i="38"/>
  <c r="L825" i="38"/>
  <c r="Q825" i="38" s="1"/>
  <c r="M825" i="38"/>
  <c r="N825" i="38"/>
  <c r="O825" i="38"/>
  <c r="P825" i="38"/>
  <c r="L826" i="38"/>
  <c r="Q826" i="38" s="1"/>
  <c r="M826" i="38"/>
  <c r="N826" i="38"/>
  <c r="O826" i="38"/>
  <c r="P826" i="38"/>
  <c r="L827" i="38"/>
  <c r="Q827" i="38" s="1"/>
  <c r="M827" i="38"/>
  <c r="N827" i="38"/>
  <c r="O827" i="38"/>
  <c r="P827" i="38"/>
  <c r="L828" i="38"/>
  <c r="Q828" i="38" s="1"/>
  <c r="M828" i="38"/>
  <c r="N828" i="38"/>
  <c r="O828" i="38"/>
  <c r="P828" i="38"/>
  <c r="L829" i="38"/>
  <c r="M829" i="38"/>
  <c r="N829" i="38"/>
  <c r="O829" i="38"/>
  <c r="P829" i="38"/>
  <c r="L830" i="38"/>
  <c r="Q830" i="38" s="1"/>
  <c r="M830" i="38"/>
  <c r="N830" i="38"/>
  <c r="O830" i="38"/>
  <c r="P830" i="38"/>
  <c r="L831" i="38"/>
  <c r="Q831" i="38" s="1"/>
  <c r="M831" i="38"/>
  <c r="N831" i="38"/>
  <c r="O831" i="38"/>
  <c r="P831" i="38"/>
  <c r="L832" i="38"/>
  <c r="Q832" i="38" s="1"/>
  <c r="M832" i="38"/>
  <c r="N832" i="38"/>
  <c r="O832" i="38"/>
  <c r="P832" i="38"/>
  <c r="L833" i="38"/>
  <c r="Q833" i="38" s="1"/>
  <c r="M833" i="38"/>
  <c r="N833" i="38"/>
  <c r="O833" i="38"/>
  <c r="P833" i="38"/>
  <c r="L834" i="38"/>
  <c r="M834" i="38"/>
  <c r="N834" i="38"/>
  <c r="O834" i="38"/>
  <c r="P834" i="38"/>
  <c r="L835" i="38"/>
  <c r="Q835" i="38" s="1"/>
  <c r="M835" i="38"/>
  <c r="R835" i="38" s="1"/>
  <c r="S835" i="38" s="1"/>
  <c r="N835" i="38"/>
  <c r="O835" i="38"/>
  <c r="P835" i="38"/>
  <c r="L836" i="38"/>
  <c r="Q836" i="38" s="1"/>
  <c r="M836" i="38"/>
  <c r="N836" i="38"/>
  <c r="O836" i="38"/>
  <c r="P836" i="38"/>
  <c r="L837" i="38"/>
  <c r="Q837" i="38" s="1"/>
  <c r="M837" i="38"/>
  <c r="N837" i="38"/>
  <c r="O837" i="38"/>
  <c r="P837" i="38"/>
  <c r="L838" i="38"/>
  <c r="Q838" i="38" s="1"/>
  <c r="M838" i="38"/>
  <c r="N838" i="38"/>
  <c r="O838" i="38"/>
  <c r="P838" i="38"/>
  <c r="L839" i="38"/>
  <c r="Q839" i="38" s="1"/>
  <c r="M839" i="38"/>
  <c r="N839" i="38"/>
  <c r="O839" i="38"/>
  <c r="P839" i="38"/>
  <c r="L840" i="38"/>
  <c r="M840" i="38"/>
  <c r="N840" i="38"/>
  <c r="O840" i="38"/>
  <c r="P840" i="38"/>
  <c r="L841" i="38"/>
  <c r="Q841" i="38" s="1"/>
  <c r="M841" i="38"/>
  <c r="N841" i="38"/>
  <c r="O841" i="38"/>
  <c r="P841" i="38"/>
  <c r="L842" i="38"/>
  <c r="Q842" i="38" s="1"/>
  <c r="M842" i="38"/>
  <c r="N842" i="38"/>
  <c r="O842" i="38"/>
  <c r="P842" i="38"/>
  <c r="L843" i="38"/>
  <c r="Q843" i="38" s="1"/>
  <c r="M843" i="38"/>
  <c r="N843" i="38"/>
  <c r="O843" i="38"/>
  <c r="P843" i="38"/>
  <c r="L844" i="38"/>
  <c r="Q844" i="38" s="1"/>
  <c r="M844" i="38"/>
  <c r="N844" i="38"/>
  <c r="O844" i="38"/>
  <c r="P844" i="38"/>
  <c r="L845" i="38"/>
  <c r="M845" i="38"/>
  <c r="N845" i="38"/>
  <c r="O845" i="38"/>
  <c r="P845" i="38"/>
  <c r="L846" i="38"/>
  <c r="Q846" i="38" s="1"/>
  <c r="M846" i="38"/>
  <c r="N846" i="38"/>
  <c r="O846" i="38"/>
  <c r="P846" i="38"/>
  <c r="L847" i="38"/>
  <c r="Q847" i="38" s="1"/>
  <c r="M847" i="38"/>
  <c r="N847" i="38"/>
  <c r="O847" i="38"/>
  <c r="P847" i="38"/>
  <c r="L848" i="38"/>
  <c r="Q848" i="38" s="1"/>
  <c r="M848" i="38"/>
  <c r="N848" i="38"/>
  <c r="O848" i="38"/>
  <c r="P848" i="38"/>
  <c r="L849" i="38"/>
  <c r="Q849" i="38" s="1"/>
  <c r="M849" i="38"/>
  <c r="N849" i="38"/>
  <c r="O849" i="38"/>
  <c r="P849" i="38"/>
  <c r="L850" i="38"/>
  <c r="M850" i="38"/>
  <c r="N850" i="38"/>
  <c r="O850" i="38"/>
  <c r="P850" i="38"/>
  <c r="L851" i="38"/>
  <c r="Q851" i="38" s="1"/>
  <c r="M851" i="38"/>
  <c r="R851" i="38" s="1"/>
  <c r="S851" i="38" s="1"/>
  <c r="N851" i="38"/>
  <c r="O851" i="38"/>
  <c r="P851" i="38"/>
  <c r="L852" i="38"/>
  <c r="Q852" i="38" s="1"/>
  <c r="M852" i="38"/>
  <c r="N852" i="38"/>
  <c r="O852" i="38"/>
  <c r="P852" i="38"/>
  <c r="L853" i="38"/>
  <c r="Q853" i="38" s="1"/>
  <c r="M853" i="38"/>
  <c r="N853" i="38"/>
  <c r="O853" i="38"/>
  <c r="P853" i="38"/>
  <c r="L854" i="38"/>
  <c r="Q854" i="38" s="1"/>
  <c r="M854" i="38"/>
  <c r="N854" i="38"/>
  <c r="O854" i="38"/>
  <c r="P854" i="38"/>
  <c r="L855" i="38"/>
  <c r="Q855" i="38" s="1"/>
  <c r="M855" i="38"/>
  <c r="N855" i="38"/>
  <c r="O855" i="38"/>
  <c r="P855" i="38"/>
  <c r="L856" i="38"/>
  <c r="Q856" i="38" s="1"/>
  <c r="M856" i="38"/>
  <c r="N856" i="38"/>
  <c r="O856" i="38"/>
  <c r="P856" i="38"/>
  <c r="L857" i="38"/>
  <c r="Q857" i="38" s="1"/>
  <c r="M857" i="38"/>
  <c r="N857" i="38"/>
  <c r="O857" i="38"/>
  <c r="P857" i="38"/>
  <c r="L858" i="38"/>
  <c r="Q858" i="38" s="1"/>
  <c r="M858" i="38"/>
  <c r="N858" i="38"/>
  <c r="O858" i="38"/>
  <c r="P858" i="38"/>
  <c r="L859" i="38"/>
  <c r="Q859" i="38" s="1"/>
  <c r="M859" i="38"/>
  <c r="N859" i="38"/>
  <c r="O859" i="38"/>
  <c r="P859" i="38"/>
  <c r="L860" i="38"/>
  <c r="Q860" i="38" s="1"/>
  <c r="M860" i="38"/>
  <c r="N860" i="38"/>
  <c r="O860" i="38"/>
  <c r="P860" i="38"/>
  <c r="L861" i="38"/>
  <c r="M861" i="38"/>
  <c r="N861" i="38"/>
  <c r="O861" i="38"/>
  <c r="P861" i="38"/>
  <c r="L862" i="38"/>
  <c r="Q862" i="38" s="1"/>
  <c r="M862" i="38"/>
  <c r="N862" i="38"/>
  <c r="O862" i="38"/>
  <c r="P862" i="38"/>
  <c r="L863" i="38"/>
  <c r="Q863" i="38" s="1"/>
  <c r="M863" i="38"/>
  <c r="N863" i="38"/>
  <c r="O863" i="38"/>
  <c r="P863" i="38"/>
  <c r="L864" i="38"/>
  <c r="Q864" i="38" s="1"/>
  <c r="M864" i="38"/>
  <c r="N864" i="38"/>
  <c r="O864" i="38"/>
  <c r="P864" i="38"/>
  <c r="L865" i="38"/>
  <c r="Q865" i="38" s="1"/>
  <c r="M865" i="38"/>
  <c r="N865" i="38"/>
  <c r="O865" i="38"/>
  <c r="P865" i="38"/>
  <c r="L866" i="38"/>
  <c r="M866" i="38"/>
  <c r="N866" i="38"/>
  <c r="O866" i="38"/>
  <c r="P866" i="38"/>
  <c r="L867" i="38"/>
  <c r="Q867" i="38" s="1"/>
  <c r="M867" i="38"/>
  <c r="R867" i="38" s="1"/>
  <c r="S867" i="38" s="1"/>
  <c r="N867" i="38"/>
  <c r="O867" i="38"/>
  <c r="P867" i="38"/>
  <c r="L868" i="38"/>
  <c r="Q868" i="38" s="1"/>
  <c r="M868" i="38"/>
  <c r="N868" i="38"/>
  <c r="O868" i="38"/>
  <c r="P868" i="38"/>
  <c r="L869" i="38"/>
  <c r="Q869" i="38" s="1"/>
  <c r="M869" i="38"/>
  <c r="N869" i="38"/>
  <c r="O869" i="38"/>
  <c r="P869" i="38"/>
  <c r="L870" i="38"/>
  <c r="Q870" i="38" s="1"/>
  <c r="M870" i="38"/>
  <c r="N870" i="38"/>
  <c r="O870" i="38"/>
  <c r="P870" i="38"/>
  <c r="L871" i="38"/>
  <c r="Q871" i="38" s="1"/>
  <c r="M871" i="38"/>
  <c r="N871" i="38"/>
  <c r="O871" i="38"/>
  <c r="P871" i="38"/>
  <c r="L872" i="38"/>
  <c r="M872" i="38"/>
  <c r="N872" i="38"/>
  <c r="O872" i="38"/>
  <c r="P872" i="38"/>
  <c r="L873" i="38"/>
  <c r="Q873" i="38" s="1"/>
  <c r="M873" i="38"/>
  <c r="N873" i="38"/>
  <c r="O873" i="38"/>
  <c r="P873" i="38"/>
  <c r="L874" i="38"/>
  <c r="Q874" i="38" s="1"/>
  <c r="M874" i="38"/>
  <c r="N874" i="38"/>
  <c r="O874" i="38"/>
  <c r="P874" i="38"/>
  <c r="L875" i="38"/>
  <c r="Q875" i="38" s="1"/>
  <c r="M875" i="38"/>
  <c r="N875" i="38"/>
  <c r="O875" i="38"/>
  <c r="P875" i="38"/>
  <c r="L876" i="38"/>
  <c r="Q876" i="38" s="1"/>
  <c r="M876" i="38"/>
  <c r="N876" i="38"/>
  <c r="O876" i="38"/>
  <c r="P876" i="38"/>
  <c r="L877" i="38"/>
  <c r="M877" i="38"/>
  <c r="N877" i="38"/>
  <c r="O877" i="38"/>
  <c r="P877" i="38"/>
  <c r="L878" i="38"/>
  <c r="Q878" i="38" s="1"/>
  <c r="M878" i="38"/>
  <c r="N878" i="38"/>
  <c r="O878" i="38"/>
  <c r="P878" i="38"/>
  <c r="L879" i="38"/>
  <c r="M879" i="38"/>
  <c r="N879" i="38"/>
  <c r="O879" i="38"/>
  <c r="P879" i="38"/>
  <c r="L880" i="38"/>
  <c r="Q880" i="38" s="1"/>
  <c r="M880" i="38"/>
  <c r="N880" i="38"/>
  <c r="O880" i="38"/>
  <c r="P880" i="38"/>
  <c r="L881" i="38"/>
  <c r="Q881" i="38" s="1"/>
  <c r="M881" i="38"/>
  <c r="N881" i="38"/>
  <c r="O881" i="38"/>
  <c r="P881" i="38"/>
  <c r="L882" i="38"/>
  <c r="M882" i="38"/>
  <c r="N882" i="38"/>
  <c r="O882" i="38"/>
  <c r="P882" i="38"/>
  <c r="L883" i="38"/>
  <c r="Q883" i="38" s="1"/>
  <c r="M883" i="38"/>
  <c r="R883" i="38" s="1"/>
  <c r="S883" i="38" s="1"/>
  <c r="N883" i="38"/>
  <c r="O883" i="38"/>
  <c r="P883" i="38"/>
  <c r="L884" i="38"/>
  <c r="Q884" i="38" s="1"/>
  <c r="M884" i="38"/>
  <c r="N884" i="38"/>
  <c r="O884" i="38"/>
  <c r="P884" i="38"/>
  <c r="L885" i="38"/>
  <c r="Q885" i="38" s="1"/>
  <c r="M885" i="38"/>
  <c r="N885" i="38"/>
  <c r="O885" i="38"/>
  <c r="P885" i="38"/>
  <c r="L886" i="38"/>
  <c r="Q886" i="38" s="1"/>
  <c r="M886" i="38"/>
  <c r="N886" i="38"/>
  <c r="O886" i="38"/>
  <c r="P886" i="38"/>
  <c r="L887" i="38"/>
  <c r="Q887" i="38" s="1"/>
  <c r="M887" i="38"/>
  <c r="N887" i="38"/>
  <c r="O887" i="38"/>
  <c r="P887" i="38"/>
  <c r="L888" i="38"/>
  <c r="Q888" i="38" s="1"/>
  <c r="M888" i="38"/>
  <c r="N888" i="38"/>
  <c r="O888" i="38"/>
  <c r="P888" i="38"/>
  <c r="L889" i="38"/>
  <c r="Q889" i="38" s="1"/>
  <c r="M889" i="38"/>
  <c r="N889" i="38"/>
  <c r="O889" i="38"/>
  <c r="P889" i="38"/>
  <c r="L890" i="38"/>
  <c r="Q890" i="38" s="1"/>
  <c r="M890" i="38"/>
  <c r="N890" i="38"/>
  <c r="O890" i="38"/>
  <c r="P890" i="38"/>
  <c r="L891" i="38"/>
  <c r="Q891" i="38" s="1"/>
  <c r="M891" i="38"/>
  <c r="N891" i="38"/>
  <c r="O891" i="38"/>
  <c r="P891" i="38"/>
  <c r="L892" i="38"/>
  <c r="Q892" i="38" s="1"/>
  <c r="M892" i="38"/>
  <c r="N892" i="38"/>
  <c r="O892" i="38"/>
  <c r="P892" i="38"/>
  <c r="L893" i="38"/>
  <c r="M893" i="38"/>
  <c r="N893" i="38"/>
  <c r="O893" i="38"/>
  <c r="P893" i="38"/>
  <c r="L894" i="38"/>
  <c r="Q894" i="38" s="1"/>
  <c r="M894" i="38"/>
  <c r="N894" i="38"/>
  <c r="O894" i="38"/>
  <c r="P894" i="38"/>
  <c r="L895" i="38"/>
  <c r="Q895" i="38" s="1"/>
  <c r="M895" i="38"/>
  <c r="N895" i="38"/>
  <c r="O895" i="38"/>
  <c r="P895" i="38"/>
  <c r="L896" i="38"/>
  <c r="Q896" i="38" s="1"/>
  <c r="M896" i="38"/>
  <c r="N896" i="38"/>
  <c r="O896" i="38"/>
  <c r="P896" i="38"/>
  <c r="L897" i="38"/>
  <c r="Q897" i="38" s="1"/>
  <c r="M897" i="38"/>
  <c r="R897" i="38" s="1"/>
  <c r="S897" i="38" s="1"/>
  <c r="N897" i="38"/>
  <c r="O897" i="38"/>
  <c r="P897" i="38"/>
  <c r="L898" i="38"/>
  <c r="M898" i="38"/>
  <c r="N898" i="38"/>
  <c r="O898" i="38"/>
  <c r="P898" i="38"/>
  <c r="L899" i="38"/>
  <c r="Q899" i="38" s="1"/>
  <c r="M899" i="38"/>
  <c r="R899" i="38" s="1"/>
  <c r="S899" i="38" s="1"/>
  <c r="N899" i="38"/>
  <c r="O899" i="38"/>
  <c r="P899" i="38"/>
  <c r="L900" i="38"/>
  <c r="Q900" i="38" s="1"/>
  <c r="M900" i="38"/>
  <c r="N900" i="38"/>
  <c r="O900" i="38"/>
  <c r="P900" i="38"/>
  <c r="L901" i="38"/>
  <c r="Q901" i="38" s="1"/>
  <c r="M901" i="38"/>
  <c r="N901" i="38"/>
  <c r="O901" i="38"/>
  <c r="P901" i="38"/>
  <c r="L902" i="38"/>
  <c r="Q902" i="38" s="1"/>
  <c r="M902" i="38"/>
  <c r="N902" i="38"/>
  <c r="O902" i="38"/>
  <c r="P902" i="38"/>
  <c r="L903" i="38"/>
  <c r="Q903" i="38" s="1"/>
  <c r="M903" i="38"/>
  <c r="N903" i="38"/>
  <c r="O903" i="38"/>
  <c r="P903" i="38"/>
  <c r="L904" i="38"/>
  <c r="R904" i="38" s="1"/>
  <c r="S904" i="38" s="1"/>
  <c r="M904" i="38"/>
  <c r="N904" i="38"/>
  <c r="O904" i="38"/>
  <c r="P904" i="38"/>
  <c r="L905" i="38"/>
  <c r="Q905" i="38" s="1"/>
  <c r="M905" i="38"/>
  <c r="N905" i="38"/>
  <c r="O905" i="38"/>
  <c r="P905" i="38"/>
  <c r="L906" i="38"/>
  <c r="Q906" i="38" s="1"/>
  <c r="M906" i="38"/>
  <c r="N906" i="38"/>
  <c r="O906" i="38"/>
  <c r="P906" i="38"/>
  <c r="L907" i="38"/>
  <c r="Q907" i="38" s="1"/>
  <c r="M907" i="38"/>
  <c r="N907" i="38"/>
  <c r="O907" i="38"/>
  <c r="P907" i="38"/>
  <c r="L908" i="38"/>
  <c r="Q908" i="38" s="1"/>
  <c r="M908" i="38"/>
  <c r="N908" i="38"/>
  <c r="O908" i="38"/>
  <c r="P908" i="38"/>
  <c r="L909" i="38"/>
  <c r="M909" i="38"/>
  <c r="N909" i="38"/>
  <c r="O909" i="38"/>
  <c r="P909" i="38"/>
  <c r="L910" i="38"/>
  <c r="Q910" i="38" s="1"/>
  <c r="M910" i="38"/>
  <c r="N910" i="38"/>
  <c r="O910" i="38"/>
  <c r="P910" i="38"/>
  <c r="L911" i="38"/>
  <c r="M911" i="38"/>
  <c r="N911" i="38"/>
  <c r="O911" i="38"/>
  <c r="P911" i="38"/>
  <c r="L912" i="38"/>
  <c r="Q912" i="38" s="1"/>
  <c r="M912" i="38"/>
  <c r="N912" i="38"/>
  <c r="O912" i="38"/>
  <c r="P912" i="38"/>
  <c r="L913" i="38"/>
  <c r="Q913" i="38" s="1"/>
  <c r="M913" i="38"/>
  <c r="R913" i="38" s="1"/>
  <c r="S913" i="38" s="1"/>
  <c r="N913" i="38"/>
  <c r="O913" i="38"/>
  <c r="P913" i="38"/>
  <c r="L914" i="38"/>
  <c r="M914" i="38"/>
  <c r="N914" i="38"/>
  <c r="O914" i="38"/>
  <c r="P914" i="38"/>
  <c r="L915" i="38"/>
  <c r="Q915" i="38" s="1"/>
  <c r="M915" i="38"/>
  <c r="R915" i="38" s="1"/>
  <c r="S915" i="38" s="1"/>
  <c r="N915" i="38"/>
  <c r="O915" i="38"/>
  <c r="P915" i="38"/>
  <c r="L916" i="38"/>
  <c r="Q916" i="38" s="1"/>
  <c r="M916" i="38"/>
  <c r="N916" i="38"/>
  <c r="O916" i="38"/>
  <c r="P916" i="38"/>
  <c r="L917" i="38"/>
  <c r="Q917" i="38" s="1"/>
  <c r="M917" i="38"/>
  <c r="N917" i="38"/>
  <c r="O917" i="38"/>
  <c r="P917" i="38"/>
  <c r="L918" i="38"/>
  <c r="Q918" i="38" s="1"/>
  <c r="M918" i="38"/>
  <c r="N918" i="38"/>
  <c r="O918" i="38"/>
  <c r="P918" i="38"/>
  <c r="L919" i="38"/>
  <c r="Q919" i="38" s="1"/>
  <c r="M919" i="38"/>
  <c r="N919" i="38"/>
  <c r="O919" i="38"/>
  <c r="P919" i="38"/>
  <c r="L920" i="38"/>
  <c r="M920" i="38"/>
  <c r="N920" i="38"/>
  <c r="O920" i="38"/>
  <c r="P920" i="38"/>
  <c r="L921" i="38"/>
  <c r="Q921" i="38" s="1"/>
  <c r="M921" i="38"/>
  <c r="N921" i="38"/>
  <c r="O921" i="38"/>
  <c r="P921" i="38"/>
  <c r="L922" i="38"/>
  <c r="Q922" i="38" s="1"/>
  <c r="M922" i="38"/>
  <c r="N922" i="38"/>
  <c r="O922" i="38"/>
  <c r="P922" i="38"/>
  <c r="L923" i="38"/>
  <c r="Q923" i="38" s="1"/>
  <c r="M923" i="38"/>
  <c r="N923" i="38"/>
  <c r="O923" i="38"/>
  <c r="P923" i="38"/>
  <c r="L924" i="38"/>
  <c r="Q924" i="38" s="1"/>
  <c r="M924" i="38"/>
  <c r="N924" i="38"/>
  <c r="O924" i="38"/>
  <c r="P924" i="38"/>
  <c r="L925" i="38"/>
  <c r="M925" i="38"/>
  <c r="N925" i="38"/>
  <c r="O925" i="38"/>
  <c r="P925" i="38"/>
  <c r="L926" i="38"/>
  <c r="Q926" i="38" s="1"/>
  <c r="M926" i="38"/>
  <c r="N926" i="38"/>
  <c r="O926" i="38"/>
  <c r="P926" i="38"/>
  <c r="L927" i="38"/>
  <c r="M927" i="38"/>
  <c r="N927" i="38"/>
  <c r="O927" i="38"/>
  <c r="P927" i="38"/>
  <c r="L928" i="38"/>
  <c r="Q928" i="38" s="1"/>
  <c r="M928" i="38"/>
  <c r="N928" i="38"/>
  <c r="O928" i="38"/>
  <c r="P928" i="38"/>
  <c r="L929" i="38"/>
  <c r="Q929" i="38" s="1"/>
  <c r="M929" i="38"/>
  <c r="R929" i="38" s="1"/>
  <c r="S929" i="38" s="1"/>
  <c r="N929" i="38"/>
  <c r="O929" i="38"/>
  <c r="P929" i="38"/>
  <c r="L930" i="38"/>
  <c r="M930" i="38"/>
  <c r="N930" i="38"/>
  <c r="O930" i="38"/>
  <c r="P930" i="38"/>
  <c r="L931" i="38"/>
  <c r="Q931" i="38" s="1"/>
  <c r="M931" i="38"/>
  <c r="R931" i="38" s="1"/>
  <c r="S931" i="38" s="1"/>
  <c r="N931" i="38"/>
  <c r="O931" i="38"/>
  <c r="P931" i="38"/>
  <c r="L932" i="38"/>
  <c r="Q932" i="38" s="1"/>
  <c r="M932" i="38"/>
  <c r="N932" i="38"/>
  <c r="O932" i="38"/>
  <c r="P932" i="38"/>
  <c r="L933" i="38"/>
  <c r="Q933" i="38" s="1"/>
  <c r="M933" i="38"/>
  <c r="N933" i="38"/>
  <c r="O933" i="38"/>
  <c r="P933" i="38"/>
  <c r="L934" i="38"/>
  <c r="Q934" i="38" s="1"/>
  <c r="M934" i="38"/>
  <c r="N934" i="38"/>
  <c r="O934" i="38"/>
  <c r="P934" i="38"/>
  <c r="L935" i="38"/>
  <c r="Q935" i="38" s="1"/>
  <c r="M935" i="38"/>
  <c r="N935" i="38"/>
  <c r="O935" i="38"/>
  <c r="P935" i="38"/>
  <c r="L936" i="38"/>
  <c r="M936" i="38"/>
  <c r="N936" i="38"/>
  <c r="O936" i="38"/>
  <c r="P936" i="38"/>
  <c r="L937" i="38"/>
  <c r="Q937" i="38" s="1"/>
  <c r="M937" i="38"/>
  <c r="N937" i="38"/>
  <c r="O937" i="38"/>
  <c r="P937" i="38"/>
  <c r="L938" i="38"/>
  <c r="Q938" i="38" s="1"/>
  <c r="M938" i="38"/>
  <c r="N938" i="38"/>
  <c r="O938" i="38"/>
  <c r="P938" i="38"/>
  <c r="L939" i="38"/>
  <c r="Q939" i="38" s="1"/>
  <c r="M939" i="38"/>
  <c r="N939" i="38"/>
  <c r="O939" i="38"/>
  <c r="P939" i="38"/>
  <c r="L940" i="38"/>
  <c r="Q940" i="38" s="1"/>
  <c r="M940" i="38"/>
  <c r="N940" i="38"/>
  <c r="O940" i="38"/>
  <c r="P940" i="38"/>
  <c r="L941" i="38"/>
  <c r="M941" i="38"/>
  <c r="N941" i="38"/>
  <c r="O941" i="38"/>
  <c r="P941" i="38"/>
  <c r="L942" i="38"/>
  <c r="Q942" i="38" s="1"/>
  <c r="M942" i="38"/>
  <c r="N942" i="38"/>
  <c r="O942" i="38"/>
  <c r="P942" i="38"/>
  <c r="L943" i="38"/>
  <c r="Q943" i="38" s="1"/>
  <c r="M943" i="38"/>
  <c r="N943" i="38"/>
  <c r="O943" i="38"/>
  <c r="P943" i="38"/>
  <c r="L944" i="38"/>
  <c r="Q944" i="38" s="1"/>
  <c r="M944" i="38"/>
  <c r="N944" i="38"/>
  <c r="O944" i="38"/>
  <c r="P944" i="38"/>
  <c r="L945" i="38"/>
  <c r="Q945" i="38" s="1"/>
  <c r="M945" i="38"/>
  <c r="N945" i="38"/>
  <c r="O945" i="38"/>
  <c r="P945" i="38"/>
  <c r="L946" i="38"/>
  <c r="M946" i="38"/>
  <c r="N946" i="38"/>
  <c r="O946" i="38"/>
  <c r="P946" i="38"/>
  <c r="L947" i="38"/>
  <c r="Q947" i="38" s="1"/>
  <c r="M947" i="38"/>
  <c r="R947" i="38" s="1"/>
  <c r="S947" i="38" s="1"/>
  <c r="N947" i="38"/>
  <c r="O947" i="38"/>
  <c r="P947" i="38"/>
  <c r="L948" i="38"/>
  <c r="Q948" i="38" s="1"/>
  <c r="M948" i="38"/>
  <c r="N948" i="38"/>
  <c r="O948" i="38"/>
  <c r="P948" i="38"/>
  <c r="L949" i="38"/>
  <c r="Q949" i="38" s="1"/>
  <c r="M949" i="38"/>
  <c r="N949" i="38"/>
  <c r="O949" i="38"/>
  <c r="P949" i="38"/>
  <c r="L950" i="38"/>
  <c r="Q950" i="38" s="1"/>
  <c r="M950" i="38"/>
  <c r="N950" i="38"/>
  <c r="O950" i="38"/>
  <c r="P950" i="38"/>
  <c r="L951" i="38"/>
  <c r="Q951" i="38" s="1"/>
  <c r="M951" i="38"/>
  <c r="R951" i="38" s="1"/>
  <c r="S951" i="38" s="1"/>
  <c r="N951" i="38"/>
  <c r="O951" i="38"/>
  <c r="P951" i="38"/>
  <c r="L952" i="38"/>
  <c r="Q952" i="38" s="1"/>
  <c r="M952" i="38"/>
  <c r="N952" i="38"/>
  <c r="O952" i="38"/>
  <c r="P952" i="38"/>
  <c r="L953" i="38"/>
  <c r="Q953" i="38" s="1"/>
  <c r="M953" i="38"/>
  <c r="N953" i="38"/>
  <c r="O953" i="38"/>
  <c r="P953" i="38"/>
  <c r="L954" i="38"/>
  <c r="Q954" i="38" s="1"/>
  <c r="M954" i="38"/>
  <c r="N954" i="38"/>
  <c r="O954" i="38"/>
  <c r="P954" i="38"/>
  <c r="L955" i="38"/>
  <c r="Q955" i="38" s="1"/>
  <c r="M955" i="38"/>
  <c r="N955" i="38"/>
  <c r="O955" i="38"/>
  <c r="P955" i="38"/>
  <c r="L956" i="38"/>
  <c r="Q956" i="38" s="1"/>
  <c r="M956" i="38"/>
  <c r="N956" i="38"/>
  <c r="O956" i="38"/>
  <c r="P956" i="38"/>
  <c r="L957" i="38"/>
  <c r="M957" i="38"/>
  <c r="N957" i="38"/>
  <c r="O957" i="38"/>
  <c r="P957" i="38"/>
  <c r="L958" i="38"/>
  <c r="Q958" i="38" s="1"/>
  <c r="M958" i="38"/>
  <c r="N958" i="38"/>
  <c r="O958" i="38"/>
  <c r="P958" i="38"/>
  <c r="L959" i="38"/>
  <c r="Q959" i="38" s="1"/>
  <c r="M959" i="38"/>
  <c r="N959" i="38"/>
  <c r="O959" i="38"/>
  <c r="P959" i="38"/>
  <c r="L960" i="38"/>
  <c r="Q960" i="38" s="1"/>
  <c r="M960" i="38"/>
  <c r="N960" i="38"/>
  <c r="O960" i="38"/>
  <c r="P960" i="38"/>
  <c r="L961" i="38"/>
  <c r="Q961" i="38" s="1"/>
  <c r="M961" i="38"/>
  <c r="N961" i="38"/>
  <c r="O961" i="38"/>
  <c r="P961" i="38"/>
  <c r="L962" i="38"/>
  <c r="M962" i="38"/>
  <c r="N962" i="38"/>
  <c r="O962" i="38"/>
  <c r="P962" i="38"/>
  <c r="L963" i="38"/>
  <c r="Q963" i="38" s="1"/>
  <c r="M963" i="38"/>
  <c r="R963" i="38" s="1"/>
  <c r="S963" i="38" s="1"/>
  <c r="N963" i="38"/>
  <c r="O963" i="38"/>
  <c r="P963" i="38"/>
  <c r="L964" i="38"/>
  <c r="M964" i="38"/>
  <c r="N964" i="38"/>
  <c r="O964" i="38"/>
  <c r="P964" i="38"/>
  <c r="L965" i="38"/>
  <c r="Q965" i="38" s="1"/>
  <c r="M965" i="38"/>
  <c r="N965" i="38"/>
  <c r="O965" i="38"/>
  <c r="P965" i="38"/>
  <c r="L966" i="38"/>
  <c r="Q966" i="38" s="1"/>
  <c r="M966" i="38"/>
  <c r="N966" i="38"/>
  <c r="O966" i="38"/>
  <c r="P966" i="38"/>
  <c r="L967" i="38"/>
  <c r="Q967" i="38" s="1"/>
  <c r="M967" i="38"/>
  <c r="R967" i="38" s="1"/>
  <c r="S967" i="38" s="1"/>
  <c r="N967" i="38"/>
  <c r="O967" i="38"/>
  <c r="P967" i="38"/>
  <c r="L968" i="38"/>
  <c r="M968" i="38"/>
  <c r="N968" i="38"/>
  <c r="O968" i="38"/>
  <c r="P968" i="38"/>
  <c r="L969" i="38"/>
  <c r="Q969" i="38" s="1"/>
  <c r="M969" i="38"/>
  <c r="N969" i="38"/>
  <c r="O969" i="38"/>
  <c r="P969" i="38"/>
  <c r="L970" i="38"/>
  <c r="Q970" i="38" s="1"/>
  <c r="M970" i="38"/>
  <c r="N970" i="38"/>
  <c r="O970" i="38"/>
  <c r="P970" i="38"/>
  <c r="L971" i="38"/>
  <c r="Q971" i="38" s="1"/>
  <c r="M971" i="38"/>
  <c r="N971" i="38"/>
  <c r="O971" i="38"/>
  <c r="P971" i="38"/>
  <c r="L972" i="38"/>
  <c r="Q972" i="38" s="1"/>
  <c r="M972" i="38"/>
  <c r="N972" i="38"/>
  <c r="O972" i="38"/>
  <c r="P972" i="38"/>
  <c r="L973" i="38"/>
  <c r="M973" i="38"/>
  <c r="N973" i="38"/>
  <c r="O973" i="38"/>
  <c r="P973" i="38"/>
  <c r="L974" i="38"/>
  <c r="Q974" i="38" s="1"/>
  <c r="M974" i="38"/>
  <c r="N974" i="38"/>
  <c r="O974" i="38"/>
  <c r="P974" i="38"/>
  <c r="L975" i="38"/>
  <c r="Q975" i="38" s="1"/>
  <c r="M975" i="38"/>
  <c r="N975" i="38"/>
  <c r="O975" i="38"/>
  <c r="P975" i="38"/>
  <c r="L976" i="38"/>
  <c r="Q976" i="38" s="1"/>
  <c r="M976" i="38"/>
  <c r="N976" i="38"/>
  <c r="O976" i="38"/>
  <c r="P976" i="38"/>
  <c r="L977" i="38"/>
  <c r="Q977" i="38" s="1"/>
  <c r="M977" i="38"/>
  <c r="R977" i="38" s="1"/>
  <c r="S977" i="38" s="1"/>
  <c r="N977" i="38"/>
  <c r="O977" i="38"/>
  <c r="P977" i="38"/>
  <c r="L978" i="38"/>
  <c r="M978" i="38"/>
  <c r="N978" i="38"/>
  <c r="O978" i="38"/>
  <c r="P978" i="38"/>
  <c r="L979" i="38"/>
  <c r="Q979" i="38" s="1"/>
  <c r="M979" i="38"/>
  <c r="R979" i="38" s="1"/>
  <c r="S979" i="38" s="1"/>
  <c r="N979" i="38"/>
  <c r="O979" i="38"/>
  <c r="P979" i="38"/>
  <c r="L980" i="38"/>
  <c r="Q980" i="38" s="1"/>
  <c r="M980" i="38"/>
  <c r="N980" i="38"/>
  <c r="O980" i="38"/>
  <c r="P980" i="38"/>
  <c r="L981" i="38"/>
  <c r="Q981" i="38" s="1"/>
  <c r="M981" i="38"/>
  <c r="N981" i="38"/>
  <c r="O981" i="38"/>
  <c r="P981" i="38"/>
  <c r="L982" i="38"/>
  <c r="Q982" i="38" s="1"/>
  <c r="M982" i="38"/>
  <c r="N982" i="38"/>
  <c r="O982" i="38"/>
  <c r="P982" i="38"/>
  <c r="L983" i="38"/>
  <c r="Q983" i="38" s="1"/>
  <c r="M983" i="38"/>
  <c r="R983" i="38" s="1"/>
  <c r="S983" i="38" s="1"/>
  <c r="N983" i="38"/>
  <c r="O983" i="38"/>
  <c r="P983" i="38"/>
  <c r="L984" i="38"/>
  <c r="M984" i="38"/>
  <c r="N984" i="38"/>
  <c r="O984" i="38"/>
  <c r="P984" i="38"/>
  <c r="L985" i="38"/>
  <c r="Q985" i="38" s="1"/>
  <c r="M985" i="38"/>
  <c r="N985" i="38"/>
  <c r="O985" i="38"/>
  <c r="P985" i="38"/>
  <c r="L986" i="38"/>
  <c r="Q986" i="38" s="1"/>
  <c r="M986" i="38"/>
  <c r="N986" i="38"/>
  <c r="O986" i="38"/>
  <c r="P986" i="38"/>
  <c r="L987" i="38"/>
  <c r="Q987" i="38" s="1"/>
  <c r="M987" i="38"/>
  <c r="N987" i="38"/>
  <c r="O987" i="38"/>
  <c r="P987" i="38"/>
  <c r="L988" i="38"/>
  <c r="Q988" i="38" s="1"/>
  <c r="M988" i="38"/>
  <c r="N988" i="38"/>
  <c r="O988" i="38"/>
  <c r="P988" i="38"/>
  <c r="L989" i="38"/>
  <c r="M989" i="38"/>
  <c r="N989" i="38"/>
  <c r="O989" i="38"/>
  <c r="P989" i="38"/>
  <c r="L990" i="38"/>
  <c r="Q990" i="38" s="1"/>
  <c r="M990" i="38"/>
  <c r="N990" i="38"/>
  <c r="O990" i="38"/>
  <c r="P990" i="38"/>
  <c r="L991" i="38"/>
  <c r="M991" i="38"/>
  <c r="N991" i="38"/>
  <c r="O991" i="38"/>
  <c r="P991" i="38"/>
  <c r="L992" i="38"/>
  <c r="Q992" i="38" s="1"/>
  <c r="M992" i="38"/>
  <c r="N992" i="38"/>
  <c r="O992" i="38"/>
  <c r="P992" i="38"/>
  <c r="L993" i="38"/>
  <c r="Q993" i="38" s="1"/>
  <c r="M993" i="38"/>
  <c r="N993" i="38"/>
  <c r="O993" i="38"/>
  <c r="P993" i="38"/>
  <c r="L994" i="38"/>
  <c r="M994" i="38"/>
  <c r="N994" i="38"/>
  <c r="O994" i="38"/>
  <c r="P994" i="38"/>
  <c r="L995" i="38"/>
  <c r="Q995" i="38" s="1"/>
  <c r="M995" i="38"/>
  <c r="R995" i="38" s="1"/>
  <c r="S995" i="38" s="1"/>
  <c r="N995" i="38"/>
  <c r="O995" i="38"/>
  <c r="P995" i="38"/>
  <c r="L996" i="38"/>
  <c r="Q996" i="38" s="1"/>
  <c r="M996" i="38"/>
  <c r="N996" i="38"/>
  <c r="O996" i="38"/>
  <c r="P996" i="38"/>
  <c r="L997" i="38"/>
  <c r="Q997" i="38" s="1"/>
  <c r="M997" i="38"/>
  <c r="N997" i="38"/>
  <c r="O997" i="38"/>
  <c r="P997" i="38"/>
  <c r="L998" i="38"/>
  <c r="Q998" i="38" s="1"/>
  <c r="M998" i="38"/>
  <c r="N998" i="38"/>
  <c r="O998" i="38"/>
  <c r="P998" i="38"/>
  <c r="L999" i="38"/>
  <c r="Q999" i="38" s="1"/>
  <c r="M999" i="38"/>
  <c r="R999" i="38" s="1"/>
  <c r="S999" i="38" s="1"/>
  <c r="N999" i="38"/>
  <c r="O999" i="38"/>
  <c r="P999" i="38"/>
  <c r="L1000" i="38"/>
  <c r="M1000" i="38"/>
  <c r="N1000" i="38"/>
  <c r="O1000" i="38"/>
  <c r="P1000" i="38"/>
  <c r="L1001" i="38"/>
  <c r="Q1001" i="38" s="1"/>
  <c r="M1001" i="38"/>
  <c r="N1001" i="38"/>
  <c r="O1001" i="38"/>
  <c r="P1001" i="38"/>
  <c r="L1002" i="38"/>
  <c r="Q1002" i="38" s="1"/>
  <c r="M1002" i="38"/>
  <c r="N1002" i="38"/>
  <c r="O1002" i="38"/>
  <c r="P1002" i="38"/>
  <c r="L1003" i="38"/>
  <c r="Q1003" i="38" s="1"/>
  <c r="M1003" i="38"/>
  <c r="N1003" i="38"/>
  <c r="O1003" i="38"/>
  <c r="P1003" i="38"/>
  <c r="L1004" i="38"/>
  <c r="Q1004" i="38" s="1"/>
  <c r="M1004" i="38"/>
  <c r="N1004" i="38"/>
  <c r="O1004" i="38"/>
  <c r="P1004" i="38"/>
  <c r="L1005" i="38"/>
  <c r="M1005" i="38"/>
  <c r="N1005" i="38"/>
  <c r="O1005" i="38"/>
  <c r="P1005" i="38"/>
  <c r="L1006" i="38"/>
  <c r="Q1006" i="38" s="1"/>
  <c r="M1006" i="38"/>
  <c r="N1006" i="38"/>
  <c r="O1006" i="38"/>
  <c r="P1006" i="38"/>
  <c r="L1007" i="38"/>
  <c r="Q1007" i="38" s="1"/>
  <c r="M1007" i="38"/>
  <c r="N1007" i="38"/>
  <c r="O1007" i="38"/>
  <c r="P1007" i="38"/>
  <c r="L1008" i="38"/>
  <c r="Q1008" i="38" s="1"/>
  <c r="M1008" i="38"/>
  <c r="N1008" i="38"/>
  <c r="O1008" i="38"/>
  <c r="P1008" i="38"/>
  <c r="L1009" i="38"/>
  <c r="Q1009" i="38" s="1"/>
  <c r="M1009" i="38"/>
  <c r="R1009" i="38" s="1"/>
  <c r="S1009" i="38" s="1"/>
  <c r="N1009" i="38"/>
  <c r="O1009" i="38"/>
  <c r="P1009" i="38"/>
  <c r="L1010" i="38"/>
  <c r="M1010" i="38"/>
  <c r="N1010" i="38"/>
  <c r="O1010" i="38"/>
  <c r="P1010" i="38"/>
  <c r="L1011" i="38"/>
  <c r="Q1011" i="38" s="1"/>
  <c r="M1011" i="38"/>
  <c r="R1011" i="38" s="1"/>
  <c r="S1011" i="38" s="1"/>
  <c r="N1011" i="38"/>
  <c r="O1011" i="38"/>
  <c r="P1011" i="38"/>
  <c r="L1012" i="38"/>
  <c r="Q1012" i="38" s="1"/>
  <c r="M1012" i="38"/>
  <c r="N1012" i="38"/>
  <c r="O1012" i="38"/>
  <c r="P1012" i="38"/>
  <c r="L1013" i="38"/>
  <c r="Q1013" i="38" s="1"/>
  <c r="M1013" i="38"/>
  <c r="N1013" i="38"/>
  <c r="O1013" i="38"/>
  <c r="P1013" i="38"/>
  <c r="L1014" i="38"/>
  <c r="Q1014" i="38" s="1"/>
  <c r="M1014" i="38"/>
  <c r="N1014" i="38"/>
  <c r="O1014" i="38"/>
  <c r="P1014" i="38"/>
  <c r="L1015" i="38"/>
  <c r="Q1015" i="38" s="1"/>
  <c r="M1015" i="38"/>
  <c r="N1015" i="38"/>
  <c r="O1015" i="38"/>
  <c r="P1015" i="38"/>
  <c r="L1016" i="38"/>
  <c r="Q1016" i="38" s="1"/>
  <c r="M1016" i="38"/>
  <c r="N1016" i="38"/>
  <c r="O1016" i="38"/>
  <c r="P1016" i="38"/>
  <c r="L1017" i="38"/>
  <c r="Q1017" i="38" s="1"/>
  <c r="M1017" i="38"/>
  <c r="N1017" i="38"/>
  <c r="O1017" i="38"/>
  <c r="P1017" i="38"/>
  <c r="L1018" i="38"/>
  <c r="Q1018" i="38" s="1"/>
  <c r="M1018" i="38"/>
  <c r="N1018" i="38"/>
  <c r="O1018" i="38"/>
  <c r="P1018" i="38"/>
  <c r="L1019" i="38"/>
  <c r="Q1019" i="38" s="1"/>
  <c r="M1019" i="38"/>
  <c r="N1019" i="38"/>
  <c r="O1019" i="38"/>
  <c r="P1019" i="38"/>
  <c r="L1020" i="38"/>
  <c r="Q1020" i="38" s="1"/>
  <c r="M1020" i="38"/>
  <c r="N1020" i="38"/>
  <c r="O1020" i="38"/>
  <c r="P1020" i="38"/>
  <c r="L1021" i="38"/>
  <c r="M1021" i="38"/>
  <c r="N1021" i="38"/>
  <c r="O1021" i="38"/>
  <c r="P1021" i="38"/>
  <c r="L1022" i="38"/>
  <c r="Q1022" i="38" s="1"/>
  <c r="M1022" i="38"/>
  <c r="N1022" i="38"/>
  <c r="O1022" i="38"/>
  <c r="P1022" i="38"/>
  <c r="L1023" i="38"/>
  <c r="M1023" i="38"/>
  <c r="N1023" i="38"/>
  <c r="O1023" i="38"/>
  <c r="P1023" i="38"/>
  <c r="L1024" i="38"/>
  <c r="Q1024" i="38" s="1"/>
  <c r="M1024" i="38"/>
  <c r="N1024" i="38"/>
  <c r="O1024" i="38"/>
  <c r="P1024" i="38"/>
  <c r="L1025" i="38"/>
  <c r="Q1025" i="38" s="1"/>
  <c r="M1025" i="38"/>
  <c r="N1025" i="38"/>
  <c r="O1025" i="38"/>
  <c r="P1025" i="38"/>
  <c r="L1026" i="38"/>
  <c r="M1026" i="38"/>
  <c r="N1026" i="38"/>
  <c r="O1026" i="38"/>
  <c r="P1026" i="38"/>
  <c r="L1027" i="38"/>
  <c r="Q1027" i="38" s="1"/>
  <c r="M1027" i="38"/>
  <c r="R1027" i="38" s="1"/>
  <c r="S1027" i="38" s="1"/>
  <c r="N1027" i="38"/>
  <c r="O1027" i="38"/>
  <c r="P1027" i="38"/>
  <c r="L1028" i="38"/>
  <c r="Q1028" i="38" s="1"/>
  <c r="M1028" i="38"/>
  <c r="N1028" i="38"/>
  <c r="O1028" i="38"/>
  <c r="P1028" i="38"/>
  <c r="L1029" i="38"/>
  <c r="Q1029" i="38" s="1"/>
  <c r="M1029" i="38"/>
  <c r="N1029" i="38"/>
  <c r="O1029" i="38"/>
  <c r="P1029" i="38"/>
  <c r="L1030" i="38"/>
  <c r="Q1030" i="38" s="1"/>
  <c r="M1030" i="38"/>
  <c r="N1030" i="38"/>
  <c r="O1030" i="38"/>
  <c r="P1030" i="38"/>
  <c r="L1031" i="38"/>
  <c r="Q1031" i="38" s="1"/>
  <c r="M1031" i="38"/>
  <c r="R1031" i="38" s="1"/>
  <c r="S1031" i="38" s="1"/>
  <c r="N1031" i="38"/>
  <c r="O1031" i="38"/>
  <c r="P1031" i="38"/>
  <c r="L1032" i="38"/>
  <c r="Q1032" i="38" s="1"/>
  <c r="M1032" i="38"/>
  <c r="N1032" i="38"/>
  <c r="O1032" i="38"/>
  <c r="P1032" i="38"/>
  <c r="L1033" i="38"/>
  <c r="Q1033" i="38" s="1"/>
  <c r="M1033" i="38"/>
  <c r="N1033" i="38"/>
  <c r="O1033" i="38"/>
  <c r="P1033" i="38"/>
  <c r="L1034" i="38"/>
  <c r="Q1034" i="38" s="1"/>
  <c r="M1034" i="38"/>
  <c r="R1034" i="38" s="1"/>
  <c r="S1034" i="38" s="1"/>
  <c r="N1034" i="38"/>
  <c r="O1034" i="38"/>
  <c r="P1034" i="38"/>
  <c r="L1035" i="38"/>
  <c r="Q1035" i="38" s="1"/>
  <c r="M1035" i="38"/>
  <c r="N1035" i="38"/>
  <c r="O1035" i="38"/>
  <c r="P1035" i="38"/>
  <c r="L1036" i="38"/>
  <c r="Q1036" i="38" s="1"/>
  <c r="M1036" i="38"/>
  <c r="N1036" i="38"/>
  <c r="O1036" i="38"/>
  <c r="P1036" i="38"/>
  <c r="L1037" i="38"/>
  <c r="M1037" i="38"/>
  <c r="N1037" i="38"/>
  <c r="O1037" i="38"/>
  <c r="P1037" i="38"/>
  <c r="L1038" i="38"/>
  <c r="Q1038" i="38" s="1"/>
  <c r="M1038" i="38"/>
  <c r="N1038" i="38"/>
  <c r="O1038" i="38"/>
  <c r="P1038" i="38"/>
  <c r="L1039" i="38"/>
  <c r="M1039" i="38"/>
  <c r="N1039" i="38"/>
  <c r="O1039" i="38"/>
  <c r="P1039" i="38"/>
  <c r="L1040" i="38"/>
  <c r="Q1040" i="38" s="1"/>
  <c r="M1040" i="38"/>
  <c r="N1040" i="38"/>
  <c r="O1040" i="38"/>
  <c r="P1040" i="38"/>
  <c r="L1041" i="38"/>
  <c r="Q1041" i="38" s="1"/>
  <c r="M1041" i="38"/>
  <c r="R1041" i="38" s="1"/>
  <c r="S1041" i="38" s="1"/>
  <c r="N1041" i="38"/>
  <c r="O1041" i="38"/>
  <c r="P1041" i="38"/>
  <c r="L1042" i="38"/>
  <c r="M1042" i="38"/>
  <c r="N1042" i="38"/>
  <c r="O1042" i="38"/>
  <c r="P1042" i="38"/>
  <c r="L1043" i="38"/>
  <c r="Q1043" i="38" s="1"/>
  <c r="M1043" i="38"/>
  <c r="R1043" i="38" s="1"/>
  <c r="S1043" i="38" s="1"/>
  <c r="N1043" i="38"/>
  <c r="O1043" i="38"/>
  <c r="P1043" i="38"/>
  <c r="L1044" i="38"/>
  <c r="Q1044" i="38" s="1"/>
  <c r="M1044" i="38"/>
  <c r="N1044" i="38"/>
  <c r="O1044" i="38"/>
  <c r="P1044" i="38"/>
  <c r="L1045" i="38"/>
  <c r="Q1045" i="38" s="1"/>
  <c r="M1045" i="38"/>
  <c r="N1045" i="38"/>
  <c r="O1045" i="38"/>
  <c r="P1045" i="38"/>
  <c r="L1046" i="38"/>
  <c r="Q1046" i="38" s="1"/>
  <c r="M1046" i="38"/>
  <c r="N1046" i="38"/>
  <c r="O1046" i="38"/>
  <c r="P1046" i="38"/>
  <c r="L1047" i="38"/>
  <c r="Q1047" i="38" s="1"/>
  <c r="M1047" i="38"/>
  <c r="R1047" i="38" s="1"/>
  <c r="S1047" i="38" s="1"/>
  <c r="N1047" i="38"/>
  <c r="O1047" i="38"/>
  <c r="P1047" i="38"/>
  <c r="L1048" i="38"/>
  <c r="Q1048" i="38" s="1"/>
  <c r="M1048" i="38"/>
  <c r="N1048" i="38"/>
  <c r="O1048" i="38"/>
  <c r="P1048" i="38"/>
  <c r="L1049" i="38"/>
  <c r="Q1049" i="38" s="1"/>
  <c r="M1049" i="38"/>
  <c r="N1049" i="38"/>
  <c r="O1049" i="38"/>
  <c r="P1049" i="38"/>
  <c r="L1050" i="38"/>
  <c r="Q1050" i="38" s="1"/>
  <c r="M1050" i="38"/>
  <c r="N1050" i="38"/>
  <c r="O1050" i="38"/>
  <c r="P1050" i="38"/>
  <c r="L1051" i="38"/>
  <c r="Q1051" i="38" s="1"/>
  <c r="M1051" i="38"/>
  <c r="N1051" i="38"/>
  <c r="O1051" i="38"/>
  <c r="P1051" i="38"/>
  <c r="L1052" i="38"/>
  <c r="Q1052" i="38" s="1"/>
  <c r="M1052" i="38"/>
  <c r="N1052" i="38"/>
  <c r="O1052" i="38"/>
  <c r="P1052" i="38"/>
  <c r="L1053" i="38"/>
  <c r="M1053" i="38"/>
  <c r="N1053" i="38"/>
  <c r="O1053" i="38"/>
  <c r="P1053" i="38"/>
  <c r="L1054" i="38"/>
  <c r="Q1054" i="38" s="1"/>
  <c r="M1054" i="38"/>
  <c r="N1054" i="38"/>
  <c r="O1054" i="38"/>
  <c r="P1054" i="38"/>
  <c r="L1055" i="38"/>
  <c r="M1055" i="38"/>
  <c r="N1055" i="38"/>
  <c r="O1055" i="38"/>
  <c r="P1055" i="38"/>
  <c r="L1056" i="38"/>
  <c r="Q1056" i="38" s="1"/>
  <c r="M1056" i="38"/>
  <c r="N1056" i="38"/>
  <c r="O1056" i="38"/>
  <c r="P1056" i="38"/>
  <c r="L1057" i="38"/>
  <c r="Q1057" i="38" s="1"/>
  <c r="M1057" i="38"/>
  <c r="N1057" i="38"/>
  <c r="O1057" i="38"/>
  <c r="P1057" i="38"/>
  <c r="L1058" i="38"/>
  <c r="M1058" i="38"/>
  <c r="N1058" i="38"/>
  <c r="O1058" i="38"/>
  <c r="P1058" i="38"/>
  <c r="L1059" i="38"/>
  <c r="Q1059" i="38" s="1"/>
  <c r="M1059" i="38"/>
  <c r="N1059" i="38"/>
  <c r="O1059" i="38"/>
  <c r="P1059" i="38"/>
  <c r="L1060" i="38"/>
  <c r="Q1060" i="38" s="1"/>
  <c r="M1060" i="38"/>
  <c r="N1060" i="38"/>
  <c r="O1060" i="38"/>
  <c r="P1060" i="38"/>
  <c r="L1061" i="38"/>
  <c r="Q1061" i="38" s="1"/>
  <c r="M1061" i="38"/>
  <c r="N1061" i="38"/>
  <c r="O1061" i="38"/>
  <c r="P1061" i="38"/>
  <c r="L1062" i="38"/>
  <c r="Q1062" i="38" s="1"/>
  <c r="M1062" i="38"/>
  <c r="N1062" i="38"/>
  <c r="O1062" i="38"/>
  <c r="P1062" i="38"/>
  <c r="L1063" i="38"/>
  <c r="Q1063" i="38" s="1"/>
  <c r="M1063" i="38"/>
  <c r="N1063" i="38"/>
  <c r="O1063" i="38"/>
  <c r="P1063" i="38"/>
  <c r="L1064" i="38"/>
  <c r="M1064" i="38"/>
  <c r="N1064" i="38"/>
  <c r="O1064" i="38"/>
  <c r="P1064" i="38"/>
  <c r="L1065" i="38"/>
  <c r="Q1065" i="38" s="1"/>
  <c r="M1065" i="38"/>
  <c r="N1065" i="38"/>
  <c r="O1065" i="38"/>
  <c r="P1065" i="38"/>
  <c r="L1066" i="38"/>
  <c r="Q1066" i="38" s="1"/>
  <c r="M1066" i="38"/>
  <c r="N1066" i="38"/>
  <c r="O1066" i="38"/>
  <c r="P1066" i="38"/>
  <c r="L1067" i="38"/>
  <c r="Q1067" i="38" s="1"/>
  <c r="M1067" i="38"/>
  <c r="N1067" i="38"/>
  <c r="O1067" i="38"/>
  <c r="P1067" i="38"/>
  <c r="L1068" i="38"/>
  <c r="Q1068" i="38" s="1"/>
  <c r="M1068" i="38"/>
  <c r="N1068" i="38"/>
  <c r="O1068" i="38"/>
  <c r="P1068" i="38"/>
  <c r="L1069" i="38"/>
  <c r="M1069" i="38"/>
  <c r="N1069" i="38"/>
  <c r="O1069" i="38"/>
  <c r="P1069" i="38"/>
  <c r="L1070" i="38"/>
  <c r="Q1070" i="38" s="1"/>
  <c r="M1070" i="38"/>
  <c r="N1070" i="38"/>
  <c r="O1070" i="38"/>
  <c r="P1070" i="38"/>
  <c r="L1071" i="38"/>
  <c r="Q1071" i="38" s="1"/>
  <c r="M1071" i="38"/>
  <c r="N1071" i="38"/>
  <c r="O1071" i="38"/>
  <c r="P1071" i="38"/>
  <c r="L1072" i="38"/>
  <c r="Q1072" i="38" s="1"/>
  <c r="M1072" i="38"/>
  <c r="N1072" i="38"/>
  <c r="O1072" i="38"/>
  <c r="P1072" i="38"/>
  <c r="L1073" i="38"/>
  <c r="Q1073" i="38" s="1"/>
  <c r="M1073" i="38"/>
  <c r="N1073" i="38"/>
  <c r="O1073" i="38"/>
  <c r="P1073" i="38"/>
  <c r="L1074" i="38"/>
  <c r="M1074" i="38"/>
  <c r="N1074" i="38"/>
  <c r="O1074" i="38"/>
  <c r="P1074" i="38"/>
  <c r="L1075" i="38"/>
  <c r="Q1075" i="38" s="1"/>
  <c r="M1075" i="38"/>
  <c r="R1075" i="38" s="1"/>
  <c r="S1075" i="38" s="1"/>
  <c r="N1075" i="38"/>
  <c r="O1075" i="38"/>
  <c r="P1075" i="38"/>
  <c r="L1076" i="38"/>
  <c r="Q1076" i="38" s="1"/>
  <c r="M1076" i="38"/>
  <c r="N1076" i="38"/>
  <c r="O1076" i="38"/>
  <c r="P1076" i="38"/>
  <c r="L1077" i="38"/>
  <c r="Q1077" i="38" s="1"/>
  <c r="M1077" i="38"/>
  <c r="N1077" i="38"/>
  <c r="O1077" i="38"/>
  <c r="P1077" i="38"/>
  <c r="L1078" i="38"/>
  <c r="Q1078" i="38" s="1"/>
  <c r="M1078" i="38"/>
  <c r="N1078" i="38"/>
  <c r="O1078" i="38"/>
  <c r="P1078" i="38"/>
  <c r="L1079" i="38"/>
  <c r="Q1079" i="38" s="1"/>
  <c r="M1079" i="38"/>
  <c r="R1079" i="38" s="1"/>
  <c r="S1079" i="38" s="1"/>
  <c r="N1079" i="38"/>
  <c r="O1079" i="38"/>
  <c r="P1079" i="38"/>
  <c r="L1080" i="38"/>
  <c r="M1080" i="38"/>
  <c r="N1080" i="38"/>
  <c r="O1080" i="38"/>
  <c r="P1080" i="38"/>
  <c r="L1081" i="38"/>
  <c r="Q1081" i="38" s="1"/>
  <c r="M1081" i="38"/>
  <c r="N1081" i="38"/>
  <c r="O1081" i="38"/>
  <c r="P1081" i="38"/>
  <c r="L1082" i="38"/>
  <c r="Q1082" i="38" s="1"/>
  <c r="M1082" i="38"/>
  <c r="N1082" i="38"/>
  <c r="O1082" i="38"/>
  <c r="P1082" i="38"/>
  <c r="L1083" i="38"/>
  <c r="Q1083" i="38" s="1"/>
  <c r="M1083" i="38"/>
  <c r="N1083" i="38"/>
  <c r="O1083" i="38"/>
  <c r="P1083" i="38"/>
  <c r="L1084" i="38"/>
  <c r="Q1084" i="38" s="1"/>
  <c r="M1084" i="38"/>
  <c r="N1084" i="38"/>
  <c r="O1084" i="38"/>
  <c r="P1084" i="38"/>
  <c r="L1085" i="38"/>
  <c r="M1085" i="38"/>
  <c r="N1085" i="38"/>
  <c r="O1085" i="38"/>
  <c r="P1085" i="38"/>
  <c r="L1086" i="38"/>
  <c r="Q1086" i="38" s="1"/>
  <c r="M1086" i="38"/>
  <c r="N1086" i="38"/>
  <c r="O1086" i="38"/>
  <c r="P1086" i="38"/>
  <c r="L1087" i="38"/>
  <c r="M1087" i="38"/>
  <c r="N1087" i="38"/>
  <c r="O1087" i="38"/>
  <c r="P1087" i="38"/>
  <c r="L1088" i="38"/>
  <c r="Q1088" i="38" s="1"/>
  <c r="M1088" i="38"/>
  <c r="N1088" i="38"/>
  <c r="O1088" i="38"/>
  <c r="P1088" i="38"/>
  <c r="L1089" i="38"/>
  <c r="Q1089" i="38" s="1"/>
  <c r="M1089" i="38"/>
  <c r="N1089" i="38"/>
  <c r="O1089" i="38"/>
  <c r="P1089" i="38"/>
  <c r="L1090" i="38"/>
  <c r="M1090" i="38"/>
  <c r="N1090" i="38"/>
  <c r="O1090" i="38"/>
  <c r="P1090" i="38"/>
  <c r="L1091" i="38"/>
  <c r="Q1091" i="38" s="1"/>
  <c r="M1091" i="38"/>
  <c r="R1091" i="38" s="1"/>
  <c r="S1091" i="38" s="1"/>
  <c r="N1091" i="38"/>
  <c r="O1091" i="38"/>
  <c r="P1091" i="38"/>
  <c r="L1092" i="38"/>
  <c r="Q1092" i="38" s="1"/>
  <c r="M1092" i="38"/>
  <c r="N1092" i="38"/>
  <c r="O1092" i="38"/>
  <c r="P1092" i="38"/>
  <c r="L1093" i="38"/>
  <c r="Q1093" i="38" s="1"/>
  <c r="M1093" i="38"/>
  <c r="N1093" i="38"/>
  <c r="O1093" i="38"/>
  <c r="P1093" i="38"/>
  <c r="L1094" i="38"/>
  <c r="Q1094" i="38" s="1"/>
  <c r="M1094" i="38"/>
  <c r="N1094" i="38"/>
  <c r="O1094" i="38"/>
  <c r="P1094" i="38"/>
  <c r="L1095" i="38"/>
  <c r="Q1095" i="38" s="1"/>
  <c r="M1095" i="38"/>
  <c r="N1095" i="38"/>
  <c r="O1095" i="38"/>
  <c r="P1095" i="38"/>
  <c r="L1096" i="38"/>
  <c r="M1096" i="38"/>
  <c r="N1096" i="38"/>
  <c r="O1096" i="38"/>
  <c r="P1096" i="38"/>
  <c r="L1097" i="38"/>
  <c r="Q1097" i="38" s="1"/>
  <c r="M1097" i="38"/>
  <c r="N1097" i="38"/>
  <c r="O1097" i="38"/>
  <c r="P1097" i="38"/>
  <c r="L1098" i="38"/>
  <c r="Q1098" i="38" s="1"/>
  <c r="M1098" i="38"/>
  <c r="R1098" i="38" s="1"/>
  <c r="S1098" i="38" s="1"/>
  <c r="N1098" i="38"/>
  <c r="O1098" i="38"/>
  <c r="P1098" i="38"/>
  <c r="L1099" i="38"/>
  <c r="Q1099" i="38" s="1"/>
  <c r="M1099" i="38"/>
  <c r="N1099" i="38"/>
  <c r="O1099" i="38"/>
  <c r="P1099" i="38"/>
  <c r="L1100" i="38"/>
  <c r="Q1100" i="38" s="1"/>
  <c r="M1100" i="38"/>
  <c r="N1100" i="38"/>
  <c r="O1100" i="38"/>
  <c r="P1100" i="38"/>
  <c r="L1101" i="38"/>
  <c r="M1101" i="38"/>
  <c r="N1101" i="38"/>
  <c r="O1101" i="38"/>
  <c r="P1101" i="38"/>
  <c r="L1102" i="38"/>
  <c r="Q1102" i="38" s="1"/>
  <c r="M1102" i="38"/>
  <c r="N1102" i="38"/>
  <c r="O1102" i="38"/>
  <c r="P1102" i="38"/>
  <c r="L1103" i="38"/>
  <c r="M1103" i="38"/>
  <c r="N1103" i="38"/>
  <c r="O1103" i="38"/>
  <c r="P1103" i="38"/>
  <c r="L1104" i="38"/>
  <c r="Q1104" i="38" s="1"/>
  <c r="M1104" i="38"/>
  <c r="N1104" i="38"/>
  <c r="O1104" i="38"/>
  <c r="P1104" i="38"/>
  <c r="L1105" i="38"/>
  <c r="Q1105" i="38" s="1"/>
  <c r="M1105" i="38"/>
  <c r="R1105" i="38" s="1"/>
  <c r="S1105" i="38" s="1"/>
  <c r="N1105" i="38"/>
  <c r="O1105" i="38"/>
  <c r="P1105" i="38"/>
  <c r="L1106" i="38"/>
  <c r="M1106" i="38"/>
  <c r="N1106" i="38"/>
  <c r="O1106" i="38"/>
  <c r="P1106" i="38"/>
  <c r="L1107" i="38"/>
  <c r="Q1107" i="38" s="1"/>
  <c r="M1107" i="38"/>
  <c r="R1107" i="38" s="1"/>
  <c r="S1107" i="38" s="1"/>
  <c r="N1107" i="38"/>
  <c r="O1107" i="38"/>
  <c r="P1107" i="38"/>
  <c r="L1108" i="38"/>
  <c r="Q1108" i="38" s="1"/>
  <c r="M1108" i="38"/>
  <c r="N1108" i="38"/>
  <c r="O1108" i="38"/>
  <c r="P1108" i="38"/>
  <c r="L1109" i="38"/>
  <c r="Q1109" i="38" s="1"/>
  <c r="M1109" i="38"/>
  <c r="N1109" i="38"/>
  <c r="O1109" i="38"/>
  <c r="P1109" i="38"/>
  <c r="L1110" i="38"/>
  <c r="Q1110" i="38" s="1"/>
  <c r="M1110" i="38"/>
  <c r="N1110" i="38"/>
  <c r="O1110" i="38"/>
  <c r="P1110" i="38"/>
  <c r="L1111" i="38"/>
  <c r="Q1111" i="38" s="1"/>
  <c r="M1111" i="38"/>
  <c r="R1111" i="38" s="1"/>
  <c r="S1111" i="38" s="1"/>
  <c r="N1111" i="38"/>
  <c r="O1111" i="38"/>
  <c r="P1111" i="38"/>
  <c r="L1112" i="38"/>
  <c r="Q1112" i="38" s="1"/>
  <c r="M1112" i="38"/>
  <c r="N1112" i="38"/>
  <c r="O1112" i="38"/>
  <c r="P1112" i="38"/>
  <c r="L1113" i="38"/>
  <c r="Q1113" i="38" s="1"/>
  <c r="M1113" i="38"/>
  <c r="N1113" i="38"/>
  <c r="O1113" i="38"/>
  <c r="P1113" i="38"/>
  <c r="L1114" i="38"/>
  <c r="Q1114" i="38" s="1"/>
  <c r="M1114" i="38"/>
  <c r="R1114" i="38" s="1"/>
  <c r="S1114" i="38" s="1"/>
  <c r="N1114" i="38"/>
  <c r="O1114" i="38"/>
  <c r="P1114" i="38"/>
  <c r="L1115" i="38"/>
  <c r="Q1115" i="38" s="1"/>
  <c r="M1115" i="38"/>
  <c r="N1115" i="38"/>
  <c r="O1115" i="38"/>
  <c r="P1115" i="38"/>
  <c r="L1116" i="38"/>
  <c r="Q1116" i="38" s="1"/>
  <c r="M1116" i="38"/>
  <c r="R1116" i="38" s="1"/>
  <c r="S1116" i="38" s="1"/>
  <c r="N1116" i="38"/>
  <c r="O1116" i="38"/>
  <c r="P1116" i="38"/>
  <c r="L1117" i="38"/>
  <c r="M1117" i="38"/>
  <c r="N1117" i="38"/>
  <c r="O1117" i="38"/>
  <c r="P1117" i="38"/>
  <c r="L1118" i="38"/>
  <c r="Q1118" i="38" s="1"/>
  <c r="M1118" i="38"/>
  <c r="N1118" i="38"/>
  <c r="O1118" i="38"/>
  <c r="P1118" i="38"/>
  <c r="L1119" i="38"/>
  <c r="Q1119" i="38" s="1"/>
  <c r="M1119" i="38"/>
  <c r="N1119" i="38"/>
  <c r="O1119" i="38"/>
  <c r="P1119" i="38"/>
  <c r="L1120" i="38"/>
  <c r="Q1120" i="38" s="1"/>
  <c r="M1120" i="38"/>
  <c r="N1120" i="38"/>
  <c r="O1120" i="38"/>
  <c r="P1120" i="38"/>
  <c r="L1121" i="38"/>
  <c r="Q1121" i="38" s="1"/>
  <c r="M1121" i="38"/>
  <c r="N1121" i="38"/>
  <c r="O1121" i="38"/>
  <c r="P1121" i="38"/>
  <c r="L1122" i="38"/>
  <c r="M1122" i="38"/>
  <c r="N1122" i="38"/>
  <c r="O1122" i="38"/>
  <c r="P1122" i="38"/>
  <c r="L1123" i="38"/>
  <c r="Q1123" i="38" s="1"/>
  <c r="M1123" i="38"/>
  <c r="R1123" i="38" s="1"/>
  <c r="S1123" i="38" s="1"/>
  <c r="N1123" i="38"/>
  <c r="O1123" i="38"/>
  <c r="P1123" i="38"/>
  <c r="L1124" i="38"/>
  <c r="Q1124" i="38" s="1"/>
  <c r="M1124" i="38"/>
  <c r="N1124" i="38"/>
  <c r="O1124" i="38"/>
  <c r="P1124" i="38"/>
  <c r="L1125" i="38"/>
  <c r="Q1125" i="38" s="1"/>
  <c r="M1125" i="38"/>
  <c r="N1125" i="38"/>
  <c r="O1125" i="38"/>
  <c r="P1125" i="38"/>
  <c r="L1126" i="38"/>
  <c r="Q1126" i="38" s="1"/>
  <c r="M1126" i="38"/>
  <c r="N1126" i="38"/>
  <c r="O1126" i="38"/>
  <c r="P1126" i="38"/>
  <c r="L1127" i="38"/>
  <c r="Q1127" i="38" s="1"/>
  <c r="M1127" i="38"/>
  <c r="N1127" i="38"/>
  <c r="O1127" i="38"/>
  <c r="P1127" i="38"/>
  <c r="L1128" i="38"/>
  <c r="Q1128" i="38" s="1"/>
  <c r="M1128" i="38"/>
  <c r="N1128" i="38"/>
  <c r="O1128" i="38"/>
  <c r="P1128" i="38"/>
  <c r="L1129" i="38"/>
  <c r="Q1129" i="38" s="1"/>
  <c r="M1129" i="38"/>
  <c r="N1129" i="38"/>
  <c r="O1129" i="38"/>
  <c r="P1129" i="38"/>
  <c r="L1130" i="38"/>
  <c r="Q1130" i="38" s="1"/>
  <c r="M1130" i="38"/>
  <c r="R1130" i="38" s="1"/>
  <c r="S1130" i="38" s="1"/>
  <c r="N1130" i="38"/>
  <c r="O1130" i="38"/>
  <c r="P1130" i="38"/>
  <c r="L1131" i="38"/>
  <c r="Q1131" i="38" s="1"/>
  <c r="M1131" i="38"/>
  <c r="N1131" i="38"/>
  <c r="O1131" i="38"/>
  <c r="P1131" i="38"/>
  <c r="L1132" i="38"/>
  <c r="Q1132" i="38" s="1"/>
  <c r="M1132" i="38"/>
  <c r="N1132" i="38"/>
  <c r="O1132" i="38"/>
  <c r="P1132" i="38"/>
  <c r="L1133" i="38"/>
  <c r="M1133" i="38"/>
  <c r="N1133" i="38"/>
  <c r="O1133" i="38"/>
  <c r="P1133" i="38"/>
  <c r="L1134" i="38"/>
  <c r="Q1134" i="38" s="1"/>
  <c r="M1134" i="38"/>
  <c r="N1134" i="38"/>
  <c r="O1134" i="38"/>
  <c r="P1134" i="38"/>
  <c r="L1135" i="38"/>
  <c r="M1135" i="38"/>
  <c r="N1135" i="38"/>
  <c r="O1135" i="38"/>
  <c r="P1135" i="38"/>
  <c r="L1136" i="38"/>
  <c r="Q1136" i="38" s="1"/>
  <c r="M1136" i="38"/>
  <c r="N1136" i="38"/>
  <c r="O1136" i="38"/>
  <c r="P1136" i="38"/>
  <c r="L1137" i="38"/>
  <c r="Q1137" i="38" s="1"/>
  <c r="M1137" i="38"/>
  <c r="N1137" i="38"/>
  <c r="O1137" i="38"/>
  <c r="P1137" i="38"/>
  <c r="L1138" i="38"/>
  <c r="M1138" i="38"/>
  <c r="N1138" i="38"/>
  <c r="O1138" i="38"/>
  <c r="P1138" i="38"/>
  <c r="L1139" i="38"/>
  <c r="Q1139" i="38" s="1"/>
  <c r="M1139" i="38"/>
  <c r="N1139" i="38"/>
  <c r="O1139" i="38"/>
  <c r="P1139" i="38"/>
  <c r="L1140" i="38"/>
  <c r="M1140" i="38"/>
  <c r="N1140" i="38"/>
  <c r="O1140" i="38"/>
  <c r="P1140" i="38"/>
  <c r="L1141" i="38"/>
  <c r="Q1141" i="38" s="1"/>
  <c r="M1141" i="38"/>
  <c r="N1141" i="38"/>
  <c r="O1141" i="38"/>
  <c r="P1141" i="38"/>
  <c r="L1142" i="38"/>
  <c r="Q1142" i="38" s="1"/>
  <c r="M1142" i="38"/>
  <c r="N1142" i="38"/>
  <c r="O1142" i="38"/>
  <c r="P1142" i="38"/>
  <c r="L1143" i="38"/>
  <c r="Q1143" i="38" s="1"/>
  <c r="M1143" i="38"/>
  <c r="N1143" i="38"/>
  <c r="O1143" i="38"/>
  <c r="P1143" i="38"/>
  <c r="L1144" i="38"/>
  <c r="Q1144" i="38" s="1"/>
  <c r="M1144" i="38"/>
  <c r="N1144" i="38"/>
  <c r="O1144" i="38"/>
  <c r="P1144" i="38"/>
  <c r="L1145" i="38"/>
  <c r="Q1145" i="38" s="1"/>
  <c r="M1145" i="38"/>
  <c r="N1145" i="38"/>
  <c r="O1145" i="38"/>
  <c r="P1145" i="38"/>
  <c r="L1146" i="38"/>
  <c r="Q1146" i="38" s="1"/>
  <c r="M1146" i="38"/>
  <c r="R1146" i="38" s="1"/>
  <c r="S1146" i="38" s="1"/>
  <c r="N1146" i="38"/>
  <c r="O1146" i="38"/>
  <c r="P1146" i="38"/>
  <c r="L1147" i="38"/>
  <c r="Q1147" i="38" s="1"/>
  <c r="M1147" i="38"/>
  <c r="N1147" i="38"/>
  <c r="O1147" i="38"/>
  <c r="P1147" i="38"/>
  <c r="L1148" i="38"/>
  <c r="Q1148" i="38" s="1"/>
  <c r="M1148" i="38"/>
  <c r="N1148" i="38"/>
  <c r="O1148" i="38"/>
  <c r="P1148" i="38"/>
  <c r="L1149" i="38"/>
  <c r="M1149" i="38"/>
  <c r="N1149" i="38"/>
  <c r="O1149" i="38"/>
  <c r="P1149" i="38"/>
  <c r="L1150" i="38"/>
  <c r="Q1150" i="38" s="1"/>
  <c r="M1150" i="38"/>
  <c r="N1150" i="38"/>
  <c r="O1150" i="38"/>
  <c r="P1150" i="38"/>
  <c r="L1151" i="38"/>
  <c r="M1151" i="38"/>
  <c r="N1151" i="38"/>
  <c r="O1151" i="38"/>
  <c r="P1151" i="38"/>
  <c r="L1152" i="38"/>
  <c r="Q1152" i="38" s="1"/>
  <c r="M1152" i="38"/>
  <c r="R1152" i="38" s="1"/>
  <c r="S1152" i="38" s="1"/>
  <c r="N1152" i="38"/>
  <c r="O1152" i="38"/>
  <c r="P1152" i="38"/>
  <c r="L1153" i="38"/>
  <c r="Q1153" i="38" s="1"/>
  <c r="M1153" i="38"/>
  <c r="N1153" i="38"/>
  <c r="O1153" i="38"/>
  <c r="P1153" i="38"/>
  <c r="L1154" i="38"/>
  <c r="M1154" i="38"/>
  <c r="N1154" i="38"/>
  <c r="O1154" i="38"/>
  <c r="P1154" i="38"/>
  <c r="L1155" i="38"/>
  <c r="Q1155" i="38" s="1"/>
  <c r="M1155" i="38"/>
  <c r="R1155" i="38" s="1"/>
  <c r="S1155" i="38" s="1"/>
  <c r="N1155" i="38"/>
  <c r="O1155" i="38"/>
  <c r="P1155" i="38"/>
  <c r="L1156" i="38"/>
  <c r="Q1156" i="38" s="1"/>
  <c r="M1156" i="38"/>
  <c r="N1156" i="38"/>
  <c r="O1156" i="38"/>
  <c r="P1156" i="38"/>
  <c r="L1157" i="38"/>
  <c r="Q1157" i="38" s="1"/>
  <c r="M1157" i="38"/>
  <c r="N1157" i="38"/>
  <c r="O1157" i="38"/>
  <c r="P1157" i="38"/>
  <c r="L1158" i="38"/>
  <c r="Q1158" i="38" s="1"/>
  <c r="M1158" i="38"/>
  <c r="N1158" i="38"/>
  <c r="O1158" i="38"/>
  <c r="P1158" i="38"/>
  <c r="L1159" i="38"/>
  <c r="Q1159" i="38" s="1"/>
  <c r="M1159" i="38"/>
  <c r="R1159" i="38" s="1"/>
  <c r="S1159" i="38" s="1"/>
  <c r="N1159" i="38"/>
  <c r="O1159" i="38"/>
  <c r="P1159" i="38"/>
  <c r="L1160" i="38"/>
  <c r="M1160" i="38"/>
  <c r="N1160" i="38"/>
  <c r="O1160" i="38"/>
  <c r="P1160" i="38"/>
  <c r="L1161" i="38"/>
  <c r="Q1161" i="38" s="1"/>
  <c r="M1161" i="38"/>
  <c r="R1161" i="38" s="1"/>
  <c r="S1161" i="38" s="1"/>
  <c r="N1161" i="38"/>
  <c r="O1161" i="38"/>
  <c r="P1161" i="38"/>
  <c r="L1162" i="38"/>
  <c r="Q1162" i="38" s="1"/>
  <c r="M1162" i="38"/>
  <c r="N1162" i="38"/>
  <c r="O1162" i="38"/>
  <c r="P1162" i="38"/>
  <c r="L1163" i="38"/>
  <c r="Q1163" i="38" s="1"/>
  <c r="M1163" i="38"/>
  <c r="N1163" i="38"/>
  <c r="O1163" i="38"/>
  <c r="P1163" i="38"/>
  <c r="L1164" i="38"/>
  <c r="Q1164" i="38" s="1"/>
  <c r="M1164" i="38"/>
  <c r="N1164" i="38"/>
  <c r="O1164" i="38"/>
  <c r="P1164" i="38"/>
  <c r="L1165" i="38"/>
  <c r="M1165" i="38"/>
  <c r="N1165" i="38"/>
  <c r="O1165" i="38"/>
  <c r="P1165" i="38"/>
  <c r="L1166" i="38"/>
  <c r="Q1166" i="38" s="1"/>
  <c r="M1166" i="38"/>
  <c r="N1166" i="38"/>
  <c r="O1166" i="38"/>
  <c r="P1166" i="38"/>
  <c r="L1167" i="38"/>
  <c r="Q1167" i="38" s="1"/>
  <c r="M1167" i="38"/>
  <c r="N1167" i="38"/>
  <c r="O1167" i="38"/>
  <c r="P1167" i="38"/>
  <c r="L1168" i="38"/>
  <c r="Q1168" i="38" s="1"/>
  <c r="M1168" i="38"/>
  <c r="R1168" i="38" s="1"/>
  <c r="S1168" i="38" s="1"/>
  <c r="N1168" i="38"/>
  <c r="O1168" i="38"/>
  <c r="P1168" i="38"/>
  <c r="L1169" i="38"/>
  <c r="Q1169" i="38" s="1"/>
  <c r="M1169" i="38"/>
  <c r="N1169" i="38"/>
  <c r="O1169" i="38"/>
  <c r="P1169" i="38"/>
  <c r="L1170" i="38"/>
  <c r="M1170" i="38"/>
  <c r="N1170" i="38"/>
  <c r="O1170" i="38"/>
  <c r="P1170" i="38"/>
  <c r="L1171" i="38"/>
  <c r="Q1171" i="38" s="1"/>
  <c r="M1171" i="38"/>
  <c r="R1171" i="38" s="1"/>
  <c r="S1171" i="38" s="1"/>
  <c r="N1171" i="38"/>
  <c r="O1171" i="38"/>
  <c r="P1171" i="38"/>
  <c r="L1172" i="38"/>
  <c r="M1172" i="38"/>
  <c r="N1172" i="38"/>
  <c r="O1172" i="38"/>
  <c r="P1172" i="38"/>
  <c r="L1173" i="38"/>
  <c r="Q1173" i="38" s="1"/>
  <c r="M1173" i="38"/>
  <c r="N1173" i="38"/>
  <c r="O1173" i="38"/>
  <c r="P1173" i="38"/>
  <c r="L1174" i="38"/>
  <c r="Q1174" i="38" s="1"/>
  <c r="M1174" i="38"/>
  <c r="N1174" i="38"/>
  <c r="O1174" i="38"/>
  <c r="P1174" i="38"/>
  <c r="L1175" i="38"/>
  <c r="Q1175" i="38" s="1"/>
  <c r="M1175" i="38"/>
  <c r="R1175" i="38" s="1"/>
  <c r="S1175" i="38" s="1"/>
  <c r="N1175" i="38"/>
  <c r="O1175" i="38"/>
  <c r="P1175" i="38"/>
  <c r="L1176" i="38"/>
  <c r="Q1176" i="38" s="1"/>
  <c r="M1176" i="38"/>
  <c r="N1176" i="38"/>
  <c r="O1176" i="38"/>
  <c r="P1176" i="38"/>
  <c r="L1177" i="38"/>
  <c r="Q1177" i="38" s="1"/>
  <c r="M1177" i="38"/>
  <c r="N1177" i="38"/>
  <c r="O1177" i="38"/>
  <c r="P1177" i="38"/>
  <c r="L1178" i="38"/>
  <c r="Q1178" i="38" s="1"/>
  <c r="M1178" i="38"/>
  <c r="N1178" i="38"/>
  <c r="O1178" i="38"/>
  <c r="P1178" i="38"/>
  <c r="L1179" i="38"/>
  <c r="Q1179" i="38" s="1"/>
  <c r="M1179" i="38"/>
  <c r="N1179" i="38"/>
  <c r="O1179" i="38"/>
  <c r="P1179" i="38"/>
  <c r="L1180" i="38"/>
  <c r="Q1180" i="38" s="1"/>
  <c r="M1180" i="38"/>
  <c r="N1180" i="38"/>
  <c r="O1180" i="38"/>
  <c r="P1180" i="38"/>
  <c r="L1181" i="38"/>
  <c r="M1181" i="38"/>
  <c r="N1181" i="38"/>
  <c r="O1181" i="38"/>
  <c r="P1181" i="38"/>
  <c r="L1182" i="38"/>
  <c r="Q1182" i="38" s="1"/>
  <c r="M1182" i="38"/>
  <c r="N1182" i="38"/>
  <c r="O1182" i="38"/>
  <c r="P1182" i="38"/>
  <c r="L1183" i="38"/>
  <c r="Q1183" i="38" s="1"/>
  <c r="M1183" i="38"/>
  <c r="N1183" i="38"/>
  <c r="O1183" i="38"/>
  <c r="P1183" i="38"/>
  <c r="L1184" i="38"/>
  <c r="Q1184" i="38" s="1"/>
  <c r="M1184" i="38"/>
  <c r="R1184" i="38" s="1"/>
  <c r="S1184" i="38" s="1"/>
  <c r="N1184" i="38"/>
  <c r="O1184" i="38"/>
  <c r="P1184" i="38"/>
  <c r="L1185" i="38"/>
  <c r="Q1185" i="38" s="1"/>
  <c r="M1185" i="38"/>
  <c r="N1185" i="38"/>
  <c r="O1185" i="38"/>
  <c r="P1185" i="38"/>
  <c r="L1186" i="38"/>
  <c r="M1186" i="38"/>
  <c r="N1186" i="38"/>
  <c r="O1186" i="38"/>
  <c r="P1186" i="38"/>
  <c r="L1187" i="38"/>
  <c r="Q1187" i="38" s="1"/>
  <c r="M1187" i="38"/>
  <c r="N1187" i="38"/>
  <c r="O1187" i="38"/>
  <c r="P1187" i="38"/>
  <c r="L1188" i="38"/>
  <c r="M1188" i="38"/>
  <c r="N1188" i="38"/>
  <c r="O1188" i="38"/>
  <c r="P1188" i="38"/>
  <c r="L1189" i="38"/>
  <c r="Q1189" i="38" s="1"/>
  <c r="M1189" i="38"/>
  <c r="N1189" i="38"/>
  <c r="O1189" i="38"/>
  <c r="P1189" i="38"/>
  <c r="L1190" i="38"/>
  <c r="Q1190" i="38" s="1"/>
  <c r="M1190" i="38"/>
  <c r="N1190" i="38"/>
  <c r="O1190" i="38"/>
  <c r="P1190" i="38"/>
  <c r="L1191" i="38"/>
  <c r="Q1191" i="38" s="1"/>
  <c r="M1191" i="38"/>
  <c r="R1191" i="38" s="1"/>
  <c r="S1191" i="38" s="1"/>
  <c r="N1191" i="38"/>
  <c r="O1191" i="38"/>
  <c r="P1191" i="38"/>
  <c r="L1192" i="38"/>
  <c r="Q1192" i="38" s="1"/>
  <c r="M1192" i="38"/>
  <c r="N1192" i="38"/>
  <c r="O1192" i="38"/>
  <c r="P1192" i="38"/>
  <c r="L1193" i="38"/>
  <c r="Q1193" i="38" s="1"/>
  <c r="M1193" i="38"/>
  <c r="N1193" i="38"/>
  <c r="O1193" i="38"/>
  <c r="P1193" i="38"/>
  <c r="L1194" i="38"/>
  <c r="Q1194" i="38" s="1"/>
  <c r="M1194" i="38"/>
  <c r="N1194" i="38"/>
  <c r="O1194" i="38"/>
  <c r="P1194" i="38"/>
  <c r="L1195" i="38"/>
  <c r="Q1195" i="38" s="1"/>
  <c r="M1195" i="38"/>
  <c r="N1195" i="38"/>
  <c r="O1195" i="38"/>
  <c r="P1195" i="38"/>
  <c r="L1196" i="38"/>
  <c r="Q1196" i="38" s="1"/>
  <c r="M1196" i="38"/>
  <c r="N1196" i="38"/>
  <c r="O1196" i="38"/>
  <c r="P1196" i="38"/>
  <c r="L1197" i="38"/>
  <c r="M1197" i="38"/>
  <c r="N1197" i="38"/>
  <c r="O1197" i="38"/>
  <c r="P1197" i="38"/>
  <c r="L1198" i="38"/>
  <c r="Q1198" i="38" s="1"/>
  <c r="M1198" i="38"/>
  <c r="N1198" i="38"/>
  <c r="O1198" i="38"/>
  <c r="P1198" i="38"/>
  <c r="L1199" i="38"/>
  <c r="M1199" i="38"/>
  <c r="N1199" i="38"/>
  <c r="O1199" i="38"/>
  <c r="P1199" i="38"/>
  <c r="L1200" i="38"/>
  <c r="Q1200" i="38" s="1"/>
  <c r="M1200" i="38"/>
  <c r="R1200" i="38" s="1"/>
  <c r="S1200" i="38" s="1"/>
  <c r="N1200" i="38"/>
  <c r="O1200" i="38"/>
  <c r="P1200" i="38"/>
  <c r="L1201" i="38"/>
  <c r="Q1201" i="38" s="1"/>
  <c r="M1201" i="38"/>
  <c r="N1201" i="38"/>
  <c r="O1201" i="38"/>
  <c r="P1201" i="38"/>
  <c r="L1202" i="38"/>
  <c r="M1202" i="38"/>
  <c r="N1202" i="38"/>
  <c r="O1202" i="38"/>
  <c r="P1202" i="38"/>
  <c r="L1203" i="38"/>
  <c r="Q1203" i="38" s="1"/>
  <c r="M1203" i="38"/>
  <c r="R1203" i="38" s="1"/>
  <c r="S1203" i="38" s="1"/>
  <c r="N1203" i="38"/>
  <c r="O1203" i="38"/>
  <c r="P1203" i="38"/>
  <c r="L1204" i="38"/>
  <c r="Q1204" i="38" s="1"/>
  <c r="M1204" i="38"/>
  <c r="N1204" i="38"/>
  <c r="O1204" i="38"/>
  <c r="P1204" i="38"/>
  <c r="L1205" i="38"/>
  <c r="Q1205" i="38" s="1"/>
  <c r="M1205" i="38"/>
  <c r="N1205" i="38"/>
  <c r="O1205" i="38"/>
  <c r="P1205" i="38"/>
  <c r="L1206" i="38"/>
  <c r="Q1206" i="38" s="1"/>
  <c r="M1206" i="38"/>
  <c r="N1206" i="38"/>
  <c r="O1206" i="38"/>
  <c r="P1206" i="38"/>
  <c r="L1207" i="38"/>
  <c r="Q1207" i="38" s="1"/>
  <c r="M1207" i="38"/>
  <c r="R1207" i="38" s="1"/>
  <c r="S1207" i="38" s="1"/>
  <c r="N1207" i="38"/>
  <c r="O1207" i="38"/>
  <c r="P1207" i="38"/>
  <c r="L1208" i="38"/>
  <c r="Q1208" i="38" s="1"/>
  <c r="M1208" i="38"/>
  <c r="N1208" i="38"/>
  <c r="O1208" i="38"/>
  <c r="P1208" i="38"/>
  <c r="L1209" i="38"/>
  <c r="Q1209" i="38" s="1"/>
  <c r="M1209" i="38"/>
  <c r="N1209" i="38"/>
  <c r="O1209" i="38"/>
  <c r="P1209" i="38"/>
  <c r="L1210" i="38"/>
  <c r="Q1210" i="38" s="1"/>
  <c r="M1210" i="38"/>
  <c r="N1210" i="38"/>
  <c r="O1210" i="38"/>
  <c r="P1210" i="38"/>
  <c r="L1211" i="38"/>
  <c r="Q1211" i="38" s="1"/>
  <c r="M1211" i="38"/>
  <c r="N1211" i="38"/>
  <c r="O1211" i="38"/>
  <c r="P1211" i="38"/>
  <c r="L1212" i="38"/>
  <c r="Q1212" i="38" s="1"/>
  <c r="M1212" i="38"/>
  <c r="R1212" i="38" s="1"/>
  <c r="S1212" i="38" s="1"/>
  <c r="N1212" i="38"/>
  <c r="O1212" i="38"/>
  <c r="P1212" i="38"/>
  <c r="L1213" i="38"/>
  <c r="M1213" i="38"/>
  <c r="N1213" i="38"/>
  <c r="O1213" i="38"/>
  <c r="P1213" i="38"/>
  <c r="L1214" i="38"/>
  <c r="Q1214" i="38" s="1"/>
  <c r="M1214" i="38"/>
  <c r="N1214" i="38"/>
  <c r="O1214" i="38"/>
  <c r="P1214" i="38"/>
  <c r="L1215" i="38"/>
  <c r="Q1215" i="38" s="1"/>
  <c r="M1215" i="38"/>
  <c r="N1215" i="38"/>
  <c r="O1215" i="38"/>
  <c r="P1215" i="38"/>
  <c r="L1216" i="38"/>
  <c r="Q1216" i="38" s="1"/>
  <c r="M1216" i="38"/>
  <c r="R1216" i="38" s="1"/>
  <c r="S1216" i="38" s="1"/>
  <c r="N1216" i="38"/>
  <c r="O1216" i="38"/>
  <c r="P1216" i="38"/>
  <c r="L1217" i="38"/>
  <c r="Q1217" i="38" s="1"/>
  <c r="M1217" i="38"/>
  <c r="N1217" i="38"/>
  <c r="O1217" i="38"/>
  <c r="P1217" i="38"/>
  <c r="L1218" i="38"/>
  <c r="M1218" i="38"/>
  <c r="N1218" i="38"/>
  <c r="O1218" i="38"/>
  <c r="P1218" i="38"/>
  <c r="L1219" i="38"/>
  <c r="Q1219" i="38" s="1"/>
  <c r="M1219" i="38"/>
  <c r="R1219" i="38" s="1"/>
  <c r="S1219" i="38" s="1"/>
  <c r="N1219" i="38"/>
  <c r="O1219" i="38"/>
  <c r="P1219" i="38"/>
  <c r="L1220" i="38"/>
  <c r="M1220" i="38"/>
  <c r="N1220" i="38"/>
  <c r="O1220" i="38"/>
  <c r="P1220" i="38"/>
  <c r="L1221" i="38"/>
  <c r="Q1221" i="38" s="1"/>
  <c r="M1221" i="38"/>
  <c r="N1221" i="38"/>
  <c r="O1221" i="38"/>
  <c r="P1221" i="38"/>
  <c r="L1222" i="38"/>
  <c r="Q1222" i="38" s="1"/>
  <c r="M1222" i="38"/>
  <c r="N1222" i="38"/>
  <c r="O1222" i="38"/>
  <c r="P1222" i="38"/>
  <c r="L1223" i="38"/>
  <c r="Q1223" i="38" s="1"/>
  <c r="M1223" i="38"/>
  <c r="N1223" i="38"/>
  <c r="O1223" i="38"/>
  <c r="P1223" i="38"/>
  <c r="L1224" i="38"/>
  <c r="Q1224" i="38" s="1"/>
  <c r="M1224" i="38"/>
  <c r="N1224" i="38"/>
  <c r="O1224" i="38"/>
  <c r="P1224" i="38"/>
  <c r="L1225" i="38"/>
  <c r="Q1225" i="38" s="1"/>
  <c r="M1225" i="38"/>
  <c r="N1225" i="38"/>
  <c r="O1225" i="38"/>
  <c r="P1225" i="38"/>
  <c r="L1226" i="38"/>
  <c r="Q1226" i="38" s="1"/>
  <c r="M1226" i="38"/>
  <c r="N1226" i="38"/>
  <c r="O1226" i="38"/>
  <c r="P1226" i="38"/>
  <c r="L1227" i="38"/>
  <c r="Q1227" i="38" s="1"/>
  <c r="M1227" i="38"/>
  <c r="N1227" i="38"/>
  <c r="O1227" i="38"/>
  <c r="P1227" i="38"/>
  <c r="L1228" i="38"/>
  <c r="Q1228" i="38" s="1"/>
  <c r="M1228" i="38"/>
  <c r="N1228" i="38"/>
  <c r="O1228" i="38"/>
  <c r="P1228" i="38"/>
  <c r="L1229" i="38"/>
  <c r="M1229" i="38"/>
  <c r="N1229" i="38"/>
  <c r="O1229" i="38"/>
  <c r="P1229" i="38"/>
  <c r="L1230" i="38"/>
  <c r="M1230" i="38"/>
  <c r="N1230" i="38"/>
  <c r="O1230" i="38"/>
  <c r="P1230" i="38"/>
  <c r="L1231" i="38"/>
  <c r="M1231" i="38"/>
  <c r="N1231" i="38"/>
  <c r="O1231" i="38"/>
  <c r="P1231" i="38"/>
  <c r="L1232" i="38"/>
  <c r="Q1232" i="38" s="1"/>
  <c r="M1232" i="38"/>
  <c r="N1232" i="38"/>
  <c r="O1232" i="38"/>
  <c r="P1232" i="38"/>
  <c r="L1233" i="38"/>
  <c r="Q1233" i="38" s="1"/>
  <c r="M1233" i="38"/>
  <c r="N1233" i="38"/>
  <c r="O1233" i="38"/>
  <c r="P1233" i="38"/>
  <c r="L1234" i="38"/>
  <c r="M1234" i="38"/>
  <c r="N1234" i="38"/>
  <c r="O1234" i="38"/>
  <c r="P1234" i="38"/>
  <c r="L1235" i="38"/>
  <c r="Q1235" i="38" s="1"/>
  <c r="M1235" i="38"/>
  <c r="R1235" i="38" s="1"/>
  <c r="S1235" i="38" s="1"/>
  <c r="N1235" i="38"/>
  <c r="O1235" i="38"/>
  <c r="P1235" i="38"/>
  <c r="L1236" i="38"/>
  <c r="Q1236" i="38" s="1"/>
  <c r="M1236" i="38"/>
  <c r="N1236" i="38"/>
  <c r="O1236" i="38"/>
  <c r="P1236" i="38"/>
  <c r="L1237" i="38"/>
  <c r="Q1237" i="38" s="1"/>
  <c r="M1237" i="38"/>
  <c r="N1237" i="38"/>
  <c r="O1237" i="38"/>
  <c r="P1237" i="38"/>
  <c r="L1238" i="38"/>
  <c r="Q1238" i="38" s="1"/>
  <c r="M1238" i="38"/>
  <c r="N1238" i="38"/>
  <c r="O1238" i="38"/>
  <c r="P1238" i="38"/>
  <c r="L1239" i="38"/>
  <c r="Q1239" i="38" s="1"/>
  <c r="M1239" i="38"/>
  <c r="N1239" i="38"/>
  <c r="O1239" i="38"/>
  <c r="P1239" i="38"/>
  <c r="L1240" i="38"/>
  <c r="Q1240" i="38" s="1"/>
  <c r="M1240" i="38"/>
  <c r="N1240" i="38"/>
  <c r="O1240" i="38"/>
  <c r="P1240" i="38"/>
  <c r="L1241" i="38"/>
  <c r="M1241" i="38"/>
  <c r="N1241" i="38"/>
  <c r="O1241" i="38"/>
  <c r="P1241" i="38"/>
  <c r="L1242" i="38"/>
  <c r="Q1242" i="38" s="1"/>
  <c r="M1242" i="38"/>
  <c r="N1242" i="38"/>
  <c r="O1242" i="38"/>
  <c r="P1242" i="38"/>
  <c r="L1243" i="38"/>
  <c r="Q1243" i="38" s="1"/>
  <c r="M1243" i="38"/>
  <c r="N1243" i="38"/>
  <c r="O1243" i="38"/>
  <c r="P1243" i="38"/>
  <c r="L1244" i="38"/>
  <c r="Q1244" i="38" s="1"/>
  <c r="M1244" i="38"/>
  <c r="N1244" i="38"/>
  <c r="O1244" i="38"/>
  <c r="P1244" i="38"/>
  <c r="L1245" i="38"/>
  <c r="M1245" i="38"/>
  <c r="N1245" i="38"/>
  <c r="O1245" i="38"/>
  <c r="P1245" i="38"/>
  <c r="L1246" i="38"/>
  <c r="Q1246" i="38" s="1"/>
  <c r="M1246" i="38"/>
  <c r="N1246" i="38"/>
  <c r="O1246" i="38"/>
  <c r="P1246" i="38"/>
  <c r="L1247" i="38"/>
  <c r="Q1247" i="38" s="1"/>
  <c r="M1247" i="38"/>
  <c r="N1247" i="38"/>
  <c r="O1247" i="38"/>
  <c r="P1247" i="38"/>
  <c r="L1248" i="38"/>
  <c r="Q1248" i="38" s="1"/>
  <c r="M1248" i="38"/>
  <c r="N1248" i="38"/>
  <c r="O1248" i="38"/>
  <c r="P1248" i="38"/>
  <c r="L1249" i="38"/>
  <c r="Q1249" i="38" s="1"/>
  <c r="M1249" i="38"/>
  <c r="N1249" i="38"/>
  <c r="O1249" i="38"/>
  <c r="P1249" i="38"/>
  <c r="L1250" i="38"/>
  <c r="M1250" i="38"/>
  <c r="N1250" i="38"/>
  <c r="O1250" i="38"/>
  <c r="P1250" i="38"/>
  <c r="L1251" i="38"/>
  <c r="M1251" i="38"/>
  <c r="N1251" i="38"/>
  <c r="O1251" i="38"/>
  <c r="P1251" i="38"/>
  <c r="L1252" i="38"/>
  <c r="Q1252" i="38" s="1"/>
  <c r="M1252" i="38"/>
  <c r="N1252" i="38"/>
  <c r="O1252" i="38"/>
  <c r="P1252" i="38"/>
  <c r="L1253" i="38"/>
  <c r="Q1253" i="38" s="1"/>
  <c r="M1253" i="38"/>
  <c r="N1253" i="38"/>
  <c r="O1253" i="38"/>
  <c r="P1253" i="38"/>
  <c r="L1254" i="38"/>
  <c r="Q1254" i="38" s="1"/>
  <c r="M1254" i="38"/>
  <c r="N1254" i="38"/>
  <c r="O1254" i="38"/>
  <c r="P1254" i="38"/>
  <c r="L1255" i="38"/>
  <c r="Q1255" i="38" s="1"/>
  <c r="M1255" i="38"/>
  <c r="N1255" i="38"/>
  <c r="O1255" i="38"/>
  <c r="P1255" i="38"/>
  <c r="L1256" i="38"/>
  <c r="M1256" i="38"/>
  <c r="N1256" i="38"/>
  <c r="O1256" i="38"/>
  <c r="P1256" i="38"/>
  <c r="L1257" i="38"/>
  <c r="M1257" i="38"/>
  <c r="N1257" i="38"/>
  <c r="O1257" i="38"/>
  <c r="P1257" i="38"/>
  <c r="L1258" i="38"/>
  <c r="Q1258" i="38" s="1"/>
  <c r="M1258" i="38"/>
  <c r="N1258" i="38"/>
  <c r="O1258" i="38"/>
  <c r="P1258" i="38"/>
  <c r="L1259" i="38"/>
  <c r="Q1259" i="38" s="1"/>
  <c r="M1259" i="38"/>
  <c r="N1259" i="38"/>
  <c r="O1259" i="38"/>
  <c r="P1259" i="38"/>
  <c r="L1260" i="38"/>
  <c r="M1260" i="38"/>
  <c r="N1260" i="38"/>
  <c r="O1260" i="38"/>
  <c r="P1260" i="38"/>
  <c r="L1261" i="38"/>
  <c r="M1261" i="38"/>
  <c r="N1261" i="38"/>
  <c r="O1261" i="38"/>
  <c r="P1261" i="38"/>
  <c r="L1262" i="38"/>
  <c r="Q1262" i="38" s="1"/>
  <c r="M1262" i="38"/>
  <c r="N1262" i="38"/>
  <c r="O1262" i="38"/>
  <c r="P1262" i="38"/>
  <c r="L1263" i="38"/>
  <c r="Q1263" i="38" s="1"/>
  <c r="M1263" i="38"/>
  <c r="N1263" i="38"/>
  <c r="O1263" i="38"/>
  <c r="P1263" i="38"/>
  <c r="L1264" i="38"/>
  <c r="Q1264" i="38" s="1"/>
  <c r="M1264" i="38"/>
  <c r="R1264" i="38" s="1"/>
  <c r="S1264" i="38" s="1"/>
  <c r="N1264" i="38"/>
  <c r="O1264" i="38"/>
  <c r="P1264" i="38"/>
  <c r="L1265" i="38"/>
  <c r="Q1265" i="38" s="1"/>
  <c r="M1265" i="38"/>
  <c r="N1265" i="38"/>
  <c r="O1265" i="38"/>
  <c r="P1265" i="38"/>
  <c r="L1266" i="38"/>
  <c r="M1266" i="38"/>
  <c r="N1266" i="38"/>
  <c r="O1266" i="38"/>
  <c r="P1266" i="38"/>
  <c r="L1267" i="38"/>
  <c r="Q1267" i="38" s="1"/>
  <c r="M1267" i="38"/>
  <c r="R1267" i="38" s="1"/>
  <c r="S1267" i="38" s="1"/>
  <c r="N1267" i="38"/>
  <c r="O1267" i="38"/>
  <c r="P1267" i="38"/>
  <c r="L1268" i="38"/>
  <c r="Q1268" i="38" s="1"/>
  <c r="M1268" i="38"/>
  <c r="N1268" i="38"/>
  <c r="O1268" i="38"/>
  <c r="P1268" i="38"/>
  <c r="L1269" i="38"/>
  <c r="Q1269" i="38" s="1"/>
  <c r="M1269" i="38"/>
  <c r="N1269" i="38"/>
  <c r="O1269" i="38"/>
  <c r="P1269" i="38"/>
  <c r="L1270" i="38"/>
  <c r="Q1270" i="38" s="1"/>
  <c r="M1270" i="38"/>
  <c r="N1270" i="38"/>
  <c r="O1270" i="38"/>
  <c r="P1270" i="38"/>
  <c r="L1271" i="38"/>
  <c r="Q1271" i="38" s="1"/>
  <c r="M1271" i="38"/>
  <c r="N1271" i="38"/>
  <c r="O1271" i="38"/>
  <c r="P1271" i="38"/>
  <c r="L1272" i="38"/>
  <c r="M1272" i="38"/>
  <c r="N1272" i="38"/>
  <c r="O1272" i="38"/>
  <c r="P1272" i="38"/>
  <c r="L1273" i="38"/>
  <c r="Q1273" i="38" s="1"/>
  <c r="M1273" i="38"/>
  <c r="N1273" i="38"/>
  <c r="O1273" i="38"/>
  <c r="P1273" i="38"/>
  <c r="L1274" i="38"/>
  <c r="Q1274" i="38" s="1"/>
  <c r="M1274" i="38"/>
  <c r="N1274" i="38"/>
  <c r="O1274" i="38"/>
  <c r="P1274" i="38"/>
  <c r="L1275" i="38"/>
  <c r="Q1275" i="38" s="1"/>
  <c r="M1275" i="38"/>
  <c r="N1275" i="38"/>
  <c r="O1275" i="38"/>
  <c r="P1275" i="38"/>
  <c r="L1276" i="38"/>
  <c r="M1276" i="38"/>
  <c r="N1276" i="38"/>
  <c r="O1276" i="38"/>
  <c r="P1276" i="38"/>
  <c r="L1277" i="38"/>
  <c r="M1277" i="38"/>
  <c r="N1277" i="38"/>
  <c r="O1277" i="38"/>
  <c r="P1277" i="38"/>
  <c r="L1278" i="38"/>
  <c r="M1278" i="38"/>
  <c r="N1278" i="38"/>
  <c r="O1278" i="38"/>
  <c r="P1278" i="38"/>
  <c r="L1279" i="38"/>
  <c r="Q1279" i="38" s="1"/>
  <c r="M1279" i="38"/>
  <c r="N1279" i="38"/>
  <c r="O1279" i="38"/>
  <c r="P1279" i="38"/>
  <c r="L1280" i="38"/>
  <c r="Q1280" i="38" s="1"/>
  <c r="M1280" i="38"/>
  <c r="R1280" i="38" s="1"/>
  <c r="S1280" i="38" s="1"/>
  <c r="N1280" i="38"/>
  <c r="O1280" i="38"/>
  <c r="P1280" i="38"/>
  <c r="L1281" i="38"/>
  <c r="Q1281" i="38" s="1"/>
  <c r="M1281" i="38"/>
  <c r="N1281" i="38"/>
  <c r="O1281" i="38"/>
  <c r="P1281" i="38"/>
  <c r="L1282" i="38"/>
  <c r="M1282" i="38"/>
  <c r="N1282" i="38"/>
  <c r="O1282" i="38"/>
  <c r="P1282" i="38"/>
  <c r="L1283" i="38"/>
  <c r="M1283" i="38"/>
  <c r="N1283" i="38"/>
  <c r="O1283" i="38"/>
  <c r="P1283" i="38"/>
  <c r="L1284" i="38"/>
  <c r="M1284" i="38"/>
  <c r="N1284" i="38"/>
  <c r="O1284" i="38"/>
  <c r="P1284" i="38"/>
  <c r="L1285" i="38"/>
  <c r="Q1285" i="38" s="1"/>
  <c r="M1285" i="38"/>
  <c r="N1285" i="38"/>
  <c r="O1285" i="38"/>
  <c r="P1285" i="38"/>
  <c r="L1286" i="38"/>
  <c r="Q1286" i="38" s="1"/>
  <c r="M1286" i="38"/>
  <c r="N1286" i="38"/>
  <c r="O1286" i="38"/>
  <c r="P1286" i="38"/>
  <c r="L1287" i="38"/>
  <c r="Q1287" i="38" s="1"/>
  <c r="M1287" i="38"/>
  <c r="N1287" i="38"/>
  <c r="O1287" i="38"/>
  <c r="P1287" i="38"/>
  <c r="L1288" i="38"/>
  <c r="M1288" i="38"/>
  <c r="N1288" i="38"/>
  <c r="O1288" i="38"/>
  <c r="P1288" i="38"/>
  <c r="L1289" i="38"/>
  <c r="M1289" i="38"/>
  <c r="N1289" i="38"/>
  <c r="O1289" i="38"/>
  <c r="P1289" i="38"/>
  <c r="L1290" i="38"/>
  <c r="Q1290" i="38" s="1"/>
  <c r="M1290" i="38"/>
  <c r="N1290" i="38"/>
  <c r="O1290" i="38"/>
  <c r="P1290" i="38"/>
  <c r="L1291" i="38"/>
  <c r="Q1291" i="38" s="1"/>
  <c r="M1291" i="38"/>
  <c r="N1291" i="38"/>
  <c r="O1291" i="38"/>
  <c r="P1291" i="38"/>
  <c r="L1292" i="38"/>
  <c r="M1292" i="38"/>
  <c r="N1292" i="38"/>
  <c r="O1292" i="38"/>
  <c r="P1292" i="38"/>
  <c r="L1293" i="38"/>
  <c r="M1293" i="38"/>
  <c r="N1293" i="38"/>
  <c r="O1293" i="38"/>
  <c r="P1293" i="38"/>
  <c r="L1294" i="38"/>
  <c r="M1294" i="38"/>
  <c r="N1294" i="38"/>
  <c r="O1294" i="38"/>
  <c r="P1294" i="38"/>
  <c r="L1295" i="38"/>
  <c r="M1295" i="38"/>
  <c r="N1295" i="38"/>
  <c r="O1295" i="38"/>
  <c r="P1295" i="38"/>
  <c r="L1296" i="38"/>
  <c r="Q1296" i="38" s="1"/>
  <c r="M1296" i="38"/>
  <c r="R1296" i="38" s="1"/>
  <c r="S1296" i="38" s="1"/>
  <c r="N1296" i="38"/>
  <c r="O1296" i="38"/>
  <c r="P1296" i="38"/>
  <c r="L1297" i="38"/>
  <c r="Q1297" i="38" s="1"/>
  <c r="M1297" i="38"/>
  <c r="N1297" i="38"/>
  <c r="O1297" i="38"/>
  <c r="P1297" i="38"/>
  <c r="L1298" i="38"/>
  <c r="M1298" i="38"/>
  <c r="N1298" i="38"/>
  <c r="O1298" i="38"/>
  <c r="P1298" i="38"/>
  <c r="L1299" i="38"/>
  <c r="M1299" i="38"/>
  <c r="N1299" i="38"/>
  <c r="O1299" i="38"/>
  <c r="P1299" i="38"/>
  <c r="L1300" i="38"/>
  <c r="M1300" i="38"/>
  <c r="N1300" i="38"/>
  <c r="O1300" i="38"/>
  <c r="P1300" i="38"/>
  <c r="L1301" i="38"/>
  <c r="Q1301" i="38" s="1"/>
  <c r="M1301" i="38"/>
  <c r="N1301" i="38"/>
  <c r="O1301" i="38"/>
  <c r="P1301" i="38"/>
  <c r="L1302" i="38"/>
  <c r="Q1302" i="38" s="1"/>
  <c r="M1302" i="38"/>
  <c r="N1302" i="38"/>
  <c r="O1302" i="38"/>
  <c r="P1302" i="38"/>
  <c r="L1303" i="38"/>
  <c r="Q1303" i="38" s="1"/>
  <c r="M1303" i="38"/>
  <c r="N1303" i="38"/>
  <c r="O1303" i="38"/>
  <c r="P1303" i="38"/>
  <c r="P4" i="38"/>
  <c r="O4" i="38"/>
  <c r="N4" i="38"/>
  <c r="M4" i="38"/>
  <c r="L4" i="38"/>
  <c r="Q4" i="38" s="1"/>
  <c r="A1292" i="40"/>
  <c r="A1293" i="40"/>
  <c r="A1294" i="40"/>
  <c r="A1295" i="40"/>
  <c r="A1296" i="40"/>
  <c r="A1291" i="40"/>
  <c r="A1290" i="40"/>
  <c r="A1289" i="40"/>
  <c r="A1288" i="40"/>
  <c r="A1287" i="40"/>
  <c r="A1286" i="40"/>
  <c r="A1285" i="40"/>
  <c r="A1284" i="40"/>
  <c r="A1283" i="40"/>
  <c r="A1282" i="40"/>
  <c r="A1281" i="40"/>
  <c r="A1280" i="40"/>
  <c r="A1279" i="40"/>
  <c r="A1278" i="40"/>
  <c r="A1277" i="40"/>
  <c r="A1276" i="40"/>
  <c r="A1275" i="40"/>
  <c r="A1274" i="40"/>
  <c r="A1273" i="40"/>
  <c r="A1272" i="40"/>
  <c r="A1271" i="40"/>
  <c r="A1270" i="40"/>
  <c r="A1269" i="40"/>
  <c r="A1268" i="40"/>
  <c r="A1267" i="40"/>
  <c r="A1266" i="40"/>
  <c r="A1265" i="40"/>
  <c r="A1264" i="40"/>
  <c r="A1263" i="40"/>
  <c r="A1262" i="40"/>
  <c r="A1261" i="40"/>
  <c r="A1260" i="40"/>
  <c r="A1259" i="40"/>
  <c r="A1258" i="40"/>
  <c r="A1257" i="40"/>
  <c r="A1256" i="40"/>
  <c r="A1255" i="40"/>
  <c r="A1254" i="40"/>
  <c r="A1253" i="40"/>
  <c r="A1252" i="40"/>
  <c r="A1251" i="40"/>
  <c r="A1250" i="40"/>
  <c r="A1249" i="40"/>
  <c r="A1248" i="40"/>
  <c r="A1247" i="40"/>
  <c r="A1246" i="40"/>
  <c r="A1245" i="40"/>
  <c r="A1244" i="40"/>
  <c r="A1243" i="40"/>
  <c r="A1242" i="40"/>
  <c r="A1241" i="40"/>
  <c r="A1240" i="40"/>
  <c r="A1239" i="40"/>
  <c r="A1238" i="40"/>
  <c r="A1237" i="40"/>
  <c r="A1236" i="40"/>
  <c r="A1235" i="40"/>
  <c r="A1234" i="40"/>
  <c r="A1233" i="40"/>
  <c r="A1232" i="40"/>
  <c r="A1231" i="40"/>
  <c r="A1230" i="40"/>
  <c r="A1229" i="40"/>
  <c r="A1228" i="40"/>
  <c r="A1227" i="40"/>
  <c r="A1226" i="40"/>
  <c r="A1225" i="40"/>
  <c r="A1224" i="40"/>
  <c r="A1223" i="40"/>
  <c r="A1222" i="40"/>
  <c r="A1221" i="40"/>
  <c r="A1220" i="40"/>
  <c r="A1219" i="40"/>
  <c r="A1218" i="40"/>
  <c r="A1217" i="40"/>
  <c r="A1216" i="40"/>
  <c r="A1215" i="40"/>
  <c r="A1214" i="40"/>
  <c r="A1213" i="40"/>
  <c r="A1212" i="40"/>
  <c r="A1211" i="40"/>
  <c r="A1210" i="40"/>
  <c r="A1209" i="40"/>
  <c r="A1208" i="40"/>
  <c r="A1207" i="40"/>
  <c r="A1206" i="40"/>
  <c r="A1205" i="40"/>
  <c r="A1204" i="40"/>
  <c r="A1203" i="40"/>
  <c r="A1202" i="40"/>
  <c r="A1201" i="40"/>
  <c r="A1200" i="40"/>
  <c r="A1199" i="40"/>
  <c r="A1198" i="40"/>
  <c r="A1197" i="40"/>
  <c r="A1196" i="40"/>
  <c r="A1195" i="40"/>
  <c r="A1194" i="40"/>
  <c r="A1193" i="40"/>
  <c r="A1192" i="40"/>
  <c r="A1191" i="40"/>
  <c r="A1190" i="40"/>
  <c r="A1189" i="40"/>
  <c r="A1188" i="40"/>
  <c r="A1187" i="40"/>
  <c r="A1186" i="40"/>
  <c r="A1185" i="40"/>
  <c r="A1184" i="40"/>
  <c r="A1183" i="40"/>
  <c r="A1182" i="40"/>
  <c r="A1181" i="40"/>
  <c r="A1180" i="40"/>
  <c r="A1179" i="40"/>
  <c r="A1178" i="40"/>
  <c r="A1177" i="40"/>
  <c r="A1176" i="40"/>
  <c r="A1175" i="40"/>
  <c r="A1174" i="40"/>
  <c r="A1173" i="40"/>
  <c r="A1172" i="40"/>
  <c r="A1171" i="40"/>
  <c r="A1170" i="40"/>
  <c r="A1169" i="40"/>
  <c r="A1168" i="40"/>
  <c r="A1167" i="40"/>
  <c r="A1166" i="40"/>
  <c r="A1165" i="40"/>
  <c r="A1164" i="40"/>
  <c r="A1163" i="40"/>
  <c r="A1162" i="40"/>
  <c r="A1161" i="40"/>
  <c r="A1160" i="40"/>
  <c r="A1159" i="40"/>
  <c r="A1158" i="40"/>
  <c r="A1157" i="40"/>
  <c r="A1156" i="40"/>
  <c r="A1155" i="40"/>
  <c r="A1154" i="40"/>
  <c r="A1153" i="40"/>
  <c r="A1152" i="40"/>
  <c r="A1151" i="40"/>
  <c r="A1150" i="40"/>
  <c r="A1149" i="40"/>
  <c r="A1148" i="40"/>
  <c r="A1147" i="40"/>
  <c r="A1146" i="40"/>
  <c r="A1145" i="40"/>
  <c r="A1144" i="40"/>
  <c r="A1143" i="40"/>
  <c r="A1142" i="40"/>
  <c r="A1141" i="40"/>
  <c r="A1140" i="40"/>
  <c r="A1139" i="40"/>
  <c r="A1138" i="40"/>
  <c r="A1137" i="40"/>
  <c r="A1136" i="40"/>
  <c r="A1135" i="40"/>
  <c r="A1134" i="40"/>
  <c r="A1133" i="40"/>
  <c r="A1132" i="40"/>
  <c r="A1131" i="40"/>
  <c r="A1130" i="40"/>
  <c r="A1129" i="40"/>
  <c r="A1128" i="40"/>
  <c r="A1127" i="40"/>
  <c r="A1126" i="40"/>
  <c r="A1125" i="40"/>
  <c r="A1124" i="40"/>
  <c r="A1123" i="40"/>
  <c r="A1122" i="40"/>
  <c r="A1121" i="40"/>
  <c r="A1120" i="40"/>
  <c r="A1119" i="40"/>
  <c r="A1118" i="40"/>
  <c r="A1117" i="40"/>
  <c r="A1116" i="40"/>
  <c r="A1115" i="40"/>
  <c r="A1114" i="40"/>
  <c r="A1113" i="40"/>
  <c r="A1112" i="40"/>
  <c r="A1111" i="40"/>
  <c r="A1110" i="40"/>
  <c r="A1109" i="40"/>
  <c r="A1108" i="40"/>
  <c r="A1107" i="40"/>
  <c r="A1106" i="40"/>
  <c r="A1105" i="40"/>
  <c r="A1104" i="40"/>
  <c r="A1103" i="40"/>
  <c r="A1102" i="40"/>
  <c r="A1101" i="40"/>
  <c r="A1100" i="40"/>
  <c r="A1099" i="40"/>
  <c r="A1098" i="40"/>
  <c r="A1097" i="40"/>
  <c r="A1096" i="40"/>
  <c r="A1095" i="40"/>
  <c r="A1094" i="40"/>
  <c r="A1093" i="40"/>
  <c r="A1092" i="40"/>
  <c r="A1091" i="40"/>
  <c r="A1090" i="40"/>
  <c r="A1089" i="40"/>
  <c r="A1088" i="40"/>
  <c r="A1087" i="40"/>
  <c r="A1086" i="40"/>
  <c r="A1085" i="40"/>
  <c r="A1084" i="40"/>
  <c r="A1083" i="40"/>
  <c r="A1082" i="40"/>
  <c r="A1081" i="40"/>
  <c r="A1080" i="40"/>
  <c r="A1079" i="40"/>
  <c r="A1078" i="40"/>
  <c r="A1077" i="40"/>
  <c r="A1076" i="40"/>
  <c r="A1075" i="40"/>
  <c r="A1074" i="40"/>
  <c r="A1073" i="40"/>
  <c r="A1072" i="40"/>
  <c r="A1071" i="40"/>
  <c r="A1070" i="40"/>
  <c r="A1069" i="40"/>
  <c r="A1068" i="40"/>
  <c r="A1067" i="40"/>
  <c r="A1066" i="40"/>
  <c r="A1065" i="40"/>
  <c r="A1064" i="40"/>
  <c r="A1063" i="40"/>
  <c r="A1062" i="40"/>
  <c r="A1061" i="40"/>
  <c r="A1060" i="40"/>
  <c r="A1059" i="40"/>
  <c r="A1058" i="40"/>
  <c r="A1057" i="40"/>
  <c r="A1056" i="40"/>
  <c r="A1055" i="40"/>
  <c r="A1054" i="40"/>
  <c r="A1053" i="40"/>
  <c r="A1052" i="40"/>
  <c r="A1051" i="40"/>
  <c r="A1050" i="40"/>
  <c r="A1049" i="40"/>
  <c r="A1048" i="40"/>
  <c r="A1047" i="40"/>
  <c r="A1046" i="40"/>
  <c r="A1045" i="40"/>
  <c r="A1044" i="40"/>
  <c r="A1043" i="40"/>
  <c r="A1042" i="40"/>
  <c r="A1041" i="40"/>
  <c r="A1040" i="40"/>
  <c r="A1039" i="40"/>
  <c r="A1038" i="40"/>
  <c r="A1037" i="40"/>
  <c r="A1036" i="40"/>
  <c r="A1035" i="40"/>
  <c r="A1034" i="40"/>
  <c r="A1033" i="40"/>
  <c r="A1032" i="40"/>
  <c r="A1031" i="40"/>
  <c r="A1030" i="40"/>
  <c r="A1029" i="40"/>
  <c r="A1028" i="40"/>
  <c r="A1027" i="40"/>
  <c r="A1026" i="40"/>
  <c r="A1025" i="40"/>
  <c r="A1024" i="40"/>
  <c r="A1023" i="40"/>
  <c r="A1022" i="40"/>
  <c r="A1021" i="40"/>
  <c r="A1020" i="40"/>
  <c r="A1019" i="40"/>
  <c r="A1018" i="40"/>
  <c r="A1017" i="40"/>
  <c r="A1016" i="40"/>
  <c r="A1015" i="40"/>
  <c r="A1014" i="40"/>
  <c r="A1013" i="40"/>
  <c r="A1012" i="40"/>
  <c r="A1011" i="40"/>
  <c r="A1010" i="40"/>
  <c r="A1009" i="40"/>
  <c r="A1008" i="40"/>
  <c r="A1007" i="40"/>
  <c r="A1006" i="40"/>
  <c r="A1005" i="40"/>
  <c r="A1004" i="40"/>
  <c r="A1003" i="40"/>
  <c r="A1002" i="40"/>
  <c r="A1001" i="40"/>
  <c r="A1000" i="40"/>
  <c r="A999" i="40"/>
  <c r="A998" i="40"/>
  <c r="A997" i="40"/>
  <c r="A996" i="40"/>
  <c r="A995" i="40"/>
  <c r="A994" i="40"/>
  <c r="A993" i="40"/>
  <c r="A992" i="40"/>
  <c r="A991" i="40"/>
  <c r="A990" i="40"/>
  <c r="A989" i="40"/>
  <c r="A988" i="40"/>
  <c r="A987" i="40"/>
  <c r="A986" i="40"/>
  <c r="A985" i="40"/>
  <c r="A984" i="40"/>
  <c r="A983" i="40"/>
  <c r="A982" i="40"/>
  <c r="A981" i="40"/>
  <c r="A980" i="40"/>
  <c r="A979" i="40"/>
  <c r="A978" i="40"/>
  <c r="A977" i="40"/>
  <c r="A976" i="40"/>
  <c r="A975" i="40"/>
  <c r="A974" i="40"/>
  <c r="A973" i="40"/>
  <c r="A972" i="40"/>
  <c r="A971" i="40"/>
  <c r="A970" i="40"/>
  <c r="A969" i="40"/>
  <c r="A968" i="40"/>
  <c r="A967" i="40"/>
  <c r="A966" i="40"/>
  <c r="A965" i="40"/>
  <c r="A964" i="40"/>
  <c r="A963" i="40"/>
  <c r="A962" i="40"/>
  <c r="A961" i="40"/>
  <c r="A960" i="40"/>
  <c r="A959" i="40"/>
  <c r="A958" i="40"/>
  <c r="A957" i="40"/>
  <c r="A956" i="40"/>
  <c r="A955" i="40"/>
  <c r="A954" i="40"/>
  <c r="A953" i="40"/>
  <c r="A952" i="40"/>
  <c r="A951" i="40"/>
  <c r="A950" i="40"/>
  <c r="A949" i="40"/>
  <c r="A948" i="40"/>
  <c r="A947" i="40"/>
  <c r="A946" i="40"/>
  <c r="A945" i="40"/>
  <c r="A944" i="40"/>
  <c r="A943" i="40"/>
  <c r="A942" i="40"/>
  <c r="A941" i="40"/>
  <c r="A940" i="40"/>
  <c r="A939" i="40"/>
  <c r="A938" i="40"/>
  <c r="A937" i="40"/>
  <c r="A936" i="40"/>
  <c r="A935" i="40"/>
  <c r="A934" i="40"/>
  <c r="A933" i="40"/>
  <c r="A932" i="40"/>
  <c r="A931" i="40"/>
  <c r="A930" i="40"/>
  <c r="A929" i="40"/>
  <c r="A928" i="40"/>
  <c r="A927" i="40"/>
  <c r="A926" i="40"/>
  <c r="A925" i="40"/>
  <c r="A924" i="40"/>
  <c r="A923" i="40"/>
  <c r="A922" i="40"/>
  <c r="A921" i="40"/>
  <c r="A920" i="40"/>
  <c r="A919" i="40"/>
  <c r="A918" i="40"/>
  <c r="A917" i="40"/>
  <c r="A916" i="40"/>
  <c r="A915" i="40"/>
  <c r="A914" i="40"/>
  <c r="A913" i="40"/>
  <c r="A912" i="40"/>
  <c r="A911" i="40"/>
  <c r="A910" i="40"/>
  <c r="A909" i="40"/>
  <c r="A908" i="40"/>
  <c r="A907" i="40"/>
  <c r="A906" i="40"/>
  <c r="A905" i="40"/>
  <c r="A904" i="40"/>
  <c r="A903" i="40"/>
  <c r="A902" i="40"/>
  <c r="A901" i="40"/>
  <c r="A900" i="40"/>
  <c r="A899" i="40"/>
  <c r="A898" i="40"/>
  <c r="A897" i="40"/>
  <c r="A896" i="40"/>
  <c r="A895" i="40"/>
  <c r="A894" i="40"/>
  <c r="A893" i="40"/>
  <c r="A892" i="40"/>
  <c r="A891" i="40"/>
  <c r="A890" i="40"/>
  <c r="A889" i="40"/>
  <c r="A888" i="40"/>
  <c r="A887" i="40"/>
  <c r="A886" i="40"/>
  <c r="A885" i="40"/>
  <c r="A884" i="40"/>
  <c r="A883" i="40"/>
  <c r="A882" i="40"/>
  <c r="A881" i="40"/>
  <c r="A880" i="40"/>
  <c r="A879" i="40"/>
  <c r="A878" i="40"/>
  <c r="A877" i="40"/>
  <c r="A876" i="40"/>
  <c r="A875" i="40"/>
  <c r="A874" i="40"/>
  <c r="A873" i="40"/>
  <c r="A872" i="40"/>
  <c r="A871" i="40"/>
  <c r="A870" i="40"/>
  <c r="A869" i="40"/>
  <c r="A868" i="40"/>
  <c r="A867" i="40"/>
  <c r="A866" i="40"/>
  <c r="A865" i="40"/>
  <c r="A864" i="40"/>
  <c r="A863" i="40"/>
  <c r="A862" i="40"/>
  <c r="A861" i="40"/>
  <c r="A860" i="40"/>
  <c r="A859" i="40"/>
  <c r="A858" i="40"/>
  <c r="A857" i="40"/>
  <c r="A856" i="40"/>
  <c r="A855" i="40"/>
  <c r="A854" i="40"/>
  <c r="A853" i="40"/>
  <c r="A852" i="40"/>
  <c r="A851" i="40"/>
  <c r="A850" i="40"/>
  <c r="A849" i="40"/>
  <c r="A848" i="40"/>
  <c r="A847" i="40"/>
  <c r="A846" i="40"/>
  <c r="A845" i="40"/>
  <c r="A844" i="40"/>
  <c r="A843" i="40"/>
  <c r="A842" i="40"/>
  <c r="A841" i="40"/>
  <c r="A840" i="40"/>
  <c r="A839" i="40"/>
  <c r="A838" i="40"/>
  <c r="A837" i="40"/>
  <c r="A836" i="40"/>
  <c r="A835" i="40"/>
  <c r="A834" i="40"/>
  <c r="A833" i="40"/>
  <c r="A832" i="40"/>
  <c r="A831" i="40"/>
  <c r="A830" i="40"/>
  <c r="A829" i="40"/>
  <c r="A828" i="40"/>
  <c r="A827" i="40"/>
  <c r="A826" i="40"/>
  <c r="A825" i="40"/>
  <c r="A824" i="40"/>
  <c r="A823" i="40"/>
  <c r="A822" i="40"/>
  <c r="A821" i="40"/>
  <c r="A820" i="40"/>
  <c r="A819" i="40"/>
  <c r="A818" i="40"/>
  <c r="A817" i="40"/>
  <c r="A816" i="40"/>
  <c r="A815" i="40"/>
  <c r="A814" i="40"/>
  <c r="A813" i="40"/>
  <c r="A812" i="40"/>
  <c r="A811" i="40"/>
  <c r="A810" i="40"/>
  <c r="A809" i="40"/>
  <c r="A808" i="40"/>
  <c r="A807" i="40"/>
  <c r="A806" i="40"/>
  <c r="A805" i="40"/>
  <c r="A804" i="40"/>
  <c r="A803" i="40"/>
  <c r="A802" i="40"/>
  <c r="A801" i="40"/>
  <c r="A800" i="40"/>
  <c r="A799" i="40"/>
  <c r="A798" i="40"/>
  <c r="A797" i="40"/>
  <c r="A796" i="40"/>
  <c r="A795" i="40"/>
  <c r="A794" i="40"/>
  <c r="A793" i="40"/>
  <c r="A792" i="40"/>
  <c r="A791" i="40"/>
  <c r="A790" i="40"/>
  <c r="A789" i="40"/>
  <c r="A788" i="40"/>
  <c r="A787" i="40"/>
  <c r="A786" i="40"/>
  <c r="A785" i="40"/>
  <c r="A784" i="40"/>
  <c r="A783" i="40"/>
  <c r="A782" i="40"/>
  <c r="A781" i="40"/>
  <c r="A780" i="40"/>
  <c r="A779" i="40"/>
  <c r="A778" i="40"/>
  <c r="A777" i="40"/>
  <c r="A776" i="40"/>
  <c r="A775" i="40"/>
  <c r="A774" i="40"/>
  <c r="A773" i="40"/>
  <c r="A772" i="40"/>
  <c r="A771" i="40"/>
  <c r="A770" i="40"/>
  <c r="A769" i="40"/>
  <c r="A768" i="40"/>
  <c r="A767" i="40"/>
  <c r="A766" i="40"/>
  <c r="A765" i="40"/>
  <c r="A764" i="40"/>
  <c r="A763" i="40"/>
  <c r="A762" i="40"/>
  <c r="A761" i="40"/>
  <c r="A760" i="40"/>
  <c r="A759" i="40"/>
  <c r="A758" i="40"/>
  <c r="A757" i="40"/>
  <c r="A756" i="40"/>
  <c r="A755" i="40"/>
  <c r="A754" i="40"/>
  <c r="A753" i="40"/>
  <c r="A752" i="40"/>
  <c r="A751" i="40"/>
  <c r="A750" i="40"/>
  <c r="A749" i="40"/>
  <c r="A748" i="40"/>
  <c r="A747" i="40"/>
  <c r="A746" i="40"/>
  <c r="A745" i="40"/>
  <c r="A744" i="40"/>
  <c r="A743" i="40"/>
  <c r="A742" i="40"/>
  <c r="A741" i="40"/>
  <c r="A740" i="40"/>
  <c r="A739" i="40"/>
  <c r="A738" i="40"/>
  <c r="A737" i="40"/>
  <c r="A736" i="40"/>
  <c r="A735" i="40"/>
  <c r="A734" i="40"/>
  <c r="A733" i="40"/>
  <c r="A732" i="40"/>
  <c r="A731" i="40"/>
  <c r="A730" i="40"/>
  <c r="A729" i="40"/>
  <c r="A728" i="40"/>
  <c r="A727" i="40"/>
  <c r="A726" i="40"/>
  <c r="A725" i="40"/>
  <c r="A724" i="40"/>
  <c r="A723" i="40"/>
  <c r="A722" i="40"/>
  <c r="A721" i="40"/>
  <c r="A720" i="40"/>
  <c r="A719" i="40"/>
  <c r="A718" i="40"/>
  <c r="A717" i="40"/>
  <c r="A716" i="40"/>
  <c r="A715" i="40"/>
  <c r="A714" i="40"/>
  <c r="A713" i="40"/>
  <c r="A712" i="40"/>
  <c r="A711" i="40"/>
  <c r="A710" i="40"/>
  <c r="A709" i="40"/>
  <c r="A708" i="40"/>
  <c r="A707" i="40"/>
  <c r="A706" i="40"/>
  <c r="A705" i="40"/>
  <c r="A704" i="40"/>
  <c r="A703" i="40"/>
  <c r="A702" i="40"/>
  <c r="A701" i="40"/>
  <c r="A700" i="40"/>
  <c r="A699" i="40"/>
  <c r="A698" i="40"/>
  <c r="A697" i="40"/>
  <c r="A696" i="40"/>
  <c r="A695" i="40"/>
  <c r="A694" i="40"/>
  <c r="A693" i="40"/>
  <c r="A692" i="40"/>
  <c r="A691" i="40"/>
  <c r="A690" i="40"/>
  <c r="A689" i="40"/>
  <c r="A688" i="40"/>
  <c r="A687" i="40"/>
  <c r="A686" i="40"/>
  <c r="A685" i="40"/>
  <c r="A684" i="40"/>
  <c r="A683" i="40"/>
  <c r="A682" i="40"/>
  <c r="A681" i="40"/>
  <c r="A680" i="40"/>
  <c r="A679" i="40"/>
  <c r="A678" i="40"/>
  <c r="A677" i="40"/>
  <c r="A676" i="40"/>
  <c r="A675" i="40"/>
  <c r="A674" i="40"/>
  <c r="A673" i="40"/>
  <c r="A672" i="40"/>
  <c r="A671" i="40"/>
  <c r="A670" i="40"/>
  <c r="A669" i="40"/>
  <c r="A668" i="40"/>
  <c r="A667" i="40"/>
  <c r="A666" i="40"/>
  <c r="A665" i="40"/>
  <c r="A664" i="40"/>
  <c r="A663" i="40"/>
  <c r="A662" i="40"/>
  <c r="A661" i="40"/>
  <c r="A660" i="40"/>
  <c r="A659" i="40"/>
  <c r="A658" i="40"/>
  <c r="A657" i="40"/>
  <c r="A656" i="40"/>
  <c r="A655" i="40"/>
  <c r="A654" i="40"/>
  <c r="A653" i="40"/>
  <c r="A652" i="40"/>
  <c r="A651" i="40"/>
  <c r="A650" i="40"/>
  <c r="A649" i="40"/>
  <c r="A648" i="40"/>
  <c r="A647" i="40"/>
  <c r="A646" i="40"/>
  <c r="A645" i="40"/>
  <c r="A644" i="40"/>
  <c r="A643" i="40"/>
  <c r="A642" i="40"/>
  <c r="A641" i="40"/>
  <c r="A640" i="40"/>
  <c r="A639" i="40"/>
  <c r="A638" i="40"/>
  <c r="A637" i="40"/>
  <c r="A636" i="40"/>
  <c r="A635" i="40"/>
  <c r="A634" i="40"/>
  <c r="A633" i="40"/>
  <c r="A632" i="40"/>
  <c r="A631" i="40"/>
  <c r="A630" i="40"/>
  <c r="A629" i="40"/>
  <c r="A628" i="40"/>
  <c r="A627" i="40"/>
  <c r="A626" i="40"/>
  <c r="A625" i="40"/>
  <c r="A624" i="40"/>
  <c r="A623" i="40"/>
  <c r="A622" i="40"/>
  <c r="A621" i="40"/>
  <c r="A620" i="40"/>
  <c r="A619" i="40"/>
  <c r="A618" i="40"/>
  <c r="A617" i="40"/>
  <c r="A616" i="40"/>
  <c r="A615" i="40"/>
  <c r="A614" i="40"/>
  <c r="A613" i="40"/>
  <c r="A612" i="40"/>
  <c r="A611" i="40"/>
  <c r="A610" i="40"/>
  <c r="A609" i="40"/>
  <c r="A608" i="40"/>
  <c r="A607" i="40"/>
  <c r="A606" i="40"/>
  <c r="A605" i="40"/>
  <c r="A604" i="40"/>
  <c r="A603" i="40"/>
  <c r="A602" i="40"/>
  <c r="A601" i="40"/>
  <c r="A600" i="40"/>
  <c r="A599" i="40"/>
  <c r="A598" i="40"/>
  <c r="A597" i="40"/>
  <c r="A596" i="40"/>
  <c r="A595" i="40"/>
  <c r="A594" i="40"/>
  <c r="A593" i="40"/>
  <c r="A592" i="40"/>
  <c r="A591" i="40"/>
  <c r="A590" i="40"/>
  <c r="A589" i="40"/>
  <c r="A588" i="40"/>
  <c r="A587" i="40"/>
  <c r="A586" i="40"/>
  <c r="A585" i="40"/>
  <c r="A584" i="40"/>
  <c r="A583" i="40"/>
  <c r="A582" i="40"/>
  <c r="A581" i="40"/>
  <c r="A580" i="40"/>
  <c r="A579" i="40"/>
  <c r="A578" i="40"/>
  <c r="A577" i="40"/>
  <c r="A576" i="40"/>
  <c r="A575" i="40"/>
  <c r="A574" i="40"/>
  <c r="A573" i="40"/>
  <c r="A572" i="40"/>
  <c r="A571" i="40"/>
  <c r="A570" i="40"/>
  <c r="A569" i="40"/>
  <c r="A568" i="40"/>
  <c r="A567" i="40"/>
  <c r="A566" i="40"/>
  <c r="A565" i="40"/>
  <c r="A564" i="40"/>
  <c r="A563" i="40"/>
  <c r="A562" i="40"/>
  <c r="A561" i="40"/>
  <c r="A560" i="40"/>
  <c r="A559" i="40"/>
  <c r="A558" i="40"/>
  <c r="A557" i="40"/>
  <c r="A556" i="40"/>
  <c r="A555" i="40"/>
  <c r="A554" i="40"/>
  <c r="A553" i="40"/>
  <c r="A552" i="40"/>
  <c r="A551" i="40"/>
  <c r="A550" i="40"/>
  <c r="A549" i="40"/>
  <c r="A548" i="40"/>
  <c r="A547" i="40"/>
  <c r="A546" i="40"/>
  <c r="A545" i="40"/>
  <c r="A544" i="40"/>
  <c r="A543" i="40"/>
  <c r="A542" i="40"/>
  <c r="A541" i="40"/>
  <c r="A540" i="40"/>
  <c r="A539" i="40"/>
  <c r="A538" i="40"/>
  <c r="A537" i="40"/>
  <c r="A536" i="40"/>
  <c r="A535" i="40"/>
  <c r="A534" i="40"/>
  <c r="A533" i="40"/>
  <c r="A532" i="40"/>
  <c r="A531" i="40"/>
  <c r="A530" i="40"/>
  <c r="A529" i="40"/>
  <c r="A528" i="40"/>
  <c r="A527" i="40"/>
  <c r="A526" i="40"/>
  <c r="A525" i="40"/>
  <c r="A524" i="40"/>
  <c r="A523" i="40"/>
  <c r="A522" i="40"/>
  <c r="A521" i="40"/>
  <c r="A520" i="40"/>
  <c r="A519" i="40"/>
  <c r="A518" i="40"/>
  <c r="A517" i="40"/>
  <c r="A516" i="40"/>
  <c r="A515" i="40"/>
  <c r="A514" i="40"/>
  <c r="A513" i="40"/>
  <c r="A512" i="40"/>
  <c r="A511" i="40"/>
  <c r="A510" i="40"/>
  <c r="A509" i="40"/>
  <c r="A508" i="40"/>
  <c r="A507" i="40"/>
  <c r="A506" i="40"/>
  <c r="A505" i="40"/>
  <c r="A504" i="40"/>
  <c r="A503" i="40"/>
  <c r="A502" i="40"/>
  <c r="A501" i="40"/>
  <c r="A500" i="40"/>
  <c r="A499" i="40"/>
  <c r="A498" i="40"/>
  <c r="A497" i="40"/>
  <c r="A496" i="40"/>
  <c r="A495" i="40"/>
  <c r="A494" i="40"/>
  <c r="A493" i="40"/>
  <c r="A492" i="40"/>
  <c r="A491" i="40"/>
  <c r="A490" i="40"/>
  <c r="A489" i="40"/>
  <c r="A488" i="40"/>
  <c r="A487" i="40"/>
  <c r="A486" i="40"/>
  <c r="A485" i="40"/>
  <c r="A484" i="40"/>
  <c r="A483" i="40"/>
  <c r="A482" i="40"/>
  <c r="A481" i="40"/>
  <c r="A480" i="40"/>
  <c r="A479" i="40"/>
  <c r="A478" i="40"/>
  <c r="A477" i="40"/>
  <c r="A476" i="40"/>
  <c r="A475" i="40"/>
  <c r="A474" i="40"/>
  <c r="A473" i="40"/>
  <c r="A472" i="40"/>
  <c r="A471" i="40"/>
  <c r="A470" i="40"/>
  <c r="A469" i="40"/>
  <c r="A468" i="40"/>
  <c r="A467" i="40"/>
  <c r="A466" i="40"/>
  <c r="A465" i="40"/>
  <c r="A464" i="40"/>
  <c r="A463" i="40"/>
  <c r="A462" i="40"/>
  <c r="A461" i="40"/>
  <c r="A460" i="40"/>
  <c r="A459" i="40"/>
  <c r="A458" i="40"/>
  <c r="A457" i="40"/>
  <c r="A456" i="40"/>
  <c r="A455" i="40"/>
  <c r="A454" i="40"/>
  <c r="A453" i="40"/>
  <c r="A452" i="40"/>
  <c r="A451" i="40"/>
  <c r="A450" i="40"/>
  <c r="A449" i="40"/>
  <c r="A448" i="40"/>
  <c r="A447" i="40"/>
  <c r="A446" i="40"/>
  <c r="A445" i="40"/>
  <c r="A444" i="40"/>
  <c r="A443" i="40"/>
  <c r="A442" i="40"/>
  <c r="A441" i="40"/>
  <c r="A440" i="40"/>
  <c r="A439" i="40"/>
  <c r="A438" i="40"/>
  <c r="A437" i="40"/>
  <c r="A436" i="40"/>
  <c r="A435" i="40"/>
  <c r="A434" i="40"/>
  <c r="A433" i="40"/>
  <c r="A432" i="40"/>
  <c r="A431" i="40"/>
  <c r="A430" i="40"/>
  <c r="A429" i="40"/>
  <c r="A428" i="40"/>
  <c r="A427" i="40"/>
  <c r="A426" i="40"/>
  <c r="A425" i="40"/>
  <c r="A424" i="40"/>
  <c r="A423" i="40"/>
  <c r="A422" i="40"/>
  <c r="A421" i="40"/>
  <c r="A420" i="40"/>
  <c r="A419" i="40"/>
  <c r="A418" i="40"/>
  <c r="A417" i="40"/>
  <c r="A416" i="40"/>
  <c r="A415" i="40"/>
  <c r="A414" i="40"/>
  <c r="A413" i="40"/>
  <c r="A412" i="40"/>
  <c r="A411" i="40"/>
  <c r="A410" i="40"/>
  <c r="A409" i="40"/>
  <c r="A408" i="40"/>
  <c r="A407" i="40"/>
  <c r="A406" i="40"/>
  <c r="A405" i="40"/>
  <c r="A404" i="40"/>
  <c r="A403" i="40"/>
  <c r="A402" i="40"/>
  <c r="A401" i="40"/>
  <c r="A400" i="40"/>
  <c r="A399" i="40"/>
  <c r="A398" i="40"/>
  <c r="A397" i="40"/>
  <c r="A396" i="40"/>
  <c r="A395" i="40"/>
  <c r="A394" i="40"/>
  <c r="A393" i="40"/>
  <c r="A392" i="40"/>
  <c r="A391" i="40"/>
  <c r="A390" i="40"/>
  <c r="A389" i="40"/>
  <c r="A388" i="40"/>
  <c r="A387" i="40"/>
  <c r="A386" i="40"/>
  <c r="A385" i="40"/>
  <c r="A384" i="40"/>
  <c r="A383" i="40"/>
  <c r="A382" i="40"/>
  <c r="A381" i="40"/>
  <c r="A380" i="40"/>
  <c r="A379" i="40"/>
  <c r="A378" i="40"/>
  <c r="A377" i="40"/>
  <c r="A376" i="40"/>
  <c r="A375" i="40"/>
  <c r="A374" i="40"/>
  <c r="A373" i="40"/>
  <c r="A372" i="40"/>
  <c r="A371" i="40"/>
  <c r="A370" i="40"/>
  <c r="A369" i="40"/>
  <c r="A368" i="40"/>
  <c r="A367" i="40"/>
  <c r="A366" i="40"/>
  <c r="A365" i="40"/>
  <c r="A364" i="40"/>
  <c r="A363" i="40"/>
  <c r="A362" i="40"/>
  <c r="A361" i="40"/>
  <c r="A360" i="40"/>
  <c r="A359" i="40"/>
  <c r="A358" i="40"/>
  <c r="A357" i="40"/>
  <c r="A356" i="40"/>
  <c r="A355" i="40"/>
  <c r="A354" i="40"/>
  <c r="A353" i="40"/>
  <c r="A352" i="40"/>
  <c r="A351" i="40"/>
  <c r="A350" i="40"/>
  <c r="A349" i="40"/>
  <c r="A348" i="40"/>
  <c r="A347" i="40"/>
  <c r="A346" i="40"/>
  <c r="A345" i="40"/>
  <c r="A344" i="40"/>
  <c r="A343" i="40"/>
  <c r="A342" i="40"/>
  <c r="A341" i="40"/>
  <c r="A340" i="40"/>
  <c r="A339" i="40"/>
  <c r="A338" i="40"/>
  <c r="A337" i="40"/>
  <c r="A336" i="40"/>
  <c r="A335" i="40"/>
  <c r="A334" i="40"/>
  <c r="A333" i="40"/>
  <c r="A332" i="40"/>
  <c r="A331" i="40"/>
  <c r="A330" i="40"/>
  <c r="A329" i="40"/>
  <c r="A328" i="40"/>
  <c r="A327" i="40"/>
  <c r="A326" i="40"/>
  <c r="A325" i="40"/>
  <c r="A324" i="40"/>
  <c r="A323" i="40"/>
  <c r="A322" i="40"/>
  <c r="A321" i="40"/>
  <c r="A320" i="40"/>
  <c r="A319" i="40"/>
  <c r="A318" i="40"/>
  <c r="A317" i="40"/>
  <c r="A316" i="40"/>
  <c r="A315" i="40"/>
  <c r="A314" i="40"/>
  <c r="A313" i="40"/>
  <c r="A312" i="40"/>
  <c r="A311" i="40"/>
  <c r="A310" i="40"/>
  <c r="A309" i="40"/>
  <c r="A308" i="40"/>
  <c r="A307" i="40"/>
  <c r="A306" i="40"/>
  <c r="A305" i="40"/>
  <c r="A304" i="40"/>
  <c r="A303" i="40"/>
  <c r="A302" i="40"/>
  <c r="A301" i="40"/>
  <c r="A300" i="40"/>
  <c r="A299" i="40"/>
  <c r="A298" i="40"/>
  <c r="A297" i="40"/>
  <c r="A296" i="40"/>
  <c r="A295" i="40"/>
  <c r="A294" i="40"/>
  <c r="A293" i="40"/>
  <c r="A292" i="40"/>
  <c r="A291" i="40"/>
  <c r="A290" i="40"/>
  <c r="A289" i="40"/>
  <c r="A288" i="40"/>
  <c r="A287" i="40"/>
  <c r="A286" i="40"/>
  <c r="A285" i="40"/>
  <c r="A284" i="40"/>
  <c r="A283" i="40"/>
  <c r="A282" i="40"/>
  <c r="A281" i="40"/>
  <c r="A280" i="40"/>
  <c r="A279" i="40"/>
  <c r="A278" i="40"/>
  <c r="A277" i="40"/>
  <c r="A276" i="40"/>
  <c r="A275" i="40"/>
  <c r="A274" i="40"/>
  <c r="A273" i="40"/>
  <c r="A272" i="40"/>
  <c r="A271" i="40"/>
  <c r="A270" i="40"/>
  <c r="A269" i="40"/>
  <c r="A268" i="40"/>
  <c r="A267" i="40"/>
  <c r="A266" i="40"/>
  <c r="A265" i="40"/>
  <c r="A264" i="40"/>
  <c r="A263" i="40"/>
  <c r="A262" i="40"/>
  <c r="A261" i="40"/>
  <c r="A260" i="40"/>
  <c r="A259" i="40"/>
  <c r="A258" i="40"/>
  <c r="A257" i="40"/>
  <c r="A256" i="40"/>
  <c r="A255" i="40"/>
  <c r="A254" i="40"/>
  <c r="A253" i="40"/>
  <c r="A252" i="40"/>
  <c r="A251" i="40"/>
  <c r="A250" i="40"/>
  <c r="A249" i="40"/>
  <c r="A248" i="40"/>
  <c r="A247" i="40"/>
  <c r="A246" i="40"/>
  <c r="A245" i="40"/>
  <c r="A244" i="40"/>
  <c r="A243" i="40"/>
  <c r="A242" i="40"/>
  <c r="A241" i="40"/>
  <c r="A240" i="40"/>
  <c r="A239" i="40"/>
  <c r="A238" i="40"/>
  <c r="A237" i="40"/>
  <c r="A236" i="40"/>
  <c r="A235" i="40"/>
  <c r="A234" i="40"/>
  <c r="A233" i="40"/>
  <c r="A232" i="40"/>
  <c r="A231" i="40"/>
  <c r="A230" i="40"/>
  <c r="A229" i="40"/>
  <c r="A228" i="40"/>
  <c r="A227" i="40"/>
  <c r="A226" i="40"/>
  <c r="A225" i="40"/>
  <c r="A224" i="40"/>
  <c r="A223" i="40"/>
  <c r="A222" i="40"/>
  <c r="A221" i="40"/>
  <c r="A220" i="40"/>
  <c r="A219" i="40"/>
  <c r="A218" i="40"/>
  <c r="A217" i="40"/>
  <c r="A216" i="40"/>
  <c r="A215" i="40"/>
  <c r="A214" i="40"/>
  <c r="A213" i="40"/>
  <c r="A212" i="40"/>
  <c r="A211" i="40"/>
  <c r="A210" i="40"/>
  <c r="A209" i="40"/>
  <c r="A208" i="40"/>
  <c r="A207" i="40"/>
  <c r="A206" i="40"/>
  <c r="A205" i="40"/>
  <c r="A204" i="40"/>
  <c r="A203" i="40"/>
  <c r="A202" i="40"/>
  <c r="A201" i="40"/>
  <c r="A200" i="40"/>
  <c r="A199" i="40"/>
  <c r="A198" i="40"/>
  <c r="A197" i="40"/>
  <c r="A196" i="40"/>
  <c r="A195" i="40"/>
  <c r="A194" i="40"/>
  <c r="A193" i="40"/>
  <c r="A192" i="40"/>
  <c r="A191" i="40"/>
  <c r="A190" i="40"/>
  <c r="A189" i="40"/>
  <c r="A188" i="40"/>
  <c r="A187" i="40"/>
  <c r="A186" i="40"/>
  <c r="A185" i="40"/>
  <c r="A184" i="40"/>
  <c r="A183" i="40"/>
  <c r="A182" i="40"/>
  <c r="A181" i="40"/>
  <c r="A180" i="40"/>
  <c r="A179" i="40"/>
  <c r="A178" i="40"/>
  <c r="A177" i="40"/>
  <c r="A176" i="40"/>
  <c r="A175" i="40"/>
  <c r="A174" i="40"/>
  <c r="A173" i="40"/>
  <c r="A172" i="40"/>
  <c r="A171" i="40"/>
  <c r="A170" i="40"/>
  <c r="A169" i="40"/>
  <c r="A168" i="40"/>
  <c r="A167" i="40"/>
  <c r="A166" i="40"/>
  <c r="A165" i="40"/>
  <c r="A164" i="40"/>
  <c r="A163" i="40"/>
  <c r="A162" i="40"/>
  <c r="A161" i="40"/>
  <c r="A160" i="40"/>
  <c r="A159" i="40"/>
  <c r="A158" i="40"/>
  <c r="A157" i="40"/>
  <c r="A156" i="40"/>
  <c r="A155" i="40"/>
  <c r="A154" i="40"/>
  <c r="A153" i="40"/>
  <c r="A152" i="40"/>
  <c r="A151" i="40"/>
  <c r="A150" i="40"/>
  <c r="A149" i="40"/>
  <c r="A148" i="40"/>
  <c r="A147" i="40"/>
  <c r="A146" i="40"/>
  <c r="A145" i="40"/>
  <c r="A144" i="40"/>
  <c r="A143" i="40"/>
  <c r="A142" i="40"/>
  <c r="A141" i="40"/>
  <c r="A140" i="40"/>
  <c r="A139" i="40"/>
  <c r="A138" i="40"/>
  <c r="A137" i="40"/>
  <c r="A136" i="40"/>
  <c r="A135" i="40"/>
  <c r="A134" i="40"/>
  <c r="A133" i="40"/>
  <c r="A132" i="40"/>
  <c r="A131" i="40"/>
  <c r="A130" i="40"/>
  <c r="A129" i="40"/>
  <c r="A128" i="40"/>
  <c r="A127" i="40"/>
  <c r="A126" i="40"/>
  <c r="A125" i="40"/>
  <c r="A124" i="40"/>
  <c r="A123" i="40"/>
  <c r="A122" i="40"/>
  <c r="A121" i="40"/>
  <c r="A120" i="40"/>
  <c r="A119" i="40"/>
  <c r="A118" i="40"/>
  <c r="A117" i="40"/>
  <c r="A116" i="40"/>
  <c r="A115" i="40"/>
  <c r="A114" i="40"/>
  <c r="A113" i="40"/>
  <c r="A112" i="40"/>
  <c r="A111" i="40"/>
  <c r="A110" i="40"/>
  <c r="A109" i="40"/>
  <c r="A108" i="40"/>
  <c r="A107" i="40"/>
  <c r="A106" i="40"/>
  <c r="A105" i="40"/>
  <c r="A104" i="40"/>
  <c r="A103" i="40"/>
  <c r="A102" i="40"/>
  <c r="A101" i="40"/>
  <c r="A100" i="40"/>
  <c r="A99" i="40"/>
  <c r="A98" i="40"/>
  <c r="A97" i="40"/>
  <c r="A96" i="40"/>
  <c r="A95" i="40"/>
  <c r="A94" i="40"/>
  <c r="A93" i="40"/>
  <c r="A92" i="40"/>
  <c r="A91" i="40"/>
  <c r="A90" i="40"/>
  <c r="A89" i="40"/>
  <c r="A88" i="40"/>
  <c r="A87" i="40"/>
  <c r="A86" i="40"/>
  <c r="A85" i="40"/>
  <c r="A84" i="40"/>
  <c r="A83" i="40"/>
  <c r="A82" i="40"/>
  <c r="A81" i="40"/>
  <c r="A80" i="40"/>
  <c r="A79" i="40"/>
  <c r="A78" i="40"/>
  <c r="A77" i="40"/>
  <c r="A76" i="40"/>
  <c r="A75" i="40"/>
  <c r="A74" i="40"/>
  <c r="A73" i="40"/>
  <c r="A72" i="40"/>
  <c r="A71" i="40"/>
  <c r="A70" i="40"/>
  <c r="A69" i="40"/>
  <c r="A68" i="40"/>
  <c r="A67" i="40"/>
  <c r="A66" i="40"/>
  <c r="A65" i="40"/>
  <c r="A64" i="40"/>
  <c r="A63" i="40"/>
  <c r="A62" i="40"/>
  <c r="A61" i="40"/>
  <c r="A60" i="40"/>
  <c r="A59" i="40"/>
  <c r="A58" i="40"/>
  <c r="A57" i="40"/>
  <c r="A56" i="40"/>
  <c r="A55" i="40"/>
  <c r="A54" i="40"/>
  <c r="A53" i="40"/>
  <c r="A52" i="40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A2" i="40"/>
  <c r="A1" i="40"/>
  <c r="R1273" i="38"/>
  <c r="S1273" i="38" s="1"/>
  <c r="R1262" i="38"/>
  <c r="S1262" i="38" s="1"/>
  <c r="R1254" i="38"/>
  <c r="S1254" i="38" s="1"/>
  <c r="R1248" i="38"/>
  <c r="S1248" i="38" s="1"/>
  <c r="R1244" i="38"/>
  <c r="S1244" i="38" s="1"/>
  <c r="R1228" i="38"/>
  <c r="S1228" i="38" s="1"/>
  <c r="R1206" i="38"/>
  <c r="S1206" i="38" s="1"/>
  <c r="R1190" i="38"/>
  <c r="S1190" i="38" s="1"/>
  <c r="R1187" i="38"/>
  <c r="S1187" i="38" s="1"/>
  <c r="R1177" i="38"/>
  <c r="S1177" i="38" s="1"/>
  <c r="R1174" i="38"/>
  <c r="S1174" i="38" s="1"/>
  <c r="R1148" i="38"/>
  <c r="S1148" i="38" s="1"/>
  <c r="R1145" i="38"/>
  <c r="S1145" i="38" s="1"/>
  <c r="R1139" i="38"/>
  <c r="S1139" i="38" s="1"/>
  <c r="R1137" i="38"/>
  <c r="S1137" i="38" s="1"/>
  <c r="R1134" i="38"/>
  <c r="S1134" i="38" s="1"/>
  <c r="R1132" i="38"/>
  <c r="S1132" i="38" s="1"/>
  <c r="R1131" i="38"/>
  <c r="S1131" i="38" s="1"/>
  <c r="R1129" i="38"/>
  <c r="S1129" i="38" s="1"/>
  <c r="R1126" i="38"/>
  <c r="S1126" i="38" s="1"/>
  <c r="R1100" i="38"/>
  <c r="S1100" i="38" s="1"/>
  <c r="R1097" i="38"/>
  <c r="S1097" i="38" s="1"/>
  <c r="R1094" i="38"/>
  <c r="S1094" i="38" s="1"/>
  <c r="R1084" i="38"/>
  <c r="S1084" i="38" s="1"/>
  <c r="R1082" i="38"/>
  <c r="S1082" i="38" s="1"/>
  <c r="R1081" i="38"/>
  <c r="S1081" i="38" s="1"/>
  <c r="R1078" i="38"/>
  <c r="S1078" i="38" s="1"/>
  <c r="R1068" i="38"/>
  <c r="S1068" i="38" s="1"/>
  <c r="R1066" i="38"/>
  <c r="S1066" i="38" s="1"/>
  <c r="R1065" i="38"/>
  <c r="S1065" i="38" s="1"/>
  <c r="R1063" i="38"/>
  <c r="S1063" i="38" s="1"/>
  <c r="R1062" i="38"/>
  <c r="S1062" i="38" s="1"/>
  <c r="R1059" i="38"/>
  <c r="S1059" i="38" s="1"/>
  <c r="R1054" i="38"/>
  <c r="S1054" i="38" s="1"/>
  <c r="R1052" i="38"/>
  <c r="S1052" i="38" s="1"/>
  <c r="R1050" i="38"/>
  <c r="S1050" i="38" s="1"/>
  <c r="R1049" i="38"/>
  <c r="S1049" i="38" s="1"/>
  <c r="R1046" i="38"/>
  <c r="S1046" i="38" s="1"/>
  <c r="R1036" i="38"/>
  <c r="S1036" i="38" s="1"/>
  <c r="R1035" i="38"/>
  <c r="S1035" i="38" s="1"/>
  <c r="R1033" i="38"/>
  <c r="S1033" i="38" s="1"/>
  <c r="R1030" i="38"/>
  <c r="S1030" i="38" s="1"/>
  <c r="R1022" i="38"/>
  <c r="S1022" i="38" s="1"/>
  <c r="R1020" i="38"/>
  <c r="S1020" i="38" s="1"/>
  <c r="R1018" i="38"/>
  <c r="S1018" i="38" s="1"/>
  <c r="R1017" i="38"/>
  <c r="S1017" i="38" s="1"/>
  <c r="R1015" i="38"/>
  <c r="S1015" i="38" s="1"/>
  <c r="R1014" i="38"/>
  <c r="S1014" i="38" s="1"/>
  <c r="R1012" i="38"/>
  <c r="S1012" i="38" s="1"/>
  <c r="R1004" i="38"/>
  <c r="S1004" i="38" s="1"/>
  <c r="R1002" i="38"/>
  <c r="S1002" i="38" s="1"/>
  <c r="R1001" i="38"/>
  <c r="S1001" i="38" s="1"/>
  <c r="R998" i="38"/>
  <c r="S998" i="38" s="1"/>
  <c r="R990" i="38"/>
  <c r="S990" i="38" s="1"/>
  <c r="R988" i="38"/>
  <c r="S988" i="38" s="1"/>
  <c r="R986" i="38"/>
  <c r="S986" i="38" s="1"/>
  <c r="R985" i="38"/>
  <c r="S985" i="38" s="1"/>
  <c r="R982" i="38"/>
  <c r="S982" i="38" s="1"/>
  <c r="R980" i="38"/>
  <c r="S980" i="38" s="1"/>
  <c r="R972" i="38"/>
  <c r="S972" i="38" s="1"/>
  <c r="R970" i="38"/>
  <c r="S970" i="38" s="1"/>
  <c r="R969" i="38"/>
  <c r="S969" i="38" s="1"/>
  <c r="R966" i="38"/>
  <c r="S966" i="38" s="1"/>
  <c r="R961" i="38"/>
  <c r="S961" i="38" s="1"/>
  <c r="R956" i="38"/>
  <c r="S956" i="38" s="1"/>
  <c r="R954" i="38"/>
  <c r="S954" i="38" s="1"/>
  <c r="R953" i="38"/>
  <c r="S953" i="38" s="1"/>
  <c r="R950" i="38"/>
  <c r="S950" i="38" s="1"/>
  <c r="R948" i="38"/>
  <c r="S948" i="38" s="1"/>
  <c r="R945" i="38"/>
  <c r="S945" i="38" s="1"/>
  <c r="R940" i="38"/>
  <c r="S940" i="38" s="1"/>
  <c r="R938" i="38"/>
  <c r="S938" i="38" s="1"/>
  <c r="R937" i="38"/>
  <c r="S937" i="38" s="1"/>
  <c r="R935" i="38"/>
  <c r="S935" i="38" s="1"/>
  <c r="R934" i="38"/>
  <c r="S934" i="38" s="1"/>
  <c r="R932" i="38"/>
  <c r="S932" i="38" s="1"/>
  <c r="R926" i="38"/>
  <c r="S926" i="38" s="1"/>
  <c r="R924" i="38"/>
  <c r="S924" i="38" s="1"/>
  <c r="R922" i="38"/>
  <c r="S922" i="38" s="1"/>
  <c r="R921" i="38"/>
  <c r="S921" i="38" s="1"/>
  <c r="R919" i="38"/>
  <c r="S919" i="38" s="1"/>
  <c r="R916" i="38"/>
  <c r="S916" i="38" s="1"/>
  <c r="R908" i="38"/>
  <c r="S908" i="38" s="1"/>
  <c r="R906" i="38"/>
  <c r="S906" i="38" s="1"/>
  <c r="R905" i="38"/>
  <c r="S905" i="38" s="1"/>
  <c r="R903" i="38"/>
  <c r="S903" i="38" s="1"/>
  <c r="R900" i="38"/>
  <c r="S900" i="38" s="1"/>
  <c r="R894" i="38"/>
  <c r="S894" i="38" s="1"/>
  <c r="R892" i="38"/>
  <c r="S892" i="38" s="1"/>
  <c r="R890" i="38"/>
  <c r="S890" i="38" s="1"/>
  <c r="R889" i="38"/>
  <c r="S889" i="38" s="1"/>
  <c r="R887" i="38"/>
  <c r="S887" i="38" s="1"/>
  <c r="R884" i="38"/>
  <c r="S884" i="38" s="1"/>
  <c r="R881" i="38"/>
  <c r="S881" i="38" s="1"/>
  <c r="R876" i="38"/>
  <c r="S876" i="38" s="1"/>
  <c r="R874" i="38"/>
  <c r="S874" i="38" s="1"/>
  <c r="R873" i="38"/>
  <c r="S873" i="38" s="1"/>
  <c r="R871" i="38"/>
  <c r="S871" i="38" s="1"/>
  <c r="R868" i="38"/>
  <c r="S868" i="38" s="1"/>
  <c r="R860" i="38"/>
  <c r="S860" i="38" s="1"/>
  <c r="R858" i="38"/>
  <c r="S858" i="38" s="1"/>
  <c r="R857" i="38"/>
  <c r="S857" i="38" s="1"/>
  <c r="R855" i="38"/>
  <c r="S855" i="38" s="1"/>
  <c r="R852" i="38"/>
  <c r="S852" i="38" s="1"/>
  <c r="R849" i="38"/>
  <c r="S849" i="38" s="1"/>
  <c r="R844" i="38"/>
  <c r="S844" i="38" s="1"/>
  <c r="R842" i="38"/>
  <c r="S842" i="38" s="1"/>
  <c r="R841" i="38"/>
  <c r="S841" i="38" s="1"/>
  <c r="R839" i="38"/>
  <c r="S839" i="38" s="1"/>
  <c r="R838" i="38"/>
  <c r="S838" i="38" s="1"/>
  <c r="R836" i="38"/>
  <c r="S836" i="38" s="1"/>
  <c r="R832" i="38"/>
  <c r="S832" i="38" s="1"/>
  <c r="R830" i="38"/>
  <c r="S830" i="38" s="1"/>
  <c r="R828" i="38"/>
  <c r="S828" i="38" s="1"/>
  <c r="R826" i="38"/>
  <c r="S826" i="38" s="1"/>
  <c r="R825" i="38"/>
  <c r="S825" i="38" s="1"/>
  <c r="R823" i="38"/>
  <c r="S823" i="38" s="1"/>
  <c r="R822" i="38"/>
  <c r="S822" i="38" s="1"/>
  <c r="R820" i="38"/>
  <c r="S820" i="38" s="1"/>
  <c r="R812" i="38"/>
  <c r="S812" i="38" s="1"/>
  <c r="R810" i="38"/>
  <c r="S810" i="38" s="1"/>
  <c r="R809" i="38"/>
  <c r="S809" i="38" s="1"/>
  <c r="R807" i="38"/>
  <c r="S807" i="38" s="1"/>
  <c r="R804" i="38"/>
  <c r="S804" i="38" s="1"/>
  <c r="R803" i="38"/>
  <c r="S803" i="38" s="1"/>
  <c r="R798" i="38"/>
  <c r="S798" i="38" s="1"/>
  <c r="R796" i="38"/>
  <c r="R794" i="38"/>
  <c r="S794" i="38" s="1"/>
  <c r="R793" i="38"/>
  <c r="S793" i="38" s="1"/>
  <c r="R791" i="38"/>
  <c r="S791" i="38" s="1"/>
  <c r="R790" i="38"/>
  <c r="S790" i="38" s="1"/>
  <c r="R788" i="38"/>
  <c r="S788" i="38" s="1"/>
  <c r="R785" i="38"/>
  <c r="S785" i="38" s="1"/>
  <c r="R780" i="38"/>
  <c r="R778" i="38"/>
  <c r="S778" i="38" s="1"/>
  <c r="R777" i="38"/>
  <c r="R775" i="38"/>
  <c r="R774" i="38"/>
  <c r="R772" i="38"/>
  <c r="R771" i="38"/>
  <c r="R769" i="38"/>
  <c r="R766" i="38"/>
  <c r="R764" i="38"/>
  <c r="R762" i="38"/>
  <c r="S762" i="38" s="1"/>
  <c r="R761" i="38"/>
  <c r="S761" i="38" s="1"/>
  <c r="R759" i="38"/>
  <c r="S759" i="38" s="1"/>
  <c r="R756" i="38"/>
  <c r="S756" i="38" s="1"/>
  <c r="R753" i="38"/>
  <c r="S753" i="38" s="1"/>
  <c r="R748" i="38"/>
  <c r="S748" i="38" s="1"/>
  <c r="R746" i="38"/>
  <c r="S746" i="38" s="1"/>
  <c r="R745" i="38"/>
  <c r="S745" i="38" s="1"/>
  <c r="R743" i="38"/>
  <c r="S743" i="38" s="1"/>
  <c r="R740" i="38"/>
  <c r="S740" i="38" s="1"/>
  <c r="R739" i="38"/>
  <c r="S739" i="38" s="1"/>
  <c r="R737" i="38"/>
  <c r="S737" i="38" s="1"/>
  <c r="R734" i="38"/>
  <c r="S734" i="38" s="1"/>
  <c r="R732" i="38"/>
  <c r="S732" i="38" s="1"/>
  <c r="R730" i="38"/>
  <c r="S730" i="38" s="1"/>
  <c r="R729" i="38"/>
  <c r="S729" i="38" s="1"/>
  <c r="R727" i="38"/>
  <c r="S727" i="38" s="1"/>
  <c r="R726" i="38"/>
  <c r="S726" i="38" s="1"/>
  <c r="R724" i="38"/>
  <c r="S724" i="38" s="1"/>
  <c r="R718" i="38"/>
  <c r="S718" i="38" s="1"/>
  <c r="R716" i="38"/>
  <c r="S716" i="38" s="1"/>
  <c r="R714" i="38"/>
  <c r="S714" i="38" s="1"/>
  <c r="R713" i="38"/>
  <c r="S713" i="38" s="1"/>
  <c r="R711" i="38"/>
  <c r="S711" i="38" s="1"/>
  <c r="R710" i="38"/>
  <c r="S710" i="38" s="1"/>
  <c r="R708" i="38"/>
  <c r="S708" i="38" s="1"/>
  <c r="R707" i="38"/>
  <c r="S707" i="38" s="1"/>
  <c r="R705" i="38"/>
  <c r="S705" i="38" s="1"/>
  <c r="R702" i="38"/>
  <c r="S702" i="38" s="1"/>
  <c r="R698" i="38"/>
  <c r="S698" i="38" s="1"/>
  <c r="R697" i="38"/>
  <c r="S697" i="38" s="1"/>
  <c r="R695" i="38"/>
  <c r="S695" i="38" s="1"/>
  <c r="R694" i="38"/>
  <c r="S694" i="38" s="1"/>
  <c r="R692" i="38"/>
  <c r="S692" i="38" s="1"/>
  <c r="R689" i="38"/>
  <c r="S689" i="38" s="1"/>
  <c r="R686" i="38"/>
  <c r="S686" i="38" s="1"/>
  <c r="R684" i="38"/>
  <c r="S684" i="38" s="1"/>
  <c r="R682" i="38"/>
  <c r="S682" i="38" s="1"/>
  <c r="R681" i="38"/>
  <c r="S681" i="38" s="1"/>
  <c r="R678" i="38"/>
  <c r="S678" i="38" s="1"/>
  <c r="R676" i="38"/>
  <c r="S676" i="38" s="1"/>
  <c r="R675" i="38"/>
  <c r="S675" i="38" s="1"/>
  <c r="R673" i="38"/>
  <c r="S673" i="38" s="1"/>
  <c r="R670" i="38"/>
  <c r="S670" i="38" s="1"/>
  <c r="R668" i="38"/>
  <c r="S668" i="38" s="1"/>
  <c r="R666" i="38"/>
  <c r="S666" i="38" s="1"/>
  <c r="R664" i="38"/>
  <c r="S664" i="38" s="1"/>
  <c r="R663" i="38"/>
  <c r="S663" i="38" s="1"/>
  <c r="R662" i="38"/>
  <c r="S662" i="38" s="1"/>
  <c r="R660" i="38"/>
  <c r="S660" i="38" s="1"/>
  <c r="R654" i="38"/>
  <c r="S654" i="38" s="1"/>
  <c r="R652" i="38"/>
  <c r="R650" i="38"/>
  <c r="R649" i="38"/>
  <c r="R647" i="38"/>
  <c r="R646" i="38"/>
  <c r="R644" i="38"/>
  <c r="R641" i="38"/>
  <c r="S641" i="38" s="1"/>
  <c r="R638" i="38"/>
  <c r="S638" i="38" s="1"/>
  <c r="R636" i="38"/>
  <c r="S636" i="38" s="1"/>
  <c r="R634" i="38"/>
  <c r="S634" i="38" s="1"/>
  <c r="R633" i="38"/>
  <c r="S633" i="38" s="1"/>
  <c r="R631" i="38"/>
  <c r="S631" i="38" s="1"/>
  <c r="R628" i="38"/>
  <c r="S628" i="38" s="1"/>
  <c r="R625" i="38"/>
  <c r="S625" i="38" s="1"/>
  <c r="R622" i="38"/>
  <c r="S622" i="38" s="1"/>
  <c r="R621" i="38"/>
  <c r="S621" i="38" s="1"/>
  <c r="R620" i="38"/>
  <c r="S620" i="38" s="1"/>
  <c r="R618" i="38"/>
  <c r="S618" i="38" s="1"/>
  <c r="R617" i="38"/>
  <c r="S617" i="38" s="1"/>
  <c r="R615" i="38"/>
  <c r="S615" i="38" s="1"/>
  <c r="R612" i="38"/>
  <c r="R609" i="38"/>
  <c r="S609" i="38" s="1"/>
  <c r="R606" i="38"/>
  <c r="R604" i="38"/>
  <c r="S604" i="38" s="1"/>
  <c r="R602" i="38"/>
  <c r="S602" i="38" s="1"/>
  <c r="R601" i="38"/>
  <c r="S601" i="38" s="1"/>
  <c r="R599" i="38"/>
  <c r="S599" i="38" s="1"/>
  <c r="R596" i="38"/>
  <c r="S596" i="38" s="1"/>
  <c r="R593" i="38"/>
  <c r="S593" i="38" s="1"/>
  <c r="R590" i="38"/>
  <c r="S590" i="38" s="1"/>
  <c r="R588" i="38"/>
  <c r="S588" i="38" s="1"/>
  <c r="R586" i="38"/>
  <c r="S586" i="38" s="1"/>
  <c r="R585" i="38"/>
  <c r="S585" i="38" s="1"/>
  <c r="R583" i="38"/>
  <c r="S583" i="38" s="1"/>
  <c r="R582" i="38"/>
  <c r="S582" i="38" s="1"/>
  <c r="R580" i="38"/>
  <c r="S580" i="38" s="1"/>
  <c r="R577" i="38"/>
  <c r="S577" i="38" s="1"/>
  <c r="R574" i="38"/>
  <c r="S574" i="38" s="1"/>
  <c r="R572" i="38"/>
  <c r="S572" i="38" s="1"/>
  <c r="R570" i="38"/>
  <c r="S570" i="38" s="1"/>
  <c r="R569" i="38"/>
  <c r="S569" i="38" s="1"/>
  <c r="R567" i="38"/>
  <c r="S567" i="38" s="1"/>
  <c r="R564" i="38"/>
  <c r="S564" i="38" s="1"/>
  <c r="R561" i="38"/>
  <c r="S561" i="38" s="1"/>
  <c r="R558" i="38"/>
  <c r="S558" i="38" s="1"/>
  <c r="R557" i="38"/>
  <c r="S557" i="38" s="1"/>
  <c r="R556" i="38"/>
  <c r="S556" i="38" s="1"/>
  <c r="R554" i="38"/>
  <c r="S554" i="38" s="1"/>
  <c r="R553" i="38"/>
  <c r="R551" i="38"/>
  <c r="R550" i="38"/>
  <c r="S550" i="38" s="1"/>
  <c r="R548" i="38"/>
  <c r="S548" i="38" s="1"/>
  <c r="R545" i="38"/>
  <c r="S545" i="38" s="1"/>
  <c r="R542" i="38"/>
  <c r="S542" i="38" s="1"/>
  <c r="R541" i="38"/>
  <c r="S541" i="38" s="1"/>
  <c r="R540" i="38"/>
  <c r="S540" i="38" s="1"/>
  <c r="R538" i="38"/>
  <c r="S538" i="38" s="1"/>
  <c r="R537" i="38"/>
  <c r="S537" i="38" s="1"/>
  <c r="R535" i="38"/>
  <c r="S535" i="38" s="1"/>
  <c r="R534" i="38"/>
  <c r="S534" i="38" s="1"/>
  <c r="R532" i="38"/>
  <c r="S532" i="38" s="1"/>
  <c r="R531" i="38"/>
  <c r="S531" i="38" s="1"/>
  <c r="R529" i="38"/>
  <c r="S529" i="38" s="1"/>
  <c r="R526" i="38"/>
  <c r="S526" i="38" s="1"/>
  <c r="R525" i="38"/>
  <c r="S525" i="38" s="1"/>
  <c r="R524" i="38"/>
  <c r="S524" i="38" s="1"/>
  <c r="R522" i="38"/>
  <c r="S522" i="38" s="1"/>
  <c r="R521" i="38"/>
  <c r="S521" i="38" s="1"/>
  <c r="R519" i="38"/>
  <c r="S519" i="38" s="1"/>
  <c r="R518" i="38"/>
  <c r="S518" i="38" s="1"/>
  <c r="R516" i="38"/>
  <c r="S516" i="38" s="1"/>
  <c r="R513" i="38"/>
  <c r="S513" i="38" s="1"/>
  <c r="R510" i="38"/>
  <c r="S510" i="38" s="1"/>
  <c r="R508" i="38"/>
  <c r="S508" i="38" s="1"/>
  <c r="R505" i="38"/>
  <c r="S505" i="38" s="1"/>
  <c r="R503" i="38"/>
  <c r="S503" i="38" s="1"/>
  <c r="R502" i="38"/>
  <c r="S502" i="38" s="1"/>
  <c r="R500" i="38"/>
  <c r="S500" i="38" s="1"/>
  <c r="R497" i="38"/>
  <c r="S497" i="38" s="1"/>
  <c r="R494" i="38"/>
  <c r="S494" i="38" s="1"/>
  <c r="R492" i="38"/>
  <c r="S492" i="38" s="1"/>
  <c r="R490" i="38"/>
  <c r="S490" i="38" s="1"/>
  <c r="R489" i="38"/>
  <c r="S489" i="38" s="1"/>
  <c r="R487" i="38"/>
  <c r="S487" i="38" s="1"/>
  <c r="R486" i="38"/>
  <c r="S486" i="38" s="1"/>
  <c r="R484" i="38"/>
  <c r="S484" i="38" s="1"/>
  <c r="R481" i="38"/>
  <c r="S481" i="38" s="1"/>
  <c r="R478" i="38"/>
  <c r="S478" i="38" s="1"/>
  <c r="R476" i="38"/>
  <c r="S476" i="38" s="1"/>
  <c r="R474" i="38"/>
  <c r="S474" i="38" s="1"/>
  <c r="R473" i="38"/>
  <c r="S473" i="38" s="1"/>
  <c r="R472" i="38"/>
  <c r="S472" i="38" s="1"/>
  <c r="R471" i="38"/>
  <c r="S471" i="38" s="1"/>
  <c r="R470" i="38"/>
  <c r="S470" i="38" s="1"/>
  <c r="R468" i="38"/>
  <c r="S468" i="38" s="1"/>
  <c r="R465" i="38"/>
  <c r="S465" i="38" s="1"/>
  <c r="R462" i="38"/>
  <c r="S462" i="38" s="1"/>
  <c r="R460" i="38"/>
  <c r="S460" i="38" s="1"/>
  <c r="R458" i="38"/>
  <c r="S458" i="38" s="1"/>
  <c r="R457" i="38"/>
  <c r="S457" i="38" s="1"/>
  <c r="R455" i="38"/>
  <c r="S455" i="38" s="1"/>
  <c r="R454" i="38"/>
  <c r="S454" i="38" s="1"/>
  <c r="R449" i="38"/>
  <c r="S449" i="38" s="1"/>
  <c r="R446" i="38"/>
  <c r="S446" i="38" s="1"/>
  <c r="R444" i="38"/>
  <c r="S444" i="38" s="1"/>
  <c r="R442" i="38"/>
  <c r="S442" i="38" s="1"/>
  <c r="R441" i="38"/>
  <c r="S441" i="38" s="1"/>
  <c r="R440" i="38"/>
  <c r="S440" i="38" s="1"/>
  <c r="R439" i="38"/>
  <c r="S439" i="38" s="1"/>
  <c r="R438" i="38"/>
  <c r="S438" i="38" s="1"/>
  <c r="R434" i="38"/>
  <c r="S434" i="38" s="1"/>
  <c r="R433" i="38"/>
  <c r="S433" i="38" s="1"/>
  <c r="R430" i="38"/>
  <c r="S430" i="38" s="1"/>
  <c r="R428" i="38"/>
  <c r="S428" i="38" s="1"/>
  <c r="R426" i="38"/>
  <c r="S426" i="38" s="1"/>
  <c r="R425" i="38"/>
  <c r="S425" i="38" s="1"/>
  <c r="R424" i="38"/>
  <c r="S424" i="38" s="1"/>
  <c r="R423" i="38"/>
  <c r="S423" i="38" s="1"/>
  <c r="R422" i="38"/>
  <c r="S422" i="38" s="1"/>
  <c r="R420" i="38"/>
  <c r="S420" i="38" s="1"/>
  <c r="R417" i="38"/>
  <c r="S417" i="38" s="1"/>
  <c r="R414" i="38"/>
  <c r="S414" i="38" s="1"/>
  <c r="R412" i="38"/>
  <c r="S412" i="38" s="1"/>
  <c r="R410" i="38"/>
  <c r="S410" i="38" s="1"/>
  <c r="R409" i="38"/>
  <c r="S409" i="38" s="1"/>
  <c r="R407" i="38"/>
  <c r="S407" i="38" s="1"/>
  <c r="R406" i="38"/>
  <c r="S406" i="38" s="1"/>
  <c r="R404" i="38"/>
  <c r="S404" i="38" s="1"/>
  <c r="R401" i="38"/>
  <c r="S401" i="38" s="1"/>
  <c r="R398" i="38"/>
  <c r="S398" i="38" s="1"/>
  <c r="R396" i="38"/>
  <c r="S396" i="38" s="1"/>
  <c r="R395" i="38"/>
  <c r="S395" i="38" s="1"/>
  <c r="R394" i="38"/>
  <c r="S394" i="38" s="1"/>
  <c r="R393" i="38"/>
  <c r="S393" i="38" s="1"/>
  <c r="R391" i="38"/>
  <c r="S391" i="38" s="1"/>
  <c r="R385" i="38"/>
  <c r="S385" i="38" s="1"/>
  <c r="R382" i="38"/>
  <c r="S382" i="38" s="1"/>
  <c r="R380" i="38"/>
  <c r="S380" i="38" s="1"/>
  <c r="R378" i="38"/>
  <c r="S378" i="38" s="1"/>
  <c r="R377" i="38"/>
  <c r="S377" i="38" s="1"/>
  <c r="R375" i="38"/>
  <c r="S375" i="38" s="1"/>
  <c r="R372" i="38"/>
  <c r="S372" i="38" s="1"/>
  <c r="R369" i="38"/>
  <c r="S369" i="38" s="1"/>
  <c r="R366" i="38"/>
  <c r="S366" i="38" s="1"/>
  <c r="R364" i="38"/>
  <c r="S364" i="38" s="1"/>
  <c r="R363" i="38"/>
  <c r="S363" i="38" s="1"/>
  <c r="R362" i="38"/>
  <c r="S362" i="38" s="1"/>
  <c r="R361" i="38"/>
  <c r="S361" i="38" s="1"/>
  <c r="R359" i="38"/>
  <c r="S359" i="38" s="1"/>
  <c r="R353" i="38"/>
  <c r="S353" i="38" s="1"/>
  <c r="R350" i="38"/>
  <c r="S350" i="38" s="1"/>
  <c r="R348" i="38"/>
  <c r="S348" i="38" s="1"/>
  <c r="R347" i="38"/>
  <c r="S347" i="38" s="1"/>
  <c r="R346" i="38"/>
  <c r="S346" i="38" s="1"/>
  <c r="R345" i="38"/>
  <c r="S345" i="38" s="1"/>
  <c r="R343" i="38"/>
  <c r="S343" i="38" s="1"/>
  <c r="R337" i="38"/>
  <c r="S337" i="38" s="1"/>
  <c r="R334" i="38"/>
  <c r="S334" i="38" s="1"/>
  <c r="R332" i="38"/>
  <c r="S332" i="38" s="1"/>
  <c r="R331" i="38"/>
  <c r="S331" i="38" s="1"/>
  <c r="R330" i="38"/>
  <c r="S330" i="38" s="1"/>
  <c r="R327" i="38"/>
  <c r="S327" i="38" s="1"/>
  <c r="R326" i="38"/>
  <c r="S326" i="38" s="1"/>
  <c r="R321" i="38"/>
  <c r="S321" i="38" s="1"/>
  <c r="R318" i="38"/>
  <c r="S318" i="38" s="1"/>
  <c r="R316" i="38"/>
  <c r="S316" i="38" s="1"/>
  <c r="R314" i="38"/>
  <c r="S314" i="38" s="1"/>
  <c r="R313" i="38"/>
  <c r="S313" i="38" s="1"/>
  <c r="R311" i="38"/>
  <c r="S311" i="38" s="1"/>
  <c r="R310" i="38"/>
  <c r="S310" i="38" s="1"/>
  <c r="R305" i="38"/>
  <c r="S305" i="38" s="1"/>
  <c r="R302" i="38"/>
  <c r="S302" i="38" s="1"/>
  <c r="R300" i="38"/>
  <c r="S300" i="38" s="1"/>
  <c r="R298" i="38"/>
  <c r="S298" i="38" s="1"/>
  <c r="R295" i="38"/>
  <c r="S295" i="38" s="1"/>
  <c r="R294" i="38"/>
  <c r="S294" i="38" s="1"/>
  <c r="R292" i="38"/>
  <c r="S292" i="38" s="1"/>
  <c r="R291" i="38"/>
  <c r="S291" i="38" s="1"/>
  <c r="R289" i="38"/>
  <c r="S289" i="38" s="1"/>
  <c r="R286" i="38"/>
  <c r="S286" i="38" s="1"/>
  <c r="R285" i="38"/>
  <c r="S285" i="38" s="1"/>
  <c r="R284" i="38"/>
  <c r="S284" i="38" s="1"/>
  <c r="R282" i="38"/>
  <c r="S282" i="38" s="1"/>
  <c r="R279" i="38"/>
  <c r="S279" i="38" s="1"/>
  <c r="R278" i="38"/>
  <c r="S278" i="38" s="1"/>
  <c r="R276" i="38"/>
  <c r="S276" i="38" s="1"/>
  <c r="R275" i="38"/>
  <c r="S275" i="38" s="1"/>
  <c r="R273" i="38"/>
  <c r="S273" i="38" s="1"/>
  <c r="R270" i="38"/>
  <c r="S270" i="38" s="1"/>
  <c r="R269" i="38"/>
  <c r="S269" i="38" s="1"/>
  <c r="R268" i="38"/>
  <c r="S268" i="38" s="1"/>
  <c r="R266" i="38"/>
  <c r="S266" i="38" s="1"/>
  <c r="R263" i="38"/>
  <c r="S263" i="38" s="1"/>
  <c r="R262" i="38"/>
  <c r="S262" i="38" s="1"/>
  <c r="R260" i="38"/>
  <c r="S260" i="38" s="1"/>
  <c r="R259" i="38"/>
  <c r="S259" i="38" s="1"/>
  <c r="R257" i="38"/>
  <c r="S257" i="38" s="1"/>
  <c r="R254" i="38"/>
  <c r="S254" i="38" s="1"/>
  <c r="R253" i="38"/>
  <c r="S253" i="38" s="1"/>
  <c r="R252" i="38"/>
  <c r="S252" i="38" s="1"/>
  <c r="R250" i="38"/>
  <c r="S250" i="38" s="1"/>
  <c r="R249" i="38"/>
  <c r="S249" i="38" s="1"/>
  <c r="R247" i="38"/>
  <c r="S247" i="38" s="1"/>
  <c r="R244" i="38"/>
  <c r="S244" i="38" s="1"/>
  <c r="R241" i="38"/>
  <c r="S241" i="38" s="1"/>
  <c r="R238" i="38"/>
  <c r="S238" i="38" s="1"/>
  <c r="R236" i="38"/>
  <c r="S236" i="38" s="1"/>
  <c r="R234" i="38"/>
  <c r="S234" i="38" s="1"/>
  <c r="R233" i="38"/>
  <c r="S233" i="38" s="1"/>
  <c r="R231" i="38"/>
  <c r="S231" i="38" s="1"/>
  <c r="R230" i="38"/>
  <c r="S230" i="38" s="1"/>
  <c r="R227" i="38"/>
  <c r="S227" i="38" s="1"/>
  <c r="R225" i="38"/>
  <c r="S225" i="38" s="1"/>
  <c r="R222" i="38"/>
  <c r="S222" i="38" s="1"/>
  <c r="R220" i="38"/>
  <c r="S220" i="38" s="1"/>
  <c r="R218" i="38"/>
  <c r="S218" i="38" s="1"/>
  <c r="R217" i="38"/>
  <c r="S217" i="38" s="1"/>
  <c r="R215" i="38"/>
  <c r="S215" i="38" s="1"/>
  <c r="R212" i="38"/>
  <c r="S212" i="38" s="1"/>
  <c r="R209" i="38"/>
  <c r="S209" i="38" s="1"/>
  <c r="R206" i="38"/>
  <c r="S206" i="38" s="1"/>
  <c r="R204" i="38"/>
  <c r="S204" i="38" s="1"/>
  <c r="R202" i="38"/>
  <c r="S202" i="38" s="1"/>
  <c r="R201" i="38"/>
  <c r="S201" i="38" s="1"/>
  <c r="R199" i="38"/>
  <c r="S199" i="38" s="1"/>
  <c r="R198" i="38"/>
  <c r="S198" i="38" s="1"/>
  <c r="R193" i="38"/>
  <c r="S193" i="38" s="1"/>
  <c r="R190" i="38"/>
  <c r="S190" i="38" s="1"/>
  <c r="R188" i="38"/>
  <c r="S188" i="38" s="1"/>
  <c r="R186" i="38"/>
  <c r="S186" i="38" s="1"/>
  <c r="R185" i="38"/>
  <c r="S185" i="38" s="1"/>
  <c r="R183" i="38"/>
  <c r="S183" i="38" s="1"/>
  <c r="R182" i="38"/>
  <c r="S182" i="38" s="1"/>
  <c r="R180" i="38"/>
  <c r="S180" i="38" s="1"/>
  <c r="R179" i="38"/>
  <c r="S179" i="38" s="1"/>
  <c r="R177" i="38"/>
  <c r="S177" i="38" s="1"/>
  <c r="R174" i="38"/>
  <c r="S174" i="38" s="1"/>
  <c r="R172" i="38"/>
  <c r="S172" i="38" s="1"/>
  <c r="R170" i="38"/>
  <c r="S170" i="38" s="1"/>
  <c r="R169" i="38"/>
  <c r="S169" i="38" s="1"/>
  <c r="R167" i="38"/>
  <c r="S167" i="38" s="1"/>
  <c r="R166" i="38"/>
  <c r="S166" i="38" s="1"/>
  <c r="R165" i="38"/>
  <c r="S165" i="38" s="1"/>
  <c r="R164" i="38"/>
  <c r="S164" i="38" s="1"/>
  <c r="R163" i="38"/>
  <c r="S163" i="38" s="1"/>
  <c r="R161" i="38"/>
  <c r="S161" i="38" s="1"/>
  <c r="R160" i="38"/>
  <c r="S160" i="38" s="1"/>
  <c r="R158" i="38"/>
  <c r="S158" i="38" s="1"/>
  <c r="R156" i="38"/>
  <c r="S156" i="38" s="1"/>
  <c r="R154" i="38"/>
  <c r="S154" i="38" s="1"/>
  <c r="R153" i="38"/>
  <c r="S153" i="38" s="1"/>
  <c r="R151" i="38"/>
  <c r="S151" i="38" s="1"/>
  <c r="R150" i="38"/>
  <c r="S150" i="38" s="1"/>
  <c r="R148" i="38"/>
  <c r="S148" i="38" s="1"/>
  <c r="R147" i="38"/>
  <c r="S147" i="38" s="1"/>
  <c r="R145" i="38"/>
  <c r="S145" i="38" s="1"/>
  <c r="R142" i="38"/>
  <c r="S142" i="38" s="1"/>
  <c r="R140" i="38"/>
  <c r="S140" i="38" s="1"/>
  <c r="R138" i="38"/>
  <c r="S138" i="38" s="1"/>
  <c r="R137" i="38"/>
  <c r="S137" i="38" s="1"/>
  <c r="R136" i="38"/>
  <c r="S136" i="38" s="1"/>
  <c r="R135" i="38"/>
  <c r="S135" i="38" s="1"/>
  <c r="R134" i="38"/>
  <c r="S134" i="38" s="1"/>
  <c r="R132" i="38"/>
  <c r="S132" i="38" s="1"/>
  <c r="R131" i="38"/>
  <c r="S131" i="38" s="1"/>
  <c r="R129" i="38"/>
  <c r="S129" i="38" s="1"/>
  <c r="R126" i="38"/>
  <c r="S126" i="38" s="1"/>
  <c r="R124" i="38"/>
  <c r="S124" i="38" s="1"/>
  <c r="R122" i="38"/>
  <c r="S122" i="38" s="1"/>
  <c r="R121" i="38"/>
  <c r="S121" i="38" s="1"/>
  <c r="R119" i="38"/>
  <c r="S119" i="38" s="1"/>
  <c r="R118" i="38"/>
  <c r="S118" i="38" s="1"/>
  <c r="R117" i="38"/>
  <c r="S117" i="38" s="1"/>
  <c r="R116" i="38"/>
  <c r="S116" i="38" s="1"/>
  <c r="R115" i="38"/>
  <c r="S115" i="38" s="1"/>
  <c r="R113" i="38"/>
  <c r="S113" i="38" s="1"/>
  <c r="R111" i="38"/>
  <c r="S111" i="38" s="1"/>
  <c r="R110" i="38"/>
  <c r="S110" i="38" s="1"/>
  <c r="R108" i="38"/>
  <c r="S108" i="38" s="1"/>
  <c r="R106" i="38"/>
  <c r="S106" i="38" s="1"/>
  <c r="R105" i="38"/>
  <c r="S105" i="38" s="1"/>
  <c r="R103" i="38"/>
  <c r="S103" i="38" s="1"/>
  <c r="R102" i="38"/>
  <c r="S102" i="38" s="1"/>
  <c r="R101" i="38"/>
  <c r="S101" i="38" s="1"/>
  <c r="R100" i="38"/>
  <c r="S100" i="38" s="1"/>
  <c r="R99" i="38"/>
  <c r="S99" i="38" s="1"/>
  <c r="R97" i="38"/>
  <c r="S97" i="38" s="1"/>
  <c r="R95" i="38"/>
  <c r="S95" i="38" s="1"/>
  <c r="R94" i="38"/>
  <c r="S94" i="38" s="1"/>
  <c r="R92" i="38"/>
  <c r="S92" i="38" s="1"/>
  <c r="R91" i="38"/>
  <c r="S91" i="38" s="1"/>
  <c r="R90" i="38"/>
  <c r="S90" i="38" s="1"/>
  <c r="R89" i="38"/>
  <c r="S89" i="38" s="1"/>
  <c r="R87" i="38"/>
  <c r="S87" i="38" s="1"/>
  <c r="R86" i="38"/>
  <c r="S86" i="38" s="1"/>
  <c r="R84" i="38"/>
  <c r="S84" i="38" s="1"/>
  <c r="R83" i="38"/>
  <c r="S83" i="38" s="1"/>
  <c r="R81" i="38"/>
  <c r="S81" i="38" s="1"/>
  <c r="R79" i="38"/>
  <c r="S79" i="38" s="1"/>
  <c r="R78" i="38"/>
  <c r="S78" i="38" s="1"/>
  <c r="R76" i="38"/>
  <c r="S76" i="38" s="1"/>
  <c r="R74" i="38"/>
  <c r="S74" i="38" s="1"/>
  <c r="R73" i="38"/>
  <c r="S73" i="38" s="1"/>
  <c r="R72" i="38"/>
  <c r="S72" i="38" s="1"/>
  <c r="R71" i="38"/>
  <c r="S71" i="38" s="1"/>
  <c r="R70" i="38"/>
  <c r="S70" i="38" s="1"/>
  <c r="R68" i="38"/>
  <c r="S68" i="38" s="1"/>
  <c r="R67" i="38"/>
  <c r="S67" i="38" s="1"/>
  <c r="R65" i="38"/>
  <c r="S65" i="38" s="1"/>
  <c r="R62" i="38"/>
  <c r="R61" i="38"/>
  <c r="R60" i="38"/>
  <c r="R58" i="38"/>
  <c r="R57" i="38"/>
  <c r="R55" i="38"/>
  <c r="R54" i="38"/>
  <c r="R53" i="38"/>
  <c r="R52" i="38"/>
  <c r="R51" i="38"/>
  <c r="R49" i="38"/>
  <c r="R46" i="38"/>
  <c r="R44" i="38"/>
  <c r="R42" i="38"/>
  <c r="S42" i="38" s="1"/>
  <c r="R41" i="38"/>
  <c r="S41" i="38" s="1"/>
  <c r="R39" i="38"/>
  <c r="S39" i="38" s="1"/>
  <c r="R38" i="38"/>
  <c r="S38" i="38" s="1"/>
  <c r="R37" i="38"/>
  <c r="S37" i="38" s="1"/>
  <c r="R36" i="38"/>
  <c r="S36" i="38" s="1"/>
  <c r="R35" i="38"/>
  <c r="S35" i="38" s="1"/>
  <c r="R33" i="38"/>
  <c r="S33" i="38" s="1"/>
  <c r="R30" i="38"/>
  <c r="S30" i="38" s="1"/>
  <c r="R28" i="38"/>
  <c r="S28" i="38" s="1"/>
  <c r="R27" i="38"/>
  <c r="S27" i="38" s="1"/>
  <c r="R26" i="38"/>
  <c r="S26" i="38" s="1"/>
  <c r="R25" i="38"/>
  <c r="S25" i="38" s="1"/>
  <c r="R24" i="38"/>
  <c r="S24" i="38" s="1"/>
  <c r="R23" i="38"/>
  <c r="S23" i="38" s="1"/>
  <c r="R22" i="38"/>
  <c r="S22" i="38" s="1"/>
  <c r="R21" i="38"/>
  <c r="S21" i="38" s="1"/>
  <c r="R20" i="38"/>
  <c r="S20" i="38" s="1"/>
  <c r="R19" i="38"/>
  <c r="S19" i="38" s="1"/>
  <c r="R18" i="38"/>
  <c r="S18" i="38" s="1"/>
  <c r="R17" i="38"/>
  <c r="S17" i="38" s="1"/>
  <c r="R16" i="38"/>
  <c r="S16" i="38" s="1"/>
  <c r="R14" i="38"/>
  <c r="S14" i="38" s="1"/>
  <c r="R12" i="38"/>
  <c r="S12" i="38" s="1"/>
  <c r="R10" i="38"/>
  <c r="S10" i="38" s="1"/>
  <c r="R9" i="38"/>
  <c r="S9" i="38" s="1"/>
  <c r="R7" i="38"/>
  <c r="S7" i="38" s="1"/>
  <c r="R6" i="38"/>
  <c r="S6" i="38" s="1"/>
  <c r="R5" i="38"/>
  <c r="S5" i="38" s="1"/>
  <c r="I128" i="34"/>
  <c r="J128" i="34" s="1"/>
  <c r="D5" i="38"/>
  <c r="E5" i="38"/>
  <c r="F5" i="38"/>
  <c r="G5" i="38"/>
  <c r="H5" i="38"/>
  <c r="D6" i="38"/>
  <c r="E6" i="38"/>
  <c r="F6" i="38"/>
  <c r="G6" i="38"/>
  <c r="H6" i="38"/>
  <c r="D7" i="38"/>
  <c r="E7" i="38"/>
  <c r="F7" i="38"/>
  <c r="G7" i="38"/>
  <c r="H7" i="38"/>
  <c r="D8" i="38"/>
  <c r="I8" i="38" s="1"/>
  <c r="E8" i="38"/>
  <c r="F8" i="38"/>
  <c r="G8" i="38"/>
  <c r="H8" i="38"/>
  <c r="D9" i="38"/>
  <c r="E9" i="38"/>
  <c r="F9" i="38"/>
  <c r="G9" i="38"/>
  <c r="H9" i="38"/>
  <c r="D10" i="38"/>
  <c r="I10" i="38" s="1"/>
  <c r="E10" i="38"/>
  <c r="F10" i="38"/>
  <c r="G10" i="38"/>
  <c r="H10" i="38"/>
  <c r="D11" i="38"/>
  <c r="E11" i="38"/>
  <c r="F11" i="38"/>
  <c r="G11" i="38"/>
  <c r="H11" i="38"/>
  <c r="D12" i="38"/>
  <c r="E12" i="38"/>
  <c r="F12" i="38"/>
  <c r="G12" i="38"/>
  <c r="H12" i="38"/>
  <c r="D13" i="38"/>
  <c r="E13" i="38"/>
  <c r="F13" i="38"/>
  <c r="G13" i="38"/>
  <c r="H13" i="38"/>
  <c r="D14" i="38"/>
  <c r="E14" i="38"/>
  <c r="F14" i="38"/>
  <c r="G14" i="38"/>
  <c r="H14" i="38"/>
  <c r="D15" i="38"/>
  <c r="I15" i="38" s="1"/>
  <c r="E15" i="38"/>
  <c r="F15" i="38"/>
  <c r="G15" i="38"/>
  <c r="H15" i="38"/>
  <c r="D16" i="38"/>
  <c r="E16" i="38"/>
  <c r="F16" i="38"/>
  <c r="G16" i="38"/>
  <c r="H16" i="38"/>
  <c r="D17" i="38"/>
  <c r="E17" i="38"/>
  <c r="F17" i="38"/>
  <c r="G17" i="38"/>
  <c r="H17" i="38"/>
  <c r="D18" i="38"/>
  <c r="I18" i="38" s="1"/>
  <c r="E18" i="38"/>
  <c r="F18" i="38"/>
  <c r="G18" i="38"/>
  <c r="H18" i="38"/>
  <c r="D19" i="38"/>
  <c r="E19" i="38"/>
  <c r="F19" i="38"/>
  <c r="G19" i="38"/>
  <c r="H19" i="38"/>
  <c r="D20" i="38"/>
  <c r="I20" i="38" s="1"/>
  <c r="E20" i="38"/>
  <c r="F20" i="38"/>
  <c r="G20" i="38"/>
  <c r="H20" i="38"/>
  <c r="D21" i="38"/>
  <c r="E21" i="38"/>
  <c r="F21" i="38"/>
  <c r="G21" i="38"/>
  <c r="H21" i="38"/>
  <c r="D22" i="38"/>
  <c r="I22" i="38" s="1"/>
  <c r="E22" i="38"/>
  <c r="F22" i="38"/>
  <c r="G22" i="38"/>
  <c r="H22" i="38"/>
  <c r="D23" i="38"/>
  <c r="E23" i="38"/>
  <c r="F23" i="38"/>
  <c r="G23" i="38"/>
  <c r="H23" i="38"/>
  <c r="D24" i="38"/>
  <c r="I24" i="38" s="1"/>
  <c r="E24" i="38"/>
  <c r="F24" i="38"/>
  <c r="G24" i="38"/>
  <c r="H24" i="38"/>
  <c r="D25" i="38"/>
  <c r="E25" i="38"/>
  <c r="F25" i="38"/>
  <c r="G25" i="38"/>
  <c r="H25" i="38"/>
  <c r="D26" i="38"/>
  <c r="I26" i="38" s="1"/>
  <c r="E26" i="38"/>
  <c r="F26" i="38"/>
  <c r="G26" i="38"/>
  <c r="H26" i="38"/>
  <c r="D27" i="38"/>
  <c r="E27" i="38"/>
  <c r="F27" i="38"/>
  <c r="G27" i="38"/>
  <c r="H27" i="38"/>
  <c r="D28" i="38"/>
  <c r="E28" i="38"/>
  <c r="F28" i="38"/>
  <c r="G28" i="38"/>
  <c r="H28" i="38"/>
  <c r="D29" i="38"/>
  <c r="I29" i="38" s="1"/>
  <c r="E29" i="38"/>
  <c r="F29" i="38"/>
  <c r="G29" i="38"/>
  <c r="H29" i="38"/>
  <c r="D30" i="38"/>
  <c r="E30" i="38"/>
  <c r="F30" i="38"/>
  <c r="G30" i="38"/>
  <c r="H30" i="38"/>
  <c r="D31" i="38"/>
  <c r="I31" i="38" s="1"/>
  <c r="E31" i="38"/>
  <c r="F31" i="38"/>
  <c r="G31" i="38"/>
  <c r="H31" i="38"/>
  <c r="D32" i="38"/>
  <c r="I32" i="38" s="1"/>
  <c r="E32" i="38"/>
  <c r="F32" i="38"/>
  <c r="G32" i="38"/>
  <c r="H32" i="38"/>
  <c r="D33" i="38"/>
  <c r="E33" i="38"/>
  <c r="F33" i="38"/>
  <c r="G33" i="38"/>
  <c r="H33" i="38"/>
  <c r="D34" i="38"/>
  <c r="E34" i="38"/>
  <c r="F34" i="38"/>
  <c r="G34" i="38"/>
  <c r="H34" i="38"/>
  <c r="D35" i="38"/>
  <c r="I35" i="38" s="1"/>
  <c r="E35" i="38"/>
  <c r="F35" i="38"/>
  <c r="G35" i="38"/>
  <c r="H35" i="38"/>
  <c r="D36" i="38"/>
  <c r="I36" i="38" s="1"/>
  <c r="E36" i="38"/>
  <c r="F36" i="38"/>
  <c r="G36" i="38"/>
  <c r="H36" i="38"/>
  <c r="D37" i="38"/>
  <c r="E37" i="38"/>
  <c r="F37" i="38"/>
  <c r="G37" i="38"/>
  <c r="H37" i="38"/>
  <c r="D38" i="38"/>
  <c r="E38" i="38"/>
  <c r="F38" i="38"/>
  <c r="G38" i="38"/>
  <c r="H38" i="38"/>
  <c r="D39" i="38"/>
  <c r="E39" i="38"/>
  <c r="F39" i="38"/>
  <c r="G39" i="38"/>
  <c r="H39" i="38"/>
  <c r="D40" i="38"/>
  <c r="I40" i="38" s="1"/>
  <c r="E40" i="38"/>
  <c r="F40" i="38"/>
  <c r="G40" i="38"/>
  <c r="H40" i="38"/>
  <c r="D41" i="38"/>
  <c r="E41" i="38"/>
  <c r="F41" i="38"/>
  <c r="G41" i="38"/>
  <c r="H41" i="38"/>
  <c r="D42" i="38"/>
  <c r="I42" i="38" s="1"/>
  <c r="E42" i="38"/>
  <c r="F42" i="38"/>
  <c r="G42" i="38"/>
  <c r="H42" i="38"/>
  <c r="D43" i="38"/>
  <c r="E43" i="38"/>
  <c r="F43" i="38"/>
  <c r="G43" i="38"/>
  <c r="H43" i="38"/>
  <c r="D44" i="38"/>
  <c r="E44" i="38"/>
  <c r="F44" i="38"/>
  <c r="G44" i="38"/>
  <c r="H44" i="38"/>
  <c r="D45" i="38"/>
  <c r="E45" i="38"/>
  <c r="F45" i="38"/>
  <c r="G45" i="38"/>
  <c r="H45" i="38"/>
  <c r="D46" i="38"/>
  <c r="E46" i="38"/>
  <c r="F46" i="38"/>
  <c r="G46" i="38"/>
  <c r="H46" i="38"/>
  <c r="D47" i="38"/>
  <c r="I47" i="38" s="1"/>
  <c r="E47" i="38"/>
  <c r="F47" i="38"/>
  <c r="G47" i="38"/>
  <c r="H47" i="38"/>
  <c r="D48" i="38"/>
  <c r="I48" i="38" s="1"/>
  <c r="E48" i="38"/>
  <c r="F48" i="38"/>
  <c r="G48" i="38"/>
  <c r="H48" i="38"/>
  <c r="D49" i="38"/>
  <c r="E49" i="38"/>
  <c r="F49" i="38"/>
  <c r="G49" i="38"/>
  <c r="H49" i="38"/>
  <c r="D50" i="38"/>
  <c r="I50" i="38" s="1"/>
  <c r="E50" i="38"/>
  <c r="F50" i="38"/>
  <c r="G50" i="38"/>
  <c r="H50" i="38"/>
  <c r="D51" i="38"/>
  <c r="E51" i="38"/>
  <c r="F51" i="38"/>
  <c r="G51" i="38"/>
  <c r="H51" i="38"/>
  <c r="D52" i="38"/>
  <c r="I52" i="38" s="1"/>
  <c r="E52" i="38"/>
  <c r="F52" i="38"/>
  <c r="G52" i="38"/>
  <c r="H52" i="38"/>
  <c r="D53" i="38"/>
  <c r="E53" i="38"/>
  <c r="F53" i="38"/>
  <c r="G53" i="38"/>
  <c r="H53" i="38"/>
  <c r="D54" i="38"/>
  <c r="E54" i="38"/>
  <c r="F54" i="38"/>
  <c r="G54" i="38"/>
  <c r="H54" i="38"/>
  <c r="D55" i="38"/>
  <c r="E55" i="38"/>
  <c r="F55" i="38"/>
  <c r="G55" i="38"/>
  <c r="H55" i="38"/>
  <c r="D56" i="38"/>
  <c r="E56" i="38"/>
  <c r="F56" i="38"/>
  <c r="G56" i="38"/>
  <c r="H56" i="38"/>
  <c r="D57" i="38"/>
  <c r="E57" i="38"/>
  <c r="F57" i="38"/>
  <c r="G57" i="38"/>
  <c r="H57" i="38"/>
  <c r="D58" i="38"/>
  <c r="I58" i="38" s="1"/>
  <c r="E58" i="38"/>
  <c r="F58" i="38"/>
  <c r="G58" i="38"/>
  <c r="H58" i="38"/>
  <c r="D59" i="38"/>
  <c r="E59" i="38"/>
  <c r="F59" i="38"/>
  <c r="G59" i="38"/>
  <c r="H59" i="38"/>
  <c r="D60" i="38"/>
  <c r="E60" i="38"/>
  <c r="F60" i="38"/>
  <c r="G60" i="38"/>
  <c r="H60" i="38"/>
  <c r="D61" i="38"/>
  <c r="I61" i="38" s="1"/>
  <c r="E61" i="38"/>
  <c r="F61" i="38"/>
  <c r="G61" i="38"/>
  <c r="H61" i="38"/>
  <c r="D62" i="38"/>
  <c r="E62" i="38"/>
  <c r="F62" i="38"/>
  <c r="G62" i="38"/>
  <c r="H62" i="38"/>
  <c r="D63" i="38"/>
  <c r="I63" i="38" s="1"/>
  <c r="E63" i="38"/>
  <c r="F63" i="38"/>
  <c r="G63" i="38"/>
  <c r="H63" i="38"/>
  <c r="D64" i="38"/>
  <c r="E64" i="38"/>
  <c r="F64" i="38"/>
  <c r="G64" i="38"/>
  <c r="H64" i="38"/>
  <c r="D65" i="38"/>
  <c r="E65" i="38"/>
  <c r="F65" i="38"/>
  <c r="G65" i="38"/>
  <c r="H65" i="38"/>
  <c r="D66" i="38"/>
  <c r="E66" i="38"/>
  <c r="F66" i="38"/>
  <c r="G66" i="38"/>
  <c r="H66" i="38"/>
  <c r="D67" i="38"/>
  <c r="E67" i="38"/>
  <c r="F67" i="38"/>
  <c r="G67" i="38"/>
  <c r="H67" i="38"/>
  <c r="D68" i="38"/>
  <c r="I68" i="38" s="1"/>
  <c r="E68" i="38"/>
  <c r="F68" i="38"/>
  <c r="G68" i="38"/>
  <c r="H68" i="38"/>
  <c r="D69" i="38"/>
  <c r="E69" i="38"/>
  <c r="F69" i="38"/>
  <c r="G69" i="38"/>
  <c r="H69" i="38"/>
  <c r="D70" i="38"/>
  <c r="E70" i="38"/>
  <c r="F70" i="38"/>
  <c r="G70" i="38"/>
  <c r="H70" i="38"/>
  <c r="D71" i="38"/>
  <c r="E71" i="38"/>
  <c r="F71" i="38"/>
  <c r="G71" i="38"/>
  <c r="H71" i="38"/>
  <c r="D72" i="38"/>
  <c r="I72" i="38" s="1"/>
  <c r="E72" i="38"/>
  <c r="F72" i="38"/>
  <c r="G72" i="38"/>
  <c r="H72" i="38"/>
  <c r="D73" i="38"/>
  <c r="E73" i="38"/>
  <c r="F73" i="38"/>
  <c r="G73" i="38"/>
  <c r="H73" i="38"/>
  <c r="D74" i="38"/>
  <c r="I74" i="38" s="1"/>
  <c r="E74" i="38"/>
  <c r="F74" i="38"/>
  <c r="G74" i="38"/>
  <c r="H74" i="38"/>
  <c r="D75" i="38"/>
  <c r="E75" i="38"/>
  <c r="F75" i="38"/>
  <c r="G75" i="38"/>
  <c r="H75" i="38"/>
  <c r="D76" i="38"/>
  <c r="E76" i="38"/>
  <c r="F76" i="38"/>
  <c r="G76" i="38"/>
  <c r="H76" i="38"/>
  <c r="D77" i="38"/>
  <c r="I77" i="38" s="1"/>
  <c r="E77" i="38"/>
  <c r="F77" i="38"/>
  <c r="G77" i="38"/>
  <c r="H77" i="38"/>
  <c r="D78" i="38"/>
  <c r="I78" i="38" s="1"/>
  <c r="E78" i="38"/>
  <c r="F78" i="38"/>
  <c r="G78" i="38"/>
  <c r="H78" i="38"/>
  <c r="D79" i="38"/>
  <c r="I79" i="38" s="1"/>
  <c r="E79" i="38"/>
  <c r="F79" i="38"/>
  <c r="G79" i="38"/>
  <c r="H79" i="38"/>
  <c r="D80" i="38"/>
  <c r="E80" i="38"/>
  <c r="F80" i="38"/>
  <c r="G80" i="38"/>
  <c r="H80" i="38"/>
  <c r="D81" i="38"/>
  <c r="E81" i="38"/>
  <c r="F81" i="38"/>
  <c r="G81" i="38"/>
  <c r="H81" i="38"/>
  <c r="D82" i="38"/>
  <c r="E82" i="38"/>
  <c r="F82" i="38"/>
  <c r="G82" i="38"/>
  <c r="H82" i="38"/>
  <c r="D83" i="38"/>
  <c r="E83" i="38"/>
  <c r="F83" i="38"/>
  <c r="G83" i="38"/>
  <c r="H83" i="38"/>
  <c r="D84" i="38"/>
  <c r="I84" i="38" s="1"/>
  <c r="E84" i="38"/>
  <c r="F84" i="38"/>
  <c r="G84" i="38"/>
  <c r="H84" i="38"/>
  <c r="D85" i="38"/>
  <c r="E85" i="38"/>
  <c r="F85" i="38"/>
  <c r="G85" i="38"/>
  <c r="H85" i="38"/>
  <c r="D86" i="38"/>
  <c r="E86" i="38"/>
  <c r="F86" i="38"/>
  <c r="G86" i="38"/>
  <c r="H86" i="38"/>
  <c r="D87" i="38"/>
  <c r="E87" i="38"/>
  <c r="F87" i="38"/>
  <c r="G87" i="38"/>
  <c r="H87" i="38"/>
  <c r="D88" i="38"/>
  <c r="I88" i="38" s="1"/>
  <c r="E88" i="38"/>
  <c r="F88" i="38"/>
  <c r="G88" i="38"/>
  <c r="H88" i="38"/>
  <c r="D89" i="38"/>
  <c r="E89" i="38"/>
  <c r="F89" i="38"/>
  <c r="G89" i="38"/>
  <c r="H89" i="38"/>
  <c r="D90" i="38"/>
  <c r="I90" i="38" s="1"/>
  <c r="E90" i="38"/>
  <c r="F90" i="38"/>
  <c r="G90" i="38"/>
  <c r="H90" i="38"/>
  <c r="D91" i="38"/>
  <c r="E91" i="38"/>
  <c r="F91" i="38"/>
  <c r="G91" i="38"/>
  <c r="H91" i="38"/>
  <c r="D92" i="38"/>
  <c r="E92" i="38"/>
  <c r="F92" i="38"/>
  <c r="G92" i="38"/>
  <c r="H92" i="38"/>
  <c r="D93" i="38"/>
  <c r="I93" i="38" s="1"/>
  <c r="E93" i="38"/>
  <c r="F93" i="38"/>
  <c r="G93" i="38"/>
  <c r="H93" i="38"/>
  <c r="D94" i="38"/>
  <c r="I94" i="38" s="1"/>
  <c r="E94" i="38"/>
  <c r="F94" i="38"/>
  <c r="G94" i="38"/>
  <c r="H94" i="38"/>
  <c r="D95" i="38"/>
  <c r="I95" i="38" s="1"/>
  <c r="E95" i="38"/>
  <c r="F95" i="38"/>
  <c r="G95" i="38"/>
  <c r="H95" i="38"/>
  <c r="D96" i="38"/>
  <c r="E96" i="38"/>
  <c r="F96" i="38"/>
  <c r="G96" i="38"/>
  <c r="H96" i="38"/>
  <c r="D97" i="38"/>
  <c r="E97" i="38"/>
  <c r="F97" i="38"/>
  <c r="G97" i="38"/>
  <c r="H97" i="38"/>
  <c r="D98" i="38"/>
  <c r="E98" i="38"/>
  <c r="F98" i="38"/>
  <c r="G98" i="38"/>
  <c r="H98" i="38"/>
  <c r="D99" i="38"/>
  <c r="E99" i="38"/>
  <c r="F99" i="38"/>
  <c r="G99" i="38"/>
  <c r="H99" i="38"/>
  <c r="D100" i="38"/>
  <c r="I100" i="38" s="1"/>
  <c r="E100" i="38"/>
  <c r="F100" i="38"/>
  <c r="G100" i="38"/>
  <c r="H100" i="38"/>
  <c r="D101" i="38"/>
  <c r="E101" i="38"/>
  <c r="F101" i="38"/>
  <c r="G101" i="38"/>
  <c r="H101" i="38"/>
  <c r="D102" i="38"/>
  <c r="E102" i="38"/>
  <c r="F102" i="38"/>
  <c r="G102" i="38"/>
  <c r="H102" i="38"/>
  <c r="D103" i="38"/>
  <c r="E103" i="38"/>
  <c r="F103" i="38"/>
  <c r="G103" i="38"/>
  <c r="H103" i="38"/>
  <c r="D104" i="38"/>
  <c r="I104" i="38" s="1"/>
  <c r="E104" i="38"/>
  <c r="F104" i="38"/>
  <c r="G104" i="38"/>
  <c r="H104" i="38"/>
  <c r="D105" i="38"/>
  <c r="E105" i="38"/>
  <c r="F105" i="38"/>
  <c r="G105" i="38"/>
  <c r="H105" i="38"/>
  <c r="D106" i="38"/>
  <c r="I106" i="38" s="1"/>
  <c r="E106" i="38"/>
  <c r="F106" i="38"/>
  <c r="G106" i="38"/>
  <c r="H106" i="38"/>
  <c r="D107" i="38"/>
  <c r="E107" i="38"/>
  <c r="F107" i="38"/>
  <c r="G107" i="38"/>
  <c r="H107" i="38"/>
  <c r="D108" i="38"/>
  <c r="E108" i="38"/>
  <c r="F108" i="38"/>
  <c r="G108" i="38"/>
  <c r="H108" i="38"/>
  <c r="D109" i="38"/>
  <c r="I109" i="38" s="1"/>
  <c r="E109" i="38"/>
  <c r="F109" i="38"/>
  <c r="G109" i="38"/>
  <c r="H109" i="38"/>
  <c r="D110" i="38"/>
  <c r="I110" i="38" s="1"/>
  <c r="E110" i="38"/>
  <c r="F110" i="38"/>
  <c r="G110" i="38"/>
  <c r="H110" i="38"/>
  <c r="D111" i="38"/>
  <c r="I111" i="38" s="1"/>
  <c r="E111" i="38"/>
  <c r="F111" i="38"/>
  <c r="G111" i="38"/>
  <c r="H111" i="38"/>
  <c r="D112" i="38"/>
  <c r="E112" i="38"/>
  <c r="F112" i="38"/>
  <c r="G112" i="38"/>
  <c r="H112" i="38"/>
  <c r="D113" i="38"/>
  <c r="E113" i="38"/>
  <c r="F113" i="38"/>
  <c r="G113" i="38"/>
  <c r="H113" i="38"/>
  <c r="D114" i="38"/>
  <c r="E114" i="38"/>
  <c r="F114" i="38"/>
  <c r="G114" i="38"/>
  <c r="H114" i="38"/>
  <c r="D115" i="38"/>
  <c r="E115" i="38"/>
  <c r="F115" i="38"/>
  <c r="G115" i="38"/>
  <c r="H115" i="38"/>
  <c r="D116" i="38"/>
  <c r="I116" i="38" s="1"/>
  <c r="E116" i="38"/>
  <c r="F116" i="38"/>
  <c r="G116" i="38"/>
  <c r="H116" i="38"/>
  <c r="D117" i="38"/>
  <c r="E117" i="38"/>
  <c r="F117" i="38"/>
  <c r="G117" i="38"/>
  <c r="H117" i="38"/>
  <c r="D118" i="38"/>
  <c r="E118" i="38"/>
  <c r="F118" i="38"/>
  <c r="G118" i="38"/>
  <c r="H118" i="38"/>
  <c r="D119" i="38"/>
  <c r="E119" i="38"/>
  <c r="F119" i="38"/>
  <c r="G119" i="38"/>
  <c r="H119" i="38"/>
  <c r="D120" i="38"/>
  <c r="I120" i="38" s="1"/>
  <c r="E120" i="38"/>
  <c r="F120" i="38"/>
  <c r="G120" i="38"/>
  <c r="H120" i="38"/>
  <c r="D121" i="38"/>
  <c r="E121" i="38"/>
  <c r="F121" i="38"/>
  <c r="G121" i="38"/>
  <c r="H121" i="38"/>
  <c r="D122" i="38"/>
  <c r="I122" i="38" s="1"/>
  <c r="E122" i="38"/>
  <c r="F122" i="38"/>
  <c r="G122" i="38"/>
  <c r="H122" i="38"/>
  <c r="D123" i="38"/>
  <c r="E123" i="38"/>
  <c r="F123" i="38"/>
  <c r="G123" i="38"/>
  <c r="H123" i="38"/>
  <c r="D124" i="38"/>
  <c r="E124" i="38"/>
  <c r="F124" i="38"/>
  <c r="G124" i="38"/>
  <c r="H124" i="38"/>
  <c r="D125" i="38"/>
  <c r="I125" i="38" s="1"/>
  <c r="E125" i="38"/>
  <c r="F125" i="38"/>
  <c r="G125" i="38"/>
  <c r="H125" i="38"/>
  <c r="D126" i="38"/>
  <c r="I126" i="38" s="1"/>
  <c r="E126" i="38"/>
  <c r="F126" i="38"/>
  <c r="G126" i="38"/>
  <c r="H126" i="38"/>
  <c r="D127" i="38"/>
  <c r="I127" i="38" s="1"/>
  <c r="E127" i="38"/>
  <c r="F127" i="38"/>
  <c r="G127" i="38"/>
  <c r="H127" i="38"/>
  <c r="D128" i="38"/>
  <c r="E128" i="38"/>
  <c r="F128" i="38"/>
  <c r="G128" i="38"/>
  <c r="H128" i="38"/>
  <c r="D129" i="38"/>
  <c r="E129" i="38"/>
  <c r="F129" i="38"/>
  <c r="G129" i="38"/>
  <c r="H129" i="38"/>
  <c r="D130" i="38"/>
  <c r="E130" i="38"/>
  <c r="F130" i="38"/>
  <c r="G130" i="38"/>
  <c r="H130" i="38"/>
  <c r="D131" i="38"/>
  <c r="E131" i="38"/>
  <c r="F131" i="38"/>
  <c r="G131" i="38"/>
  <c r="H131" i="38"/>
  <c r="D132" i="38"/>
  <c r="I132" i="38" s="1"/>
  <c r="E132" i="38"/>
  <c r="F132" i="38"/>
  <c r="G132" i="38"/>
  <c r="H132" i="38"/>
  <c r="D133" i="38"/>
  <c r="E133" i="38"/>
  <c r="F133" i="38"/>
  <c r="G133" i="38"/>
  <c r="H133" i="38"/>
  <c r="D134" i="38"/>
  <c r="E134" i="38"/>
  <c r="F134" i="38"/>
  <c r="G134" i="38"/>
  <c r="H134" i="38"/>
  <c r="D135" i="38"/>
  <c r="E135" i="38"/>
  <c r="F135" i="38"/>
  <c r="G135" i="38"/>
  <c r="H135" i="38"/>
  <c r="D136" i="38"/>
  <c r="I136" i="38" s="1"/>
  <c r="E136" i="38"/>
  <c r="F136" i="38"/>
  <c r="G136" i="38"/>
  <c r="H136" i="38"/>
  <c r="D137" i="38"/>
  <c r="E137" i="38"/>
  <c r="F137" i="38"/>
  <c r="G137" i="38"/>
  <c r="H137" i="38"/>
  <c r="D138" i="38"/>
  <c r="I138" i="38" s="1"/>
  <c r="E138" i="38"/>
  <c r="F138" i="38"/>
  <c r="G138" i="38"/>
  <c r="H138" i="38"/>
  <c r="D139" i="38"/>
  <c r="E139" i="38"/>
  <c r="F139" i="38"/>
  <c r="G139" i="38"/>
  <c r="H139" i="38"/>
  <c r="D140" i="38"/>
  <c r="E140" i="38"/>
  <c r="F140" i="38"/>
  <c r="G140" i="38"/>
  <c r="H140" i="38"/>
  <c r="D141" i="38"/>
  <c r="I141" i="38" s="1"/>
  <c r="E141" i="38"/>
  <c r="F141" i="38"/>
  <c r="G141" i="38"/>
  <c r="H141" i="38"/>
  <c r="D142" i="38"/>
  <c r="I142" i="38" s="1"/>
  <c r="E142" i="38"/>
  <c r="F142" i="38"/>
  <c r="G142" i="38"/>
  <c r="H142" i="38"/>
  <c r="D143" i="38"/>
  <c r="I143" i="38" s="1"/>
  <c r="E143" i="38"/>
  <c r="F143" i="38"/>
  <c r="G143" i="38"/>
  <c r="H143" i="38"/>
  <c r="D144" i="38"/>
  <c r="E144" i="38"/>
  <c r="F144" i="38"/>
  <c r="G144" i="38"/>
  <c r="H144" i="38"/>
  <c r="D145" i="38"/>
  <c r="E145" i="38"/>
  <c r="F145" i="38"/>
  <c r="G145" i="38"/>
  <c r="H145" i="38"/>
  <c r="D146" i="38"/>
  <c r="I146" i="38" s="1"/>
  <c r="E146" i="38"/>
  <c r="F146" i="38"/>
  <c r="G146" i="38"/>
  <c r="H146" i="38"/>
  <c r="D147" i="38"/>
  <c r="E147" i="38"/>
  <c r="F147" i="38"/>
  <c r="G147" i="38"/>
  <c r="H147" i="38"/>
  <c r="D148" i="38"/>
  <c r="I148" i="38" s="1"/>
  <c r="E148" i="38"/>
  <c r="F148" i="38"/>
  <c r="G148" i="38"/>
  <c r="H148" i="38"/>
  <c r="D149" i="38"/>
  <c r="E149" i="38"/>
  <c r="F149" i="38"/>
  <c r="G149" i="38"/>
  <c r="H149" i="38"/>
  <c r="D150" i="38"/>
  <c r="E150" i="38"/>
  <c r="F150" i="38"/>
  <c r="G150" i="38"/>
  <c r="H150" i="38"/>
  <c r="D151" i="38"/>
  <c r="E151" i="38"/>
  <c r="F151" i="38"/>
  <c r="G151" i="38"/>
  <c r="H151" i="38"/>
  <c r="D152" i="38"/>
  <c r="I152" i="38" s="1"/>
  <c r="E152" i="38"/>
  <c r="F152" i="38"/>
  <c r="G152" i="38"/>
  <c r="H152" i="38"/>
  <c r="D153" i="38"/>
  <c r="E153" i="38"/>
  <c r="F153" i="38"/>
  <c r="G153" i="38"/>
  <c r="H153" i="38"/>
  <c r="D154" i="38"/>
  <c r="I154" i="38" s="1"/>
  <c r="E154" i="38"/>
  <c r="F154" i="38"/>
  <c r="G154" i="38"/>
  <c r="H154" i="38"/>
  <c r="D155" i="38"/>
  <c r="E155" i="38"/>
  <c r="F155" i="38"/>
  <c r="G155" i="38"/>
  <c r="H155" i="38"/>
  <c r="D156" i="38"/>
  <c r="E156" i="38"/>
  <c r="F156" i="38"/>
  <c r="G156" i="38"/>
  <c r="H156" i="38"/>
  <c r="D157" i="38"/>
  <c r="E157" i="38"/>
  <c r="F157" i="38"/>
  <c r="G157" i="38"/>
  <c r="H157" i="38"/>
  <c r="D158" i="38"/>
  <c r="I158" i="38" s="1"/>
  <c r="E158" i="38"/>
  <c r="F158" i="38"/>
  <c r="G158" i="38"/>
  <c r="H158" i="38"/>
  <c r="D159" i="38"/>
  <c r="I159" i="38" s="1"/>
  <c r="E159" i="38"/>
  <c r="F159" i="38"/>
  <c r="G159" i="38"/>
  <c r="H159" i="38"/>
  <c r="D160" i="38"/>
  <c r="I160" i="38" s="1"/>
  <c r="E160" i="38"/>
  <c r="F160" i="38"/>
  <c r="G160" i="38"/>
  <c r="H160" i="38"/>
  <c r="D161" i="38"/>
  <c r="E161" i="38"/>
  <c r="F161" i="38"/>
  <c r="G161" i="38"/>
  <c r="H161" i="38"/>
  <c r="D162" i="38"/>
  <c r="I162" i="38" s="1"/>
  <c r="E162" i="38"/>
  <c r="F162" i="38"/>
  <c r="G162" i="38"/>
  <c r="H162" i="38"/>
  <c r="D163" i="38"/>
  <c r="E163" i="38"/>
  <c r="F163" i="38"/>
  <c r="G163" i="38"/>
  <c r="H163" i="38"/>
  <c r="D164" i="38"/>
  <c r="I164" i="38" s="1"/>
  <c r="E164" i="38"/>
  <c r="F164" i="38"/>
  <c r="G164" i="38"/>
  <c r="H164" i="38"/>
  <c r="D165" i="38"/>
  <c r="E165" i="38"/>
  <c r="F165" i="38"/>
  <c r="G165" i="38"/>
  <c r="H165" i="38"/>
  <c r="D166" i="38"/>
  <c r="E166" i="38"/>
  <c r="F166" i="38"/>
  <c r="G166" i="38"/>
  <c r="H166" i="38"/>
  <c r="D167" i="38"/>
  <c r="E167" i="38"/>
  <c r="F167" i="38"/>
  <c r="G167" i="38"/>
  <c r="H167" i="38"/>
  <c r="D168" i="38"/>
  <c r="I168" i="38" s="1"/>
  <c r="E168" i="38"/>
  <c r="F168" i="38"/>
  <c r="G168" i="38"/>
  <c r="H168" i="38"/>
  <c r="D169" i="38"/>
  <c r="E169" i="38"/>
  <c r="F169" i="38"/>
  <c r="G169" i="38"/>
  <c r="H169" i="38"/>
  <c r="D170" i="38"/>
  <c r="I170" i="38" s="1"/>
  <c r="E170" i="38"/>
  <c r="F170" i="38"/>
  <c r="G170" i="38"/>
  <c r="H170" i="38"/>
  <c r="D171" i="38"/>
  <c r="E171" i="38"/>
  <c r="F171" i="38"/>
  <c r="G171" i="38"/>
  <c r="H171" i="38"/>
  <c r="D172" i="38"/>
  <c r="E172" i="38"/>
  <c r="F172" i="38"/>
  <c r="G172" i="38"/>
  <c r="H172" i="38"/>
  <c r="D173" i="38"/>
  <c r="E173" i="38"/>
  <c r="F173" i="38"/>
  <c r="G173" i="38"/>
  <c r="H173" i="38"/>
  <c r="D174" i="38"/>
  <c r="I174" i="38" s="1"/>
  <c r="E174" i="38"/>
  <c r="F174" i="38"/>
  <c r="G174" i="38"/>
  <c r="H174" i="38"/>
  <c r="D175" i="38"/>
  <c r="I175" i="38" s="1"/>
  <c r="E175" i="38"/>
  <c r="F175" i="38"/>
  <c r="G175" i="38"/>
  <c r="H175" i="38"/>
  <c r="D176" i="38"/>
  <c r="I176" i="38" s="1"/>
  <c r="E176" i="38"/>
  <c r="F176" i="38"/>
  <c r="G176" i="38"/>
  <c r="H176" i="38"/>
  <c r="D177" i="38"/>
  <c r="E177" i="38"/>
  <c r="F177" i="38"/>
  <c r="G177" i="38"/>
  <c r="H177" i="38"/>
  <c r="D178" i="38"/>
  <c r="I178" i="38" s="1"/>
  <c r="E178" i="38"/>
  <c r="F178" i="38"/>
  <c r="G178" i="38"/>
  <c r="H178" i="38"/>
  <c r="D179" i="38"/>
  <c r="E179" i="38"/>
  <c r="F179" i="38"/>
  <c r="G179" i="38"/>
  <c r="H179" i="38"/>
  <c r="D180" i="38"/>
  <c r="I180" i="38" s="1"/>
  <c r="E180" i="38"/>
  <c r="F180" i="38"/>
  <c r="G180" i="38"/>
  <c r="H180" i="38"/>
  <c r="D181" i="38"/>
  <c r="E181" i="38"/>
  <c r="F181" i="38"/>
  <c r="G181" i="38"/>
  <c r="H181" i="38"/>
  <c r="D182" i="38"/>
  <c r="E182" i="38"/>
  <c r="F182" i="38"/>
  <c r="G182" i="38"/>
  <c r="H182" i="38"/>
  <c r="D183" i="38"/>
  <c r="E183" i="38"/>
  <c r="F183" i="38"/>
  <c r="G183" i="38"/>
  <c r="H183" i="38"/>
  <c r="D184" i="38"/>
  <c r="I184" i="38" s="1"/>
  <c r="E184" i="38"/>
  <c r="F184" i="38"/>
  <c r="G184" i="38"/>
  <c r="H184" i="38"/>
  <c r="D185" i="38"/>
  <c r="E185" i="38"/>
  <c r="F185" i="38"/>
  <c r="G185" i="38"/>
  <c r="H185" i="38"/>
  <c r="D186" i="38"/>
  <c r="I186" i="38" s="1"/>
  <c r="E186" i="38"/>
  <c r="F186" i="38"/>
  <c r="G186" i="38"/>
  <c r="H186" i="38"/>
  <c r="D187" i="38"/>
  <c r="E187" i="38"/>
  <c r="F187" i="38"/>
  <c r="G187" i="38"/>
  <c r="H187" i="38"/>
  <c r="D188" i="38"/>
  <c r="E188" i="38"/>
  <c r="F188" i="38"/>
  <c r="G188" i="38"/>
  <c r="H188" i="38"/>
  <c r="D189" i="38"/>
  <c r="E189" i="38"/>
  <c r="F189" i="38"/>
  <c r="G189" i="38"/>
  <c r="H189" i="38"/>
  <c r="D190" i="38"/>
  <c r="I190" i="38" s="1"/>
  <c r="E190" i="38"/>
  <c r="F190" i="38"/>
  <c r="G190" i="38"/>
  <c r="H190" i="38"/>
  <c r="D191" i="38"/>
  <c r="I191" i="38" s="1"/>
  <c r="E191" i="38"/>
  <c r="F191" i="38"/>
  <c r="G191" i="38"/>
  <c r="H191" i="38"/>
  <c r="D192" i="38"/>
  <c r="I192" i="38" s="1"/>
  <c r="E192" i="38"/>
  <c r="F192" i="38"/>
  <c r="G192" i="38"/>
  <c r="H192" i="38"/>
  <c r="D193" i="38"/>
  <c r="E193" i="38"/>
  <c r="F193" i="38"/>
  <c r="G193" i="38"/>
  <c r="H193" i="38"/>
  <c r="D194" i="38"/>
  <c r="I194" i="38" s="1"/>
  <c r="E194" i="38"/>
  <c r="F194" i="38"/>
  <c r="G194" i="38"/>
  <c r="H194" i="38"/>
  <c r="D195" i="38"/>
  <c r="E195" i="38"/>
  <c r="F195" i="38"/>
  <c r="G195" i="38"/>
  <c r="H195" i="38"/>
  <c r="D196" i="38"/>
  <c r="I196" i="38" s="1"/>
  <c r="E196" i="38"/>
  <c r="F196" i="38"/>
  <c r="G196" i="38"/>
  <c r="H196" i="38"/>
  <c r="D197" i="38"/>
  <c r="E197" i="38"/>
  <c r="F197" i="38"/>
  <c r="G197" i="38"/>
  <c r="H197" i="38"/>
  <c r="D198" i="38"/>
  <c r="E198" i="38"/>
  <c r="F198" i="38"/>
  <c r="G198" i="38"/>
  <c r="H198" i="38"/>
  <c r="D199" i="38"/>
  <c r="E199" i="38"/>
  <c r="F199" i="38"/>
  <c r="G199" i="38"/>
  <c r="H199" i="38"/>
  <c r="D200" i="38"/>
  <c r="I200" i="38" s="1"/>
  <c r="E200" i="38"/>
  <c r="F200" i="38"/>
  <c r="G200" i="38"/>
  <c r="H200" i="38"/>
  <c r="D201" i="38"/>
  <c r="E201" i="38"/>
  <c r="F201" i="38"/>
  <c r="G201" i="38"/>
  <c r="H201" i="38"/>
  <c r="D202" i="38"/>
  <c r="I202" i="38" s="1"/>
  <c r="E202" i="38"/>
  <c r="F202" i="38"/>
  <c r="G202" i="38"/>
  <c r="H202" i="38"/>
  <c r="D203" i="38"/>
  <c r="E203" i="38"/>
  <c r="F203" i="38"/>
  <c r="G203" i="38"/>
  <c r="H203" i="38"/>
  <c r="D204" i="38"/>
  <c r="E204" i="38"/>
  <c r="F204" i="38"/>
  <c r="G204" i="38"/>
  <c r="H204" i="38"/>
  <c r="D205" i="38"/>
  <c r="E205" i="38"/>
  <c r="F205" i="38"/>
  <c r="G205" i="38"/>
  <c r="H205" i="38"/>
  <c r="D206" i="38"/>
  <c r="I206" i="38" s="1"/>
  <c r="E206" i="38"/>
  <c r="F206" i="38"/>
  <c r="G206" i="38"/>
  <c r="H206" i="38"/>
  <c r="D207" i="38"/>
  <c r="I207" i="38" s="1"/>
  <c r="E207" i="38"/>
  <c r="F207" i="38"/>
  <c r="G207" i="38"/>
  <c r="H207" i="38"/>
  <c r="D208" i="38"/>
  <c r="I208" i="38" s="1"/>
  <c r="E208" i="38"/>
  <c r="F208" i="38"/>
  <c r="G208" i="38"/>
  <c r="H208" i="38"/>
  <c r="D209" i="38"/>
  <c r="E209" i="38"/>
  <c r="F209" i="38"/>
  <c r="G209" i="38"/>
  <c r="H209" i="38"/>
  <c r="D210" i="38"/>
  <c r="I210" i="38" s="1"/>
  <c r="E210" i="38"/>
  <c r="F210" i="38"/>
  <c r="G210" i="38"/>
  <c r="H210" i="38"/>
  <c r="D211" i="38"/>
  <c r="E211" i="38"/>
  <c r="F211" i="38"/>
  <c r="G211" i="38"/>
  <c r="H211" i="38"/>
  <c r="D212" i="38"/>
  <c r="I212" i="38" s="1"/>
  <c r="E212" i="38"/>
  <c r="F212" i="38"/>
  <c r="G212" i="38"/>
  <c r="H212" i="38"/>
  <c r="D213" i="38"/>
  <c r="E213" i="38"/>
  <c r="F213" i="38"/>
  <c r="G213" i="38"/>
  <c r="H213" i="38"/>
  <c r="D214" i="38"/>
  <c r="E214" i="38"/>
  <c r="F214" i="38"/>
  <c r="G214" i="38"/>
  <c r="H214" i="38"/>
  <c r="D215" i="38"/>
  <c r="E215" i="38"/>
  <c r="F215" i="38"/>
  <c r="G215" i="38"/>
  <c r="H215" i="38"/>
  <c r="D216" i="38"/>
  <c r="I216" i="38" s="1"/>
  <c r="E216" i="38"/>
  <c r="F216" i="38"/>
  <c r="G216" i="38"/>
  <c r="H216" i="38"/>
  <c r="D217" i="38"/>
  <c r="E217" i="38"/>
  <c r="F217" i="38"/>
  <c r="G217" i="38"/>
  <c r="H217" i="38"/>
  <c r="D218" i="38"/>
  <c r="I218" i="38" s="1"/>
  <c r="E218" i="38"/>
  <c r="F218" i="38"/>
  <c r="G218" i="38"/>
  <c r="H218" i="38"/>
  <c r="D219" i="38"/>
  <c r="E219" i="38"/>
  <c r="F219" i="38"/>
  <c r="G219" i="38"/>
  <c r="H219" i="38"/>
  <c r="D220" i="38"/>
  <c r="E220" i="38"/>
  <c r="F220" i="38"/>
  <c r="G220" i="38"/>
  <c r="H220" i="38"/>
  <c r="D221" i="38"/>
  <c r="E221" i="38"/>
  <c r="F221" i="38"/>
  <c r="G221" i="38"/>
  <c r="H221" i="38"/>
  <c r="D222" i="38"/>
  <c r="I222" i="38" s="1"/>
  <c r="E222" i="38"/>
  <c r="F222" i="38"/>
  <c r="G222" i="38"/>
  <c r="H222" i="38"/>
  <c r="D223" i="38"/>
  <c r="I223" i="38" s="1"/>
  <c r="E223" i="38"/>
  <c r="F223" i="38"/>
  <c r="G223" i="38"/>
  <c r="H223" i="38"/>
  <c r="D224" i="38"/>
  <c r="I224" i="38" s="1"/>
  <c r="E224" i="38"/>
  <c r="F224" i="38"/>
  <c r="G224" i="38"/>
  <c r="H224" i="38"/>
  <c r="D225" i="38"/>
  <c r="E225" i="38"/>
  <c r="F225" i="38"/>
  <c r="G225" i="38"/>
  <c r="H225" i="38"/>
  <c r="D226" i="38"/>
  <c r="I226" i="38" s="1"/>
  <c r="E226" i="38"/>
  <c r="F226" i="38"/>
  <c r="G226" i="38"/>
  <c r="H226" i="38"/>
  <c r="D227" i="38"/>
  <c r="E227" i="38"/>
  <c r="F227" i="38"/>
  <c r="G227" i="38"/>
  <c r="H227" i="38"/>
  <c r="D228" i="38"/>
  <c r="I228" i="38" s="1"/>
  <c r="E228" i="38"/>
  <c r="F228" i="38"/>
  <c r="G228" i="38"/>
  <c r="H228" i="38"/>
  <c r="D229" i="38"/>
  <c r="E229" i="38"/>
  <c r="F229" i="38"/>
  <c r="G229" i="38"/>
  <c r="H229" i="38"/>
  <c r="D230" i="38"/>
  <c r="E230" i="38"/>
  <c r="F230" i="38"/>
  <c r="G230" i="38"/>
  <c r="H230" i="38"/>
  <c r="D231" i="38"/>
  <c r="E231" i="38"/>
  <c r="F231" i="38"/>
  <c r="G231" i="38"/>
  <c r="H231" i="38"/>
  <c r="D232" i="38"/>
  <c r="I232" i="38" s="1"/>
  <c r="E232" i="38"/>
  <c r="F232" i="38"/>
  <c r="G232" i="38"/>
  <c r="H232" i="38"/>
  <c r="D233" i="38"/>
  <c r="E233" i="38"/>
  <c r="F233" i="38"/>
  <c r="G233" i="38"/>
  <c r="H233" i="38"/>
  <c r="D234" i="38"/>
  <c r="I234" i="38" s="1"/>
  <c r="E234" i="38"/>
  <c r="F234" i="38"/>
  <c r="G234" i="38"/>
  <c r="H234" i="38"/>
  <c r="D235" i="38"/>
  <c r="E235" i="38"/>
  <c r="F235" i="38"/>
  <c r="G235" i="38"/>
  <c r="H235" i="38"/>
  <c r="D236" i="38"/>
  <c r="E236" i="38"/>
  <c r="F236" i="38"/>
  <c r="G236" i="38"/>
  <c r="H236" i="38"/>
  <c r="D237" i="38"/>
  <c r="E237" i="38"/>
  <c r="F237" i="38"/>
  <c r="G237" i="38"/>
  <c r="H237" i="38"/>
  <c r="D238" i="38"/>
  <c r="I238" i="38" s="1"/>
  <c r="E238" i="38"/>
  <c r="F238" i="38"/>
  <c r="G238" i="38"/>
  <c r="H238" i="38"/>
  <c r="D239" i="38"/>
  <c r="I239" i="38" s="1"/>
  <c r="E239" i="38"/>
  <c r="F239" i="38"/>
  <c r="G239" i="38"/>
  <c r="H239" i="38"/>
  <c r="D240" i="38"/>
  <c r="I240" i="38" s="1"/>
  <c r="E240" i="38"/>
  <c r="F240" i="38"/>
  <c r="G240" i="38"/>
  <c r="H240" i="38"/>
  <c r="D241" i="38"/>
  <c r="E241" i="38"/>
  <c r="F241" i="38"/>
  <c r="G241" i="38"/>
  <c r="H241" i="38"/>
  <c r="D242" i="38"/>
  <c r="I242" i="38" s="1"/>
  <c r="E242" i="38"/>
  <c r="F242" i="38"/>
  <c r="G242" i="38"/>
  <c r="H242" i="38"/>
  <c r="D243" i="38"/>
  <c r="E243" i="38"/>
  <c r="F243" i="38"/>
  <c r="G243" i="38"/>
  <c r="H243" i="38"/>
  <c r="D244" i="38"/>
  <c r="I244" i="38" s="1"/>
  <c r="E244" i="38"/>
  <c r="F244" i="38"/>
  <c r="G244" i="38"/>
  <c r="H244" i="38"/>
  <c r="D245" i="38"/>
  <c r="E245" i="38"/>
  <c r="F245" i="38"/>
  <c r="G245" i="38"/>
  <c r="H245" i="38"/>
  <c r="D246" i="38"/>
  <c r="E246" i="38"/>
  <c r="F246" i="38"/>
  <c r="G246" i="38"/>
  <c r="H246" i="38"/>
  <c r="D247" i="38"/>
  <c r="E247" i="38"/>
  <c r="F247" i="38"/>
  <c r="G247" i="38"/>
  <c r="H247" i="38"/>
  <c r="D248" i="38"/>
  <c r="E248" i="38"/>
  <c r="F248" i="38"/>
  <c r="G248" i="38"/>
  <c r="H248" i="38"/>
  <c r="D249" i="38"/>
  <c r="E249" i="38"/>
  <c r="F249" i="38"/>
  <c r="G249" i="38"/>
  <c r="H249" i="38"/>
  <c r="D250" i="38"/>
  <c r="I250" i="38" s="1"/>
  <c r="E250" i="38"/>
  <c r="F250" i="38"/>
  <c r="G250" i="38"/>
  <c r="H250" i="38"/>
  <c r="D251" i="38"/>
  <c r="E251" i="38"/>
  <c r="F251" i="38"/>
  <c r="G251" i="38"/>
  <c r="H251" i="38"/>
  <c r="D252" i="38"/>
  <c r="E252" i="38"/>
  <c r="F252" i="38"/>
  <c r="G252" i="38"/>
  <c r="H252" i="38"/>
  <c r="D253" i="38"/>
  <c r="E253" i="38"/>
  <c r="F253" i="38"/>
  <c r="G253" i="38"/>
  <c r="H253" i="38"/>
  <c r="D254" i="38"/>
  <c r="I254" i="38" s="1"/>
  <c r="E254" i="38"/>
  <c r="F254" i="38"/>
  <c r="G254" i="38"/>
  <c r="H254" i="38"/>
  <c r="D255" i="38"/>
  <c r="I255" i="38" s="1"/>
  <c r="E255" i="38"/>
  <c r="F255" i="38"/>
  <c r="G255" i="38"/>
  <c r="H255" i="38"/>
  <c r="D256" i="38"/>
  <c r="I256" i="38" s="1"/>
  <c r="E256" i="38"/>
  <c r="F256" i="38"/>
  <c r="G256" i="38"/>
  <c r="H256" i="38"/>
  <c r="D257" i="38"/>
  <c r="E257" i="38"/>
  <c r="F257" i="38"/>
  <c r="G257" i="38"/>
  <c r="H257" i="38"/>
  <c r="D258" i="38"/>
  <c r="I258" i="38" s="1"/>
  <c r="E258" i="38"/>
  <c r="J258" i="38" s="1"/>
  <c r="K258" i="38" s="1"/>
  <c r="F258" i="38"/>
  <c r="G258" i="38"/>
  <c r="H258" i="38"/>
  <c r="D259" i="38"/>
  <c r="E259" i="38"/>
  <c r="F259" i="38"/>
  <c r="G259" i="38"/>
  <c r="H259" i="38"/>
  <c r="D260" i="38"/>
  <c r="I260" i="38" s="1"/>
  <c r="E260" i="38"/>
  <c r="F260" i="38"/>
  <c r="G260" i="38"/>
  <c r="H260" i="38"/>
  <c r="D261" i="38"/>
  <c r="E261" i="38"/>
  <c r="F261" i="38"/>
  <c r="G261" i="38"/>
  <c r="H261" i="38"/>
  <c r="D262" i="38"/>
  <c r="E262" i="38"/>
  <c r="F262" i="38"/>
  <c r="G262" i="38"/>
  <c r="H262" i="38"/>
  <c r="D263" i="38"/>
  <c r="E263" i="38"/>
  <c r="F263" i="38"/>
  <c r="G263" i="38"/>
  <c r="H263" i="38"/>
  <c r="D264" i="38"/>
  <c r="I264" i="38" s="1"/>
  <c r="E264" i="38"/>
  <c r="F264" i="38"/>
  <c r="G264" i="38"/>
  <c r="H264" i="38"/>
  <c r="D265" i="38"/>
  <c r="E265" i="38"/>
  <c r="F265" i="38"/>
  <c r="G265" i="38"/>
  <c r="H265" i="38"/>
  <c r="D266" i="38"/>
  <c r="I266" i="38" s="1"/>
  <c r="E266" i="38"/>
  <c r="F266" i="38"/>
  <c r="G266" i="38"/>
  <c r="H266" i="38"/>
  <c r="D267" i="38"/>
  <c r="E267" i="38"/>
  <c r="F267" i="38"/>
  <c r="G267" i="38"/>
  <c r="H267" i="38"/>
  <c r="D268" i="38"/>
  <c r="E268" i="38"/>
  <c r="F268" i="38"/>
  <c r="G268" i="38"/>
  <c r="H268" i="38"/>
  <c r="D269" i="38"/>
  <c r="E269" i="38"/>
  <c r="F269" i="38"/>
  <c r="G269" i="38"/>
  <c r="H269" i="38"/>
  <c r="D270" i="38"/>
  <c r="I270" i="38" s="1"/>
  <c r="E270" i="38"/>
  <c r="F270" i="38"/>
  <c r="G270" i="38"/>
  <c r="H270" i="38"/>
  <c r="D271" i="38"/>
  <c r="I271" i="38" s="1"/>
  <c r="E271" i="38"/>
  <c r="F271" i="38"/>
  <c r="G271" i="38"/>
  <c r="H271" i="38"/>
  <c r="D272" i="38"/>
  <c r="I272" i="38" s="1"/>
  <c r="E272" i="38"/>
  <c r="F272" i="38"/>
  <c r="G272" i="38"/>
  <c r="H272" i="38"/>
  <c r="D273" i="38"/>
  <c r="E273" i="38"/>
  <c r="F273" i="38"/>
  <c r="G273" i="38"/>
  <c r="H273" i="38"/>
  <c r="D274" i="38"/>
  <c r="I274" i="38" s="1"/>
  <c r="E274" i="38"/>
  <c r="F274" i="38"/>
  <c r="G274" i="38"/>
  <c r="H274" i="38"/>
  <c r="D275" i="38"/>
  <c r="I275" i="38" s="1"/>
  <c r="E275" i="38"/>
  <c r="F275" i="38"/>
  <c r="G275" i="38"/>
  <c r="H275" i="38"/>
  <c r="D276" i="38"/>
  <c r="I276" i="38" s="1"/>
  <c r="E276" i="38"/>
  <c r="F276" i="38"/>
  <c r="G276" i="38"/>
  <c r="H276" i="38"/>
  <c r="D277" i="38"/>
  <c r="E277" i="38"/>
  <c r="F277" i="38"/>
  <c r="G277" i="38"/>
  <c r="H277" i="38"/>
  <c r="D278" i="38"/>
  <c r="E278" i="38"/>
  <c r="F278" i="38"/>
  <c r="G278" i="38"/>
  <c r="H278" i="38"/>
  <c r="D279" i="38"/>
  <c r="E279" i="38"/>
  <c r="F279" i="38"/>
  <c r="G279" i="38"/>
  <c r="H279" i="38"/>
  <c r="D280" i="38"/>
  <c r="I280" i="38" s="1"/>
  <c r="E280" i="38"/>
  <c r="F280" i="38"/>
  <c r="G280" i="38"/>
  <c r="H280" i="38"/>
  <c r="D281" i="38"/>
  <c r="E281" i="38"/>
  <c r="F281" i="38"/>
  <c r="G281" i="38"/>
  <c r="H281" i="38"/>
  <c r="D282" i="38"/>
  <c r="I282" i="38" s="1"/>
  <c r="E282" i="38"/>
  <c r="F282" i="38"/>
  <c r="G282" i="38"/>
  <c r="H282" i="38"/>
  <c r="D283" i="38"/>
  <c r="E283" i="38"/>
  <c r="F283" i="38"/>
  <c r="G283" i="38"/>
  <c r="H283" i="38"/>
  <c r="D284" i="38"/>
  <c r="E284" i="38"/>
  <c r="F284" i="38"/>
  <c r="G284" i="38"/>
  <c r="H284" i="38"/>
  <c r="D285" i="38"/>
  <c r="E285" i="38"/>
  <c r="F285" i="38"/>
  <c r="G285" i="38"/>
  <c r="H285" i="38"/>
  <c r="D286" i="38"/>
  <c r="I286" i="38" s="1"/>
  <c r="E286" i="38"/>
  <c r="F286" i="38"/>
  <c r="G286" i="38"/>
  <c r="H286" i="38"/>
  <c r="D287" i="38"/>
  <c r="I287" i="38" s="1"/>
  <c r="E287" i="38"/>
  <c r="F287" i="38"/>
  <c r="G287" i="38"/>
  <c r="H287" i="38"/>
  <c r="D288" i="38"/>
  <c r="I288" i="38" s="1"/>
  <c r="E288" i="38"/>
  <c r="F288" i="38"/>
  <c r="G288" i="38"/>
  <c r="H288" i="38"/>
  <c r="D289" i="38"/>
  <c r="E289" i="38"/>
  <c r="F289" i="38"/>
  <c r="G289" i="38"/>
  <c r="H289" i="38"/>
  <c r="D290" i="38"/>
  <c r="I290" i="38" s="1"/>
  <c r="E290" i="38"/>
  <c r="F290" i="38"/>
  <c r="G290" i="38"/>
  <c r="H290" i="38"/>
  <c r="D291" i="38"/>
  <c r="I291" i="38" s="1"/>
  <c r="E291" i="38"/>
  <c r="F291" i="38"/>
  <c r="G291" i="38"/>
  <c r="H291" i="38"/>
  <c r="D292" i="38"/>
  <c r="I292" i="38" s="1"/>
  <c r="E292" i="38"/>
  <c r="F292" i="38"/>
  <c r="G292" i="38"/>
  <c r="H292" i="38"/>
  <c r="D293" i="38"/>
  <c r="E293" i="38"/>
  <c r="F293" i="38"/>
  <c r="G293" i="38"/>
  <c r="H293" i="38"/>
  <c r="D294" i="38"/>
  <c r="E294" i="38"/>
  <c r="F294" i="38"/>
  <c r="G294" i="38"/>
  <c r="H294" i="38"/>
  <c r="D295" i="38"/>
  <c r="E295" i="38"/>
  <c r="F295" i="38"/>
  <c r="G295" i="38"/>
  <c r="H295" i="38"/>
  <c r="D296" i="38"/>
  <c r="I296" i="38" s="1"/>
  <c r="E296" i="38"/>
  <c r="F296" i="38"/>
  <c r="G296" i="38"/>
  <c r="H296" i="38"/>
  <c r="D297" i="38"/>
  <c r="E297" i="38"/>
  <c r="F297" i="38"/>
  <c r="G297" i="38"/>
  <c r="H297" i="38"/>
  <c r="D298" i="38"/>
  <c r="I298" i="38" s="1"/>
  <c r="E298" i="38"/>
  <c r="F298" i="38"/>
  <c r="G298" i="38"/>
  <c r="H298" i="38"/>
  <c r="D299" i="38"/>
  <c r="E299" i="38"/>
  <c r="F299" i="38"/>
  <c r="G299" i="38"/>
  <c r="H299" i="38"/>
  <c r="D300" i="38"/>
  <c r="E300" i="38"/>
  <c r="F300" i="38"/>
  <c r="G300" i="38"/>
  <c r="H300" i="38"/>
  <c r="D301" i="38"/>
  <c r="E301" i="38"/>
  <c r="F301" i="38"/>
  <c r="G301" i="38"/>
  <c r="H301" i="38"/>
  <c r="D302" i="38"/>
  <c r="I302" i="38" s="1"/>
  <c r="E302" i="38"/>
  <c r="F302" i="38"/>
  <c r="G302" i="38"/>
  <c r="H302" i="38"/>
  <c r="D303" i="38"/>
  <c r="I303" i="38" s="1"/>
  <c r="E303" i="38"/>
  <c r="F303" i="38"/>
  <c r="G303" i="38"/>
  <c r="H303" i="38"/>
  <c r="D304" i="38"/>
  <c r="I304" i="38" s="1"/>
  <c r="E304" i="38"/>
  <c r="F304" i="38"/>
  <c r="G304" i="38"/>
  <c r="H304" i="38"/>
  <c r="D305" i="38"/>
  <c r="E305" i="38"/>
  <c r="F305" i="38"/>
  <c r="G305" i="38"/>
  <c r="H305" i="38"/>
  <c r="D306" i="38"/>
  <c r="I306" i="38" s="1"/>
  <c r="E306" i="38"/>
  <c r="F306" i="38"/>
  <c r="G306" i="38"/>
  <c r="H306" i="38"/>
  <c r="D307" i="38"/>
  <c r="I307" i="38" s="1"/>
  <c r="E307" i="38"/>
  <c r="F307" i="38"/>
  <c r="G307" i="38"/>
  <c r="H307" i="38"/>
  <c r="D308" i="38"/>
  <c r="I308" i="38" s="1"/>
  <c r="E308" i="38"/>
  <c r="F308" i="38"/>
  <c r="G308" i="38"/>
  <c r="H308" i="38"/>
  <c r="D309" i="38"/>
  <c r="E309" i="38"/>
  <c r="F309" i="38"/>
  <c r="G309" i="38"/>
  <c r="H309" i="38"/>
  <c r="D310" i="38"/>
  <c r="E310" i="38"/>
  <c r="F310" i="38"/>
  <c r="G310" i="38"/>
  <c r="H310" i="38"/>
  <c r="D311" i="38"/>
  <c r="E311" i="38"/>
  <c r="F311" i="38"/>
  <c r="G311" i="38"/>
  <c r="H311" i="38"/>
  <c r="D312" i="38"/>
  <c r="I312" i="38" s="1"/>
  <c r="E312" i="38"/>
  <c r="F312" i="38"/>
  <c r="G312" i="38"/>
  <c r="H312" i="38"/>
  <c r="D313" i="38"/>
  <c r="E313" i="38"/>
  <c r="F313" i="38"/>
  <c r="G313" i="38"/>
  <c r="H313" i="38"/>
  <c r="D314" i="38"/>
  <c r="I314" i="38" s="1"/>
  <c r="E314" i="38"/>
  <c r="F314" i="38"/>
  <c r="G314" i="38"/>
  <c r="H314" i="38"/>
  <c r="D315" i="38"/>
  <c r="E315" i="38"/>
  <c r="F315" i="38"/>
  <c r="G315" i="38"/>
  <c r="H315" i="38"/>
  <c r="D316" i="38"/>
  <c r="E316" i="38"/>
  <c r="F316" i="38"/>
  <c r="G316" i="38"/>
  <c r="H316" i="38"/>
  <c r="D317" i="38"/>
  <c r="E317" i="38"/>
  <c r="F317" i="38"/>
  <c r="G317" i="38"/>
  <c r="H317" i="38"/>
  <c r="D318" i="38"/>
  <c r="I318" i="38" s="1"/>
  <c r="E318" i="38"/>
  <c r="F318" i="38"/>
  <c r="G318" i="38"/>
  <c r="H318" i="38"/>
  <c r="D319" i="38"/>
  <c r="I319" i="38" s="1"/>
  <c r="E319" i="38"/>
  <c r="F319" i="38"/>
  <c r="G319" i="38"/>
  <c r="H319" i="38"/>
  <c r="D320" i="38"/>
  <c r="I320" i="38" s="1"/>
  <c r="E320" i="38"/>
  <c r="F320" i="38"/>
  <c r="G320" i="38"/>
  <c r="H320" i="38"/>
  <c r="D321" i="38"/>
  <c r="I321" i="38" s="1"/>
  <c r="E321" i="38"/>
  <c r="F321" i="38"/>
  <c r="G321" i="38"/>
  <c r="H321" i="38"/>
  <c r="D322" i="38"/>
  <c r="I322" i="38" s="1"/>
  <c r="E322" i="38"/>
  <c r="F322" i="38"/>
  <c r="G322" i="38"/>
  <c r="H322" i="38"/>
  <c r="D323" i="38"/>
  <c r="I323" i="38" s="1"/>
  <c r="E323" i="38"/>
  <c r="F323" i="38"/>
  <c r="G323" i="38"/>
  <c r="H323" i="38"/>
  <c r="D324" i="38"/>
  <c r="I324" i="38" s="1"/>
  <c r="E324" i="38"/>
  <c r="F324" i="38"/>
  <c r="G324" i="38"/>
  <c r="H324" i="38"/>
  <c r="D325" i="38"/>
  <c r="E325" i="38"/>
  <c r="F325" i="38"/>
  <c r="G325" i="38"/>
  <c r="H325" i="38"/>
  <c r="D326" i="38"/>
  <c r="E326" i="38"/>
  <c r="F326" i="38"/>
  <c r="G326" i="38"/>
  <c r="H326" i="38"/>
  <c r="D327" i="38"/>
  <c r="E327" i="38"/>
  <c r="F327" i="38"/>
  <c r="G327" i="38"/>
  <c r="H327" i="38"/>
  <c r="D328" i="38"/>
  <c r="I328" i="38" s="1"/>
  <c r="E328" i="38"/>
  <c r="F328" i="38"/>
  <c r="G328" i="38"/>
  <c r="H328" i="38"/>
  <c r="D329" i="38"/>
  <c r="E329" i="38"/>
  <c r="F329" i="38"/>
  <c r="G329" i="38"/>
  <c r="H329" i="38"/>
  <c r="D330" i="38"/>
  <c r="I330" i="38" s="1"/>
  <c r="E330" i="38"/>
  <c r="F330" i="38"/>
  <c r="G330" i="38"/>
  <c r="H330" i="38"/>
  <c r="D331" i="38"/>
  <c r="E331" i="38"/>
  <c r="F331" i="38"/>
  <c r="G331" i="38"/>
  <c r="H331" i="38"/>
  <c r="D332" i="38"/>
  <c r="E332" i="38"/>
  <c r="F332" i="38"/>
  <c r="G332" i="38"/>
  <c r="H332" i="38"/>
  <c r="D333" i="38"/>
  <c r="E333" i="38"/>
  <c r="F333" i="38"/>
  <c r="G333" i="38"/>
  <c r="H333" i="38"/>
  <c r="D334" i="38"/>
  <c r="I334" i="38" s="1"/>
  <c r="E334" i="38"/>
  <c r="F334" i="38"/>
  <c r="G334" i="38"/>
  <c r="H334" i="38"/>
  <c r="D335" i="38"/>
  <c r="I335" i="38" s="1"/>
  <c r="E335" i="38"/>
  <c r="F335" i="38"/>
  <c r="G335" i="38"/>
  <c r="H335" i="38"/>
  <c r="D336" i="38"/>
  <c r="I336" i="38" s="1"/>
  <c r="E336" i="38"/>
  <c r="F336" i="38"/>
  <c r="G336" i="38"/>
  <c r="H336" i="38"/>
  <c r="D337" i="38"/>
  <c r="I337" i="38" s="1"/>
  <c r="E337" i="38"/>
  <c r="F337" i="38"/>
  <c r="G337" i="38"/>
  <c r="H337" i="38"/>
  <c r="D338" i="38"/>
  <c r="I338" i="38" s="1"/>
  <c r="E338" i="38"/>
  <c r="F338" i="38"/>
  <c r="G338" i="38"/>
  <c r="H338" i="38"/>
  <c r="D339" i="38"/>
  <c r="I339" i="38" s="1"/>
  <c r="E339" i="38"/>
  <c r="F339" i="38"/>
  <c r="G339" i="38"/>
  <c r="H339" i="38"/>
  <c r="D340" i="38"/>
  <c r="I340" i="38" s="1"/>
  <c r="E340" i="38"/>
  <c r="F340" i="38"/>
  <c r="G340" i="38"/>
  <c r="H340" i="38"/>
  <c r="D341" i="38"/>
  <c r="E341" i="38"/>
  <c r="F341" i="38"/>
  <c r="G341" i="38"/>
  <c r="H341" i="38"/>
  <c r="D342" i="38"/>
  <c r="E342" i="38"/>
  <c r="F342" i="38"/>
  <c r="G342" i="38"/>
  <c r="H342" i="38"/>
  <c r="D343" i="38"/>
  <c r="E343" i="38"/>
  <c r="F343" i="38"/>
  <c r="G343" i="38"/>
  <c r="H343" i="38"/>
  <c r="D344" i="38"/>
  <c r="I344" i="38" s="1"/>
  <c r="E344" i="38"/>
  <c r="F344" i="38"/>
  <c r="G344" i="38"/>
  <c r="H344" i="38"/>
  <c r="D345" i="38"/>
  <c r="E345" i="38"/>
  <c r="F345" i="38"/>
  <c r="G345" i="38"/>
  <c r="H345" i="38"/>
  <c r="D346" i="38"/>
  <c r="I346" i="38" s="1"/>
  <c r="E346" i="38"/>
  <c r="F346" i="38"/>
  <c r="G346" i="38"/>
  <c r="H346" i="38"/>
  <c r="D347" i="38"/>
  <c r="E347" i="38"/>
  <c r="F347" i="38"/>
  <c r="G347" i="38"/>
  <c r="H347" i="38"/>
  <c r="D348" i="38"/>
  <c r="E348" i="38"/>
  <c r="F348" i="38"/>
  <c r="G348" i="38"/>
  <c r="H348" i="38"/>
  <c r="D349" i="38"/>
  <c r="E349" i="38"/>
  <c r="F349" i="38"/>
  <c r="G349" i="38"/>
  <c r="H349" i="38"/>
  <c r="D350" i="38"/>
  <c r="I350" i="38" s="1"/>
  <c r="E350" i="38"/>
  <c r="F350" i="38"/>
  <c r="G350" i="38"/>
  <c r="H350" i="38"/>
  <c r="D351" i="38"/>
  <c r="I351" i="38" s="1"/>
  <c r="E351" i="38"/>
  <c r="F351" i="38"/>
  <c r="G351" i="38"/>
  <c r="H351" i="38"/>
  <c r="D352" i="38"/>
  <c r="I352" i="38" s="1"/>
  <c r="E352" i="38"/>
  <c r="F352" i="38"/>
  <c r="G352" i="38"/>
  <c r="H352" i="38"/>
  <c r="D353" i="38"/>
  <c r="I353" i="38" s="1"/>
  <c r="E353" i="38"/>
  <c r="F353" i="38"/>
  <c r="G353" i="38"/>
  <c r="H353" i="38"/>
  <c r="D354" i="38"/>
  <c r="I354" i="38" s="1"/>
  <c r="E354" i="38"/>
  <c r="F354" i="38"/>
  <c r="G354" i="38"/>
  <c r="H354" i="38"/>
  <c r="D355" i="38"/>
  <c r="I355" i="38" s="1"/>
  <c r="E355" i="38"/>
  <c r="F355" i="38"/>
  <c r="G355" i="38"/>
  <c r="H355" i="38"/>
  <c r="D356" i="38"/>
  <c r="I356" i="38" s="1"/>
  <c r="E356" i="38"/>
  <c r="F356" i="38"/>
  <c r="G356" i="38"/>
  <c r="H356" i="38"/>
  <c r="D357" i="38"/>
  <c r="E357" i="38"/>
  <c r="F357" i="38"/>
  <c r="G357" i="38"/>
  <c r="H357" i="38"/>
  <c r="D358" i="38"/>
  <c r="E358" i="38"/>
  <c r="F358" i="38"/>
  <c r="G358" i="38"/>
  <c r="H358" i="38"/>
  <c r="D359" i="38"/>
  <c r="E359" i="38"/>
  <c r="F359" i="38"/>
  <c r="G359" i="38"/>
  <c r="H359" i="38"/>
  <c r="D360" i="38"/>
  <c r="I360" i="38" s="1"/>
  <c r="E360" i="38"/>
  <c r="F360" i="38"/>
  <c r="G360" i="38"/>
  <c r="H360" i="38"/>
  <c r="D361" i="38"/>
  <c r="E361" i="38"/>
  <c r="F361" i="38"/>
  <c r="G361" i="38"/>
  <c r="H361" i="38"/>
  <c r="D362" i="38"/>
  <c r="I362" i="38" s="1"/>
  <c r="E362" i="38"/>
  <c r="F362" i="38"/>
  <c r="G362" i="38"/>
  <c r="H362" i="38"/>
  <c r="D363" i="38"/>
  <c r="E363" i="38"/>
  <c r="F363" i="38"/>
  <c r="G363" i="38"/>
  <c r="H363" i="38"/>
  <c r="D364" i="38"/>
  <c r="E364" i="38"/>
  <c r="F364" i="38"/>
  <c r="G364" i="38"/>
  <c r="H364" i="38"/>
  <c r="D365" i="38"/>
  <c r="E365" i="38"/>
  <c r="F365" i="38"/>
  <c r="G365" i="38"/>
  <c r="H365" i="38"/>
  <c r="D366" i="38"/>
  <c r="I366" i="38" s="1"/>
  <c r="E366" i="38"/>
  <c r="F366" i="38"/>
  <c r="G366" i="38"/>
  <c r="H366" i="38"/>
  <c r="D367" i="38"/>
  <c r="I367" i="38" s="1"/>
  <c r="E367" i="38"/>
  <c r="F367" i="38"/>
  <c r="G367" i="38"/>
  <c r="H367" i="38"/>
  <c r="D368" i="38"/>
  <c r="E368" i="38"/>
  <c r="F368" i="38"/>
  <c r="G368" i="38"/>
  <c r="H368" i="38"/>
  <c r="D369" i="38"/>
  <c r="I369" i="38" s="1"/>
  <c r="E369" i="38"/>
  <c r="F369" i="38"/>
  <c r="G369" i="38"/>
  <c r="H369" i="38"/>
  <c r="D370" i="38"/>
  <c r="I370" i="38" s="1"/>
  <c r="E370" i="38"/>
  <c r="F370" i="38"/>
  <c r="G370" i="38"/>
  <c r="H370" i="38"/>
  <c r="D371" i="38"/>
  <c r="E371" i="38"/>
  <c r="F371" i="38"/>
  <c r="G371" i="38"/>
  <c r="H371" i="38"/>
  <c r="D372" i="38"/>
  <c r="I372" i="38" s="1"/>
  <c r="E372" i="38"/>
  <c r="F372" i="38"/>
  <c r="G372" i="38"/>
  <c r="H372" i="38"/>
  <c r="D373" i="38"/>
  <c r="E373" i="38"/>
  <c r="F373" i="38"/>
  <c r="G373" i="38"/>
  <c r="H373" i="38"/>
  <c r="D374" i="38"/>
  <c r="I374" i="38" s="1"/>
  <c r="E374" i="38"/>
  <c r="F374" i="38"/>
  <c r="G374" i="38"/>
  <c r="H374" i="38"/>
  <c r="D375" i="38"/>
  <c r="E375" i="38"/>
  <c r="F375" i="38"/>
  <c r="G375" i="38"/>
  <c r="H375" i="38"/>
  <c r="D376" i="38"/>
  <c r="I376" i="38" s="1"/>
  <c r="E376" i="38"/>
  <c r="F376" i="38"/>
  <c r="G376" i="38"/>
  <c r="H376" i="38"/>
  <c r="D377" i="38"/>
  <c r="I377" i="38" s="1"/>
  <c r="E377" i="38"/>
  <c r="F377" i="38"/>
  <c r="G377" i="38"/>
  <c r="H377" i="38"/>
  <c r="D378" i="38"/>
  <c r="I378" i="38" s="1"/>
  <c r="E378" i="38"/>
  <c r="F378" i="38"/>
  <c r="G378" i="38"/>
  <c r="H378" i="38"/>
  <c r="D379" i="38"/>
  <c r="E379" i="38"/>
  <c r="F379" i="38"/>
  <c r="G379" i="38"/>
  <c r="H379" i="38"/>
  <c r="D380" i="38"/>
  <c r="E380" i="38"/>
  <c r="F380" i="38"/>
  <c r="G380" i="38"/>
  <c r="H380" i="38"/>
  <c r="D381" i="38"/>
  <c r="E381" i="38"/>
  <c r="F381" i="38"/>
  <c r="G381" i="38"/>
  <c r="H381" i="38"/>
  <c r="D382" i="38"/>
  <c r="I382" i="38" s="1"/>
  <c r="E382" i="38"/>
  <c r="F382" i="38"/>
  <c r="G382" i="38"/>
  <c r="H382" i="38"/>
  <c r="D383" i="38"/>
  <c r="I383" i="38" s="1"/>
  <c r="E383" i="38"/>
  <c r="F383" i="38"/>
  <c r="G383" i="38"/>
  <c r="H383" i="38"/>
  <c r="D384" i="38"/>
  <c r="E384" i="38"/>
  <c r="F384" i="38"/>
  <c r="G384" i="38"/>
  <c r="H384" i="38"/>
  <c r="D385" i="38"/>
  <c r="I385" i="38" s="1"/>
  <c r="E385" i="38"/>
  <c r="F385" i="38"/>
  <c r="G385" i="38"/>
  <c r="H385" i="38"/>
  <c r="D386" i="38"/>
  <c r="I386" i="38" s="1"/>
  <c r="E386" i="38"/>
  <c r="F386" i="38"/>
  <c r="G386" i="38"/>
  <c r="H386" i="38"/>
  <c r="D387" i="38"/>
  <c r="E387" i="38"/>
  <c r="F387" i="38"/>
  <c r="G387" i="38"/>
  <c r="H387" i="38"/>
  <c r="D388" i="38"/>
  <c r="I388" i="38" s="1"/>
  <c r="E388" i="38"/>
  <c r="F388" i="38"/>
  <c r="G388" i="38"/>
  <c r="H388" i="38"/>
  <c r="D389" i="38"/>
  <c r="E389" i="38"/>
  <c r="F389" i="38"/>
  <c r="G389" i="38"/>
  <c r="H389" i="38"/>
  <c r="D390" i="38"/>
  <c r="I390" i="38" s="1"/>
  <c r="E390" i="38"/>
  <c r="F390" i="38"/>
  <c r="G390" i="38"/>
  <c r="H390" i="38"/>
  <c r="D391" i="38"/>
  <c r="E391" i="38"/>
  <c r="F391" i="38"/>
  <c r="G391" i="38"/>
  <c r="H391" i="38"/>
  <c r="D392" i="38"/>
  <c r="I392" i="38" s="1"/>
  <c r="E392" i="38"/>
  <c r="F392" i="38"/>
  <c r="G392" i="38"/>
  <c r="H392" i="38"/>
  <c r="D393" i="38"/>
  <c r="I393" i="38" s="1"/>
  <c r="E393" i="38"/>
  <c r="F393" i="38"/>
  <c r="G393" i="38"/>
  <c r="H393" i="38"/>
  <c r="D394" i="38"/>
  <c r="I394" i="38" s="1"/>
  <c r="E394" i="38"/>
  <c r="F394" i="38"/>
  <c r="G394" i="38"/>
  <c r="H394" i="38"/>
  <c r="D395" i="38"/>
  <c r="E395" i="38"/>
  <c r="F395" i="38"/>
  <c r="G395" i="38"/>
  <c r="H395" i="38"/>
  <c r="D396" i="38"/>
  <c r="E396" i="38"/>
  <c r="F396" i="38"/>
  <c r="G396" i="38"/>
  <c r="H396" i="38"/>
  <c r="D397" i="38"/>
  <c r="E397" i="38"/>
  <c r="F397" i="38"/>
  <c r="G397" i="38"/>
  <c r="H397" i="38"/>
  <c r="D398" i="38"/>
  <c r="I398" i="38" s="1"/>
  <c r="E398" i="38"/>
  <c r="F398" i="38"/>
  <c r="G398" i="38"/>
  <c r="H398" i="38"/>
  <c r="D399" i="38"/>
  <c r="I399" i="38" s="1"/>
  <c r="E399" i="38"/>
  <c r="F399" i="38"/>
  <c r="G399" i="38"/>
  <c r="H399" i="38"/>
  <c r="D400" i="38"/>
  <c r="E400" i="38"/>
  <c r="F400" i="38"/>
  <c r="G400" i="38"/>
  <c r="H400" i="38"/>
  <c r="D401" i="38"/>
  <c r="I401" i="38" s="1"/>
  <c r="E401" i="38"/>
  <c r="F401" i="38"/>
  <c r="G401" i="38"/>
  <c r="H401" i="38"/>
  <c r="D402" i="38"/>
  <c r="I402" i="38" s="1"/>
  <c r="E402" i="38"/>
  <c r="F402" i="38"/>
  <c r="G402" i="38"/>
  <c r="H402" i="38"/>
  <c r="D403" i="38"/>
  <c r="E403" i="38"/>
  <c r="F403" i="38"/>
  <c r="G403" i="38"/>
  <c r="H403" i="38"/>
  <c r="D404" i="38"/>
  <c r="I404" i="38" s="1"/>
  <c r="E404" i="38"/>
  <c r="F404" i="38"/>
  <c r="G404" i="38"/>
  <c r="H404" i="38"/>
  <c r="D405" i="38"/>
  <c r="E405" i="38"/>
  <c r="F405" i="38"/>
  <c r="G405" i="38"/>
  <c r="H405" i="38"/>
  <c r="D406" i="38"/>
  <c r="I406" i="38" s="1"/>
  <c r="E406" i="38"/>
  <c r="F406" i="38"/>
  <c r="G406" i="38"/>
  <c r="H406" i="38"/>
  <c r="D407" i="38"/>
  <c r="E407" i="38"/>
  <c r="F407" i="38"/>
  <c r="G407" i="38"/>
  <c r="H407" i="38"/>
  <c r="D408" i="38"/>
  <c r="I408" i="38" s="1"/>
  <c r="E408" i="38"/>
  <c r="F408" i="38"/>
  <c r="G408" i="38"/>
  <c r="H408" i="38"/>
  <c r="D409" i="38"/>
  <c r="I409" i="38" s="1"/>
  <c r="E409" i="38"/>
  <c r="F409" i="38"/>
  <c r="G409" i="38"/>
  <c r="H409" i="38"/>
  <c r="D410" i="38"/>
  <c r="I410" i="38" s="1"/>
  <c r="E410" i="38"/>
  <c r="F410" i="38"/>
  <c r="G410" i="38"/>
  <c r="H410" i="38"/>
  <c r="D411" i="38"/>
  <c r="E411" i="38"/>
  <c r="F411" i="38"/>
  <c r="G411" i="38"/>
  <c r="H411" i="38"/>
  <c r="D412" i="38"/>
  <c r="E412" i="38"/>
  <c r="F412" i="38"/>
  <c r="G412" i="38"/>
  <c r="H412" i="38"/>
  <c r="D413" i="38"/>
  <c r="E413" i="38"/>
  <c r="F413" i="38"/>
  <c r="G413" i="38"/>
  <c r="H413" i="38"/>
  <c r="D414" i="38"/>
  <c r="I414" i="38" s="1"/>
  <c r="E414" i="38"/>
  <c r="F414" i="38"/>
  <c r="G414" i="38"/>
  <c r="H414" i="38"/>
  <c r="D415" i="38"/>
  <c r="I415" i="38" s="1"/>
  <c r="E415" i="38"/>
  <c r="F415" i="38"/>
  <c r="G415" i="38"/>
  <c r="H415" i="38"/>
  <c r="D416" i="38"/>
  <c r="E416" i="38"/>
  <c r="F416" i="38"/>
  <c r="G416" i="38"/>
  <c r="H416" i="38"/>
  <c r="D417" i="38"/>
  <c r="I417" i="38" s="1"/>
  <c r="E417" i="38"/>
  <c r="F417" i="38"/>
  <c r="G417" i="38"/>
  <c r="H417" i="38"/>
  <c r="D418" i="38"/>
  <c r="I418" i="38" s="1"/>
  <c r="E418" i="38"/>
  <c r="F418" i="38"/>
  <c r="G418" i="38"/>
  <c r="H418" i="38"/>
  <c r="D419" i="38"/>
  <c r="E419" i="38"/>
  <c r="F419" i="38"/>
  <c r="G419" i="38"/>
  <c r="H419" i="38"/>
  <c r="D420" i="38"/>
  <c r="I420" i="38" s="1"/>
  <c r="E420" i="38"/>
  <c r="F420" i="38"/>
  <c r="G420" i="38"/>
  <c r="H420" i="38"/>
  <c r="D421" i="38"/>
  <c r="E421" i="38"/>
  <c r="F421" i="38"/>
  <c r="G421" i="38"/>
  <c r="H421" i="38"/>
  <c r="D422" i="38"/>
  <c r="I422" i="38" s="1"/>
  <c r="E422" i="38"/>
  <c r="F422" i="38"/>
  <c r="G422" i="38"/>
  <c r="H422" i="38"/>
  <c r="D423" i="38"/>
  <c r="E423" i="38"/>
  <c r="F423" i="38"/>
  <c r="G423" i="38"/>
  <c r="H423" i="38"/>
  <c r="D424" i="38"/>
  <c r="I424" i="38" s="1"/>
  <c r="E424" i="38"/>
  <c r="F424" i="38"/>
  <c r="G424" i="38"/>
  <c r="H424" i="38"/>
  <c r="D425" i="38"/>
  <c r="I425" i="38" s="1"/>
  <c r="E425" i="38"/>
  <c r="F425" i="38"/>
  <c r="G425" i="38"/>
  <c r="H425" i="38"/>
  <c r="D426" i="38"/>
  <c r="I426" i="38" s="1"/>
  <c r="E426" i="38"/>
  <c r="F426" i="38"/>
  <c r="G426" i="38"/>
  <c r="H426" i="38"/>
  <c r="D427" i="38"/>
  <c r="E427" i="38"/>
  <c r="F427" i="38"/>
  <c r="G427" i="38"/>
  <c r="H427" i="38"/>
  <c r="D428" i="38"/>
  <c r="E428" i="38"/>
  <c r="F428" i="38"/>
  <c r="G428" i="38"/>
  <c r="H428" i="38"/>
  <c r="D429" i="38"/>
  <c r="E429" i="38"/>
  <c r="F429" i="38"/>
  <c r="G429" i="38"/>
  <c r="H429" i="38"/>
  <c r="D430" i="38"/>
  <c r="I430" i="38" s="1"/>
  <c r="E430" i="38"/>
  <c r="F430" i="38"/>
  <c r="G430" i="38"/>
  <c r="H430" i="38"/>
  <c r="D431" i="38"/>
  <c r="I431" i="38" s="1"/>
  <c r="E431" i="38"/>
  <c r="F431" i="38"/>
  <c r="G431" i="38"/>
  <c r="H431" i="38"/>
  <c r="D432" i="38"/>
  <c r="E432" i="38"/>
  <c r="F432" i="38"/>
  <c r="G432" i="38"/>
  <c r="H432" i="38"/>
  <c r="D433" i="38"/>
  <c r="I433" i="38" s="1"/>
  <c r="E433" i="38"/>
  <c r="F433" i="38"/>
  <c r="G433" i="38"/>
  <c r="H433" i="38"/>
  <c r="D434" i="38"/>
  <c r="I434" i="38" s="1"/>
  <c r="E434" i="38"/>
  <c r="F434" i="38"/>
  <c r="G434" i="38"/>
  <c r="H434" i="38"/>
  <c r="D435" i="38"/>
  <c r="E435" i="38"/>
  <c r="F435" i="38"/>
  <c r="G435" i="38"/>
  <c r="H435" i="38"/>
  <c r="D436" i="38"/>
  <c r="I436" i="38" s="1"/>
  <c r="E436" i="38"/>
  <c r="F436" i="38"/>
  <c r="G436" i="38"/>
  <c r="H436" i="38"/>
  <c r="D437" i="38"/>
  <c r="E437" i="38"/>
  <c r="F437" i="38"/>
  <c r="G437" i="38"/>
  <c r="H437" i="38"/>
  <c r="D438" i="38"/>
  <c r="I438" i="38" s="1"/>
  <c r="E438" i="38"/>
  <c r="F438" i="38"/>
  <c r="G438" i="38"/>
  <c r="H438" i="38"/>
  <c r="D439" i="38"/>
  <c r="E439" i="38"/>
  <c r="F439" i="38"/>
  <c r="G439" i="38"/>
  <c r="H439" i="38"/>
  <c r="D440" i="38"/>
  <c r="I440" i="38" s="1"/>
  <c r="E440" i="38"/>
  <c r="F440" i="38"/>
  <c r="G440" i="38"/>
  <c r="H440" i="38"/>
  <c r="D441" i="38"/>
  <c r="I441" i="38" s="1"/>
  <c r="E441" i="38"/>
  <c r="F441" i="38"/>
  <c r="G441" i="38"/>
  <c r="H441" i="38"/>
  <c r="D442" i="38"/>
  <c r="I442" i="38" s="1"/>
  <c r="E442" i="38"/>
  <c r="F442" i="38"/>
  <c r="G442" i="38"/>
  <c r="H442" i="38"/>
  <c r="D443" i="38"/>
  <c r="E443" i="38"/>
  <c r="F443" i="38"/>
  <c r="G443" i="38"/>
  <c r="H443" i="38"/>
  <c r="D444" i="38"/>
  <c r="E444" i="38"/>
  <c r="F444" i="38"/>
  <c r="G444" i="38"/>
  <c r="H444" i="38"/>
  <c r="D445" i="38"/>
  <c r="E445" i="38"/>
  <c r="F445" i="38"/>
  <c r="G445" i="38"/>
  <c r="H445" i="38"/>
  <c r="D446" i="38"/>
  <c r="I446" i="38" s="1"/>
  <c r="E446" i="38"/>
  <c r="F446" i="38"/>
  <c r="G446" i="38"/>
  <c r="H446" i="38"/>
  <c r="D447" i="38"/>
  <c r="I447" i="38" s="1"/>
  <c r="E447" i="38"/>
  <c r="F447" i="38"/>
  <c r="G447" i="38"/>
  <c r="H447" i="38"/>
  <c r="D448" i="38"/>
  <c r="E448" i="38"/>
  <c r="F448" i="38"/>
  <c r="G448" i="38"/>
  <c r="H448" i="38"/>
  <c r="D449" i="38"/>
  <c r="I449" i="38" s="1"/>
  <c r="E449" i="38"/>
  <c r="F449" i="38"/>
  <c r="G449" i="38"/>
  <c r="H449" i="38"/>
  <c r="D450" i="38"/>
  <c r="I450" i="38" s="1"/>
  <c r="E450" i="38"/>
  <c r="F450" i="38"/>
  <c r="G450" i="38"/>
  <c r="H450" i="38"/>
  <c r="D451" i="38"/>
  <c r="E451" i="38"/>
  <c r="F451" i="38"/>
  <c r="G451" i="38"/>
  <c r="H451" i="38"/>
  <c r="D452" i="38"/>
  <c r="I452" i="38" s="1"/>
  <c r="E452" i="38"/>
  <c r="F452" i="38"/>
  <c r="G452" i="38"/>
  <c r="H452" i="38"/>
  <c r="D453" i="38"/>
  <c r="E453" i="38"/>
  <c r="F453" i="38"/>
  <c r="G453" i="38"/>
  <c r="H453" i="38"/>
  <c r="D454" i="38"/>
  <c r="I454" i="38" s="1"/>
  <c r="E454" i="38"/>
  <c r="F454" i="38"/>
  <c r="G454" i="38"/>
  <c r="H454" i="38"/>
  <c r="D455" i="38"/>
  <c r="E455" i="38"/>
  <c r="F455" i="38"/>
  <c r="G455" i="38"/>
  <c r="H455" i="38"/>
  <c r="D456" i="38"/>
  <c r="I456" i="38" s="1"/>
  <c r="E456" i="38"/>
  <c r="F456" i="38"/>
  <c r="G456" i="38"/>
  <c r="H456" i="38"/>
  <c r="D457" i="38"/>
  <c r="I457" i="38" s="1"/>
  <c r="E457" i="38"/>
  <c r="F457" i="38"/>
  <c r="G457" i="38"/>
  <c r="H457" i="38"/>
  <c r="D458" i="38"/>
  <c r="I458" i="38" s="1"/>
  <c r="E458" i="38"/>
  <c r="F458" i="38"/>
  <c r="G458" i="38"/>
  <c r="H458" i="38"/>
  <c r="D459" i="38"/>
  <c r="E459" i="38"/>
  <c r="F459" i="38"/>
  <c r="G459" i="38"/>
  <c r="H459" i="38"/>
  <c r="D460" i="38"/>
  <c r="E460" i="38"/>
  <c r="F460" i="38"/>
  <c r="G460" i="38"/>
  <c r="H460" i="38"/>
  <c r="D461" i="38"/>
  <c r="E461" i="38"/>
  <c r="F461" i="38"/>
  <c r="G461" i="38"/>
  <c r="H461" i="38"/>
  <c r="D462" i="38"/>
  <c r="I462" i="38" s="1"/>
  <c r="E462" i="38"/>
  <c r="F462" i="38"/>
  <c r="G462" i="38"/>
  <c r="H462" i="38"/>
  <c r="D463" i="38"/>
  <c r="I463" i="38" s="1"/>
  <c r="E463" i="38"/>
  <c r="F463" i="38"/>
  <c r="G463" i="38"/>
  <c r="H463" i="38"/>
  <c r="D464" i="38"/>
  <c r="E464" i="38"/>
  <c r="F464" i="38"/>
  <c r="G464" i="38"/>
  <c r="H464" i="38"/>
  <c r="D465" i="38"/>
  <c r="I465" i="38" s="1"/>
  <c r="E465" i="38"/>
  <c r="F465" i="38"/>
  <c r="G465" i="38"/>
  <c r="H465" i="38"/>
  <c r="D466" i="38"/>
  <c r="I466" i="38" s="1"/>
  <c r="E466" i="38"/>
  <c r="F466" i="38"/>
  <c r="G466" i="38"/>
  <c r="H466" i="38"/>
  <c r="D467" i="38"/>
  <c r="E467" i="38"/>
  <c r="F467" i="38"/>
  <c r="G467" i="38"/>
  <c r="H467" i="38"/>
  <c r="D468" i="38"/>
  <c r="I468" i="38" s="1"/>
  <c r="E468" i="38"/>
  <c r="F468" i="38"/>
  <c r="G468" i="38"/>
  <c r="H468" i="38"/>
  <c r="D469" i="38"/>
  <c r="E469" i="38"/>
  <c r="F469" i="38"/>
  <c r="G469" i="38"/>
  <c r="H469" i="38"/>
  <c r="D470" i="38"/>
  <c r="I470" i="38" s="1"/>
  <c r="E470" i="38"/>
  <c r="F470" i="38"/>
  <c r="G470" i="38"/>
  <c r="H470" i="38"/>
  <c r="D471" i="38"/>
  <c r="E471" i="38"/>
  <c r="F471" i="38"/>
  <c r="G471" i="38"/>
  <c r="H471" i="38"/>
  <c r="D472" i="38"/>
  <c r="I472" i="38" s="1"/>
  <c r="E472" i="38"/>
  <c r="F472" i="38"/>
  <c r="G472" i="38"/>
  <c r="H472" i="38"/>
  <c r="D473" i="38"/>
  <c r="I473" i="38" s="1"/>
  <c r="E473" i="38"/>
  <c r="F473" i="38"/>
  <c r="G473" i="38"/>
  <c r="H473" i="38"/>
  <c r="D474" i="38"/>
  <c r="I474" i="38" s="1"/>
  <c r="E474" i="38"/>
  <c r="F474" i="38"/>
  <c r="G474" i="38"/>
  <c r="H474" i="38"/>
  <c r="D475" i="38"/>
  <c r="E475" i="38"/>
  <c r="F475" i="38"/>
  <c r="G475" i="38"/>
  <c r="H475" i="38"/>
  <c r="D476" i="38"/>
  <c r="E476" i="38"/>
  <c r="F476" i="38"/>
  <c r="G476" i="38"/>
  <c r="H476" i="38"/>
  <c r="D477" i="38"/>
  <c r="E477" i="38"/>
  <c r="F477" i="38"/>
  <c r="G477" i="38"/>
  <c r="H477" i="38"/>
  <c r="D478" i="38"/>
  <c r="I478" i="38" s="1"/>
  <c r="E478" i="38"/>
  <c r="F478" i="38"/>
  <c r="G478" i="38"/>
  <c r="H478" i="38"/>
  <c r="D479" i="38"/>
  <c r="I479" i="38" s="1"/>
  <c r="E479" i="38"/>
  <c r="F479" i="38"/>
  <c r="G479" i="38"/>
  <c r="H479" i="38"/>
  <c r="D480" i="38"/>
  <c r="E480" i="38"/>
  <c r="F480" i="38"/>
  <c r="G480" i="38"/>
  <c r="H480" i="38"/>
  <c r="D481" i="38"/>
  <c r="I481" i="38" s="1"/>
  <c r="E481" i="38"/>
  <c r="F481" i="38"/>
  <c r="G481" i="38"/>
  <c r="H481" i="38"/>
  <c r="D482" i="38"/>
  <c r="I482" i="38" s="1"/>
  <c r="E482" i="38"/>
  <c r="F482" i="38"/>
  <c r="G482" i="38"/>
  <c r="H482" i="38"/>
  <c r="D483" i="38"/>
  <c r="E483" i="38"/>
  <c r="F483" i="38"/>
  <c r="G483" i="38"/>
  <c r="H483" i="38"/>
  <c r="D484" i="38"/>
  <c r="I484" i="38" s="1"/>
  <c r="E484" i="38"/>
  <c r="F484" i="38"/>
  <c r="G484" i="38"/>
  <c r="H484" i="38"/>
  <c r="D485" i="38"/>
  <c r="E485" i="38"/>
  <c r="F485" i="38"/>
  <c r="G485" i="38"/>
  <c r="H485" i="38"/>
  <c r="D486" i="38"/>
  <c r="I486" i="38" s="1"/>
  <c r="E486" i="38"/>
  <c r="F486" i="38"/>
  <c r="G486" i="38"/>
  <c r="H486" i="38"/>
  <c r="D487" i="38"/>
  <c r="E487" i="38"/>
  <c r="F487" i="38"/>
  <c r="G487" i="38"/>
  <c r="H487" i="38"/>
  <c r="D488" i="38"/>
  <c r="I488" i="38" s="1"/>
  <c r="E488" i="38"/>
  <c r="F488" i="38"/>
  <c r="G488" i="38"/>
  <c r="H488" i="38"/>
  <c r="D489" i="38"/>
  <c r="I489" i="38" s="1"/>
  <c r="E489" i="38"/>
  <c r="F489" i="38"/>
  <c r="G489" i="38"/>
  <c r="H489" i="38"/>
  <c r="D490" i="38"/>
  <c r="I490" i="38" s="1"/>
  <c r="E490" i="38"/>
  <c r="F490" i="38"/>
  <c r="G490" i="38"/>
  <c r="H490" i="38"/>
  <c r="D491" i="38"/>
  <c r="E491" i="38"/>
  <c r="F491" i="38"/>
  <c r="G491" i="38"/>
  <c r="H491" i="38"/>
  <c r="D492" i="38"/>
  <c r="E492" i="38"/>
  <c r="F492" i="38"/>
  <c r="G492" i="38"/>
  <c r="H492" i="38"/>
  <c r="D493" i="38"/>
  <c r="E493" i="38"/>
  <c r="F493" i="38"/>
  <c r="G493" i="38"/>
  <c r="H493" i="38"/>
  <c r="D494" i="38"/>
  <c r="I494" i="38" s="1"/>
  <c r="E494" i="38"/>
  <c r="F494" i="38"/>
  <c r="G494" i="38"/>
  <c r="H494" i="38"/>
  <c r="D495" i="38"/>
  <c r="I495" i="38" s="1"/>
  <c r="E495" i="38"/>
  <c r="F495" i="38"/>
  <c r="G495" i="38"/>
  <c r="H495" i="38"/>
  <c r="D496" i="38"/>
  <c r="E496" i="38"/>
  <c r="F496" i="38"/>
  <c r="G496" i="38"/>
  <c r="H496" i="38"/>
  <c r="D497" i="38"/>
  <c r="I497" i="38" s="1"/>
  <c r="E497" i="38"/>
  <c r="F497" i="38"/>
  <c r="G497" i="38"/>
  <c r="H497" i="38"/>
  <c r="D498" i="38"/>
  <c r="I498" i="38" s="1"/>
  <c r="E498" i="38"/>
  <c r="F498" i="38"/>
  <c r="G498" i="38"/>
  <c r="H498" i="38"/>
  <c r="D499" i="38"/>
  <c r="E499" i="38"/>
  <c r="F499" i="38"/>
  <c r="G499" i="38"/>
  <c r="H499" i="38"/>
  <c r="D500" i="38"/>
  <c r="I500" i="38" s="1"/>
  <c r="E500" i="38"/>
  <c r="F500" i="38"/>
  <c r="G500" i="38"/>
  <c r="H500" i="38"/>
  <c r="D501" i="38"/>
  <c r="E501" i="38"/>
  <c r="F501" i="38"/>
  <c r="G501" i="38"/>
  <c r="H501" i="38"/>
  <c r="D502" i="38"/>
  <c r="I502" i="38" s="1"/>
  <c r="E502" i="38"/>
  <c r="F502" i="38"/>
  <c r="G502" i="38"/>
  <c r="H502" i="38"/>
  <c r="D503" i="38"/>
  <c r="E503" i="38"/>
  <c r="F503" i="38"/>
  <c r="G503" i="38"/>
  <c r="H503" i="38"/>
  <c r="D504" i="38"/>
  <c r="I504" i="38" s="1"/>
  <c r="E504" i="38"/>
  <c r="F504" i="38"/>
  <c r="G504" i="38"/>
  <c r="H504" i="38"/>
  <c r="D505" i="38"/>
  <c r="I505" i="38" s="1"/>
  <c r="E505" i="38"/>
  <c r="F505" i="38"/>
  <c r="G505" i="38"/>
  <c r="H505" i="38"/>
  <c r="D506" i="38"/>
  <c r="I506" i="38" s="1"/>
  <c r="E506" i="38"/>
  <c r="F506" i="38"/>
  <c r="G506" i="38"/>
  <c r="H506" i="38"/>
  <c r="D507" i="38"/>
  <c r="E507" i="38"/>
  <c r="F507" i="38"/>
  <c r="G507" i="38"/>
  <c r="H507" i="38"/>
  <c r="D508" i="38"/>
  <c r="E508" i="38"/>
  <c r="F508" i="38"/>
  <c r="G508" i="38"/>
  <c r="H508" i="38"/>
  <c r="D509" i="38"/>
  <c r="E509" i="38"/>
  <c r="F509" i="38"/>
  <c r="G509" i="38"/>
  <c r="H509" i="38"/>
  <c r="D510" i="38"/>
  <c r="I510" i="38" s="1"/>
  <c r="E510" i="38"/>
  <c r="F510" i="38"/>
  <c r="G510" i="38"/>
  <c r="H510" i="38"/>
  <c r="D511" i="38"/>
  <c r="I511" i="38" s="1"/>
  <c r="E511" i="38"/>
  <c r="F511" i="38"/>
  <c r="G511" i="38"/>
  <c r="H511" i="38"/>
  <c r="D512" i="38"/>
  <c r="E512" i="38"/>
  <c r="F512" i="38"/>
  <c r="G512" i="38"/>
  <c r="H512" i="38"/>
  <c r="D513" i="38"/>
  <c r="I513" i="38" s="1"/>
  <c r="E513" i="38"/>
  <c r="F513" i="38"/>
  <c r="G513" i="38"/>
  <c r="H513" i="38"/>
  <c r="D514" i="38"/>
  <c r="I514" i="38" s="1"/>
  <c r="E514" i="38"/>
  <c r="F514" i="38"/>
  <c r="G514" i="38"/>
  <c r="H514" i="38"/>
  <c r="D515" i="38"/>
  <c r="E515" i="38"/>
  <c r="F515" i="38"/>
  <c r="G515" i="38"/>
  <c r="H515" i="38"/>
  <c r="D516" i="38"/>
  <c r="I516" i="38" s="1"/>
  <c r="E516" i="38"/>
  <c r="F516" i="38"/>
  <c r="G516" i="38"/>
  <c r="H516" i="38"/>
  <c r="D517" i="38"/>
  <c r="E517" i="38"/>
  <c r="F517" i="38"/>
  <c r="G517" i="38"/>
  <c r="H517" i="38"/>
  <c r="D518" i="38"/>
  <c r="I518" i="38" s="1"/>
  <c r="E518" i="38"/>
  <c r="F518" i="38"/>
  <c r="G518" i="38"/>
  <c r="H518" i="38"/>
  <c r="D519" i="38"/>
  <c r="E519" i="38"/>
  <c r="F519" i="38"/>
  <c r="G519" i="38"/>
  <c r="H519" i="38"/>
  <c r="D520" i="38"/>
  <c r="I520" i="38" s="1"/>
  <c r="E520" i="38"/>
  <c r="F520" i="38"/>
  <c r="G520" i="38"/>
  <c r="H520" i="38"/>
  <c r="D521" i="38"/>
  <c r="I521" i="38" s="1"/>
  <c r="E521" i="38"/>
  <c r="F521" i="38"/>
  <c r="G521" i="38"/>
  <c r="H521" i="38"/>
  <c r="D522" i="38"/>
  <c r="I522" i="38" s="1"/>
  <c r="E522" i="38"/>
  <c r="F522" i="38"/>
  <c r="G522" i="38"/>
  <c r="H522" i="38"/>
  <c r="D523" i="38"/>
  <c r="E523" i="38"/>
  <c r="F523" i="38"/>
  <c r="G523" i="38"/>
  <c r="H523" i="38"/>
  <c r="D524" i="38"/>
  <c r="E524" i="38"/>
  <c r="F524" i="38"/>
  <c r="G524" i="38"/>
  <c r="H524" i="38"/>
  <c r="D525" i="38"/>
  <c r="E525" i="38"/>
  <c r="F525" i="38"/>
  <c r="G525" i="38"/>
  <c r="H525" i="38"/>
  <c r="D526" i="38"/>
  <c r="I526" i="38" s="1"/>
  <c r="E526" i="38"/>
  <c r="F526" i="38"/>
  <c r="G526" i="38"/>
  <c r="H526" i="38"/>
  <c r="D527" i="38"/>
  <c r="I527" i="38" s="1"/>
  <c r="E527" i="38"/>
  <c r="F527" i="38"/>
  <c r="G527" i="38"/>
  <c r="H527" i="38"/>
  <c r="D528" i="38"/>
  <c r="E528" i="38"/>
  <c r="F528" i="38"/>
  <c r="G528" i="38"/>
  <c r="H528" i="38"/>
  <c r="D529" i="38"/>
  <c r="I529" i="38" s="1"/>
  <c r="E529" i="38"/>
  <c r="F529" i="38"/>
  <c r="G529" i="38"/>
  <c r="H529" i="38"/>
  <c r="D530" i="38"/>
  <c r="I530" i="38" s="1"/>
  <c r="E530" i="38"/>
  <c r="F530" i="38"/>
  <c r="G530" i="38"/>
  <c r="H530" i="38"/>
  <c r="D531" i="38"/>
  <c r="E531" i="38"/>
  <c r="F531" i="38"/>
  <c r="G531" i="38"/>
  <c r="H531" i="38"/>
  <c r="D532" i="38"/>
  <c r="I532" i="38" s="1"/>
  <c r="E532" i="38"/>
  <c r="F532" i="38"/>
  <c r="G532" i="38"/>
  <c r="H532" i="38"/>
  <c r="D533" i="38"/>
  <c r="E533" i="38"/>
  <c r="F533" i="38"/>
  <c r="G533" i="38"/>
  <c r="H533" i="38"/>
  <c r="D534" i="38"/>
  <c r="I534" i="38" s="1"/>
  <c r="E534" i="38"/>
  <c r="F534" i="38"/>
  <c r="G534" i="38"/>
  <c r="H534" i="38"/>
  <c r="D535" i="38"/>
  <c r="E535" i="38"/>
  <c r="F535" i="38"/>
  <c r="G535" i="38"/>
  <c r="H535" i="38"/>
  <c r="D536" i="38"/>
  <c r="I536" i="38" s="1"/>
  <c r="E536" i="38"/>
  <c r="F536" i="38"/>
  <c r="G536" i="38"/>
  <c r="H536" i="38"/>
  <c r="D537" i="38"/>
  <c r="I537" i="38" s="1"/>
  <c r="E537" i="38"/>
  <c r="F537" i="38"/>
  <c r="G537" i="38"/>
  <c r="H537" i="38"/>
  <c r="D538" i="38"/>
  <c r="I538" i="38" s="1"/>
  <c r="E538" i="38"/>
  <c r="F538" i="38"/>
  <c r="G538" i="38"/>
  <c r="H538" i="38"/>
  <c r="D539" i="38"/>
  <c r="E539" i="38"/>
  <c r="F539" i="38"/>
  <c r="G539" i="38"/>
  <c r="H539" i="38"/>
  <c r="D540" i="38"/>
  <c r="E540" i="38"/>
  <c r="F540" i="38"/>
  <c r="G540" i="38"/>
  <c r="H540" i="38"/>
  <c r="D541" i="38"/>
  <c r="E541" i="38"/>
  <c r="F541" i="38"/>
  <c r="G541" i="38"/>
  <c r="H541" i="38"/>
  <c r="D542" i="38"/>
  <c r="I542" i="38" s="1"/>
  <c r="E542" i="38"/>
  <c r="F542" i="38"/>
  <c r="G542" i="38"/>
  <c r="H542" i="38"/>
  <c r="D543" i="38"/>
  <c r="I543" i="38" s="1"/>
  <c r="E543" i="38"/>
  <c r="F543" i="38"/>
  <c r="G543" i="38"/>
  <c r="H543" i="38"/>
  <c r="D544" i="38"/>
  <c r="E544" i="38"/>
  <c r="F544" i="38"/>
  <c r="G544" i="38"/>
  <c r="H544" i="38"/>
  <c r="D545" i="38"/>
  <c r="I545" i="38" s="1"/>
  <c r="E545" i="38"/>
  <c r="F545" i="38"/>
  <c r="G545" i="38"/>
  <c r="H545" i="38"/>
  <c r="D546" i="38"/>
  <c r="I546" i="38" s="1"/>
  <c r="E546" i="38"/>
  <c r="F546" i="38"/>
  <c r="G546" i="38"/>
  <c r="H546" i="38"/>
  <c r="D547" i="38"/>
  <c r="E547" i="38"/>
  <c r="F547" i="38"/>
  <c r="G547" i="38"/>
  <c r="H547" i="38"/>
  <c r="D548" i="38"/>
  <c r="I548" i="38" s="1"/>
  <c r="E548" i="38"/>
  <c r="F548" i="38"/>
  <c r="G548" i="38"/>
  <c r="H548" i="38"/>
  <c r="D549" i="38"/>
  <c r="E549" i="38"/>
  <c r="F549" i="38"/>
  <c r="G549" i="38"/>
  <c r="H549" i="38"/>
  <c r="D550" i="38"/>
  <c r="I550" i="38" s="1"/>
  <c r="E550" i="38"/>
  <c r="F550" i="38"/>
  <c r="G550" i="38"/>
  <c r="H550" i="38"/>
  <c r="D551" i="38"/>
  <c r="E551" i="38"/>
  <c r="F551" i="38"/>
  <c r="G551" i="38"/>
  <c r="H551" i="38"/>
  <c r="D552" i="38"/>
  <c r="I552" i="38" s="1"/>
  <c r="E552" i="38"/>
  <c r="F552" i="38"/>
  <c r="G552" i="38"/>
  <c r="H552" i="38"/>
  <c r="D553" i="38"/>
  <c r="I553" i="38" s="1"/>
  <c r="E553" i="38"/>
  <c r="F553" i="38"/>
  <c r="G553" i="38"/>
  <c r="H553" i="38"/>
  <c r="D554" i="38"/>
  <c r="I554" i="38" s="1"/>
  <c r="E554" i="38"/>
  <c r="F554" i="38"/>
  <c r="G554" i="38"/>
  <c r="H554" i="38"/>
  <c r="D555" i="38"/>
  <c r="E555" i="38"/>
  <c r="F555" i="38"/>
  <c r="G555" i="38"/>
  <c r="H555" i="38"/>
  <c r="D556" i="38"/>
  <c r="E556" i="38"/>
  <c r="F556" i="38"/>
  <c r="G556" i="38"/>
  <c r="H556" i="38"/>
  <c r="D557" i="38"/>
  <c r="E557" i="38"/>
  <c r="F557" i="38"/>
  <c r="G557" i="38"/>
  <c r="H557" i="38"/>
  <c r="D558" i="38"/>
  <c r="I558" i="38" s="1"/>
  <c r="E558" i="38"/>
  <c r="F558" i="38"/>
  <c r="G558" i="38"/>
  <c r="H558" i="38"/>
  <c r="D559" i="38"/>
  <c r="I559" i="38" s="1"/>
  <c r="E559" i="38"/>
  <c r="F559" i="38"/>
  <c r="G559" i="38"/>
  <c r="H559" i="38"/>
  <c r="D560" i="38"/>
  <c r="E560" i="38"/>
  <c r="F560" i="38"/>
  <c r="G560" i="38"/>
  <c r="H560" i="38"/>
  <c r="D561" i="38"/>
  <c r="I561" i="38" s="1"/>
  <c r="E561" i="38"/>
  <c r="F561" i="38"/>
  <c r="G561" i="38"/>
  <c r="H561" i="38"/>
  <c r="D562" i="38"/>
  <c r="I562" i="38" s="1"/>
  <c r="E562" i="38"/>
  <c r="F562" i="38"/>
  <c r="G562" i="38"/>
  <c r="H562" i="38"/>
  <c r="D563" i="38"/>
  <c r="E563" i="38"/>
  <c r="F563" i="38"/>
  <c r="G563" i="38"/>
  <c r="H563" i="38"/>
  <c r="D564" i="38"/>
  <c r="I564" i="38" s="1"/>
  <c r="E564" i="38"/>
  <c r="F564" i="38"/>
  <c r="G564" i="38"/>
  <c r="H564" i="38"/>
  <c r="D565" i="38"/>
  <c r="E565" i="38"/>
  <c r="F565" i="38"/>
  <c r="G565" i="38"/>
  <c r="H565" i="38"/>
  <c r="D566" i="38"/>
  <c r="I566" i="38" s="1"/>
  <c r="E566" i="38"/>
  <c r="F566" i="38"/>
  <c r="G566" i="38"/>
  <c r="H566" i="38"/>
  <c r="D567" i="38"/>
  <c r="E567" i="38"/>
  <c r="F567" i="38"/>
  <c r="G567" i="38"/>
  <c r="H567" i="38"/>
  <c r="D568" i="38"/>
  <c r="I568" i="38" s="1"/>
  <c r="E568" i="38"/>
  <c r="F568" i="38"/>
  <c r="G568" i="38"/>
  <c r="H568" i="38"/>
  <c r="D569" i="38"/>
  <c r="I569" i="38" s="1"/>
  <c r="E569" i="38"/>
  <c r="F569" i="38"/>
  <c r="G569" i="38"/>
  <c r="H569" i="38"/>
  <c r="D570" i="38"/>
  <c r="I570" i="38" s="1"/>
  <c r="E570" i="38"/>
  <c r="F570" i="38"/>
  <c r="G570" i="38"/>
  <c r="H570" i="38"/>
  <c r="D571" i="38"/>
  <c r="E571" i="38"/>
  <c r="F571" i="38"/>
  <c r="G571" i="38"/>
  <c r="H571" i="38"/>
  <c r="D572" i="38"/>
  <c r="E572" i="38"/>
  <c r="F572" i="38"/>
  <c r="G572" i="38"/>
  <c r="H572" i="38"/>
  <c r="D573" i="38"/>
  <c r="E573" i="38"/>
  <c r="F573" i="38"/>
  <c r="G573" i="38"/>
  <c r="H573" i="38"/>
  <c r="D574" i="38"/>
  <c r="I574" i="38" s="1"/>
  <c r="E574" i="38"/>
  <c r="F574" i="38"/>
  <c r="G574" i="38"/>
  <c r="H574" i="38"/>
  <c r="D575" i="38"/>
  <c r="I575" i="38" s="1"/>
  <c r="E575" i="38"/>
  <c r="F575" i="38"/>
  <c r="G575" i="38"/>
  <c r="H575" i="38"/>
  <c r="D576" i="38"/>
  <c r="E576" i="38"/>
  <c r="F576" i="38"/>
  <c r="G576" i="38"/>
  <c r="H576" i="38"/>
  <c r="D577" i="38"/>
  <c r="I577" i="38" s="1"/>
  <c r="E577" i="38"/>
  <c r="F577" i="38"/>
  <c r="G577" i="38"/>
  <c r="H577" i="38"/>
  <c r="D578" i="38"/>
  <c r="I578" i="38" s="1"/>
  <c r="E578" i="38"/>
  <c r="F578" i="38"/>
  <c r="G578" i="38"/>
  <c r="H578" i="38"/>
  <c r="D579" i="38"/>
  <c r="E579" i="38"/>
  <c r="F579" i="38"/>
  <c r="G579" i="38"/>
  <c r="H579" i="38"/>
  <c r="D580" i="38"/>
  <c r="I580" i="38" s="1"/>
  <c r="E580" i="38"/>
  <c r="F580" i="38"/>
  <c r="G580" i="38"/>
  <c r="H580" i="38"/>
  <c r="D581" i="38"/>
  <c r="E581" i="38"/>
  <c r="F581" i="38"/>
  <c r="G581" i="38"/>
  <c r="H581" i="38"/>
  <c r="D582" i="38"/>
  <c r="I582" i="38" s="1"/>
  <c r="E582" i="38"/>
  <c r="F582" i="38"/>
  <c r="G582" i="38"/>
  <c r="H582" i="38"/>
  <c r="D583" i="38"/>
  <c r="E583" i="38"/>
  <c r="F583" i="38"/>
  <c r="G583" i="38"/>
  <c r="H583" i="38"/>
  <c r="D584" i="38"/>
  <c r="I584" i="38" s="1"/>
  <c r="E584" i="38"/>
  <c r="F584" i="38"/>
  <c r="G584" i="38"/>
  <c r="H584" i="38"/>
  <c r="D585" i="38"/>
  <c r="I585" i="38" s="1"/>
  <c r="E585" i="38"/>
  <c r="F585" i="38"/>
  <c r="G585" i="38"/>
  <c r="H585" i="38"/>
  <c r="D586" i="38"/>
  <c r="I586" i="38" s="1"/>
  <c r="E586" i="38"/>
  <c r="F586" i="38"/>
  <c r="G586" i="38"/>
  <c r="H586" i="38"/>
  <c r="D587" i="38"/>
  <c r="E587" i="38"/>
  <c r="F587" i="38"/>
  <c r="G587" i="38"/>
  <c r="H587" i="38"/>
  <c r="D588" i="38"/>
  <c r="E588" i="38"/>
  <c r="F588" i="38"/>
  <c r="G588" i="38"/>
  <c r="H588" i="38"/>
  <c r="D589" i="38"/>
  <c r="E589" i="38"/>
  <c r="F589" i="38"/>
  <c r="G589" i="38"/>
  <c r="H589" i="38"/>
  <c r="D590" i="38"/>
  <c r="I590" i="38" s="1"/>
  <c r="E590" i="38"/>
  <c r="F590" i="38"/>
  <c r="G590" i="38"/>
  <c r="H590" i="38"/>
  <c r="D591" i="38"/>
  <c r="I591" i="38" s="1"/>
  <c r="E591" i="38"/>
  <c r="F591" i="38"/>
  <c r="G591" i="38"/>
  <c r="H591" i="38"/>
  <c r="D592" i="38"/>
  <c r="E592" i="38"/>
  <c r="F592" i="38"/>
  <c r="G592" i="38"/>
  <c r="H592" i="38"/>
  <c r="D593" i="38"/>
  <c r="I593" i="38" s="1"/>
  <c r="E593" i="38"/>
  <c r="F593" i="38"/>
  <c r="G593" i="38"/>
  <c r="H593" i="38"/>
  <c r="D594" i="38"/>
  <c r="I594" i="38" s="1"/>
  <c r="E594" i="38"/>
  <c r="F594" i="38"/>
  <c r="G594" i="38"/>
  <c r="H594" i="38"/>
  <c r="D595" i="38"/>
  <c r="E595" i="38"/>
  <c r="F595" i="38"/>
  <c r="G595" i="38"/>
  <c r="H595" i="38"/>
  <c r="D596" i="38"/>
  <c r="I596" i="38" s="1"/>
  <c r="E596" i="38"/>
  <c r="F596" i="38"/>
  <c r="G596" i="38"/>
  <c r="H596" i="38"/>
  <c r="D597" i="38"/>
  <c r="E597" i="38"/>
  <c r="F597" i="38"/>
  <c r="G597" i="38"/>
  <c r="H597" i="38"/>
  <c r="D598" i="38"/>
  <c r="I598" i="38" s="1"/>
  <c r="E598" i="38"/>
  <c r="F598" i="38"/>
  <c r="G598" i="38"/>
  <c r="H598" i="38"/>
  <c r="D599" i="38"/>
  <c r="E599" i="38"/>
  <c r="F599" i="38"/>
  <c r="G599" i="38"/>
  <c r="H599" i="38"/>
  <c r="D600" i="38"/>
  <c r="I600" i="38" s="1"/>
  <c r="E600" i="38"/>
  <c r="F600" i="38"/>
  <c r="G600" i="38"/>
  <c r="H600" i="38"/>
  <c r="D601" i="38"/>
  <c r="I601" i="38" s="1"/>
  <c r="E601" i="38"/>
  <c r="F601" i="38"/>
  <c r="G601" i="38"/>
  <c r="H601" i="38"/>
  <c r="D602" i="38"/>
  <c r="I602" i="38" s="1"/>
  <c r="E602" i="38"/>
  <c r="F602" i="38"/>
  <c r="G602" i="38"/>
  <c r="H602" i="38"/>
  <c r="D603" i="38"/>
  <c r="E603" i="38"/>
  <c r="F603" i="38"/>
  <c r="G603" i="38"/>
  <c r="H603" i="38"/>
  <c r="D604" i="38"/>
  <c r="E604" i="38"/>
  <c r="F604" i="38"/>
  <c r="G604" i="38"/>
  <c r="H604" i="38"/>
  <c r="D605" i="38"/>
  <c r="E605" i="38"/>
  <c r="F605" i="38"/>
  <c r="G605" i="38"/>
  <c r="H605" i="38"/>
  <c r="D606" i="38"/>
  <c r="I606" i="38" s="1"/>
  <c r="E606" i="38"/>
  <c r="F606" i="38"/>
  <c r="G606" i="38"/>
  <c r="H606" i="38"/>
  <c r="D607" i="38"/>
  <c r="I607" i="38" s="1"/>
  <c r="E607" i="38"/>
  <c r="F607" i="38"/>
  <c r="G607" i="38"/>
  <c r="H607" i="38"/>
  <c r="D608" i="38"/>
  <c r="E608" i="38"/>
  <c r="F608" i="38"/>
  <c r="G608" i="38"/>
  <c r="H608" i="38"/>
  <c r="D609" i="38"/>
  <c r="I609" i="38" s="1"/>
  <c r="E609" i="38"/>
  <c r="F609" i="38"/>
  <c r="G609" i="38"/>
  <c r="H609" i="38"/>
  <c r="D610" i="38"/>
  <c r="I610" i="38" s="1"/>
  <c r="E610" i="38"/>
  <c r="F610" i="38"/>
  <c r="G610" i="38"/>
  <c r="H610" i="38"/>
  <c r="D611" i="38"/>
  <c r="E611" i="38"/>
  <c r="F611" i="38"/>
  <c r="G611" i="38"/>
  <c r="H611" i="38"/>
  <c r="D612" i="38"/>
  <c r="I612" i="38" s="1"/>
  <c r="E612" i="38"/>
  <c r="F612" i="38"/>
  <c r="G612" i="38"/>
  <c r="H612" i="38"/>
  <c r="D613" i="38"/>
  <c r="E613" i="38"/>
  <c r="F613" i="38"/>
  <c r="G613" i="38"/>
  <c r="H613" i="38"/>
  <c r="D614" i="38"/>
  <c r="I614" i="38" s="1"/>
  <c r="E614" i="38"/>
  <c r="F614" i="38"/>
  <c r="G614" i="38"/>
  <c r="H614" i="38"/>
  <c r="D615" i="38"/>
  <c r="E615" i="38"/>
  <c r="F615" i="38"/>
  <c r="G615" i="38"/>
  <c r="H615" i="38"/>
  <c r="D616" i="38"/>
  <c r="I616" i="38" s="1"/>
  <c r="E616" i="38"/>
  <c r="F616" i="38"/>
  <c r="G616" i="38"/>
  <c r="H616" i="38"/>
  <c r="D617" i="38"/>
  <c r="I617" i="38" s="1"/>
  <c r="E617" i="38"/>
  <c r="F617" i="38"/>
  <c r="G617" i="38"/>
  <c r="H617" i="38"/>
  <c r="D618" i="38"/>
  <c r="I618" i="38" s="1"/>
  <c r="E618" i="38"/>
  <c r="F618" i="38"/>
  <c r="G618" i="38"/>
  <c r="H618" i="38"/>
  <c r="D619" i="38"/>
  <c r="E619" i="38"/>
  <c r="F619" i="38"/>
  <c r="G619" i="38"/>
  <c r="H619" i="38"/>
  <c r="D620" i="38"/>
  <c r="E620" i="38"/>
  <c r="F620" i="38"/>
  <c r="G620" i="38"/>
  <c r="H620" i="38"/>
  <c r="D621" i="38"/>
  <c r="E621" i="38"/>
  <c r="F621" i="38"/>
  <c r="G621" i="38"/>
  <c r="H621" i="38"/>
  <c r="D622" i="38"/>
  <c r="I622" i="38" s="1"/>
  <c r="E622" i="38"/>
  <c r="F622" i="38"/>
  <c r="G622" i="38"/>
  <c r="H622" i="38"/>
  <c r="D623" i="38"/>
  <c r="E623" i="38"/>
  <c r="F623" i="38"/>
  <c r="G623" i="38"/>
  <c r="H623" i="38"/>
  <c r="D624" i="38"/>
  <c r="E624" i="38"/>
  <c r="F624" i="38"/>
  <c r="G624" i="38"/>
  <c r="H624" i="38"/>
  <c r="D625" i="38"/>
  <c r="I625" i="38" s="1"/>
  <c r="E625" i="38"/>
  <c r="F625" i="38"/>
  <c r="G625" i="38"/>
  <c r="H625" i="38"/>
  <c r="D626" i="38"/>
  <c r="I626" i="38" s="1"/>
  <c r="E626" i="38"/>
  <c r="F626" i="38"/>
  <c r="G626" i="38"/>
  <c r="H626" i="38"/>
  <c r="D627" i="38"/>
  <c r="E627" i="38"/>
  <c r="F627" i="38"/>
  <c r="G627" i="38"/>
  <c r="H627" i="38"/>
  <c r="D628" i="38"/>
  <c r="I628" i="38" s="1"/>
  <c r="E628" i="38"/>
  <c r="F628" i="38"/>
  <c r="G628" i="38"/>
  <c r="H628" i="38"/>
  <c r="D629" i="38"/>
  <c r="E629" i="38"/>
  <c r="F629" i="38"/>
  <c r="G629" i="38"/>
  <c r="H629" i="38"/>
  <c r="D630" i="38"/>
  <c r="I630" i="38" s="1"/>
  <c r="E630" i="38"/>
  <c r="F630" i="38"/>
  <c r="G630" i="38"/>
  <c r="H630" i="38"/>
  <c r="D631" i="38"/>
  <c r="E631" i="38"/>
  <c r="F631" i="38"/>
  <c r="G631" i="38"/>
  <c r="H631" i="38"/>
  <c r="D632" i="38"/>
  <c r="I632" i="38" s="1"/>
  <c r="E632" i="38"/>
  <c r="F632" i="38"/>
  <c r="G632" i="38"/>
  <c r="H632" i="38"/>
  <c r="D633" i="38"/>
  <c r="I633" i="38" s="1"/>
  <c r="E633" i="38"/>
  <c r="F633" i="38"/>
  <c r="G633" i="38"/>
  <c r="H633" i="38"/>
  <c r="D634" i="38"/>
  <c r="I634" i="38" s="1"/>
  <c r="E634" i="38"/>
  <c r="F634" i="38"/>
  <c r="G634" i="38"/>
  <c r="H634" i="38"/>
  <c r="D635" i="38"/>
  <c r="E635" i="38"/>
  <c r="F635" i="38"/>
  <c r="G635" i="38"/>
  <c r="H635" i="38"/>
  <c r="D636" i="38"/>
  <c r="E636" i="38"/>
  <c r="F636" i="38"/>
  <c r="G636" i="38"/>
  <c r="H636" i="38"/>
  <c r="D637" i="38"/>
  <c r="E637" i="38"/>
  <c r="F637" i="38"/>
  <c r="G637" i="38"/>
  <c r="H637" i="38"/>
  <c r="D638" i="38"/>
  <c r="I638" i="38" s="1"/>
  <c r="E638" i="38"/>
  <c r="F638" i="38"/>
  <c r="G638" i="38"/>
  <c r="H638" i="38"/>
  <c r="D639" i="38"/>
  <c r="I639" i="38" s="1"/>
  <c r="E639" i="38"/>
  <c r="F639" i="38"/>
  <c r="G639" i="38"/>
  <c r="H639" i="38"/>
  <c r="D640" i="38"/>
  <c r="E640" i="38"/>
  <c r="F640" i="38"/>
  <c r="G640" i="38"/>
  <c r="H640" i="38"/>
  <c r="D641" i="38"/>
  <c r="I641" i="38" s="1"/>
  <c r="E641" i="38"/>
  <c r="F641" i="38"/>
  <c r="G641" i="38"/>
  <c r="H641" i="38"/>
  <c r="D642" i="38"/>
  <c r="I642" i="38" s="1"/>
  <c r="E642" i="38"/>
  <c r="F642" i="38"/>
  <c r="G642" i="38"/>
  <c r="H642" i="38"/>
  <c r="D643" i="38"/>
  <c r="E643" i="38"/>
  <c r="F643" i="38"/>
  <c r="G643" i="38"/>
  <c r="H643" i="38"/>
  <c r="D644" i="38"/>
  <c r="I644" i="38" s="1"/>
  <c r="E644" i="38"/>
  <c r="F644" i="38"/>
  <c r="G644" i="38"/>
  <c r="H644" i="38"/>
  <c r="D645" i="38"/>
  <c r="E645" i="38"/>
  <c r="F645" i="38"/>
  <c r="G645" i="38"/>
  <c r="H645" i="38"/>
  <c r="D646" i="38"/>
  <c r="I646" i="38" s="1"/>
  <c r="E646" i="38"/>
  <c r="F646" i="38"/>
  <c r="G646" i="38"/>
  <c r="H646" i="38"/>
  <c r="D647" i="38"/>
  <c r="E647" i="38"/>
  <c r="F647" i="38"/>
  <c r="G647" i="38"/>
  <c r="H647" i="38"/>
  <c r="D648" i="38"/>
  <c r="I648" i="38" s="1"/>
  <c r="E648" i="38"/>
  <c r="F648" i="38"/>
  <c r="G648" i="38"/>
  <c r="H648" i="38"/>
  <c r="D649" i="38"/>
  <c r="I649" i="38" s="1"/>
  <c r="E649" i="38"/>
  <c r="F649" i="38"/>
  <c r="G649" i="38"/>
  <c r="H649" i="38"/>
  <c r="D650" i="38"/>
  <c r="I650" i="38" s="1"/>
  <c r="E650" i="38"/>
  <c r="F650" i="38"/>
  <c r="G650" i="38"/>
  <c r="H650" i="38"/>
  <c r="D651" i="38"/>
  <c r="E651" i="38"/>
  <c r="F651" i="38"/>
  <c r="G651" i="38"/>
  <c r="H651" i="38"/>
  <c r="D652" i="38"/>
  <c r="E652" i="38"/>
  <c r="F652" i="38"/>
  <c r="G652" i="38"/>
  <c r="H652" i="38"/>
  <c r="D653" i="38"/>
  <c r="E653" i="38"/>
  <c r="F653" i="38"/>
  <c r="G653" i="38"/>
  <c r="H653" i="38"/>
  <c r="D654" i="38"/>
  <c r="I654" i="38" s="1"/>
  <c r="E654" i="38"/>
  <c r="F654" i="38"/>
  <c r="G654" i="38"/>
  <c r="H654" i="38"/>
  <c r="D655" i="38"/>
  <c r="I655" i="38" s="1"/>
  <c r="E655" i="38"/>
  <c r="F655" i="38"/>
  <c r="G655" i="38"/>
  <c r="H655" i="38"/>
  <c r="D656" i="38"/>
  <c r="E656" i="38"/>
  <c r="F656" i="38"/>
  <c r="G656" i="38"/>
  <c r="H656" i="38"/>
  <c r="D657" i="38"/>
  <c r="I657" i="38" s="1"/>
  <c r="E657" i="38"/>
  <c r="F657" i="38"/>
  <c r="G657" i="38"/>
  <c r="H657" i="38"/>
  <c r="D658" i="38"/>
  <c r="I658" i="38" s="1"/>
  <c r="E658" i="38"/>
  <c r="F658" i="38"/>
  <c r="G658" i="38"/>
  <c r="H658" i="38"/>
  <c r="D659" i="38"/>
  <c r="E659" i="38"/>
  <c r="F659" i="38"/>
  <c r="G659" i="38"/>
  <c r="H659" i="38"/>
  <c r="D660" i="38"/>
  <c r="I660" i="38" s="1"/>
  <c r="E660" i="38"/>
  <c r="F660" i="38"/>
  <c r="G660" i="38"/>
  <c r="H660" i="38"/>
  <c r="D661" i="38"/>
  <c r="E661" i="38"/>
  <c r="F661" i="38"/>
  <c r="G661" i="38"/>
  <c r="H661" i="38"/>
  <c r="D662" i="38"/>
  <c r="I662" i="38" s="1"/>
  <c r="E662" i="38"/>
  <c r="F662" i="38"/>
  <c r="G662" i="38"/>
  <c r="H662" i="38"/>
  <c r="D663" i="38"/>
  <c r="E663" i="38"/>
  <c r="F663" i="38"/>
  <c r="G663" i="38"/>
  <c r="H663" i="38"/>
  <c r="D664" i="38"/>
  <c r="I664" i="38" s="1"/>
  <c r="E664" i="38"/>
  <c r="F664" i="38"/>
  <c r="G664" i="38"/>
  <c r="H664" i="38"/>
  <c r="D665" i="38"/>
  <c r="I665" i="38" s="1"/>
  <c r="E665" i="38"/>
  <c r="F665" i="38"/>
  <c r="G665" i="38"/>
  <c r="H665" i="38"/>
  <c r="D666" i="38"/>
  <c r="I666" i="38" s="1"/>
  <c r="E666" i="38"/>
  <c r="F666" i="38"/>
  <c r="G666" i="38"/>
  <c r="H666" i="38"/>
  <c r="D667" i="38"/>
  <c r="E667" i="38"/>
  <c r="F667" i="38"/>
  <c r="G667" i="38"/>
  <c r="H667" i="38"/>
  <c r="D668" i="38"/>
  <c r="E668" i="38"/>
  <c r="F668" i="38"/>
  <c r="G668" i="38"/>
  <c r="H668" i="38"/>
  <c r="D669" i="38"/>
  <c r="E669" i="38"/>
  <c r="F669" i="38"/>
  <c r="G669" i="38"/>
  <c r="H669" i="38"/>
  <c r="D670" i="38"/>
  <c r="I670" i="38" s="1"/>
  <c r="E670" i="38"/>
  <c r="F670" i="38"/>
  <c r="G670" i="38"/>
  <c r="H670" i="38"/>
  <c r="D671" i="38"/>
  <c r="I671" i="38" s="1"/>
  <c r="E671" i="38"/>
  <c r="F671" i="38"/>
  <c r="G671" i="38"/>
  <c r="H671" i="38"/>
  <c r="D672" i="38"/>
  <c r="E672" i="38"/>
  <c r="F672" i="38"/>
  <c r="G672" i="38"/>
  <c r="H672" i="38"/>
  <c r="D673" i="38"/>
  <c r="I673" i="38" s="1"/>
  <c r="E673" i="38"/>
  <c r="F673" i="38"/>
  <c r="G673" i="38"/>
  <c r="H673" i="38"/>
  <c r="D674" i="38"/>
  <c r="I674" i="38" s="1"/>
  <c r="E674" i="38"/>
  <c r="F674" i="38"/>
  <c r="G674" i="38"/>
  <c r="H674" i="38"/>
  <c r="D675" i="38"/>
  <c r="E675" i="38"/>
  <c r="F675" i="38"/>
  <c r="G675" i="38"/>
  <c r="H675" i="38"/>
  <c r="D676" i="38"/>
  <c r="I676" i="38" s="1"/>
  <c r="E676" i="38"/>
  <c r="F676" i="38"/>
  <c r="G676" i="38"/>
  <c r="H676" i="38"/>
  <c r="D677" i="38"/>
  <c r="E677" i="38"/>
  <c r="F677" i="38"/>
  <c r="G677" i="38"/>
  <c r="H677" i="38"/>
  <c r="D678" i="38"/>
  <c r="I678" i="38" s="1"/>
  <c r="E678" i="38"/>
  <c r="F678" i="38"/>
  <c r="G678" i="38"/>
  <c r="H678" i="38"/>
  <c r="D679" i="38"/>
  <c r="E679" i="38"/>
  <c r="F679" i="38"/>
  <c r="G679" i="38"/>
  <c r="H679" i="38"/>
  <c r="D680" i="38"/>
  <c r="I680" i="38" s="1"/>
  <c r="E680" i="38"/>
  <c r="F680" i="38"/>
  <c r="G680" i="38"/>
  <c r="H680" i="38"/>
  <c r="D681" i="38"/>
  <c r="I681" i="38" s="1"/>
  <c r="E681" i="38"/>
  <c r="F681" i="38"/>
  <c r="G681" i="38"/>
  <c r="H681" i="38"/>
  <c r="D682" i="38"/>
  <c r="I682" i="38" s="1"/>
  <c r="E682" i="38"/>
  <c r="F682" i="38"/>
  <c r="G682" i="38"/>
  <c r="H682" i="38"/>
  <c r="D683" i="38"/>
  <c r="E683" i="38"/>
  <c r="F683" i="38"/>
  <c r="G683" i="38"/>
  <c r="H683" i="38"/>
  <c r="D684" i="38"/>
  <c r="E684" i="38"/>
  <c r="F684" i="38"/>
  <c r="G684" i="38"/>
  <c r="H684" i="38"/>
  <c r="D685" i="38"/>
  <c r="E685" i="38"/>
  <c r="F685" i="38"/>
  <c r="G685" i="38"/>
  <c r="H685" i="38"/>
  <c r="D686" i="38"/>
  <c r="I686" i="38" s="1"/>
  <c r="E686" i="38"/>
  <c r="F686" i="38"/>
  <c r="G686" i="38"/>
  <c r="H686" i="38"/>
  <c r="D687" i="38"/>
  <c r="I687" i="38" s="1"/>
  <c r="E687" i="38"/>
  <c r="F687" i="38"/>
  <c r="G687" i="38"/>
  <c r="H687" i="38"/>
  <c r="D688" i="38"/>
  <c r="E688" i="38"/>
  <c r="F688" i="38"/>
  <c r="G688" i="38"/>
  <c r="H688" i="38"/>
  <c r="D689" i="38"/>
  <c r="I689" i="38" s="1"/>
  <c r="E689" i="38"/>
  <c r="F689" i="38"/>
  <c r="G689" i="38"/>
  <c r="H689" i="38"/>
  <c r="D690" i="38"/>
  <c r="I690" i="38" s="1"/>
  <c r="E690" i="38"/>
  <c r="F690" i="38"/>
  <c r="G690" i="38"/>
  <c r="H690" i="38"/>
  <c r="D691" i="38"/>
  <c r="E691" i="38"/>
  <c r="F691" i="38"/>
  <c r="G691" i="38"/>
  <c r="H691" i="38"/>
  <c r="D692" i="38"/>
  <c r="I692" i="38" s="1"/>
  <c r="E692" i="38"/>
  <c r="F692" i="38"/>
  <c r="G692" i="38"/>
  <c r="H692" i="38"/>
  <c r="D693" i="38"/>
  <c r="E693" i="38"/>
  <c r="F693" i="38"/>
  <c r="G693" i="38"/>
  <c r="H693" i="38"/>
  <c r="D694" i="38"/>
  <c r="I694" i="38" s="1"/>
  <c r="E694" i="38"/>
  <c r="F694" i="38"/>
  <c r="G694" i="38"/>
  <c r="H694" i="38"/>
  <c r="D695" i="38"/>
  <c r="E695" i="38"/>
  <c r="F695" i="38"/>
  <c r="G695" i="38"/>
  <c r="H695" i="38"/>
  <c r="D696" i="38"/>
  <c r="I696" i="38" s="1"/>
  <c r="E696" i="38"/>
  <c r="F696" i="38"/>
  <c r="G696" i="38"/>
  <c r="H696" i="38"/>
  <c r="D697" i="38"/>
  <c r="I697" i="38" s="1"/>
  <c r="E697" i="38"/>
  <c r="F697" i="38"/>
  <c r="G697" i="38"/>
  <c r="H697" i="38"/>
  <c r="D698" i="38"/>
  <c r="I698" i="38" s="1"/>
  <c r="E698" i="38"/>
  <c r="F698" i="38"/>
  <c r="G698" i="38"/>
  <c r="H698" i="38"/>
  <c r="D699" i="38"/>
  <c r="E699" i="38"/>
  <c r="F699" i="38"/>
  <c r="G699" i="38"/>
  <c r="H699" i="38"/>
  <c r="D700" i="38"/>
  <c r="E700" i="38"/>
  <c r="F700" i="38"/>
  <c r="G700" i="38"/>
  <c r="H700" i="38"/>
  <c r="D701" i="38"/>
  <c r="E701" i="38"/>
  <c r="F701" i="38"/>
  <c r="G701" i="38"/>
  <c r="H701" i="38"/>
  <c r="D702" i="38"/>
  <c r="I702" i="38" s="1"/>
  <c r="E702" i="38"/>
  <c r="F702" i="38"/>
  <c r="G702" i="38"/>
  <c r="H702" i="38"/>
  <c r="D703" i="38"/>
  <c r="I703" i="38" s="1"/>
  <c r="E703" i="38"/>
  <c r="F703" i="38"/>
  <c r="G703" i="38"/>
  <c r="H703" i="38"/>
  <c r="D704" i="38"/>
  <c r="E704" i="38"/>
  <c r="F704" i="38"/>
  <c r="G704" i="38"/>
  <c r="H704" i="38"/>
  <c r="D705" i="38"/>
  <c r="I705" i="38" s="1"/>
  <c r="E705" i="38"/>
  <c r="F705" i="38"/>
  <c r="G705" i="38"/>
  <c r="H705" i="38"/>
  <c r="D706" i="38"/>
  <c r="I706" i="38" s="1"/>
  <c r="E706" i="38"/>
  <c r="F706" i="38"/>
  <c r="G706" i="38"/>
  <c r="H706" i="38"/>
  <c r="D707" i="38"/>
  <c r="E707" i="38"/>
  <c r="F707" i="38"/>
  <c r="G707" i="38"/>
  <c r="H707" i="38"/>
  <c r="D708" i="38"/>
  <c r="I708" i="38" s="1"/>
  <c r="E708" i="38"/>
  <c r="F708" i="38"/>
  <c r="G708" i="38"/>
  <c r="H708" i="38"/>
  <c r="D709" i="38"/>
  <c r="E709" i="38"/>
  <c r="F709" i="38"/>
  <c r="G709" i="38"/>
  <c r="H709" i="38"/>
  <c r="D710" i="38"/>
  <c r="I710" i="38" s="1"/>
  <c r="E710" i="38"/>
  <c r="F710" i="38"/>
  <c r="G710" i="38"/>
  <c r="H710" i="38"/>
  <c r="D711" i="38"/>
  <c r="E711" i="38"/>
  <c r="F711" i="38"/>
  <c r="G711" i="38"/>
  <c r="H711" i="38"/>
  <c r="D712" i="38"/>
  <c r="I712" i="38" s="1"/>
  <c r="E712" i="38"/>
  <c r="F712" i="38"/>
  <c r="G712" i="38"/>
  <c r="H712" i="38"/>
  <c r="D713" i="38"/>
  <c r="I713" i="38" s="1"/>
  <c r="E713" i="38"/>
  <c r="F713" i="38"/>
  <c r="G713" i="38"/>
  <c r="H713" i="38"/>
  <c r="D714" i="38"/>
  <c r="I714" i="38" s="1"/>
  <c r="E714" i="38"/>
  <c r="F714" i="38"/>
  <c r="G714" i="38"/>
  <c r="H714" i="38"/>
  <c r="D715" i="38"/>
  <c r="E715" i="38"/>
  <c r="F715" i="38"/>
  <c r="G715" i="38"/>
  <c r="H715" i="38"/>
  <c r="D716" i="38"/>
  <c r="E716" i="38"/>
  <c r="F716" i="38"/>
  <c r="G716" i="38"/>
  <c r="H716" i="38"/>
  <c r="D717" i="38"/>
  <c r="E717" i="38"/>
  <c r="F717" i="38"/>
  <c r="G717" i="38"/>
  <c r="H717" i="38"/>
  <c r="D718" i="38"/>
  <c r="I718" i="38" s="1"/>
  <c r="E718" i="38"/>
  <c r="F718" i="38"/>
  <c r="G718" i="38"/>
  <c r="H718" i="38"/>
  <c r="D719" i="38"/>
  <c r="E719" i="38"/>
  <c r="F719" i="38"/>
  <c r="G719" i="38"/>
  <c r="H719" i="38"/>
  <c r="D720" i="38"/>
  <c r="E720" i="38"/>
  <c r="F720" i="38"/>
  <c r="G720" i="38"/>
  <c r="H720" i="38"/>
  <c r="D721" i="38"/>
  <c r="E721" i="38"/>
  <c r="F721" i="38"/>
  <c r="G721" i="38"/>
  <c r="H721" i="38"/>
  <c r="D722" i="38"/>
  <c r="I722" i="38" s="1"/>
  <c r="E722" i="38"/>
  <c r="F722" i="38"/>
  <c r="G722" i="38"/>
  <c r="H722" i="38"/>
  <c r="D723" i="38"/>
  <c r="E723" i="38"/>
  <c r="F723" i="38"/>
  <c r="G723" i="38"/>
  <c r="H723" i="38"/>
  <c r="D724" i="38"/>
  <c r="I724" i="38" s="1"/>
  <c r="E724" i="38"/>
  <c r="F724" i="38"/>
  <c r="G724" i="38"/>
  <c r="H724" i="38"/>
  <c r="D725" i="38"/>
  <c r="E725" i="38"/>
  <c r="F725" i="38"/>
  <c r="G725" i="38"/>
  <c r="H725" i="38"/>
  <c r="D726" i="38"/>
  <c r="I726" i="38" s="1"/>
  <c r="E726" i="38"/>
  <c r="F726" i="38"/>
  <c r="G726" i="38"/>
  <c r="H726" i="38"/>
  <c r="D727" i="38"/>
  <c r="E727" i="38"/>
  <c r="F727" i="38"/>
  <c r="G727" i="38"/>
  <c r="H727" i="38"/>
  <c r="D728" i="38"/>
  <c r="I728" i="38" s="1"/>
  <c r="E728" i="38"/>
  <c r="F728" i="38"/>
  <c r="G728" i="38"/>
  <c r="H728" i="38"/>
  <c r="D729" i="38"/>
  <c r="I729" i="38" s="1"/>
  <c r="E729" i="38"/>
  <c r="F729" i="38"/>
  <c r="G729" i="38"/>
  <c r="H729" i="38"/>
  <c r="D730" i="38"/>
  <c r="I730" i="38" s="1"/>
  <c r="E730" i="38"/>
  <c r="F730" i="38"/>
  <c r="G730" i="38"/>
  <c r="H730" i="38"/>
  <c r="D731" i="38"/>
  <c r="E731" i="38"/>
  <c r="F731" i="38"/>
  <c r="G731" i="38"/>
  <c r="H731" i="38"/>
  <c r="D732" i="38"/>
  <c r="E732" i="38"/>
  <c r="F732" i="38"/>
  <c r="G732" i="38"/>
  <c r="H732" i="38"/>
  <c r="D733" i="38"/>
  <c r="E733" i="38"/>
  <c r="F733" i="38"/>
  <c r="G733" i="38"/>
  <c r="H733" i="38"/>
  <c r="D734" i="38"/>
  <c r="I734" i="38" s="1"/>
  <c r="E734" i="38"/>
  <c r="F734" i="38"/>
  <c r="G734" i="38"/>
  <c r="H734" i="38"/>
  <c r="D735" i="38"/>
  <c r="I735" i="38" s="1"/>
  <c r="E735" i="38"/>
  <c r="F735" i="38"/>
  <c r="G735" i="38"/>
  <c r="H735" i="38"/>
  <c r="D736" i="38"/>
  <c r="E736" i="38"/>
  <c r="F736" i="38"/>
  <c r="G736" i="38"/>
  <c r="H736" i="38"/>
  <c r="D737" i="38"/>
  <c r="I737" i="38" s="1"/>
  <c r="E737" i="38"/>
  <c r="F737" i="38"/>
  <c r="G737" i="38"/>
  <c r="H737" i="38"/>
  <c r="D738" i="38"/>
  <c r="I738" i="38" s="1"/>
  <c r="E738" i="38"/>
  <c r="F738" i="38"/>
  <c r="G738" i="38"/>
  <c r="H738" i="38"/>
  <c r="D739" i="38"/>
  <c r="E739" i="38"/>
  <c r="F739" i="38"/>
  <c r="G739" i="38"/>
  <c r="H739" i="38"/>
  <c r="D740" i="38"/>
  <c r="I740" i="38" s="1"/>
  <c r="E740" i="38"/>
  <c r="F740" i="38"/>
  <c r="G740" i="38"/>
  <c r="H740" i="38"/>
  <c r="D741" i="38"/>
  <c r="E741" i="38"/>
  <c r="F741" i="38"/>
  <c r="G741" i="38"/>
  <c r="H741" i="38"/>
  <c r="D742" i="38"/>
  <c r="I742" i="38" s="1"/>
  <c r="E742" i="38"/>
  <c r="F742" i="38"/>
  <c r="G742" i="38"/>
  <c r="H742" i="38"/>
  <c r="D743" i="38"/>
  <c r="E743" i="38"/>
  <c r="F743" i="38"/>
  <c r="G743" i="38"/>
  <c r="H743" i="38"/>
  <c r="D744" i="38"/>
  <c r="I744" i="38" s="1"/>
  <c r="E744" i="38"/>
  <c r="F744" i="38"/>
  <c r="G744" i="38"/>
  <c r="H744" i="38"/>
  <c r="D745" i="38"/>
  <c r="I745" i="38" s="1"/>
  <c r="E745" i="38"/>
  <c r="F745" i="38"/>
  <c r="G745" i="38"/>
  <c r="H745" i="38"/>
  <c r="D746" i="38"/>
  <c r="I746" i="38" s="1"/>
  <c r="E746" i="38"/>
  <c r="F746" i="38"/>
  <c r="G746" i="38"/>
  <c r="H746" i="38"/>
  <c r="D747" i="38"/>
  <c r="E747" i="38"/>
  <c r="F747" i="38"/>
  <c r="G747" i="38"/>
  <c r="H747" i="38"/>
  <c r="D748" i="38"/>
  <c r="E748" i="38"/>
  <c r="F748" i="38"/>
  <c r="G748" i="38"/>
  <c r="H748" i="38"/>
  <c r="D749" i="38"/>
  <c r="E749" i="38"/>
  <c r="F749" i="38"/>
  <c r="G749" i="38"/>
  <c r="H749" i="38"/>
  <c r="D750" i="38"/>
  <c r="I750" i="38" s="1"/>
  <c r="E750" i="38"/>
  <c r="F750" i="38"/>
  <c r="G750" i="38"/>
  <c r="H750" i="38"/>
  <c r="D751" i="38"/>
  <c r="I751" i="38" s="1"/>
  <c r="E751" i="38"/>
  <c r="F751" i="38"/>
  <c r="G751" i="38"/>
  <c r="H751" i="38"/>
  <c r="D752" i="38"/>
  <c r="E752" i="38"/>
  <c r="F752" i="38"/>
  <c r="G752" i="38"/>
  <c r="H752" i="38"/>
  <c r="D753" i="38"/>
  <c r="I753" i="38" s="1"/>
  <c r="E753" i="38"/>
  <c r="F753" i="38"/>
  <c r="G753" i="38"/>
  <c r="H753" i="38"/>
  <c r="D754" i="38"/>
  <c r="I754" i="38" s="1"/>
  <c r="E754" i="38"/>
  <c r="F754" i="38"/>
  <c r="G754" i="38"/>
  <c r="H754" i="38"/>
  <c r="D755" i="38"/>
  <c r="E755" i="38"/>
  <c r="F755" i="38"/>
  <c r="G755" i="38"/>
  <c r="H755" i="38"/>
  <c r="D756" i="38"/>
  <c r="I756" i="38" s="1"/>
  <c r="E756" i="38"/>
  <c r="F756" i="38"/>
  <c r="G756" i="38"/>
  <c r="H756" i="38"/>
  <c r="D757" i="38"/>
  <c r="E757" i="38"/>
  <c r="F757" i="38"/>
  <c r="G757" i="38"/>
  <c r="H757" i="38"/>
  <c r="D758" i="38"/>
  <c r="I758" i="38" s="1"/>
  <c r="E758" i="38"/>
  <c r="F758" i="38"/>
  <c r="G758" i="38"/>
  <c r="H758" i="38"/>
  <c r="D759" i="38"/>
  <c r="E759" i="38"/>
  <c r="F759" i="38"/>
  <c r="G759" i="38"/>
  <c r="H759" i="38"/>
  <c r="D760" i="38"/>
  <c r="I760" i="38" s="1"/>
  <c r="E760" i="38"/>
  <c r="F760" i="38"/>
  <c r="G760" i="38"/>
  <c r="H760" i="38"/>
  <c r="D761" i="38"/>
  <c r="I761" i="38" s="1"/>
  <c r="E761" i="38"/>
  <c r="F761" i="38"/>
  <c r="G761" i="38"/>
  <c r="H761" i="38"/>
  <c r="D762" i="38"/>
  <c r="I762" i="38" s="1"/>
  <c r="E762" i="38"/>
  <c r="F762" i="38"/>
  <c r="G762" i="38"/>
  <c r="H762" i="38"/>
  <c r="D763" i="38"/>
  <c r="E763" i="38"/>
  <c r="F763" i="38"/>
  <c r="G763" i="38"/>
  <c r="H763" i="38"/>
  <c r="D764" i="38"/>
  <c r="E764" i="38"/>
  <c r="F764" i="38"/>
  <c r="G764" i="38"/>
  <c r="H764" i="38"/>
  <c r="D765" i="38"/>
  <c r="E765" i="38"/>
  <c r="F765" i="38"/>
  <c r="G765" i="38"/>
  <c r="H765" i="38"/>
  <c r="D766" i="38"/>
  <c r="I766" i="38" s="1"/>
  <c r="E766" i="38"/>
  <c r="F766" i="38"/>
  <c r="G766" i="38"/>
  <c r="H766" i="38"/>
  <c r="D767" i="38"/>
  <c r="I767" i="38" s="1"/>
  <c r="E767" i="38"/>
  <c r="F767" i="38"/>
  <c r="G767" i="38"/>
  <c r="H767" i="38"/>
  <c r="D768" i="38"/>
  <c r="E768" i="38"/>
  <c r="F768" i="38"/>
  <c r="G768" i="38"/>
  <c r="H768" i="38"/>
  <c r="D769" i="38"/>
  <c r="I769" i="38" s="1"/>
  <c r="E769" i="38"/>
  <c r="F769" i="38"/>
  <c r="G769" i="38"/>
  <c r="H769" i="38"/>
  <c r="D770" i="38"/>
  <c r="I770" i="38" s="1"/>
  <c r="E770" i="38"/>
  <c r="F770" i="38"/>
  <c r="G770" i="38"/>
  <c r="H770" i="38"/>
  <c r="D771" i="38"/>
  <c r="E771" i="38"/>
  <c r="F771" i="38"/>
  <c r="G771" i="38"/>
  <c r="H771" i="38"/>
  <c r="D772" i="38"/>
  <c r="I772" i="38" s="1"/>
  <c r="E772" i="38"/>
  <c r="F772" i="38"/>
  <c r="G772" i="38"/>
  <c r="H772" i="38"/>
  <c r="D773" i="38"/>
  <c r="E773" i="38"/>
  <c r="F773" i="38"/>
  <c r="G773" i="38"/>
  <c r="H773" i="38"/>
  <c r="D774" i="38"/>
  <c r="I774" i="38" s="1"/>
  <c r="E774" i="38"/>
  <c r="F774" i="38"/>
  <c r="G774" i="38"/>
  <c r="H774" i="38"/>
  <c r="D775" i="38"/>
  <c r="E775" i="38"/>
  <c r="F775" i="38"/>
  <c r="G775" i="38"/>
  <c r="H775" i="38"/>
  <c r="D776" i="38"/>
  <c r="I776" i="38" s="1"/>
  <c r="E776" i="38"/>
  <c r="F776" i="38"/>
  <c r="G776" i="38"/>
  <c r="H776" i="38"/>
  <c r="D777" i="38"/>
  <c r="I777" i="38" s="1"/>
  <c r="E777" i="38"/>
  <c r="F777" i="38"/>
  <c r="G777" i="38"/>
  <c r="H777" i="38"/>
  <c r="D778" i="38"/>
  <c r="I778" i="38" s="1"/>
  <c r="E778" i="38"/>
  <c r="F778" i="38"/>
  <c r="G778" i="38"/>
  <c r="H778" i="38"/>
  <c r="D779" i="38"/>
  <c r="E779" i="38"/>
  <c r="F779" i="38"/>
  <c r="G779" i="38"/>
  <c r="H779" i="38"/>
  <c r="D780" i="38"/>
  <c r="E780" i="38"/>
  <c r="F780" i="38"/>
  <c r="G780" i="38"/>
  <c r="H780" i="38"/>
  <c r="D781" i="38"/>
  <c r="E781" i="38"/>
  <c r="F781" i="38"/>
  <c r="G781" i="38"/>
  <c r="H781" i="38"/>
  <c r="D782" i="38"/>
  <c r="I782" i="38" s="1"/>
  <c r="E782" i="38"/>
  <c r="F782" i="38"/>
  <c r="G782" i="38"/>
  <c r="H782" i="38"/>
  <c r="D783" i="38"/>
  <c r="I783" i="38" s="1"/>
  <c r="E783" i="38"/>
  <c r="F783" i="38"/>
  <c r="G783" i="38"/>
  <c r="H783" i="38"/>
  <c r="D784" i="38"/>
  <c r="E784" i="38"/>
  <c r="F784" i="38"/>
  <c r="G784" i="38"/>
  <c r="H784" i="38"/>
  <c r="D785" i="38"/>
  <c r="I785" i="38" s="1"/>
  <c r="E785" i="38"/>
  <c r="F785" i="38"/>
  <c r="G785" i="38"/>
  <c r="H785" i="38"/>
  <c r="D786" i="38"/>
  <c r="I786" i="38" s="1"/>
  <c r="E786" i="38"/>
  <c r="F786" i="38"/>
  <c r="G786" i="38"/>
  <c r="H786" i="38"/>
  <c r="D787" i="38"/>
  <c r="E787" i="38"/>
  <c r="F787" i="38"/>
  <c r="G787" i="38"/>
  <c r="H787" i="38"/>
  <c r="D788" i="38"/>
  <c r="I788" i="38" s="1"/>
  <c r="E788" i="38"/>
  <c r="F788" i="38"/>
  <c r="G788" i="38"/>
  <c r="H788" i="38"/>
  <c r="D789" i="38"/>
  <c r="E789" i="38"/>
  <c r="F789" i="38"/>
  <c r="G789" i="38"/>
  <c r="H789" i="38"/>
  <c r="D790" i="38"/>
  <c r="I790" i="38" s="1"/>
  <c r="E790" i="38"/>
  <c r="F790" i="38"/>
  <c r="G790" i="38"/>
  <c r="H790" i="38"/>
  <c r="D791" i="38"/>
  <c r="E791" i="38"/>
  <c r="F791" i="38"/>
  <c r="G791" i="38"/>
  <c r="H791" i="38"/>
  <c r="D792" i="38"/>
  <c r="I792" i="38" s="1"/>
  <c r="E792" i="38"/>
  <c r="F792" i="38"/>
  <c r="G792" i="38"/>
  <c r="H792" i="38"/>
  <c r="D793" i="38"/>
  <c r="I793" i="38" s="1"/>
  <c r="E793" i="38"/>
  <c r="F793" i="38"/>
  <c r="G793" i="38"/>
  <c r="H793" i="38"/>
  <c r="D794" i="38"/>
  <c r="I794" i="38" s="1"/>
  <c r="E794" i="38"/>
  <c r="F794" i="38"/>
  <c r="G794" i="38"/>
  <c r="H794" i="38"/>
  <c r="D795" i="38"/>
  <c r="E795" i="38"/>
  <c r="F795" i="38"/>
  <c r="G795" i="38"/>
  <c r="H795" i="38"/>
  <c r="D796" i="38"/>
  <c r="E796" i="38"/>
  <c r="F796" i="38"/>
  <c r="G796" i="38"/>
  <c r="H796" i="38"/>
  <c r="D797" i="38"/>
  <c r="E797" i="38"/>
  <c r="F797" i="38"/>
  <c r="G797" i="38"/>
  <c r="H797" i="38"/>
  <c r="D798" i="38"/>
  <c r="I798" i="38" s="1"/>
  <c r="E798" i="38"/>
  <c r="F798" i="38"/>
  <c r="G798" i="38"/>
  <c r="H798" i="38"/>
  <c r="D799" i="38"/>
  <c r="I799" i="38" s="1"/>
  <c r="E799" i="38"/>
  <c r="F799" i="38"/>
  <c r="G799" i="38"/>
  <c r="H799" i="38"/>
  <c r="D800" i="38"/>
  <c r="E800" i="38"/>
  <c r="F800" i="38"/>
  <c r="G800" i="38"/>
  <c r="H800" i="38"/>
  <c r="D801" i="38"/>
  <c r="I801" i="38" s="1"/>
  <c r="E801" i="38"/>
  <c r="F801" i="38"/>
  <c r="G801" i="38"/>
  <c r="H801" i="38"/>
  <c r="D802" i="38"/>
  <c r="I802" i="38" s="1"/>
  <c r="E802" i="38"/>
  <c r="F802" i="38"/>
  <c r="G802" i="38"/>
  <c r="H802" i="38"/>
  <c r="D803" i="38"/>
  <c r="E803" i="38"/>
  <c r="F803" i="38"/>
  <c r="G803" i="38"/>
  <c r="H803" i="38"/>
  <c r="D804" i="38"/>
  <c r="I804" i="38" s="1"/>
  <c r="E804" i="38"/>
  <c r="F804" i="38"/>
  <c r="G804" i="38"/>
  <c r="H804" i="38"/>
  <c r="D805" i="38"/>
  <c r="E805" i="38"/>
  <c r="F805" i="38"/>
  <c r="G805" i="38"/>
  <c r="H805" i="38"/>
  <c r="D806" i="38"/>
  <c r="I806" i="38" s="1"/>
  <c r="E806" i="38"/>
  <c r="F806" i="38"/>
  <c r="G806" i="38"/>
  <c r="H806" i="38"/>
  <c r="D807" i="38"/>
  <c r="E807" i="38"/>
  <c r="F807" i="38"/>
  <c r="G807" i="38"/>
  <c r="H807" i="38"/>
  <c r="D808" i="38"/>
  <c r="E808" i="38"/>
  <c r="F808" i="38"/>
  <c r="G808" i="38"/>
  <c r="H808" i="38"/>
  <c r="D809" i="38"/>
  <c r="I809" i="38" s="1"/>
  <c r="E809" i="38"/>
  <c r="F809" i="38"/>
  <c r="G809" i="38"/>
  <c r="H809" i="38"/>
  <c r="D810" i="38"/>
  <c r="I810" i="38" s="1"/>
  <c r="E810" i="38"/>
  <c r="F810" i="38"/>
  <c r="G810" i="38"/>
  <c r="H810" i="38"/>
  <c r="D811" i="38"/>
  <c r="E811" i="38"/>
  <c r="F811" i="38"/>
  <c r="G811" i="38"/>
  <c r="H811" i="38"/>
  <c r="D812" i="38"/>
  <c r="E812" i="38"/>
  <c r="F812" i="38"/>
  <c r="G812" i="38"/>
  <c r="H812" i="38"/>
  <c r="D813" i="38"/>
  <c r="E813" i="38"/>
  <c r="F813" i="38"/>
  <c r="G813" i="38"/>
  <c r="H813" i="38"/>
  <c r="D814" i="38"/>
  <c r="I814" i="38" s="1"/>
  <c r="E814" i="38"/>
  <c r="F814" i="38"/>
  <c r="G814" i="38"/>
  <c r="H814" i="38"/>
  <c r="D815" i="38"/>
  <c r="I815" i="38" s="1"/>
  <c r="E815" i="38"/>
  <c r="F815" i="38"/>
  <c r="G815" i="38"/>
  <c r="H815" i="38"/>
  <c r="D816" i="38"/>
  <c r="E816" i="38"/>
  <c r="F816" i="38"/>
  <c r="G816" i="38"/>
  <c r="H816" i="38"/>
  <c r="D817" i="38"/>
  <c r="I817" i="38" s="1"/>
  <c r="E817" i="38"/>
  <c r="F817" i="38"/>
  <c r="G817" i="38"/>
  <c r="H817" i="38"/>
  <c r="D818" i="38"/>
  <c r="I818" i="38" s="1"/>
  <c r="E818" i="38"/>
  <c r="F818" i="38"/>
  <c r="G818" i="38"/>
  <c r="H818" i="38"/>
  <c r="D819" i="38"/>
  <c r="E819" i="38"/>
  <c r="F819" i="38"/>
  <c r="G819" i="38"/>
  <c r="H819" i="38"/>
  <c r="D820" i="38"/>
  <c r="I820" i="38" s="1"/>
  <c r="E820" i="38"/>
  <c r="F820" i="38"/>
  <c r="G820" i="38"/>
  <c r="H820" i="38"/>
  <c r="D821" i="38"/>
  <c r="E821" i="38"/>
  <c r="F821" i="38"/>
  <c r="G821" i="38"/>
  <c r="H821" i="38"/>
  <c r="D822" i="38"/>
  <c r="I822" i="38" s="1"/>
  <c r="E822" i="38"/>
  <c r="F822" i="38"/>
  <c r="G822" i="38"/>
  <c r="H822" i="38"/>
  <c r="D823" i="38"/>
  <c r="E823" i="38"/>
  <c r="F823" i="38"/>
  <c r="G823" i="38"/>
  <c r="H823" i="38"/>
  <c r="D824" i="38"/>
  <c r="I824" i="38" s="1"/>
  <c r="E824" i="38"/>
  <c r="F824" i="38"/>
  <c r="G824" i="38"/>
  <c r="H824" i="38"/>
  <c r="D825" i="38"/>
  <c r="I825" i="38" s="1"/>
  <c r="E825" i="38"/>
  <c r="F825" i="38"/>
  <c r="G825" i="38"/>
  <c r="H825" i="38"/>
  <c r="D826" i="38"/>
  <c r="I826" i="38" s="1"/>
  <c r="E826" i="38"/>
  <c r="F826" i="38"/>
  <c r="G826" i="38"/>
  <c r="H826" i="38"/>
  <c r="D827" i="38"/>
  <c r="E827" i="38"/>
  <c r="F827" i="38"/>
  <c r="G827" i="38"/>
  <c r="H827" i="38"/>
  <c r="D828" i="38"/>
  <c r="E828" i="38"/>
  <c r="F828" i="38"/>
  <c r="G828" i="38"/>
  <c r="H828" i="38"/>
  <c r="D829" i="38"/>
  <c r="E829" i="38"/>
  <c r="F829" i="38"/>
  <c r="G829" i="38"/>
  <c r="H829" i="38"/>
  <c r="D830" i="38"/>
  <c r="I830" i="38" s="1"/>
  <c r="E830" i="38"/>
  <c r="F830" i="38"/>
  <c r="G830" i="38"/>
  <c r="H830" i="38"/>
  <c r="D831" i="38"/>
  <c r="I831" i="38" s="1"/>
  <c r="E831" i="38"/>
  <c r="F831" i="38"/>
  <c r="G831" i="38"/>
  <c r="H831" i="38"/>
  <c r="D832" i="38"/>
  <c r="E832" i="38"/>
  <c r="F832" i="38"/>
  <c r="G832" i="38"/>
  <c r="H832" i="38"/>
  <c r="D833" i="38"/>
  <c r="I833" i="38" s="1"/>
  <c r="E833" i="38"/>
  <c r="F833" i="38"/>
  <c r="G833" i="38"/>
  <c r="H833" i="38"/>
  <c r="D834" i="38"/>
  <c r="I834" i="38" s="1"/>
  <c r="E834" i="38"/>
  <c r="F834" i="38"/>
  <c r="G834" i="38"/>
  <c r="H834" i="38"/>
  <c r="D835" i="38"/>
  <c r="E835" i="38"/>
  <c r="F835" i="38"/>
  <c r="G835" i="38"/>
  <c r="H835" i="38"/>
  <c r="D836" i="38"/>
  <c r="I836" i="38" s="1"/>
  <c r="E836" i="38"/>
  <c r="F836" i="38"/>
  <c r="G836" i="38"/>
  <c r="H836" i="38"/>
  <c r="D837" i="38"/>
  <c r="E837" i="38"/>
  <c r="F837" i="38"/>
  <c r="G837" i="38"/>
  <c r="H837" i="38"/>
  <c r="D838" i="38"/>
  <c r="I838" i="38" s="1"/>
  <c r="E838" i="38"/>
  <c r="F838" i="38"/>
  <c r="G838" i="38"/>
  <c r="H838" i="38"/>
  <c r="D839" i="38"/>
  <c r="E839" i="38"/>
  <c r="F839" i="38"/>
  <c r="G839" i="38"/>
  <c r="H839" i="38"/>
  <c r="D840" i="38"/>
  <c r="E840" i="38"/>
  <c r="F840" i="38"/>
  <c r="G840" i="38"/>
  <c r="H840" i="38"/>
  <c r="D841" i="38"/>
  <c r="I841" i="38" s="1"/>
  <c r="E841" i="38"/>
  <c r="F841" i="38"/>
  <c r="G841" i="38"/>
  <c r="H841" i="38"/>
  <c r="D842" i="38"/>
  <c r="I842" i="38" s="1"/>
  <c r="E842" i="38"/>
  <c r="F842" i="38"/>
  <c r="G842" i="38"/>
  <c r="H842" i="38"/>
  <c r="D843" i="38"/>
  <c r="E843" i="38"/>
  <c r="F843" i="38"/>
  <c r="G843" i="38"/>
  <c r="H843" i="38"/>
  <c r="D844" i="38"/>
  <c r="E844" i="38"/>
  <c r="F844" i="38"/>
  <c r="G844" i="38"/>
  <c r="H844" i="38"/>
  <c r="D845" i="38"/>
  <c r="E845" i="38"/>
  <c r="F845" i="38"/>
  <c r="G845" i="38"/>
  <c r="H845" i="38"/>
  <c r="D846" i="38"/>
  <c r="I846" i="38" s="1"/>
  <c r="E846" i="38"/>
  <c r="F846" i="38"/>
  <c r="G846" i="38"/>
  <c r="H846" i="38"/>
  <c r="D847" i="38"/>
  <c r="I847" i="38" s="1"/>
  <c r="E847" i="38"/>
  <c r="F847" i="38"/>
  <c r="G847" i="38"/>
  <c r="H847" i="38"/>
  <c r="D848" i="38"/>
  <c r="E848" i="38"/>
  <c r="F848" i="38"/>
  <c r="G848" i="38"/>
  <c r="H848" i="38"/>
  <c r="D849" i="38"/>
  <c r="I849" i="38" s="1"/>
  <c r="E849" i="38"/>
  <c r="F849" i="38"/>
  <c r="G849" i="38"/>
  <c r="H849" i="38"/>
  <c r="D850" i="38"/>
  <c r="I850" i="38" s="1"/>
  <c r="E850" i="38"/>
  <c r="F850" i="38"/>
  <c r="G850" i="38"/>
  <c r="H850" i="38"/>
  <c r="D851" i="38"/>
  <c r="E851" i="38"/>
  <c r="F851" i="38"/>
  <c r="G851" i="38"/>
  <c r="H851" i="38"/>
  <c r="D852" i="38"/>
  <c r="I852" i="38" s="1"/>
  <c r="E852" i="38"/>
  <c r="F852" i="38"/>
  <c r="G852" i="38"/>
  <c r="H852" i="38"/>
  <c r="D853" i="38"/>
  <c r="E853" i="38"/>
  <c r="F853" i="38"/>
  <c r="G853" i="38"/>
  <c r="H853" i="38"/>
  <c r="D854" i="38"/>
  <c r="I854" i="38" s="1"/>
  <c r="E854" i="38"/>
  <c r="F854" i="38"/>
  <c r="G854" i="38"/>
  <c r="H854" i="38"/>
  <c r="D855" i="38"/>
  <c r="E855" i="38"/>
  <c r="F855" i="38"/>
  <c r="G855" i="38"/>
  <c r="H855" i="38"/>
  <c r="D856" i="38"/>
  <c r="I856" i="38" s="1"/>
  <c r="E856" i="38"/>
  <c r="F856" i="38"/>
  <c r="G856" i="38"/>
  <c r="H856" i="38"/>
  <c r="D857" i="38"/>
  <c r="I857" i="38" s="1"/>
  <c r="E857" i="38"/>
  <c r="F857" i="38"/>
  <c r="G857" i="38"/>
  <c r="H857" i="38"/>
  <c r="D858" i="38"/>
  <c r="I858" i="38" s="1"/>
  <c r="E858" i="38"/>
  <c r="F858" i="38"/>
  <c r="G858" i="38"/>
  <c r="H858" i="38"/>
  <c r="D859" i="38"/>
  <c r="E859" i="38"/>
  <c r="F859" i="38"/>
  <c r="G859" i="38"/>
  <c r="H859" i="38"/>
  <c r="D860" i="38"/>
  <c r="E860" i="38"/>
  <c r="F860" i="38"/>
  <c r="G860" i="38"/>
  <c r="H860" i="38"/>
  <c r="D861" i="38"/>
  <c r="E861" i="38"/>
  <c r="F861" i="38"/>
  <c r="G861" i="38"/>
  <c r="H861" i="38"/>
  <c r="D862" i="38"/>
  <c r="I862" i="38" s="1"/>
  <c r="E862" i="38"/>
  <c r="F862" i="38"/>
  <c r="G862" i="38"/>
  <c r="H862" i="38"/>
  <c r="D863" i="38"/>
  <c r="I863" i="38" s="1"/>
  <c r="E863" i="38"/>
  <c r="F863" i="38"/>
  <c r="G863" i="38"/>
  <c r="H863" i="38"/>
  <c r="D864" i="38"/>
  <c r="E864" i="38"/>
  <c r="F864" i="38"/>
  <c r="G864" i="38"/>
  <c r="H864" i="38"/>
  <c r="D865" i="38"/>
  <c r="E865" i="38"/>
  <c r="F865" i="38"/>
  <c r="G865" i="38"/>
  <c r="H865" i="38"/>
  <c r="D866" i="38"/>
  <c r="I866" i="38" s="1"/>
  <c r="E866" i="38"/>
  <c r="F866" i="38"/>
  <c r="G866" i="38"/>
  <c r="H866" i="38"/>
  <c r="D867" i="38"/>
  <c r="E867" i="38"/>
  <c r="F867" i="38"/>
  <c r="G867" i="38"/>
  <c r="H867" i="38"/>
  <c r="D868" i="38"/>
  <c r="I868" i="38" s="1"/>
  <c r="E868" i="38"/>
  <c r="F868" i="38"/>
  <c r="G868" i="38"/>
  <c r="H868" i="38"/>
  <c r="D869" i="38"/>
  <c r="E869" i="38"/>
  <c r="F869" i="38"/>
  <c r="G869" i="38"/>
  <c r="H869" i="38"/>
  <c r="D870" i="38"/>
  <c r="I870" i="38" s="1"/>
  <c r="E870" i="38"/>
  <c r="F870" i="38"/>
  <c r="G870" i="38"/>
  <c r="H870" i="38"/>
  <c r="D871" i="38"/>
  <c r="E871" i="38"/>
  <c r="F871" i="38"/>
  <c r="G871" i="38"/>
  <c r="H871" i="38"/>
  <c r="D872" i="38"/>
  <c r="I872" i="38" s="1"/>
  <c r="E872" i="38"/>
  <c r="F872" i="38"/>
  <c r="G872" i="38"/>
  <c r="H872" i="38"/>
  <c r="D873" i="38"/>
  <c r="I873" i="38" s="1"/>
  <c r="E873" i="38"/>
  <c r="F873" i="38"/>
  <c r="G873" i="38"/>
  <c r="H873" i="38"/>
  <c r="D874" i="38"/>
  <c r="E874" i="38"/>
  <c r="F874" i="38"/>
  <c r="G874" i="38"/>
  <c r="H874" i="38"/>
  <c r="D875" i="38"/>
  <c r="E875" i="38"/>
  <c r="F875" i="38"/>
  <c r="G875" i="38"/>
  <c r="H875" i="38"/>
  <c r="D876" i="38"/>
  <c r="E876" i="38"/>
  <c r="F876" i="38"/>
  <c r="G876" i="38"/>
  <c r="H876" i="38"/>
  <c r="D877" i="38"/>
  <c r="E877" i="38"/>
  <c r="F877" i="38"/>
  <c r="G877" i="38"/>
  <c r="H877" i="38"/>
  <c r="D878" i="38"/>
  <c r="I878" i="38" s="1"/>
  <c r="E878" i="38"/>
  <c r="F878" i="38"/>
  <c r="G878" i="38"/>
  <c r="H878" i="38"/>
  <c r="D879" i="38"/>
  <c r="I879" i="38" s="1"/>
  <c r="E879" i="38"/>
  <c r="F879" i="38"/>
  <c r="G879" i="38"/>
  <c r="H879" i="38"/>
  <c r="D880" i="38"/>
  <c r="E880" i="38"/>
  <c r="F880" i="38"/>
  <c r="G880" i="38"/>
  <c r="H880" i="38"/>
  <c r="D881" i="38"/>
  <c r="I881" i="38" s="1"/>
  <c r="E881" i="38"/>
  <c r="F881" i="38"/>
  <c r="G881" i="38"/>
  <c r="H881" i="38"/>
  <c r="D882" i="38"/>
  <c r="I882" i="38" s="1"/>
  <c r="E882" i="38"/>
  <c r="F882" i="38"/>
  <c r="G882" i="38"/>
  <c r="H882" i="38"/>
  <c r="D883" i="38"/>
  <c r="E883" i="38"/>
  <c r="F883" i="38"/>
  <c r="G883" i="38"/>
  <c r="H883" i="38"/>
  <c r="D884" i="38"/>
  <c r="I884" i="38" s="1"/>
  <c r="E884" i="38"/>
  <c r="F884" i="38"/>
  <c r="G884" i="38"/>
  <c r="H884" i="38"/>
  <c r="D885" i="38"/>
  <c r="E885" i="38"/>
  <c r="F885" i="38"/>
  <c r="G885" i="38"/>
  <c r="H885" i="38"/>
  <c r="D886" i="38"/>
  <c r="I886" i="38" s="1"/>
  <c r="E886" i="38"/>
  <c r="F886" i="38"/>
  <c r="G886" i="38"/>
  <c r="H886" i="38"/>
  <c r="D887" i="38"/>
  <c r="E887" i="38"/>
  <c r="F887" i="38"/>
  <c r="G887" i="38"/>
  <c r="H887" i="38"/>
  <c r="D888" i="38"/>
  <c r="I888" i="38" s="1"/>
  <c r="E888" i="38"/>
  <c r="F888" i="38"/>
  <c r="G888" i="38"/>
  <c r="H888" i="38"/>
  <c r="D889" i="38"/>
  <c r="I889" i="38" s="1"/>
  <c r="E889" i="38"/>
  <c r="F889" i="38"/>
  <c r="G889" i="38"/>
  <c r="H889" i="38"/>
  <c r="D890" i="38"/>
  <c r="I890" i="38" s="1"/>
  <c r="E890" i="38"/>
  <c r="F890" i="38"/>
  <c r="G890" i="38"/>
  <c r="H890" i="38"/>
  <c r="D891" i="38"/>
  <c r="E891" i="38"/>
  <c r="F891" i="38"/>
  <c r="G891" i="38"/>
  <c r="H891" i="38"/>
  <c r="D892" i="38"/>
  <c r="E892" i="38"/>
  <c r="F892" i="38"/>
  <c r="G892" i="38"/>
  <c r="H892" i="38"/>
  <c r="D893" i="38"/>
  <c r="E893" i="38"/>
  <c r="F893" i="38"/>
  <c r="G893" i="38"/>
  <c r="H893" i="38"/>
  <c r="D894" i="38"/>
  <c r="I894" i="38" s="1"/>
  <c r="E894" i="38"/>
  <c r="F894" i="38"/>
  <c r="G894" i="38"/>
  <c r="H894" i="38"/>
  <c r="D895" i="38"/>
  <c r="I895" i="38" s="1"/>
  <c r="E895" i="38"/>
  <c r="F895" i="38"/>
  <c r="G895" i="38"/>
  <c r="H895" i="38"/>
  <c r="D896" i="38"/>
  <c r="E896" i="38"/>
  <c r="F896" i="38"/>
  <c r="G896" i="38"/>
  <c r="H896" i="38"/>
  <c r="D897" i="38"/>
  <c r="I897" i="38" s="1"/>
  <c r="E897" i="38"/>
  <c r="F897" i="38"/>
  <c r="G897" i="38"/>
  <c r="H897" i="38"/>
  <c r="D898" i="38"/>
  <c r="I898" i="38" s="1"/>
  <c r="E898" i="38"/>
  <c r="F898" i="38"/>
  <c r="G898" i="38"/>
  <c r="H898" i="38"/>
  <c r="D899" i="38"/>
  <c r="E899" i="38"/>
  <c r="F899" i="38"/>
  <c r="G899" i="38"/>
  <c r="H899" i="38"/>
  <c r="D900" i="38"/>
  <c r="I900" i="38" s="1"/>
  <c r="E900" i="38"/>
  <c r="F900" i="38"/>
  <c r="G900" i="38"/>
  <c r="H900" i="38"/>
  <c r="D901" i="38"/>
  <c r="E901" i="38"/>
  <c r="F901" i="38"/>
  <c r="G901" i="38"/>
  <c r="H901" i="38"/>
  <c r="D902" i="38"/>
  <c r="I902" i="38" s="1"/>
  <c r="E902" i="38"/>
  <c r="F902" i="38"/>
  <c r="G902" i="38"/>
  <c r="H902" i="38"/>
  <c r="D903" i="38"/>
  <c r="E903" i="38"/>
  <c r="F903" i="38"/>
  <c r="G903" i="38"/>
  <c r="H903" i="38"/>
  <c r="D904" i="38"/>
  <c r="I904" i="38" s="1"/>
  <c r="E904" i="38"/>
  <c r="F904" i="38"/>
  <c r="G904" i="38"/>
  <c r="H904" i="38"/>
  <c r="D905" i="38"/>
  <c r="I905" i="38" s="1"/>
  <c r="E905" i="38"/>
  <c r="F905" i="38"/>
  <c r="G905" i="38"/>
  <c r="H905" i="38"/>
  <c r="D906" i="38"/>
  <c r="I906" i="38" s="1"/>
  <c r="E906" i="38"/>
  <c r="F906" i="38"/>
  <c r="G906" i="38"/>
  <c r="H906" i="38"/>
  <c r="D907" i="38"/>
  <c r="E907" i="38"/>
  <c r="F907" i="38"/>
  <c r="G907" i="38"/>
  <c r="H907" i="38"/>
  <c r="D908" i="38"/>
  <c r="E908" i="38"/>
  <c r="F908" i="38"/>
  <c r="G908" i="38"/>
  <c r="H908" i="38"/>
  <c r="D909" i="38"/>
  <c r="I909" i="38" s="1"/>
  <c r="E909" i="38"/>
  <c r="F909" i="38"/>
  <c r="G909" i="38"/>
  <c r="H909" i="38"/>
  <c r="D910" i="38"/>
  <c r="I910" i="38" s="1"/>
  <c r="E910" i="38"/>
  <c r="F910" i="38"/>
  <c r="G910" i="38"/>
  <c r="H910" i="38"/>
  <c r="D911" i="38"/>
  <c r="I911" i="38" s="1"/>
  <c r="E911" i="38"/>
  <c r="F911" i="38"/>
  <c r="G911" i="38"/>
  <c r="H911" i="38"/>
  <c r="D912" i="38"/>
  <c r="E912" i="38"/>
  <c r="F912" i="38"/>
  <c r="G912" i="38"/>
  <c r="H912" i="38"/>
  <c r="D913" i="38"/>
  <c r="I913" i="38" s="1"/>
  <c r="E913" i="38"/>
  <c r="F913" i="38"/>
  <c r="G913" i="38"/>
  <c r="H913" i="38"/>
  <c r="D914" i="38"/>
  <c r="I914" i="38" s="1"/>
  <c r="E914" i="38"/>
  <c r="F914" i="38"/>
  <c r="G914" i="38"/>
  <c r="H914" i="38"/>
  <c r="D915" i="38"/>
  <c r="E915" i="38"/>
  <c r="F915" i="38"/>
  <c r="G915" i="38"/>
  <c r="H915" i="38"/>
  <c r="D916" i="38"/>
  <c r="I916" i="38" s="1"/>
  <c r="E916" i="38"/>
  <c r="F916" i="38"/>
  <c r="G916" i="38"/>
  <c r="H916" i="38"/>
  <c r="D917" i="38"/>
  <c r="E917" i="38"/>
  <c r="F917" i="38"/>
  <c r="G917" i="38"/>
  <c r="H917" i="38"/>
  <c r="D918" i="38"/>
  <c r="I918" i="38" s="1"/>
  <c r="E918" i="38"/>
  <c r="F918" i="38"/>
  <c r="G918" i="38"/>
  <c r="H918" i="38"/>
  <c r="D919" i="38"/>
  <c r="E919" i="38"/>
  <c r="F919" i="38"/>
  <c r="G919" i="38"/>
  <c r="H919" i="38"/>
  <c r="D920" i="38"/>
  <c r="I920" i="38" s="1"/>
  <c r="E920" i="38"/>
  <c r="F920" i="38"/>
  <c r="G920" i="38"/>
  <c r="H920" i="38"/>
  <c r="D921" i="38"/>
  <c r="I921" i="38" s="1"/>
  <c r="E921" i="38"/>
  <c r="F921" i="38"/>
  <c r="G921" i="38"/>
  <c r="H921" i="38"/>
  <c r="D922" i="38"/>
  <c r="I922" i="38" s="1"/>
  <c r="E922" i="38"/>
  <c r="F922" i="38"/>
  <c r="G922" i="38"/>
  <c r="H922" i="38"/>
  <c r="D923" i="38"/>
  <c r="E923" i="38"/>
  <c r="F923" i="38"/>
  <c r="G923" i="38"/>
  <c r="H923" i="38"/>
  <c r="D924" i="38"/>
  <c r="E924" i="38"/>
  <c r="F924" i="38"/>
  <c r="G924" i="38"/>
  <c r="H924" i="38"/>
  <c r="D925" i="38"/>
  <c r="E925" i="38"/>
  <c r="F925" i="38"/>
  <c r="G925" i="38"/>
  <c r="H925" i="38"/>
  <c r="D926" i="38"/>
  <c r="I926" i="38" s="1"/>
  <c r="E926" i="38"/>
  <c r="F926" i="38"/>
  <c r="G926" i="38"/>
  <c r="H926" i="38"/>
  <c r="D927" i="38"/>
  <c r="I927" i="38" s="1"/>
  <c r="E927" i="38"/>
  <c r="F927" i="38"/>
  <c r="G927" i="38"/>
  <c r="H927" i="38"/>
  <c r="D928" i="38"/>
  <c r="E928" i="38"/>
  <c r="F928" i="38"/>
  <c r="G928" i="38"/>
  <c r="H928" i="38"/>
  <c r="D929" i="38"/>
  <c r="I929" i="38" s="1"/>
  <c r="E929" i="38"/>
  <c r="F929" i="38"/>
  <c r="G929" i="38"/>
  <c r="H929" i="38"/>
  <c r="D930" i="38"/>
  <c r="I930" i="38" s="1"/>
  <c r="E930" i="38"/>
  <c r="F930" i="38"/>
  <c r="G930" i="38"/>
  <c r="H930" i="38"/>
  <c r="D931" i="38"/>
  <c r="E931" i="38"/>
  <c r="F931" i="38"/>
  <c r="G931" i="38"/>
  <c r="H931" i="38"/>
  <c r="D932" i="38"/>
  <c r="I932" i="38" s="1"/>
  <c r="E932" i="38"/>
  <c r="F932" i="38"/>
  <c r="G932" i="38"/>
  <c r="H932" i="38"/>
  <c r="D933" i="38"/>
  <c r="E933" i="38"/>
  <c r="F933" i="38"/>
  <c r="G933" i="38"/>
  <c r="H933" i="38"/>
  <c r="D934" i="38"/>
  <c r="I934" i="38" s="1"/>
  <c r="E934" i="38"/>
  <c r="F934" i="38"/>
  <c r="G934" i="38"/>
  <c r="H934" i="38"/>
  <c r="D935" i="38"/>
  <c r="E935" i="38"/>
  <c r="F935" i="38"/>
  <c r="G935" i="38"/>
  <c r="H935" i="38"/>
  <c r="D936" i="38"/>
  <c r="I936" i="38" s="1"/>
  <c r="E936" i="38"/>
  <c r="F936" i="38"/>
  <c r="G936" i="38"/>
  <c r="H936" i="38"/>
  <c r="D937" i="38"/>
  <c r="I937" i="38" s="1"/>
  <c r="E937" i="38"/>
  <c r="F937" i="38"/>
  <c r="G937" i="38"/>
  <c r="H937" i="38"/>
  <c r="D938" i="38"/>
  <c r="E938" i="38"/>
  <c r="F938" i="38"/>
  <c r="G938" i="38"/>
  <c r="H938" i="38"/>
  <c r="D939" i="38"/>
  <c r="E939" i="38"/>
  <c r="F939" i="38"/>
  <c r="G939" i="38"/>
  <c r="H939" i="38"/>
  <c r="D940" i="38"/>
  <c r="E940" i="38"/>
  <c r="F940" i="38"/>
  <c r="G940" i="38"/>
  <c r="H940" i="38"/>
  <c r="D941" i="38"/>
  <c r="E941" i="38"/>
  <c r="F941" i="38"/>
  <c r="G941" i="38"/>
  <c r="H941" i="38"/>
  <c r="D942" i="38"/>
  <c r="I942" i="38" s="1"/>
  <c r="E942" i="38"/>
  <c r="F942" i="38"/>
  <c r="G942" i="38"/>
  <c r="H942" i="38"/>
  <c r="D943" i="38"/>
  <c r="I943" i="38" s="1"/>
  <c r="E943" i="38"/>
  <c r="F943" i="38"/>
  <c r="G943" i="38"/>
  <c r="H943" i="38"/>
  <c r="D944" i="38"/>
  <c r="E944" i="38"/>
  <c r="F944" i="38"/>
  <c r="G944" i="38"/>
  <c r="H944" i="38"/>
  <c r="D945" i="38"/>
  <c r="I945" i="38" s="1"/>
  <c r="E945" i="38"/>
  <c r="F945" i="38"/>
  <c r="G945" i="38"/>
  <c r="H945" i="38"/>
  <c r="D946" i="38"/>
  <c r="I946" i="38" s="1"/>
  <c r="E946" i="38"/>
  <c r="F946" i="38"/>
  <c r="G946" i="38"/>
  <c r="H946" i="38"/>
  <c r="D947" i="38"/>
  <c r="E947" i="38"/>
  <c r="F947" i="38"/>
  <c r="G947" i="38"/>
  <c r="H947" i="38"/>
  <c r="D948" i="38"/>
  <c r="I948" i="38" s="1"/>
  <c r="E948" i="38"/>
  <c r="F948" i="38"/>
  <c r="G948" i="38"/>
  <c r="H948" i="38"/>
  <c r="D949" i="38"/>
  <c r="E949" i="38"/>
  <c r="F949" i="38"/>
  <c r="G949" i="38"/>
  <c r="H949" i="38"/>
  <c r="D950" i="38"/>
  <c r="I950" i="38" s="1"/>
  <c r="E950" i="38"/>
  <c r="F950" i="38"/>
  <c r="G950" i="38"/>
  <c r="H950" i="38"/>
  <c r="D951" i="38"/>
  <c r="E951" i="38"/>
  <c r="F951" i="38"/>
  <c r="G951" i="38"/>
  <c r="H951" i="38"/>
  <c r="D952" i="38"/>
  <c r="I952" i="38" s="1"/>
  <c r="E952" i="38"/>
  <c r="F952" i="38"/>
  <c r="G952" i="38"/>
  <c r="H952" i="38"/>
  <c r="D953" i="38"/>
  <c r="I953" i="38" s="1"/>
  <c r="E953" i="38"/>
  <c r="F953" i="38"/>
  <c r="G953" i="38"/>
  <c r="H953" i="38"/>
  <c r="D954" i="38"/>
  <c r="I954" i="38" s="1"/>
  <c r="E954" i="38"/>
  <c r="F954" i="38"/>
  <c r="G954" i="38"/>
  <c r="H954" i="38"/>
  <c r="D955" i="38"/>
  <c r="E955" i="38"/>
  <c r="F955" i="38"/>
  <c r="G955" i="38"/>
  <c r="H955" i="38"/>
  <c r="D956" i="38"/>
  <c r="E956" i="38"/>
  <c r="F956" i="38"/>
  <c r="G956" i="38"/>
  <c r="H956" i="38"/>
  <c r="D957" i="38"/>
  <c r="E957" i="38"/>
  <c r="F957" i="38"/>
  <c r="G957" i="38"/>
  <c r="H957" i="38"/>
  <c r="D958" i="38"/>
  <c r="I958" i="38" s="1"/>
  <c r="E958" i="38"/>
  <c r="F958" i="38"/>
  <c r="G958" i="38"/>
  <c r="H958" i="38"/>
  <c r="D959" i="38"/>
  <c r="I959" i="38" s="1"/>
  <c r="E959" i="38"/>
  <c r="F959" i="38"/>
  <c r="G959" i="38"/>
  <c r="H959" i="38"/>
  <c r="D960" i="38"/>
  <c r="E960" i="38"/>
  <c r="F960" i="38"/>
  <c r="G960" i="38"/>
  <c r="H960" i="38"/>
  <c r="D961" i="38"/>
  <c r="I961" i="38" s="1"/>
  <c r="E961" i="38"/>
  <c r="F961" i="38"/>
  <c r="G961" i="38"/>
  <c r="H961" i="38"/>
  <c r="D962" i="38"/>
  <c r="I962" i="38" s="1"/>
  <c r="E962" i="38"/>
  <c r="F962" i="38"/>
  <c r="G962" i="38"/>
  <c r="H962" i="38"/>
  <c r="D963" i="38"/>
  <c r="E963" i="38"/>
  <c r="F963" i="38"/>
  <c r="G963" i="38"/>
  <c r="H963" i="38"/>
  <c r="D964" i="38"/>
  <c r="I964" i="38" s="1"/>
  <c r="E964" i="38"/>
  <c r="F964" i="38"/>
  <c r="G964" i="38"/>
  <c r="H964" i="38"/>
  <c r="D965" i="38"/>
  <c r="E965" i="38"/>
  <c r="F965" i="38"/>
  <c r="G965" i="38"/>
  <c r="H965" i="38"/>
  <c r="D966" i="38"/>
  <c r="I966" i="38" s="1"/>
  <c r="E966" i="38"/>
  <c r="F966" i="38"/>
  <c r="G966" i="38"/>
  <c r="H966" i="38"/>
  <c r="D967" i="38"/>
  <c r="E967" i="38"/>
  <c r="F967" i="38"/>
  <c r="G967" i="38"/>
  <c r="H967" i="38"/>
  <c r="D968" i="38"/>
  <c r="I968" i="38" s="1"/>
  <c r="E968" i="38"/>
  <c r="F968" i="38"/>
  <c r="G968" i="38"/>
  <c r="H968" i="38"/>
  <c r="D969" i="38"/>
  <c r="I969" i="38" s="1"/>
  <c r="E969" i="38"/>
  <c r="F969" i="38"/>
  <c r="G969" i="38"/>
  <c r="H969" i="38"/>
  <c r="D970" i="38"/>
  <c r="I970" i="38" s="1"/>
  <c r="E970" i="38"/>
  <c r="F970" i="38"/>
  <c r="G970" i="38"/>
  <c r="H970" i="38"/>
  <c r="D971" i="38"/>
  <c r="E971" i="38"/>
  <c r="F971" i="38"/>
  <c r="G971" i="38"/>
  <c r="H971" i="38"/>
  <c r="D972" i="38"/>
  <c r="E972" i="38"/>
  <c r="F972" i="38"/>
  <c r="G972" i="38"/>
  <c r="H972" i="38"/>
  <c r="D973" i="38"/>
  <c r="E973" i="38"/>
  <c r="F973" i="38"/>
  <c r="G973" i="38"/>
  <c r="H973" i="38"/>
  <c r="D974" i="38"/>
  <c r="I974" i="38" s="1"/>
  <c r="E974" i="38"/>
  <c r="F974" i="38"/>
  <c r="G974" i="38"/>
  <c r="H974" i="38"/>
  <c r="D975" i="38"/>
  <c r="I975" i="38" s="1"/>
  <c r="E975" i="38"/>
  <c r="F975" i="38"/>
  <c r="G975" i="38"/>
  <c r="H975" i="38"/>
  <c r="D976" i="38"/>
  <c r="E976" i="38"/>
  <c r="F976" i="38"/>
  <c r="G976" i="38"/>
  <c r="H976" i="38"/>
  <c r="D977" i="38"/>
  <c r="I977" i="38" s="1"/>
  <c r="E977" i="38"/>
  <c r="F977" i="38"/>
  <c r="G977" i="38"/>
  <c r="H977" i="38"/>
  <c r="D978" i="38"/>
  <c r="I978" i="38" s="1"/>
  <c r="E978" i="38"/>
  <c r="F978" i="38"/>
  <c r="G978" i="38"/>
  <c r="H978" i="38"/>
  <c r="D979" i="38"/>
  <c r="E979" i="38"/>
  <c r="F979" i="38"/>
  <c r="G979" i="38"/>
  <c r="H979" i="38"/>
  <c r="D980" i="38"/>
  <c r="I980" i="38" s="1"/>
  <c r="E980" i="38"/>
  <c r="F980" i="38"/>
  <c r="G980" i="38"/>
  <c r="H980" i="38"/>
  <c r="D981" i="38"/>
  <c r="E981" i="38"/>
  <c r="F981" i="38"/>
  <c r="G981" i="38"/>
  <c r="H981" i="38"/>
  <c r="D982" i="38"/>
  <c r="I982" i="38" s="1"/>
  <c r="E982" i="38"/>
  <c r="F982" i="38"/>
  <c r="G982" i="38"/>
  <c r="H982" i="38"/>
  <c r="D983" i="38"/>
  <c r="E983" i="38"/>
  <c r="F983" i="38"/>
  <c r="G983" i="38"/>
  <c r="H983" i="38"/>
  <c r="D984" i="38"/>
  <c r="I984" i="38" s="1"/>
  <c r="E984" i="38"/>
  <c r="F984" i="38"/>
  <c r="G984" i="38"/>
  <c r="H984" i="38"/>
  <c r="D985" i="38"/>
  <c r="I985" i="38" s="1"/>
  <c r="E985" i="38"/>
  <c r="F985" i="38"/>
  <c r="G985" i="38"/>
  <c r="H985" i="38"/>
  <c r="D986" i="38"/>
  <c r="I986" i="38" s="1"/>
  <c r="E986" i="38"/>
  <c r="F986" i="38"/>
  <c r="G986" i="38"/>
  <c r="H986" i="38"/>
  <c r="D987" i="38"/>
  <c r="E987" i="38"/>
  <c r="F987" i="38"/>
  <c r="G987" i="38"/>
  <c r="H987" i="38"/>
  <c r="D988" i="38"/>
  <c r="E988" i="38"/>
  <c r="F988" i="38"/>
  <c r="G988" i="38"/>
  <c r="H988" i="38"/>
  <c r="D989" i="38"/>
  <c r="E989" i="38"/>
  <c r="F989" i="38"/>
  <c r="G989" i="38"/>
  <c r="H989" i="38"/>
  <c r="D990" i="38"/>
  <c r="I990" i="38" s="1"/>
  <c r="E990" i="38"/>
  <c r="F990" i="38"/>
  <c r="G990" i="38"/>
  <c r="H990" i="38"/>
  <c r="D991" i="38"/>
  <c r="E991" i="38"/>
  <c r="F991" i="38"/>
  <c r="G991" i="38"/>
  <c r="H991" i="38"/>
  <c r="D992" i="38"/>
  <c r="E992" i="38"/>
  <c r="F992" i="38"/>
  <c r="G992" i="38"/>
  <c r="H992" i="38"/>
  <c r="D993" i="38"/>
  <c r="I993" i="38" s="1"/>
  <c r="E993" i="38"/>
  <c r="F993" i="38"/>
  <c r="G993" i="38"/>
  <c r="H993" i="38"/>
  <c r="D994" i="38"/>
  <c r="I994" i="38" s="1"/>
  <c r="E994" i="38"/>
  <c r="F994" i="38"/>
  <c r="G994" i="38"/>
  <c r="H994" i="38"/>
  <c r="D995" i="38"/>
  <c r="E995" i="38"/>
  <c r="F995" i="38"/>
  <c r="G995" i="38"/>
  <c r="H995" i="38"/>
  <c r="D996" i="38"/>
  <c r="I996" i="38" s="1"/>
  <c r="E996" i="38"/>
  <c r="F996" i="38"/>
  <c r="G996" i="38"/>
  <c r="H996" i="38"/>
  <c r="D997" i="38"/>
  <c r="E997" i="38"/>
  <c r="F997" i="38"/>
  <c r="G997" i="38"/>
  <c r="H997" i="38"/>
  <c r="D998" i="38"/>
  <c r="I998" i="38" s="1"/>
  <c r="E998" i="38"/>
  <c r="F998" i="38"/>
  <c r="G998" i="38"/>
  <c r="H998" i="38"/>
  <c r="D999" i="38"/>
  <c r="E999" i="38"/>
  <c r="F999" i="38"/>
  <c r="G999" i="38"/>
  <c r="H999" i="38"/>
  <c r="D1000" i="38"/>
  <c r="I1000" i="38" s="1"/>
  <c r="E1000" i="38"/>
  <c r="F1000" i="38"/>
  <c r="G1000" i="38"/>
  <c r="H1000" i="38"/>
  <c r="D1001" i="38"/>
  <c r="I1001" i="38" s="1"/>
  <c r="E1001" i="38"/>
  <c r="F1001" i="38"/>
  <c r="G1001" i="38"/>
  <c r="H1001" i="38"/>
  <c r="D1002" i="38"/>
  <c r="I1002" i="38" s="1"/>
  <c r="E1002" i="38"/>
  <c r="F1002" i="38"/>
  <c r="G1002" i="38"/>
  <c r="H1002" i="38"/>
  <c r="D1003" i="38"/>
  <c r="E1003" i="38"/>
  <c r="F1003" i="38"/>
  <c r="G1003" i="38"/>
  <c r="H1003" i="38"/>
  <c r="D1004" i="38"/>
  <c r="E1004" i="38"/>
  <c r="F1004" i="38"/>
  <c r="G1004" i="38"/>
  <c r="H1004" i="38"/>
  <c r="D1005" i="38"/>
  <c r="E1005" i="38"/>
  <c r="F1005" i="38"/>
  <c r="G1005" i="38"/>
  <c r="H1005" i="38"/>
  <c r="D1006" i="38"/>
  <c r="I1006" i="38" s="1"/>
  <c r="E1006" i="38"/>
  <c r="F1006" i="38"/>
  <c r="G1006" i="38"/>
  <c r="H1006" i="38"/>
  <c r="D1007" i="38"/>
  <c r="I1007" i="38" s="1"/>
  <c r="E1007" i="38"/>
  <c r="F1007" i="38"/>
  <c r="G1007" i="38"/>
  <c r="H1007" i="38"/>
  <c r="D1008" i="38"/>
  <c r="E1008" i="38"/>
  <c r="F1008" i="38"/>
  <c r="G1008" i="38"/>
  <c r="H1008" i="38"/>
  <c r="D1009" i="38"/>
  <c r="I1009" i="38" s="1"/>
  <c r="E1009" i="38"/>
  <c r="F1009" i="38"/>
  <c r="G1009" i="38"/>
  <c r="H1009" i="38"/>
  <c r="D1010" i="38"/>
  <c r="I1010" i="38" s="1"/>
  <c r="E1010" i="38"/>
  <c r="F1010" i="38"/>
  <c r="G1010" i="38"/>
  <c r="H1010" i="38"/>
  <c r="D1011" i="38"/>
  <c r="E1011" i="38"/>
  <c r="F1011" i="38"/>
  <c r="G1011" i="38"/>
  <c r="H1011" i="38"/>
  <c r="D1012" i="38"/>
  <c r="I1012" i="38" s="1"/>
  <c r="E1012" i="38"/>
  <c r="F1012" i="38"/>
  <c r="G1012" i="38"/>
  <c r="H1012" i="38"/>
  <c r="D1013" i="38"/>
  <c r="E1013" i="38"/>
  <c r="F1013" i="38"/>
  <c r="G1013" i="38"/>
  <c r="H1013" i="38"/>
  <c r="D1014" i="38"/>
  <c r="I1014" i="38" s="1"/>
  <c r="E1014" i="38"/>
  <c r="F1014" i="38"/>
  <c r="G1014" i="38"/>
  <c r="H1014" i="38"/>
  <c r="D1015" i="38"/>
  <c r="E1015" i="38"/>
  <c r="F1015" i="38"/>
  <c r="G1015" i="38"/>
  <c r="H1015" i="38"/>
  <c r="D1016" i="38"/>
  <c r="I1016" i="38" s="1"/>
  <c r="E1016" i="38"/>
  <c r="F1016" i="38"/>
  <c r="G1016" i="38"/>
  <c r="H1016" i="38"/>
  <c r="D1017" i="38"/>
  <c r="I1017" i="38" s="1"/>
  <c r="E1017" i="38"/>
  <c r="F1017" i="38"/>
  <c r="G1017" i="38"/>
  <c r="H1017" i="38"/>
  <c r="D1018" i="38"/>
  <c r="I1018" i="38" s="1"/>
  <c r="E1018" i="38"/>
  <c r="F1018" i="38"/>
  <c r="G1018" i="38"/>
  <c r="H1018" i="38"/>
  <c r="D1019" i="38"/>
  <c r="E1019" i="38"/>
  <c r="F1019" i="38"/>
  <c r="G1019" i="38"/>
  <c r="H1019" i="38"/>
  <c r="D1020" i="38"/>
  <c r="E1020" i="38"/>
  <c r="F1020" i="38"/>
  <c r="G1020" i="38"/>
  <c r="H1020" i="38"/>
  <c r="D1021" i="38"/>
  <c r="E1021" i="38"/>
  <c r="F1021" i="38"/>
  <c r="G1021" i="38"/>
  <c r="H1021" i="38"/>
  <c r="D1022" i="38"/>
  <c r="I1022" i="38" s="1"/>
  <c r="E1022" i="38"/>
  <c r="F1022" i="38"/>
  <c r="G1022" i="38"/>
  <c r="H1022" i="38"/>
  <c r="D1023" i="38"/>
  <c r="I1023" i="38" s="1"/>
  <c r="E1023" i="38"/>
  <c r="F1023" i="38"/>
  <c r="G1023" i="38"/>
  <c r="H1023" i="38"/>
  <c r="D1024" i="38"/>
  <c r="E1024" i="38"/>
  <c r="F1024" i="38"/>
  <c r="G1024" i="38"/>
  <c r="H1024" i="38"/>
  <c r="D1025" i="38"/>
  <c r="I1025" i="38" s="1"/>
  <c r="E1025" i="38"/>
  <c r="F1025" i="38"/>
  <c r="G1025" i="38"/>
  <c r="H1025" i="38"/>
  <c r="D1026" i="38"/>
  <c r="I1026" i="38" s="1"/>
  <c r="E1026" i="38"/>
  <c r="F1026" i="38"/>
  <c r="G1026" i="38"/>
  <c r="H1026" i="38"/>
  <c r="D1027" i="38"/>
  <c r="E1027" i="38"/>
  <c r="F1027" i="38"/>
  <c r="G1027" i="38"/>
  <c r="H1027" i="38"/>
  <c r="D1028" i="38"/>
  <c r="I1028" i="38" s="1"/>
  <c r="E1028" i="38"/>
  <c r="F1028" i="38"/>
  <c r="G1028" i="38"/>
  <c r="H1028" i="38"/>
  <c r="D1029" i="38"/>
  <c r="E1029" i="38"/>
  <c r="F1029" i="38"/>
  <c r="G1029" i="38"/>
  <c r="H1029" i="38"/>
  <c r="D1030" i="38"/>
  <c r="I1030" i="38" s="1"/>
  <c r="E1030" i="38"/>
  <c r="F1030" i="38"/>
  <c r="G1030" i="38"/>
  <c r="H1030" i="38"/>
  <c r="D1031" i="38"/>
  <c r="E1031" i="38"/>
  <c r="F1031" i="38"/>
  <c r="G1031" i="38"/>
  <c r="H1031" i="38"/>
  <c r="D1032" i="38"/>
  <c r="I1032" i="38" s="1"/>
  <c r="E1032" i="38"/>
  <c r="F1032" i="38"/>
  <c r="G1032" i="38"/>
  <c r="H1032" i="38"/>
  <c r="D1033" i="38"/>
  <c r="I1033" i="38" s="1"/>
  <c r="E1033" i="38"/>
  <c r="F1033" i="38"/>
  <c r="G1033" i="38"/>
  <c r="H1033" i="38"/>
  <c r="D1034" i="38"/>
  <c r="I1034" i="38" s="1"/>
  <c r="E1034" i="38"/>
  <c r="F1034" i="38"/>
  <c r="G1034" i="38"/>
  <c r="H1034" i="38"/>
  <c r="D1035" i="38"/>
  <c r="E1035" i="38"/>
  <c r="F1035" i="38"/>
  <c r="G1035" i="38"/>
  <c r="H1035" i="38"/>
  <c r="D1036" i="38"/>
  <c r="E1036" i="38"/>
  <c r="F1036" i="38"/>
  <c r="G1036" i="38"/>
  <c r="H1036" i="38"/>
  <c r="D1037" i="38"/>
  <c r="E1037" i="38"/>
  <c r="F1037" i="38"/>
  <c r="G1037" i="38"/>
  <c r="H1037" i="38"/>
  <c r="D1038" i="38"/>
  <c r="I1038" i="38" s="1"/>
  <c r="E1038" i="38"/>
  <c r="F1038" i="38"/>
  <c r="G1038" i="38"/>
  <c r="H1038" i="38"/>
  <c r="D1039" i="38"/>
  <c r="I1039" i="38" s="1"/>
  <c r="E1039" i="38"/>
  <c r="F1039" i="38"/>
  <c r="G1039" i="38"/>
  <c r="H1039" i="38"/>
  <c r="D1040" i="38"/>
  <c r="E1040" i="38"/>
  <c r="F1040" i="38"/>
  <c r="G1040" i="38"/>
  <c r="H1040" i="38"/>
  <c r="D1041" i="38"/>
  <c r="I1041" i="38" s="1"/>
  <c r="E1041" i="38"/>
  <c r="F1041" i="38"/>
  <c r="G1041" i="38"/>
  <c r="H1041" i="38"/>
  <c r="D1042" i="38"/>
  <c r="I1042" i="38" s="1"/>
  <c r="E1042" i="38"/>
  <c r="F1042" i="38"/>
  <c r="G1042" i="38"/>
  <c r="H1042" i="38"/>
  <c r="D1043" i="38"/>
  <c r="E1043" i="38"/>
  <c r="F1043" i="38"/>
  <c r="G1043" i="38"/>
  <c r="H1043" i="38"/>
  <c r="D1044" i="38"/>
  <c r="I1044" i="38" s="1"/>
  <c r="E1044" i="38"/>
  <c r="F1044" i="38"/>
  <c r="G1044" i="38"/>
  <c r="H1044" i="38"/>
  <c r="D1045" i="38"/>
  <c r="E1045" i="38"/>
  <c r="F1045" i="38"/>
  <c r="G1045" i="38"/>
  <c r="H1045" i="38"/>
  <c r="D1046" i="38"/>
  <c r="I1046" i="38" s="1"/>
  <c r="E1046" i="38"/>
  <c r="F1046" i="38"/>
  <c r="G1046" i="38"/>
  <c r="H1046" i="38"/>
  <c r="D1047" i="38"/>
  <c r="E1047" i="38"/>
  <c r="F1047" i="38"/>
  <c r="G1047" i="38"/>
  <c r="H1047" i="38"/>
  <c r="D1048" i="38"/>
  <c r="I1048" i="38" s="1"/>
  <c r="E1048" i="38"/>
  <c r="F1048" i="38"/>
  <c r="G1048" i="38"/>
  <c r="H1048" i="38"/>
  <c r="D1049" i="38"/>
  <c r="I1049" i="38" s="1"/>
  <c r="E1049" i="38"/>
  <c r="F1049" i="38"/>
  <c r="G1049" i="38"/>
  <c r="H1049" i="38"/>
  <c r="D1050" i="38"/>
  <c r="I1050" i="38" s="1"/>
  <c r="E1050" i="38"/>
  <c r="F1050" i="38"/>
  <c r="G1050" i="38"/>
  <c r="H1050" i="38"/>
  <c r="D1051" i="38"/>
  <c r="E1051" i="38"/>
  <c r="F1051" i="38"/>
  <c r="G1051" i="38"/>
  <c r="H1051" i="38"/>
  <c r="D1052" i="38"/>
  <c r="E1052" i="38"/>
  <c r="F1052" i="38"/>
  <c r="G1052" i="38"/>
  <c r="H1052" i="38"/>
  <c r="D1053" i="38"/>
  <c r="E1053" i="38"/>
  <c r="F1053" i="38"/>
  <c r="G1053" i="38"/>
  <c r="H1053" i="38"/>
  <c r="D1054" i="38"/>
  <c r="I1054" i="38" s="1"/>
  <c r="E1054" i="38"/>
  <c r="F1054" i="38"/>
  <c r="G1054" i="38"/>
  <c r="H1054" i="38"/>
  <c r="D1055" i="38"/>
  <c r="I1055" i="38" s="1"/>
  <c r="E1055" i="38"/>
  <c r="F1055" i="38"/>
  <c r="G1055" i="38"/>
  <c r="H1055" i="38"/>
  <c r="D1056" i="38"/>
  <c r="E1056" i="38"/>
  <c r="F1056" i="38"/>
  <c r="G1056" i="38"/>
  <c r="H1056" i="38"/>
  <c r="D1057" i="38"/>
  <c r="I1057" i="38" s="1"/>
  <c r="E1057" i="38"/>
  <c r="F1057" i="38"/>
  <c r="G1057" i="38"/>
  <c r="H1057" i="38"/>
  <c r="D1058" i="38"/>
  <c r="I1058" i="38" s="1"/>
  <c r="E1058" i="38"/>
  <c r="F1058" i="38"/>
  <c r="G1058" i="38"/>
  <c r="H1058" i="38"/>
  <c r="D1059" i="38"/>
  <c r="E1059" i="38"/>
  <c r="F1059" i="38"/>
  <c r="G1059" i="38"/>
  <c r="H1059" i="38"/>
  <c r="D1060" i="38"/>
  <c r="I1060" i="38" s="1"/>
  <c r="E1060" i="38"/>
  <c r="F1060" i="38"/>
  <c r="G1060" i="38"/>
  <c r="H1060" i="38"/>
  <c r="D1061" i="38"/>
  <c r="E1061" i="38"/>
  <c r="F1061" i="38"/>
  <c r="G1061" i="38"/>
  <c r="H1061" i="38"/>
  <c r="D1062" i="38"/>
  <c r="I1062" i="38" s="1"/>
  <c r="E1062" i="38"/>
  <c r="F1062" i="38"/>
  <c r="G1062" i="38"/>
  <c r="H1062" i="38"/>
  <c r="D1063" i="38"/>
  <c r="E1063" i="38"/>
  <c r="F1063" i="38"/>
  <c r="G1063" i="38"/>
  <c r="H1063" i="38"/>
  <c r="D1064" i="38"/>
  <c r="I1064" i="38" s="1"/>
  <c r="E1064" i="38"/>
  <c r="F1064" i="38"/>
  <c r="G1064" i="38"/>
  <c r="H1064" i="38"/>
  <c r="D1065" i="38"/>
  <c r="I1065" i="38" s="1"/>
  <c r="E1065" i="38"/>
  <c r="F1065" i="38"/>
  <c r="G1065" i="38"/>
  <c r="H1065" i="38"/>
  <c r="D1066" i="38"/>
  <c r="I1066" i="38" s="1"/>
  <c r="E1066" i="38"/>
  <c r="F1066" i="38"/>
  <c r="G1066" i="38"/>
  <c r="H1066" i="38"/>
  <c r="D1067" i="38"/>
  <c r="E1067" i="38"/>
  <c r="F1067" i="38"/>
  <c r="G1067" i="38"/>
  <c r="H1067" i="38"/>
  <c r="D1068" i="38"/>
  <c r="E1068" i="38"/>
  <c r="F1068" i="38"/>
  <c r="G1068" i="38"/>
  <c r="H1068" i="38"/>
  <c r="D1069" i="38"/>
  <c r="E1069" i="38"/>
  <c r="F1069" i="38"/>
  <c r="G1069" i="38"/>
  <c r="H1069" i="38"/>
  <c r="D1070" i="38"/>
  <c r="I1070" i="38" s="1"/>
  <c r="E1070" i="38"/>
  <c r="F1070" i="38"/>
  <c r="G1070" i="38"/>
  <c r="H1070" i="38"/>
  <c r="D1071" i="38"/>
  <c r="I1071" i="38" s="1"/>
  <c r="E1071" i="38"/>
  <c r="F1071" i="38"/>
  <c r="G1071" i="38"/>
  <c r="H1071" i="38"/>
  <c r="D1072" i="38"/>
  <c r="E1072" i="38"/>
  <c r="F1072" i="38"/>
  <c r="G1072" i="38"/>
  <c r="H1072" i="38"/>
  <c r="D1073" i="38"/>
  <c r="I1073" i="38" s="1"/>
  <c r="E1073" i="38"/>
  <c r="F1073" i="38"/>
  <c r="G1073" i="38"/>
  <c r="H1073" i="38"/>
  <c r="D1074" i="38"/>
  <c r="I1074" i="38" s="1"/>
  <c r="E1074" i="38"/>
  <c r="F1074" i="38"/>
  <c r="G1074" i="38"/>
  <c r="H1074" i="38"/>
  <c r="D1075" i="38"/>
  <c r="E1075" i="38"/>
  <c r="F1075" i="38"/>
  <c r="G1075" i="38"/>
  <c r="H1075" i="38"/>
  <c r="D1076" i="38"/>
  <c r="I1076" i="38" s="1"/>
  <c r="E1076" i="38"/>
  <c r="F1076" i="38"/>
  <c r="G1076" i="38"/>
  <c r="H1076" i="38"/>
  <c r="D1077" i="38"/>
  <c r="E1077" i="38"/>
  <c r="F1077" i="38"/>
  <c r="G1077" i="38"/>
  <c r="H1077" i="38"/>
  <c r="D1078" i="38"/>
  <c r="I1078" i="38" s="1"/>
  <c r="E1078" i="38"/>
  <c r="F1078" i="38"/>
  <c r="G1078" i="38"/>
  <c r="H1078" i="38"/>
  <c r="D1079" i="38"/>
  <c r="E1079" i="38"/>
  <c r="F1079" i="38"/>
  <c r="G1079" i="38"/>
  <c r="H1079" i="38"/>
  <c r="D1080" i="38"/>
  <c r="I1080" i="38" s="1"/>
  <c r="E1080" i="38"/>
  <c r="F1080" i="38"/>
  <c r="G1080" i="38"/>
  <c r="H1080" i="38"/>
  <c r="D1081" i="38"/>
  <c r="I1081" i="38" s="1"/>
  <c r="E1081" i="38"/>
  <c r="F1081" i="38"/>
  <c r="G1081" i="38"/>
  <c r="H1081" i="38"/>
  <c r="D1082" i="38"/>
  <c r="I1082" i="38" s="1"/>
  <c r="E1082" i="38"/>
  <c r="F1082" i="38"/>
  <c r="G1082" i="38"/>
  <c r="H1082" i="38"/>
  <c r="D1083" i="38"/>
  <c r="E1083" i="38"/>
  <c r="F1083" i="38"/>
  <c r="G1083" i="38"/>
  <c r="H1083" i="38"/>
  <c r="D1084" i="38"/>
  <c r="E1084" i="38"/>
  <c r="F1084" i="38"/>
  <c r="G1084" i="38"/>
  <c r="H1084" i="38"/>
  <c r="D1085" i="38"/>
  <c r="E1085" i="38"/>
  <c r="F1085" i="38"/>
  <c r="G1085" i="38"/>
  <c r="H1085" i="38"/>
  <c r="D1086" i="38"/>
  <c r="I1086" i="38" s="1"/>
  <c r="E1086" i="38"/>
  <c r="F1086" i="38"/>
  <c r="G1086" i="38"/>
  <c r="H1086" i="38"/>
  <c r="D1087" i="38"/>
  <c r="I1087" i="38" s="1"/>
  <c r="E1087" i="38"/>
  <c r="F1087" i="38"/>
  <c r="G1087" i="38"/>
  <c r="H1087" i="38"/>
  <c r="D1088" i="38"/>
  <c r="E1088" i="38"/>
  <c r="F1088" i="38"/>
  <c r="G1088" i="38"/>
  <c r="H1088" i="38"/>
  <c r="D1089" i="38"/>
  <c r="I1089" i="38" s="1"/>
  <c r="E1089" i="38"/>
  <c r="F1089" i="38"/>
  <c r="G1089" i="38"/>
  <c r="H1089" i="38"/>
  <c r="D1090" i="38"/>
  <c r="I1090" i="38" s="1"/>
  <c r="E1090" i="38"/>
  <c r="F1090" i="38"/>
  <c r="G1090" i="38"/>
  <c r="H1090" i="38"/>
  <c r="D1091" i="38"/>
  <c r="E1091" i="38"/>
  <c r="F1091" i="38"/>
  <c r="G1091" i="38"/>
  <c r="H1091" i="38"/>
  <c r="D1092" i="38"/>
  <c r="I1092" i="38" s="1"/>
  <c r="E1092" i="38"/>
  <c r="F1092" i="38"/>
  <c r="G1092" i="38"/>
  <c r="H1092" i="38"/>
  <c r="D1093" i="38"/>
  <c r="E1093" i="38"/>
  <c r="F1093" i="38"/>
  <c r="G1093" i="38"/>
  <c r="H1093" i="38"/>
  <c r="D1094" i="38"/>
  <c r="I1094" i="38" s="1"/>
  <c r="E1094" i="38"/>
  <c r="F1094" i="38"/>
  <c r="G1094" i="38"/>
  <c r="H1094" i="38"/>
  <c r="D1095" i="38"/>
  <c r="E1095" i="38"/>
  <c r="F1095" i="38"/>
  <c r="G1095" i="38"/>
  <c r="H1095" i="38"/>
  <c r="D1096" i="38"/>
  <c r="I1096" i="38" s="1"/>
  <c r="E1096" i="38"/>
  <c r="F1096" i="38"/>
  <c r="G1096" i="38"/>
  <c r="H1096" i="38"/>
  <c r="D1097" i="38"/>
  <c r="I1097" i="38" s="1"/>
  <c r="E1097" i="38"/>
  <c r="F1097" i="38"/>
  <c r="G1097" i="38"/>
  <c r="H1097" i="38"/>
  <c r="D1098" i="38"/>
  <c r="I1098" i="38" s="1"/>
  <c r="E1098" i="38"/>
  <c r="F1098" i="38"/>
  <c r="G1098" i="38"/>
  <c r="H1098" i="38"/>
  <c r="D1099" i="38"/>
  <c r="E1099" i="38"/>
  <c r="F1099" i="38"/>
  <c r="G1099" i="38"/>
  <c r="H1099" i="38"/>
  <c r="D1100" i="38"/>
  <c r="E1100" i="38"/>
  <c r="F1100" i="38"/>
  <c r="G1100" i="38"/>
  <c r="H1100" i="38"/>
  <c r="D1101" i="38"/>
  <c r="E1101" i="38"/>
  <c r="F1101" i="38"/>
  <c r="G1101" i="38"/>
  <c r="H1101" i="38"/>
  <c r="D1102" i="38"/>
  <c r="I1102" i="38" s="1"/>
  <c r="E1102" i="38"/>
  <c r="F1102" i="38"/>
  <c r="G1102" i="38"/>
  <c r="H1102" i="38"/>
  <c r="D1103" i="38"/>
  <c r="I1103" i="38" s="1"/>
  <c r="E1103" i="38"/>
  <c r="F1103" i="38"/>
  <c r="G1103" i="38"/>
  <c r="H1103" i="38"/>
  <c r="D1104" i="38"/>
  <c r="E1104" i="38"/>
  <c r="F1104" i="38"/>
  <c r="G1104" i="38"/>
  <c r="H1104" i="38"/>
  <c r="D1105" i="38"/>
  <c r="E1105" i="38"/>
  <c r="F1105" i="38"/>
  <c r="G1105" i="38"/>
  <c r="H1105" i="38"/>
  <c r="D1106" i="38"/>
  <c r="I1106" i="38" s="1"/>
  <c r="E1106" i="38"/>
  <c r="F1106" i="38"/>
  <c r="G1106" i="38"/>
  <c r="H1106" i="38"/>
  <c r="D1107" i="38"/>
  <c r="E1107" i="38"/>
  <c r="F1107" i="38"/>
  <c r="G1107" i="38"/>
  <c r="H1107" i="38"/>
  <c r="D1108" i="38"/>
  <c r="I1108" i="38" s="1"/>
  <c r="E1108" i="38"/>
  <c r="F1108" i="38"/>
  <c r="G1108" i="38"/>
  <c r="H1108" i="38"/>
  <c r="D1109" i="38"/>
  <c r="E1109" i="38"/>
  <c r="F1109" i="38"/>
  <c r="G1109" i="38"/>
  <c r="H1109" i="38"/>
  <c r="D1110" i="38"/>
  <c r="I1110" i="38" s="1"/>
  <c r="E1110" i="38"/>
  <c r="F1110" i="38"/>
  <c r="G1110" i="38"/>
  <c r="H1110" i="38"/>
  <c r="D1111" i="38"/>
  <c r="E1111" i="38"/>
  <c r="F1111" i="38"/>
  <c r="G1111" i="38"/>
  <c r="H1111" i="38"/>
  <c r="D1112" i="38"/>
  <c r="I1112" i="38" s="1"/>
  <c r="E1112" i="38"/>
  <c r="F1112" i="38"/>
  <c r="G1112" i="38"/>
  <c r="H1112" i="38"/>
  <c r="D1113" i="38"/>
  <c r="I1113" i="38" s="1"/>
  <c r="E1113" i="38"/>
  <c r="F1113" i="38"/>
  <c r="G1113" i="38"/>
  <c r="H1113" i="38"/>
  <c r="D1114" i="38"/>
  <c r="E1114" i="38"/>
  <c r="F1114" i="38"/>
  <c r="G1114" i="38"/>
  <c r="H1114" i="38"/>
  <c r="D1115" i="38"/>
  <c r="E1115" i="38"/>
  <c r="F1115" i="38"/>
  <c r="G1115" i="38"/>
  <c r="H1115" i="38"/>
  <c r="D1116" i="38"/>
  <c r="E1116" i="38"/>
  <c r="F1116" i="38"/>
  <c r="G1116" i="38"/>
  <c r="H1116" i="38"/>
  <c r="D1117" i="38"/>
  <c r="E1117" i="38"/>
  <c r="F1117" i="38"/>
  <c r="G1117" i="38"/>
  <c r="H1117" i="38"/>
  <c r="D1118" i="38"/>
  <c r="I1118" i="38" s="1"/>
  <c r="E1118" i="38"/>
  <c r="F1118" i="38"/>
  <c r="G1118" i="38"/>
  <c r="H1118" i="38"/>
  <c r="D1119" i="38"/>
  <c r="I1119" i="38" s="1"/>
  <c r="E1119" i="38"/>
  <c r="F1119" i="38"/>
  <c r="G1119" i="38"/>
  <c r="H1119" i="38"/>
  <c r="D1120" i="38"/>
  <c r="E1120" i="38"/>
  <c r="F1120" i="38"/>
  <c r="G1120" i="38"/>
  <c r="H1120" i="38"/>
  <c r="D1121" i="38"/>
  <c r="I1121" i="38" s="1"/>
  <c r="E1121" i="38"/>
  <c r="F1121" i="38"/>
  <c r="G1121" i="38"/>
  <c r="H1121" i="38"/>
  <c r="D1122" i="38"/>
  <c r="I1122" i="38" s="1"/>
  <c r="E1122" i="38"/>
  <c r="F1122" i="38"/>
  <c r="G1122" i="38"/>
  <c r="H1122" i="38"/>
  <c r="D1123" i="38"/>
  <c r="E1123" i="38"/>
  <c r="F1123" i="38"/>
  <c r="G1123" i="38"/>
  <c r="H1123" i="38"/>
  <c r="D1124" i="38"/>
  <c r="I1124" i="38" s="1"/>
  <c r="E1124" i="38"/>
  <c r="F1124" i="38"/>
  <c r="G1124" i="38"/>
  <c r="H1124" i="38"/>
  <c r="D1125" i="38"/>
  <c r="E1125" i="38"/>
  <c r="F1125" i="38"/>
  <c r="G1125" i="38"/>
  <c r="H1125" i="38"/>
  <c r="D1126" i="38"/>
  <c r="I1126" i="38" s="1"/>
  <c r="E1126" i="38"/>
  <c r="F1126" i="38"/>
  <c r="G1126" i="38"/>
  <c r="H1126" i="38"/>
  <c r="D1127" i="38"/>
  <c r="E1127" i="38"/>
  <c r="F1127" i="38"/>
  <c r="G1127" i="38"/>
  <c r="H1127" i="38"/>
  <c r="D1128" i="38"/>
  <c r="I1128" i="38" s="1"/>
  <c r="E1128" i="38"/>
  <c r="F1128" i="38"/>
  <c r="G1128" i="38"/>
  <c r="H1128" i="38"/>
  <c r="D1129" i="38"/>
  <c r="I1129" i="38" s="1"/>
  <c r="E1129" i="38"/>
  <c r="F1129" i="38"/>
  <c r="G1129" i="38"/>
  <c r="H1129" i="38"/>
  <c r="D1130" i="38"/>
  <c r="I1130" i="38" s="1"/>
  <c r="E1130" i="38"/>
  <c r="F1130" i="38"/>
  <c r="G1130" i="38"/>
  <c r="H1130" i="38"/>
  <c r="D1131" i="38"/>
  <c r="E1131" i="38"/>
  <c r="F1131" i="38"/>
  <c r="G1131" i="38"/>
  <c r="H1131" i="38"/>
  <c r="D1132" i="38"/>
  <c r="E1132" i="38"/>
  <c r="F1132" i="38"/>
  <c r="G1132" i="38"/>
  <c r="H1132" i="38"/>
  <c r="D1133" i="38"/>
  <c r="E1133" i="38"/>
  <c r="F1133" i="38"/>
  <c r="G1133" i="38"/>
  <c r="H1133" i="38"/>
  <c r="D1134" i="38"/>
  <c r="I1134" i="38" s="1"/>
  <c r="E1134" i="38"/>
  <c r="F1134" i="38"/>
  <c r="G1134" i="38"/>
  <c r="H1134" i="38"/>
  <c r="D1135" i="38"/>
  <c r="I1135" i="38" s="1"/>
  <c r="E1135" i="38"/>
  <c r="F1135" i="38"/>
  <c r="G1135" i="38"/>
  <c r="H1135" i="38"/>
  <c r="D1136" i="38"/>
  <c r="E1136" i="38"/>
  <c r="F1136" i="38"/>
  <c r="G1136" i="38"/>
  <c r="H1136" i="38"/>
  <c r="D1137" i="38"/>
  <c r="I1137" i="38" s="1"/>
  <c r="E1137" i="38"/>
  <c r="F1137" i="38"/>
  <c r="G1137" i="38"/>
  <c r="H1137" i="38"/>
  <c r="D1138" i="38"/>
  <c r="I1138" i="38" s="1"/>
  <c r="E1138" i="38"/>
  <c r="F1138" i="38"/>
  <c r="G1138" i="38"/>
  <c r="H1138" i="38"/>
  <c r="D1139" i="38"/>
  <c r="E1139" i="38"/>
  <c r="F1139" i="38"/>
  <c r="G1139" i="38"/>
  <c r="H1139" i="38"/>
  <c r="D1140" i="38"/>
  <c r="I1140" i="38" s="1"/>
  <c r="E1140" i="38"/>
  <c r="F1140" i="38"/>
  <c r="G1140" i="38"/>
  <c r="H1140" i="38"/>
  <c r="D1141" i="38"/>
  <c r="E1141" i="38"/>
  <c r="F1141" i="38"/>
  <c r="G1141" i="38"/>
  <c r="H1141" i="38"/>
  <c r="D1142" i="38"/>
  <c r="I1142" i="38" s="1"/>
  <c r="E1142" i="38"/>
  <c r="F1142" i="38"/>
  <c r="G1142" i="38"/>
  <c r="H1142" i="38"/>
  <c r="D1143" i="38"/>
  <c r="E1143" i="38"/>
  <c r="F1143" i="38"/>
  <c r="G1143" i="38"/>
  <c r="H1143" i="38"/>
  <c r="D1144" i="38"/>
  <c r="E1144" i="38"/>
  <c r="F1144" i="38"/>
  <c r="G1144" i="38"/>
  <c r="H1144" i="38"/>
  <c r="D1145" i="38"/>
  <c r="I1145" i="38" s="1"/>
  <c r="E1145" i="38"/>
  <c r="F1145" i="38"/>
  <c r="G1145" i="38"/>
  <c r="H1145" i="38"/>
  <c r="D1146" i="38"/>
  <c r="I1146" i="38" s="1"/>
  <c r="E1146" i="38"/>
  <c r="F1146" i="38"/>
  <c r="G1146" i="38"/>
  <c r="H1146" i="38"/>
  <c r="D1147" i="38"/>
  <c r="E1147" i="38"/>
  <c r="F1147" i="38"/>
  <c r="G1147" i="38"/>
  <c r="H1147" i="38"/>
  <c r="D1148" i="38"/>
  <c r="E1148" i="38"/>
  <c r="F1148" i="38"/>
  <c r="G1148" i="38"/>
  <c r="H1148" i="38"/>
  <c r="D1149" i="38"/>
  <c r="E1149" i="38"/>
  <c r="F1149" i="38"/>
  <c r="G1149" i="38"/>
  <c r="H1149" i="38"/>
  <c r="D1150" i="38"/>
  <c r="I1150" i="38" s="1"/>
  <c r="E1150" i="38"/>
  <c r="F1150" i="38"/>
  <c r="G1150" i="38"/>
  <c r="H1150" i="38"/>
  <c r="D1151" i="38"/>
  <c r="I1151" i="38" s="1"/>
  <c r="E1151" i="38"/>
  <c r="F1151" i="38"/>
  <c r="G1151" i="38"/>
  <c r="H1151" i="38"/>
  <c r="D1152" i="38"/>
  <c r="E1152" i="38"/>
  <c r="F1152" i="38"/>
  <c r="G1152" i="38"/>
  <c r="H1152" i="38"/>
  <c r="D1153" i="38"/>
  <c r="I1153" i="38" s="1"/>
  <c r="E1153" i="38"/>
  <c r="F1153" i="38"/>
  <c r="G1153" i="38"/>
  <c r="H1153" i="38"/>
  <c r="D1154" i="38"/>
  <c r="I1154" i="38" s="1"/>
  <c r="E1154" i="38"/>
  <c r="F1154" i="38"/>
  <c r="G1154" i="38"/>
  <c r="H1154" i="38"/>
  <c r="D1155" i="38"/>
  <c r="E1155" i="38"/>
  <c r="F1155" i="38"/>
  <c r="G1155" i="38"/>
  <c r="H1155" i="38"/>
  <c r="D1156" i="38"/>
  <c r="I1156" i="38" s="1"/>
  <c r="E1156" i="38"/>
  <c r="F1156" i="38"/>
  <c r="G1156" i="38"/>
  <c r="H1156" i="38"/>
  <c r="D1157" i="38"/>
  <c r="E1157" i="38"/>
  <c r="F1157" i="38"/>
  <c r="G1157" i="38"/>
  <c r="H1157" i="38"/>
  <c r="D1158" i="38"/>
  <c r="I1158" i="38" s="1"/>
  <c r="E1158" i="38"/>
  <c r="F1158" i="38"/>
  <c r="G1158" i="38"/>
  <c r="H1158" i="38"/>
  <c r="D1159" i="38"/>
  <c r="E1159" i="38"/>
  <c r="F1159" i="38"/>
  <c r="G1159" i="38"/>
  <c r="H1159" i="38"/>
  <c r="D1160" i="38"/>
  <c r="I1160" i="38" s="1"/>
  <c r="E1160" i="38"/>
  <c r="F1160" i="38"/>
  <c r="G1160" i="38"/>
  <c r="H1160" i="38"/>
  <c r="D1161" i="38"/>
  <c r="I1161" i="38" s="1"/>
  <c r="E1161" i="38"/>
  <c r="F1161" i="38"/>
  <c r="G1161" i="38"/>
  <c r="H1161" i="38"/>
  <c r="D1162" i="38"/>
  <c r="I1162" i="38" s="1"/>
  <c r="E1162" i="38"/>
  <c r="F1162" i="38"/>
  <c r="G1162" i="38"/>
  <c r="H1162" i="38"/>
  <c r="D1163" i="38"/>
  <c r="E1163" i="38"/>
  <c r="F1163" i="38"/>
  <c r="G1163" i="38"/>
  <c r="H1163" i="38"/>
  <c r="D1164" i="38"/>
  <c r="E1164" i="38"/>
  <c r="F1164" i="38"/>
  <c r="G1164" i="38"/>
  <c r="H1164" i="38"/>
  <c r="D1165" i="38"/>
  <c r="E1165" i="38"/>
  <c r="F1165" i="38"/>
  <c r="G1165" i="38"/>
  <c r="H1165" i="38"/>
  <c r="D1166" i="38"/>
  <c r="I1166" i="38" s="1"/>
  <c r="E1166" i="38"/>
  <c r="F1166" i="38"/>
  <c r="G1166" i="38"/>
  <c r="H1166" i="38"/>
  <c r="D1167" i="38"/>
  <c r="E1167" i="38"/>
  <c r="F1167" i="38"/>
  <c r="G1167" i="38"/>
  <c r="H1167" i="38"/>
  <c r="D1168" i="38"/>
  <c r="E1168" i="38"/>
  <c r="F1168" i="38"/>
  <c r="G1168" i="38"/>
  <c r="H1168" i="38"/>
  <c r="D1169" i="38"/>
  <c r="I1169" i="38" s="1"/>
  <c r="E1169" i="38"/>
  <c r="F1169" i="38"/>
  <c r="G1169" i="38"/>
  <c r="H1169" i="38"/>
  <c r="D1170" i="38"/>
  <c r="I1170" i="38" s="1"/>
  <c r="E1170" i="38"/>
  <c r="F1170" i="38"/>
  <c r="G1170" i="38"/>
  <c r="H1170" i="38"/>
  <c r="D1171" i="38"/>
  <c r="E1171" i="38"/>
  <c r="F1171" i="38"/>
  <c r="G1171" i="38"/>
  <c r="H1171" i="38"/>
  <c r="D1172" i="38"/>
  <c r="I1172" i="38" s="1"/>
  <c r="E1172" i="38"/>
  <c r="F1172" i="38"/>
  <c r="G1172" i="38"/>
  <c r="H1172" i="38"/>
  <c r="D1173" i="38"/>
  <c r="E1173" i="38"/>
  <c r="F1173" i="38"/>
  <c r="G1173" i="38"/>
  <c r="H1173" i="38"/>
  <c r="D1174" i="38"/>
  <c r="I1174" i="38" s="1"/>
  <c r="E1174" i="38"/>
  <c r="F1174" i="38"/>
  <c r="G1174" i="38"/>
  <c r="H1174" i="38"/>
  <c r="D1175" i="38"/>
  <c r="E1175" i="38"/>
  <c r="F1175" i="38"/>
  <c r="G1175" i="38"/>
  <c r="H1175" i="38"/>
  <c r="D1176" i="38"/>
  <c r="I1176" i="38" s="1"/>
  <c r="E1176" i="38"/>
  <c r="F1176" i="38"/>
  <c r="G1176" i="38"/>
  <c r="H1176" i="38"/>
  <c r="D1177" i="38"/>
  <c r="I1177" i="38" s="1"/>
  <c r="E1177" i="38"/>
  <c r="F1177" i="38"/>
  <c r="G1177" i="38"/>
  <c r="H1177" i="38"/>
  <c r="D1178" i="38"/>
  <c r="I1178" i="38" s="1"/>
  <c r="E1178" i="38"/>
  <c r="F1178" i="38"/>
  <c r="G1178" i="38"/>
  <c r="H1178" i="38"/>
  <c r="D1179" i="38"/>
  <c r="E1179" i="38"/>
  <c r="F1179" i="38"/>
  <c r="G1179" i="38"/>
  <c r="H1179" i="38"/>
  <c r="D1180" i="38"/>
  <c r="E1180" i="38"/>
  <c r="F1180" i="38"/>
  <c r="G1180" i="38"/>
  <c r="H1180" i="38"/>
  <c r="D1181" i="38"/>
  <c r="E1181" i="38"/>
  <c r="F1181" i="38"/>
  <c r="G1181" i="38"/>
  <c r="H1181" i="38"/>
  <c r="D1182" i="38"/>
  <c r="I1182" i="38" s="1"/>
  <c r="E1182" i="38"/>
  <c r="F1182" i="38"/>
  <c r="G1182" i="38"/>
  <c r="H1182" i="38"/>
  <c r="D1183" i="38"/>
  <c r="I1183" i="38" s="1"/>
  <c r="E1183" i="38"/>
  <c r="F1183" i="38"/>
  <c r="G1183" i="38"/>
  <c r="H1183" i="38"/>
  <c r="D1184" i="38"/>
  <c r="E1184" i="38"/>
  <c r="F1184" i="38"/>
  <c r="G1184" i="38"/>
  <c r="H1184" i="38"/>
  <c r="D1185" i="38"/>
  <c r="I1185" i="38" s="1"/>
  <c r="E1185" i="38"/>
  <c r="F1185" i="38"/>
  <c r="G1185" i="38"/>
  <c r="H1185" i="38"/>
  <c r="D1186" i="38"/>
  <c r="I1186" i="38" s="1"/>
  <c r="E1186" i="38"/>
  <c r="F1186" i="38"/>
  <c r="G1186" i="38"/>
  <c r="H1186" i="38"/>
  <c r="D1187" i="38"/>
  <c r="E1187" i="38"/>
  <c r="F1187" i="38"/>
  <c r="G1187" i="38"/>
  <c r="H1187" i="38"/>
  <c r="D1188" i="38"/>
  <c r="I1188" i="38" s="1"/>
  <c r="E1188" i="38"/>
  <c r="F1188" i="38"/>
  <c r="G1188" i="38"/>
  <c r="H1188" i="38"/>
  <c r="D1189" i="38"/>
  <c r="E1189" i="38"/>
  <c r="F1189" i="38"/>
  <c r="G1189" i="38"/>
  <c r="H1189" i="38"/>
  <c r="D1190" i="38"/>
  <c r="I1190" i="38" s="1"/>
  <c r="E1190" i="38"/>
  <c r="F1190" i="38"/>
  <c r="G1190" i="38"/>
  <c r="H1190" i="38"/>
  <c r="D1191" i="38"/>
  <c r="E1191" i="38"/>
  <c r="F1191" i="38"/>
  <c r="G1191" i="38"/>
  <c r="H1191" i="38"/>
  <c r="D1192" i="38"/>
  <c r="I1192" i="38" s="1"/>
  <c r="E1192" i="38"/>
  <c r="F1192" i="38"/>
  <c r="G1192" i="38"/>
  <c r="H1192" i="38"/>
  <c r="D1193" i="38"/>
  <c r="I1193" i="38" s="1"/>
  <c r="E1193" i="38"/>
  <c r="F1193" i="38"/>
  <c r="G1193" i="38"/>
  <c r="H1193" i="38"/>
  <c r="D1194" i="38"/>
  <c r="I1194" i="38" s="1"/>
  <c r="E1194" i="38"/>
  <c r="F1194" i="38"/>
  <c r="G1194" i="38"/>
  <c r="H1194" i="38"/>
  <c r="D1195" i="38"/>
  <c r="E1195" i="38"/>
  <c r="F1195" i="38"/>
  <c r="G1195" i="38"/>
  <c r="H1195" i="38"/>
  <c r="D1196" i="38"/>
  <c r="E1196" i="38"/>
  <c r="F1196" i="38"/>
  <c r="G1196" i="38"/>
  <c r="H1196" i="38"/>
  <c r="D1197" i="38"/>
  <c r="E1197" i="38"/>
  <c r="F1197" i="38"/>
  <c r="G1197" i="38"/>
  <c r="H1197" i="38"/>
  <c r="D1198" i="38"/>
  <c r="I1198" i="38" s="1"/>
  <c r="E1198" i="38"/>
  <c r="F1198" i="38"/>
  <c r="G1198" i="38"/>
  <c r="H1198" i="38"/>
  <c r="D1199" i="38"/>
  <c r="I1199" i="38" s="1"/>
  <c r="E1199" i="38"/>
  <c r="F1199" i="38"/>
  <c r="G1199" i="38"/>
  <c r="H1199" i="38"/>
  <c r="D1200" i="38"/>
  <c r="E1200" i="38"/>
  <c r="F1200" i="38"/>
  <c r="G1200" i="38"/>
  <c r="H1200" i="38"/>
  <c r="D1201" i="38"/>
  <c r="I1201" i="38" s="1"/>
  <c r="E1201" i="38"/>
  <c r="F1201" i="38"/>
  <c r="G1201" i="38"/>
  <c r="H1201" i="38"/>
  <c r="D1202" i="38"/>
  <c r="I1202" i="38" s="1"/>
  <c r="E1202" i="38"/>
  <c r="F1202" i="38"/>
  <c r="G1202" i="38"/>
  <c r="H1202" i="38"/>
  <c r="D1203" i="38"/>
  <c r="E1203" i="38"/>
  <c r="F1203" i="38"/>
  <c r="G1203" i="38"/>
  <c r="H1203" i="38"/>
  <c r="D1204" i="38"/>
  <c r="I1204" i="38" s="1"/>
  <c r="E1204" i="38"/>
  <c r="F1204" i="38"/>
  <c r="G1204" i="38"/>
  <c r="H1204" i="38"/>
  <c r="D1205" i="38"/>
  <c r="E1205" i="38"/>
  <c r="F1205" i="38"/>
  <c r="G1205" i="38"/>
  <c r="H1205" i="38"/>
  <c r="D1206" i="38"/>
  <c r="I1206" i="38" s="1"/>
  <c r="E1206" i="38"/>
  <c r="F1206" i="38"/>
  <c r="G1206" i="38"/>
  <c r="H1206" i="38"/>
  <c r="D1207" i="38"/>
  <c r="E1207" i="38"/>
  <c r="F1207" i="38"/>
  <c r="G1207" i="38"/>
  <c r="H1207" i="38"/>
  <c r="D1208" i="38"/>
  <c r="I1208" i="38" s="1"/>
  <c r="E1208" i="38"/>
  <c r="F1208" i="38"/>
  <c r="G1208" i="38"/>
  <c r="H1208" i="38"/>
  <c r="D1209" i="38"/>
  <c r="I1209" i="38" s="1"/>
  <c r="E1209" i="38"/>
  <c r="F1209" i="38"/>
  <c r="G1209" i="38"/>
  <c r="H1209" i="38"/>
  <c r="D1210" i="38"/>
  <c r="I1210" i="38" s="1"/>
  <c r="E1210" i="38"/>
  <c r="F1210" i="38"/>
  <c r="G1210" i="38"/>
  <c r="H1210" i="38"/>
  <c r="D1211" i="38"/>
  <c r="E1211" i="38"/>
  <c r="F1211" i="38"/>
  <c r="G1211" i="38"/>
  <c r="H1211" i="38"/>
  <c r="D1212" i="38"/>
  <c r="E1212" i="38"/>
  <c r="F1212" i="38"/>
  <c r="G1212" i="38"/>
  <c r="H1212" i="38"/>
  <c r="D1213" i="38"/>
  <c r="E1213" i="38"/>
  <c r="F1213" i="38"/>
  <c r="G1213" i="38"/>
  <c r="H1213" i="38"/>
  <c r="D1214" i="38"/>
  <c r="I1214" i="38" s="1"/>
  <c r="E1214" i="38"/>
  <c r="F1214" i="38"/>
  <c r="G1214" i="38"/>
  <c r="H1214" i="38"/>
  <c r="D1215" i="38"/>
  <c r="I1215" i="38" s="1"/>
  <c r="E1215" i="38"/>
  <c r="F1215" i="38"/>
  <c r="G1215" i="38"/>
  <c r="H1215" i="38"/>
  <c r="D1216" i="38"/>
  <c r="E1216" i="38"/>
  <c r="F1216" i="38"/>
  <c r="G1216" i="38"/>
  <c r="H1216" i="38"/>
  <c r="D1217" i="38"/>
  <c r="I1217" i="38" s="1"/>
  <c r="E1217" i="38"/>
  <c r="F1217" i="38"/>
  <c r="G1217" i="38"/>
  <c r="H1217" i="38"/>
  <c r="D1218" i="38"/>
  <c r="I1218" i="38" s="1"/>
  <c r="E1218" i="38"/>
  <c r="F1218" i="38"/>
  <c r="G1218" i="38"/>
  <c r="H1218" i="38"/>
  <c r="D1219" i="38"/>
  <c r="E1219" i="38"/>
  <c r="F1219" i="38"/>
  <c r="G1219" i="38"/>
  <c r="H1219" i="38"/>
  <c r="D1220" i="38"/>
  <c r="I1220" i="38" s="1"/>
  <c r="E1220" i="38"/>
  <c r="F1220" i="38"/>
  <c r="G1220" i="38"/>
  <c r="H1220" i="38"/>
  <c r="D1221" i="38"/>
  <c r="E1221" i="38"/>
  <c r="F1221" i="38"/>
  <c r="G1221" i="38"/>
  <c r="H1221" i="38"/>
  <c r="D1222" i="38"/>
  <c r="I1222" i="38" s="1"/>
  <c r="E1222" i="38"/>
  <c r="F1222" i="38"/>
  <c r="G1222" i="38"/>
  <c r="H1222" i="38"/>
  <c r="D1223" i="38"/>
  <c r="E1223" i="38"/>
  <c r="F1223" i="38"/>
  <c r="G1223" i="38"/>
  <c r="H1223" i="38"/>
  <c r="D1224" i="38"/>
  <c r="I1224" i="38" s="1"/>
  <c r="E1224" i="38"/>
  <c r="F1224" i="38"/>
  <c r="G1224" i="38"/>
  <c r="H1224" i="38"/>
  <c r="D1225" i="38"/>
  <c r="I1225" i="38" s="1"/>
  <c r="E1225" i="38"/>
  <c r="F1225" i="38"/>
  <c r="G1225" i="38"/>
  <c r="H1225" i="38"/>
  <c r="D1226" i="38"/>
  <c r="I1226" i="38" s="1"/>
  <c r="E1226" i="38"/>
  <c r="F1226" i="38"/>
  <c r="G1226" i="38"/>
  <c r="H1226" i="38"/>
  <c r="D1227" i="38"/>
  <c r="E1227" i="38"/>
  <c r="F1227" i="38"/>
  <c r="G1227" i="38"/>
  <c r="H1227" i="38"/>
  <c r="D1228" i="38"/>
  <c r="E1228" i="38"/>
  <c r="F1228" i="38"/>
  <c r="G1228" i="38"/>
  <c r="H1228" i="38"/>
  <c r="D1229" i="38"/>
  <c r="E1229" i="38"/>
  <c r="F1229" i="38"/>
  <c r="G1229" i="38"/>
  <c r="H1229" i="38"/>
  <c r="D1230" i="38"/>
  <c r="I1230" i="38" s="1"/>
  <c r="E1230" i="38"/>
  <c r="F1230" i="38"/>
  <c r="G1230" i="38"/>
  <c r="H1230" i="38"/>
  <c r="D1231" i="38"/>
  <c r="I1231" i="38" s="1"/>
  <c r="E1231" i="38"/>
  <c r="F1231" i="38"/>
  <c r="G1231" i="38"/>
  <c r="H1231" i="38"/>
  <c r="D1232" i="38"/>
  <c r="E1232" i="38"/>
  <c r="F1232" i="38"/>
  <c r="G1232" i="38"/>
  <c r="H1232" i="38"/>
  <c r="D1233" i="38"/>
  <c r="I1233" i="38" s="1"/>
  <c r="E1233" i="38"/>
  <c r="F1233" i="38"/>
  <c r="G1233" i="38"/>
  <c r="H1233" i="38"/>
  <c r="D1234" i="38"/>
  <c r="I1234" i="38" s="1"/>
  <c r="E1234" i="38"/>
  <c r="F1234" i="38"/>
  <c r="G1234" i="38"/>
  <c r="H1234" i="38"/>
  <c r="D1235" i="38"/>
  <c r="E1235" i="38"/>
  <c r="F1235" i="38"/>
  <c r="G1235" i="38"/>
  <c r="H1235" i="38"/>
  <c r="D1236" i="38"/>
  <c r="I1236" i="38" s="1"/>
  <c r="E1236" i="38"/>
  <c r="F1236" i="38"/>
  <c r="G1236" i="38"/>
  <c r="H1236" i="38"/>
  <c r="D1237" i="38"/>
  <c r="E1237" i="38"/>
  <c r="F1237" i="38"/>
  <c r="G1237" i="38"/>
  <c r="H1237" i="38"/>
  <c r="D1238" i="38"/>
  <c r="I1238" i="38" s="1"/>
  <c r="E1238" i="38"/>
  <c r="F1238" i="38"/>
  <c r="G1238" i="38"/>
  <c r="H1238" i="38"/>
  <c r="D1239" i="38"/>
  <c r="E1239" i="38"/>
  <c r="F1239" i="38"/>
  <c r="G1239" i="38"/>
  <c r="H1239" i="38"/>
  <c r="D1240" i="38"/>
  <c r="I1240" i="38" s="1"/>
  <c r="E1240" i="38"/>
  <c r="F1240" i="38"/>
  <c r="G1240" i="38"/>
  <c r="H1240" i="38"/>
  <c r="D1241" i="38"/>
  <c r="I1241" i="38" s="1"/>
  <c r="E1241" i="38"/>
  <c r="F1241" i="38"/>
  <c r="G1241" i="38"/>
  <c r="H1241" i="38"/>
  <c r="D1242" i="38"/>
  <c r="I1242" i="38" s="1"/>
  <c r="E1242" i="38"/>
  <c r="F1242" i="38"/>
  <c r="G1242" i="38"/>
  <c r="H1242" i="38"/>
  <c r="D1243" i="38"/>
  <c r="E1243" i="38"/>
  <c r="F1243" i="38"/>
  <c r="G1243" i="38"/>
  <c r="H1243" i="38"/>
  <c r="D1244" i="38"/>
  <c r="E1244" i="38"/>
  <c r="F1244" i="38"/>
  <c r="G1244" i="38"/>
  <c r="H1244" i="38"/>
  <c r="D1245" i="38"/>
  <c r="E1245" i="38"/>
  <c r="F1245" i="38"/>
  <c r="G1245" i="38"/>
  <c r="H1245" i="38"/>
  <c r="D1246" i="38"/>
  <c r="I1246" i="38" s="1"/>
  <c r="E1246" i="38"/>
  <c r="F1246" i="38"/>
  <c r="G1246" i="38"/>
  <c r="H1246" i="38"/>
  <c r="D1247" i="38"/>
  <c r="I1247" i="38" s="1"/>
  <c r="E1247" i="38"/>
  <c r="F1247" i="38"/>
  <c r="G1247" i="38"/>
  <c r="H1247" i="38"/>
  <c r="D1248" i="38"/>
  <c r="E1248" i="38"/>
  <c r="F1248" i="38"/>
  <c r="G1248" i="38"/>
  <c r="H1248" i="38"/>
  <c r="D1249" i="38"/>
  <c r="I1249" i="38" s="1"/>
  <c r="E1249" i="38"/>
  <c r="F1249" i="38"/>
  <c r="G1249" i="38"/>
  <c r="H1249" i="38"/>
  <c r="D1250" i="38"/>
  <c r="I1250" i="38" s="1"/>
  <c r="E1250" i="38"/>
  <c r="F1250" i="38"/>
  <c r="G1250" i="38"/>
  <c r="H1250" i="38"/>
  <c r="D1251" i="38"/>
  <c r="E1251" i="38"/>
  <c r="F1251" i="38"/>
  <c r="G1251" i="38"/>
  <c r="H1251" i="38"/>
  <c r="D1252" i="38"/>
  <c r="I1252" i="38" s="1"/>
  <c r="E1252" i="38"/>
  <c r="F1252" i="38"/>
  <c r="G1252" i="38"/>
  <c r="H1252" i="38"/>
  <c r="D1253" i="38"/>
  <c r="E1253" i="38"/>
  <c r="F1253" i="38"/>
  <c r="G1253" i="38"/>
  <c r="H1253" i="38"/>
  <c r="D1254" i="38"/>
  <c r="I1254" i="38" s="1"/>
  <c r="E1254" i="38"/>
  <c r="F1254" i="38"/>
  <c r="G1254" i="38"/>
  <c r="H1254" i="38"/>
  <c r="D1255" i="38"/>
  <c r="E1255" i="38"/>
  <c r="F1255" i="38"/>
  <c r="G1255" i="38"/>
  <c r="H1255" i="38"/>
  <c r="D1256" i="38"/>
  <c r="I1256" i="38" s="1"/>
  <c r="E1256" i="38"/>
  <c r="F1256" i="38"/>
  <c r="G1256" i="38"/>
  <c r="H1256" i="38"/>
  <c r="D1257" i="38"/>
  <c r="I1257" i="38" s="1"/>
  <c r="E1257" i="38"/>
  <c r="F1257" i="38"/>
  <c r="G1257" i="38"/>
  <c r="H1257" i="38"/>
  <c r="D1258" i="38"/>
  <c r="I1258" i="38" s="1"/>
  <c r="E1258" i="38"/>
  <c r="F1258" i="38"/>
  <c r="G1258" i="38"/>
  <c r="H1258" i="38"/>
  <c r="D1259" i="38"/>
  <c r="E1259" i="38"/>
  <c r="F1259" i="38"/>
  <c r="G1259" i="38"/>
  <c r="H1259" i="38"/>
  <c r="D1260" i="38"/>
  <c r="E1260" i="38"/>
  <c r="F1260" i="38"/>
  <c r="G1260" i="38"/>
  <c r="H1260" i="38"/>
  <c r="D1261" i="38"/>
  <c r="E1261" i="38"/>
  <c r="F1261" i="38"/>
  <c r="G1261" i="38"/>
  <c r="H1261" i="38"/>
  <c r="D1262" i="38"/>
  <c r="I1262" i="38" s="1"/>
  <c r="E1262" i="38"/>
  <c r="F1262" i="38"/>
  <c r="G1262" i="38"/>
  <c r="H1262" i="38"/>
  <c r="D1263" i="38"/>
  <c r="I1263" i="38" s="1"/>
  <c r="E1263" i="38"/>
  <c r="F1263" i="38"/>
  <c r="G1263" i="38"/>
  <c r="H1263" i="38"/>
  <c r="D1264" i="38"/>
  <c r="E1264" i="38"/>
  <c r="F1264" i="38"/>
  <c r="G1264" i="38"/>
  <c r="H1264" i="38"/>
  <c r="D1265" i="38"/>
  <c r="I1265" i="38" s="1"/>
  <c r="E1265" i="38"/>
  <c r="F1265" i="38"/>
  <c r="G1265" i="38"/>
  <c r="H1265" i="38"/>
  <c r="D1266" i="38"/>
  <c r="I1266" i="38" s="1"/>
  <c r="E1266" i="38"/>
  <c r="F1266" i="38"/>
  <c r="G1266" i="38"/>
  <c r="H1266" i="38"/>
  <c r="D1267" i="38"/>
  <c r="E1267" i="38"/>
  <c r="F1267" i="38"/>
  <c r="G1267" i="38"/>
  <c r="H1267" i="38"/>
  <c r="D1268" i="38"/>
  <c r="I1268" i="38" s="1"/>
  <c r="E1268" i="38"/>
  <c r="F1268" i="38"/>
  <c r="G1268" i="38"/>
  <c r="H1268" i="38"/>
  <c r="D1269" i="38"/>
  <c r="E1269" i="38"/>
  <c r="F1269" i="38"/>
  <c r="G1269" i="38"/>
  <c r="H1269" i="38"/>
  <c r="D1270" i="38"/>
  <c r="I1270" i="38" s="1"/>
  <c r="E1270" i="38"/>
  <c r="F1270" i="38"/>
  <c r="G1270" i="38"/>
  <c r="H1270" i="38"/>
  <c r="D1271" i="38"/>
  <c r="E1271" i="38"/>
  <c r="F1271" i="38"/>
  <c r="G1271" i="38"/>
  <c r="H1271" i="38"/>
  <c r="D1272" i="38"/>
  <c r="E1272" i="38"/>
  <c r="F1272" i="38"/>
  <c r="G1272" i="38"/>
  <c r="H1272" i="38"/>
  <c r="D1273" i="38"/>
  <c r="I1273" i="38" s="1"/>
  <c r="E1273" i="38"/>
  <c r="F1273" i="38"/>
  <c r="G1273" i="38"/>
  <c r="H1273" i="38"/>
  <c r="D1274" i="38"/>
  <c r="I1274" i="38" s="1"/>
  <c r="E1274" i="38"/>
  <c r="F1274" i="38"/>
  <c r="G1274" i="38"/>
  <c r="H1274" i="38"/>
  <c r="D1275" i="38"/>
  <c r="E1275" i="38"/>
  <c r="F1275" i="38"/>
  <c r="G1275" i="38"/>
  <c r="H1275" i="38"/>
  <c r="D1276" i="38"/>
  <c r="E1276" i="38"/>
  <c r="F1276" i="38"/>
  <c r="G1276" i="38"/>
  <c r="H1276" i="38"/>
  <c r="D1277" i="38"/>
  <c r="E1277" i="38"/>
  <c r="F1277" i="38"/>
  <c r="G1277" i="38"/>
  <c r="H1277" i="38"/>
  <c r="D1278" i="38"/>
  <c r="I1278" i="38" s="1"/>
  <c r="E1278" i="38"/>
  <c r="F1278" i="38"/>
  <c r="G1278" i="38"/>
  <c r="H1278" i="38"/>
  <c r="D1279" i="38"/>
  <c r="I1279" i="38" s="1"/>
  <c r="E1279" i="38"/>
  <c r="F1279" i="38"/>
  <c r="G1279" i="38"/>
  <c r="H1279" i="38"/>
  <c r="D1280" i="38"/>
  <c r="E1280" i="38"/>
  <c r="F1280" i="38"/>
  <c r="G1280" i="38"/>
  <c r="H1280" i="38"/>
  <c r="D1281" i="38"/>
  <c r="I1281" i="38" s="1"/>
  <c r="E1281" i="38"/>
  <c r="F1281" i="38"/>
  <c r="G1281" i="38"/>
  <c r="H1281" i="38"/>
  <c r="D1282" i="38"/>
  <c r="I1282" i="38" s="1"/>
  <c r="E1282" i="38"/>
  <c r="F1282" i="38"/>
  <c r="G1282" i="38"/>
  <c r="H1282" i="38"/>
  <c r="D1283" i="38"/>
  <c r="E1283" i="38"/>
  <c r="F1283" i="38"/>
  <c r="G1283" i="38"/>
  <c r="H1283" i="38"/>
  <c r="D1284" i="38"/>
  <c r="I1284" i="38" s="1"/>
  <c r="E1284" i="38"/>
  <c r="F1284" i="38"/>
  <c r="G1284" i="38"/>
  <c r="H1284" i="38"/>
  <c r="D1285" i="38"/>
  <c r="E1285" i="38"/>
  <c r="F1285" i="38"/>
  <c r="G1285" i="38"/>
  <c r="H1285" i="38"/>
  <c r="D1286" i="38"/>
  <c r="I1286" i="38" s="1"/>
  <c r="E1286" i="38"/>
  <c r="F1286" i="38"/>
  <c r="G1286" i="38"/>
  <c r="H1286" i="38"/>
  <c r="D1287" i="38"/>
  <c r="E1287" i="38"/>
  <c r="F1287" i="38"/>
  <c r="G1287" i="38"/>
  <c r="H1287" i="38"/>
  <c r="D1288" i="38"/>
  <c r="I1288" i="38" s="1"/>
  <c r="E1288" i="38"/>
  <c r="F1288" i="38"/>
  <c r="G1288" i="38"/>
  <c r="H1288" i="38"/>
  <c r="D1289" i="38"/>
  <c r="I1289" i="38" s="1"/>
  <c r="E1289" i="38"/>
  <c r="F1289" i="38"/>
  <c r="G1289" i="38"/>
  <c r="H1289" i="38"/>
  <c r="D1290" i="38"/>
  <c r="I1290" i="38" s="1"/>
  <c r="E1290" i="38"/>
  <c r="F1290" i="38"/>
  <c r="G1290" i="38"/>
  <c r="H1290" i="38"/>
  <c r="D1291" i="38"/>
  <c r="E1291" i="38"/>
  <c r="F1291" i="38"/>
  <c r="G1291" i="38"/>
  <c r="H1291" i="38"/>
  <c r="D1292" i="38"/>
  <c r="E1292" i="38"/>
  <c r="F1292" i="38"/>
  <c r="G1292" i="38"/>
  <c r="H1292" i="38"/>
  <c r="D1293" i="38"/>
  <c r="E1293" i="38"/>
  <c r="F1293" i="38"/>
  <c r="G1293" i="38"/>
  <c r="H1293" i="38"/>
  <c r="D1294" i="38"/>
  <c r="I1294" i="38" s="1"/>
  <c r="E1294" i="38"/>
  <c r="F1294" i="38"/>
  <c r="G1294" i="38"/>
  <c r="H1294" i="38"/>
  <c r="D1295" i="38"/>
  <c r="I1295" i="38" s="1"/>
  <c r="E1295" i="38"/>
  <c r="F1295" i="38"/>
  <c r="G1295" i="38"/>
  <c r="H1295" i="38"/>
  <c r="D1296" i="38"/>
  <c r="E1296" i="38"/>
  <c r="F1296" i="38"/>
  <c r="G1296" i="38"/>
  <c r="H1296" i="38"/>
  <c r="D1297" i="38"/>
  <c r="I1297" i="38" s="1"/>
  <c r="E1297" i="38"/>
  <c r="F1297" i="38"/>
  <c r="G1297" i="38"/>
  <c r="H1297" i="38"/>
  <c r="D1298" i="38"/>
  <c r="I1298" i="38" s="1"/>
  <c r="E1298" i="38"/>
  <c r="F1298" i="38"/>
  <c r="G1298" i="38"/>
  <c r="H1298" i="38"/>
  <c r="D1299" i="38"/>
  <c r="I1299" i="38" s="1"/>
  <c r="E1299" i="38"/>
  <c r="F1299" i="38"/>
  <c r="G1299" i="38"/>
  <c r="H1299" i="38"/>
  <c r="D1300" i="38"/>
  <c r="I1300" i="38" s="1"/>
  <c r="E1300" i="38"/>
  <c r="F1300" i="38"/>
  <c r="G1300" i="38"/>
  <c r="H1300" i="38"/>
  <c r="D1301" i="38"/>
  <c r="E1301" i="38"/>
  <c r="F1301" i="38"/>
  <c r="G1301" i="38"/>
  <c r="H1301" i="38"/>
  <c r="D1302" i="38"/>
  <c r="I1302" i="38" s="1"/>
  <c r="E1302" i="38"/>
  <c r="F1302" i="38"/>
  <c r="G1302" i="38"/>
  <c r="H1302" i="38"/>
  <c r="D1303" i="38"/>
  <c r="E1303" i="38"/>
  <c r="F1303" i="38"/>
  <c r="G1303" i="38"/>
  <c r="H1303" i="38"/>
  <c r="H4" i="38"/>
  <c r="G4" i="38"/>
  <c r="F4" i="38"/>
  <c r="E4" i="38"/>
  <c r="D4" i="38"/>
  <c r="I4" i="38" s="1"/>
  <c r="C457" i="38"/>
  <c r="A2" i="39"/>
  <c r="A3" i="39"/>
  <c r="A4" i="39"/>
  <c r="A5" i="39"/>
  <c r="A6" i="39"/>
  <c r="A7" i="39"/>
  <c r="A8" i="39"/>
  <c r="A9" i="39"/>
  <c r="A10" i="39"/>
  <c r="A11" i="39"/>
  <c r="A12" i="39"/>
  <c r="A13" i="39"/>
  <c r="A14" i="39"/>
  <c r="A15" i="39"/>
  <c r="A16" i="39"/>
  <c r="A17" i="39"/>
  <c r="A18" i="39"/>
  <c r="A19" i="39"/>
  <c r="A20" i="39"/>
  <c r="A21" i="39"/>
  <c r="A22" i="39"/>
  <c r="A23" i="39"/>
  <c r="A24" i="39"/>
  <c r="A25" i="39"/>
  <c r="A26" i="39"/>
  <c r="A27" i="39"/>
  <c r="A28" i="39"/>
  <c r="A29" i="39"/>
  <c r="A30" i="39"/>
  <c r="A31" i="39"/>
  <c r="A32" i="39"/>
  <c r="A33" i="39"/>
  <c r="A34" i="39"/>
  <c r="A35" i="39"/>
  <c r="A36" i="39"/>
  <c r="A37" i="39"/>
  <c r="A38" i="39"/>
  <c r="A39" i="39"/>
  <c r="A40" i="39"/>
  <c r="A41" i="39"/>
  <c r="A42" i="39"/>
  <c r="A43" i="39"/>
  <c r="A44" i="39"/>
  <c r="A45" i="39"/>
  <c r="A46" i="39"/>
  <c r="A47" i="39"/>
  <c r="A48" i="39"/>
  <c r="A49" i="39"/>
  <c r="A50" i="39"/>
  <c r="A51" i="39"/>
  <c r="A52" i="39"/>
  <c r="A53" i="39"/>
  <c r="A54" i="39"/>
  <c r="A55" i="39"/>
  <c r="A56" i="39"/>
  <c r="A57" i="39"/>
  <c r="A58" i="39"/>
  <c r="A59" i="39"/>
  <c r="A60" i="39"/>
  <c r="A61" i="39"/>
  <c r="A62" i="39"/>
  <c r="A63" i="39"/>
  <c r="A64" i="39"/>
  <c r="A65" i="39"/>
  <c r="A66" i="39"/>
  <c r="A67" i="39"/>
  <c r="A68" i="39"/>
  <c r="A69" i="39"/>
  <c r="A70" i="39"/>
  <c r="A71" i="39"/>
  <c r="A72" i="39"/>
  <c r="A73" i="39"/>
  <c r="A74" i="39"/>
  <c r="A75" i="39"/>
  <c r="A76" i="39"/>
  <c r="A77" i="39"/>
  <c r="A78" i="39"/>
  <c r="A79" i="39"/>
  <c r="A80" i="39"/>
  <c r="A81" i="39"/>
  <c r="A82" i="39"/>
  <c r="A83" i="39"/>
  <c r="A84" i="39"/>
  <c r="A85" i="39"/>
  <c r="A86" i="39"/>
  <c r="A87" i="39"/>
  <c r="A88" i="39"/>
  <c r="A89" i="39"/>
  <c r="A90" i="39"/>
  <c r="A91" i="39"/>
  <c r="A92" i="39"/>
  <c r="A93" i="39"/>
  <c r="A94" i="39"/>
  <c r="A95" i="39"/>
  <c r="A96" i="39"/>
  <c r="A97" i="39"/>
  <c r="A98" i="39"/>
  <c r="A99" i="39"/>
  <c r="A100" i="39"/>
  <c r="A101" i="39"/>
  <c r="A102" i="39"/>
  <c r="A103" i="39"/>
  <c r="A104" i="39"/>
  <c r="A105" i="39"/>
  <c r="A106" i="39"/>
  <c r="A107" i="39"/>
  <c r="A108" i="39"/>
  <c r="A109" i="39"/>
  <c r="A110" i="39"/>
  <c r="A111" i="39"/>
  <c r="A112" i="39"/>
  <c r="A113" i="39"/>
  <c r="A114" i="39"/>
  <c r="A115" i="39"/>
  <c r="A116" i="39"/>
  <c r="A117" i="39"/>
  <c r="A118" i="39"/>
  <c r="A119" i="39"/>
  <c r="A120" i="39"/>
  <c r="A121" i="39"/>
  <c r="A122" i="39"/>
  <c r="A123" i="39"/>
  <c r="A124" i="39"/>
  <c r="A125" i="39"/>
  <c r="A126" i="39"/>
  <c r="A127" i="39"/>
  <c r="A128" i="39"/>
  <c r="A129" i="39"/>
  <c r="A130" i="39"/>
  <c r="A131" i="39"/>
  <c r="A132" i="39"/>
  <c r="A133" i="39"/>
  <c r="A134" i="39"/>
  <c r="A135" i="39"/>
  <c r="A136" i="39"/>
  <c r="A137" i="39"/>
  <c r="A138" i="39"/>
  <c r="A139" i="39"/>
  <c r="A140" i="39"/>
  <c r="A141" i="39"/>
  <c r="A142" i="39"/>
  <c r="A143" i="39"/>
  <c r="A144" i="39"/>
  <c r="A145" i="39"/>
  <c r="A146" i="39"/>
  <c r="A147" i="39"/>
  <c r="A148" i="39"/>
  <c r="A149" i="39"/>
  <c r="A150" i="39"/>
  <c r="A151" i="39"/>
  <c r="A152" i="39"/>
  <c r="A153" i="39"/>
  <c r="A154" i="39"/>
  <c r="A155" i="39"/>
  <c r="A156" i="39"/>
  <c r="A157" i="39"/>
  <c r="A158" i="39"/>
  <c r="A159" i="39"/>
  <c r="A160" i="39"/>
  <c r="A161" i="39"/>
  <c r="A162" i="39"/>
  <c r="A163" i="39"/>
  <c r="A164" i="39"/>
  <c r="A165" i="39"/>
  <c r="A166" i="39"/>
  <c r="A167" i="39"/>
  <c r="A168" i="39"/>
  <c r="A169" i="39"/>
  <c r="A170" i="39"/>
  <c r="A171" i="39"/>
  <c r="A172" i="39"/>
  <c r="A173" i="39"/>
  <c r="A174" i="39"/>
  <c r="A175" i="39"/>
  <c r="A176" i="39"/>
  <c r="A177" i="39"/>
  <c r="A178" i="39"/>
  <c r="A179" i="39"/>
  <c r="A180" i="39"/>
  <c r="A181" i="39"/>
  <c r="A182" i="39"/>
  <c r="A183" i="39"/>
  <c r="A184" i="39"/>
  <c r="A185" i="39"/>
  <c r="A186" i="39"/>
  <c r="A187" i="39"/>
  <c r="A188" i="39"/>
  <c r="A189" i="39"/>
  <c r="A190" i="39"/>
  <c r="A191" i="39"/>
  <c r="A192" i="39"/>
  <c r="A193" i="39"/>
  <c r="A194" i="39"/>
  <c r="A195" i="39"/>
  <c r="A196" i="39"/>
  <c r="A197" i="39"/>
  <c r="A198" i="39"/>
  <c r="A199" i="39"/>
  <c r="A200" i="39"/>
  <c r="A201" i="39"/>
  <c r="A202" i="39"/>
  <c r="A203" i="39"/>
  <c r="A204" i="39"/>
  <c r="A205" i="39"/>
  <c r="A206" i="39"/>
  <c r="A207" i="39"/>
  <c r="A208" i="39"/>
  <c r="A209" i="39"/>
  <c r="A210" i="39"/>
  <c r="A211" i="39"/>
  <c r="A212" i="39"/>
  <c r="A213" i="39"/>
  <c r="A214" i="39"/>
  <c r="A215" i="39"/>
  <c r="A216" i="39"/>
  <c r="A217" i="39"/>
  <c r="A218" i="39"/>
  <c r="A219" i="39"/>
  <c r="A220" i="39"/>
  <c r="A221" i="39"/>
  <c r="A222" i="39"/>
  <c r="A223" i="39"/>
  <c r="A224" i="39"/>
  <c r="A225" i="39"/>
  <c r="A226" i="39"/>
  <c r="A227" i="39"/>
  <c r="A228" i="39"/>
  <c r="A229" i="39"/>
  <c r="A230" i="39"/>
  <c r="A231" i="39"/>
  <c r="A232" i="39"/>
  <c r="A233" i="39"/>
  <c r="A234" i="39"/>
  <c r="A235" i="39"/>
  <c r="A236" i="39"/>
  <c r="A237" i="39"/>
  <c r="A238" i="39"/>
  <c r="A239" i="39"/>
  <c r="A240" i="39"/>
  <c r="A241" i="39"/>
  <c r="A242" i="39"/>
  <c r="A243" i="39"/>
  <c r="A244" i="39"/>
  <c r="A245" i="39"/>
  <c r="A246" i="39"/>
  <c r="A247" i="39"/>
  <c r="A248" i="39"/>
  <c r="A249" i="39"/>
  <c r="A250" i="39"/>
  <c r="A251" i="39"/>
  <c r="A252" i="39"/>
  <c r="A253" i="39"/>
  <c r="A254" i="39"/>
  <c r="A255" i="39"/>
  <c r="A256" i="39"/>
  <c r="A257" i="39"/>
  <c r="A258" i="39"/>
  <c r="A259" i="39"/>
  <c r="A260" i="39"/>
  <c r="A261" i="39"/>
  <c r="A262" i="39"/>
  <c r="A263" i="39"/>
  <c r="A264" i="39"/>
  <c r="A265" i="39"/>
  <c r="A266" i="39"/>
  <c r="A267" i="39"/>
  <c r="A268" i="39"/>
  <c r="A269" i="39"/>
  <c r="A270" i="39"/>
  <c r="A271" i="39"/>
  <c r="A272" i="39"/>
  <c r="A273" i="39"/>
  <c r="A274" i="39"/>
  <c r="A275" i="39"/>
  <c r="A276" i="39"/>
  <c r="A277" i="39"/>
  <c r="A278" i="39"/>
  <c r="A279" i="39"/>
  <c r="A280" i="39"/>
  <c r="A281" i="39"/>
  <c r="A282" i="39"/>
  <c r="A283" i="39"/>
  <c r="A284" i="39"/>
  <c r="A285" i="39"/>
  <c r="A286" i="39"/>
  <c r="A287" i="39"/>
  <c r="A288" i="39"/>
  <c r="A289" i="39"/>
  <c r="A290" i="39"/>
  <c r="A291" i="39"/>
  <c r="A292" i="39"/>
  <c r="A293" i="39"/>
  <c r="A294" i="39"/>
  <c r="A295" i="39"/>
  <c r="A296" i="39"/>
  <c r="A297" i="39"/>
  <c r="A298" i="39"/>
  <c r="A299" i="39"/>
  <c r="A300" i="39"/>
  <c r="A301" i="39"/>
  <c r="A302" i="39"/>
  <c r="A303" i="39"/>
  <c r="A304" i="39"/>
  <c r="A305" i="39"/>
  <c r="A306" i="39"/>
  <c r="A307" i="39"/>
  <c r="A308" i="39"/>
  <c r="A309" i="39"/>
  <c r="A310" i="39"/>
  <c r="A311" i="39"/>
  <c r="A312" i="39"/>
  <c r="A313" i="39"/>
  <c r="A314" i="39"/>
  <c r="A315" i="39"/>
  <c r="A316" i="39"/>
  <c r="A317" i="39"/>
  <c r="A318" i="39"/>
  <c r="A319" i="39"/>
  <c r="A320" i="39"/>
  <c r="A321" i="39"/>
  <c r="A322" i="39"/>
  <c r="A323" i="39"/>
  <c r="A324" i="39"/>
  <c r="A325" i="39"/>
  <c r="A326" i="39"/>
  <c r="A327" i="39"/>
  <c r="A328" i="39"/>
  <c r="A329" i="39"/>
  <c r="A330" i="39"/>
  <c r="A331" i="39"/>
  <c r="A332" i="39"/>
  <c r="A333" i="39"/>
  <c r="A334" i="39"/>
  <c r="A335" i="39"/>
  <c r="A336" i="39"/>
  <c r="A337" i="39"/>
  <c r="A338" i="39"/>
  <c r="A339" i="39"/>
  <c r="A340" i="39"/>
  <c r="A341" i="39"/>
  <c r="A342" i="39"/>
  <c r="A343" i="39"/>
  <c r="A344" i="39"/>
  <c r="A345" i="39"/>
  <c r="A346" i="39"/>
  <c r="A347" i="39"/>
  <c r="A348" i="39"/>
  <c r="A349" i="39"/>
  <c r="A350" i="39"/>
  <c r="A351" i="39"/>
  <c r="A352" i="39"/>
  <c r="A353" i="39"/>
  <c r="A354" i="39"/>
  <c r="A355" i="39"/>
  <c r="A356" i="39"/>
  <c r="A357" i="39"/>
  <c r="A358" i="39"/>
  <c r="A359" i="39"/>
  <c r="A360" i="39"/>
  <c r="A361" i="39"/>
  <c r="A362" i="39"/>
  <c r="A363" i="39"/>
  <c r="A364" i="39"/>
  <c r="A365" i="39"/>
  <c r="A366" i="39"/>
  <c r="A367" i="39"/>
  <c r="A368" i="39"/>
  <c r="A369" i="39"/>
  <c r="A370" i="39"/>
  <c r="A371" i="39"/>
  <c r="A372" i="39"/>
  <c r="A373" i="39"/>
  <c r="A374" i="39"/>
  <c r="A375" i="39"/>
  <c r="A376" i="39"/>
  <c r="A377" i="39"/>
  <c r="A378" i="39"/>
  <c r="A379" i="39"/>
  <c r="A380" i="39"/>
  <c r="A381" i="39"/>
  <c r="A382" i="39"/>
  <c r="A383" i="39"/>
  <c r="A384" i="39"/>
  <c r="A385" i="39"/>
  <c r="A386" i="39"/>
  <c r="A387" i="39"/>
  <c r="A388" i="39"/>
  <c r="A389" i="39"/>
  <c r="A390" i="39"/>
  <c r="A391" i="39"/>
  <c r="A392" i="39"/>
  <c r="A393" i="39"/>
  <c r="A394" i="39"/>
  <c r="A395" i="39"/>
  <c r="A396" i="39"/>
  <c r="A397" i="39"/>
  <c r="A398" i="39"/>
  <c r="A399" i="39"/>
  <c r="A400" i="39"/>
  <c r="A401" i="39"/>
  <c r="A402" i="39"/>
  <c r="A403" i="39"/>
  <c r="A404" i="39"/>
  <c r="A405" i="39"/>
  <c r="A406" i="39"/>
  <c r="A407" i="39"/>
  <c r="A408" i="39"/>
  <c r="A409" i="39"/>
  <c r="A410" i="39"/>
  <c r="A411" i="39"/>
  <c r="A412" i="39"/>
  <c r="A413" i="39"/>
  <c r="A414" i="39"/>
  <c r="A415" i="39"/>
  <c r="A416" i="39"/>
  <c r="A417" i="39"/>
  <c r="A418" i="39"/>
  <c r="A419" i="39"/>
  <c r="A420" i="39"/>
  <c r="A421" i="39"/>
  <c r="A422" i="39"/>
  <c r="A423" i="39"/>
  <c r="A424" i="39"/>
  <c r="A425" i="39"/>
  <c r="A426" i="39"/>
  <c r="A427" i="39"/>
  <c r="A428" i="39"/>
  <c r="A429" i="39"/>
  <c r="A430" i="39"/>
  <c r="A431" i="39"/>
  <c r="A432" i="39"/>
  <c r="A433" i="39"/>
  <c r="A434" i="39"/>
  <c r="A435" i="39"/>
  <c r="A436" i="39"/>
  <c r="A437" i="39"/>
  <c r="A438" i="39"/>
  <c r="A439" i="39"/>
  <c r="A440" i="39"/>
  <c r="A441" i="39"/>
  <c r="A442" i="39"/>
  <c r="A443" i="39"/>
  <c r="A444" i="39"/>
  <c r="A445" i="39"/>
  <c r="A446" i="39"/>
  <c r="A447" i="39"/>
  <c r="A448" i="39"/>
  <c r="A449" i="39"/>
  <c r="A450" i="39"/>
  <c r="A451" i="39"/>
  <c r="A452" i="39"/>
  <c r="A453" i="39"/>
  <c r="A454" i="39"/>
  <c r="A455" i="39"/>
  <c r="A456" i="39"/>
  <c r="A457" i="39"/>
  <c r="A458" i="39"/>
  <c r="A459" i="39"/>
  <c r="A460" i="39"/>
  <c r="A461" i="39"/>
  <c r="A462" i="39"/>
  <c r="A463" i="39"/>
  <c r="A464" i="39"/>
  <c r="A465" i="39"/>
  <c r="A466" i="39"/>
  <c r="A467" i="39"/>
  <c r="A468" i="39"/>
  <c r="A469" i="39"/>
  <c r="A470" i="39"/>
  <c r="A471" i="39"/>
  <c r="A472" i="39"/>
  <c r="A473" i="39"/>
  <c r="A474" i="39"/>
  <c r="A475" i="39"/>
  <c r="A476" i="39"/>
  <c r="A477" i="39"/>
  <c r="A478" i="39"/>
  <c r="A479" i="39"/>
  <c r="A480" i="39"/>
  <c r="A481" i="39"/>
  <c r="A482" i="39"/>
  <c r="A483" i="39"/>
  <c r="A484" i="39"/>
  <c r="A485" i="39"/>
  <c r="A486" i="39"/>
  <c r="A487" i="39"/>
  <c r="A488" i="39"/>
  <c r="A489" i="39"/>
  <c r="A490" i="39"/>
  <c r="A491" i="39"/>
  <c r="A492" i="39"/>
  <c r="A493" i="39"/>
  <c r="A494" i="39"/>
  <c r="A495" i="39"/>
  <c r="A496" i="39"/>
  <c r="A497" i="39"/>
  <c r="A498" i="39"/>
  <c r="A499" i="39"/>
  <c r="A500" i="39"/>
  <c r="A501" i="39"/>
  <c r="A502" i="39"/>
  <c r="A503" i="39"/>
  <c r="A504" i="39"/>
  <c r="A505" i="39"/>
  <c r="A506" i="39"/>
  <c r="A507" i="39"/>
  <c r="A508" i="39"/>
  <c r="A509" i="39"/>
  <c r="A510" i="39"/>
  <c r="A511" i="39"/>
  <c r="A512" i="39"/>
  <c r="A513" i="39"/>
  <c r="A514" i="39"/>
  <c r="A515" i="39"/>
  <c r="A516" i="39"/>
  <c r="A517" i="39"/>
  <c r="A518" i="39"/>
  <c r="A519" i="39"/>
  <c r="A520" i="39"/>
  <c r="A521" i="39"/>
  <c r="A522" i="39"/>
  <c r="A523" i="39"/>
  <c r="A524" i="39"/>
  <c r="A525" i="39"/>
  <c r="A526" i="39"/>
  <c r="A527" i="39"/>
  <c r="A528" i="39"/>
  <c r="A529" i="39"/>
  <c r="A530" i="39"/>
  <c r="A531" i="39"/>
  <c r="A532" i="39"/>
  <c r="A533" i="39"/>
  <c r="A534" i="39"/>
  <c r="A535" i="39"/>
  <c r="A536" i="39"/>
  <c r="A537" i="39"/>
  <c r="A538" i="39"/>
  <c r="A539" i="39"/>
  <c r="A540" i="39"/>
  <c r="A541" i="39"/>
  <c r="A542" i="39"/>
  <c r="A543" i="39"/>
  <c r="A544" i="39"/>
  <c r="A545" i="39"/>
  <c r="A546" i="39"/>
  <c r="A547" i="39"/>
  <c r="A548" i="39"/>
  <c r="A549" i="39"/>
  <c r="A550" i="39"/>
  <c r="A551" i="39"/>
  <c r="A552" i="39"/>
  <c r="A553" i="39"/>
  <c r="A554" i="39"/>
  <c r="A555" i="39"/>
  <c r="A556" i="39"/>
  <c r="A557" i="39"/>
  <c r="A558" i="39"/>
  <c r="A559" i="39"/>
  <c r="A560" i="39"/>
  <c r="A561" i="39"/>
  <c r="A562" i="39"/>
  <c r="A563" i="39"/>
  <c r="A564" i="39"/>
  <c r="A565" i="39"/>
  <c r="A566" i="39"/>
  <c r="A567" i="39"/>
  <c r="A568" i="39"/>
  <c r="A569" i="39"/>
  <c r="A570" i="39"/>
  <c r="A571" i="39"/>
  <c r="A572" i="39"/>
  <c r="A573" i="39"/>
  <c r="A574" i="39"/>
  <c r="A575" i="39"/>
  <c r="A576" i="39"/>
  <c r="A577" i="39"/>
  <c r="A578" i="39"/>
  <c r="A579" i="39"/>
  <c r="A580" i="39"/>
  <c r="A581" i="39"/>
  <c r="A582" i="39"/>
  <c r="A583" i="39"/>
  <c r="A584" i="39"/>
  <c r="A585" i="39"/>
  <c r="A586" i="39"/>
  <c r="A587" i="39"/>
  <c r="A588" i="39"/>
  <c r="A589" i="39"/>
  <c r="A590" i="39"/>
  <c r="A591" i="39"/>
  <c r="A592" i="39"/>
  <c r="A593" i="39"/>
  <c r="A594" i="39"/>
  <c r="A595" i="39"/>
  <c r="A596" i="39"/>
  <c r="A597" i="39"/>
  <c r="A598" i="39"/>
  <c r="A599" i="39"/>
  <c r="A600" i="39"/>
  <c r="A601" i="39"/>
  <c r="A602" i="39"/>
  <c r="A603" i="39"/>
  <c r="A604" i="39"/>
  <c r="A605" i="39"/>
  <c r="A606" i="39"/>
  <c r="A607" i="39"/>
  <c r="A608" i="39"/>
  <c r="A609" i="39"/>
  <c r="A610" i="39"/>
  <c r="A611" i="39"/>
  <c r="A612" i="39"/>
  <c r="A613" i="39"/>
  <c r="A614" i="39"/>
  <c r="A615" i="39"/>
  <c r="A616" i="39"/>
  <c r="A617" i="39"/>
  <c r="A618" i="39"/>
  <c r="A619" i="39"/>
  <c r="A620" i="39"/>
  <c r="A621" i="39"/>
  <c r="A622" i="39"/>
  <c r="A623" i="39"/>
  <c r="A624" i="39"/>
  <c r="A625" i="39"/>
  <c r="A626" i="39"/>
  <c r="A627" i="39"/>
  <c r="A628" i="39"/>
  <c r="A629" i="39"/>
  <c r="A630" i="39"/>
  <c r="A631" i="39"/>
  <c r="A632" i="39"/>
  <c r="A633" i="39"/>
  <c r="A634" i="39"/>
  <c r="A635" i="39"/>
  <c r="A636" i="39"/>
  <c r="A637" i="39"/>
  <c r="A638" i="39"/>
  <c r="A639" i="39"/>
  <c r="A640" i="39"/>
  <c r="A641" i="39"/>
  <c r="A642" i="39"/>
  <c r="A643" i="39"/>
  <c r="A644" i="39"/>
  <c r="A645" i="39"/>
  <c r="A646" i="39"/>
  <c r="A647" i="39"/>
  <c r="A648" i="39"/>
  <c r="A649" i="39"/>
  <c r="A650" i="39"/>
  <c r="A651" i="39"/>
  <c r="A652" i="39"/>
  <c r="A653" i="39"/>
  <c r="A654" i="39"/>
  <c r="A655" i="39"/>
  <c r="A656" i="39"/>
  <c r="A657" i="39"/>
  <c r="A658" i="39"/>
  <c r="A659" i="39"/>
  <c r="A660" i="39"/>
  <c r="A661" i="39"/>
  <c r="A662" i="39"/>
  <c r="A663" i="39"/>
  <c r="A664" i="39"/>
  <c r="A665" i="39"/>
  <c r="A666" i="39"/>
  <c r="A667" i="39"/>
  <c r="A668" i="39"/>
  <c r="A669" i="39"/>
  <c r="A670" i="39"/>
  <c r="A671" i="39"/>
  <c r="A672" i="39"/>
  <c r="A673" i="39"/>
  <c r="A674" i="39"/>
  <c r="A675" i="39"/>
  <c r="A676" i="39"/>
  <c r="A677" i="39"/>
  <c r="A678" i="39"/>
  <c r="A679" i="39"/>
  <c r="A680" i="39"/>
  <c r="A681" i="39"/>
  <c r="A682" i="39"/>
  <c r="A683" i="39"/>
  <c r="A684" i="39"/>
  <c r="A685" i="39"/>
  <c r="A686" i="39"/>
  <c r="A687" i="39"/>
  <c r="A688" i="39"/>
  <c r="A689" i="39"/>
  <c r="A690" i="39"/>
  <c r="A691" i="39"/>
  <c r="A692" i="39"/>
  <c r="A693" i="39"/>
  <c r="A694" i="39"/>
  <c r="A695" i="39"/>
  <c r="A696" i="39"/>
  <c r="A697" i="39"/>
  <c r="A698" i="39"/>
  <c r="A699" i="39"/>
  <c r="A700" i="39"/>
  <c r="A701" i="39"/>
  <c r="A702" i="39"/>
  <c r="A703" i="39"/>
  <c r="A704" i="39"/>
  <c r="A705" i="39"/>
  <c r="A706" i="39"/>
  <c r="A707" i="39"/>
  <c r="A708" i="39"/>
  <c r="A709" i="39"/>
  <c r="A710" i="39"/>
  <c r="A711" i="39"/>
  <c r="A712" i="39"/>
  <c r="A713" i="39"/>
  <c r="A714" i="39"/>
  <c r="A715" i="39"/>
  <c r="A716" i="39"/>
  <c r="A717" i="39"/>
  <c r="A718" i="39"/>
  <c r="A719" i="39"/>
  <c r="A720" i="39"/>
  <c r="A721" i="39"/>
  <c r="A722" i="39"/>
  <c r="A723" i="39"/>
  <c r="A724" i="39"/>
  <c r="A725" i="39"/>
  <c r="A726" i="39"/>
  <c r="A727" i="39"/>
  <c r="A728" i="39"/>
  <c r="A729" i="39"/>
  <c r="A730" i="39"/>
  <c r="A731" i="39"/>
  <c r="A732" i="39"/>
  <c r="A733" i="39"/>
  <c r="A734" i="39"/>
  <c r="A735" i="39"/>
  <c r="A736" i="39"/>
  <c r="A737" i="39"/>
  <c r="A738" i="39"/>
  <c r="A739" i="39"/>
  <c r="A740" i="39"/>
  <c r="A741" i="39"/>
  <c r="A742" i="39"/>
  <c r="A743" i="39"/>
  <c r="A744" i="39"/>
  <c r="A745" i="39"/>
  <c r="A746" i="39"/>
  <c r="A747" i="39"/>
  <c r="A748" i="39"/>
  <c r="A749" i="39"/>
  <c r="A750" i="39"/>
  <c r="A751" i="39"/>
  <c r="A752" i="39"/>
  <c r="A753" i="39"/>
  <c r="A754" i="39"/>
  <c r="A755" i="39"/>
  <c r="A756" i="39"/>
  <c r="A757" i="39"/>
  <c r="A758" i="39"/>
  <c r="A759" i="39"/>
  <c r="A760" i="39"/>
  <c r="A761" i="39"/>
  <c r="A762" i="39"/>
  <c r="A763" i="39"/>
  <c r="A764" i="39"/>
  <c r="A765" i="39"/>
  <c r="A766" i="39"/>
  <c r="A767" i="39"/>
  <c r="A768" i="39"/>
  <c r="A769" i="39"/>
  <c r="A770" i="39"/>
  <c r="A771" i="39"/>
  <c r="A772" i="39"/>
  <c r="A773" i="39"/>
  <c r="A774" i="39"/>
  <c r="A775" i="39"/>
  <c r="A776" i="39"/>
  <c r="A777" i="39"/>
  <c r="A778" i="39"/>
  <c r="A779" i="39"/>
  <c r="A780" i="39"/>
  <c r="A781" i="39"/>
  <c r="A782" i="39"/>
  <c r="A783" i="39"/>
  <c r="A784" i="39"/>
  <c r="A785" i="39"/>
  <c r="A786" i="39"/>
  <c r="A787" i="39"/>
  <c r="A788" i="39"/>
  <c r="A789" i="39"/>
  <c r="A790" i="39"/>
  <c r="A791" i="39"/>
  <c r="A792" i="39"/>
  <c r="A793" i="39"/>
  <c r="A794" i="39"/>
  <c r="A795" i="39"/>
  <c r="A796" i="39"/>
  <c r="A797" i="39"/>
  <c r="A798" i="39"/>
  <c r="A799" i="39"/>
  <c r="A800" i="39"/>
  <c r="A801" i="39"/>
  <c r="A802" i="39"/>
  <c r="A803" i="39"/>
  <c r="A804" i="39"/>
  <c r="A805" i="39"/>
  <c r="A806" i="39"/>
  <c r="A807" i="39"/>
  <c r="A808" i="39"/>
  <c r="A809" i="39"/>
  <c r="A810" i="39"/>
  <c r="A811" i="39"/>
  <c r="A812" i="39"/>
  <c r="A813" i="39"/>
  <c r="A814" i="39"/>
  <c r="A815" i="39"/>
  <c r="A816" i="39"/>
  <c r="A817" i="39"/>
  <c r="A818" i="39"/>
  <c r="A819" i="39"/>
  <c r="A820" i="39"/>
  <c r="A821" i="39"/>
  <c r="A822" i="39"/>
  <c r="A823" i="39"/>
  <c r="A824" i="39"/>
  <c r="A825" i="39"/>
  <c r="A826" i="39"/>
  <c r="A827" i="39"/>
  <c r="A828" i="39"/>
  <c r="A829" i="39"/>
  <c r="A830" i="39"/>
  <c r="A831" i="39"/>
  <c r="A832" i="39"/>
  <c r="A833" i="39"/>
  <c r="A834" i="39"/>
  <c r="A835" i="39"/>
  <c r="A836" i="39"/>
  <c r="A837" i="39"/>
  <c r="A838" i="39"/>
  <c r="A839" i="39"/>
  <c r="A840" i="39"/>
  <c r="A841" i="39"/>
  <c r="A842" i="39"/>
  <c r="A843" i="39"/>
  <c r="A844" i="39"/>
  <c r="A845" i="39"/>
  <c r="A846" i="39"/>
  <c r="A847" i="39"/>
  <c r="A848" i="39"/>
  <c r="A849" i="39"/>
  <c r="A850" i="39"/>
  <c r="A851" i="39"/>
  <c r="A852" i="39"/>
  <c r="A853" i="39"/>
  <c r="A854" i="39"/>
  <c r="A855" i="39"/>
  <c r="A856" i="39"/>
  <c r="A857" i="39"/>
  <c r="A858" i="39"/>
  <c r="A859" i="39"/>
  <c r="A860" i="39"/>
  <c r="A861" i="39"/>
  <c r="A862" i="39"/>
  <c r="A863" i="39"/>
  <c r="A864" i="39"/>
  <c r="A865" i="39"/>
  <c r="A866" i="39"/>
  <c r="A867" i="39"/>
  <c r="A868" i="39"/>
  <c r="A869" i="39"/>
  <c r="A870" i="39"/>
  <c r="A871" i="39"/>
  <c r="A872" i="39"/>
  <c r="A873" i="39"/>
  <c r="A874" i="39"/>
  <c r="A875" i="39"/>
  <c r="A876" i="39"/>
  <c r="A877" i="39"/>
  <c r="A878" i="39"/>
  <c r="A879" i="39"/>
  <c r="A880" i="39"/>
  <c r="A881" i="39"/>
  <c r="A882" i="39"/>
  <c r="A883" i="39"/>
  <c r="A884" i="39"/>
  <c r="A885" i="39"/>
  <c r="A886" i="39"/>
  <c r="A887" i="39"/>
  <c r="A888" i="39"/>
  <c r="A889" i="39"/>
  <c r="A890" i="39"/>
  <c r="A891" i="39"/>
  <c r="A892" i="39"/>
  <c r="A893" i="39"/>
  <c r="A894" i="39"/>
  <c r="A895" i="39"/>
  <c r="A896" i="39"/>
  <c r="A897" i="39"/>
  <c r="A898" i="39"/>
  <c r="A899" i="39"/>
  <c r="A900" i="39"/>
  <c r="A901" i="39"/>
  <c r="A902" i="39"/>
  <c r="A903" i="39"/>
  <c r="A904" i="39"/>
  <c r="A905" i="39"/>
  <c r="A906" i="39"/>
  <c r="A907" i="39"/>
  <c r="A908" i="39"/>
  <c r="A909" i="39"/>
  <c r="A910" i="39"/>
  <c r="A911" i="39"/>
  <c r="A912" i="39"/>
  <c r="A913" i="39"/>
  <c r="A914" i="39"/>
  <c r="A915" i="39"/>
  <c r="A916" i="39"/>
  <c r="A917" i="39"/>
  <c r="A918" i="39"/>
  <c r="A919" i="39"/>
  <c r="A920" i="39"/>
  <c r="A921" i="39"/>
  <c r="A922" i="39"/>
  <c r="A923" i="39"/>
  <c r="A924" i="39"/>
  <c r="A925" i="39"/>
  <c r="A926" i="39"/>
  <c r="A927" i="39"/>
  <c r="A928" i="39"/>
  <c r="A929" i="39"/>
  <c r="A930" i="39"/>
  <c r="A931" i="39"/>
  <c r="A932" i="39"/>
  <c r="A933" i="39"/>
  <c r="A934" i="39"/>
  <c r="A935" i="39"/>
  <c r="A936" i="39"/>
  <c r="A937" i="39"/>
  <c r="A938" i="39"/>
  <c r="A939" i="39"/>
  <c r="A940" i="39"/>
  <c r="A941" i="39"/>
  <c r="A942" i="39"/>
  <c r="A943" i="39"/>
  <c r="A944" i="39"/>
  <c r="A945" i="39"/>
  <c r="A946" i="39"/>
  <c r="A947" i="39"/>
  <c r="A948" i="39"/>
  <c r="A949" i="39"/>
  <c r="A950" i="39"/>
  <c r="A951" i="39"/>
  <c r="A952" i="39"/>
  <c r="A953" i="39"/>
  <c r="A954" i="39"/>
  <c r="A955" i="39"/>
  <c r="A956" i="39"/>
  <c r="A957" i="39"/>
  <c r="A958" i="39"/>
  <c r="A959" i="39"/>
  <c r="A960" i="39"/>
  <c r="A961" i="39"/>
  <c r="A962" i="39"/>
  <c r="A963" i="39"/>
  <c r="A964" i="39"/>
  <c r="A965" i="39"/>
  <c r="A966" i="39"/>
  <c r="A967" i="39"/>
  <c r="A968" i="39"/>
  <c r="A969" i="39"/>
  <c r="A970" i="39"/>
  <c r="A971" i="39"/>
  <c r="A972" i="39"/>
  <c r="A973" i="39"/>
  <c r="A974" i="39"/>
  <c r="A975" i="39"/>
  <c r="A976" i="39"/>
  <c r="A977" i="39"/>
  <c r="A978" i="39"/>
  <c r="A979" i="39"/>
  <c r="A980" i="39"/>
  <c r="A981" i="39"/>
  <c r="A982" i="39"/>
  <c r="A983" i="39"/>
  <c r="A984" i="39"/>
  <c r="A985" i="39"/>
  <c r="A986" i="39"/>
  <c r="A987" i="39"/>
  <c r="A988" i="39"/>
  <c r="A989" i="39"/>
  <c r="A990" i="39"/>
  <c r="A991" i="39"/>
  <c r="A992" i="39"/>
  <c r="A993" i="39"/>
  <c r="A994" i="39"/>
  <c r="A995" i="39"/>
  <c r="A996" i="39"/>
  <c r="A997" i="39"/>
  <c r="A998" i="39"/>
  <c r="A999" i="39"/>
  <c r="A1000" i="39"/>
  <c r="A1001" i="39"/>
  <c r="A1002" i="39"/>
  <c r="A1003" i="39"/>
  <c r="A1004" i="39"/>
  <c r="A1005" i="39"/>
  <c r="A1006" i="39"/>
  <c r="A1007" i="39"/>
  <c r="A1008" i="39"/>
  <c r="A1009" i="39"/>
  <c r="A1010" i="39"/>
  <c r="A1011" i="39"/>
  <c r="A1012" i="39"/>
  <c r="A1013" i="39"/>
  <c r="A1014" i="39"/>
  <c r="A1015" i="39"/>
  <c r="A1016" i="39"/>
  <c r="A1017" i="39"/>
  <c r="A1018" i="39"/>
  <c r="A1019" i="39"/>
  <c r="A1020" i="39"/>
  <c r="A1021" i="39"/>
  <c r="A1022" i="39"/>
  <c r="A1023" i="39"/>
  <c r="A1024" i="39"/>
  <c r="A1025" i="39"/>
  <c r="A1026" i="39"/>
  <c r="A1027" i="39"/>
  <c r="A1028" i="39"/>
  <c r="A1029" i="39"/>
  <c r="A1030" i="39"/>
  <c r="A1031" i="39"/>
  <c r="A1032" i="39"/>
  <c r="A1033" i="39"/>
  <c r="A1034" i="39"/>
  <c r="A1035" i="39"/>
  <c r="A1036" i="39"/>
  <c r="A1037" i="39"/>
  <c r="A1038" i="39"/>
  <c r="A1039" i="39"/>
  <c r="A1040" i="39"/>
  <c r="A1041" i="39"/>
  <c r="A1042" i="39"/>
  <c r="A1043" i="39"/>
  <c r="A1044" i="39"/>
  <c r="A1045" i="39"/>
  <c r="A1046" i="39"/>
  <c r="A1047" i="39"/>
  <c r="A1048" i="39"/>
  <c r="A1049" i="39"/>
  <c r="A1050" i="39"/>
  <c r="A1051" i="39"/>
  <c r="A1052" i="39"/>
  <c r="A1053" i="39"/>
  <c r="A1054" i="39"/>
  <c r="A1055" i="39"/>
  <c r="A1056" i="39"/>
  <c r="A1057" i="39"/>
  <c r="A1058" i="39"/>
  <c r="A1059" i="39"/>
  <c r="A1060" i="39"/>
  <c r="A1061" i="39"/>
  <c r="A1062" i="39"/>
  <c r="A1063" i="39"/>
  <c r="A1064" i="39"/>
  <c r="A1065" i="39"/>
  <c r="A1066" i="39"/>
  <c r="A1067" i="39"/>
  <c r="A1068" i="39"/>
  <c r="A1069" i="39"/>
  <c r="A1070" i="39"/>
  <c r="A1071" i="39"/>
  <c r="A1072" i="39"/>
  <c r="A1073" i="39"/>
  <c r="A1074" i="39"/>
  <c r="A1075" i="39"/>
  <c r="A1076" i="39"/>
  <c r="A1077" i="39"/>
  <c r="A1078" i="39"/>
  <c r="A1079" i="39"/>
  <c r="A1080" i="39"/>
  <c r="A1081" i="39"/>
  <c r="A1082" i="39"/>
  <c r="A1083" i="39"/>
  <c r="A1084" i="39"/>
  <c r="A1085" i="39"/>
  <c r="A1086" i="39"/>
  <c r="A1087" i="39"/>
  <c r="A1088" i="39"/>
  <c r="A1089" i="39"/>
  <c r="A1090" i="39"/>
  <c r="A1091" i="39"/>
  <c r="A1092" i="39"/>
  <c r="A1093" i="39"/>
  <c r="A1094" i="39"/>
  <c r="A1095" i="39"/>
  <c r="A1096" i="39"/>
  <c r="A1097" i="39"/>
  <c r="A1098" i="39"/>
  <c r="A1099" i="39"/>
  <c r="A1100" i="39"/>
  <c r="A1101" i="39"/>
  <c r="A1102" i="39"/>
  <c r="A1103" i="39"/>
  <c r="A1104" i="39"/>
  <c r="A1105" i="39"/>
  <c r="A1106" i="39"/>
  <c r="A1107" i="39"/>
  <c r="A1108" i="39"/>
  <c r="A1109" i="39"/>
  <c r="A1110" i="39"/>
  <c r="A1111" i="39"/>
  <c r="A1112" i="39"/>
  <c r="A1113" i="39"/>
  <c r="A1114" i="39"/>
  <c r="A1115" i="39"/>
  <c r="A1116" i="39"/>
  <c r="A1117" i="39"/>
  <c r="A1118" i="39"/>
  <c r="A1119" i="39"/>
  <c r="A1120" i="39"/>
  <c r="A1121" i="39"/>
  <c r="A1122" i="39"/>
  <c r="A1123" i="39"/>
  <c r="A1124" i="39"/>
  <c r="A1125" i="39"/>
  <c r="A1126" i="39"/>
  <c r="A1127" i="39"/>
  <c r="A1128" i="39"/>
  <c r="A1129" i="39"/>
  <c r="A1130" i="39"/>
  <c r="A1131" i="39"/>
  <c r="A1132" i="39"/>
  <c r="A1133" i="39"/>
  <c r="A1134" i="39"/>
  <c r="A1135" i="39"/>
  <c r="A1136" i="39"/>
  <c r="A1137" i="39"/>
  <c r="A1138" i="39"/>
  <c r="A1139" i="39"/>
  <c r="A1140" i="39"/>
  <c r="A1141" i="39"/>
  <c r="A1142" i="39"/>
  <c r="A1143" i="39"/>
  <c r="A1144" i="39"/>
  <c r="A1145" i="39"/>
  <c r="A1146" i="39"/>
  <c r="A1147" i="39"/>
  <c r="A1148" i="39"/>
  <c r="A1149" i="39"/>
  <c r="A1150" i="39"/>
  <c r="A1151" i="39"/>
  <c r="A1152" i="39"/>
  <c r="A1153" i="39"/>
  <c r="A1154" i="39"/>
  <c r="A1155" i="39"/>
  <c r="A1156" i="39"/>
  <c r="A1157" i="39"/>
  <c r="A1158" i="39"/>
  <c r="A1159" i="39"/>
  <c r="A1160" i="39"/>
  <c r="A1161" i="39"/>
  <c r="A1162" i="39"/>
  <c r="A1163" i="39"/>
  <c r="A1164" i="39"/>
  <c r="A1165" i="39"/>
  <c r="A1166" i="39"/>
  <c r="A1167" i="39"/>
  <c r="A1168" i="39"/>
  <c r="A1169" i="39"/>
  <c r="A1170" i="39"/>
  <c r="A1171" i="39"/>
  <c r="A1172" i="39"/>
  <c r="A1173" i="39"/>
  <c r="A1174" i="39"/>
  <c r="A1175" i="39"/>
  <c r="A1176" i="39"/>
  <c r="A1177" i="39"/>
  <c r="A1178" i="39"/>
  <c r="A1179" i="39"/>
  <c r="A1180" i="39"/>
  <c r="A1181" i="39"/>
  <c r="A1182" i="39"/>
  <c r="A1183" i="39"/>
  <c r="A1184" i="39"/>
  <c r="A1185" i="39"/>
  <c r="A1186" i="39"/>
  <c r="A1187" i="39"/>
  <c r="A1188" i="39"/>
  <c r="A1189" i="39"/>
  <c r="A1190" i="39"/>
  <c r="A1191" i="39"/>
  <c r="A1192" i="39"/>
  <c r="A1193" i="39"/>
  <c r="A1194" i="39"/>
  <c r="A1195" i="39"/>
  <c r="A1196" i="39"/>
  <c r="A1197" i="39"/>
  <c r="A1198" i="39"/>
  <c r="A1199" i="39"/>
  <c r="A1200" i="39"/>
  <c r="A1201" i="39"/>
  <c r="A1202" i="39"/>
  <c r="A1203" i="39"/>
  <c r="A1204" i="39"/>
  <c r="A1205" i="39"/>
  <c r="A1206" i="39"/>
  <c r="A1207" i="39"/>
  <c r="A1208" i="39"/>
  <c r="A1209" i="39"/>
  <c r="A1210" i="39"/>
  <c r="A1211" i="39"/>
  <c r="A1212" i="39"/>
  <c r="A1213" i="39"/>
  <c r="A1214" i="39"/>
  <c r="A1215" i="39"/>
  <c r="A1216" i="39"/>
  <c r="A1217" i="39"/>
  <c r="A1218" i="39"/>
  <c r="A1219" i="39"/>
  <c r="A1220" i="39"/>
  <c r="A1221" i="39"/>
  <c r="A1222" i="39"/>
  <c r="A1223" i="39"/>
  <c r="A1224" i="39"/>
  <c r="A1225" i="39"/>
  <c r="A1226" i="39"/>
  <c r="A1227" i="39"/>
  <c r="A1228" i="39"/>
  <c r="A1229" i="39"/>
  <c r="A1230" i="39"/>
  <c r="A1231" i="39"/>
  <c r="A1232" i="39"/>
  <c r="A1233" i="39"/>
  <c r="A1234" i="39"/>
  <c r="A1235" i="39"/>
  <c r="A1236" i="39"/>
  <c r="A1237" i="39"/>
  <c r="A1238" i="39"/>
  <c r="A1239" i="39"/>
  <c r="A1240" i="39"/>
  <c r="A1241" i="39"/>
  <c r="A1242" i="39"/>
  <c r="A1243" i="39"/>
  <c r="A1244" i="39"/>
  <c r="A1245" i="39"/>
  <c r="A1246" i="39"/>
  <c r="A1247" i="39"/>
  <c r="A1248" i="39"/>
  <c r="A1249" i="39"/>
  <c r="A1250" i="39"/>
  <c r="A1251" i="39"/>
  <c r="A1252" i="39"/>
  <c r="A1253" i="39"/>
  <c r="A1254" i="39"/>
  <c r="A1255" i="39"/>
  <c r="A1256" i="39"/>
  <c r="A1257" i="39"/>
  <c r="A1258" i="39"/>
  <c r="A1259" i="39"/>
  <c r="A1260" i="39"/>
  <c r="A1261" i="39"/>
  <c r="A1262" i="39"/>
  <c r="A1263" i="39"/>
  <c r="A1264" i="39"/>
  <c r="A1265" i="39"/>
  <c r="A1266" i="39"/>
  <c r="A1267" i="39"/>
  <c r="A1268" i="39"/>
  <c r="A1269" i="39"/>
  <c r="A1270" i="39"/>
  <c r="A1271" i="39"/>
  <c r="A1272" i="39"/>
  <c r="A1273" i="39"/>
  <c r="A1274" i="39"/>
  <c r="A1275" i="39"/>
  <c r="A1276" i="39"/>
  <c r="A1277" i="39"/>
  <c r="A1278" i="39"/>
  <c r="A1279" i="39"/>
  <c r="A1280" i="39"/>
  <c r="A1281" i="39"/>
  <c r="A1282" i="39"/>
  <c r="A1283" i="39"/>
  <c r="A1284" i="39"/>
  <c r="A1285" i="39"/>
  <c r="A1286" i="39"/>
  <c r="A1287" i="39"/>
  <c r="A1288" i="39"/>
  <c r="A1289" i="39"/>
  <c r="A1290" i="39"/>
  <c r="A1291" i="39"/>
  <c r="A1" i="39"/>
  <c r="C5" i="38"/>
  <c r="C6" i="38"/>
  <c r="C7" i="38"/>
  <c r="C8" i="38"/>
  <c r="C9" i="38"/>
  <c r="C10" i="38"/>
  <c r="C11" i="38"/>
  <c r="C12" i="38"/>
  <c r="C13" i="38"/>
  <c r="C14" i="38"/>
  <c r="C15" i="38"/>
  <c r="C16" i="38"/>
  <c r="C17" i="38"/>
  <c r="C18" i="38"/>
  <c r="C19" i="38"/>
  <c r="C20" i="38"/>
  <c r="C21" i="38"/>
  <c r="C22" i="38"/>
  <c r="C23" i="38"/>
  <c r="C24" i="38"/>
  <c r="C25" i="38"/>
  <c r="C26" i="38"/>
  <c r="C27" i="38"/>
  <c r="C28" i="38"/>
  <c r="C29" i="38"/>
  <c r="C30" i="38"/>
  <c r="C31" i="38"/>
  <c r="C32" i="38"/>
  <c r="C33" i="38"/>
  <c r="C34" i="38"/>
  <c r="C35" i="38"/>
  <c r="C36" i="38"/>
  <c r="C37" i="38"/>
  <c r="C38" i="38"/>
  <c r="C39" i="38"/>
  <c r="C40" i="38"/>
  <c r="C41" i="38"/>
  <c r="C42" i="38"/>
  <c r="C43" i="38"/>
  <c r="C44" i="38"/>
  <c r="C45" i="38"/>
  <c r="C46" i="38"/>
  <c r="C47" i="38"/>
  <c r="C48" i="38"/>
  <c r="C49" i="38"/>
  <c r="C50" i="38"/>
  <c r="C51" i="38"/>
  <c r="C52" i="38"/>
  <c r="C53" i="38"/>
  <c r="C54" i="38"/>
  <c r="C55" i="38"/>
  <c r="C56" i="38"/>
  <c r="C57" i="38"/>
  <c r="C58" i="38"/>
  <c r="C59" i="38"/>
  <c r="C60" i="38"/>
  <c r="C61" i="38"/>
  <c r="C62" i="38"/>
  <c r="C63" i="38"/>
  <c r="C64" i="38"/>
  <c r="C65" i="38"/>
  <c r="C66" i="38"/>
  <c r="C67" i="38"/>
  <c r="C68" i="38"/>
  <c r="C69" i="38"/>
  <c r="C70" i="38"/>
  <c r="C71" i="38"/>
  <c r="C72" i="38"/>
  <c r="C73" i="38"/>
  <c r="C74" i="38"/>
  <c r="C75" i="38"/>
  <c r="C76" i="38"/>
  <c r="C77" i="38"/>
  <c r="C78" i="38"/>
  <c r="C79" i="38"/>
  <c r="C80" i="38"/>
  <c r="C81" i="38"/>
  <c r="C82" i="38"/>
  <c r="C83" i="38"/>
  <c r="C84" i="38"/>
  <c r="C85" i="38"/>
  <c r="C86" i="38"/>
  <c r="C87" i="38"/>
  <c r="C88" i="38"/>
  <c r="C89" i="38"/>
  <c r="C90" i="38"/>
  <c r="C91" i="38"/>
  <c r="C92" i="38"/>
  <c r="C93" i="38"/>
  <c r="C94" i="38"/>
  <c r="C95" i="38"/>
  <c r="C96" i="38"/>
  <c r="C97" i="38"/>
  <c r="C98" i="38"/>
  <c r="C99" i="38"/>
  <c r="C100" i="38"/>
  <c r="C101" i="38"/>
  <c r="C102" i="38"/>
  <c r="C103" i="38"/>
  <c r="C104" i="38"/>
  <c r="C105" i="38"/>
  <c r="C106" i="38"/>
  <c r="C107" i="38"/>
  <c r="C108" i="38"/>
  <c r="C109" i="38"/>
  <c r="C110" i="38"/>
  <c r="C111" i="38"/>
  <c r="C112" i="38"/>
  <c r="C113" i="38"/>
  <c r="C114" i="38"/>
  <c r="C115" i="38"/>
  <c r="C116" i="38"/>
  <c r="C117" i="38"/>
  <c r="C118" i="38"/>
  <c r="C119" i="38"/>
  <c r="C120" i="38"/>
  <c r="C121" i="38"/>
  <c r="C122" i="38"/>
  <c r="C123" i="38"/>
  <c r="C124" i="38"/>
  <c r="C125" i="38"/>
  <c r="C126" i="38"/>
  <c r="C127" i="38"/>
  <c r="C128" i="38"/>
  <c r="C129" i="38"/>
  <c r="C130" i="38"/>
  <c r="C131" i="38"/>
  <c r="C132" i="38"/>
  <c r="C133" i="38"/>
  <c r="C134" i="38"/>
  <c r="C135" i="38"/>
  <c r="C136" i="38"/>
  <c r="C137" i="38"/>
  <c r="C138" i="38"/>
  <c r="C139" i="38"/>
  <c r="C140" i="38"/>
  <c r="C141" i="38"/>
  <c r="C142" i="38"/>
  <c r="C143" i="38"/>
  <c r="C144" i="38"/>
  <c r="C145" i="38"/>
  <c r="C146" i="38"/>
  <c r="C147" i="38"/>
  <c r="C148" i="38"/>
  <c r="C149" i="38"/>
  <c r="C150" i="38"/>
  <c r="C151" i="38"/>
  <c r="C152" i="38"/>
  <c r="C153" i="38"/>
  <c r="C154" i="38"/>
  <c r="C155" i="38"/>
  <c r="C156" i="38"/>
  <c r="C157" i="38"/>
  <c r="C158" i="38"/>
  <c r="C159" i="38"/>
  <c r="C160" i="38"/>
  <c r="C161" i="38"/>
  <c r="C162" i="38"/>
  <c r="C163" i="38"/>
  <c r="C164" i="38"/>
  <c r="C165" i="38"/>
  <c r="C166" i="38"/>
  <c r="C167" i="38"/>
  <c r="C168" i="38"/>
  <c r="C169" i="38"/>
  <c r="C170" i="38"/>
  <c r="C171" i="38"/>
  <c r="C172" i="38"/>
  <c r="C173" i="38"/>
  <c r="C174" i="38"/>
  <c r="C175" i="38"/>
  <c r="C176" i="38"/>
  <c r="C177" i="38"/>
  <c r="C178" i="38"/>
  <c r="C179" i="38"/>
  <c r="C180" i="38"/>
  <c r="C181" i="38"/>
  <c r="C182" i="38"/>
  <c r="C183" i="38"/>
  <c r="C184" i="38"/>
  <c r="C185" i="38"/>
  <c r="C186" i="38"/>
  <c r="C187" i="38"/>
  <c r="C188" i="38"/>
  <c r="C189" i="38"/>
  <c r="C190" i="38"/>
  <c r="C191" i="38"/>
  <c r="C192" i="38"/>
  <c r="C193" i="38"/>
  <c r="C194" i="38"/>
  <c r="C195" i="38"/>
  <c r="C196" i="38"/>
  <c r="C197" i="38"/>
  <c r="C198" i="38"/>
  <c r="C199" i="38"/>
  <c r="C200" i="38"/>
  <c r="C201" i="38"/>
  <c r="C202" i="38"/>
  <c r="C203" i="38"/>
  <c r="C204" i="38"/>
  <c r="C205" i="38"/>
  <c r="C206" i="38"/>
  <c r="C207" i="38"/>
  <c r="C208" i="38"/>
  <c r="C209" i="38"/>
  <c r="C210" i="38"/>
  <c r="C211" i="38"/>
  <c r="C212" i="38"/>
  <c r="C213" i="38"/>
  <c r="C214" i="38"/>
  <c r="C215" i="38"/>
  <c r="C216" i="38"/>
  <c r="C217" i="38"/>
  <c r="C218" i="38"/>
  <c r="C219" i="38"/>
  <c r="C220" i="38"/>
  <c r="C221" i="38"/>
  <c r="C222" i="38"/>
  <c r="C223" i="38"/>
  <c r="C224" i="38"/>
  <c r="C225" i="38"/>
  <c r="C226" i="38"/>
  <c r="C227" i="38"/>
  <c r="C228" i="38"/>
  <c r="C229" i="38"/>
  <c r="C230" i="38"/>
  <c r="C231" i="38"/>
  <c r="C232" i="38"/>
  <c r="C233" i="38"/>
  <c r="C234" i="38"/>
  <c r="C235" i="38"/>
  <c r="C236" i="38"/>
  <c r="C237" i="38"/>
  <c r="C238" i="38"/>
  <c r="C239" i="38"/>
  <c r="C240" i="38"/>
  <c r="C241" i="38"/>
  <c r="C242" i="38"/>
  <c r="C243" i="38"/>
  <c r="C244" i="38"/>
  <c r="C245" i="38"/>
  <c r="C246" i="38"/>
  <c r="C247" i="38"/>
  <c r="C248" i="38"/>
  <c r="C249" i="38"/>
  <c r="C250" i="38"/>
  <c r="C251" i="38"/>
  <c r="C252" i="38"/>
  <c r="C253" i="38"/>
  <c r="C254" i="38"/>
  <c r="C255" i="38"/>
  <c r="C256" i="38"/>
  <c r="C257" i="38"/>
  <c r="C258" i="38"/>
  <c r="C259" i="38"/>
  <c r="C260" i="38"/>
  <c r="C261" i="38"/>
  <c r="C262" i="38"/>
  <c r="C263" i="38"/>
  <c r="C264" i="38"/>
  <c r="C265" i="38"/>
  <c r="C266" i="38"/>
  <c r="C267" i="38"/>
  <c r="C268" i="38"/>
  <c r="C269" i="38"/>
  <c r="C270" i="38"/>
  <c r="C271" i="38"/>
  <c r="C272" i="38"/>
  <c r="C273" i="38"/>
  <c r="C274" i="38"/>
  <c r="C275" i="38"/>
  <c r="C276" i="38"/>
  <c r="C277" i="38"/>
  <c r="C278" i="38"/>
  <c r="C279" i="38"/>
  <c r="C280" i="38"/>
  <c r="C281" i="38"/>
  <c r="C282" i="38"/>
  <c r="C283" i="38"/>
  <c r="C284" i="38"/>
  <c r="C285" i="38"/>
  <c r="C286" i="38"/>
  <c r="C287" i="38"/>
  <c r="C288" i="38"/>
  <c r="C289" i="38"/>
  <c r="C290" i="38"/>
  <c r="C291" i="38"/>
  <c r="C292" i="38"/>
  <c r="C293" i="38"/>
  <c r="C294" i="38"/>
  <c r="C295" i="38"/>
  <c r="C296" i="38"/>
  <c r="C297" i="38"/>
  <c r="C298" i="38"/>
  <c r="C299" i="38"/>
  <c r="C300" i="38"/>
  <c r="C301" i="38"/>
  <c r="C302" i="38"/>
  <c r="C303" i="38"/>
  <c r="C304" i="38"/>
  <c r="C305" i="38"/>
  <c r="C306" i="38"/>
  <c r="C307" i="38"/>
  <c r="C308" i="38"/>
  <c r="C309" i="38"/>
  <c r="C310" i="38"/>
  <c r="C311" i="38"/>
  <c r="C312" i="38"/>
  <c r="C313" i="38"/>
  <c r="C314" i="38"/>
  <c r="C315" i="38"/>
  <c r="C316" i="38"/>
  <c r="C317" i="38"/>
  <c r="C318" i="38"/>
  <c r="C319" i="38"/>
  <c r="C320" i="38"/>
  <c r="C321" i="38"/>
  <c r="C322" i="38"/>
  <c r="C323" i="38"/>
  <c r="C324" i="38"/>
  <c r="C325" i="38"/>
  <c r="C326" i="38"/>
  <c r="C327" i="38"/>
  <c r="C328" i="38"/>
  <c r="C329" i="38"/>
  <c r="C330" i="38"/>
  <c r="C331" i="38"/>
  <c r="C332" i="38"/>
  <c r="C333" i="38"/>
  <c r="C334" i="38"/>
  <c r="C335" i="38"/>
  <c r="C336" i="38"/>
  <c r="C337" i="38"/>
  <c r="C338" i="38"/>
  <c r="C339" i="38"/>
  <c r="C340" i="38"/>
  <c r="C341" i="38"/>
  <c r="C342" i="38"/>
  <c r="C343" i="38"/>
  <c r="C344" i="38"/>
  <c r="C345" i="38"/>
  <c r="C346" i="38"/>
  <c r="C347" i="38"/>
  <c r="C348" i="38"/>
  <c r="C349" i="38"/>
  <c r="C350" i="38"/>
  <c r="C351" i="38"/>
  <c r="C352" i="38"/>
  <c r="C353" i="38"/>
  <c r="C354" i="38"/>
  <c r="C355" i="38"/>
  <c r="C356" i="38"/>
  <c r="C357" i="38"/>
  <c r="C358" i="38"/>
  <c r="C359" i="38"/>
  <c r="C360" i="38"/>
  <c r="C361" i="38"/>
  <c r="C362" i="38"/>
  <c r="C363" i="38"/>
  <c r="C364" i="38"/>
  <c r="C365" i="38"/>
  <c r="C366" i="38"/>
  <c r="C367" i="38"/>
  <c r="C368" i="38"/>
  <c r="C369" i="38"/>
  <c r="C370" i="38"/>
  <c r="C371" i="38"/>
  <c r="C372" i="38"/>
  <c r="C373" i="38"/>
  <c r="C374" i="38"/>
  <c r="C375" i="38"/>
  <c r="C376" i="38"/>
  <c r="C377" i="38"/>
  <c r="C378" i="38"/>
  <c r="C379" i="38"/>
  <c r="C380" i="38"/>
  <c r="C381" i="38"/>
  <c r="C382" i="38"/>
  <c r="C383" i="38"/>
  <c r="C384" i="38"/>
  <c r="C385" i="38"/>
  <c r="C386" i="38"/>
  <c r="C387" i="38"/>
  <c r="C388" i="38"/>
  <c r="C389" i="38"/>
  <c r="C390" i="38"/>
  <c r="C391" i="38"/>
  <c r="C392" i="38"/>
  <c r="C393" i="38"/>
  <c r="C394" i="38"/>
  <c r="C395" i="38"/>
  <c r="C396" i="38"/>
  <c r="C397" i="38"/>
  <c r="C398" i="38"/>
  <c r="C399" i="38"/>
  <c r="C400" i="38"/>
  <c r="C401" i="38"/>
  <c r="C402" i="38"/>
  <c r="C403" i="38"/>
  <c r="C404" i="38"/>
  <c r="C405" i="38"/>
  <c r="C406" i="38"/>
  <c r="C407" i="38"/>
  <c r="C408" i="38"/>
  <c r="C409" i="38"/>
  <c r="C410" i="38"/>
  <c r="C411" i="38"/>
  <c r="C412" i="38"/>
  <c r="C413" i="38"/>
  <c r="C414" i="38"/>
  <c r="C415" i="38"/>
  <c r="C416" i="38"/>
  <c r="C417" i="38"/>
  <c r="C418" i="38"/>
  <c r="C419" i="38"/>
  <c r="C420" i="38"/>
  <c r="C421" i="38"/>
  <c r="C422" i="38"/>
  <c r="C423" i="38"/>
  <c r="C424" i="38"/>
  <c r="C425" i="38"/>
  <c r="C426" i="38"/>
  <c r="C427" i="38"/>
  <c r="C428" i="38"/>
  <c r="C429" i="38"/>
  <c r="C430" i="38"/>
  <c r="C431" i="38"/>
  <c r="C432" i="38"/>
  <c r="C433" i="38"/>
  <c r="C434" i="38"/>
  <c r="C435" i="38"/>
  <c r="C436" i="38"/>
  <c r="C437" i="38"/>
  <c r="C438" i="38"/>
  <c r="C439" i="38"/>
  <c r="C440" i="38"/>
  <c r="C441" i="38"/>
  <c r="C442" i="38"/>
  <c r="C443" i="38"/>
  <c r="C444" i="38"/>
  <c r="C445" i="38"/>
  <c r="C446" i="38"/>
  <c r="C447" i="38"/>
  <c r="C448" i="38"/>
  <c r="C449" i="38"/>
  <c r="C450" i="38"/>
  <c r="C451" i="38"/>
  <c r="C452" i="38"/>
  <c r="C453" i="38"/>
  <c r="C454" i="38"/>
  <c r="C455" i="38"/>
  <c r="C456" i="38"/>
  <c r="C458" i="38"/>
  <c r="C459" i="38"/>
  <c r="C460" i="38"/>
  <c r="C461" i="38"/>
  <c r="C462" i="38"/>
  <c r="C463" i="38"/>
  <c r="C464" i="38"/>
  <c r="C465" i="38"/>
  <c r="C466" i="38"/>
  <c r="C467" i="38"/>
  <c r="C468" i="38"/>
  <c r="C469" i="38"/>
  <c r="C470" i="38"/>
  <c r="C471" i="38"/>
  <c r="C472" i="38"/>
  <c r="C473" i="38"/>
  <c r="C474" i="38"/>
  <c r="C475" i="38"/>
  <c r="C476" i="38"/>
  <c r="C477" i="38"/>
  <c r="C478" i="38"/>
  <c r="C479" i="38"/>
  <c r="C480" i="38"/>
  <c r="C481" i="38"/>
  <c r="C482" i="38"/>
  <c r="C483" i="38"/>
  <c r="C484" i="38"/>
  <c r="C485" i="38"/>
  <c r="C486" i="38"/>
  <c r="C487" i="38"/>
  <c r="C488" i="38"/>
  <c r="C489" i="38"/>
  <c r="C490" i="38"/>
  <c r="C491" i="38"/>
  <c r="C492" i="38"/>
  <c r="C493" i="38"/>
  <c r="C494" i="38"/>
  <c r="C495" i="38"/>
  <c r="C496" i="38"/>
  <c r="C497" i="38"/>
  <c r="C498" i="38"/>
  <c r="C499" i="38"/>
  <c r="C500" i="38"/>
  <c r="C501" i="38"/>
  <c r="C502" i="38"/>
  <c r="C503" i="38"/>
  <c r="C504" i="38"/>
  <c r="C505" i="38"/>
  <c r="C506" i="38"/>
  <c r="C507" i="38"/>
  <c r="C508" i="38"/>
  <c r="C509" i="38"/>
  <c r="C510" i="38"/>
  <c r="C511" i="38"/>
  <c r="C512" i="38"/>
  <c r="C513" i="38"/>
  <c r="C514" i="38"/>
  <c r="C515" i="38"/>
  <c r="C516" i="38"/>
  <c r="C517" i="38"/>
  <c r="C518" i="38"/>
  <c r="C519" i="38"/>
  <c r="C520" i="38"/>
  <c r="C521" i="38"/>
  <c r="C522" i="38"/>
  <c r="C523" i="38"/>
  <c r="C524" i="38"/>
  <c r="C525" i="38"/>
  <c r="C526" i="38"/>
  <c r="C527" i="38"/>
  <c r="C528" i="38"/>
  <c r="C529" i="38"/>
  <c r="C530" i="38"/>
  <c r="C531" i="38"/>
  <c r="C532" i="38"/>
  <c r="C533" i="38"/>
  <c r="C534" i="38"/>
  <c r="C535" i="38"/>
  <c r="C536" i="38"/>
  <c r="C537" i="38"/>
  <c r="C538" i="38"/>
  <c r="C539" i="38"/>
  <c r="C540" i="38"/>
  <c r="C541" i="38"/>
  <c r="C542" i="38"/>
  <c r="C543" i="38"/>
  <c r="C544" i="38"/>
  <c r="C545" i="38"/>
  <c r="C546" i="38"/>
  <c r="C547" i="38"/>
  <c r="C548" i="38"/>
  <c r="C549" i="38"/>
  <c r="C550" i="38"/>
  <c r="C551" i="38"/>
  <c r="C552" i="38"/>
  <c r="C553" i="38"/>
  <c r="C554" i="38"/>
  <c r="C555" i="38"/>
  <c r="C556" i="38"/>
  <c r="C557" i="38"/>
  <c r="C558" i="38"/>
  <c r="C559" i="38"/>
  <c r="C560" i="38"/>
  <c r="C561" i="38"/>
  <c r="C562" i="38"/>
  <c r="C563" i="38"/>
  <c r="C564" i="38"/>
  <c r="C565" i="38"/>
  <c r="C566" i="38"/>
  <c r="C567" i="38"/>
  <c r="C568" i="38"/>
  <c r="C569" i="38"/>
  <c r="C570" i="38"/>
  <c r="C571" i="38"/>
  <c r="C572" i="38"/>
  <c r="C573" i="38"/>
  <c r="C574" i="38"/>
  <c r="C575" i="38"/>
  <c r="C576" i="38"/>
  <c r="C577" i="38"/>
  <c r="C578" i="38"/>
  <c r="C579" i="38"/>
  <c r="C580" i="38"/>
  <c r="C581" i="38"/>
  <c r="C582" i="38"/>
  <c r="C583" i="38"/>
  <c r="C584" i="38"/>
  <c r="C585" i="38"/>
  <c r="C586" i="38"/>
  <c r="C587" i="38"/>
  <c r="C588" i="38"/>
  <c r="C589" i="38"/>
  <c r="C590" i="38"/>
  <c r="C591" i="38"/>
  <c r="C592" i="38"/>
  <c r="C593" i="38"/>
  <c r="C594" i="38"/>
  <c r="C595" i="38"/>
  <c r="C596" i="38"/>
  <c r="C597" i="38"/>
  <c r="C598" i="38"/>
  <c r="C599" i="38"/>
  <c r="C600" i="38"/>
  <c r="C601" i="38"/>
  <c r="C602" i="38"/>
  <c r="C603" i="38"/>
  <c r="C604" i="38"/>
  <c r="C605" i="38"/>
  <c r="C606" i="38"/>
  <c r="C607" i="38"/>
  <c r="C608" i="38"/>
  <c r="C609" i="38"/>
  <c r="C610" i="38"/>
  <c r="C611" i="38"/>
  <c r="C612" i="38"/>
  <c r="C613" i="38"/>
  <c r="C614" i="38"/>
  <c r="C615" i="38"/>
  <c r="C616" i="38"/>
  <c r="C617" i="38"/>
  <c r="C618" i="38"/>
  <c r="C619" i="38"/>
  <c r="C620" i="38"/>
  <c r="C621" i="38"/>
  <c r="C622" i="38"/>
  <c r="C623" i="38"/>
  <c r="C624" i="38"/>
  <c r="C625" i="38"/>
  <c r="C626" i="38"/>
  <c r="C627" i="38"/>
  <c r="C628" i="38"/>
  <c r="C629" i="38"/>
  <c r="C630" i="38"/>
  <c r="C631" i="38"/>
  <c r="C632" i="38"/>
  <c r="C633" i="38"/>
  <c r="C634" i="38"/>
  <c r="C635" i="38"/>
  <c r="C636" i="38"/>
  <c r="C637" i="38"/>
  <c r="C638" i="38"/>
  <c r="C639" i="38"/>
  <c r="C640" i="38"/>
  <c r="C641" i="38"/>
  <c r="C642" i="38"/>
  <c r="C643" i="38"/>
  <c r="C644" i="38"/>
  <c r="C645" i="38"/>
  <c r="C646" i="38"/>
  <c r="C647" i="38"/>
  <c r="C648" i="38"/>
  <c r="C649" i="38"/>
  <c r="C650" i="38"/>
  <c r="C651" i="38"/>
  <c r="C652" i="38"/>
  <c r="C653" i="38"/>
  <c r="C654" i="38"/>
  <c r="C655" i="38"/>
  <c r="C656" i="38"/>
  <c r="C657" i="38"/>
  <c r="C658" i="38"/>
  <c r="C659" i="38"/>
  <c r="C660" i="38"/>
  <c r="C661" i="38"/>
  <c r="C662" i="38"/>
  <c r="C663" i="38"/>
  <c r="C664" i="38"/>
  <c r="C665" i="38"/>
  <c r="C666" i="38"/>
  <c r="C667" i="38"/>
  <c r="C668" i="38"/>
  <c r="C669" i="38"/>
  <c r="C670" i="38"/>
  <c r="C671" i="38"/>
  <c r="C672" i="38"/>
  <c r="C673" i="38"/>
  <c r="C674" i="38"/>
  <c r="C675" i="38"/>
  <c r="C676" i="38"/>
  <c r="C677" i="38"/>
  <c r="C678" i="38"/>
  <c r="C679" i="38"/>
  <c r="C680" i="38"/>
  <c r="C681" i="38"/>
  <c r="C682" i="38"/>
  <c r="C683" i="38"/>
  <c r="C684" i="38"/>
  <c r="C685" i="38"/>
  <c r="C686" i="38"/>
  <c r="C687" i="38"/>
  <c r="C688" i="38"/>
  <c r="C689" i="38"/>
  <c r="C690" i="38"/>
  <c r="C691" i="38"/>
  <c r="C692" i="38"/>
  <c r="C693" i="38"/>
  <c r="C694" i="38"/>
  <c r="C695" i="38"/>
  <c r="C696" i="38"/>
  <c r="C697" i="38"/>
  <c r="C698" i="38"/>
  <c r="C699" i="38"/>
  <c r="C700" i="38"/>
  <c r="C701" i="38"/>
  <c r="C702" i="38"/>
  <c r="C703" i="38"/>
  <c r="C704" i="38"/>
  <c r="C705" i="38"/>
  <c r="C706" i="38"/>
  <c r="C707" i="38"/>
  <c r="C708" i="38"/>
  <c r="C709" i="38"/>
  <c r="C710" i="38"/>
  <c r="C711" i="38"/>
  <c r="C712" i="38"/>
  <c r="C713" i="38"/>
  <c r="C714" i="38"/>
  <c r="C715" i="38"/>
  <c r="C716" i="38"/>
  <c r="C717" i="38"/>
  <c r="C718" i="38"/>
  <c r="C719" i="38"/>
  <c r="C720" i="38"/>
  <c r="C721" i="38"/>
  <c r="C722" i="38"/>
  <c r="C723" i="38"/>
  <c r="C724" i="38"/>
  <c r="C725" i="38"/>
  <c r="C726" i="38"/>
  <c r="C727" i="38"/>
  <c r="C728" i="38"/>
  <c r="C729" i="38"/>
  <c r="C730" i="38"/>
  <c r="C731" i="38"/>
  <c r="C732" i="38"/>
  <c r="C733" i="38"/>
  <c r="C734" i="38"/>
  <c r="C735" i="38"/>
  <c r="C736" i="38"/>
  <c r="C737" i="38"/>
  <c r="C738" i="38"/>
  <c r="C739" i="38"/>
  <c r="C740" i="38"/>
  <c r="C741" i="38"/>
  <c r="C742" i="38"/>
  <c r="C743" i="38"/>
  <c r="C744" i="38"/>
  <c r="C745" i="38"/>
  <c r="C746" i="38"/>
  <c r="C747" i="38"/>
  <c r="C748" i="38"/>
  <c r="C749" i="38"/>
  <c r="C750" i="38"/>
  <c r="C751" i="38"/>
  <c r="C752" i="38"/>
  <c r="C753" i="38"/>
  <c r="C754" i="38"/>
  <c r="C755" i="38"/>
  <c r="C756" i="38"/>
  <c r="C757" i="38"/>
  <c r="C758" i="38"/>
  <c r="C759" i="38"/>
  <c r="C760" i="38"/>
  <c r="C761" i="38"/>
  <c r="C762" i="38"/>
  <c r="C763" i="38"/>
  <c r="C764" i="38"/>
  <c r="C765" i="38"/>
  <c r="C766" i="38"/>
  <c r="C767" i="38"/>
  <c r="C768" i="38"/>
  <c r="C769" i="38"/>
  <c r="C770" i="38"/>
  <c r="C771" i="38"/>
  <c r="C772" i="38"/>
  <c r="C773" i="38"/>
  <c r="C774" i="38"/>
  <c r="C775" i="38"/>
  <c r="C776" i="38"/>
  <c r="C777" i="38"/>
  <c r="C778" i="38"/>
  <c r="C779" i="38"/>
  <c r="C780" i="38"/>
  <c r="C781" i="38"/>
  <c r="C782" i="38"/>
  <c r="C783" i="38"/>
  <c r="C784" i="38"/>
  <c r="C785" i="38"/>
  <c r="C786" i="38"/>
  <c r="C787" i="38"/>
  <c r="C788" i="38"/>
  <c r="C789" i="38"/>
  <c r="C790" i="38"/>
  <c r="C791" i="38"/>
  <c r="C792" i="38"/>
  <c r="C793" i="38"/>
  <c r="C794" i="38"/>
  <c r="C795" i="38"/>
  <c r="C796" i="38"/>
  <c r="C797" i="38"/>
  <c r="C798" i="38"/>
  <c r="C799" i="38"/>
  <c r="C800" i="38"/>
  <c r="C801" i="38"/>
  <c r="C802" i="38"/>
  <c r="C803" i="38"/>
  <c r="C804" i="38"/>
  <c r="C805" i="38"/>
  <c r="C806" i="38"/>
  <c r="C807" i="38"/>
  <c r="C808" i="38"/>
  <c r="C809" i="38"/>
  <c r="C810" i="38"/>
  <c r="C811" i="38"/>
  <c r="C812" i="38"/>
  <c r="C813" i="38"/>
  <c r="C814" i="38"/>
  <c r="C815" i="38"/>
  <c r="C816" i="38"/>
  <c r="C817" i="38"/>
  <c r="C818" i="38"/>
  <c r="C819" i="38"/>
  <c r="C820" i="38"/>
  <c r="C821" i="38"/>
  <c r="C822" i="38"/>
  <c r="C823" i="38"/>
  <c r="C824" i="38"/>
  <c r="C825" i="38"/>
  <c r="C826" i="38"/>
  <c r="C827" i="38"/>
  <c r="C828" i="38"/>
  <c r="C829" i="38"/>
  <c r="C830" i="38"/>
  <c r="C831" i="38"/>
  <c r="C832" i="38"/>
  <c r="C833" i="38"/>
  <c r="C834" i="38"/>
  <c r="C835" i="38"/>
  <c r="C836" i="38"/>
  <c r="C837" i="38"/>
  <c r="C838" i="38"/>
  <c r="C839" i="38"/>
  <c r="C840" i="38"/>
  <c r="C841" i="38"/>
  <c r="C842" i="38"/>
  <c r="C843" i="38"/>
  <c r="C844" i="38"/>
  <c r="C845" i="38"/>
  <c r="C846" i="38"/>
  <c r="C847" i="38"/>
  <c r="C848" i="38"/>
  <c r="C849" i="38"/>
  <c r="C850" i="38"/>
  <c r="C851" i="38"/>
  <c r="C852" i="38"/>
  <c r="C853" i="38"/>
  <c r="C854" i="38"/>
  <c r="C855" i="38"/>
  <c r="C856" i="38"/>
  <c r="C857" i="38"/>
  <c r="C858" i="38"/>
  <c r="C859" i="38"/>
  <c r="C860" i="38"/>
  <c r="C861" i="38"/>
  <c r="C862" i="38"/>
  <c r="C863" i="38"/>
  <c r="C864" i="38"/>
  <c r="C865" i="38"/>
  <c r="C866" i="38"/>
  <c r="C867" i="38"/>
  <c r="C868" i="38"/>
  <c r="C869" i="38"/>
  <c r="C870" i="38"/>
  <c r="C871" i="38"/>
  <c r="C872" i="38"/>
  <c r="C873" i="38"/>
  <c r="C874" i="38"/>
  <c r="C875" i="38"/>
  <c r="C876" i="38"/>
  <c r="C877" i="38"/>
  <c r="C878" i="38"/>
  <c r="C879" i="38"/>
  <c r="C880" i="38"/>
  <c r="C881" i="38"/>
  <c r="C882" i="38"/>
  <c r="C883" i="38"/>
  <c r="C884" i="38"/>
  <c r="C885" i="38"/>
  <c r="C886" i="38"/>
  <c r="C887" i="38"/>
  <c r="C888" i="38"/>
  <c r="C889" i="38"/>
  <c r="C890" i="38"/>
  <c r="C891" i="38"/>
  <c r="C892" i="38"/>
  <c r="C893" i="38"/>
  <c r="C894" i="38"/>
  <c r="C895" i="38"/>
  <c r="C896" i="38"/>
  <c r="C897" i="38"/>
  <c r="C898" i="38"/>
  <c r="C899" i="38"/>
  <c r="C900" i="38"/>
  <c r="C901" i="38"/>
  <c r="C902" i="38"/>
  <c r="C903" i="38"/>
  <c r="C904" i="38"/>
  <c r="C905" i="38"/>
  <c r="C906" i="38"/>
  <c r="C907" i="38"/>
  <c r="C908" i="38"/>
  <c r="C909" i="38"/>
  <c r="C910" i="38"/>
  <c r="C911" i="38"/>
  <c r="C912" i="38"/>
  <c r="C913" i="38"/>
  <c r="C914" i="38"/>
  <c r="C915" i="38"/>
  <c r="C916" i="38"/>
  <c r="C917" i="38"/>
  <c r="C918" i="38"/>
  <c r="C919" i="38"/>
  <c r="C920" i="38"/>
  <c r="C921" i="38"/>
  <c r="C922" i="38"/>
  <c r="C923" i="38"/>
  <c r="C924" i="38"/>
  <c r="C925" i="38"/>
  <c r="C926" i="38"/>
  <c r="C927" i="38"/>
  <c r="C928" i="38"/>
  <c r="C929" i="38"/>
  <c r="C930" i="38"/>
  <c r="C931" i="38"/>
  <c r="C932" i="38"/>
  <c r="C933" i="38"/>
  <c r="C934" i="38"/>
  <c r="C935" i="38"/>
  <c r="C936" i="38"/>
  <c r="C937" i="38"/>
  <c r="C938" i="38"/>
  <c r="C939" i="38"/>
  <c r="C940" i="38"/>
  <c r="C941" i="38"/>
  <c r="C942" i="38"/>
  <c r="C943" i="38"/>
  <c r="C944" i="38"/>
  <c r="C945" i="38"/>
  <c r="C946" i="38"/>
  <c r="C947" i="38"/>
  <c r="C948" i="38"/>
  <c r="C949" i="38"/>
  <c r="C950" i="38"/>
  <c r="C951" i="38"/>
  <c r="C952" i="38"/>
  <c r="C953" i="38"/>
  <c r="C954" i="38"/>
  <c r="C955" i="38"/>
  <c r="C956" i="38"/>
  <c r="C957" i="38"/>
  <c r="C958" i="38"/>
  <c r="C959" i="38"/>
  <c r="C960" i="38"/>
  <c r="C961" i="38"/>
  <c r="C962" i="38"/>
  <c r="C963" i="38"/>
  <c r="C964" i="38"/>
  <c r="C965" i="38"/>
  <c r="C966" i="38"/>
  <c r="C967" i="38"/>
  <c r="C968" i="38"/>
  <c r="C969" i="38"/>
  <c r="C970" i="38"/>
  <c r="C971" i="38"/>
  <c r="C972" i="38"/>
  <c r="C973" i="38"/>
  <c r="C974" i="38"/>
  <c r="C975" i="38"/>
  <c r="C976" i="38"/>
  <c r="C977" i="38"/>
  <c r="C978" i="38"/>
  <c r="C979" i="38"/>
  <c r="C980" i="38"/>
  <c r="C981" i="38"/>
  <c r="C982" i="38"/>
  <c r="C983" i="38"/>
  <c r="C984" i="38"/>
  <c r="C985" i="38"/>
  <c r="C986" i="38"/>
  <c r="C987" i="38"/>
  <c r="C988" i="38"/>
  <c r="C989" i="38"/>
  <c r="C990" i="38"/>
  <c r="C991" i="38"/>
  <c r="C992" i="38"/>
  <c r="C993" i="38"/>
  <c r="C994" i="38"/>
  <c r="C995" i="38"/>
  <c r="C996" i="38"/>
  <c r="C997" i="38"/>
  <c r="C998" i="38"/>
  <c r="C999" i="38"/>
  <c r="C1000" i="38"/>
  <c r="C1001" i="38"/>
  <c r="C1002" i="38"/>
  <c r="C1003" i="38"/>
  <c r="C1004" i="38"/>
  <c r="C1005" i="38"/>
  <c r="C1006" i="38"/>
  <c r="C1007" i="38"/>
  <c r="C1008" i="38"/>
  <c r="C1009" i="38"/>
  <c r="C1010" i="38"/>
  <c r="C1011" i="38"/>
  <c r="C1012" i="38"/>
  <c r="C1013" i="38"/>
  <c r="C1014" i="38"/>
  <c r="C1015" i="38"/>
  <c r="C1016" i="38"/>
  <c r="C1017" i="38"/>
  <c r="C1018" i="38"/>
  <c r="C1019" i="38"/>
  <c r="C1020" i="38"/>
  <c r="C1021" i="38"/>
  <c r="C1022" i="38"/>
  <c r="C1023" i="38"/>
  <c r="C1024" i="38"/>
  <c r="C1025" i="38"/>
  <c r="C1026" i="38"/>
  <c r="C1027" i="38"/>
  <c r="C1028" i="38"/>
  <c r="C1029" i="38"/>
  <c r="C1030" i="38"/>
  <c r="C1031" i="38"/>
  <c r="C1032" i="38"/>
  <c r="C1033" i="38"/>
  <c r="C1034" i="38"/>
  <c r="C1035" i="38"/>
  <c r="C1036" i="38"/>
  <c r="C1037" i="38"/>
  <c r="C1038" i="38"/>
  <c r="C1039" i="38"/>
  <c r="C1040" i="38"/>
  <c r="C1041" i="38"/>
  <c r="C1042" i="38"/>
  <c r="C1043" i="38"/>
  <c r="C1044" i="38"/>
  <c r="C1045" i="38"/>
  <c r="C1046" i="38"/>
  <c r="C1047" i="38"/>
  <c r="C1048" i="38"/>
  <c r="C1049" i="38"/>
  <c r="C1050" i="38"/>
  <c r="C1051" i="38"/>
  <c r="C1052" i="38"/>
  <c r="C1053" i="38"/>
  <c r="C1054" i="38"/>
  <c r="C1055" i="38"/>
  <c r="C1056" i="38"/>
  <c r="C1057" i="38"/>
  <c r="C1058" i="38"/>
  <c r="C1059" i="38"/>
  <c r="C1060" i="38"/>
  <c r="C1061" i="38"/>
  <c r="C1062" i="38"/>
  <c r="C1063" i="38"/>
  <c r="C1064" i="38"/>
  <c r="C1065" i="38"/>
  <c r="C1066" i="38"/>
  <c r="C1067" i="38"/>
  <c r="C1068" i="38"/>
  <c r="C1069" i="38"/>
  <c r="C1070" i="38"/>
  <c r="C1071" i="38"/>
  <c r="C1072" i="38"/>
  <c r="C1073" i="38"/>
  <c r="C1074" i="38"/>
  <c r="C1075" i="38"/>
  <c r="C1076" i="38"/>
  <c r="C1077" i="38"/>
  <c r="C1078" i="38"/>
  <c r="C1079" i="38"/>
  <c r="C1080" i="38"/>
  <c r="C1081" i="38"/>
  <c r="C1082" i="38"/>
  <c r="C1083" i="38"/>
  <c r="C1084" i="38"/>
  <c r="C1085" i="38"/>
  <c r="C1086" i="38"/>
  <c r="C1087" i="38"/>
  <c r="C1088" i="38"/>
  <c r="C1089" i="38"/>
  <c r="C1090" i="38"/>
  <c r="C1091" i="38"/>
  <c r="C1092" i="38"/>
  <c r="C1093" i="38"/>
  <c r="C1094" i="38"/>
  <c r="C1095" i="38"/>
  <c r="C1096" i="38"/>
  <c r="C1097" i="38"/>
  <c r="C1098" i="38"/>
  <c r="C1099" i="38"/>
  <c r="C1100" i="38"/>
  <c r="C1101" i="38"/>
  <c r="C1102" i="38"/>
  <c r="C1103" i="38"/>
  <c r="C1104" i="38"/>
  <c r="C1105" i="38"/>
  <c r="C1106" i="38"/>
  <c r="C1107" i="38"/>
  <c r="C1108" i="38"/>
  <c r="C1109" i="38"/>
  <c r="C1110" i="38"/>
  <c r="C1111" i="38"/>
  <c r="C1112" i="38"/>
  <c r="C1113" i="38"/>
  <c r="C1114" i="38"/>
  <c r="C1115" i="38"/>
  <c r="C1116" i="38"/>
  <c r="C1117" i="38"/>
  <c r="C1118" i="38"/>
  <c r="C1119" i="38"/>
  <c r="C1120" i="38"/>
  <c r="C1121" i="38"/>
  <c r="C1122" i="38"/>
  <c r="C1123" i="38"/>
  <c r="C1124" i="38"/>
  <c r="C1125" i="38"/>
  <c r="C1126" i="38"/>
  <c r="C1127" i="38"/>
  <c r="C1128" i="38"/>
  <c r="C1129" i="38"/>
  <c r="C1130" i="38"/>
  <c r="C1131" i="38"/>
  <c r="C1132" i="38"/>
  <c r="C1133" i="38"/>
  <c r="C1134" i="38"/>
  <c r="C1135" i="38"/>
  <c r="C1136" i="38"/>
  <c r="C1137" i="38"/>
  <c r="C1138" i="38"/>
  <c r="C1139" i="38"/>
  <c r="C1140" i="38"/>
  <c r="C1141" i="38"/>
  <c r="C1142" i="38"/>
  <c r="C1143" i="38"/>
  <c r="C1144" i="38"/>
  <c r="C1145" i="38"/>
  <c r="C1146" i="38"/>
  <c r="C1147" i="38"/>
  <c r="C1148" i="38"/>
  <c r="C1149" i="38"/>
  <c r="C1150" i="38"/>
  <c r="C1151" i="38"/>
  <c r="C1152" i="38"/>
  <c r="C1153" i="38"/>
  <c r="C1154" i="38"/>
  <c r="C1155" i="38"/>
  <c r="C1156" i="38"/>
  <c r="C1157" i="38"/>
  <c r="C1158" i="38"/>
  <c r="C1159" i="38"/>
  <c r="C1160" i="38"/>
  <c r="C1161" i="38"/>
  <c r="C1162" i="38"/>
  <c r="C1163" i="38"/>
  <c r="C1164" i="38"/>
  <c r="C1165" i="38"/>
  <c r="C1166" i="38"/>
  <c r="C1167" i="38"/>
  <c r="C1168" i="38"/>
  <c r="C1169" i="38"/>
  <c r="C1170" i="38"/>
  <c r="C1171" i="38"/>
  <c r="C1172" i="38"/>
  <c r="C1173" i="38"/>
  <c r="C1174" i="38"/>
  <c r="C1175" i="38"/>
  <c r="C1176" i="38"/>
  <c r="C1177" i="38"/>
  <c r="C1178" i="38"/>
  <c r="C1179" i="38"/>
  <c r="C1180" i="38"/>
  <c r="C1181" i="38"/>
  <c r="C1182" i="38"/>
  <c r="C1183" i="38"/>
  <c r="C1184" i="38"/>
  <c r="C1185" i="38"/>
  <c r="C1186" i="38"/>
  <c r="C1187" i="38"/>
  <c r="C1188" i="38"/>
  <c r="C1189" i="38"/>
  <c r="C1190" i="38"/>
  <c r="C1191" i="38"/>
  <c r="C1192" i="38"/>
  <c r="C1193" i="38"/>
  <c r="C1194" i="38"/>
  <c r="C1195" i="38"/>
  <c r="C1196" i="38"/>
  <c r="C1197" i="38"/>
  <c r="C1198" i="38"/>
  <c r="C1199" i="38"/>
  <c r="C1200" i="38"/>
  <c r="C1201" i="38"/>
  <c r="C1202" i="38"/>
  <c r="C1203" i="38"/>
  <c r="C1204" i="38"/>
  <c r="C1205" i="38"/>
  <c r="C1206" i="38"/>
  <c r="C1207" i="38"/>
  <c r="C1208" i="38"/>
  <c r="C1209" i="38"/>
  <c r="C1210" i="38"/>
  <c r="C1211" i="38"/>
  <c r="C1212" i="38"/>
  <c r="C1213" i="38"/>
  <c r="C1214" i="38"/>
  <c r="C1215" i="38"/>
  <c r="C1216" i="38"/>
  <c r="C1217" i="38"/>
  <c r="C1218" i="38"/>
  <c r="C1219" i="38"/>
  <c r="C1220" i="38"/>
  <c r="C1221" i="38"/>
  <c r="C1222" i="38"/>
  <c r="C1223" i="38"/>
  <c r="C1224" i="38"/>
  <c r="C1225" i="38"/>
  <c r="C1226" i="38"/>
  <c r="C1227" i="38"/>
  <c r="C1228" i="38"/>
  <c r="C1229" i="38"/>
  <c r="C1230" i="38"/>
  <c r="C1231" i="38"/>
  <c r="C1232" i="38"/>
  <c r="C1233" i="38"/>
  <c r="C1234" i="38"/>
  <c r="C1235" i="38"/>
  <c r="C1236" i="38"/>
  <c r="C1237" i="38"/>
  <c r="C1238" i="38"/>
  <c r="C1239" i="38"/>
  <c r="C1240" i="38"/>
  <c r="C1241" i="38"/>
  <c r="C1242" i="38"/>
  <c r="C1243" i="38"/>
  <c r="C1244" i="38"/>
  <c r="C1245" i="38"/>
  <c r="C1246" i="38"/>
  <c r="C1247" i="38"/>
  <c r="C1248" i="38"/>
  <c r="C1249" i="38"/>
  <c r="C1250" i="38"/>
  <c r="C1251" i="38"/>
  <c r="C1252" i="38"/>
  <c r="C1253" i="38"/>
  <c r="C1254" i="38"/>
  <c r="C1255" i="38"/>
  <c r="C1256" i="38"/>
  <c r="C1257" i="38"/>
  <c r="C1258" i="38"/>
  <c r="C1259" i="38"/>
  <c r="C1260" i="38"/>
  <c r="C1261" i="38"/>
  <c r="C1262" i="38"/>
  <c r="C1263" i="38"/>
  <c r="C1264" i="38"/>
  <c r="C1265" i="38"/>
  <c r="C1266" i="38"/>
  <c r="C1267" i="38"/>
  <c r="C1268" i="38"/>
  <c r="C1269" i="38"/>
  <c r="C1270" i="38"/>
  <c r="C1271" i="38"/>
  <c r="C1272" i="38"/>
  <c r="C1273" i="38"/>
  <c r="C1274" i="38"/>
  <c r="C1275" i="38"/>
  <c r="C1276" i="38"/>
  <c r="C1277" i="38"/>
  <c r="C1278" i="38"/>
  <c r="C1279" i="38"/>
  <c r="C1280" i="38"/>
  <c r="C1281" i="38"/>
  <c r="C1282" i="38"/>
  <c r="C1283" i="38"/>
  <c r="C1284" i="38"/>
  <c r="C1285" i="38"/>
  <c r="C1286" i="38"/>
  <c r="C1287" i="38"/>
  <c r="C1288" i="38"/>
  <c r="C1289" i="38"/>
  <c r="C1290" i="38"/>
  <c r="C1291" i="38"/>
  <c r="C1292" i="38"/>
  <c r="C1293" i="38"/>
  <c r="C1294" i="38"/>
  <c r="C1295" i="38"/>
  <c r="C1296" i="38"/>
  <c r="C1297" i="38"/>
  <c r="C1298" i="38"/>
  <c r="C1299" i="38"/>
  <c r="C1300" i="38"/>
  <c r="C1301" i="38"/>
  <c r="C1302" i="38"/>
  <c r="C1303" i="38"/>
  <c r="C4" i="38"/>
  <c r="S5" i="34"/>
  <c r="X5" i="34" s="1"/>
  <c r="T5" i="34"/>
  <c r="U5" i="34"/>
  <c r="V5" i="34"/>
  <c r="W5" i="34"/>
  <c r="S6" i="34"/>
  <c r="Y6" i="34" s="1"/>
  <c r="Z6" i="34" s="1"/>
  <c r="T6" i="34"/>
  <c r="U6" i="34"/>
  <c r="V6" i="34"/>
  <c r="W6" i="34"/>
  <c r="S7" i="34"/>
  <c r="X7" i="34" s="1"/>
  <c r="T7" i="34"/>
  <c r="U7" i="34"/>
  <c r="V7" i="34"/>
  <c r="W7" i="34"/>
  <c r="S8" i="34"/>
  <c r="X8" i="34" s="1"/>
  <c r="T8" i="34"/>
  <c r="U8" i="34"/>
  <c r="V8" i="34"/>
  <c r="W8" i="34"/>
  <c r="S9" i="34"/>
  <c r="T9" i="34"/>
  <c r="U9" i="34"/>
  <c r="V9" i="34"/>
  <c r="W9" i="34"/>
  <c r="S10" i="34"/>
  <c r="Y10" i="34" s="1"/>
  <c r="Z10" i="34" s="1"/>
  <c r="T10" i="34"/>
  <c r="U10" i="34"/>
  <c r="V10" i="34"/>
  <c r="W10" i="34"/>
  <c r="S11" i="34"/>
  <c r="Y11" i="34" s="1"/>
  <c r="Z11" i="34" s="1"/>
  <c r="T11" i="34"/>
  <c r="U11" i="34"/>
  <c r="V11" i="34"/>
  <c r="W11" i="34"/>
  <c r="S12" i="34"/>
  <c r="X12" i="34" s="1"/>
  <c r="T12" i="34"/>
  <c r="U12" i="34"/>
  <c r="V12" i="34"/>
  <c r="W12" i="34"/>
  <c r="S13" i="34"/>
  <c r="X13" i="34" s="1"/>
  <c r="T13" i="34"/>
  <c r="U13" i="34"/>
  <c r="V13" i="34"/>
  <c r="W13" i="34"/>
  <c r="S14" i="34"/>
  <c r="X14" i="34" s="1"/>
  <c r="T14" i="34"/>
  <c r="U14" i="34"/>
  <c r="V14" i="34"/>
  <c r="W14" i="34"/>
  <c r="S15" i="34"/>
  <c r="T15" i="34"/>
  <c r="U15" i="34"/>
  <c r="V15" i="34"/>
  <c r="W15" i="34"/>
  <c r="S16" i="34"/>
  <c r="X16" i="34" s="1"/>
  <c r="T16" i="34"/>
  <c r="U16" i="34"/>
  <c r="V16" i="34"/>
  <c r="W16" i="34"/>
  <c r="S17" i="34"/>
  <c r="X17" i="34" s="1"/>
  <c r="T17" i="34"/>
  <c r="U17" i="34"/>
  <c r="V17" i="34"/>
  <c r="W17" i="34"/>
  <c r="S18" i="34"/>
  <c r="X18" i="34" s="1"/>
  <c r="T18" i="34"/>
  <c r="U18" i="34"/>
  <c r="V18" i="34"/>
  <c r="W18" i="34"/>
  <c r="S19" i="34"/>
  <c r="X19" i="34" s="1"/>
  <c r="T19" i="34"/>
  <c r="U19" i="34"/>
  <c r="V19" i="34"/>
  <c r="W19" i="34"/>
  <c r="S20" i="34"/>
  <c r="T20" i="34"/>
  <c r="U20" i="34"/>
  <c r="V20" i="34"/>
  <c r="W20" i="34"/>
  <c r="S21" i="34"/>
  <c r="X21" i="34" s="1"/>
  <c r="T21" i="34"/>
  <c r="U21" i="34"/>
  <c r="V21" i="34"/>
  <c r="W21" i="34"/>
  <c r="S22" i="34"/>
  <c r="Y22" i="34" s="1"/>
  <c r="Z22" i="34" s="1"/>
  <c r="T22" i="34"/>
  <c r="U22" i="34"/>
  <c r="V22" i="34"/>
  <c r="W22" i="34"/>
  <c r="S23" i="34"/>
  <c r="X23" i="34" s="1"/>
  <c r="T23" i="34"/>
  <c r="U23" i="34"/>
  <c r="V23" i="34"/>
  <c r="W23" i="34"/>
  <c r="S24" i="34"/>
  <c r="X24" i="34" s="1"/>
  <c r="T24" i="34"/>
  <c r="U24" i="34"/>
  <c r="V24" i="34"/>
  <c r="W24" i="34"/>
  <c r="S25" i="34"/>
  <c r="T25" i="34"/>
  <c r="U25" i="34"/>
  <c r="V25" i="34"/>
  <c r="W25" i="34"/>
  <c r="S26" i="34"/>
  <c r="Y26" i="34" s="1"/>
  <c r="Z26" i="34" s="1"/>
  <c r="T26" i="34"/>
  <c r="U26" i="34"/>
  <c r="V26" i="34"/>
  <c r="W26" i="34"/>
  <c r="S27" i="34"/>
  <c r="Y27" i="34" s="1"/>
  <c r="Z27" i="34" s="1"/>
  <c r="T27" i="34"/>
  <c r="U27" i="34"/>
  <c r="V27" i="34"/>
  <c r="W27" i="34"/>
  <c r="S28" i="34"/>
  <c r="X28" i="34" s="1"/>
  <c r="T28" i="34"/>
  <c r="U28" i="34"/>
  <c r="V28" i="34"/>
  <c r="W28" i="34"/>
  <c r="S29" i="34"/>
  <c r="X29" i="34" s="1"/>
  <c r="T29" i="34"/>
  <c r="U29" i="34"/>
  <c r="V29" i="34"/>
  <c r="W29" i="34"/>
  <c r="S30" i="34"/>
  <c r="X30" i="34" s="1"/>
  <c r="T30" i="34"/>
  <c r="U30" i="34"/>
  <c r="V30" i="34"/>
  <c r="W30" i="34"/>
  <c r="S31" i="34"/>
  <c r="T31" i="34"/>
  <c r="U31" i="34"/>
  <c r="V31" i="34"/>
  <c r="W31" i="34"/>
  <c r="S32" i="34"/>
  <c r="X32" i="34" s="1"/>
  <c r="T32" i="34"/>
  <c r="U32" i="34"/>
  <c r="V32" i="34"/>
  <c r="W32" i="34"/>
  <c r="S33" i="34"/>
  <c r="X33" i="34" s="1"/>
  <c r="T33" i="34"/>
  <c r="U33" i="34"/>
  <c r="V33" i="34"/>
  <c r="W33" i="34"/>
  <c r="S34" i="34"/>
  <c r="X34" i="34" s="1"/>
  <c r="T34" i="34"/>
  <c r="U34" i="34"/>
  <c r="V34" i="34"/>
  <c r="W34" i="34"/>
  <c r="S35" i="34"/>
  <c r="X35" i="34" s="1"/>
  <c r="T35" i="34"/>
  <c r="U35" i="34"/>
  <c r="V35" i="34"/>
  <c r="W35" i="34"/>
  <c r="S36" i="34"/>
  <c r="T36" i="34"/>
  <c r="U36" i="34"/>
  <c r="V36" i="34"/>
  <c r="W36" i="34"/>
  <c r="S37" i="34"/>
  <c r="X37" i="34" s="1"/>
  <c r="T37" i="34"/>
  <c r="U37" i="34"/>
  <c r="V37" i="34"/>
  <c r="W37" i="34"/>
  <c r="S38" i="34"/>
  <c r="Y38" i="34" s="1"/>
  <c r="Z38" i="34" s="1"/>
  <c r="T38" i="34"/>
  <c r="U38" i="34"/>
  <c r="V38" i="34"/>
  <c r="W38" i="34"/>
  <c r="S39" i="34"/>
  <c r="X39" i="34" s="1"/>
  <c r="T39" i="34"/>
  <c r="U39" i="34"/>
  <c r="V39" i="34"/>
  <c r="W39" i="34"/>
  <c r="S40" i="34"/>
  <c r="T40" i="34"/>
  <c r="U40" i="34"/>
  <c r="V40" i="34"/>
  <c r="W40" i="34"/>
  <c r="S41" i="34"/>
  <c r="T41" i="34"/>
  <c r="U41" i="34"/>
  <c r="V41" i="34"/>
  <c r="W41" i="34"/>
  <c r="S42" i="34"/>
  <c r="Y42" i="34" s="1"/>
  <c r="Z42" i="34" s="1"/>
  <c r="T42" i="34"/>
  <c r="U42" i="34"/>
  <c r="V42" i="34"/>
  <c r="W42" i="34"/>
  <c r="S43" i="34"/>
  <c r="Y43" i="34" s="1"/>
  <c r="Z43" i="34" s="1"/>
  <c r="T43" i="34"/>
  <c r="U43" i="34"/>
  <c r="V43" i="34"/>
  <c r="W43" i="34"/>
  <c r="S44" i="34"/>
  <c r="X44" i="34" s="1"/>
  <c r="T44" i="34"/>
  <c r="U44" i="34"/>
  <c r="V44" i="34"/>
  <c r="W44" i="34"/>
  <c r="S45" i="34"/>
  <c r="X45" i="34" s="1"/>
  <c r="T45" i="34"/>
  <c r="U45" i="34"/>
  <c r="V45" i="34"/>
  <c r="W45" i="34"/>
  <c r="S46" i="34"/>
  <c r="X46" i="34" s="1"/>
  <c r="T46" i="34"/>
  <c r="U46" i="34"/>
  <c r="V46" i="34"/>
  <c r="W46" i="34"/>
  <c r="S47" i="34"/>
  <c r="T47" i="34"/>
  <c r="U47" i="34"/>
  <c r="V47" i="34"/>
  <c r="W47" i="34"/>
  <c r="S48" i="34"/>
  <c r="X48" i="34" s="1"/>
  <c r="T48" i="34"/>
  <c r="U48" i="34"/>
  <c r="V48" i="34"/>
  <c r="W48" i="34"/>
  <c r="S49" i="34"/>
  <c r="X49" i="34" s="1"/>
  <c r="T49" i="34"/>
  <c r="U49" i="34"/>
  <c r="V49" i="34"/>
  <c r="W49" i="34"/>
  <c r="S50" i="34"/>
  <c r="X50" i="34" s="1"/>
  <c r="T50" i="34"/>
  <c r="U50" i="34"/>
  <c r="V50" i="34"/>
  <c r="W50" i="34"/>
  <c r="S51" i="34"/>
  <c r="X51" i="34" s="1"/>
  <c r="T51" i="34"/>
  <c r="U51" i="34"/>
  <c r="V51" i="34"/>
  <c r="W51" i="34"/>
  <c r="S52" i="34"/>
  <c r="T52" i="34"/>
  <c r="U52" i="34"/>
  <c r="V52" i="34"/>
  <c r="W52" i="34"/>
  <c r="S53" i="34"/>
  <c r="X53" i="34" s="1"/>
  <c r="T53" i="34"/>
  <c r="U53" i="34"/>
  <c r="V53" i="34"/>
  <c r="W53" i="34"/>
  <c r="S54" i="34"/>
  <c r="Y54" i="34" s="1"/>
  <c r="Z54" i="34" s="1"/>
  <c r="T54" i="34"/>
  <c r="U54" i="34"/>
  <c r="V54" i="34"/>
  <c r="W54" i="34"/>
  <c r="S55" i="34"/>
  <c r="X55" i="34" s="1"/>
  <c r="T55" i="34"/>
  <c r="U55" i="34"/>
  <c r="V55" i="34"/>
  <c r="W55" i="34"/>
  <c r="S56" i="34"/>
  <c r="X56" i="34" s="1"/>
  <c r="T56" i="34"/>
  <c r="U56" i="34"/>
  <c r="V56" i="34"/>
  <c r="W56" i="34"/>
  <c r="S57" i="34"/>
  <c r="T57" i="34"/>
  <c r="U57" i="34"/>
  <c r="V57" i="34"/>
  <c r="W57" i="34"/>
  <c r="S58" i="34"/>
  <c r="Y58" i="34" s="1"/>
  <c r="Z58" i="34" s="1"/>
  <c r="T58" i="34"/>
  <c r="U58" i="34"/>
  <c r="V58" i="34"/>
  <c r="W58" i="34"/>
  <c r="S59" i="34"/>
  <c r="T59" i="34"/>
  <c r="U59" i="34"/>
  <c r="V59" i="34"/>
  <c r="W59" i="34"/>
  <c r="S60" i="34"/>
  <c r="X60" i="34" s="1"/>
  <c r="T60" i="34"/>
  <c r="U60" i="34"/>
  <c r="V60" i="34"/>
  <c r="W60" i="34"/>
  <c r="S61" i="34"/>
  <c r="X61" i="34" s="1"/>
  <c r="T61" i="34"/>
  <c r="U61" i="34"/>
  <c r="V61" i="34"/>
  <c r="W61" i="34"/>
  <c r="S62" i="34"/>
  <c r="X62" i="34" s="1"/>
  <c r="T62" i="34"/>
  <c r="U62" i="34"/>
  <c r="V62" i="34"/>
  <c r="W62" i="34"/>
  <c r="S63" i="34"/>
  <c r="T63" i="34"/>
  <c r="U63" i="34"/>
  <c r="V63" i="34"/>
  <c r="W63" i="34"/>
  <c r="S64" i="34"/>
  <c r="X64" i="34" s="1"/>
  <c r="T64" i="34"/>
  <c r="U64" i="34"/>
  <c r="V64" i="34"/>
  <c r="W64" i="34"/>
  <c r="S65" i="34"/>
  <c r="X65" i="34" s="1"/>
  <c r="T65" i="34"/>
  <c r="U65" i="34"/>
  <c r="V65" i="34"/>
  <c r="W65" i="34"/>
  <c r="S66" i="34"/>
  <c r="X66" i="34" s="1"/>
  <c r="T66" i="34"/>
  <c r="U66" i="34"/>
  <c r="V66" i="34"/>
  <c r="W66" i="34"/>
  <c r="S67" i="34"/>
  <c r="X67" i="34" s="1"/>
  <c r="T67" i="34"/>
  <c r="U67" i="34"/>
  <c r="V67" i="34"/>
  <c r="W67" i="34"/>
  <c r="S68" i="34"/>
  <c r="T68" i="34"/>
  <c r="U68" i="34"/>
  <c r="V68" i="34"/>
  <c r="W68" i="34"/>
  <c r="S69" i="34"/>
  <c r="X69" i="34" s="1"/>
  <c r="T69" i="34"/>
  <c r="U69" i="34"/>
  <c r="V69" i="34"/>
  <c r="W69" i="34"/>
  <c r="S70" i="34"/>
  <c r="X70" i="34" s="1"/>
  <c r="T70" i="34"/>
  <c r="U70" i="34"/>
  <c r="V70" i="34"/>
  <c r="W70" i="34"/>
  <c r="S71" i="34"/>
  <c r="X71" i="34" s="1"/>
  <c r="T71" i="34"/>
  <c r="U71" i="34"/>
  <c r="V71" i="34"/>
  <c r="W71" i="34"/>
  <c r="S72" i="34"/>
  <c r="X72" i="34" s="1"/>
  <c r="T72" i="34"/>
  <c r="U72" i="34"/>
  <c r="V72" i="34"/>
  <c r="W72" i="34"/>
  <c r="S73" i="34"/>
  <c r="T73" i="34"/>
  <c r="U73" i="34"/>
  <c r="V73" i="34"/>
  <c r="W73" i="34"/>
  <c r="S74" i="34"/>
  <c r="Y74" i="34" s="1"/>
  <c r="Z74" i="34" s="1"/>
  <c r="T74" i="34"/>
  <c r="U74" i="34"/>
  <c r="V74" i="34"/>
  <c r="W74" i="34"/>
  <c r="S75" i="34"/>
  <c r="T75" i="34"/>
  <c r="U75" i="34"/>
  <c r="V75" i="34"/>
  <c r="W75" i="34"/>
  <c r="S76" i="34"/>
  <c r="X76" i="34" s="1"/>
  <c r="T76" i="34"/>
  <c r="U76" i="34"/>
  <c r="V76" i="34"/>
  <c r="W76" i="34"/>
  <c r="S77" i="34"/>
  <c r="X77" i="34" s="1"/>
  <c r="T77" i="34"/>
  <c r="U77" i="34"/>
  <c r="V77" i="34"/>
  <c r="W77" i="34"/>
  <c r="S78" i="34"/>
  <c r="X78" i="34" s="1"/>
  <c r="T78" i="34"/>
  <c r="U78" i="34"/>
  <c r="V78" i="34"/>
  <c r="W78" i="34"/>
  <c r="S79" i="34"/>
  <c r="T79" i="34"/>
  <c r="U79" i="34"/>
  <c r="V79" i="34"/>
  <c r="W79" i="34"/>
  <c r="S80" i="34"/>
  <c r="X80" i="34" s="1"/>
  <c r="T80" i="34"/>
  <c r="U80" i="34"/>
  <c r="V80" i="34"/>
  <c r="W80" i="34"/>
  <c r="S81" i="34"/>
  <c r="X81" i="34" s="1"/>
  <c r="T81" i="34"/>
  <c r="U81" i="34"/>
  <c r="V81" i="34"/>
  <c r="W81" i="34"/>
  <c r="S82" i="34"/>
  <c r="X82" i="34" s="1"/>
  <c r="T82" i="34"/>
  <c r="U82" i="34"/>
  <c r="V82" i="34"/>
  <c r="W82" i="34"/>
  <c r="S83" i="34"/>
  <c r="X83" i="34" s="1"/>
  <c r="T83" i="34"/>
  <c r="U83" i="34"/>
  <c r="V83" i="34"/>
  <c r="W83" i="34"/>
  <c r="S84" i="34"/>
  <c r="T84" i="34"/>
  <c r="U84" i="34"/>
  <c r="V84" i="34"/>
  <c r="W84" i="34"/>
  <c r="S85" i="34"/>
  <c r="X85" i="34" s="1"/>
  <c r="T85" i="34"/>
  <c r="U85" i="34"/>
  <c r="V85" i="34"/>
  <c r="W85" i="34"/>
  <c r="S86" i="34"/>
  <c r="Y86" i="34" s="1"/>
  <c r="Z86" i="34" s="1"/>
  <c r="T86" i="34"/>
  <c r="U86" i="34"/>
  <c r="V86" i="34"/>
  <c r="W86" i="34"/>
  <c r="S87" i="34"/>
  <c r="X87" i="34" s="1"/>
  <c r="T87" i="34"/>
  <c r="U87" i="34"/>
  <c r="V87" i="34"/>
  <c r="W87" i="34"/>
  <c r="S88" i="34"/>
  <c r="X88" i="34" s="1"/>
  <c r="T88" i="34"/>
  <c r="U88" i="34"/>
  <c r="V88" i="34"/>
  <c r="W88" i="34"/>
  <c r="S89" i="34"/>
  <c r="T89" i="34"/>
  <c r="U89" i="34"/>
  <c r="V89" i="34"/>
  <c r="W89" i="34"/>
  <c r="S90" i="34"/>
  <c r="T90" i="34"/>
  <c r="U90" i="34"/>
  <c r="V90" i="34"/>
  <c r="W90" i="34"/>
  <c r="S91" i="34"/>
  <c r="T91" i="34"/>
  <c r="U91" i="34"/>
  <c r="V91" i="34"/>
  <c r="W91" i="34"/>
  <c r="S92" i="34"/>
  <c r="X92" i="34" s="1"/>
  <c r="T92" i="34"/>
  <c r="U92" i="34"/>
  <c r="V92" i="34"/>
  <c r="W92" i="34"/>
  <c r="S93" i="34"/>
  <c r="X93" i="34" s="1"/>
  <c r="T93" i="34"/>
  <c r="U93" i="34"/>
  <c r="V93" i="34"/>
  <c r="W93" i="34"/>
  <c r="S94" i="34"/>
  <c r="X94" i="34" s="1"/>
  <c r="T94" i="34"/>
  <c r="U94" i="34"/>
  <c r="V94" i="34"/>
  <c r="W94" i="34"/>
  <c r="S95" i="34"/>
  <c r="T95" i="34"/>
  <c r="U95" i="34"/>
  <c r="V95" i="34"/>
  <c r="W95" i="34"/>
  <c r="S96" i="34"/>
  <c r="X96" i="34" s="1"/>
  <c r="T96" i="34"/>
  <c r="U96" i="34"/>
  <c r="V96" i="34"/>
  <c r="W96" i="34"/>
  <c r="S97" i="34"/>
  <c r="X97" i="34" s="1"/>
  <c r="T97" i="34"/>
  <c r="U97" i="34"/>
  <c r="V97" i="34"/>
  <c r="W97" i="34"/>
  <c r="S98" i="34"/>
  <c r="X98" i="34" s="1"/>
  <c r="T98" i="34"/>
  <c r="U98" i="34"/>
  <c r="V98" i="34"/>
  <c r="W98" i="34"/>
  <c r="S99" i="34"/>
  <c r="X99" i="34" s="1"/>
  <c r="T99" i="34"/>
  <c r="U99" i="34"/>
  <c r="V99" i="34"/>
  <c r="W99" i="34"/>
  <c r="S100" i="34"/>
  <c r="T100" i="34"/>
  <c r="U100" i="34"/>
  <c r="V100" i="34"/>
  <c r="W100" i="34"/>
  <c r="S101" i="34"/>
  <c r="X101" i="34" s="1"/>
  <c r="T101" i="34"/>
  <c r="U101" i="34"/>
  <c r="V101" i="34"/>
  <c r="W101" i="34"/>
  <c r="S102" i="34"/>
  <c r="Y102" i="34" s="1"/>
  <c r="Z102" i="34" s="1"/>
  <c r="T102" i="34"/>
  <c r="U102" i="34"/>
  <c r="V102" i="34"/>
  <c r="W102" i="34"/>
  <c r="S103" i="34"/>
  <c r="X103" i="34" s="1"/>
  <c r="T103" i="34"/>
  <c r="U103" i="34"/>
  <c r="V103" i="34"/>
  <c r="W103" i="34"/>
  <c r="S104" i="34"/>
  <c r="X104" i="34" s="1"/>
  <c r="T104" i="34"/>
  <c r="U104" i="34"/>
  <c r="V104" i="34"/>
  <c r="W104" i="34"/>
  <c r="S105" i="34"/>
  <c r="X105" i="34" s="1"/>
  <c r="T105" i="34"/>
  <c r="U105" i="34"/>
  <c r="V105" i="34"/>
  <c r="W105" i="34"/>
  <c r="S106" i="34"/>
  <c r="T106" i="34"/>
  <c r="U106" i="34"/>
  <c r="V106" i="34"/>
  <c r="W106" i="34"/>
  <c r="S107" i="34"/>
  <c r="T107" i="34"/>
  <c r="U107" i="34"/>
  <c r="V107" i="34"/>
  <c r="W107" i="34"/>
  <c r="S108" i="34"/>
  <c r="X108" i="34" s="1"/>
  <c r="T108" i="34"/>
  <c r="U108" i="34"/>
  <c r="V108" i="34"/>
  <c r="W108" i="34"/>
  <c r="S109" i="34"/>
  <c r="X109" i="34" s="1"/>
  <c r="T109" i="34"/>
  <c r="U109" i="34"/>
  <c r="V109" i="34"/>
  <c r="W109" i="34"/>
  <c r="S110" i="34"/>
  <c r="X110" i="34" s="1"/>
  <c r="T110" i="34"/>
  <c r="U110" i="34"/>
  <c r="V110" i="34"/>
  <c r="W110" i="34"/>
  <c r="S111" i="34"/>
  <c r="T111" i="34"/>
  <c r="U111" i="34"/>
  <c r="V111" i="34"/>
  <c r="W111" i="34"/>
  <c r="S112" i="34"/>
  <c r="X112" i="34" s="1"/>
  <c r="T112" i="34"/>
  <c r="U112" i="34"/>
  <c r="V112" i="34"/>
  <c r="W112" i="34"/>
  <c r="S113" i="34"/>
  <c r="X113" i="34" s="1"/>
  <c r="T113" i="34"/>
  <c r="U113" i="34"/>
  <c r="V113" i="34"/>
  <c r="W113" i="34"/>
  <c r="S114" i="34"/>
  <c r="X114" i="34" s="1"/>
  <c r="T114" i="34"/>
  <c r="U114" i="34"/>
  <c r="V114" i="34"/>
  <c r="W114" i="34"/>
  <c r="S115" i="34"/>
  <c r="X115" i="34" s="1"/>
  <c r="T115" i="34"/>
  <c r="U115" i="34"/>
  <c r="V115" i="34"/>
  <c r="W115" i="34"/>
  <c r="S116" i="34"/>
  <c r="T116" i="34"/>
  <c r="U116" i="34"/>
  <c r="V116" i="34"/>
  <c r="W116" i="34"/>
  <c r="S117" i="34"/>
  <c r="X117" i="34" s="1"/>
  <c r="T117" i="34"/>
  <c r="U117" i="34"/>
  <c r="V117" i="34"/>
  <c r="W117" i="34"/>
  <c r="S118" i="34"/>
  <c r="Y118" i="34" s="1"/>
  <c r="Z118" i="34" s="1"/>
  <c r="T118" i="34"/>
  <c r="U118" i="34"/>
  <c r="V118" i="34"/>
  <c r="W118" i="34"/>
  <c r="S119" i="34"/>
  <c r="X119" i="34" s="1"/>
  <c r="T119" i="34"/>
  <c r="U119" i="34"/>
  <c r="V119" i="34"/>
  <c r="W119" i="34"/>
  <c r="S120" i="34"/>
  <c r="T120" i="34"/>
  <c r="U120" i="34"/>
  <c r="V120" i="34"/>
  <c r="W120" i="34"/>
  <c r="S121" i="34"/>
  <c r="X121" i="34" s="1"/>
  <c r="T121" i="34"/>
  <c r="U121" i="34"/>
  <c r="V121" i="34"/>
  <c r="W121" i="34"/>
  <c r="S122" i="34"/>
  <c r="T122" i="34"/>
  <c r="U122" i="34"/>
  <c r="V122" i="34"/>
  <c r="W122" i="34"/>
  <c r="S123" i="34"/>
  <c r="X123" i="34" s="1"/>
  <c r="T123" i="34"/>
  <c r="U123" i="34"/>
  <c r="V123" i="34"/>
  <c r="W123" i="34"/>
  <c r="S124" i="34"/>
  <c r="X124" i="34" s="1"/>
  <c r="T124" i="34"/>
  <c r="U124" i="34"/>
  <c r="V124" i="34"/>
  <c r="W124" i="34"/>
  <c r="S125" i="34"/>
  <c r="X125" i="34" s="1"/>
  <c r="T125" i="34"/>
  <c r="U125" i="34"/>
  <c r="V125" i="34"/>
  <c r="W125" i="34"/>
  <c r="S126" i="34"/>
  <c r="X126" i="34" s="1"/>
  <c r="T126" i="34"/>
  <c r="U126" i="34"/>
  <c r="V126" i="34"/>
  <c r="W126" i="34"/>
  <c r="S127" i="34"/>
  <c r="T127" i="34"/>
  <c r="U127" i="34"/>
  <c r="V127" i="34"/>
  <c r="W127" i="34"/>
  <c r="S128" i="34"/>
  <c r="X128" i="34" s="1"/>
  <c r="T128" i="34"/>
  <c r="U128" i="34"/>
  <c r="V128" i="34"/>
  <c r="W128" i="34"/>
  <c r="S129" i="34"/>
  <c r="X129" i="34" s="1"/>
  <c r="T129" i="34"/>
  <c r="U129" i="34"/>
  <c r="V129" i="34"/>
  <c r="W129" i="34"/>
  <c r="S130" i="34"/>
  <c r="X130" i="34" s="1"/>
  <c r="T130" i="34"/>
  <c r="U130" i="34"/>
  <c r="V130" i="34"/>
  <c r="W130" i="34"/>
  <c r="S131" i="34"/>
  <c r="X131" i="34" s="1"/>
  <c r="T131" i="34"/>
  <c r="U131" i="34"/>
  <c r="V131" i="34"/>
  <c r="W131" i="34"/>
  <c r="S132" i="34"/>
  <c r="T132" i="34"/>
  <c r="U132" i="34"/>
  <c r="V132" i="34"/>
  <c r="W132" i="34"/>
  <c r="S133" i="34"/>
  <c r="X133" i="34" s="1"/>
  <c r="T133" i="34"/>
  <c r="U133" i="34"/>
  <c r="V133" i="34"/>
  <c r="W133" i="34"/>
  <c r="S134" i="34"/>
  <c r="Y134" i="34" s="1"/>
  <c r="Z134" i="34" s="1"/>
  <c r="T134" i="34"/>
  <c r="U134" i="34"/>
  <c r="V134" i="34"/>
  <c r="W134" i="34"/>
  <c r="S135" i="34"/>
  <c r="X135" i="34" s="1"/>
  <c r="T135" i="34"/>
  <c r="U135" i="34"/>
  <c r="V135" i="34"/>
  <c r="W135" i="34"/>
  <c r="S136" i="34"/>
  <c r="Y136" i="34" s="1"/>
  <c r="Z136" i="34" s="1"/>
  <c r="T136" i="34"/>
  <c r="U136" i="34"/>
  <c r="V136" i="34"/>
  <c r="W136" i="34"/>
  <c r="S137" i="34"/>
  <c r="X137" i="34" s="1"/>
  <c r="T137" i="34"/>
  <c r="U137" i="34"/>
  <c r="V137" i="34"/>
  <c r="W137" i="34"/>
  <c r="S138" i="34"/>
  <c r="T138" i="34"/>
  <c r="U138" i="34"/>
  <c r="V138" i="34"/>
  <c r="W138" i="34"/>
  <c r="S139" i="34"/>
  <c r="X139" i="34" s="1"/>
  <c r="T139" i="34"/>
  <c r="U139" i="34"/>
  <c r="V139" i="34"/>
  <c r="W139" i="34"/>
  <c r="S140" i="34"/>
  <c r="X140" i="34" s="1"/>
  <c r="T140" i="34"/>
  <c r="U140" i="34"/>
  <c r="V140" i="34"/>
  <c r="W140" i="34"/>
  <c r="S141" i="34"/>
  <c r="X141" i="34" s="1"/>
  <c r="T141" i="34"/>
  <c r="U141" i="34"/>
  <c r="V141" i="34"/>
  <c r="W141" i="34"/>
  <c r="S142" i="34"/>
  <c r="T142" i="34"/>
  <c r="U142" i="34"/>
  <c r="V142" i="34"/>
  <c r="W142" i="34"/>
  <c r="S143" i="34"/>
  <c r="T143" i="34"/>
  <c r="U143" i="34"/>
  <c r="V143" i="34"/>
  <c r="W143" i="34"/>
  <c r="S144" i="34"/>
  <c r="X144" i="34" s="1"/>
  <c r="T144" i="34"/>
  <c r="U144" i="34"/>
  <c r="V144" i="34"/>
  <c r="W144" i="34"/>
  <c r="S145" i="34"/>
  <c r="X145" i="34" s="1"/>
  <c r="T145" i="34"/>
  <c r="U145" i="34"/>
  <c r="V145" i="34"/>
  <c r="W145" i="34"/>
  <c r="S146" i="34"/>
  <c r="X146" i="34" s="1"/>
  <c r="T146" i="34"/>
  <c r="U146" i="34"/>
  <c r="V146" i="34"/>
  <c r="W146" i="34"/>
  <c r="S147" i="34"/>
  <c r="X147" i="34" s="1"/>
  <c r="T147" i="34"/>
  <c r="U147" i="34"/>
  <c r="V147" i="34"/>
  <c r="W147" i="34"/>
  <c r="S148" i="34"/>
  <c r="X148" i="34" s="1"/>
  <c r="T148" i="34"/>
  <c r="U148" i="34"/>
  <c r="V148" i="34"/>
  <c r="W148" i="34"/>
  <c r="S149" i="34"/>
  <c r="X149" i="34" s="1"/>
  <c r="T149" i="34"/>
  <c r="U149" i="34"/>
  <c r="V149" i="34"/>
  <c r="W149" i="34"/>
  <c r="S150" i="34"/>
  <c r="X150" i="34" s="1"/>
  <c r="T150" i="34"/>
  <c r="U150" i="34"/>
  <c r="V150" i="34"/>
  <c r="W150" i="34"/>
  <c r="S151" i="34"/>
  <c r="X151" i="34" s="1"/>
  <c r="T151" i="34"/>
  <c r="U151" i="34"/>
  <c r="V151" i="34"/>
  <c r="W151" i="34"/>
  <c r="S152" i="34"/>
  <c r="Y152" i="34" s="1"/>
  <c r="Z152" i="34" s="1"/>
  <c r="T152" i="34"/>
  <c r="U152" i="34"/>
  <c r="V152" i="34"/>
  <c r="W152" i="34"/>
  <c r="S153" i="34"/>
  <c r="X153" i="34" s="1"/>
  <c r="T153" i="34"/>
  <c r="U153" i="34"/>
  <c r="V153" i="34"/>
  <c r="W153" i="34"/>
  <c r="S154" i="34"/>
  <c r="T154" i="34"/>
  <c r="U154" i="34"/>
  <c r="V154" i="34"/>
  <c r="W154" i="34"/>
  <c r="S155" i="34"/>
  <c r="X155" i="34" s="1"/>
  <c r="T155" i="34"/>
  <c r="U155" i="34"/>
  <c r="V155" i="34"/>
  <c r="W155" i="34"/>
  <c r="S156" i="34"/>
  <c r="T156" i="34"/>
  <c r="U156" i="34"/>
  <c r="V156" i="34"/>
  <c r="W156" i="34"/>
  <c r="S157" i="34"/>
  <c r="X157" i="34" s="1"/>
  <c r="T157" i="34"/>
  <c r="U157" i="34"/>
  <c r="V157" i="34"/>
  <c r="W157" i="34"/>
  <c r="S158" i="34"/>
  <c r="T158" i="34"/>
  <c r="U158" i="34"/>
  <c r="V158" i="34"/>
  <c r="W158" i="34"/>
  <c r="S159" i="34"/>
  <c r="T159" i="34"/>
  <c r="U159" i="34"/>
  <c r="V159" i="34"/>
  <c r="W159" i="34"/>
  <c r="S160" i="34"/>
  <c r="X160" i="34" s="1"/>
  <c r="T160" i="34"/>
  <c r="U160" i="34"/>
  <c r="V160" i="34"/>
  <c r="W160" i="34"/>
  <c r="S161" i="34"/>
  <c r="X161" i="34" s="1"/>
  <c r="T161" i="34"/>
  <c r="U161" i="34"/>
  <c r="V161" i="34"/>
  <c r="W161" i="34"/>
  <c r="S162" i="34"/>
  <c r="X162" i="34" s="1"/>
  <c r="T162" i="34"/>
  <c r="U162" i="34"/>
  <c r="V162" i="34"/>
  <c r="W162" i="34"/>
  <c r="S163" i="34"/>
  <c r="X163" i="34" s="1"/>
  <c r="T163" i="34"/>
  <c r="U163" i="34"/>
  <c r="V163" i="34"/>
  <c r="W163" i="34"/>
  <c r="S164" i="34"/>
  <c r="X164" i="34" s="1"/>
  <c r="T164" i="34"/>
  <c r="U164" i="34"/>
  <c r="V164" i="34"/>
  <c r="W164" i="34"/>
  <c r="S165" i="34"/>
  <c r="X165" i="34" s="1"/>
  <c r="T165" i="34"/>
  <c r="U165" i="34"/>
  <c r="V165" i="34"/>
  <c r="W165" i="34"/>
  <c r="S166" i="34"/>
  <c r="X166" i="34" s="1"/>
  <c r="T166" i="34"/>
  <c r="U166" i="34"/>
  <c r="V166" i="34"/>
  <c r="W166" i="34"/>
  <c r="S167" i="34"/>
  <c r="X167" i="34" s="1"/>
  <c r="T167" i="34"/>
  <c r="U167" i="34"/>
  <c r="V167" i="34"/>
  <c r="W167" i="34"/>
  <c r="S168" i="34"/>
  <c r="Y168" i="34" s="1"/>
  <c r="Z168" i="34" s="1"/>
  <c r="T168" i="34"/>
  <c r="U168" i="34"/>
  <c r="V168" i="34"/>
  <c r="W168" i="34"/>
  <c r="S169" i="34"/>
  <c r="X169" i="34" s="1"/>
  <c r="T169" i="34"/>
  <c r="U169" i="34"/>
  <c r="V169" i="34"/>
  <c r="W169" i="34"/>
  <c r="S170" i="34"/>
  <c r="T170" i="34"/>
  <c r="U170" i="34"/>
  <c r="V170" i="34"/>
  <c r="W170" i="34"/>
  <c r="S171" i="34"/>
  <c r="X171" i="34" s="1"/>
  <c r="T171" i="34"/>
  <c r="U171" i="34"/>
  <c r="V171" i="34"/>
  <c r="W171" i="34"/>
  <c r="S172" i="34"/>
  <c r="T172" i="34"/>
  <c r="U172" i="34"/>
  <c r="V172" i="34"/>
  <c r="W172" i="34"/>
  <c r="S173" i="34"/>
  <c r="X173" i="34" s="1"/>
  <c r="T173" i="34"/>
  <c r="U173" i="34"/>
  <c r="V173" i="34"/>
  <c r="W173" i="34"/>
  <c r="S174" i="34"/>
  <c r="T174" i="34"/>
  <c r="U174" i="34"/>
  <c r="V174" i="34"/>
  <c r="W174" i="34"/>
  <c r="S175" i="34"/>
  <c r="T175" i="34"/>
  <c r="U175" i="34"/>
  <c r="V175" i="34"/>
  <c r="W175" i="34"/>
  <c r="S176" i="34"/>
  <c r="X176" i="34" s="1"/>
  <c r="T176" i="34"/>
  <c r="U176" i="34"/>
  <c r="V176" i="34"/>
  <c r="W176" i="34"/>
  <c r="S177" i="34"/>
  <c r="X177" i="34" s="1"/>
  <c r="T177" i="34"/>
  <c r="U177" i="34"/>
  <c r="V177" i="34"/>
  <c r="W177" i="34"/>
  <c r="S178" i="34"/>
  <c r="X178" i="34" s="1"/>
  <c r="T178" i="34"/>
  <c r="U178" i="34"/>
  <c r="V178" i="34"/>
  <c r="W178" i="34"/>
  <c r="S179" i="34"/>
  <c r="X179" i="34" s="1"/>
  <c r="T179" i="34"/>
  <c r="U179" i="34"/>
  <c r="V179" i="34"/>
  <c r="W179" i="34"/>
  <c r="S180" i="34"/>
  <c r="T180" i="34"/>
  <c r="U180" i="34"/>
  <c r="V180" i="34"/>
  <c r="W180" i="34"/>
  <c r="S181" i="34"/>
  <c r="X181" i="34" s="1"/>
  <c r="T181" i="34"/>
  <c r="U181" i="34"/>
  <c r="V181" i="34"/>
  <c r="W181" i="34"/>
  <c r="S182" i="34"/>
  <c r="X182" i="34" s="1"/>
  <c r="T182" i="34"/>
  <c r="U182" i="34"/>
  <c r="V182" i="34"/>
  <c r="W182" i="34"/>
  <c r="S183" i="34"/>
  <c r="X183" i="34" s="1"/>
  <c r="T183" i="34"/>
  <c r="U183" i="34"/>
  <c r="V183" i="34"/>
  <c r="W183" i="34"/>
  <c r="S184" i="34"/>
  <c r="Y184" i="34" s="1"/>
  <c r="Z184" i="34" s="1"/>
  <c r="T184" i="34"/>
  <c r="U184" i="34"/>
  <c r="V184" i="34"/>
  <c r="W184" i="34"/>
  <c r="S185" i="34"/>
  <c r="X185" i="34" s="1"/>
  <c r="T185" i="34"/>
  <c r="U185" i="34"/>
  <c r="V185" i="34"/>
  <c r="W185" i="34"/>
  <c r="S186" i="34"/>
  <c r="T186" i="34"/>
  <c r="U186" i="34"/>
  <c r="V186" i="34"/>
  <c r="W186" i="34"/>
  <c r="S187" i="34"/>
  <c r="X187" i="34" s="1"/>
  <c r="T187" i="34"/>
  <c r="U187" i="34"/>
  <c r="V187" i="34"/>
  <c r="W187" i="34"/>
  <c r="S188" i="34"/>
  <c r="T188" i="34"/>
  <c r="U188" i="34"/>
  <c r="V188" i="34"/>
  <c r="W188" i="34"/>
  <c r="S189" i="34"/>
  <c r="X189" i="34" s="1"/>
  <c r="T189" i="34"/>
  <c r="U189" i="34"/>
  <c r="V189" i="34"/>
  <c r="W189" i="34"/>
  <c r="S190" i="34"/>
  <c r="T190" i="34"/>
  <c r="U190" i="34"/>
  <c r="V190" i="34"/>
  <c r="W190" i="34"/>
  <c r="S191" i="34"/>
  <c r="T191" i="34"/>
  <c r="U191" i="34"/>
  <c r="V191" i="34"/>
  <c r="W191" i="34"/>
  <c r="S192" i="34"/>
  <c r="X192" i="34" s="1"/>
  <c r="T192" i="34"/>
  <c r="U192" i="34"/>
  <c r="V192" i="34"/>
  <c r="W192" i="34"/>
  <c r="S193" i="34"/>
  <c r="X193" i="34" s="1"/>
  <c r="T193" i="34"/>
  <c r="U193" i="34"/>
  <c r="V193" i="34"/>
  <c r="W193" i="34"/>
  <c r="S194" i="34"/>
  <c r="X194" i="34" s="1"/>
  <c r="T194" i="34"/>
  <c r="U194" i="34"/>
  <c r="V194" i="34"/>
  <c r="W194" i="34"/>
  <c r="S195" i="34"/>
  <c r="X195" i="34" s="1"/>
  <c r="T195" i="34"/>
  <c r="U195" i="34"/>
  <c r="V195" i="34"/>
  <c r="W195" i="34"/>
  <c r="S196" i="34"/>
  <c r="T196" i="34"/>
  <c r="U196" i="34"/>
  <c r="V196" i="34"/>
  <c r="W196" i="34"/>
  <c r="S197" i="34"/>
  <c r="X197" i="34" s="1"/>
  <c r="T197" i="34"/>
  <c r="U197" i="34"/>
  <c r="V197" i="34"/>
  <c r="W197" i="34"/>
  <c r="S198" i="34"/>
  <c r="X198" i="34" s="1"/>
  <c r="T198" i="34"/>
  <c r="U198" i="34"/>
  <c r="V198" i="34"/>
  <c r="W198" i="34"/>
  <c r="S199" i="34"/>
  <c r="X199" i="34" s="1"/>
  <c r="T199" i="34"/>
  <c r="U199" i="34"/>
  <c r="V199" i="34"/>
  <c r="W199" i="34"/>
  <c r="S200" i="34"/>
  <c r="Y200" i="34" s="1"/>
  <c r="Z200" i="34" s="1"/>
  <c r="T200" i="34"/>
  <c r="U200" i="34"/>
  <c r="V200" i="34"/>
  <c r="W200" i="34"/>
  <c r="S201" i="34"/>
  <c r="X201" i="34" s="1"/>
  <c r="T201" i="34"/>
  <c r="U201" i="34"/>
  <c r="V201" i="34"/>
  <c r="W201" i="34"/>
  <c r="S202" i="34"/>
  <c r="T202" i="34"/>
  <c r="U202" i="34"/>
  <c r="V202" i="34"/>
  <c r="W202" i="34"/>
  <c r="S203" i="34"/>
  <c r="X203" i="34" s="1"/>
  <c r="T203" i="34"/>
  <c r="U203" i="34"/>
  <c r="V203" i="34"/>
  <c r="W203" i="34"/>
  <c r="S204" i="34"/>
  <c r="T204" i="34"/>
  <c r="U204" i="34"/>
  <c r="V204" i="34"/>
  <c r="W204" i="34"/>
  <c r="S205" i="34"/>
  <c r="X205" i="34" s="1"/>
  <c r="T205" i="34"/>
  <c r="U205" i="34"/>
  <c r="V205" i="34"/>
  <c r="W205" i="34"/>
  <c r="S206" i="34"/>
  <c r="T206" i="34"/>
  <c r="U206" i="34"/>
  <c r="V206" i="34"/>
  <c r="W206" i="34"/>
  <c r="S207" i="34"/>
  <c r="T207" i="34"/>
  <c r="U207" i="34"/>
  <c r="V207" i="34"/>
  <c r="W207" i="34"/>
  <c r="S208" i="34"/>
  <c r="X208" i="34" s="1"/>
  <c r="T208" i="34"/>
  <c r="U208" i="34"/>
  <c r="V208" i="34"/>
  <c r="W208" i="34"/>
  <c r="S209" i="34"/>
  <c r="X209" i="34" s="1"/>
  <c r="T209" i="34"/>
  <c r="U209" i="34"/>
  <c r="V209" i="34"/>
  <c r="W209" i="34"/>
  <c r="S210" i="34"/>
  <c r="X210" i="34" s="1"/>
  <c r="T210" i="34"/>
  <c r="U210" i="34"/>
  <c r="V210" i="34"/>
  <c r="W210" i="34"/>
  <c r="S211" i="34"/>
  <c r="X211" i="34" s="1"/>
  <c r="T211" i="34"/>
  <c r="U211" i="34"/>
  <c r="V211" i="34"/>
  <c r="W211" i="34"/>
  <c r="S212" i="34"/>
  <c r="X212" i="34" s="1"/>
  <c r="T212" i="34"/>
  <c r="U212" i="34"/>
  <c r="V212" i="34"/>
  <c r="W212" i="34"/>
  <c r="S213" i="34"/>
  <c r="X213" i="34" s="1"/>
  <c r="T213" i="34"/>
  <c r="U213" i="34"/>
  <c r="V213" i="34"/>
  <c r="W213" i="34"/>
  <c r="S214" i="34"/>
  <c r="X214" i="34" s="1"/>
  <c r="T214" i="34"/>
  <c r="U214" i="34"/>
  <c r="V214" i="34"/>
  <c r="W214" i="34"/>
  <c r="S215" i="34"/>
  <c r="X215" i="34" s="1"/>
  <c r="T215" i="34"/>
  <c r="U215" i="34"/>
  <c r="V215" i="34"/>
  <c r="W215" i="34"/>
  <c r="S216" i="34"/>
  <c r="Y216" i="34" s="1"/>
  <c r="Z216" i="34" s="1"/>
  <c r="T216" i="34"/>
  <c r="U216" i="34"/>
  <c r="V216" i="34"/>
  <c r="W216" i="34"/>
  <c r="S217" i="34"/>
  <c r="X217" i="34" s="1"/>
  <c r="T217" i="34"/>
  <c r="U217" i="34"/>
  <c r="V217" i="34"/>
  <c r="W217" i="34"/>
  <c r="S218" i="34"/>
  <c r="T218" i="34"/>
  <c r="U218" i="34"/>
  <c r="V218" i="34"/>
  <c r="W218" i="34"/>
  <c r="S219" i="34"/>
  <c r="X219" i="34" s="1"/>
  <c r="T219" i="34"/>
  <c r="U219" i="34"/>
  <c r="V219" i="34"/>
  <c r="W219" i="34"/>
  <c r="S220" i="34"/>
  <c r="T220" i="34"/>
  <c r="U220" i="34"/>
  <c r="V220" i="34"/>
  <c r="W220" i="34"/>
  <c r="S221" i="34"/>
  <c r="X221" i="34" s="1"/>
  <c r="T221" i="34"/>
  <c r="U221" i="34"/>
  <c r="V221" i="34"/>
  <c r="W221" i="34"/>
  <c r="S222" i="34"/>
  <c r="T222" i="34"/>
  <c r="U222" i="34"/>
  <c r="V222" i="34"/>
  <c r="W222" i="34"/>
  <c r="S223" i="34"/>
  <c r="T223" i="34"/>
  <c r="U223" i="34"/>
  <c r="V223" i="34"/>
  <c r="W223" i="34"/>
  <c r="S224" i="34"/>
  <c r="T224" i="34"/>
  <c r="U224" i="34"/>
  <c r="V224" i="34"/>
  <c r="W224" i="34"/>
  <c r="S225" i="34"/>
  <c r="X225" i="34" s="1"/>
  <c r="T225" i="34"/>
  <c r="U225" i="34"/>
  <c r="V225" i="34"/>
  <c r="W225" i="34"/>
  <c r="S226" i="34"/>
  <c r="X226" i="34" s="1"/>
  <c r="T226" i="34"/>
  <c r="U226" i="34"/>
  <c r="V226" i="34"/>
  <c r="W226" i="34"/>
  <c r="S227" i="34"/>
  <c r="X227" i="34" s="1"/>
  <c r="T227" i="34"/>
  <c r="U227" i="34"/>
  <c r="V227" i="34"/>
  <c r="W227" i="34"/>
  <c r="S228" i="34"/>
  <c r="T228" i="34"/>
  <c r="U228" i="34"/>
  <c r="V228" i="34"/>
  <c r="W228" i="34"/>
  <c r="S229" i="34"/>
  <c r="X229" i="34" s="1"/>
  <c r="T229" i="34"/>
  <c r="U229" i="34"/>
  <c r="V229" i="34"/>
  <c r="W229" i="34"/>
  <c r="S230" i="34"/>
  <c r="X230" i="34" s="1"/>
  <c r="T230" i="34"/>
  <c r="U230" i="34"/>
  <c r="V230" i="34"/>
  <c r="W230" i="34"/>
  <c r="S231" i="34"/>
  <c r="X231" i="34" s="1"/>
  <c r="T231" i="34"/>
  <c r="U231" i="34"/>
  <c r="V231" i="34"/>
  <c r="W231" i="34"/>
  <c r="S232" i="34"/>
  <c r="Y232" i="34" s="1"/>
  <c r="Z232" i="34" s="1"/>
  <c r="T232" i="34"/>
  <c r="U232" i="34"/>
  <c r="V232" i="34"/>
  <c r="W232" i="34"/>
  <c r="S233" i="34"/>
  <c r="X233" i="34" s="1"/>
  <c r="T233" i="34"/>
  <c r="U233" i="34"/>
  <c r="V233" i="34"/>
  <c r="W233" i="34"/>
  <c r="S234" i="34"/>
  <c r="T234" i="34"/>
  <c r="U234" i="34"/>
  <c r="V234" i="34"/>
  <c r="W234" i="34"/>
  <c r="S235" i="34"/>
  <c r="X235" i="34" s="1"/>
  <c r="T235" i="34"/>
  <c r="U235" i="34"/>
  <c r="V235" i="34"/>
  <c r="W235" i="34"/>
  <c r="S236" i="34"/>
  <c r="T236" i="34"/>
  <c r="U236" i="34"/>
  <c r="V236" i="34"/>
  <c r="W236" i="34"/>
  <c r="S237" i="34"/>
  <c r="X237" i="34" s="1"/>
  <c r="T237" i="34"/>
  <c r="U237" i="34"/>
  <c r="V237" i="34"/>
  <c r="W237" i="34"/>
  <c r="S238" i="34"/>
  <c r="T238" i="34"/>
  <c r="U238" i="34"/>
  <c r="V238" i="34"/>
  <c r="W238" i="34"/>
  <c r="W4" i="34"/>
  <c r="V4" i="34"/>
  <c r="U4" i="34"/>
  <c r="S4" i="34"/>
  <c r="X4" i="34" s="1"/>
  <c r="T4" i="34"/>
  <c r="K164" i="36" a="1"/>
  <c r="K164" i="36" s="1"/>
  <c r="K172" i="36" a="1"/>
  <c r="K172" i="36" s="1"/>
  <c r="K169" i="34"/>
  <c r="P169" i="34" s="1"/>
  <c r="L169" i="34"/>
  <c r="K170" i="34"/>
  <c r="L170" i="34"/>
  <c r="K171" i="34"/>
  <c r="Q171" i="34" s="1"/>
  <c r="R171" i="34" s="1"/>
  <c r="L171" i="34"/>
  <c r="K172" i="34"/>
  <c r="P172" i="34" s="1"/>
  <c r="L172" i="34"/>
  <c r="K173" i="34"/>
  <c r="P173" i="34" s="1"/>
  <c r="L173" i="34"/>
  <c r="K174" i="34"/>
  <c r="Q174" i="34" s="1"/>
  <c r="R174" i="34" s="1"/>
  <c r="L174" i="34"/>
  <c r="K175" i="34"/>
  <c r="L175" i="34"/>
  <c r="K176" i="34"/>
  <c r="P176" i="34" s="1"/>
  <c r="L176" i="34"/>
  <c r="K177" i="34"/>
  <c r="P177" i="34" s="1"/>
  <c r="L177" i="34"/>
  <c r="K178" i="34"/>
  <c r="L178" i="34"/>
  <c r="K179" i="34"/>
  <c r="Q179" i="34" s="1"/>
  <c r="R179" i="34" s="1"/>
  <c r="L179" i="34"/>
  <c r="K180" i="34"/>
  <c r="P180" i="34" s="1"/>
  <c r="L180" i="34"/>
  <c r="K181" i="34"/>
  <c r="P181" i="34" s="1"/>
  <c r="L181" i="34"/>
  <c r="K182" i="34"/>
  <c r="Q182" i="34" s="1"/>
  <c r="R182" i="34" s="1"/>
  <c r="L182" i="34"/>
  <c r="K183" i="34"/>
  <c r="P183" i="34" s="1"/>
  <c r="L183" i="34"/>
  <c r="K184" i="34"/>
  <c r="P184" i="34" s="1"/>
  <c r="L184" i="34"/>
  <c r="K185" i="34"/>
  <c r="P185" i="34" s="1"/>
  <c r="L185" i="34"/>
  <c r="K186" i="34"/>
  <c r="L186" i="34"/>
  <c r="K187" i="34"/>
  <c r="Q187" i="34" s="1"/>
  <c r="R187" i="34" s="1"/>
  <c r="L187" i="34"/>
  <c r="K188" i="34"/>
  <c r="P188" i="34" s="1"/>
  <c r="L188" i="34"/>
  <c r="K189" i="34"/>
  <c r="P189" i="34" s="1"/>
  <c r="L189" i="34"/>
  <c r="K190" i="34"/>
  <c r="Q190" i="34" s="1"/>
  <c r="R190" i="34" s="1"/>
  <c r="L190" i="34"/>
  <c r="K191" i="34"/>
  <c r="L191" i="34"/>
  <c r="K192" i="34"/>
  <c r="P192" i="34" s="1"/>
  <c r="L192" i="34"/>
  <c r="K193" i="34"/>
  <c r="P193" i="34" s="1"/>
  <c r="L193" i="34"/>
  <c r="K194" i="34"/>
  <c r="L194" i="34"/>
  <c r="K195" i="34"/>
  <c r="Q195" i="34" s="1"/>
  <c r="R195" i="34" s="1"/>
  <c r="L195" i="34"/>
  <c r="K196" i="34"/>
  <c r="P196" i="34" s="1"/>
  <c r="L196" i="34"/>
  <c r="K197" i="34"/>
  <c r="P197" i="34" s="1"/>
  <c r="L197" i="34"/>
  <c r="K198" i="34"/>
  <c r="Q198" i="34" s="1"/>
  <c r="R198" i="34" s="1"/>
  <c r="L198" i="34"/>
  <c r="K199" i="34"/>
  <c r="P199" i="34" s="1"/>
  <c r="L199" i="34"/>
  <c r="K200" i="34"/>
  <c r="P200" i="34" s="1"/>
  <c r="L200" i="34"/>
  <c r="K201" i="34"/>
  <c r="P201" i="34" s="1"/>
  <c r="L201" i="34"/>
  <c r="K202" i="34"/>
  <c r="L202" i="34"/>
  <c r="K203" i="34"/>
  <c r="Q203" i="34" s="1"/>
  <c r="R203" i="34" s="1"/>
  <c r="L203" i="34"/>
  <c r="K204" i="34"/>
  <c r="P204" i="34" s="1"/>
  <c r="L204" i="34"/>
  <c r="K205" i="34"/>
  <c r="P205" i="34" s="1"/>
  <c r="L205" i="34"/>
  <c r="K206" i="34"/>
  <c r="Q206" i="34" s="1"/>
  <c r="R206" i="34" s="1"/>
  <c r="L206" i="34"/>
  <c r="K207" i="34"/>
  <c r="L207" i="34"/>
  <c r="K208" i="34"/>
  <c r="P208" i="34" s="1"/>
  <c r="L208" i="34"/>
  <c r="K209" i="34"/>
  <c r="P209" i="34" s="1"/>
  <c r="L209" i="34"/>
  <c r="K210" i="34"/>
  <c r="L210" i="34"/>
  <c r="K211" i="34"/>
  <c r="Q211" i="34" s="1"/>
  <c r="R211" i="34" s="1"/>
  <c r="L211" i="34"/>
  <c r="K212" i="34"/>
  <c r="P212" i="34" s="1"/>
  <c r="L212" i="34"/>
  <c r="K213" i="34"/>
  <c r="P213" i="34" s="1"/>
  <c r="L213" i="34"/>
  <c r="K214" i="34"/>
  <c r="Q214" i="34" s="1"/>
  <c r="R214" i="34" s="1"/>
  <c r="L214" i="34"/>
  <c r="K215" i="34"/>
  <c r="P215" i="34" s="1"/>
  <c r="L215" i="34"/>
  <c r="K216" i="34"/>
  <c r="P216" i="34" s="1"/>
  <c r="L216" i="34"/>
  <c r="K217" i="34"/>
  <c r="P217" i="34" s="1"/>
  <c r="L217" i="34"/>
  <c r="K218" i="34"/>
  <c r="L218" i="34"/>
  <c r="K219" i="34"/>
  <c r="Q219" i="34" s="1"/>
  <c r="R219" i="34" s="1"/>
  <c r="L219" i="34"/>
  <c r="K220" i="34"/>
  <c r="P220" i="34" s="1"/>
  <c r="L220" i="34"/>
  <c r="K221" i="34"/>
  <c r="P221" i="34" s="1"/>
  <c r="L221" i="34"/>
  <c r="K222" i="34"/>
  <c r="Q222" i="34" s="1"/>
  <c r="R222" i="34" s="1"/>
  <c r="L222" i="34"/>
  <c r="K223" i="34"/>
  <c r="L223" i="34"/>
  <c r="K224" i="34"/>
  <c r="P224" i="34" s="1"/>
  <c r="L224" i="34"/>
  <c r="K225" i="34"/>
  <c r="P225" i="34" s="1"/>
  <c r="L225" i="34"/>
  <c r="K226" i="34"/>
  <c r="L226" i="34"/>
  <c r="K227" i="34"/>
  <c r="Q227" i="34" s="1"/>
  <c r="R227" i="34" s="1"/>
  <c r="L227" i="34"/>
  <c r="K228" i="34"/>
  <c r="P228" i="34" s="1"/>
  <c r="L228" i="34"/>
  <c r="K229" i="34"/>
  <c r="P229" i="34" s="1"/>
  <c r="L229" i="34"/>
  <c r="K230" i="34"/>
  <c r="Q230" i="34" s="1"/>
  <c r="R230" i="34" s="1"/>
  <c r="L230" i="34"/>
  <c r="K231" i="34"/>
  <c r="P231" i="34" s="1"/>
  <c r="L231" i="34"/>
  <c r="K232" i="34"/>
  <c r="P232" i="34" s="1"/>
  <c r="L232" i="34"/>
  <c r="K233" i="34"/>
  <c r="P233" i="34" s="1"/>
  <c r="L233" i="34"/>
  <c r="K234" i="34"/>
  <c r="L234" i="34"/>
  <c r="K235" i="34"/>
  <c r="Q235" i="34" s="1"/>
  <c r="R235" i="34" s="1"/>
  <c r="L235" i="34"/>
  <c r="K236" i="34"/>
  <c r="P236" i="34" s="1"/>
  <c r="L236" i="34"/>
  <c r="K237" i="34"/>
  <c r="P237" i="34" s="1"/>
  <c r="L237" i="34"/>
  <c r="K238" i="34"/>
  <c r="Q238" i="34" s="1"/>
  <c r="R238" i="34" s="1"/>
  <c r="L238" i="34"/>
  <c r="K167" i="34"/>
  <c r="P167" i="34" s="1"/>
  <c r="L167" i="34"/>
  <c r="K168" i="34"/>
  <c r="P168" i="34" s="1"/>
  <c r="L168" i="34"/>
  <c r="K5" i="34"/>
  <c r="P5" i="34" s="1"/>
  <c r="L5" i="34"/>
  <c r="K6" i="34"/>
  <c r="L6" i="34"/>
  <c r="K7" i="34"/>
  <c r="Q7" i="34" s="1"/>
  <c r="L7" i="34"/>
  <c r="K8" i="34"/>
  <c r="P8" i="34" s="1"/>
  <c r="L8" i="34"/>
  <c r="K9" i="34"/>
  <c r="P9" i="34" s="1"/>
  <c r="L9" i="34"/>
  <c r="K10" i="34"/>
  <c r="Q10" i="34" s="1"/>
  <c r="L10" i="34"/>
  <c r="K11" i="34"/>
  <c r="P11" i="34" s="1"/>
  <c r="L11" i="34"/>
  <c r="K12" i="34"/>
  <c r="P12" i="34" s="1"/>
  <c r="L12" i="34"/>
  <c r="K13" i="34"/>
  <c r="P13" i="34" s="1"/>
  <c r="L13" i="34"/>
  <c r="K14" i="34"/>
  <c r="L14" i="34"/>
  <c r="K15" i="34"/>
  <c r="Q15" i="34" s="1"/>
  <c r="R15" i="34" s="1"/>
  <c r="L15" i="34"/>
  <c r="K16" i="34"/>
  <c r="P16" i="34" s="1"/>
  <c r="L16" i="34"/>
  <c r="K17" i="34"/>
  <c r="P17" i="34" s="1"/>
  <c r="L17" i="34"/>
  <c r="K18" i="34"/>
  <c r="Q18" i="34" s="1"/>
  <c r="R18" i="34" s="1"/>
  <c r="L18" i="34"/>
  <c r="K19" i="34"/>
  <c r="P19" i="34" s="1"/>
  <c r="L19" i="34"/>
  <c r="K20" i="34"/>
  <c r="P20" i="34" s="1"/>
  <c r="L20" i="34"/>
  <c r="K21" i="34"/>
  <c r="P21" i="34" s="1"/>
  <c r="L21" i="34"/>
  <c r="K22" i="34"/>
  <c r="L22" i="34"/>
  <c r="K23" i="34"/>
  <c r="Q23" i="34" s="1"/>
  <c r="R23" i="34" s="1"/>
  <c r="L23" i="34"/>
  <c r="K24" i="34"/>
  <c r="P24" i="34" s="1"/>
  <c r="L24" i="34"/>
  <c r="K25" i="34"/>
  <c r="P25" i="34" s="1"/>
  <c r="L25" i="34"/>
  <c r="K26" i="34"/>
  <c r="Q26" i="34" s="1"/>
  <c r="L26" i="34"/>
  <c r="K27" i="34"/>
  <c r="P27" i="34" s="1"/>
  <c r="L27" i="34"/>
  <c r="K28" i="34"/>
  <c r="P28" i="34" s="1"/>
  <c r="L28" i="34"/>
  <c r="K29" i="34"/>
  <c r="P29" i="34" s="1"/>
  <c r="L29" i="34"/>
  <c r="K30" i="34"/>
  <c r="L30" i="34"/>
  <c r="K31" i="34"/>
  <c r="Q31" i="34" s="1"/>
  <c r="R31" i="34" s="1"/>
  <c r="L31" i="34"/>
  <c r="K32" i="34"/>
  <c r="P32" i="34" s="1"/>
  <c r="L32" i="34"/>
  <c r="K33" i="34"/>
  <c r="P33" i="34" s="1"/>
  <c r="L33" i="34"/>
  <c r="K34" i="34"/>
  <c r="Q34" i="34" s="1"/>
  <c r="R34" i="34" s="1"/>
  <c r="L34" i="34"/>
  <c r="K35" i="34"/>
  <c r="P35" i="34" s="1"/>
  <c r="L35" i="34"/>
  <c r="K36" i="34"/>
  <c r="P36" i="34" s="1"/>
  <c r="L36" i="34"/>
  <c r="K37" i="34"/>
  <c r="P37" i="34" s="1"/>
  <c r="L37" i="34"/>
  <c r="K38" i="34"/>
  <c r="L38" i="34"/>
  <c r="K39" i="34"/>
  <c r="Q39" i="34" s="1"/>
  <c r="R39" i="34" s="1"/>
  <c r="L39" i="34"/>
  <c r="K40" i="34"/>
  <c r="P40" i="34" s="1"/>
  <c r="L40" i="34"/>
  <c r="K41" i="34"/>
  <c r="P41" i="34" s="1"/>
  <c r="L41" i="34"/>
  <c r="K42" i="34"/>
  <c r="Q42" i="34" s="1"/>
  <c r="R42" i="34" s="1"/>
  <c r="L42" i="34"/>
  <c r="K43" i="34"/>
  <c r="P43" i="34" s="1"/>
  <c r="L43" i="34"/>
  <c r="K44" i="34"/>
  <c r="P44" i="34" s="1"/>
  <c r="L44" i="34"/>
  <c r="K45" i="34"/>
  <c r="P45" i="34" s="1"/>
  <c r="L45" i="34"/>
  <c r="K46" i="34"/>
  <c r="L46" i="34"/>
  <c r="K47" i="34"/>
  <c r="Q47" i="34" s="1"/>
  <c r="R47" i="34" s="1"/>
  <c r="L47" i="34"/>
  <c r="K48" i="34"/>
  <c r="P48" i="34" s="1"/>
  <c r="L48" i="34"/>
  <c r="K49" i="34"/>
  <c r="P49" i="34" s="1"/>
  <c r="L49" i="34"/>
  <c r="K50" i="34"/>
  <c r="Q50" i="34" s="1"/>
  <c r="R50" i="34" s="1"/>
  <c r="L50" i="34"/>
  <c r="K51" i="34"/>
  <c r="P51" i="34" s="1"/>
  <c r="L51" i="34"/>
  <c r="K52" i="34"/>
  <c r="P52" i="34" s="1"/>
  <c r="L52" i="34"/>
  <c r="K53" i="34"/>
  <c r="P53" i="34" s="1"/>
  <c r="L53" i="34"/>
  <c r="K54" i="34"/>
  <c r="L54" i="34"/>
  <c r="K55" i="34"/>
  <c r="Q55" i="34" s="1"/>
  <c r="L55" i="34"/>
  <c r="K56" i="34"/>
  <c r="P56" i="34" s="1"/>
  <c r="L56" i="34"/>
  <c r="K57" i="34"/>
  <c r="P57" i="34" s="1"/>
  <c r="L57" i="34"/>
  <c r="K58" i="34"/>
  <c r="Q58" i="34" s="1"/>
  <c r="R58" i="34" s="1"/>
  <c r="L58" i="34"/>
  <c r="K59" i="34"/>
  <c r="P59" i="34" s="1"/>
  <c r="L59" i="34"/>
  <c r="K60" i="34"/>
  <c r="P60" i="34" s="1"/>
  <c r="L60" i="34"/>
  <c r="K61" i="34"/>
  <c r="P61" i="34" s="1"/>
  <c r="L61" i="34"/>
  <c r="K62" i="34"/>
  <c r="L62" i="34"/>
  <c r="K63" i="34"/>
  <c r="Q63" i="34" s="1"/>
  <c r="R63" i="34" s="1"/>
  <c r="L63" i="34"/>
  <c r="K64" i="34"/>
  <c r="P64" i="34" s="1"/>
  <c r="L64" i="34"/>
  <c r="K65" i="34"/>
  <c r="P65" i="34" s="1"/>
  <c r="L65" i="34"/>
  <c r="K66" i="34"/>
  <c r="Q66" i="34" s="1"/>
  <c r="R66" i="34" s="1"/>
  <c r="L66" i="34"/>
  <c r="K67" i="34"/>
  <c r="P67" i="34" s="1"/>
  <c r="L67" i="34"/>
  <c r="K68" i="34"/>
  <c r="P68" i="34" s="1"/>
  <c r="L68" i="34"/>
  <c r="K69" i="34"/>
  <c r="P69" i="34" s="1"/>
  <c r="L69" i="34"/>
  <c r="K70" i="34"/>
  <c r="L70" i="34"/>
  <c r="K71" i="34"/>
  <c r="Q71" i="34" s="1"/>
  <c r="R71" i="34" s="1"/>
  <c r="L71" i="34"/>
  <c r="K72" i="34"/>
  <c r="P72" i="34" s="1"/>
  <c r="L72" i="34"/>
  <c r="K73" i="34"/>
  <c r="P73" i="34" s="1"/>
  <c r="L73" i="34"/>
  <c r="K74" i="34"/>
  <c r="Q74" i="34" s="1"/>
  <c r="R74" i="34" s="1"/>
  <c r="L74" i="34"/>
  <c r="K75" i="34"/>
  <c r="P75" i="34" s="1"/>
  <c r="L75" i="34"/>
  <c r="K76" i="34"/>
  <c r="P76" i="34" s="1"/>
  <c r="L76" i="34"/>
  <c r="K77" i="34"/>
  <c r="P77" i="34" s="1"/>
  <c r="L77" i="34"/>
  <c r="K78" i="34"/>
  <c r="L78" i="34"/>
  <c r="K79" i="34"/>
  <c r="Q79" i="34" s="1"/>
  <c r="R79" i="34" s="1"/>
  <c r="L79" i="34"/>
  <c r="K80" i="34"/>
  <c r="P80" i="34" s="1"/>
  <c r="L80" i="34"/>
  <c r="K81" i="34"/>
  <c r="P81" i="34" s="1"/>
  <c r="L81" i="34"/>
  <c r="K82" i="34"/>
  <c r="Q82" i="34" s="1"/>
  <c r="R82" i="34" s="1"/>
  <c r="L82" i="34"/>
  <c r="K83" i="34"/>
  <c r="P83" i="34" s="1"/>
  <c r="L83" i="34"/>
  <c r="K84" i="34"/>
  <c r="P84" i="34" s="1"/>
  <c r="L84" i="34"/>
  <c r="K85" i="34"/>
  <c r="P85" i="34" s="1"/>
  <c r="L85" i="34"/>
  <c r="K86" i="34"/>
  <c r="L86" i="34"/>
  <c r="K87" i="34"/>
  <c r="Q87" i="34" s="1"/>
  <c r="R87" i="34" s="1"/>
  <c r="L87" i="34"/>
  <c r="K88" i="34"/>
  <c r="P88" i="34" s="1"/>
  <c r="L88" i="34"/>
  <c r="K89" i="34"/>
  <c r="P89" i="34" s="1"/>
  <c r="L89" i="34"/>
  <c r="K90" i="34"/>
  <c r="Q90" i="34" s="1"/>
  <c r="R90" i="34" s="1"/>
  <c r="L90" i="34"/>
  <c r="K91" i="34"/>
  <c r="Q91" i="34" s="1"/>
  <c r="R91" i="34" s="1"/>
  <c r="L91" i="34"/>
  <c r="K92" i="34"/>
  <c r="P92" i="34" s="1"/>
  <c r="L92" i="34"/>
  <c r="K93" i="34"/>
  <c r="P93" i="34" s="1"/>
  <c r="L93" i="34"/>
  <c r="K94" i="34"/>
  <c r="L94" i="34"/>
  <c r="K95" i="34"/>
  <c r="Q95" i="34" s="1"/>
  <c r="R95" i="34" s="1"/>
  <c r="L95" i="34"/>
  <c r="K96" i="34"/>
  <c r="P96" i="34" s="1"/>
  <c r="L96" i="34"/>
  <c r="K97" i="34"/>
  <c r="P97" i="34" s="1"/>
  <c r="L97" i="34"/>
  <c r="K98" i="34"/>
  <c r="Q98" i="34" s="1"/>
  <c r="R98" i="34" s="1"/>
  <c r="L98" i="34"/>
  <c r="K99" i="34"/>
  <c r="P99" i="34" s="1"/>
  <c r="L99" i="34"/>
  <c r="K100" i="34"/>
  <c r="P100" i="34" s="1"/>
  <c r="L100" i="34"/>
  <c r="K101" i="34"/>
  <c r="P101" i="34" s="1"/>
  <c r="L101" i="34"/>
  <c r="K102" i="34"/>
  <c r="L102" i="34"/>
  <c r="K103" i="34"/>
  <c r="Q103" i="34" s="1"/>
  <c r="R103" i="34" s="1"/>
  <c r="L103" i="34"/>
  <c r="K104" i="34"/>
  <c r="P104" i="34" s="1"/>
  <c r="L104" i="34"/>
  <c r="K105" i="34"/>
  <c r="P105" i="34" s="1"/>
  <c r="L105" i="34"/>
  <c r="K106" i="34"/>
  <c r="Q106" i="34" s="1"/>
  <c r="R106" i="34" s="1"/>
  <c r="L106" i="34"/>
  <c r="K107" i="34"/>
  <c r="Q107" i="34" s="1"/>
  <c r="R107" i="34" s="1"/>
  <c r="L107" i="34"/>
  <c r="K108" i="34"/>
  <c r="P108" i="34" s="1"/>
  <c r="L108" i="34"/>
  <c r="K109" i="34"/>
  <c r="P109" i="34" s="1"/>
  <c r="L109" i="34"/>
  <c r="K110" i="34"/>
  <c r="L110" i="34"/>
  <c r="K111" i="34"/>
  <c r="Q111" i="34" s="1"/>
  <c r="R111" i="34" s="1"/>
  <c r="L111" i="34"/>
  <c r="K112" i="34"/>
  <c r="P112" i="34" s="1"/>
  <c r="L112" i="34"/>
  <c r="K113" i="34"/>
  <c r="P113" i="34" s="1"/>
  <c r="L113" i="34"/>
  <c r="K114" i="34"/>
  <c r="Q114" i="34" s="1"/>
  <c r="R114" i="34" s="1"/>
  <c r="L114" i="34"/>
  <c r="K115" i="34"/>
  <c r="P115" i="34" s="1"/>
  <c r="L115" i="34"/>
  <c r="K116" i="34"/>
  <c r="P116" i="34" s="1"/>
  <c r="L116" i="34"/>
  <c r="K117" i="34"/>
  <c r="P117" i="34" s="1"/>
  <c r="L117" i="34"/>
  <c r="K118" i="34"/>
  <c r="L118" i="34"/>
  <c r="K119" i="34"/>
  <c r="Q119" i="34" s="1"/>
  <c r="R119" i="34" s="1"/>
  <c r="L119" i="34"/>
  <c r="K120" i="34"/>
  <c r="P120" i="34" s="1"/>
  <c r="L120" i="34"/>
  <c r="K121" i="34"/>
  <c r="P121" i="34" s="1"/>
  <c r="L121" i="34"/>
  <c r="K122" i="34"/>
  <c r="Q122" i="34" s="1"/>
  <c r="R122" i="34" s="1"/>
  <c r="L122" i="34"/>
  <c r="K123" i="34"/>
  <c r="Q123" i="34" s="1"/>
  <c r="R123" i="34" s="1"/>
  <c r="L123" i="34"/>
  <c r="K124" i="34"/>
  <c r="P124" i="34" s="1"/>
  <c r="L124" i="34"/>
  <c r="K125" i="34"/>
  <c r="P125" i="34" s="1"/>
  <c r="L125" i="34"/>
  <c r="K126" i="34"/>
  <c r="L126" i="34"/>
  <c r="K127" i="34"/>
  <c r="Q127" i="34" s="1"/>
  <c r="L127" i="34"/>
  <c r="K128" i="34"/>
  <c r="P128" i="34" s="1"/>
  <c r="L128" i="34"/>
  <c r="K129" i="34"/>
  <c r="P129" i="34" s="1"/>
  <c r="L129" i="34"/>
  <c r="K130" i="34"/>
  <c r="Q130" i="34" s="1"/>
  <c r="L130" i="34"/>
  <c r="K131" i="34"/>
  <c r="P131" i="34" s="1"/>
  <c r="L131" i="34"/>
  <c r="K132" i="34"/>
  <c r="P132" i="34" s="1"/>
  <c r="L132" i="34"/>
  <c r="K133" i="34"/>
  <c r="P133" i="34" s="1"/>
  <c r="L133" i="34"/>
  <c r="K134" i="34"/>
  <c r="L134" i="34"/>
  <c r="K135" i="34"/>
  <c r="Q135" i="34" s="1"/>
  <c r="R135" i="34" s="1"/>
  <c r="L135" i="34"/>
  <c r="K136" i="34"/>
  <c r="P136" i="34" s="1"/>
  <c r="L136" i="34"/>
  <c r="K137" i="34"/>
  <c r="P137" i="34" s="1"/>
  <c r="L137" i="34"/>
  <c r="K138" i="34"/>
  <c r="Q138" i="34" s="1"/>
  <c r="R138" i="34" s="1"/>
  <c r="L138" i="34"/>
  <c r="K139" i="34"/>
  <c r="P139" i="34" s="1"/>
  <c r="L139" i="34"/>
  <c r="K140" i="34"/>
  <c r="P140" i="34" s="1"/>
  <c r="L140" i="34"/>
  <c r="K141" i="34"/>
  <c r="P141" i="34" s="1"/>
  <c r="L141" i="34"/>
  <c r="K142" i="34"/>
  <c r="L142" i="34"/>
  <c r="K143" i="34"/>
  <c r="Q143" i="34" s="1"/>
  <c r="R143" i="34" s="1"/>
  <c r="L143" i="34"/>
  <c r="K144" i="34"/>
  <c r="P144" i="34" s="1"/>
  <c r="L144" i="34"/>
  <c r="K145" i="34"/>
  <c r="P145" i="34" s="1"/>
  <c r="L145" i="34"/>
  <c r="K146" i="34"/>
  <c r="Q146" i="34" s="1"/>
  <c r="R146" i="34" s="1"/>
  <c r="L146" i="34"/>
  <c r="K147" i="34"/>
  <c r="P147" i="34" s="1"/>
  <c r="L147" i="34"/>
  <c r="K148" i="34"/>
  <c r="P148" i="34" s="1"/>
  <c r="L148" i="34"/>
  <c r="K149" i="34"/>
  <c r="P149" i="34" s="1"/>
  <c r="L149" i="34"/>
  <c r="K150" i="34"/>
  <c r="L150" i="34"/>
  <c r="K151" i="34"/>
  <c r="Q151" i="34" s="1"/>
  <c r="R151" i="34" s="1"/>
  <c r="L151" i="34"/>
  <c r="K152" i="34"/>
  <c r="P152" i="34" s="1"/>
  <c r="L152" i="34"/>
  <c r="K153" i="34"/>
  <c r="P153" i="34" s="1"/>
  <c r="L153" i="34"/>
  <c r="K154" i="34"/>
  <c r="Q154" i="34" s="1"/>
  <c r="R154" i="34" s="1"/>
  <c r="L154" i="34"/>
  <c r="K155" i="34"/>
  <c r="P155" i="34" s="1"/>
  <c r="L155" i="34"/>
  <c r="K156" i="34"/>
  <c r="P156" i="34" s="1"/>
  <c r="L156" i="34"/>
  <c r="K157" i="34"/>
  <c r="P157" i="34" s="1"/>
  <c r="L157" i="34"/>
  <c r="K158" i="34"/>
  <c r="L158" i="34"/>
  <c r="K159" i="34"/>
  <c r="Q159" i="34" s="1"/>
  <c r="R159" i="34" s="1"/>
  <c r="L159" i="34"/>
  <c r="K160" i="34"/>
  <c r="P160" i="34" s="1"/>
  <c r="L160" i="34"/>
  <c r="K161" i="34"/>
  <c r="P161" i="34" s="1"/>
  <c r="L161" i="34"/>
  <c r="K162" i="34"/>
  <c r="Q162" i="34" s="1"/>
  <c r="R162" i="34" s="1"/>
  <c r="L162" i="34"/>
  <c r="K163" i="34"/>
  <c r="P163" i="34" s="1"/>
  <c r="L163" i="34"/>
  <c r="K164" i="34"/>
  <c r="P164" i="34" s="1"/>
  <c r="L164" i="34"/>
  <c r="K165" i="34"/>
  <c r="P165" i="34" s="1"/>
  <c r="L165" i="34"/>
  <c r="K166" i="34"/>
  <c r="L166" i="34"/>
  <c r="L4" i="34"/>
  <c r="K4" i="34"/>
  <c r="P4" i="34" s="1"/>
  <c r="C168" i="34"/>
  <c r="H168" i="34" s="1"/>
  <c r="D168" i="34"/>
  <c r="C169" i="34"/>
  <c r="D169" i="34"/>
  <c r="C170" i="34"/>
  <c r="D170" i="34"/>
  <c r="C171" i="34"/>
  <c r="H171" i="34" s="1"/>
  <c r="D171" i="34"/>
  <c r="C172" i="34"/>
  <c r="H172" i="34" s="1"/>
  <c r="D172" i="34"/>
  <c r="C173" i="34"/>
  <c r="H173" i="34" s="1"/>
  <c r="D173" i="34"/>
  <c r="C174" i="34"/>
  <c r="D174" i="34"/>
  <c r="C175" i="34"/>
  <c r="I175" i="34" s="1"/>
  <c r="D175" i="34"/>
  <c r="C176" i="34"/>
  <c r="H176" i="34" s="1"/>
  <c r="D176" i="34"/>
  <c r="C177" i="34"/>
  <c r="D177" i="34"/>
  <c r="C178" i="34"/>
  <c r="D178" i="34"/>
  <c r="C179" i="34"/>
  <c r="H179" i="34" s="1"/>
  <c r="D179" i="34"/>
  <c r="C180" i="34"/>
  <c r="H180" i="34" s="1"/>
  <c r="D180" i="34"/>
  <c r="C181" i="34"/>
  <c r="H181" i="34" s="1"/>
  <c r="D181" i="34"/>
  <c r="C182" i="34"/>
  <c r="D182" i="34"/>
  <c r="C183" i="34"/>
  <c r="I183" i="34" s="1"/>
  <c r="J183" i="34" s="1"/>
  <c r="D183" i="34"/>
  <c r="C184" i="34"/>
  <c r="H184" i="34" s="1"/>
  <c r="D184" i="34"/>
  <c r="C185" i="34"/>
  <c r="D185" i="34"/>
  <c r="C186" i="34"/>
  <c r="D186" i="34"/>
  <c r="C187" i="34"/>
  <c r="H187" i="34" s="1"/>
  <c r="D187" i="34"/>
  <c r="C188" i="34"/>
  <c r="H188" i="34" s="1"/>
  <c r="D188" i="34"/>
  <c r="C189" i="34"/>
  <c r="D189" i="34"/>
  <c r="C190" i="34"/>
  <c r="D190" i="34"/>
  <c r="C191" i="34"/>
  <c r="I191" i="34" s="1"/>
  <c r="J191" i="34" s="1"/>
  <c r="D191" i="34"/>
  <c r="C192" i="34"/>
  <c r="H192" i="34" s="1"/>
  <c r="D192" i="34"/>
  <c r="C193" i="34"/>
  <c r="D193" i="34"/>
  <c r="C194" i="34"/>
  <c r="D194" i="34"/>
  <c r="C195" i="34"/>
  <c r="H195" i="34" s="1"/>
  <c r="D195" i="34"/>
  <c r="C196" i="34"/>
  <c r="H196" i="34" s="1"/>
  <c r="D196" i="34"/>
  <c r="C197" i="34"/>
  <c r="H197" i="34" s="1"/>
  <c r="D197" i="34"/>
  <c r="C198" i="34"/>
  <c r="D198" i="34"/>
  <c r="C199" i="34"/>
  <c r="I199" i="34" s="1"/>
  <c r="J199" i="34" s="1"/>
  <c r="D199" i="34"/>
  <c r="C200" i="34"/>
  <c r="H200" i="34" s="1"/>
  <c r="D200" i="34"/>
  <c r="C201" i="34"/>
  <c r="D201" i="34"/>
  <c r="C202" i="34"/>
  <c r="D202" i="34"/>
  <c r="C203" i="34"/>
  <c r="H203" i="34" s="1"/>
  <c r="D203" i="34"/>
  <c r="C204" i="34"/>
  <c r="H204" i="34" s="1"/>
  <c r="D204" i="34"/>
  <c r="C205" i="34"/>
  <c r="D205" i="34"/>
  <c r="C206" i="34"/>
  <c r="D206" i="34"/>
  <c r="C207" i="34"/>
  <c r="I207" i="34" s="1"/>
  <c r="J207" i="34" s="1"/>
  <c r="D207" i="34"/>
  <c r="C208" i="34"/>
  <c r="H208" i="34" s="1"/>
  <c r="D208" i="34"/>
  <c r="C209" i="34"/>
  <c r="D209" i="34"/>
  <c r="C210" i="34"/>
  <c r="D210" i="34"/>
  <c r="C211" i="34"/>
  <c r="H211" i="34" s="1"/>
  <c r="D211" i="34"/>
  <c r="C212" i="34"/>
  <c r="H212" i="34" s="1"/>
  <c r="D212" i="34"/>
  <c r="C213" i="34"/>
  <c r="D213" i="34"/>
  <c r="C214" i="34"/>
  <c r="D214" i="34"/>
  <c r="C215" i="34"/>
  <c r="I215" i="34" s="1"/>
  <c r="J215" i="34" s="1"/>
  <c r="D215" i="34"/>
  <c r="C216" i="34"/>
  <c r="H216" i="34" s="1"/>
  <c r="D216" i="34"/>
  <c r="C217" i="34"/>
  <c r="D217" i="34"/>
  <c r="C218" i="34"/>
  <c r="D218" i="34"/>
  <c r="C219" i="34"/>
  <c r="H219" i="34" s="1"/>
  <c r="D219" i="34"/>
  <c r="C220" i="34"/>
  <c r="H220" i="34" s="1"/>
  <c r="D220" i="34"/>
  <c r="C221" i="34"/>
  <c r="D221" i="34"/>
  <c r="C222" i="34"/>
  <c r="D222" i="34"/>
  <c r="C223" i="34"/>
  <c r="I223" i="34" s="1"/>
  <c r="J223" i="34" s="1"/>
  <c r="D223" i="34"/>
  <c r="C224" i="34"/>
  <c r="H224" i="34" s="1"/>
  <c r="D224" i="34"/>
  <c r="C225" i="34"/>
  <c r="D225" i="34"/>
  <c r="C226" i="34"/>
  <c r="D226" i="34"/>
  <c r="C227" i="34"/>
  <c r="H227" i="34" s="1"/>
  <c r="D227" i="34"/>
  <c r="C228" i="34"/>
  <c r="H228" i="34" s="1"/>
  <c r="D228" i="34"/>
  <c r="C229" i="34"/>
  <c r="D229" i="34"/>
  <c r="C230" i="34"/>
  <c r="D230" i="34"/>
  <c r="C231" i="34"/>
  <c r="I231" i="34" s="1"/>
  <c r="D231" i="34"/>
  <c r="C232" i="34"/>
  <c r="H232" i="34" s="1"/>
  <c r="D232" i="34"/>
  <c r="C233" i="34"/>
  <c r="D233" i="34"/>
  <c r="C234" i="34"/>
  <c r="D234" i="34"/>
  <c r="C235" i="34"/>
  <c r="H235" i="34" s="1"/>
  <c r="D235" i="34"/>
  <c r="C236" i="34"/>
  <c r="H236" i="34" s="1"/>
  <c r="D236" i="34"/>
  <c r="C237" i="34"/>
  <c r="D237" i="34"/>
  <c r="C238" i="34"/>
  <c r="D238" i="34"/>
  <c r="C167" i="34"/>
  <c r="I167" i="34" s="1"/>
  <c r="J167" i="34" s="1"/>
  <c r="D167" i="34"/>
  <c r="C5" i="34"/>
  <c r="H5" i="34" s="1"/>
  <c r="D5" i="34"/>
  <c r="C6" i="34"/>
  <c r="H6" i="34" s="1"/>
  <c r="D6" i="34"/>
  <c r="C7" i="34"/>
  <c r="D7" i="34"/>
  <c r="C8" i="34"/>
  <c r="H8" i="34" s="1"/>
  <c r="D8" i="34"/>
  <c r="C9" i="34"/>
  <c r="H9" i="34" s="1"/>
  <c r="D9" i="34"/>
  <c r="C10" i="34"/>
  <c r="D10" i="34"/>
  <c r="C11" i="34"/>
  <c r="D11" i="34"/>
  <c r="C12" i="34"/>
  <c r="I12" i="34" s="1"/>
  <c r="J12" i="34" s="1"/>
  <c r="D12" i="34"/>
  <c r="C13" i="34"/>
  <c r="H13" i="34" s="1"/>
  <c r="D13" i="34"/>
  <c r="C14" i="34"/>
  <c r="D14" i="34"/>
  <c r="C15" i="34"/>
  <c r="D15" i="34"/>
  <c r="C16" i="34"/>
  <c r="H16" i="34" s="1"/>
  <c r="D16" i="34"/>
  <c r="C17" i="34"/>
  <c r="H17" i="34" s="1"/>
  <c r="D17" i="34"/>
  <c r="C18" i="34"/>
  <c r="D18" i="34"/>
  <c r="C19" i="34"/>
  <c r="D19" i="34"/>
  <c r="C20" i="34"/>
  <c r="I20" i="34" s="1"/>
  <c r="J20" i="34" s="1"/>
  <c r="D20" i="34"/>
  <c r="C21" i="34"/>
  <c r="H21" i="34" s="1"/>
  <c r="D21" i="34"/>
  <c r="C22" i="34"/>
  <c r="H22" i="34" s="1"/>
  <c r="D22" i="34"/>
  <c r="C23" i="34"/>
  <c r="D23" i="34"/>
  <c r="C24" i="34"/>
  <c r="H24" i="34" s="1"/>
  <c r="D24" i="34"/>
  <c r="C25" i="34"/>
  <c r="H25" i="34" s="1"/>
  <c r="D25" i="34"/>
  <c r="C26" i="34"/>
  <c r="D26" i="34"/>
  <c r="C27" i="34"/>
  <c r="D27" i="34"/>
  <c r="C28" i="34"/>
  <c r="I28" i="34" s="1"/>
  <c r="J28" i="34" s="1"/>
  <c r="D28" i="34"/>
  <c r="C29" i="34"/>
  <c r="H29" i="34" s="1"/>
  <c r="D29" i="34"/>
  <c r="C30" i="34"/>
  <c r="D30" i="34"/>
  <c r="C31" i="34"/>
  <c r="D31" i="34"/>
  <c r="C32" i="34"/>
  <c r="H32" i="34" s="1"/>
  <c r="D32" i="34"/>
  <c r="C33" i="34"/>
  <c r="H33" i="34" s="1"/>
  <c r="D33" i="34"/>
  <c r="C34" i="34"/>
  <c r="D34" i="34"/>
  <c r="C35" i="34"/>
  <c r="D35" i="34"/>
  <c r="C36" i="34"/>
  <c r="I36" i="34" s="1"/>
  <c r="J36" i="34" s="1"/>
  <c r="D36" i="34"/>
  <c r="C37" i="34"/>
  <c r="H37" i="34" s="1"/>
  <c r="D37" i="34"/>
  <c r="C38" i="34"/>
  <c r="H38" i="34" s="1"/>
  <c r="D38" i="34"/>
  <c r="C39" i="34"/>
  <c r="D39" i="34"/>
  <c r="C40" i="34"/>
  <c r="H40" i="34" s="1"/>
  <c r="D40" i="34"/>
  <c r="C41" i="34"/>
  <c r="H41" i="34" s="1"/>
  <c r="D41" i="34"/>
  <c r="C42" i="34"/>
  <c r="D42" i="34"/>
  <c r="C43" i="34"/>
  <c r="D43" i="34"/>
  <c r="C44" i="34"/>
  <c r="I44" i="34" s="1"/>
  <c r="J44" i="34" s="1"/>
  <c r="D44" i="34"/>
  <c r="C45" i="34"/>
  <c r="D45" i="34"/>
  <c r="C46" i="34"/>
  <c r="D46" i="34"/>
  <c r="C47" i="34"/>
  <c r="D47" i="34"/>
  <c r="C48" i="34"/>
  <c r="H48" i="34" s="1"/>
  <c r="D48" i="34"/>
  <c r="C49" i="34"/>
  <c r="H49" i="34" s="1"/>
  <c r="D49" i="34"/>
  <c r="C50" i="34"/>
  <c r="D50" i="34"/>
  <c r="C51" i="34"/>
  <c r="D51" i="34"/>
  <c r="C52" i="34"/>
  <c r="I52" i="34" s="1"/>
  <c r="J52" i="34" s="1"/>
  <c r="D52" i="34"/>
  <c r="C53" i="34"/>
  <c r="H53" i="34" s="1"/>
  <c r="D53" i="34"/>
  <c r="C54" i="34"/>
  <c r="H54" i="34" s="1"/>
  <c r="D54" i="34"/>
  <c r="C55" i="34"/>
  <c r="D55" i="34"/>
  <c r="C56" i="34"/>
  <c r="H56" i="34" s="1"/>
  <c r="D56" i="34"/>
  <c r="C57" i="34"/>
  <c r="H57" i="34" s="1"/>
  <c r="D57" i="34"/>
  <c r="C58" i="34"/>
  <c r="D58" i="34"/>
  <c r="C59" i="34"/>
  <c r="D59" i="34"/>
  <c r="C60" i="34"/>
  <c r="I60" i="34" s="1"/>
  <c r="J60" i="34" s="1"/>
  <c r="D60" i="34"/>
  <c r="C61" i="34"/>
  <c r="H61" i="34" s="1"/>
  <c r="D61" i="34"/>
  <c r="C62" i="34"/>
  <c r="D62" i="34"/>
  <c r="C63" i="34"/>
  <c r="D63" i="34"/>
  <c r="C64" i="34"/>
  <c r="H64" i="34" s="1"/>
  <c r="D64" i="34"/>
  <c r="C65" i="34"/>
  <c r="H65" i="34" s="1"/>
  <c r="D65" i="34"/>
  <c r="C66" i="34"/>
  <c r="D66" i="34"/>
  <c r="C67" i="34"/>
  <c r="D67" i="34"/>
  <c r="C68" i="34"/>
  <c r="I68" i="34" s="1"/>
  <c r="J68" i="34" s="1"/>
  <c r="D68" i="34"/>
  <c r="C69" i="34"/>
  <c r="H69" i="34" s="1"/>
  <c r="D69" i="34"/>
  <c r="C70" i="34"/>
  <c r="H70" i="34" s="1"/>
  <c r="D70" i="34"/>
  <c r="C71" i="34"/>
  <c r="D71" i="34"/>
  <c r="C72" i="34"/>
  <c r="H72" i="34" s="1"/>
  <c r="D72" i="34"/>
  <c r="C73" i="34"/>
  <c r="H73" i="34" s="1"/>
  <c r="D73" i="34"/>
  <c r="C74" i="34"/>
  <c r="D74" i="34"/>
  <c r="C75" i="34"/>
  <c r="D75" i="34"/>
  <c r="C76" i="34"/>
  <c r="D76" i="34"/>
  <c r="C77" i="34"/>
  <c r="H77" i="34" s="1"/>
  <c r="D77" i="34"/>
  <c r="C78" i="34"/>
  <c r="D78" i="34"/>
  <c r="C79" i="34"/>
  <c r="D79" i="34"/>
  <c r="C80" i="34"/>
  <c r="H80" i="34" s="1"/>
  <c r="D80" i="34"/>
  <c r="C81" i="34"/>
  <c r="H81" i="34" s="1"/>
  <c r="D81" i="34"/>
  <c r="C82" i="34"/>
  <c r="D82" i="34"/>
  <c r="C83" i="34"/>
  <c r="D83" i="34"/>
  <c r="C84" i="34"/>
  <c r="I84" i="34" s="1"/>
  <c r="J84" i="34" s="1"/>
  <c r="D84" i="34"/>
  <c r="C85" i="34"/>
  <c r="H85" i="34" s="1"/>
  <c r="D85" i="34"/>
  <c r="C86" i="34"/>
  <c r="H86" i="34" s="1"/>
  <c r="D86" i="34"/>
  <c r="C87" i="34"/>
  <c r="D87" i="34"/>
  <c r="C88" i="34"/>
  <c r="H88" i="34" s="1"/>
  <c r="D88" i="34"/>
  <c r="C89" i="34"/>
  <c r="H89" i="34" s="1"/>
  <c r="D89" i="34"/>
  <c r="C90" i="34"/>
  <c r="D90" i="34"/>
  <c r="C91" i="34"/>
  <c r="D91" i="34"/>
  <c r="C92" i="34"/>
  <c r="D92" i="34"/>
  <c r="C93" i="34"/>
  <c r="H93" i="34" s="1"/>
  <c r="D93" i="34"/>
  <c r="C94" i="34"/>
  <c r="D94" i="34"/>
  <c r="C95" i="34"/>
  <c r="D95" i="34"/>
  <c r="C96" i="34"/>
  <c r="H96" i="34" s="1"/>
  <c r="D96" i="34"/>
  <c r="C97" i="34"/>
  <c r="H97" i="34" s="1"/>
  <c r="D97" i="34"/>
  <c r="C98" i="34"/>
  <c r="D98" i="34"/>
  <c r="C99" i="34"/>
  <c r="D99" i="34"/>
  <c r="C100" i="34"/>
  <c r="I100" i="34" s="1"/>
  <c r="J100" i="34" s="1"/>
  <c r="D100" i="34"/>
  <c r="C101" i="34"/>
  <c r="H101" i="34" s="1"/>
  <c r="D101" i="34"/>
  <c r="C102" i="34"/>
  <c r="H102" i="34" s="1"/>
  <c r="D102" i="34"/>
  <c r="C103" i="34"/>
  <c r="D103" i="34"/>
  <c r="C104" i="34"/>
  <c r="D104" i="34"/>
  <c r="C105" i="34"/>
  <c r="H105" i="34" s="1"/>
  <c r="D105" i="34"/>
  <c r="C106" i="34"/>
  <c r="D106" i="34"/>
  <c r="C107" i="34"/>
  <c r="D107" i="34"/>
  <c r="C108" i="34"/>
  <c r="D108" i="34"/>
  <c r="C109" i="34"/>
  <c r="H109" i="34" s="1"/>
  <c r="D109" i="34"/>
  <c r="C110" i="34"/>
  <c r="D110" i="34"/>
  <c r="C111" i="34"/>
  <c r="D111" i="34"/>
  <c r="C112" i="34"/>
  <c r="D112" i="34"/>
  <c r="C113" i="34"/>
  <c r="H113" i="34" s="1"/>
  <c r="D113" i="34"/>
  <c r="C114" i="34"/>
  <c r="D114" i="34"/>
  <c r="C115" i="34"/>
  <c r="D115" i="34"/>
  <c r="C116" i="34"/>
  <c r="I116" i="34" s="1"/>
  <c r="J116" i="34" s="1"/>
  <c r="D116" i="34"/>
  <c r="C117" i="34"/>
  <c r="H117" i="34" s="1"/>
  <c r="D117" i="34"/>
  <c r="C118" i="34"/>
  <c r="D118" i="34"/>
  <c r="C119" i="34"/>
  <c r="D119" i="34"/>
  <c r="C120" i="34"/>
  <c r="D120" i="34"/>
  <c r="C121" i="34"/>
  <c r="H121" i="34" s="1"/>
  <c r="D121" i="34"/>
  <c r="C122" i="34"/>
  <c r="D122" i="34"/>
  <c r="C123" i="34"/>
  <c r="D123" i="34"/>
  <c r="C124" i="34"/>
  <c r="D124" i="34"/>
  <c r="C125" i="34"/>
  <c r="H125" i="34" s="1"/>
  <c r="D125" i="34"/>
  <c r="C126" i="34"/>
  <c r="D126" i="34"/>
  <c r="C127" i="34"/>
  <c r="D127" i="34"/>
  <c r="C128" i="34"/>
  <c r="H128" i="34" s="1"/>
  <c r="D128" i="34"/>
  <c r="C129" i="34"/>
  <c r="H129" i="34" s="1"/>
  <c r="D129" i="34"/>
  <c r="C130" i="34"/>
  <c r="D130" i="34"/>
  <c r="C131" i="34"/>
  <c r="D131" i="34"/>
  <c r="C132" i="34"/>
  <c r="I132" i="34" s="1"/>
  <c r="D132" i="34"/>
  <c r="C133" i="34"/>
  <c r="H133" i="34" s="1"/>
  <c r="D133" i="34"/>
  <c r="C134" i="34"/>
  <c r="D134" i="34"/>
  <c r="C135" i="34"/>
  <c r="D135" i="34"/>
  <c r="C136" i="34"/>
  <c r="D136" i="34"/>
  <c r="C137" i="34"/>
  <c r="H137" i="34" s="1"/>
  <c r="D137" i="34"/>
  <c r="C138" i="34"/>
  <c r="D138" i="34"/>
  <c r="C139" i="34"/>
  <c r="D139" i="34"/>
  <c r="C140" i="34"/>
  <c r="D140" i="34"/>
  <c r="C141" i="34"/>
  <c r="H141" i="34" s="1"/>
  <c r="D141" i="34"/>
  <c r="C142" i="34"/>
  <c r="D142" i="34"/>
  <c r="C143" i="34"/>
  <c r="D143" i="34"/>
  <c r="C144" i="34"/>
  <c r="D144" i="34"/>
  <c r="C145" i="34"/>
  <c r="H145" i="34" s="1"/>
  <c r="D145" i="34"/>
  <c r="C146" i="34"/>
  <c r="D146" i="34"/>
  <c r="C147" i="34"/>
  <c r="D147" i="34"/>
  <c r="C148" i="34"/>
  <c r="I148" i="34" s="1"/>
  <c r="J148" i="34" s="1"/>
  <c r="D148" i="34"/>
  <c r="C149" i="34"/>
  <c r="H149" i="34" s="1"/>
  <c r="D149" i="34"/>
  <c r="C150" i="34"/>
  <c r="D150" i="34"/>
  <c r="C151" i="34"/>
  <c r="D151" i="34"/>
  <c r="C152" i="34"/>
  <c r="D152" i="34"/>
  <c r="C153" i="34"/>
  <c r="H153" i="34" s="1"/>
  <c r="D153" i="34"/>
  <c r="C154" i="34"/>
  <c r="D154" i="34"/>
  <c r="C155" i="34"/>
  <c r="D155" i="34"/>
  <c r="C156" i="34"/>
  <c r="D156" i="34"/>
  <c r="C157" i="34"/>
  <c r="H157" i="34" s="1"/>
  <c r="D157" i="34"/>
  <c r="C158" i="34"/>
  <c r="D158" i="34"/>
  <c r="C159" i="34"/>
  <c r="D159" i="34"/>
  <c r="C160" i="34"/>
  <c r="D160" i="34"/>
  <c r="C161" i="34"/>
  <c r="H161" i="34" s="1"/>
  <c r="D161" i="34"/>
  <c r="C162" i="34"/>
  <c r="D162" i="34"/>
  <c r="C163" i="34"/>
  <c r="D163" i="34"/>
  <c r="C164" i="34"/>
  <c r="I164" i="34" s="1"/>
  <c r="J164" i="34" s="1"/>
  <c r="D164" i="34"/>
  <c r="C165" i="34"/>
  <c r="H165" i="34" s="1"/>
  <c r="D165" i="34"/>
  <c r="C166" i="34"/>
  <c r="D166" i="34"/>
  <c r="D4" i="34"/>
  <c r="C4" i="34"/>
  <c r="H4" i="34" s="1"/>
  <c r="M167" i="34"/>
  <c r="N167" i="34"/>
  <c r="O167" i="34"/>
  <c r="M168" i="34"/>
  <c r="N168" i="34"/>
  <c r="O168" i="34"/>
  <c r="M169" i="34"/>
  <c r="N169" i="34"/>
  <c r="O169" i="34"/>
  <c r="M170" i="34"/>
  <c r="N170" i="34"/>
  <c r="O170" i="34"/>
  <c r="M171" i="34"/>
  <c r="N171" i="34"/>
  <c r="O171" i="34"/>
  <c r="M172" i="34"/>
  <c r="N172" i="34"/>
  <c r="O172" i="34"/>
  <c r="M173" i="34"/>
  <c r="N173" i="34"/>
  <c r="O173" i="34"/>
  <c r="M174" i="34"/>
  <c r="N174" i="34"/>
  <c r="O174" i="34"/>
  <c r="M175" i="34"/>
  <c r="N175" i="34"/>
  <c r="O175" i="34"/>
  <c r="M176" i="34"/>
  <c r="N176" i="34"/>
  <c r="O176" i="34"/>
  <c r="M177" i="34"/>
  <c r="N177" i="34"/>
  <c r="O177" i="34"/>
  <c r="M178" i="34"/>
  <c r="N178" i="34"/>
  <c r="O178" i="34"/>
  <c r="M179" i="34"/>
  <c r="N179" i="34"/>
  <c r="O179" i="34"/>
  <c r="M180" i="34"/>
  <c r="N180" i="34"/>
  <c r="O180" i="34"/>
  <c r="M181" i="34"/>
  <c r="N181" i="34"/>
  <c r="O181" i="34"/>
  <c r="M182" i="34"/>
  <c r="N182" i="34"/>
  <c r="O182" i="34"/>
  <c r="M183" i="34"/>
  <c r="N183" i="34"/>
  <c r="O183" i="34"/>
  <c r="M184" i="34"/>
  <c r="N184" i="34"/>
  <c r="O184" i="34"/>
  <c r="M185" i="34"/>
  <c r="N185" i="34"/>
  <c r="O185" i="34"/>
  <c r="M186" i="34"/>
  <c r="N186" i="34"/>
  <c r="O186" i="34"/>
  <c r="M187" i="34"/>
  <c r="N187" i="34"/>
  <c r="O187" i="34"/>
  <c r="M188" i="34"/>
  <c r="N188" i="34"/>
  <c r="O188" i="34"/>
  <c r="M189" i="34"/>
  <c r="N189" i="34"/>
  <c r="O189" i="34"/>
  <c r="M190" i="34"/>
  <c r="N190" i="34"/>
  <c r="O190" i="34"/>
  <c r="M191" i="34"/>
  <c r="N191" i="34"/>
  <c r="O191" i="34"/>
  <c r="M192" i="34"/>
  <c r="N192" i="34"/>
  <c r="O192" i="34"/>
  <c r="M193" i="34"/>
  <c r="N193" i="34"/>
  <c r="O193" i="34"/>
  <c r="M194" i="34"/>
  <c r="N194" i="34"/>
  <c r="O194" i="34"/>
  <c r="M195" i="34"/>
  <c r="N195" i="34"/>
  <c r="O195" i="34"/>
  <c r="M196" i="34"/>
  <c r="N196" i="34"/>
  <c r="O196" i="34"/>
  <c r="M197" i="34"/>
  <c r="N197" i="34"/>
  <c r="O197" i="34"/>
  <c r="M198" i="34"/>
  <c r="N198" i="34"/>
  <c r="O198" i="34"/>
  <c r="M199" i="34"/>
  <c r="N199" i="34"/>
  <c r="O199" i="34"/>
  <c r="M200" i="34"/>
  <c r="N200" i="34"/>
  <c r="O200" i="34"/>
  <c r="M201" i="34"/>
  <c r="N201" i="34"/>
  <c r="O201" i="34"/>
  <c r="M202" i="34"/>
  <c r="N202" i="34"/>
  <c r="O202" i="34"/>
  <c r="M203" i="34"/>
  <c r="N203" i="34"/>
  <c r="O203" i="34"/>
  <c r="M204" i="34"/>
  <c r="N204" i="34"/>
  <c r="O204" i="34"/>
  <c r="M205" i="34"/>
  <c r="N205" i="34"/>
  <c r="O205" i="34"/>
  <c r="M206" i="34"/>
  <c r="N206" i="34"/>
  <c r="O206" i="34"/>
  <c r="M207" i="34"/>
  <c r="N207" i="34"/>
  <c r="O207" i="34"/>
  <c r="M208" i="34"/>
  <c r="N208" i="34"/>
  <c r="O208" i="34"/>
  <c r="M209" i="34"/>
  <c r="N209" i="34"/>
  <c r="O209" i="34"/>
  <c r="M210" i="34"/>
  <c r="N210" i="34"/>
  <c r="O210" i="34"/>
  <c r="M211" i="34"/>
  <c r="N211" i="34"/>
  <c r="O211" i="34"/>
  <c r="M212" i="34"/>
  <c r="N212" i="34"/>
  <c r="O212" i="34"/>
  <c r="M213" i="34"/>
  <c r="N213" i="34"/>
  <c r="O213" i="34"/>
  <c r="M214" i="34"/>
  <c r="N214" i="34"/>
  <c r="O214" i="34"/>
  <c r="M215" i="34"/>
  <c r="N215" i="34"/>
  <c r="O215" i="34"/>
  <c r="M216" i="34"/>
  <c r="N216" i="34"/>
  <c r="O216" i="34"/>
  <c r="M217" i="34"/>
  <c r="N217" i="34"/>
  <c r="O217" i="34"/>
  <c r="M218" i="34"/>
  <c r="N218" i="34"/>
  <c r="O218" i="34"/>
  <c r="M219" i="34"/>
  <c r="N219" i="34"/>
  <c r="O219" i="34"/>
  <c r="M220" i="34"/>
  <c r="N220" i="34"/>
  <c r="O220" i="34"/>
  <c r="M221" i="34"/>
  <c r="N221" i="34"/>
  <c r="O221" i="34"/>
  <c r="M222" i="34"/>
  <c r="N222" i="34"/>
  <c r="O222" i="34"/>
  <c r="M223" i="34"/>
  <c r="N223" i="34"/>
  <c r="O223" i="34"/>
  <c r="M224" i="34"/>
  <c r="N224" i="34"/>
  <c r="O224" i="34"/>
  <c r="M225" i="34"/>
  <c r="N225" i="34"/>
  <c r="O225" i="34"/>
  <c r="M226" i="34"/>
  <c r="N226" i="34"/>
  <c r="O226" i="34"/>
  <c r="M227" i="34"/>
  <c r="N227" i="34"/>
  <c r="O227" i="34"/>
  <c r="M228" i="34"/>
  <c r="N228" i="34"/>
  <c r="O228" i="34"/>
  <c r="M229" i="34"/>
  <c r="N229" i="34"/>
  <c r="O229" i="34"/>
  <c r="M230" i="34"/>
  <c r="N230" i="34"/>
  <c r="O230" i="34"/>
  <c r="M231" i="34"/>
  <c r="N231" i="34"/>
  <c r="O231" i="34"/>
  <c r="M232" i="34"/>
  <c r="N232" i="34"/>
  <c r="O232" i="34"/>
  <c r="M233" i="34"/>
  <c r="N233" i="34"/>
  <c r="O233" i="34"/>
  <c r="M234" i="34"/>
  <c r="N234" i="34"/>
  <c r="O234" i="34"/>
  <c r="M235" i="34"/>
  <c r="N235" i="34"/>
  <c r="O235" i="34"/>
  <c r="M236" i="34"/>
  <c r="N236" i="34"/>
  <c r="O236" i="34"/>
  <c r="M237" i="34"/>
  <c r="N237" i="34"/>
  <c r="O237" i="34"/>
  <c r="M238" i="34"/>
  <c r="N238" i="34"/>
  <c r="O238" i="34"/>
  <c r="M5" i="34"/>
  <c r="N5" i="34"/>
  <c r="O5" i="34"/>
  <c r="M6" i="34"/>
  <c r="N6" i="34"/>
  <c r="O6" i="34"/>
  <c r="M7" i="34"/>
  <c r="N7" i="34"/>
  <c r="O7" i="34"/>
  <c r="M8" i="34"/>
  <c r="N8" i="34"/>
  <c r="O8" i="34"/>
  <c r="M9" i="34"/>
  <c r="N9" i="34"/>
  <c r="O9" i="34"/>
  <c r="M10" i="34"/>
  <c r="N10" i="34"/>
  <c r="O10" i="34"/>
  <c r="M11" i="34"/>
  <c r="N11" i="34"/>
  <c r="O11" i="34"/>
  <c r="M12" i="34"/>
  <c r="N12" i="34"/>
  <c r="O12" i="34"/>
  <c r="M13" i="34"/>
  <c r="N13" i="34"/>
  <c r="O13" i="34"/>
  <c r="M14" i="34"/>
  <c r="N14" i="34"/>
  <c r="O14" i="34"/>
  <c r="M15" i="34"/>
  <c r="N15" i="34"/>
  <c r="O15" i="34"/>
  <c r="M16" i="34"/>
  <c r="N16" i="34"/>
  <c r="O16" i="34"/>
  <c r="M17" i="34"/>
  <c r="N17" i="34"/>
  <c r="O17" i="34"/>
  <c r="M18" i="34"/>
  <c r="N18" i="34"/>
  <c r="O18" i="34"/>
  <c r="M19" i="34"/>
  <c r="N19" i="34"/>
  <c r="O19" i="34"/>
  <c r="M20" i="34"/>
  <c r="N20" i="34"/>
  <c r="O20" i="34"/>
  <c r="M21" i="34"/>
  <c r="N21" i="34"/>
  <c r="O21" i="34"/>
  <c r="M22" i="34"/>
  <c r="N22" i="34"/>
  <c r="O22" i="34"/>
  <c r="M23" i="34"/>
  <c r="N23" i="34"/>
  <c r="O23" i="34"/>
  <c r="M24" i="34"/>
  <c r="N24" i="34"/>
  <c r="O24" i="34"/>
  <c r="M25" i="34"/>
  <c r="N25" i="34"/>
  <c r="O25" i="34"/>
  <c r="M26" i="34"/>
  <c r="N26" i="34"/>
  <c r="O26" i="34"/>
  <c r="M27" i="34"/>
  <c r="N27" i="34"/>
  <c r="O27" i="34"/>
  <c r="M28" i="34"/>
  <c r="N28" i="34"/>
  <c r="O28" i="34"/>
  <c r="M29" i="34"/>
  <c r="N29" i="34"/>
  <c r="O29" i="34"/>
  <c r="M30" i="34"/>
  <c r="N30" i="34"/>
  <c r="O30" i="34"/>
  <c r="M31" i="34"/>
  <c r="N31" i="34"/>
  <c r="O31" i="34"/>
  <c r="M32" i="34"/>
  <c r="N32" i="34"/>
  <c r="O32" i="34"/>
  <c r="M33" i="34"/>
  <c r="N33" i="34"/>
  <c r="O33" i="34"/>
  <c r="M34" i="34"/>
  <c r="N34" i="34"/>
  <c r="O34" i="34"/>
  <c r="M35" i="34"/>
  <c r="N35" i="34"/>
  <c r="O35" i="34"/>
  <c r="M36" i="34"/>
  <c r="N36" i="34"/>
  <c r="O36" i="34"/>
  <c r="M37" i="34"/>
  <c r="N37" i="34"/>
  <c r="O37" i="34"/>
  <c r="M38" i="34"/>
  <c r="N38" i="34"/>
  <c r="O38" i="34"/>
  <c r="M39" i="34"/>
  <c r="N39" i="34"/>
  <c r="O39" i="34"/>
  <c r="M40" i="34"/>
  <c r="N40" i="34"/>
  <c r="O40" i="34"/>
  <c r="M41" i="34"/>
  <c r="N41" i="34"/>
  <c r="O41" i="34"/>
  <c r="M42" i="34"/>
  <c r="N42" i="34"/>
  <c r="O42" i="34"/>
  <c r="M43" i="34"/>
  <c r="N43" i="34"/>
  <c r="O43" i="34"/>
  <c r="M44" i="34"/>
  <c r="N44" i="34"/>
  <c r="O44" i="34"/>
  <c r="M45" i="34"/>
  <c r="N45" i="34"/>
  <c r="O45" i="34"/>
  <c r="M46" i="34"/>
  <c r="N46" i="34"/>
  <c r="O46" i="34"/>
  <c r="M47" i="34"/>
  <c r="N47" i="34"/>
  <c r="O47" i="34"/>
  <c r="M48" i="34"/>
  <c r="N48" i="34"/>
  <c r="O48" i="34"/>
  <c r="M49" i="34"/>
  <c r="N49" i="34"/>
  <c r="O49" i="34"/>
  <c r="M50" i="34"/>
  <c r="N50" i="34"/>
  <c r="O50" i="34"/>
  <c r="M51" i="34"/>
  <c r="N51" i="34"/>
  <c r="O51" i="34"/>
  <c r="M52" i="34"/>
  <c r="N52" i="34"/>
  <c r="O52" i="34"/>
  <c r="M53" i="34"/>
  <c r="N53" i="34"/>
  <c r="O53" i="34"/>
  <c r="M54" i="34"/>
  <c r="N54" i="34"/>
  <c r="O54" i="34"/>
  <c r="M55" i="34"/>
  <c r="N55" i="34"/>
  <c r="O55" i="34"/>
  <c r="M56" i="34"/>
  <c r="N56" i="34"/>
  <c r="O56" i="34"/>
  <c r="M57" i="34"/>
  <c r="N57" i="34"/>
  <c r="O57" i="34"/>
  <c r="M58" i="34"/>
  <c r="N58" i="34"/>
  <c r="O58" i="34"/>
  <c r="M59" i="34"/>
  <c r="N59" i="34"/>
  <c r="O59" i="34"/>
  <c r="M60" i="34"/>
  <c r="N60" i="34"/>
  <c r="O60" i="34"/>
  <c r="M61" i="34"/>
  <c r="N61" i="34"/>
  <c r="O61" i="34"/>
  <c r="M62" i="34"/>
  <c r="N62" i="34"/>
  <c r="O62" i="34"/>
  <c r="M63" i="34"/>
  <c r="N63" i="34"/>
  <c r="O63" i="34"/>
  <c r="M64" i="34"/>
  <c r="N64" i="34"/>
  <c r="O64" i="34"/>
  <c r="M65" i="34"/>
  <c r="N65" i="34"/>
  <c r="O65" i="34"/>
  <c r="M66" i="34"/>
  <c r="N66" i="34"/>
  <c r="O66" i="34"/>
  <c r="M67" i="34"/>
  <c r="N67" i="34"/>
  <c r="O67" i="34"/>
  <c r="M68" i="34"/>
  <c r="N68" i="34"/>
  <c r="O68" i="34"/>
  <c r="M69" i="34"/>
  <c r="N69" i="34"/>
  <c r="O69" i="34"/>
  <c r="M70" i="34"/>
  <c r="N70" i="34"/>
  <c r="O70" i="34"/>
  <c r="M71" i="34"/>
  <c r="N71" i="34"/>
  <c r="O71" i="34"/>
  <c r="M72" i="34"/>
  <c r="N72" i="34"/>
  <c r="O72" i="34"/>
  <c r="M73" i="34"/>
  <c r="N73" i="34"/>
  <c r="O73" i="34"/>
  <c r="M74" i="34"/>
  <c r="N74" i="34"/>
  <c r="O74" i="34"/>
  <c r="M75" i="34"/>
  <c r="N75" i="34"/>
  <c r="O75" i="34"/>
  <c r="M76" i="34"/>
  <c r="N76" i="34"/>
  <c r="O76" i="34"/>
  <c r="M77" i="34"/>
  <c r="N77" i="34"/>
  <c r="O77" i="34"/>
  <c r="M78" i="34"/>
  <c r="N78" i="34"/>
  <c r="O78" i="34"/>
  <c r="M79" i="34"/>
  <c r="N79" i="34"/>
  <c r="O79" i="34"/>
  <c r="M80" i="34"/>
  <c r="N80" i="34"/>
  <c r="O80" i="34"/>
  <c r="M81" i="34"/>
  <c r="N81" i="34"/>
  <c r="O81" i="34"/>
  <c r="M82" i="34"/>
  <c r="N82" i="34"/>
  <c r="O82" i="34"/>
  <c r="M83" i="34"/>
  <c r="N83" i="34"/>
  <c r="O83" i="34"/>
  <c r="M84" i="34"/>
  <c r="N84" i="34"/>
  <c r="O84" i="34"/>
  <c r="M85" i="34"/>
  <c r="N85" i="34"/>
  <c r="O85" i="34"/>
  <c r="M86" i="34"/>
  <c r="N86" i="34"/>
  <c r="O86" i="34"/>
  <c r="M87" i="34"/>
  <c r="N87" i="34"/>
  <c r="O87" i="34"/>
  <c r="M88" i="34"/>
  <c r="N88" i="34"/>
  <c r="O88" i="34"/>
  <c r="M89" i="34"/>
  <c r="N89" i="34"/>
  <c r="O89" i="34"/>
  <c r="M90" i="34"/>
  <c r="N90" i="34"/>
  <c r="O90" i="34"/>
  <c r="M91" i="34"/>
  <c r="N91" i="34"/>
  <c r="O91" i="34"/>
  <c r="M92" i="34"/>
  <c r="N92" i="34"/>
  <c r="O92" i="34"/>
  <c r="M93" i="34"/>
  <c r="N93" i="34"/>
  <c r="O93" i="34"/>
  <c r="M94" i="34"/>
  <c r="N94" i="34"/>
  <c r="O94" i="34"/>
  <c r="M95" i="34"/>
  <c r="N95" i="34"/>
  <c r="O95" i="34"/>
  <c r="M96" i="34"/>
  <c r="N96" i="34"/>
  <c r="O96" i="34"/>
  <c r="M97" i="34"/>
  <c r="N97" i="34"/>
  <c r="O97" i="34"/>
  <c r="M98" i="34"/>
  <c r="N98" i="34"/>
  <c r="O98" i="34"/>
  <c r="M99" i="34"/>
  <c r="N99" i="34"/>
  <c r="O99" i="34"/>
  <c r="M100" i="34"/>
  <c r="N100" i="34"/>
  <c r="O100" i="34"/>
  <c r="M101" i="34"/>
  <c r="N101" i="34"/>
  <c r="O101" i="34"/>
  <c r="M102" i="34"/>
  <c r="N102" i="34"/>
  <c r="O102" i="34"/>
  <c r="M103" i="34"/>
  <c r="N103" i="34"/>
  <c r="O103" i="34"/>
  <c r="M104" i="34"/>
  <c r="N104" i="34"/>
  <c r="O104" i="34"/>
  <c r="M105" i="34"/>
  <c r="N105" i="34"/>
  <c r="O105" i="34"/>
  <c r="M106" i="34"/>
  <c r="N106" i="34"/>
  <c r="O106" i="34"/>
  <c r="M107" i="34"/>
  <c r="N107" i="34"/>
  <c r="O107" i="34"/>
  <c r="M108" i="34"/>
  <c r="N108" i="34"/>
  <c r="O108" i="34"/>
  <c r="M109" i="34"/>
  <c r="N109" i="34"/>
  <c r="O109" i="34"/>
  <c r="M110" i="34"/>
  <c r="N110" i="34"/>
  <c r="O110" i="34"/>
  <c r="M111" i="34"/>
  <c r="N111" i="34"/>
  <c r="O111" i="34"/>
  <c r="M112" i="34"/>
  <c r="N112" i="34"/>
  <c r="O112" i="34"/>
  <c r="M113" i="34"/>
  <c r="N113" i="34"/>
  <c r="O113" i="34"/>
  <c r="M114" i="34"/>
  <c r="N114" i="34"/>
  <c r="O114" i="34"/>
  <c r="M115" i="34"/>
  <c r="N115" i="34"/>
  <c r="O115" i="34"/>
  <c r="M116" i="34"/>
  <c r="N116" i="34"/>
  <c r="O116" i="34"/>
  <c r="M117" i="34"/>
  <c r="N117" i="34"/>
  <c r="O117" i="34"/>
  <c r="M118" i="34"/>
  <c r="N118" i="34"/>
  <c r="O118" i="34"/>
  <c r="M119" i="34"/>
  <c r="N119" i="34"/>
  <c r="O119" i="34"/>
  <c r="M120" i="34"/>
  <c r="N120" i="34"/>
  <c r="O120" i="34"/>
  <c r="M121" i="34"/>
  <c r="N121" i="34"/>
  <c r="O121" i="34"/>
  <c r="M122" i="34"/>
  <c r="N122" i="34"/>
  <c r="O122" i="34"/>
  <c r="M123" i="34"/>
  <c r="N123" i="34"/>
  <c r="O123" i="34"/>
  <c r="M124" i="34"/>
  <c r="N124" i="34"/>
  <c r="O124" i="34"/>
  <c r="M125" i="34"/>
  <c r="N125" i="34"/>
  <c r="O125" i="34"/>
  <c r="M126" i="34"/>
  <c r="N126" i="34"/>
  <c r="O126" i="34"/>
  <c r="M127" i="34"/>
  <c r="N127" i="34"/>
  <c r="O127" i="34"/>
  <c r="M128" i="34"/>
  <c r="N128" i="34"/>
  <c r="O128" i="34"/>
  <c r="M129" i="34"/>
  <c r="N129" i="34"/>
  <c r="O129" i="34"/>
  <c r="M130" i="34"/>
  <c r="N130" i="34"/>
  <c r="O130" i="34"/>
  <c r="M131" i="34"/>
  <c r="N131" i="34"/>
  <c r="O131" i="34"/>
  <c r="M132" i="34"/>
  <c r="N132" i="34"/>
  <c r="O132" i="34"/>
  <c r="M133" i="34"/>
  <c r="N133" i="34"/>
  <c r="O133" i="34"/>
  <c r="M134" i="34"/>
  <c r="N134" i="34"/>
  <c r="O134" i="34"/>
  <c r="M135" i="34"/>
  <c r="N135" i="34"/>
  <c r="O135" i="34"/>
  <c r="M136" i="34"/>
  <c r="N136" i="34"/>
  <c r="O136" i="34"/>
  <c r="M137" i="34"/>
  <c r="N137" i="34"/>
  <c r="O137" i="34"/>
  <c r="M138" i="34"/>
  <c r="N138" i="34"/>
  <c r="O138" i="34"/>
  <c r="M139" i="34"/>
  <c r="N139" i="34"/>
  <c r="O139" i="34"/>
  <c r="M140" i="34"/>
  <c r="N140" i="34"/>
  <c r="O140" i="34"/>
  <c r="M141" i="34"/>
  <c r="N141" i="34"/>
  <c r="O141" i="34"/>
  <c r="M142" i="34"/>
  <c r="N142" i="34"/>
  <c r="O142" i="34"/>
  <c r="M143" i="34"/>
  <c r="N143" i="34"/>
  <c r="O143" i="34"/>
  <c r="M144" i="34"/>
  <c r="N144" i="34"/>
  <c r="O144" i="34"/>
  <c r="M145" i="34"/>
  <c r="N145" i="34"/>
  <c r="O145" i="34"/>
  <c r="M146" i="34"/>
  <c r="N146" i="34"/>
  <c r="O146" i="34"/>
  <c r="M147" i="34"/>
  <c r="N147" i="34"/>
  <c r="O147" i="34"/>
  <c r="M148" i="34"/>
  <c r="N148" i="34"/>
  <c r="O148" i="34"/>
  <c r="M149" i="34"/>
  <c r="N149" i="34"/>
  <c r="O149" i="34"/>
  <c r="M150" i="34"/>
  <c r="N150" i="34"/>
  <c r="O150" i="34"/>
  <c r="M151" i="34"/>
  <c r="N151" i="34"/>
  <c r="O151" i="34"/>
  <c r="M152" i="34"/>
  <c r="N152" i="34"/>
  <c r="O152" i="34"/>
  <c r="M153" i="34"/>
  <c r="N153" i="34"/>
  <c r="O153" i="34"/>
  <c r="M154" i="34"/>
  <c r="N154" i="34"/>
  <c r="O154" i="34"/>
  <c r="M155" i="34"/>
  <c r="N155" i="34"/>
  <c r="O155" i="34"/>
  <c r="M156" i="34"/>
  <c r="N156" i="34"/>
  <c r="O156" i="34"/>
  <c r="M157" i="34"/>
  <c r="N157" i="34"/>
  <c r="O157" i="34"/>
  <c r="M158" i="34"/>
  <c r="N158" i="34"/>
  <c r="O158" i="34"/>
  <c r="M159" i="34"/>
  <c r="N159" i="34"/>
  <c r="O159" i="34"/>
  <c r="M160" i="34"/>
  <c r="N160" i="34"/>
  <c r="O160" i="34"/>
  <c r="M161" i="34"/>
  <c r="N161" i="34"/>
  <c r="O161" i="34"/>
  <c r="M162" i="34"/>
  <c r="N162" i="34"/>
  <c r="O162" i="34"/>
  <c r="M163" i="34"/>
  <c r="N163" i="34"/>
  <c r="O163" i="34"/>
  <c r="M164" i="34"/>
  <c r="N164" i="34"/>
  <c r="O164" i="34"/>
  <c r="M165" i="34"/>
  <c r="N165" i="34"/>
  <c r="O165" i="34"/>
  <c r="M166" i="34"/>
  <c r="N166" i="34"/>
  <c r="O166" i="34"/>
  <c r="O4" i="34"/>
  <c r="N4" i="34"/>
  <c r="M4" i="34"/>
  <c r="K164" i="35" a="1"/>
  <c r="K164" i="35" s="1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48" i="34"/>
  <c r="G49" i="34"/>
  <c r="G50" i="34"/>
  <c r="G51" i="34"/>
  <c r="G52" i="34"/>
  <c r="G53" i="34"/>
  <c r="G54" i="34"/>
  <c r="G55" i="34"/>
  <c r="G56" i="34"/>
  <c r="G57" i="34"/>
  <c r="G58" i="34"/>
  <c r="G59" i="34"/>
  <c r="G60" i="34"/>
  <c r="G61" i="34"/>
  <c r="G62" i="34"/>
  <c r="G63" i="34"/>
  <c r="G64" i="34"/>
  <c r="G65" i="34"/>
  <c r="G66" i="34"/>
  <c r="G67" i="34"/>
  <c r="G68" i="34"/>
  <c r="G69" i="34"/>
  <c r="G70" i="34"/>
  <c r="G71" i="34"/>
  <c r="G72" i="34"/>
  <c r="G73" i="34"/>
  <c r="G74" i="34"/>
  <c r="G75" i="34"/>
  <c r="G76" i="34"/>
  <c r="G77" i="34"/>
  <c r="G78" i="34"/>
  <c r="G79" i="34"/>
  <c r="G80" i="34"/>
  <c r="G81" i="34"/>
  <c r="G82" i="34"/>
  <c r="G83" i="34"/>
  <c r="G84" i="34"/>
  <c r="G85" i="34"/>
  <c r="G86" i="34"/>
  <c r="G87" i="34"/>
  <c r="G88" i="34"/>
  <c r="G89" i="34"/>
  <c r="G90" i="34"/>
  <c r="G91" i="34"/>
  <c r="G92" i="34"/>
  <c r="G93" i="34"/>
  <c r="G94" i="34"/>
  <c r="G95" i="34"/>
  <c r="G96" i="34"/>
  <c r="G97" i="34"/>
  <c r="G98" i="34"/>
  <c r="G99" i="34"/>
  <c r="G100" i="34"/>
  <c r="G101" i="34"/>
  <c r="G102" i="34"/>
  <c r="G103" i="34"/>
  <c r="G104" i="34"/>
  <c r="G105" i="34"/>
  <c r="G106" i="34"/>
  <c r="G107" i="34"/>
  <c r="G108" i="34"/>
  <c r="G109" i="34"/>
  <c r="G110" i="34"/>
  <c r="G111" i="34"/>
  <c r="G112" i="34"/>
  <c r="G113" i="34"/>
  <c r="G114" i="34"/>
  <c r="G115" i="34"/>
  <c r="G116" i="34"/>
  <c r="G117" i="34"/>
  <c r="G118" i="34"/>
  <c r="G119" i="34"/>
  <c r="G120" i="34"/>
  <c r="G121" i="34"/>
  <c r="G122" i="34"/>
  <c r="G123" i="34"/>
  <c r="G124" i="34"/>
  <c r="G125" i="34"/>
  <c r="G126" i="34"/>
  <c r="G127" i="34"/>
  <c r="G128" i="34"/>
  <c r="G129" i="34"/>
  <c r="G130" i="34"/>
  <c r="G131" i="34"/>
  <c r="G132" i="34"/>
  <c r="G133" i="34"/>
  <c r="G134" i="34"/>
  <c r="G135" i="34"/>
  <c r="G136" i="34"/>
  <c r="G137" i="34"/>
  <c r="G138" i="34"/>
  <c r="G139" i="34"/>
  <c r="G140" i="34"/>
  <c r="G141" i="34"/>
  <c r="G142" i="34"/>
  <c r="G143" i="34"/>
  <c r="G144" i="34"/>
  <c r="G145" i="34"/>
  <c r="G146" i="34"/>
  <c r="G147" i="34"/>
  <c r="G148" i="34"/>
  <c r="G149" i="34"/>
  <c r="G150" i="34"/>
  <c r="G151" i="34"/>
  <c r="G152" i="34"/>
  <c r="G153" i="34"/>
  <c r="G154" i="34"/>
  <c r="G155" i="34"/>
  <c r="G156" i="34"/>
  <c r="G157" i="34"/>
  <c r="G158" i="34"/>
  <c r="G159" i="34"/>
  <c r="G160" i="34"/>
  <c r="G161" i="34"/>
  <c r="G162" i="34"/>
  <c r="G163" i="34"/>
  <c r="G164" i="34"/>
  <c r="G165" i="34"/>
  <c r="G166" i="34"/>
  <c r="G167" i="34"/>
  <c r="G168" i="34"/>
  <c r="G169" i="34"/>
  <c r="G170" i="34"/>
  <c r="G171" i="34"/>
  <c r="G172" i="34"/>
  <c r="G173" i="34"/>
  <c r="G174" i="34"/>
  <c r="G175" i="34"/>
  <c r="G176" i="34"/>
  <c r="G177" i="34"/>
  <c r="G178" i="34"/>
  <c r="G179" i="34"/>
  <c r="G180" i="34"/>
  <c r="G181" i="34"/>
  <c r="G182" i="34"/>
  <c r="G183" i="34"/>
  <c r="G184" i="34"/>
  <c r="G185" i="34"/>
  <c r="G186" i="34"/>
  <c r="G187" i="34"/>
  <c r="G188" i="34"/>
  <c r="G189" i="34"/>
  <c r="G190" i="34"/>
  <c r="G191" i="34"/>
  <c r="G192" i="34"/>
  <c r="G193" i="34"/>
  <c r="G194" i="34"/>
  <c r="G195" i="34"/>
  <c r="G196" i="34"/>
  <c r="G197" i="34"/>
  <c r="G198" i="34"/>
  <c r="G199" i="34"/>
  <c r="G200" i="34"/>
  <c r="G201" i="34"/>
  <c r="G202" i="34"/>
  <c r="G203" i="34"/>
  <c r="G204" i="34"/>
  <c r="G205" i="34"/>
  <c r="G206" i="34"/>
  <c r="G207" i="34"/>
  <c r="G208" i="34"/>
  <c r="G209" i="34"/>
  <c r="G210" i="34"/>
  <c r="G211" i="34"/>
  <c r="G212" i="34"/>
  <c r="G213" i="34"/>
  <c r="G214" i="34"/>
  <c r="G215" i="34"/>
  <c r="G216" i="34"/>
  <c r="G217" i="34"/>
  <c r="G218" i="34"/>
  <c r="G219" i="34"/>
  <c r="G220" i="34"/>
  <c r="G221" i="34"/>
  <c r="G222" i="34"/>
  <c r="G223" i="34"/>
  <c r="G224" i="34"/>
  <c r="G225" i="34"/>
  <c r="G226" i="34"/>
  <c r="G227" i="34"/>
  <c r="G228" i="34"/>
  <c r="G229" i="34"/>
  <c r="G230" i="34"/>
  <c r="G231" i="34"/>
  <c r="G232" i="34"/>
  <c r="G233" i="34"/>
  <c r="G234" i="34"/>
  <c r="G235" i="34"/>
  <c r="G236" i="34"/>
  <c r="G237" i="34"/>
  <c r="G238" i="34"/>
  <c r="G4" i="34"/>
  <c r="K164" i="33" a="1"/>
  <c r="K164" i="33" s="1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F46" i="34"/>
  <c r="F47" i="34"/>
  <c r="F48" i="34"/>
  <c r="F49" i="34"/>
  <c r="F50" i="34"/>
  <c r="F51" i="34"/>
  <c r="F52" i="34"/>
  <c r="F53" i="34"/>
  <c r="F54" i="34"/>
  <c r="F55" i="34"/>
  <c r="F56" i="34"/>
  <c r="F57" i="34"/>
  <c r="F58" i="34"/>
  <c r="F59" i="34"/>
  <c r="F60" i="34"/>
  <c r="F61" i="34"/>
  <c r="F62" i="34"/>
  <c r="F63" i="34"/>
  <c r="F64" i="34"/>
  <c r="F65" i="34"/>
  <c r="F66" i="34"/>
  <c r="F67" i="34"/>
  <c r="F68" i="34"/>
  <c r="F69" i="34"/>
  <c r="F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F90" i="34"/>
  <c r="F91" i="34"/>
  <c r="F92" i="34"/>
  <c r="F93" i="34"/>
  <c r="F94" i="34"/>
  <c r="F95" i="34"/>
  <c r="F96" i="34"/>
  <c r="F97" i="34"/>
  <c r="F98" i="34"/>
  <c r="F99" i="34"/>
  <c r="F100" i="34"/>
  <c r="F101" i="34"/>
  <c r="F102" i="34"/>
  <c r="F103" i="34"/>
  <c r="F104" i="34"/>
  <c r="F105" i="34"/>
  <c r="F106" i="34"/>
  <c r="F107" i="34"/>
  <c r="F108" i="34"/>
  <c r="F109" i="34"/>
  <c r="F110" i="34"/>
  <c r="F111" i="34"/>
  <c r="F112" i="34"/>
  <c r="F113" i="34"/>
  <c r="F114" i="34"/>
  <c r="F115" i="34"/>
  <c r="F116" i="34"/>
  <c r="F117" i="34"/>
  <c r="F118" i="34"/>
  <c r="F119" i="34"/>
  <c r="F120" i="34"/>
  <c r="F121" i="34"/>
  <c r="F122" i="34"/>
  <c r="F123" i="34"/>
  <c r="F124" i="34"/>
  <c r="F125" i="34"/>
  <c r="F126" i="34"/>
  <c r="F127" i="34"/>
  <c r="F128" i="34"/>
  <c r="F129" i="34"/>
  <c r="F130" i="34"/>
  <c r="F131" i="34"/>
  <c r="F132" i="34"/>
  <c r="F133" i="34"/>
  <c r="F134" i="34"/>
  <c r="F135" i="34"/>
  <c r="F136" i="34"/>
  <c r="F137" i="34"/>
  <c r="F138" i="34"/>
  <c r="F139" i="34"/>
  <c r="F140" i="34"/>
  <c r="F141" i="34"/>
  <c r="F142" i="34"/>
  <c r="F143" i="34"/>
  <c r="F144" i="34"/>
  <c r="F145" i="34"/>
  <c r="F146" i="34"/>
  <c r="F147" i="34"/>
  <c r="F148" i="34"/>
  <c r="F149" i="34"/>
  <c r="F150" i="34"/>
  <c r="F151" i="34"/>
  <c r="F152" i="34"/>
  <c r="F153" i="34"/>
  <c r="F154" i="34"/>
  <c r="F155" i="34"/>
  <c r="F156" i="34"/>
  <c r="F157" i="34"/>
  <c r="F158" i="34"/>
  <c r="F159" i="34"/>
  <c r="F160" i="34"/>
  <c r="F161" i="34"/>
  <c r="F162" i="34"/>
  <c r="F163" i="34"/>
  <c r="F164" i="34"/>
  <c r="F165" i="34"/>
  <c r="F166" i="34"/>
  <c r="F167" i="34"/>
  <c r="F168" i="34"/>
  <c r="F169" i="34"/>
  <c r="F170" i="34"/>
  <c r="F171" i="34"/>
  <c r="F172" i="34"/>
  <c r="F173" i="34"/>
  <c r="F174" i="34"/>
  <c r="F175" i="34"/>
  <c r="F176" i="34"/>
  <c r="F177" i="34"/>
  <c r="F178" i="34"/>
  <c r="F179" i="34"/>
  <c r="F180" i="34"/>
  <c r="F181" i="34"/>
  <c r="F182" i="34"/>
  <c r="F183" i="34"/>
  <c r="F184" i="34"/>
  <c r="F185" i="34"/>
  <c r="F186" i="34"/>
  <c r="F187" i="34"/>
  <c r="F188" i="34"/>
  <c r="F189" i="34"/>
  <c r="F190" i="34"/>
  <c r="F191" i="34"/>
  <c r="F192" i="34"/>
  <c r="F193" i="34"/>
  <c r="F194" i="34"/>
  <c r="F195" i="34"/>
  <c r="F196" i="34"/>
  <c r="F197" i="34"/>
  <c r="F198" i="34"/>
  <c r="F199" i="34"/>
  <c r="F200" i="34"/>
  <c r="F201" i="34"/>
  <c r="F202" i="34"/>
  <c r="F203" i="34"/>
  <c r="F204" i="34"/>
  <c r="F205" i="34"/>
  <c r="F206" i="34"/>
  <c r="F207" i="34"/>
  <c r="F208" i="34"/>
  <c r="F209" i="34"/>
  <c r="F210" i="34"/>
  <c r="F211" i="34"/>
  <c r="F212" i="34"/>
  <c r="F213" i="34"/>
  <c r="F214" i="34"/>
  <c r="F215" i="34"/>
  <c r="F216" i="34"/>
  <c r="F217" i="34"/>
  <c r="F218" i="34"/>
  <c r="F219" i="34"/>
  <c r="F220" i="34"/>
  <c r="F221" i="34"/>
  <c r="F222" i="34"/>
  <c r="F223" i="34"/>
  <c r="F224" i="34"/>
  <c r="F225" i="34"/>
  <c r="F226" i="34"/>
  <c r="F227" i="34"/>
  <c r="F228" i="34"/>
  <c r="F229" i="34"/>
  <c r="F230" i="34"/>
  <c r="F231" i="34"/>
  <c r="F232" i="34"/>
  <c r="F233" i="34"/>
  <c r="F234" i="34"/>
  <c r="F235" i="34"/>
  <c r="F236" i="34"/>
  <c r="F237" i="34"/>
  <c r="F238" i="34"/>
  <c r="F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40" i="34"/>
  <c r="E41" i="34"/>
  <c r="E42" i="34"/>
  <c r="E43" i="34"/>
  <c r="E44" i="34"/>
  <c r="E45" i="34"/>
  <c r="E46" i="34"/>
  <c r="E47" i="34"/>
  <c r="E48" i="34"/>
  <c r="E49" i="34"/>
  <c r="E50" i="34"/>
  <c r="E51" i="34"/>
  <c r="E52" i="34"/>
  <c r="E53" i="34"/>
  <c r="E54" i="34"/>
  <c r="E55" i="34"/>
  <c r="E56" i="34"/>
  <c r="E57" i="34"/>
  <c r="E58" i="34"/>
  <c r="E59" i="34"/>
  <c r="E60" i="34"/>
  <c r="E61" i="34"/>
  <c r="E62" i="34"/>
  <c r="E63" i="34"/>
  <c r="E64" i="34"/>
  <c r="E65" i="34"/>
  <c r="E66" i="34"/>
  <c r="E67" i="34"/>
  <c r="E68" i="34"/>
  <c r="E69" i="34"/>
  <c r="E70" i="34"/>
  <c r="E71" i="34"/>
  <c r="E72" i="34"/>
  <c r="E73" i="34"/>
  <c r="E74" i="34"/>
  <c r="E75" i="34"/>
  <c r="E76" i="34"/>
  <c r="E77" i="34"/>
  <c r="E78" i="34"/>
  <c r="E79" i="34"/>
  <c r="E80" i="34"/>
  <c r="E81" i="34"/>
  <c r="E82" i="34"/>
  <c r="E83" i="34"/>
  <c r="E84" i="34"/>
  <c r="E85" i="34"/>
  <c r="E86" i="34"/>
  <c r="E87" i="34"/>
  <c r="E88" i="34"/>
  <c r="E89" i="34"/>
  <c r="E90" i="34"/>
  <c r="E91" i="34"/>
  <c r="E92" i="34"/>
  <c r="E93" i="34"/>
  <c r="E94" i="34"/>
  <c r="E95" i="34"/>
  <c r="E96" i="34"/>
  <c r="E97" i="34"/>
  <c r="E98" i="34"/>
  <c r="E99" i="34"/>
  <c r="E100" i="34"/>
  <c r="E101" i="34"/>
  <c r="E102" i="34"/>
  <c r="E103" i="34"/>
  <c r="E104" i="34"/>
  <c r="E105" i="34"/>
  <c r="E106" i="34"/>
  <c r="E107" i="34"/>
  <c r="E108" i="34"/>
  <c r="E109" i="34"/>
  <c r="E110" i="34"/>
  <c r="E111" i="34"/>
  <c r="E112" i="34"/>
  <c r="E113" i="34"/>
  <c r="E114" i="34"/>
  <c r="E115" i="34"/>
  <c r="E116" i="34"/>
  <c r="E117" i="34"/>
  <c r="E118" i="34"/>
  <c r="E119" i="34"/>
  <c r="E120" i="34"/>
  <c r="E121" i="34"/>
  <c r="E122" i="34"/>
  <c r="E123" i="34"/>
  <c r="E124" i="34"/>
  <c r="E125" i="34"/>
  <c r="E126" i="34"/>
  <c r="E127" i="34"/>
  <c r="E128" i="34"/>
  <c r="E129" i="34"/>
  <c r="E130" i="34"/>
  <c r="E131" i="34"/>
  <c r="E132" i="34"/>
  <c r="E133" i="34"/>
  <c r="E134" i="34"/>
  <c r="E135" i="34"/>
  <c r="E136" i="34"/>
  <c r="E137" i="34"/>
  <c r="E138" i="34"/>
  <c r="E139" i="34"/>
  <c r="E140" i="34"/>
  <c r="E141" i="34"/>
  <c r="E142" i="34"/>
  <c r="E143" i="34"/>
  <c r="E144" i="34"/>
  <c r="E145" i="34"/>
  <c r="E146" i="34"/>
  <c r="E147" i="34"/>
  <c r="E148" i="34"/>
  <c r="E149" i="34"/>
  <c r="E150" i="34"/>
  <c r="E151" i="34"/>
  <c r="E152" i="34"/>
  <c r="E153" i="34"/>
  <c r="E154" i="34"/>
  <c r="E155" i="34"/>
  <c r="E156" i="34"/>
  <c r="E157" i="34"/>
  <c r="E158" i="34"/>
  <c r="E159" i="34"/>
  <c r="E160" i="34"/>
  <c r="E161" i="34"/>
  <c r="E162" i="34"/>
  <c r="E163" i="34"/>
  <c r="E164" i="34"/>
  <c r="E165" i="34"/>
  <c r="E166" i="34"/>
  <c r="E167" i="34"/>
  <c r="E168" i="34"/>
  <c r="E169" i="34"/>
  <c r="E170" i="34"/>
  <c r="E171" i="34"/>
  <c r="E172" i="34"/>
  <c r="E173" i="34"/>
  <c r="E174" i="34"/>
  <c r="E175" i="34"/>
  <c r="E176" i="34"/>
  <c r="E177" i="34"/>
  <c r="E178" i="34"/>
  <c r="E179" i="34"/>
  <c r="E180" i="34"/>
  <c r="E181" i="34"/>
  <c r="E182" i="34"/>
  <c r="E183" i="34"/>
  <c r="E184" i="34"/>
  <c r="E185" i="34"/>
  <c r="E186" i="34"/>
  <c r="E187" i="34"/>
  <c r="E188" i="34"/>
  <c r="E189" i="34"/>
  <c r="E190" i="34"/>
  <c r="E191" i="34"/>
  <c r="E192" i="34"/>
  <c r="E193" i="34"/>
  <c r="E194" i="34"/>
  <c r="E195" i="34"/>
  <c r="E196" i="34"/>
  <c r="E197" i="34"/>
  <c r="E198" i="34"/>
  <c r="E199" i="34"/>
  <c r="E200" i="34"/>
  <c r="E201" i="34"/>
  <c r="E202" i="34"/>
  <c r="E203" i="34"/>
  <c r="E204" i="34"/>
  <c r="E205" i="34"/>
  <c r="E206" i="34"/>
  <c r="E207" i="34"/>
  <c r="E208" i="34"/>
  <c r="E209" i="34"/>
  <c r="E210" i="34"/>
  <c r="E211" i="34"/>
  <c r="E212" i="34"/>
  <c r="E213" i="34"/>
  <c r="E214" i="34"/>
  <c r="E215" i="34"/>
  <c r="E216" i="34"/>
  <c r="E217" i="34"/>
  <c r="E218" i="34"/>
  <c r="E219" i="34"/>
  <c r="E220" i="34"/>
  <c r="E221" i="34"/>
  <c r="E222" i="34"/>
  <c r="E223" i="34"/>
  <c r="E224" i="34"/>
  <c r="E225" i="34"/>
  <c r="E226" i="34"/>
  <c r="E227" i="34"/>
  <c r="E228" i="34"/>
  <c r="E229" i="34"/>
  <c r="E230" i="34"/>
  <c r="E231" i="34"/>
  <c r="E232" i="34"/>
  <c r="E233" i="34"/>
  <c r="E234" i="34"/>
  <c r="E235" i="34"/>
  <c r="E236" i="34"/>
  <c r="E237" i="34"/>
  <c r="E238" i="34"/>
  <c r="E4" i="34"/>
  <c r="Q166" i="34" l="1"/>
  <c r="R166" i="34" s="1"/>
  <c r="Q158" i="34"/>
  <c r="R158" i="34" s="1"/>
  <c r="Q150" i="34"/>
  <c r="R150" i="34" s="1"/>
  <c r="Q142" i="34"/>
  <c r="R142" i="34" s="1"/>
  <c r="Q134" i="34"/>
  <c r="Q126" i="34"/>
  <c r="R126" i="34" s="1"/>
  <c r="Q118" i="34"/>
  <c r="R118" i="34" s="1"/>
  <c r="Q110" i="34"/>
  <c r="R110" i="34" s="1"/>
  <c r="Q102" i="34"/>
  <c r="R102" i="34" s="1"/>
  <c r="Q94" i="34"/>
  <c r="Q86" i="34"/>
  <c r="R86" i="34" s="1"/>
  <c r="Q78" i="34"/>
  <c r="Q70" i="34"/>
  <c r="R70" i="34" s="1"/>
  <c r="Q62" i="34"/>
  <c r="R62" i="34" s="1"/>
  <c r="Q54" i="34"/>
  <c r="R54" i="34" s="1"/>
  <c r="Q46" i="34"/>
  <c r="R46" i="34" s="1"/>
  <c r="Q38" i="34"/>
  <c r="R38" i="34" s="1"/>
  <c r="Q30" i="34"/>
  <c r="R30" i="34" s="1"/>
  <c r="Q22" i="34"/>
  <c r="Q14" i="34"/>
  <c r="R14" i="34" s="1"/>
  <c r="Q6" i="34"/>
  <c r="Q234" i="34"/>
  <c r="R234" i="34" s="1"/>
  <c r="Q226" i="34"/>
  <c r="R226" i="34" s="1"/>
  <c r="Q218" i="34"/>
  <c r="R218" i="34" s="1"/>
  <c r="Q210" i="34"/>
  <c r="R210" i="34" s="1"/>
  <c r="Q202" i="34"/>
  <c r="R202" i="34" s="1"/>
  <c r="Q194" i="34"/>
  <c r="R194" i="34" s="1"/>
  <c r="Q186" i="34"/>
  <c r="R186" i="34" s="1"/>
  <c r="Q178" i="34"/>
  <c r="R178" i="34" s="1"/>
  <c r="Q170" i="34"/>
  <c r="R170" i="34" s="1"/>
  <c r="H36" i="34"/>
  <c r="X232" i="34"/>
  <c r="I82" i="34"/>
  <c r="J82" i="34" s="1"/>
  <c r="I74" i="34"/>
  <c r="J74" i="34" s="1"/>
  <c r="I66" i="34"/>
  <c r="J66" i="34" s="1"/>
  <c r="I58" i="34"/>
  <c r="J58" i="34" s="1"/>
  <c r="I50" i="34"/>
  <c r="J50" i="34" s="1"/>
  <c r="I42" i="34"/>
  <c r="J42" i="34" s="1"/>
  <c r="I34" i="34"/>
  <c r="J34" i="34" s="1"/>
  <c r="I26" i="34"/>
  <c r="J26" i="34" s="1"/>
  <c r="I18" i="34"/>
  <c r="J18" i="34" s="1"/>
  <c r="I10" i="34"/>
  <c r="J10" i="34" s="1"/>
  <c r="I237" i="34"/>
  <c r="I229" i="34"/>
  <c r="J229" i="34" s="1"/>
  <c r="I221" i="34"/>
  <c r="J221" i="34" s="1"/>
  <c r="I213" i="34"/>
  <c r="J213" i="34" s="1"/>
  <c r="I205" i="34"/>
  <c r="J205" i="34" s="1"/>
  <c r="Y138" i="34"/>
  <c r="Z138" i="34" s="1"/>
  <c r="Y122" i="34"/>
  <c r="Z122" i="34" s="1"/>
  <c r="Y106" i="34"/>
  <c r="Z106" i="34" s="1"/>
  <c r="Y90" i="34"/>
  <c r="Z90" i="34" s="1"/>
  <c r="X152" i="34"/>
  <c r="P18" i="34"/>
  <c r="P34" i="34"/>
  <c r="P50" i="34"/>
  <c r="P66" i="34"/>
  <c r="P82" i="34"/>
  <c r="P98" i="34"/>
  <c r="P114" i="34"/>
  <c r="P130" i="34"/>
  <c r="P146" i="34"/>
  <c r="P162" i="34"/>
  <c r="P178" i="34"/>
  <c r="P194" i="34"/>
  <c r="P210" i="34"/>
  <c r="P226" i="34"/>
  <c r="H148" i="34"/>
  <c r="P179" i="34"/>
  <c r="P195" i="34"/>
  <c r="P211" i="34"/>
  <c r="P227" i="34"/>
  <c r="H20" i="34"/>
  <c r="X168" i="34"/>
  <c r="H237" i="34"/>
  <c r="P6" i="34"/>
  <c r="P2" i="34" s="1"/>
  <c r="P22" i="34"/>
  <c r="P38" i="34"/>
  <c r="P54" i="34"/>
  <c r="P70" i="34"/>
  <c r="P86" i="34"/>
  <c r="P102" i="34"/>
  <c r="P118" i="34"/>
  <c r="P134" i="34"/>
  <c r="P150" i="34"/>
  <c r="P166" i="34"/>
  <c r="P182" i="34"/>
  <c r="P198" i="34"/>
  <c r="P214" i="34"/>
  <c r="P230" i="34"/>
  <c r="H229" i="34"/>
  <c r="H100" i="34"/>
  <c r="P7" i="34"/>
  <c r="P23" i="34"/>
  <c r="P39" i="34"/>
  <c r="P55" i="34"/>
  <c r="P71" i="34"/>
  <c r="P87" i="34"/>
  <c r="P103" i="34"/>
  <c r="P119" i="34"/>
  <c r="P135" i="34"/>
  <c r="P151" i="34"/>
  <c r="X184" i="34"/>
  <c r="H221" i="34"/>
  <c r="H213" i="34"/>
  <c r="P10" i="34"/>
  <c r="P26" i="34"/>
  <c r="P42" i="34"/>
  <c r="P58" i="34"/>
  <c r="P74" i="34"/>
  <c r="P90" i="34"/>
  <c r="P106" i="34"/>
  <c r="P122" i="34"/>
  <c r="P138" i="34"/>
  <c r="P154" i="34"/>
  <c r="P170" i="34"/>
  <c r="P186" i="34"/>
  <c r="P202" i="34"/>
  <c r="P218" i="34"/>
  <c r="P234" i="34"/>
  <c r="I224" i="34"/>
  <c r="J224" i="34" s="1"/>
  <c r="I208" i="34"/>
  <c r="J208" i="34" s="1"/>
  <c r="I192" i="34"/>
  <c r="I176" i="34"/>
  <c r="J176" i="34" s="1"/>
  <c r="X200" i="34"/>
  <c r="P91" i="34"/>
  <c r="P107" i="34"/>
  <c r="P123" i="34"/>
  <c r="P171" i="34"/>
  <c r="P187" i="34"/>
  <c r="P203" i="34"/>
  <c r="P219" i="34"/>
  <c r="P235" i="34"/>
  <c r="Y120" i="34"/>
  <c r="Z120" i="34" s="1"/>
  <c r="Y104" i="34"/>
  <c r="Z104" i="34" s="1"/>
  <c r="Y88" i="34"/>
  <c r="Z88" i="34" s="1"/>
  <c r="Y72" i="34"/>
  <c r="Z72" i="34" s="1"/>
  <c r="Y56" i="34"/>
  <c r="Z56" i="34" s="1"/>
  <c r="Y40" i="34"/>
  <c r="Z40" i="34" s="1"/>
  <c r="H205" i="34"/>
  <c r="X120" i="34"/>
  <c r="X40" i="34"/>
  <c r="Y238" i="34"/>
  <c r="Z238" i="34" s="1"/>
  <c r="Y222" i="34"/>
  <c r="Z222" i="34" s="1"/>
  <c r="H52" i="34"/>
  <c r="X216" i="34"/>
  <c r="P14" i="34"/>
  <c r="P30" i="34"/>
  <c r="P46" i="34"/>
  <c r="P62" i="34"/>
  <c r="P78" i="34"/>
  <c r="P94" i="34"/>
  <c r="P110" i="34"/>
  <c r="P126" i="34"/>
  <c r="P142" i="34"/>
  <c r="P158" i="34"/>
  <c r="P174" i="34"/>
  <c r="P190" i="34"/>
  <c r="P206" i="34"/>
  <c r="P222" i="34"/>
  <c r="P238" i="34"/>
  <c r="I147" i="34"/>
  <c r="H147" i="34"/>
  <c r="I67" i="34"/>
  <c r="J67" i="34" s="1"/>
  <c r="H67" i="34"/>
  <c r="I19" i="34"/>
  <c r="J19" i="34" s="1"/>
  <c r="H19" i="34"/>
  <c r="Y132" i="34"/>
  <c r="Z132" i="34" s="1"/>
  <c r="X132" i="34"/>
  <c r="I156" i="34"/>
  <c r="J156" i="34" s="1"/>
  <c r="H156" i="34"/>
  <c r="I140" i="34"/>
  <c r="J140" i="34" s="1"/>
  <c r="H140" i="34"/>
  <c r="I124" i="34"/>
  <c r="J124" i="34" s="1"/>
  <c r="H124" i="34"/>
  <c r="I108" i="34"/>
  <c r="J108" i="34" s="1"/>
  <c r="H108" i="34"/>
  <c r="I92" i="34"/>
  <c r="J92" i="34" s="1"/>
  <c r="H92" i="34"/>
  <c r="I76" i="34"/>
  <c r="J76" i="34" s="1"/>
  <c r="H76" i="34"/>
  <c r="I155" i="34"/>
  <c r="J155" i="34" s="1"/>
  <c r="H155" i="34"/>
  <c r="I222" i="34"/>
  <c r="J222" i="34" s="1"/>
  <c r="H222" i="34"/>
  <c r="Y180" i="34"/>
  <c r="Z180" i="34" s="1"/>
  <c r="X180" i="34"/>
  <c r="I162" i="34"/>
  <c r="J162" i="34" s="1"/>
  <c r="H162" i="34"/>
  <c r="I154" i="34"/>
  <c r="J154" i="34" s="1"/>
  <c r="H154" i="34"/>
  <c r="I146" i="34"/>
  <c r="H146" i="34"/>
  <c r="I138" i="34"/>
  <c r="J138" i="34" s="1"/>
  <c r="H138" i="34"/>
  <c r="I130" i="34"/>
  <c r="H130" i="34"/>
  <c r="I122" i="34"/>
  <c r="J122" i="34" s="1"/>
  <c r="H122" i="34"/>
  <c r="I114" i="34"/>
  <c r="J114" i="34" s="1"/>
  <c r="H114" i="34"/>
  <c r="I106" i="34"/>
  <c r="J106" i="34" s="1"/>
  <c r="H106" i="34"/>
  <c r="I98" i="34"/>
  <c r="J98" i="34" s="1"/>
  <c r="H98" i="34"/>
  <c r="I90" i="34"/>
  <c r="J90" i="34" s="1"/>
  <c r="H90" i="34"/>
  <c r="I83" i="34"/>
  <c r="J83" i="34" s="1"/>
  <c r="H83" i="34"/>
  <c r="I27" i="34"/>
  <c r="J27" i="34" s="1"/>
  <c r="H27" i="34"/>
  <c r="H84" i="34"/>
  <c r="I163" i="34"/>
  <c r="J163" i="34" s="1"/>
  <c r="H163" i="34"/>
  <c r="I230" i="34"/>
  <c r="J230" i="34" s="1"/>
  <c r="H230" i="34"/>
  <c r="H164" i="34"/>
  <c r="I238" i="34"/>
  <c r="J238" i="34" s="1"/>
  <c r="H238" i="34"/>
  <c r="I107" i="34"/>
  <c r="J107" i="34" s="1"/>
  <c r="H107" i="34"/>
  <c r="I59" i="34"/>
  <c r="J59" i="34" s="1"/>
  <c r="H59" i="34"/>
  <c r="I35" i="34"/>
  <c r="J35" i="34" s="1"/>
  <c r="H35" i="34"/>
  <c r="I11" i="34"/>
  <c r="H11" i="34"/>
  <c r="Y228" i="34"/>
  <c r="Z228" i="34" s="1"/>
  <c r="X228" i="34"/>
  <c r="Y116" i="34"/>
  <c r="Z116" i="34" s="1"/>
  <c r="X116" i="34"/>
  <c r="Y84" i="34"/>
  <c r="Z84" i="34" s="1"/>
  <c r="X84" i="34"/>
  <c r="Y52" i="34"/>
  <c r="Z52" i="34" s="1"/>
  <c r="X52" i="34"/>
  <c r="I160" i="34"/>
  <c r="J160" i="34" s="1"/>
  <c r="H160" i="34"/>
  <c r="I152" i="34"/>
  <c r="J152" i="34" s="1"/>
  <c r="H152" i="34"/>
  <c r="I144" i="34"/>
  <c r="J144" i="34" s="1"/>
  <c r="H144" i="34"/>
  <c r="I136" i="34"/>
  <c r="J136" i="34" s="1"/>
  <c r="H136" i="34"/>
  <c r="I120" i="34"/>
  <c r="J120" i="34" s="1"/>
  <c r="H120" i="34"/>
  <c r="I112" i="34"/>
  <c r="J112" i="34" s="1"/>
  <c r="H112" i="34"/>
  <c r="I104" i="34"/>
  <c r="J104" i="34" s="1"/>
  <c r="H104" i="34"/>
  <c r="H68" i="34"/>
  <c r="I115" i="34"/>
  <c r="J115" i="34" s="1"/>
  <c r="H115" i="34"/>
  <c r="I198" i="34"/>
  <c r="J198" i="34" s="1"/>
  <c r="H198" i="34"/>
  <c r="Y68" i="34"/>
  <c r="Z68" i="34" s="1"/>
  <c r="X68" i="34"/>
  <c r="I99" i="34"/>
  <c r="J99" i="34" s="1"/>
  <c r="H99" i="34"/>
  <c r="I43" i="34"/>
  <c r="J43" i="34" s="1"/>
  <c r="H43" i="34"/>
  <c r="Y100" i="34"/>
  <c r="Z100" i="34" s="1"/>
  <c r="X100" i="34"/>
  <c r="I159" i="34"/>
  <c r="J159" i="34" s="1"/>
  <c r="H159" i="34"/>
  <c r="I151" i="34"/>
  <c r="J151" i="34" s="1"/>
  <c r="H151" i="34"/>
  <c r="I143" i="34"/>
  <c r="J143" i="34" s="1"/>
  <c r="H143" i="34"/>
  <c r="I135" i="34"/>
  <c r="H135" i="34"/>
  <c r="I127" i="34"/>
  <c r="H127" i="34"/>
  <c r="I119" i="34"/>
  <c r="J119" i="34" s="1"/>
  <c r="H119" i="34"/>
  <c r="I111" i="34"/>
  <c r="J111" i="34" s="1"/>
  <c r="H111" i="34"/>
  <c r="I103" i="34"/>
  <c r="J103" i="34" s="1"/>
  <c r="H103" i="34"/>
  <c r="I95" i="34"/>
  <c r="J95" i="34" s="1"/>
  <c r="H95" i="34"/>
  <c r="I87" i="34"/>
  <c r="J87" i="34" s="1"/>
  <c r="H87" i="34"/>
  <c r="I79" i="34"/>
  <c r="J79" i="34" s="1"/>
  <c r="H79" i="34"/>
  <c r="I71" i="34"/>
  <c r="J71" i="34" s="1"/>
  <c r="H71" i="34"/>
  <c r="I63" i="34"/>
  <c r="J63" i="34" s="1"/>
  <c r="H63" i="34"/>
  <c r="I55" i="34"/>
  <c r="J55" i="34" s="1"/>
  <c r="H55" i="34"/>
  <c r="I47" i="34"/>
  <c r="J47" i="34" s="1"/>
  <c r="H47" i="34"/>
  <c r="I39" i="34"/>
  <c r="J39" i="34" s="1"/>
  <c r="H39" i="34"/>
  <c r="I31" i="34"/>
  <c r="J31" i="34" s="1"/>
  <c r="H31" i="34"/>
  <c r="I23" i="34"/>
  <c r="J23" i="34" s="1"/>
  <c r="H23" i="34"/>
  <c r="I15" i="34"/>
  <c r="J15" i="34" s="1"/>
  <c r="H15" i="34"/>
  <c r="I7" i="34"/>
  <c r="J7" i="34" s="1"/>
  <c r="H7" i="34"/>
  <c r="I234" i="34"/>
  <c r="J234" i="34" s="1"/>
  <c r="H234" i="34"/>
  <c r="I226" i="34"/>
  <c r="J226" i="34" s="1"/>
  <c r="H226" i="34"/>
  <c r="I218" i="34"/>
  <c r="J218" i="34" s="1"/>
  <c r="H218" i="34"/>
  <c r="I210" i="34"/>
  <c r="J210" i="34" s="1"/>
  <c r="H210" i="34"/>
  <c r="I202" i="34"/>
  <c r="J202" i="34" s="1"/>
  <c r="H202" i="34"/>
  <c r="I194" i="34"/>
  <c r="J194" i="34" s="1"/>
  <c r="H194" i="34"/>
  <c r="I186" i="34"/>
  <c r="J186" i="34" s="1"/>
  <c r="H186" i="34"/>
  <c r="I178" i="34"/>
  <c r="J178" i="34" s="1"/>
  <c r="H178" i="34"/>
  <c r="I170" i="34"/>
  <c r="H170" i="34"/>
  <c r="Y236" i="34"/>
  <c r="Z236" i="34" s="1"/>
  <c r="X236" i="34"/>
  <c r="Y220" i="34"/>
  <c r="Z220" i="34" s="1"/>
  <c r="X220" i="34"/>
  <c r="Y204" i="34"/>
  <c r="Z204" i="34" s="1"/>
  <c r="X204" i="34"/>
  <c r="Y188" i="34"/>
  <c r="Z188" i="34" s="1"/>
  <c r="X188" i="34"/>
  <c r="Y172" i="34"/>
  <c r="Z172" i="34" s="1"/>
  <c r="X172" i="34"/>
  <c r="Y156" i="34"/>
  <c r="Z156" i="34" s="1"/>
  <c r="X156" i="34"/>
  <c r="I91" i="34"/>
  <c r="J91" i="34" s="1"/>
  <c r="H91" i="34"/>
  <c r="I182" i="34"/>
  <c r="J182" i="34" s="1"/>
  <c r="H182" i="34"/>
  <c r="Y223" i="34"/>
  <c r="Z223" i="34" s="1"/>
  <c r="X223" i="34"/>
  <c r="Y207" i="34"/>
  <c r="Z207" i="34" s="1"/>
  <c r="X207" i="34"/>
  <c r="Y191" i="34"/>
  <c r="Z191" i="34" s="1"/>
  <c r="X191" i="34"/>
  <c r="Y175" i="34"/>
  <c r="Z175" i="34" s="1"/>
  <c r="X175" i="34"/>
  <c r="Y159" i="34"/>
  <c r="Z159" i="34" s="1"/>
  <c r="X159" i="34"/>
  <c r="Y143" i="34"/>
  <c r="Z143" i="34" s="1"/>
  <c r="X143" i="34"/>
  <c r="Y127" i="34"/>
  <c r="Z127" i="34" s="1"/>
  <c r="X127" i="34"/>
  <c r="Y111" i="34"/>
  <c r="Z111" i="34" s="1"/>
  <c r="X111" i="34"/>
  <c r="Y95" i="34"/>
  <c r="Z95" i="34" s="1"/>
  <c r="X95" i="34"/>
  <c r="Y79" i="34"/>
  <c r="Z79" i="34" s="1"/>
  <c r="X79" i="34"/>
  <c r="Y63" i="34"/>
  <c r="Z63" i="34" s="1"/>
  <c r="X63" i="34"/>
  <c r="Y47" i="34"/>
  <c r="Z47" i="34" s="1"/>
  <c r="X47" i="34"/>
  <c r="Y31" i="34"/>
  <c r="Z31" i="34" s="1"/>
  <c r="X31" i="34"/>
  <c r="Y15" i="34"/>
  <c r="Z15" i="34" s="1"/>
  <c r="X15" i="34"/>
  <c r="I131" i="34"/>
  <c r="J131" i="34" s="1"/>
  <c r="H131" i="34"/>
  <c r="I214" i="34"/>
  <c r="J214" i="34" s="1"/>
  <c r="H214" i="34"/>
  <c r="I166" i="34"/>
  <c r="J166" i="34" s="1"/>
  <c r="H166" i="34"/>
  <c r="I158" i="34"/>
  <c r="H158" i="34"/>
  <c r="I150" i="34"/>
  <c r="J150" i="34" s="1"/>
  <c r="H150" i="34"/>
  <c r="I142" i="34"/>
  <c r="J142" i="34" s="1"/>
  <c r="H142" i="34"/>
  <c r="I134" i="34"/>
  <c r="J134" i="34" s="1"/>
  <c r="H134" i="34"/>
  <c r="I126" i="34"/>
  <c r="J126" i="34" s="1"/>
  <c r="H126" i="34"/>
  <c r="I118" i="34"/>
  <c r="J118" i="34" s="1"/>
  <c r="H118" i="34"/>
  <c r="I110" i="34"/>
  <c r="J110" i="34" s="1"/>
  <c r="H132" i="34"/>
  <c r="I139" i="34"/>
  <c r="J139" i="34" s="1"/>
  <c r="H139" i="34"/>
  <c r="I206" i="34"/>
  <c r="H206" i="34"/>
  <c r="Y196" i="34"/>
  <c r="Z196" i="34" s="1"/>
  <c r="X196" i="34"/>
  <c r="I75" i="34"/>
  <c r="J75" i="34" s="1"/>
  <c r="H75" i="34"/>
  <c r="I174" i="34"/>
  <c r="J174" i="34" s="1"/>
  <c r="H174" i="34"/>
  <c r="Y20" i="34"/>
  <c r="Z20" i="34" s="1"/>
  <c r="X20" i="34"/>
  <c r="I123" i="34"/>
  <c r="J123" i="34" s="1"/>
  <c r="H123" i="34"/>
  <c r="I51" i="34"/>
  <c r="J51" i="34" s="1"/>
  <c r="H51" i="34"/>
  <c r="I190" i="34"/>
  <c r="J190" i="34" s="1"/>
  <c r="H190" i="34"/>
  <c r="Y36" i="34"/>
  <c r="Z36" i="34" s="1"/>
  <c r="X36" i="34"/>
  <c r="H116" i="34"/>
  <c r="Y89" i="34"/>
  <c r="Z89" i="34" s="1"/>
  <c r="Y73" i="34"/>
  <c r="Z73" i="34" s="1"/>
  <c r="Y57" i="34"/>
  <c r="Z57" i="34" s="1"/>
  <c r="Y41" i="34"/>
  <c r="Z41" i="34" s="1"/>
  <c r="Y25" i="34"/>
  <c r="Z25" i="34" s="1"/>
  <c r="Y9" i="34"/>
  <c r="Z9" i="34" s="1"/>
  <c r="Y70" i="34"/>
  <c r="Z70" i="34" s="1"/>
  <c r="I102" i="34"/>
  <c r="J102" i="34" s="1"/>
  <c r="I94" i="34"/>
  <c r="J94" i="34" s="1"/>
  <c r="I86" i="34"/>
  <c r="I78" i="34"/>
  <c r="J78" i="34" s="1"/>
  <c r="I70" i="34"/>
  <c r="I62" i="34"/>
  <c r="J62" i="34" s="1"/>
  <c r="I54" i="34"/>
  <c r="J54" i="34" s="1"/>
  <c r="I46" i="34"/>
  <c r="J46" i="34" s="1"/>
  <c r="I38" i="34"/>
  <c r="J38" i="34" s="1"/>
  <c r="I30" i="34"/>
  <c r="J30" i="34" s="1"/>
  <c r="I22" i="34"/>
  <c r="I14" i="34"/>
  <c r="J14" i="34" s="1"/>
  <c r="I6" i="34"/>
  <c r="J6" i="34" s="1"/>
  <c r="I233" i="34"/>
  <c r="J233" i="34" s="1"/>
  <c r="I225" i="34"/>
  <c r="J225" i="34" s="1"/>
  <c r="I217" i="34"/>
  <c r="J217" i="34" s="1"/>
  <c r="I209" i="34"/>
  <c r="J209" i="34" s="1"/>
  <c r="I201" i="34"/>
  <c r="J201" i="34" s="1"/>
  <c r="I193" i="34"/>
  <c r="J193" i="34" s="1"/>
  <c r="I185" i="34"/>
  <c r="J185" i="34" s="1"/>
  <c r="I177" i="34"/>
  <c r="J177" i="34" s="1"/>
  <c r="I169" i="34"/>
  <c r="J169" i="34" s="1"/>
  <c r="Q161" i="34"/>
  <c r="R161" i="34" s="1"/>
  <c r="Q153" i="34"/>
  <c r="Q145" i="34"/>
  <c r="R145" i="34" s="1"/>
  <c r="Q137" i="34"/>
  <c r="R137" i="34" s="1"/>
  <c r="Q129" i="34"/>
  <c r="R129" i="34" s="1"/>
  <c r="Q121" i="34"/>
  <c r="R121" i="34" s="1"/>
  <c r="Q113" i="34"/>
  <c r="R113" i="34" s="1"/>
  <c r="Q105" i="34"/>
  <c r="R105" i="34" s="1"/>
  <c r="Q97" i="34"/>
  <c r="R97" i="34" s="1"/>
  <c r="Q89" i="34"/>
  <c r="R89" i="34" s="1"/>
  <c r="Q81" i="34"/>
  <c r="R81" i="34" s="1"/>
  <c r="Q73" i="34"/>
  <c r="R73" i="34" s="1"/>
  <c r="Q65" i="34"/>
  <c r="R65" i="34" s="1"/>
  <c r="Q57" i="34"/>
  <c r="Q49" i="34"/>
  <c r="R49" i="34" s="1"/>
  <c r="Q41" i="34"/>
  <c r="R41" i="34" s="1"/>
  <c r="Q33" i="34"/>
  <c r="R33" i="34" s="1"/>
  <c r="Q25" i="34"/>
  <c r="R25" i="34" s="1"/>
  <c r="Q17" i="34"/>
  <c r="R17" i="34" s="1"/>
  <c r="Q9" i="34"/>
  <c r="R9" i="34" s="1"/>
  <c r="Q237" i="34"/>
  <c r="R237" i="34" s="1"/>
  <c r="Q229" i="34"/>
  <c r="R229" i="34" s="1"/>
  <c r="Q221" i="34"/>
  <c r="R221" i="34" s="1"/>
  <c r="Q213" i="34"/>
  <c r="R213" i="34" s="1"/>
  <c r="Q205" i="34"/>
  <c r="R205" i="34" s="1"/>
  <c r="Q197" i="34"/>
  <c r="R197" i="34" s="1"/>
  <c r="Q189" i="34"/>
  <c r="Q181" i="34"/>
  <c r="R181" i="34" s="1"/>
  <c r="Q173" i="34"/>
  <c r="R173" i="34" s="1"/>
  <c r="H82" i="34"/>
  <c r="H66" i="34"/>
  <c r="H50" i="34"/>
  <c r="H34" i="34"/>
  <c r="H18" i="34"/>
  <c r="H225" i="34"/>
  <c r="H209" i="34"/>
  <c r="H193" i="34"/>
  <c r="H177" i="34"/>
  <c r="Y107" i="34"/>
  <c r="Z107" i="34" s="1"/>
  <c r="Y91" i="34"/>
  <c r="Z91" i="34" s="1"/>
  <c r="Y75" i="34"/>
  <c r="Z75" i="34" s="1"/>
  <c r="Y59" i="34"/>
  <c r="Z59" i="34" s="1"/>
  <c r="Y206" i="34"/>
  <c r="Z206" i="34" s="1"/>
  <c r="Y190" i="34"/>
  <c r="Z190" i="34" s="1"/>
  <c r="Y174" i="34"/>
  <c r="Z174" i="34" s="1"/>
  <c r="Y158" i="34"/>
  <c r="Z158" i="34" s="1"/>
  <c r="Y142" i="34"/>
  <c r="Z142" i="34" s="1"/>
  <c r="H223" i="34"/>
  <c r="H207" i="34"/>
  <c r="H191" i="34"/>
  <c r="H175" i="34"/>
  <c r="X6" i="34"/>
  <c r="X22" i="34"/>
  <c r="X38" i="34"/>
  <c r="X54" i="34"/>
  <c r="X86" i="34"/>
  <c r="X102" i="34"/>
  <c r="X118" i="34"/>
  <c r="X134" i="34"/>
  <c r="H110" i="34"/>
  <c r="H94" i="34"/>
  <c r="H78" i="34"/>
  <c r="H62" i="34"/>
  <c r="H46" i="34"/>
  <c r="H30" i="34"/>
  <c r="H14" i="34"/>
  <c r="Y231" i="34"/>
  <c r="Z231" i="34" s="1"/>
  <c r="Y215" i="34"/>
  <c r="Z215" i="34" s="1"/>
  <c r="Y199" i="34"/>
  <c r="Z199" i="34" s="1"/>
  <c r="Y183" i="34"/>
  <c r="Z183" i="34" s="1"/>
  <c r="Y167" i="34"/>
  <c r="Z167" i="34" s="1"/>
  <c r="Y151" i="34"/>
  <c r="Z151" i="34" s="1"/>
  <c r="Y135" i="34"/>
  <c r="Z135" i="34" s="1"/>
  <c r="Y119" i="34"/>
  <c r="Z119" i="34" s="1"/>
  <c r="Y103" i="34"/>
  <c r="Z103" i="34" s="1"/>
  <c r="Y87" i="34"/>
  <c r="Z87" i="34" s="1"/>
  <c r="Y71" i="34"/>
  <c r="Z71" i="34" s="1"/>
  <c r="Y23" i="34"/>
  <c r="Z23" i="34" s="1"/>
  <c r="Y7" i="34"/>
  <c r="H60" i="34"/>
  <c r="H44" i="34"/>
  <c r="H28" i="34"/>
  <c r="H12" i="34"/>
  <c r="X9" i="34"/>
  <c r="X25" i="34"/>
  <c r="X41" i="34"/>
  <c r="X57" i="34"/>
  <c r="X73" i="34"/>
  <c r="X89" i="34"/>
  <c r="I197" i="34"/>
  <c r="J197" i="34" s="1"/>
  <c r="I189" i="34"/>
  <c r="I181" i="34"/>
  <c r="I173" i="34"/>
  <c r="J173" i="34" s="1"/>
  <c r="Q165" i="34"/>
  <c r="R165" i="34" s="1"/>
  <c r="Q157" i="34"/>
  <c r="R157" i="34" s="1"/>
  <c r="Q149" i="34"/>
  <c r="R149" i="34" s="1"/>
  <c r="Q141" i="34"/>
  <c r="R141" i="34" s="1"/>
  <c r="Q133" i="34"/>
  <c r="R133" i="34" s="1"/>
  <c r="Q125" i="34"/>
  <c r="R125" i="34" s="1"/>
  <c r="Q117" i="34"/>
  <c r="R117" i="34" s="1"/>
  <c r="Q109" i="34"/>
  <c r="R109" i="34" s="1"/>
  <c r="Q101" i="34"/>
  <c r="R101" i="34" s="1"/>
  <c r="Q93" i="34"/>
  <c r="R93" i="34" s="1"/>
  <c r="Q85" i="34"/>
  <c r="Q77" i="34"/>
  <c r="R77" i="34" s="1"/>
  <c r="Q69" i="34"/>
  <c r="R69" i="34" s="1"/>
  <c r="Q61" i="34"/>
  <c r="Q53" i="34"/>
  <c r="R53" i="34" s="1"/>
  <c r="Q45" i="34"/>
  <c r="R45" i="34" s="1"/>
  <c r="Q37" i="34"/>
  <c r="R37" i="34" s="1"/>
  <c r="Q29" i="34"/>
  <c r="R29" i="34" s="1"/>
  <c r="Q21" i="34"/>
  <c r="Q13" i="34"/>
  <c r="Q5" i="34"/>
  <c r="R5" i="34" s="1"/>
  <c r="Q233" i="34"/>
  <c r="R233" i="34" s="1"/>
  <c r="Q225" i="34"/>
  <c r="R225" i="34" s="1"/>
  <c r="Q217" i="34"/>
  <c r="R217" i="34" s="1"/>
  <c r="Q209" i="34"/>
  <c r="R209" i="34" s="1"/>
  <c r="Q201" i="34"/>
  <c r="R201" i="34" s="1"/>
  <c r="Q193" i="34"/>
  <c r="R193" i="34" s="1"/>
  <c r="Q185" i="34"/>
  <c r="R185" i="34" s="1"/>
  <c r="Q177" i="34"/>
  <c r="R177" i="34" s="1"/>
  <c r="Q169" i="34"/>
  <c r="R169" i="34" s="1"/>
  <c r="Y234" i="34"/>
  <c r="Z234" i="34" s="1"/>
  <c r="Y218" i="34"/>
  <c r="Z218" i="34" s="1"/>
  <c r="Y202" i="34"/>
  <c r="Z202" i="34" s="1"/>
  <c r="Y186" i="34"/>
  <c r="Z186" i="34" s="1"/>
  <c r="Y170" i="34"/>
  <c r="Z170" i="34" s="1"/>
  <c r="Y154" i="34"/>
  <c r="Z154" i="34" s="1"/>
  <c r="X10" i="34"/>
  <c r="X26" i="34"/>
  <c r="X42" i="34"/>
  <c r="X58" i="34"/>
  <c r="X74" i="34"/>
  <c r="X90" i="34"/>
  <c r="X106" i="34"/>
  <c r="X122" i="34"/>
  <c r="X138" i="34"/>
  <c r="X154" i="34"/>
  <c r="X170" i="34"/>
  <c r="X186" i="34"/>
  <c r="X202" i="34"/>
  <c r="X218" i="34"/>
  <c r="X234" i="34"/>
  <c r="H74" i="34"/>
  <c r="H58" i="34"/>
  <c r="H42" i="34"/>
  <c r="H26" i="34"/>
  <c r="H10" i="34"/>
  <c r="X11" i="34"/>
  <c r="X27" i="34"/>
  <c r="X43" i="34"/>
  <c r="X59" i="34"/>
  <c r="X75" i="34"/>
  <c r="X91" i="34"/>
  <c r="X107" i="34"/>
  <c r="H233" i="34"/>
  <c r="H217" i="34"/>
  <c r="H201" i="34"/>
  <c r="H185" i="34"/>
  <c r="H169" i="34"/>
  <c r="I96" i="34"/>
  <c r="J96" i="34" s="1"/>
  <c r="I88" i="34"/>
  <c r="J88" i="34" s="1"/>
  <c r="I80" i="34"/>
  <c r="J80" i="34" s="1"/>
  <c r="I72" i="34"/>
  <c r="J72" i="34" s="1"/>
  <c r="I64" i="34"/>
  <c r="J64" i="34" s="1"/>
  <c r="I56" i="34"/>
  <c r="J56" i="34" s="1"/>
  <c r="I48" i="34"/>
  <c r="J48" i="34" s="1"/>
  <c r="I40" i="34"/>
  <c r="J40" i="34" s="1"/>
  <c r="I32" i="34"/>
  <c r="J32" i="34" s="1"/>
  <c r="I24" i="34"/>
  <c r="J24" i="34" s="1"/>
  <c r="I16" i="34"/>
  <c r="J16" i="34" s="1"/>
  <c r="I8" i="34"/>
  <c r="J8" i="34" s="1"/>
  <c r="I235" i="34"/>
  <c r="J235" i="34" s="1"/>
  <c r="I227" i="34"/>
  <c r="J227" i="34" s="1"/>
  <c r="I219" i="34"/>
  <c r="J219" i="34" s="1"/>
  <c r="I211" i="34"/>
  <c r="J211" i="34" s="1"/>
  <c r="I203" i="34"/>
  <c r="J203" i="34" s="1"/>
  <c r="I195" i="34"/>
  <c r="J195" i="34" s="1"/>
  <c r="I187" i="34"/>
  <c r="J187" i="34" s="1"/>
  <c r="I179" i="34"/>
  <c r="J179" i="34" s="1"/>
  <c r="I171" i="34"/>
  <c r="Q163" i="34"/>
  <c r="R163" i="34" s="1"/>
  <c r="Q155" i="34"/>
  <c r="R155" i="34" s="1"/>
  <c r="Q147" i="34"/>
  <c r="R147" i="34" s="1"/>
  <c r="Q139" i="34"/>
  <c r="R139" i="34" s="1"/>
  <c r="Q131" i="34"/>
  <c r="R131" i="34" s="1"/>
  <c r="Q115" i="34"/>
  <c r="R115" i="34" s="1"/>
  <c r="Q99" i="34"/>
  <c r="R99" i="34" s="1"/>
  <c r="Q83" i="34"/>
  <c r="Q75" i="34"/>
  <c r="R75" i="34" s="1"/>
  <c r="Q67" i="34"/>
  <c r="R67" i="34" s="1"/>
  <c r="Q59" i="34"/>
  <c r="R59" i="34" s="1"/>
  <c r="Q51" i="34"/>
  <c r="R51" i="34" s="1"/>
  <c r="Q43" i="34"/>
  <c r="R43" i="34" s="1"/>
  <c r="Q35" i="34"/>
  <c r="R35" i="34" s="1"/>
  <c r="Q27" i="34"/>
  <c r="R27" i="34" s="1"/>
  <c r="Q19" i="34"/>
  <c r="Q11" i="34"/>
  <c r="R11" i="34" s="1"/>
  <c r="Q167" i="34"/>
  <c r="R167" i="34" s="1"/>
  <c r="Q231" i="34"/>
  <c r="R231" i="34" s="1"/>
  <c r="Q223" i="34"/>
  <c r="Q215" i="34"/>
  <c r="R215" i="34" s="1"/>
  <c r="Q207" i="34"/>
  <c r="R207" i="34" s="1"/>
  <c r="Q199" i="34"/>
  <c r="R199" i="34" s="1"/>
  <c r="Q191" i="34"/>
  <c r="R191" i="34" s="1"/>
  <c r="Q183" i="34"/>
  <c r="R183" i="34" s="1"/>
  <c r="Q175" i="34"/>
  <c r="R175" i="34" s="1"/>
  <c r="Y4" i="34"/>
  <c r="Y230" i="34"/>
  <c r="Z230" i="34" s="1"/>
  <c r="Y214" i="34"/>
  <c r="Z214" i="34" s="1"/>
  <c r="Y198" i="34"/>
  <c r="Z198" i="34" s="1"/>
  <c r="Y182" i="34"/>
  <c r="Z182" i="34" s="1"/>
  <c r="Y166" i="34"/>
  <c r="Z166" i="34" s="1"/>
  <c r="Y150" i="34"/>
  <c r="Z150" i="34" s="1"/>
  <c r="H231" i="34"/>
  <c r="H215" i="34"/>
  <c r="H199" i="34"/>
  <c r="H183" i="34"/>
  <c r="H167" i="34"/>
  <c r="X142" i="34"/>
  <c r="X158" i="34"/>
  <c r="X174" i="34"/>
  <c r="X190" i="34"/>
  <c r="X206" i="34"/>
  <c r="X222" i="34"/>
  <c r="X238" i="34"/>
  <c r="Y189" i="34"/>
  <c r="Z189" i="34" s="1"/>
  <c r="I89" i="34"/>
  <c r="J89" i="34" s="1"/>
  <c r="I33" i="34"/>
  <c r="J33" i="34" s="1"/>
  <c r="Q164" i="34"/>
  <c r="R164" i="34" s="1"/>
  <c r="Q68" i="34"/>
  <c r="R68" i="34" s="1"/>
  <c r="Q12" i="34"/>
  <c r="Y224" i="34"/>
  <c r="Z224" i="34" s="1"/>
  <c r="Y227" i="34"/>
  <c r="Z227" i="34" s="1"/>
  <c r="Y211" i="34"/>
  <c r="Z211" i="34" s="1"/>
  <c r="Y195" i="34"/>
  <c r="Z195" i="34" s="1"/>
  <c r="Y179" i="34"/>
  <c r="Z179" i="34" s="1"/>
  <c r="Y163" i="34"/>
  <c r="Z163" i="34" s="1"/>
  <c r="Y147" i="34"/>
  <c r="Z147" i="34" s="1"/>
  <c r="Y131" i="34"/>
  <c r="Z131" i="34" s="1"/>
  <c r="Y115" i="34"/>
  <c r="Z115" i="34" s="1"/>
  <c r="Y99" i="34"/>
  <c r="Z99" i="34" s="1"/>
  <c r="Y83" i="34"/>
  <c r="Z83" i="34" s="1"/>
  <c r="Y67" i="34"/>
  <c r="Z67" i="34" s="1"/>
  <c r="Y51" i="34"/>
  <c r="Z51" i="34" s="1"/>
  <c r="Y35" i="34"/>
  <c r="Z35" i="34" s="1"/>
  <c r="Y19" i="34"/>
  <c r="Z19" i="34" s="1"/>
  <c r="I145" i="34"/>
  <c r="J145" i="34" s="1"/>
  <c r="I73" i="34"/>
  <c r="J73" i="34" s="1"/>
  <c r="I17" i="34"/>
  <c r="J17" i="34" s="1"/>
  <c r="Q148" i="34"/>
  <c r="R148" i="34" s="1"/>
  <c r="Q224" i="34"/>
  <c r="R224" i="34" s="1"/>
  <c r="Y128" i="34"/>
  <c r="Z128" i="34" s="1"/>
  <c r="Y45" i="34"/>
  <c r="Z45" i="34" s="1"/>
  <c r="Y13" i="34"/>
  <c r="Z13" i="34" s="1"/>
  <c r="I236" i="34"/>
  <c r="J236" i="34" s="1"/>
  <c r="Q140" i="34"/>
  <c r="R140" i="34" s="1"/>
  <c r="Q60" i="34"/>
  <c r="R60" i="34" s="1"/>
  <c r="Y160" i="34"/>
  <c r="Z160" i="34" s="1"/>
  <c r="Y64" i="34"/>
  <c r="Z64" i="34" s="1"/>
  <c r="Y32" i="34"/>
  <c r="Z32" i="34" s="1"/>
  <c r="I4" i="34"/>
  <c r="J4" i="34" s="1"/>
  <c r="Y233" i="34"/>
  <c r="Z233" i="34" s="1"/>
  <c r="Y217" i="34"/>
  <c r="Z217" i="34" s="1"/>
  <c r="Y201" i="34"/>
  <c r="Z201" i="34" s="1"/>
  <c r="Y185" i="34"/>
  <c r="Z185" i="34" s="1"/>
  <c r="Y169" i="34"/>
  <c r="Z169" i="34" s="1"/>
  <c r="Y153" i="34"/>
  <c r="Y137" i="34"/>
  <c r="Z137" i="34" s="1"/>
  <c r="Y121" i="34"/>
  <c r="Z121" i="34" s="1"/>
  <c r="Y105" i="34"/>
  <c r="Z105" i="34" s="1"/>
  <c r="Y205" i="34"/>
  <c r="Z205" i="34" s="1"/>
  <c r="I105" i="34"/>
  <c r="I196" i="34"/>
  <c r="J196" i="34" s="1"/>
  <c r="Q92" i="34"/>
  <c r="R92" i="34" s="1"/>
  <c r="Q44" i="34"/>
  <c r="R44" i="34" s="1"/>
  <c r="Q184" i="34"/>
  <c r="R184" i="34" s="1"/>
  <c r="Y140" i="34"/>
  <c r="Z140" i="34" s="1"/>
  <c r="Y124" i="34"/>
  <c r="Z124" i="34" s="1"/>
  <c r="Y108" i="34"/>
  <c r="Z108" i="34" s="1"/>
  <c r="Y92" i="34"/>
  <c r="Z92" i="34" s="1"/>
  <c r="Y76" i="34"/>
  <c r="Z76" i="34" s="1"/>
  <c r="Y60" i="34"/>
  <c r="Z60" i="34" s="1"/>
  <c r="Y44" i="34"/>
  <c r="Z44" i="34" s="1"/>
  <c r="Y28" i="34"/>
  <c r="Z28" i="34" s="1"/>
  <c r="Y12" i="34"/>
  <c r="Z12" i="34" s="1"/>
  <c r="Y237" i="34"/>
  <c r="Z237" i="34" s="1"/>
  <c r="Y141" i="34"/>
  <c r="Z141" i="34" s="1"/>
  <c r="Y77" i="34"/>
  <c r="Z77" i="34" s="1"/>
  <c r="I113" i="34"/>
  <c r="J113" i="34" s="1"/>
  <c r="I49" i="34"/>
  <c r="J49" i="34" s="1"/>
  <c r="I180" i="34"/>
  <c r="J180" i="34" s="1"/>
  <c r="Q84" i="34"/>
  <c r="R84" i="34" s="1"/>
  <c r="Q36" i="34"/>
  <c r="R36" i="34" s="1"/>
  <c r="Q176" i="34"/>
  <c r="Y96" i="34"/>
  <c r="Z96" i="34" s="1"/>
  <c r="Y29" i="34"/>
  <c r="Z29" i="34" s="1"/>
  <c r="I228" i="34"/>
  <c r="Q116" i="34"/>
  <c r="R116" i="34" s="1"/>
  <c r="Q208" i="34"/>
  <c r="R208" i="34" s="1"/>
  <c r="Y208" i="34"/>
  <c r="Z208" i="34" s="1"/>
  <c r="Y226" i="34"/>
  <c r="Z226" i="34" s="1"/>
  <c r="Y210" i="34"/>
  <c r="Z210" i="34" s="1"/>
  <c r="Y194" i="34"/>
  <c r="Z194" i="34" s="1"/>
  <c r="Y178" i="34"/>
  <c r="Z178" i="34" s="1"/>
  <c r="Y162" i="34"/>
  <c r="Z162" i="34" s="1"/>
  <c r="Y146" i="34"/>
  <c r="Z146" i="34" s="1"/>
  <c r="Y130" i="34"/>
  <c r="Z130" i="34" s="1"/>
  <c r="Y114" i="34"/>
  <c r="Z114" i="34" s="1"/>
  <c r="Y98" i="34"/>
  <c r="Z98" i="34" s="1"/>
  <c r="Y82" i="34"/>
  <c r="Z82" i="34" s="1"/>
  <c r="Y66" i="34"/>
  <c r="Z66" i="34" s="1"/>
  <c r="Y50" i="34"/>
  <c r="Z50" i="34" s="1"/>
  <c r="Y34" i="34"/>
  <c r="Z34" i="34" s="1"/>
  <c r="Y18" i="34"/>
  <c r="Z18" i="34" s="1"/>
  <c r="I137" i="34"/>
  <c r="J137" i="34" s="1"/>
  <c r="I65" i="34"/>
  <c r="J65" i="34" s="1"/>
  <c r="I25" i="34"/>
  <c r="J25" i="34" s="1"/>
  <c r="Q156" i="34"/>
  <c r="R156" i="34" s="1"/>
  <c r="Q232" i="34"/>
  <c r="R232" i="34" s="1"/>
  <c r="Y176" i="34"/>
  <c r="Z176" i="34" s="1"/>
  <c r="Y157" i="34"/>
  <c r="Z157" i="34" s="1"/>
  <c r="Y61" i="34"/>
  <c r="Z61" i="34" s="1"/>
  <c r="I81" i="34"/>
  <c r="J81" i="34" s="1"/>
  <c r="I188" i="34"/>
  <c r="J188" i="34" s="1"/>
  <c r="Q168" i="34"/>
  <c r="R168" i="34" s="1"/>
  <c r="Y24" i="34"/>
  <c r="Z24" i="34" s="1"/>
  <c r="Y8" i="34"/>
  <c r="Z8" i="34" s="1"/>
  <c r="Y221" i="34"/>
  <c r="Z221" i="34" s="1"/>
  <c r="Y109" i="34"/>
  <c r="Z109" i="34" s="1"/>
  <c r="I153" i="34"/>
  <c r="J153" i="34" s="1"/>
  <c r="I212" i="34"/>
  <c r="J212" i="34" s="1"/>
  <c r="Q108" i="34"/>
  <c r="R108" i="34" s="1"/>
  <c r="Q200" i="34"/>
  <c r="R200" i="34" s="1"/>
  <c r="Q4" i="34"/>
  <c r="R4" i="34" s="1"/>
  <c r="Y235" i="34"/>
  <c r="Z235" i="34" s="1"/>
  <c r="Y219" i="34"/>
  <c r="Z219" i="34" s="1"/>
  <c r="Y203" i="34"/>
  <c r="Z203" i="34" s="1"/>
  <c r="Y187" i="34"/>
  <c r="Z187" i="34" s="1"/>
  <c r="Y171" i="34"/>
  <c r="Z171" i="34" s="1"/>
  <c r="Y155" i="34"/>
  <c r="Z155" i="34" s="1"/>
  <c r="Y139" i="34"/>
  <c r="Z139" i="34" s="1"/>
  <c r="Y123" i="34"/>
  <c r="Z123" i="34" s="1"/>
  <c r="I161" i="34"/>
  <c r="J161" i="34" s="1"/>
  <c r="I220" i="34"/>
  <c r="J220" i="34" s="1"/>
  <c r="Q100" i="34"/>
  <c r="Q192" i="34"/>
  <c r="Y126" i="34"/>
  <c r="Z126" i="34" s="1"/>
  <c r="Y110" i="34"/>
  <c r="Z110" i="34" s="1"/>
  <c r="Y94" i="34"/>
  <c r="Z94" i="34" s="1"/>
  <c r="Y78" i="34"/>
  <c r="Z78" i="34" s="1"/>
  <c r="Y62" i="34"/>
  <c r="Z62" i="34" s="1"/>
  <c r="Y46" i="34"/>
  <c r="Z46" i="34" s="1"/>
  <c r="Y30" i="34"/>
  <c r="Z30" i="34" s="1"/>
  <c r="Y14" i="34"/>
  <c r="Z14" i="34" s="1"/>
  <c r="Y125" i="34"/>
  <c r="Z125" i="34" s="1"/>
  <c r="I97" i="34"/>
  <c r="J97" i="34" s="1"/>
  <c r="I41" i="34"/>
  <c r="J41" i="34" s="1"/>
  <c r="I172" i="34"/>
  <c r="Q76" i="34"/>
  <c r="Q28" i="34"/>
  <c r="Y192" i="34"/>
  <c r="Z192" i="34" s="1"/>
  <c r="Y112" i="34"/>
  <c r="Z112" i="34" s="1"/>
  <c r="Y48" i="34"/>
  <c r="Z48" i="34" s="1"/>
  <c r="Y225" i="34"/>
  <c r="Z225" i="34" s="1"/>
  <c r="Y209" i="34"/>
  <c r="Z209" i="34" s="1"/>
  <c r="Y193" i="34"/>
  <c r="Z193" i="34" s="1"/>
  <c r="Y177" i="34"/>
  <c r="Z177" i="34" s="1"/>
  <c r="Y161" i="34"/>
  <c r="Z161" i="34" s="1"/>
  <c r="Y145" i="34"/>
  <c r="Z145" i="34" s="1"/>
  <c r="Y129" i="34"/>
  <c r="Z129" i="34" s="1"/>
  <c r="Y113" i="34"/>
  <c r="Z113" i="34" s="1"/>
  <c r="Y97" i="34"/>
  <c r="Z97" i="34" s="1"/>
  <c r="Y81" i="34"/>
  <c r="Z81" i="34" s="1"/>
  <c r="Y65" i="34"/>
  <c r="Z65" i="34" s="1"/>
  <c r="Y49" i="34"/>
  <c r="Z49" i="34" s="1"/>
  <c r="Y33" i="34"/>
  <c r="Z33" i="34" s="1"/>
  <c r="Y17" i="34"/>
  <c r="Z17" i="34" s="1"/>
  <c r="Y173" i="34"/>
  <c r="Z173" i="34" s="1"/>
  <c r="Y93" i="34"/>
  <c r="Z93" i="34" s="1"/>
  <c r="I121" i="34"/>
  <c r="J121" i="34" s="1"/>
  <c r="I57" i="34"/>
  <c r="J57" i="34" s="1"/>
  <c r="I9" i="34"/>
  <c r="J9" i="34" s="1"/>
  <c r="Q132" i="34"/>
  <c r="R132" i="34" s="1"/>
  <c r="Q216" i="34"/>
  <c r="R216" i="34" s="1"/>
  <c r="Y16" i="34"/>
  <c r="Z16" i="34" s="1"/>
  <c r="Y212" i="34"/>
  <c r="Z212" i="34" s="1"/>
  <c r="Y164" i="34"/>
  <c r="Z164" i="34" s="1"/>
  <c r="Y148" i="34"/>
  <c r="Z148" i="34" s="1"/>
  <c r="I129" i="34"/>
  <c r="J129" i="34" s="1"/>
  <c r="I204" i="34"/>
  <c r="J204" i="34" s="1"/>
  <c r="Q124" i="34"/>
  <c r="R124" i="34" s="1"/>
  <c r="Q52" i="34"/>
  <c r="R52" i="34" s="1"/>
  <c r="Q20" i="34"/>
  <c r="R20" i="34" s="1"/>
  <c r="Y144" i="34"/>
  <c r="Z144" i="34" s="1"/>
  <c r="Y80" i="34"/>
  <c r="Z80" i="34" s="1"/>
  <c r="Y55" i="34"/>
  <c r="Z55" i="34" s="1"/>
  <c r="Y39" i="34"/>
  <c r="Z39" i="34" s="1"/>
  <c r="J98" i="38"/>
  <c r="K98" i="38" s="1"/>
  <c r="I98" i="38"/>
  <c r="J1301" i="38"/>
  <c r="K1301" i="38" s="1"/>
  <c r="I1301" i="38"/>
  <c r="J997" i="38"/>
  <c r="K997" i="38" s="1"/>
  <c r="I997" i="38"/>
  <c r="J709" i="38"/>
  <c r="K709" i="38" s="1"/>
  <c r="I709" i="38"/>
  <c r="J629" i="38"/>
  <c r="K629" i="38" s="1"/>
  <c r="I629" i="38"/>
  <c r="J533" i="38"/>
  <c r="I533" i="38"/>
  <c r="J341" i="38"/>
  <c r="K341" i="38" s="1"/>
  <c r="I341" i="38"/>
  <c r="J213" i="38"/>
  <c r="K213" i="38" s="1"/>
  <c r="I213" i="38"/>
  <c r="J358" i="38"/>
  <c r="K358" i="38" s="1"/>
  <c r="I358" i="38"/>
  <c r="J342" i="38"/>
  <c r="K342" i="38" s="1"/>
  <c r="I342" i="38"/>
  <c r="J326" i="38"/>
  <c r="K326" i="38" s="1"/>
  <c r="I326" i="38"/>
  <c r="J310" i="38"/>
  <c r="K310" i="38" s="1"/>
  <c r="I310" i="38"/>
  <c r="J294" i="38"/>
  <c r="K294" i="38" s="1"/>
  <c r="I294" i="38"/>
  <c r="J278" i="38"/>
  <c r="K278" i="38" s="1"/>
  <c r="I278" i="38"/>
  <c r="J262" i="38"/>
  <c r="K262" i="38" s="1"/>
  <c r="I262" i="38"/>
  <c r="J246" i="38"/>
  <c r="K246" i="38" s="1"/>
  <c r="I246" i="38"/>
  <c r="J230" i="38"/>
  <c r="K230" i="38" s="1"/>
  <c r="I230" i="38"/>
  <c r="J214" i="38"/>
  <c r="K214" i="38" s="1"/>
  <c r="I214" i="38"/>
  <c r="J198" i="38"/>
  <c r="K198" i="38" s="1"/>
  <c r="I198" i="38"/>
  <c r="J182" i="38"/>
  <c r="K182" i="38" s="1"/>
  <c r="I182" i="38"/>
  <c r="J166" i="38"/>
  <c r="K166" i="38" s="1"/>
  <c r="I166" i="38"/>
  <c r="J150" i="38"/>
  <c r="K150" i="38" s="1"/>
  <c r="I150" i="38"/>
  <c r="J134" i="38"/>
  <c r="K134" i="38" s="1"/>
  <c r="I134" i="38"/>
  <c r="J118" i="38"/>
  <c r="K118" i="38" s="1"/>
  <c r="I118" i="38"/>
  <c r="J102" i="38"/>
  <c r="K102" i="38" s="1"/>
  <c r="I102" i="38"/>
  <c r="J86" i="38"/>
  <c r="K86" i="38" s="1"/>
  <c r="I86" i="38"/>
  <c r="J70" i="38"/>
  <c r="K70" i="38" s="1"/>
  <c r="I70" i="38"/>
  <c r="J54" i="38"/>
  <c r="K54" i="38" s="1"/>
  <c r="I54" i="38"/>
  <c r="J38" i="38"/>
  <c r="K38" i="38" s="1"/>
  <c r="I38" i="38"/>
  <c r="J6" i="38"/>
  <c r="K6" i="38" s="1"/>
  <c r="I6" i="38"/>
  <c r="J936" i="38"/>
  <c r="K936" i="38" s="1"/>
  <c r="J114" i="38"/>
  <c r="K114" i="38" s="1"/>
  <c r="I114" i="38"/>
  <c r="R1261" i="38"/>
  <c r="S1261" i="38" s="1"/>
  <c r="Q1261" i="38"/>
  <c r="J1237" i="38"/>
  <c r="K1237" i="38" s="1"/>
  <c r="I1237" i="38"/>
  <c r="J1093" i="38"/>
  <c r="K1093" i="38" s="1"/>
  <c r="I1093" i="38"/>
  <c r="J805" i="38"/>
  <c r="K805" i="38" s="1"/>
  <c r="I805" i="38"/>
  <c r="J725" i="38"/>
  <c r="K725" i="38" s="1"/>
  <c r="I725" i="38"/>
  <c r="J677" i="38"/>
  <c r="K677" i="38" s="1"/>
  <c r="I677" i="38"/>
  <c r="J421" i="38"/>
  <c r="K421" i="38" s="1"/>
  <c r="I421" i="38"/>
  <c r="J245" i="38"/>
  <c r="K245" i="38" s="1"/>
  <c r="I245" i="38"/>
  <c r="J165" i="38"/>
  <c r="K165" i="38" s="1"/>
  <c r="I165" i="38"/>
  <c r="J361" i="38"/>
  <c r="K361" i="38" s="1"/>
  <c r="I361" i="38"/>
  <c r="J345" i="38"/>
  <c r="K345" i="38" s="1"/>
  <c r="I345" i="38"/>
  <c r="J329" i="38"/>
  <c r="K329" i="38" s="1"/>
  <c r="I329" i="38"/>
  <c r="J313" i="38"/>
  <c r="K313" i="38" s="1"/>
  <c r="I313" i="38"/>
  <c r="J297" i="38"/>
  <c r="K297" i="38" s="1"/>
  <c r="I297" i="38"/>
  <c r="J281" i="38"/>
  <c r="K281" i="38" s="1"/>
  <c r="I281" i="38"/>
  <c r="J265" i="38"/>
  <c r="K265" i="38" s="1"/>
  <c r="I265" i="38"/>
  <c r="J249" i="38"/>
  <c r="K249" i="38" s="1"/>
  <c r="I249" i="38"/>
  <c r="J233" i="38"/>
  <c r="K233" i="38" s="1"/>
  <c r="I233" i="38"/>
  <c r="J217" i="38"/>
  <c r="K217" i="38" s="1"/>
  <c r="I217" i="38"/>
  <c r="J201" i="38"/>
  <c r="K201" i="38" s="1"/>
  <c r="I201" i="38"/>
  <c r="J185" i="38"/>
  <c r="K185" i="38" s="1"/>
  <c r="I185" i="38"/>
  <c r="J169" i="38"/>
  <c r="K169" i="38" s="1"/>
  <c r="I169" i="38"/>
  <c r="J153" i="38"/>
  <c r="K153" i="38" s="1"/>
  <c r="I153" i="38"/>
  <c r="J137" i="38"/>
  <c r="K137" i="38" s="1"/>
  <c r="I137" i="38"/>
  <c r="J121" i="38"/>
  <c r="K121" i="38" s="1"/>
  <c r="I121" i="38"/>
  <c r="J105" i="38"/>
  <c r="K105" i="38" s="1"/>
  <c r="I105" i="38"/>
  <c r="J89" i="38"/>
  <c r="K89" i="38" s="1"/>
  <c r="I89" i="38"/>
  <c r="J73" i="38"/>
  <c r="K73" i="38" s="1"/>
  <c r="I73" i="38"/>
  <c r="J57" i="38"/>
  <c r="K57" i="38" s="1"/>
  <c r="I57" i="38"/>
  <c r="J41" i="38"/>
  <c r="K41" i="38" s="1"/>
  <c r="I41" i="38"/>
  <c r="J25" i="38"/>
  <c r="K25" i="38" s="1"/>
  <c r="I25" i="38"/>
  <c r="J9" i="38"/>
  <c r="K9" i="38" s="1"/>
  <c r="I9" i="38"/>
  <c r="J909" i="38"/>
  <c r="K909" i="38" s="1"/>
  <c r="R672" i="38"/>
  <c r="S672" i="38" s="1"/>
  <c r="R1086" i="38"/>
  <c r="S1086" i="38" s="1"/>
  <c r="R1300" i="38"/>
  <c r="S1300" i="38" s="1"/>
  <c r="Q1300" i="38"/>
  <c r="R1284" i="38"/>
  <c r="S1284" i="38" s="1"/>
  <c r="Q1284" i="38"/>
  <c r="R1220" i="38"/>
  <c r="S1220" i="38" s="1"/>
  <c r="Q1220" i="38"/>
  <c r="R1188" i="38"/>
  <c r="S1188" i="38" s="1"/>
  <c r="Q1188" i="38"/>
  <c r="R1172" i="38"/>
  <c r="S1172" i="38" s="1"/>
  <c r="Q1172" i="38"/>
  <c r="R1140" i="38"/>
  <c r="S1140" i="38" s="1"/>
  <c r="Q1140" i="38"/>
  <c r="R964" i="38"/>
  <c r="S964" i="38" s="1"/>
  <c r="Q964" i="38"/>
  <c r="J719" i="38"/>
  <c r="K719" i="38" s="1"/>
  <c r="I719" i="38"/>
  <c r="J66" i="38"/>
  <c r="K66" i="38" s="1"/>
  <c r="I66" i="38"/>
  <c r="J1189" i="38"/>
  <c r="K1189" i="38" s="1"/>
  <c r="I1189" i="38"/>
  <c r="J1029" i="38"/>
  <c r="K1029" i="38" s="1"/>
  <c r="I1029" i="38"/>
  <c r="J933" i="38"/>
  <c r="K933" i="38" s="1"/>
  <c r="I933" i="38"/>
  <c r="J645" i="38"/>
  <c r="K645" i="38" s="1"/>
  <c r="I645" i="38"/>
  <c r="J405" i="38"/>
  <c r="K405" i="38" s="1"/>
  <c r="I405" i="38"/>
  <c r="J325" i="38"/>
  <c r="K325" i="38" s="1"/>
  <c r="I325" i="38"/>
  <c r="J21" i="38"/>
  <c r="K21" i="38" s="1"/>
  <c r="I21" i="38"/>
  <c r="J1292" i="38"/>
  <c r="K1292" i="38" s="1"/>
  <c r="I1292" i="38"/>
  <c r="J1276" i="38"/>
  <c r="K1276" i="38" s="1"/>
  <c r="I1276" i="38"/>
  <c r="J1260" i="38"/>
  <c r="K1260" i="38" s="1"/>
  <c r="I1260" i="38"/>
  <c r="J1244" i="38"/>
  <c r="K1244" i="38" s="1"/>
  <c r="I1244" i="38"/>
  <c r="J1228" i="38"/>
  <c r="K1228" i="38" s="1"/>
  <c r="I1228" i="38"/>
  <c r="J1212" i="38"/>
  <c r="K1212" i="38" s="1"/>
  <c r="I1212" i="38"/>
  <c r="J1196" i="38"/>
  <c r="K1196" i="38" s="1"/>
  <c r="I1196" i="38"/>
  <c r="J1180" i="38"/>
  <c r="K1180" i="38" s="1"/>
  <c r="I1180" i="38"/>
  <c r="J1164" i="38"/>
  <c r="K1164" i="38" s="1"/>
  <c r="I1164" i="38"/>
  <c r="J1148" i="38"/>
  <c r="K1148" i="38" s="1"/>
  <c r="I1148" i="38"/>
  <c r="J1132" i="38"/>
  <c r="K1132" i="38" s="1"/>
  <c r="I1132" i="38"/>
  <c r="J1116" i="38"/>
  <c r="K1116" i="38" s="1"/>
  <c r="I1116" i="38"/>
  <c r="J1100" i="38"/>
  <c r="K1100" i="38" s="1"/>
  <c r="I1100" i="38"/>
  <c r="J1084" i="38"/>
  <c r="K1084" i="38" s="1"/>
  <c r="I1084" i="38"/>
  <c r="J1068" i="38"/>
  <c r="K1068" i="38" s="1"/>
  <c r="I1068" i="38"/>
  <c r="J1052" i="38"/>
  <c r="K1052" i="38" s="1"/>
  <c r="I1052" i="38"/>
  <c r="J1036" i="38"/>
  <c r="K1036" i="38" s="1"/>
  <c r="I1036" i="38"/>
  <c r="J1020" i="38"/>
  <c r="K1020" i="38" s="1"/>
  <c r="I1020" i="38"/>
  <c r="J1004" i="38"/>
  <c r="K1004" i="38" s="1"/>
  <c r="I1004" i="38"/>
  <c r="J988" i="38"/>
  <c r="K988" i="38" s="1"/>
  <c r="I988" i="38"/>
  <c r="J972" i="38"/>
  <c r="K972" i="38" s="1"/>
  <c r="I972" i="38"/>
  <c r="J956" i="38"/>
  <c r="K956" i="38" s="1"/>
  <c r="I956" i="38"/>
  <c r="J940" i="38"/>
  <c r="K940" i="38" s="1"/>
  <c r="I940" i="38"/>
  <c r="J924" i="38"/>
  <c r="K924" i="38" s="1"/>
  <c r="I924" i="38"/>
  <c r="J908" i="38"/>
  <c r="K908" i="38" s="1"/>
  <c r="I908" i="38"/>
  <c r="J892" i="38"/>
  <c r="K892" i="38" s="1"/>
  <c r="I892" i="38"/>
  <c r="J876" i="38"/>
  <c r="K876" i="38" s="1"/>
  <c r="I876" i="38"/>
  <c r="J860" i="38"/>
  <c r="K860" i="38" s="1"/>
  <c r="I860" i="38"/>
  <c r="J844" i="38"/>
  <c r="K844" i="38" s="1"/>
  <c r="I844" i="38"/>
  <c r="J828" i="38"/>
  <c r="K828" i="38" s="1"/>
  <c r="I828" i="38"/>
  <c r="J812" i="38"/>
  <c r="K812" i="38" s="1"/>
  <c r="I812" i="38"/>
  <c r="J796" i="38"/>
  <c r="K796" i="38" s="1"/>
  <c r="I796" i="38"/>
  <c r="J780" i="38"/>
  <c r="K780" i="38" s="1"/>
  <c r="I780" i="38"/>
  <c r="J764" i="38"/>
  <c r="K764" i="38" s="1"/>
  <c r="I764" i="38"/>
  <c r="J748" i="38"/>
  <c r="K748" i="38" s="1"/>
  <c r="I748" i="38"/>
  <c r="J732" i="38"/>
  <c r="K732" i="38" s="1"/>
  <c r="I732" i="38"/>
  <c r="J716" i="38"/>
  <c r="K716" i="38" s="1"/>
  <c r="I716" i="38"/>
  <c r="J700" i="38"/>
  <c r="K700" i="38" s="1"/>
  <c r="I700" i="38"/>
  <c r="J684" i="38"/>
  <c r="K684" i="38" s="1"/>
  <c r="I684" i="38"/>
  <c r="J668" i="38"/>
  <c r="K668" i="38" s="1"/>
  <c r="I668" i="38"/>
  <c r="J652" i="38"/>
  <c r="K652" i="38" s="1"/>
  <c r="I652" i="38"/>
  <c r="J636" i="38"/>
  <c r="K636" i="38" s="1"/>
  <c r="I636" i="38"/>
  <c r="J620" i="38"/>
  <c r="K620" i="38" s="1"/>
  <c r="I620" i="38"/>
  <c r="J604" i="38"/>
  <c r="K604" i="38" s="1"/>
  <c r="I604" i="38"/>
  <c r="J588" i="38"/>
  <c r="K588" i="38" s="1"/>
  <c r="I588" i="38"/>
  <c r="J572" i="38"/>
  <c r="K572" i="38" s="1"/>
  <c r="I572" i="38"/>
  <c r="J556" i="38"/>
  <c r="K556" i="38" s="1"/>
  <c r="I556" i="38"/>
  <c r="J540" i="38"/>
  <c r="K540" i="38" s="1"/>
  <c r="I540" i="38"/>
  <c r="J524" i="38"/>
  <c r="K524" i="38" s="1"/>
  <c r="I524" i="38"/>
  <c r="J508" i="38"/>
  <c r="K508" i="38" s="1"/>
  <c r="I508" i="38"/>
  <c r="J492" i="38"/>
  <c r="K492" i="38" s="1"/>
  <c r="I492" i="38"/>
  <c r="J476" i="38"/>
  <c r="K476" i="38" s="1"/>
  <c r="I476" i="38"/>
  <c r="J460" i="38"/>
  <c r="I460" i="38"/>
  <c r="J444" i="38"/>
  <c r="K444" i="38" s="1"/>
  <c r="I444" i="38"/>
  <c r="J428" i="38"/>
  <c r="K428" i="38" s="1"/>
  <c r="I428" i="38"/>
  <c r="J412" i="38"/>
  <c r="K412" i="38" s="1"/>
  <c r="I412" i="38"/>
  <c r="J396" i="38"/>
  <c r="K396" i="38" s="1"/>
  <c r="I396" i="38"/>
  <c r="J380" i="38"/>
  <c r="K380" i="38" s="1"/>
  <c r="I380" i="38"/>
  <c r="J364" i="38"/>
  <c r="K364" i="38" s="1"/>
  <c r="I364" i="38"/>
  <c r="J348" i="38"/>
  <c r="K348" i="38" s="1"/>
  <c r="I348" i="38"/>
  <c r="J332" i="38"/>
  <c r="K332" i="38" s="1"/>
  <c r="I332" i="38"/>
  <c r="J316" i="38"/>
  <c r="K316" i="38" s="1"/>
  <c r="I316" i="38"/>
  <c r="J300" i="38"/>
  <c r="K300" i="38" s="1"/>
  <c r="I300" i="38"/>
  <c r="J284" i="38"/>
  <c r="K284" i="38" s="1"/>
  <c r="I284" i="38"/>
  <c r="J268" i="38"/>
  <c r="K268" i="38" s="1"/>
  <c r="I268" i="38"/>
  <c r="J252" i="38"/>
  <c r="K252" i="38" s="1"/>
  <c r="I252" i="38"/>
  <c r="J236" i="38"/>
  <c r="K236" i="38" s="1"/>
  <c r="I236" i="38"/>
  <c r="J220" i="38"/>
  <c r="K220" i="38" s="1"/>
  <c r="I220" i="38"/>
  <c r="J204" i="38"/>
  <c r="K204" i="38" s="1"/>
  <c r="I204" i="38"/>
  <c r="J188" i="38"/>
  <c r="K188" i="38" s="1"/>
  <c r="I188" i="38"/>
  <c r="J172" i="38"/>
  <c r="K172" i="38" s="1"/>
  <c r="I172" i="38"/>
  <c r="J156" i="38"/>
  <c r="K156" i="38" s="1"/>
  <c r="I156" i="38"/>
  <c r="J140" i="38"/>
  <c r="K140" i="38" s="1"/>
  <c r="I140" i="38"/>
  <c r="J124" i="38"/>
  <c r="K124" i="38" s="1"/>
  <c r="I124" i="38"/>
  <c r="J108" i="38"/>
  <c r="K108" i="38" s="1"/>
  <c r="I108" i="38"/>
  <c r="J92" i="38"/>
  <c r="K92" i="38" s="1"/>
  <c r="I92" i="38"/>
  <c r="J76" i="38"/>
  <c r="K76" i="38" s="1"/>
  <c r="I76" i="38"/>
  <c r="J60" i="38"/>
  <c r="K60" i="38" s="1"/>
  <c r="I60" i="38"/>
  <c r="J44" i="38"/>
  <c r="K44" i="38" s="1"/>
  <c r="I44" i="38"/>
  <c r="J28" i="38"/>
  <c r="K28" i="38" s="1"/>
  <c r="I28" i="38"/>
  <c r="J12" i="38"/>
  <c r="K12" i="38" s="1"/>
  <c r="I12" i="38"/>
  <c r="J377" i="38"/>
  <c r="K377" i="38" s="1"/>
  <c r="R1182" i="38"/>
  <c r="S1182" i="38" s="1"/>
  <c r="R1246" i="38"/>
  <c r="S1246" i="38" s="1"/>
  <c r="R1290" i="38"/>
  <c r="S1290" i="38" s="1"/>
  <c r="R1274" i="38"/>
  <c r="S1274" i="38" s="1"/>
  <c r="R1258" i="38"/>
  <c r="S1258" i="38" s="1"/>
  <c r="R1242" i="38"/>
  <c r="S1242" i="38" s="1"/>
  <c r="R1226" i="38"/>
  <c r="S1226" i="38" s="1"/>
  <c r="R1210" i="38"/>
  <c r="S1210" i="38" s="1"/>
  <c r="R1178" i="38"/>
  <c r="S1178" i="38" s="1"/>
  <c r="J991" i="38"/>
  <c r="K991" i="38" s="1"/>
  <c r="I991" i="38"/>
  <c r="J82" i="38"/>
  <c r="K82" i="38" s="1"/>
  <c r="I82" i="38"/>
  <c r="J869" i="38"/>
  <c r="K869" i="38" s="1"/>
  <c r="I869" i="38"/>
  <c r="J581" i="38"/>
  <c r="K581" i="38" s="1"/>
  <c r="I581" i="38"/>
  <c r="J469" i="38"/>
  <c r="K469" i="38" s="1"/>
  <c r="I469" i="38"/>
  <c r="J69" i="38"/>
  <c r="K69" i="38" s="1"/>
  <c r="I69" i="38"/>
  <c r="J1272" i="38"/>
  <c r="K1272" i="38" s="1"/>
  <c r="I1272" i="38"/>
  <c r="J1144" i="38"/>
  <c r="K1144" i="38" s="1"/>
  <c r="I1144" i="38"/>
  <c r="J840" i="38"/>
  <c r="K840" i="38" s="1"/>
  <c r="I840" i="38"/>
  <c r="J808" i="38"/>
  <c r="K808" i="38" s="1"/>
  <c r="I808" i="38"/>
  <c r="J248" i="38"/>
  <c r="K248" i="38" s="1"/>
  <c r="I248" i="38"/>
  <c r="J56" i="38"/>
  <c r="K56" i="38" s="1"/>
  <c r="I56" i="38"/>
  <c r="R862" i="38"/>
  <c r="S862" i="38" s="1"/>
  <c r="R958" i="38"/>
  <c r="S958" i="38" s="1"/>
  <c r="R993" i="38"/>
  <c r="S993" i="38" s="1"/>
  <c r="R1025" i="38"/>
  <c r="S1025" i="38" s="1"/>
  <c r="R1102" i="38"/>
  <c r="S1102" i="38" s="1"/>
  <c r="R1142" i="38"/>
  <c r="S1142" i="38" s="1"/>
  <c r="R1198" i="38"/>
  <c r="S1198" i="38" s="1"/>
  <c r="R1302" i="38"/>
  <c r="S1302" i="38" s="1"/>
  <c r="R1299" i="38"/>
  <c r="S1299" i="38" s="1"/>
  <c r="Q1299" i="38"/>
  <c r="R1283" i="38"/>
  <c r="S1283" i="38" s="1"/>
  <c r="Q1283" i="38"/>
  <c r="R1270" i="38"/>
  <c r="S1270" i="38" s="1"/>
  <c r="R1251" i="38"/>
  <c r="S1251" i="38" s="1"/>
  <c r="Q1251" i="38"/>
  <c r="R1238" i="38"/>
  <c r="S1238" i="38" s="1"/>
  <c r="J34" i="38"/>
  <c r="K34" i="38" s="1"/>
  <c r="I34" i="38"/>
  <c r="J853" i="38"/>
  <c r="K853" i="38" s="1"/>
  <c r="I853" i="38"/>
  <c r="J437" i="38"/>
  <c r="K437" i="38" s="1"/>
  <c r="I437" i="38"/>
  <c r="J261" i="38"/>
  <c r="K261" i="38" s="1"/>
  <c r="I261" i="38"/>
  <c r="J101" i="38"/>
  <c r="K101" i="38" s="1"/>
  <c r="I101" i="38"/>
  <c r="J1291" i="38"/>
  <c r="K1291" i="38" s="1"/>
  <c r="I1291" i="38"/>
  <c r="J1275" i="38"/>
  <c r="K1275" i="38" s="1"/>
  <c r="I1275" i="38"/>
  <c r="J1259" i="38"/>
  <c r="K1259" i="38" s="1"/>
  <c r="I1259" i="38"/>
  <c r="J1243" i="38"/>
  <c r="K1243" i="38" s="1"/>
  <c r="I1243" i="38"/>
  <c r="J1227" i="38"/>
  <c r="K1227" i="38" s="1"/>
  <c r="I1227" i="38"/>
  <c r="J1211" i="38"/>
  <c r="K1211" i="38" s="1"/>
  <c r="I1211" i="38"/>
  <c r="J1195" i="38"/>
  <c r="K1195" i="38" s="1"/>
  <c r="I1195" i="38"/>
  <c r="J1179" i="38"/>
  <c r="K1179" i="38" s="1"/>
  <c r="I1179" i="38"/>
  <c r="J1163" i="38"/>
  <c r="K1163" i="38" s="1"/>
  <c r="I1163" i="38"/>
  <c r="J1147" i="38"/>
  <c r="K1147" i="38" s="1"/>
  <c r="I1147" i="38"/>
  <c r="J1131" i="38"/>
  <c r="K1131" i="38" s="1"/>
  <c r="I1131" i="38"/>
  <c r="J1115" i="38"/>
  <c r="K1115" i="38" s="1"/>
  <c r="I1115" i="38"/>
  <c r="J1099" i="38"/>
  <c r="K1099" i="38" s="1"/>
  <c r="I1099" i="38"/>
  <c r="J1083" i="38"/>
  <c r="K1083" i="38" s="1"/>
  <c r="I1083" i="38"/>
  <c r="J1067" i="38"/>
  <c r="K1067" i="38" s="1"/>
  <c r="I1067" i="38"/>
  <c r="J1051" i="38"/>
  <c r="K1051" i="38" s="1"/>
  <c r="I1051" i="38"/>
  <c r="J1035" i="38"/>
  <c r="K1035" i="38" s="1"/>
  <c r="I1035" i="38"/>
  <c r="J1019" i="38"/>
  <c r="K1019" i="38" s="1"/>
  <c r="I1019" i="38"/>
  <c r="J1003" i="38"/>
  <c r="K1003" i="38" s="1"/>
  <c r="I1003" i="38"/>
  <c r="J987" i="38"/>
  <c r="K987" i="38" s="1"/>
  <c r="I987" i="38"/>
  <c r="J971" i="38"/>
  <c r="K971" i="38" s="1"/>
  <c r="I971" i="38"/>
  <c r="J955" i="38"/>
  <c r="K955" i="38" s="1"/>
  <c r="I955" i="38"/>
  <c r="J939" i="38"/>
  <c r="K939" i="38" s="1"/>
  <c r="I939" i="38"/>
  <c r="J923" i="38"/>
  <c r="K923" i="38" s="1"/>
  <c r="I923" i="38"/>
  <c r="J907" i="38"/>
  <c r="K907" i="38" s="1"/>
  <c r="I907" i="38"/>
  <c r="J891" i="38"/>
  <c r="K891" i="38" s="1"/>
  <c r="I891" i="38"/>
  <c r="J875" i="38"/>
  <c r="K875" i="38" s="1"/>
  <c r="I875" i="38"/>
  <c r="J859" i="38"/>
  <c r="K859" i="38" s="1"/>
  <c r="I859" i="38"/>
  <c r="J843" i="38"/>
  <c r="K843" i="38" s="1"/>
  <c r="I843" i="38"/>
  <c r="J827" i="38"/>
  <c r="K827" i="38" s="1"/>
  <c r="I827" i="38"/>
  <c r="J811" i="38"/>
  <c r="K811" i="38" s="1"/>
  <c r="I811" i="38"/>
  <c r="J795" i="38"/>
  <c r="K795" i="38" s="1"/>
  <c r="I795" i="38"/>
  <c r="J779" i="38"/>
  <c r="K779" i="38" s="1"/>
  <c r="I779" i="38"/>
  <c r="J763" i="38"/>
  <c r="K763" i="38" s="1"/>
  <c r="I763" i="38"/>
  <c r="J747" i="38"/>
  <c r="K747" i="38" s="1"/>
  <c r="I747" i="38"/>
  <c r="J731" i="38"/>
  <c r="K731" i="38" s="1"/>
  <c r="I731" i="38"/>
  <c r="J715" i="38"/>
  <c r="K715" i="38" s="1"/>
  <c r="I715" i="38"/>
  <c r="J699" i="38"/>
  <c r="K699" i="38" s="1"/>
  <c r="I699" i="38"/>
  <c r="J683" i="38"/>
  <c r="K683" i="38" s="1"/>
  <c r="I683" i="38"/>
  <c r="J667" i="38"/>
  <c r="K667" i="38" s="1"/>
  <c r="I667" i="38"/>
  <c r="J651" i="38"/>
  <c r="K651" i="38" s="1"/>
  <c r="I651" i="38"/>
  <c r="J635" i="38"/>
  <c r="K635" i="38" s="1"/>
  <c r="I635" i="38"/>
  <c r="J619" i="38"/>
  <c r="K619" i="38" s="1"/>
  <c r="I619" i="38"/>
  <c r="J603" i="38"/>
  <c r="K603" i="38" s="1"/>
  <c r="I603" i="38"/>
  <c r="J587" i="38"/>
  <c r="K587" i="38" s="1"/>
  <c r="I587" i="38"/>
  <c r="J571" i="38"/>
  <c r="K571" i="38" s="1"/>
  <c r="I571" i="38"/>
  <c r="J555" i="38"/>
  <c r="K555" i="38" s="1"/>
  <c r="I555" i="38"/>
  <c r="J539" i="38"/>
  <c r="K539" i="38" s="1"/>
  <c r="I539" i="38"/>
  <c r="J523" i="38"/>
  <c r="K523" i="38" s="1"/>
  <c r="I523" i="38"/>
  <c r="J507" i="38"/>
  <c r="K507" i="38" s="1"/>
  <c r="I507" i="38"/>
  <c r="J491" i="38"/>
  <c r="K491" i="38" s="1"/>
  <c r="I491" i="38"/>
  <c r="J475" i="38"/>
  <c r="K475" i="38" s="1"/>
  <c r="I475" i="38"/>
  <c r="J459" i="38"/>
  <c r="I459" i="38"/>
  <c r="J443" i="38"/>
  <c r="K443" i="38" s="1"/>
  <c r="I443" i="38"/>
  <c r="J427" i="38"/>
  <c r="K427" i="38" s="1"/>
  <c r="I427" i="38"/>
  <c r="J411" i="38"/>
  <c r="K411" i="38" s="1"/>
  <c r="I411" i="38"/>
  <c r="J395" i="38"/>
  <c r="K395" i="38" s="1"/>
  <c r="I395" i="38"/>
  <c r="J379" i="38"/>
  <c r="K379" i="38" s="1"/>
  <c r="I379" i="38"/>
  <c r="J363" i="38"/>
  <c r="K363" i="38" s="1"/>
  <c r="I363" i="38"/>
  <c r="J347" i="38"/>
  <c r="K347" i="38" s="1"/>
  <c r="I347" i="38"/>
  <c r="J331" i="38"/>
  <c r="K331" i="38" s="1"/>
  <c r="I331" i="38"/>
  <c r="J315" i="38"/>
  <c r="K315" i="38" s="1"/>
  <c r="I315" i="38"/>
  <c r="J299" i="38"/>
  <c r="K299" i="38" s="1"/>
  <c r="I299" i="38"/>
  <c r="J283" i="38"/>
  <c r="K283" i="38" s="1"/>
  <c r="I283" i="38"/>
  <c r="J267" i="38"/>
  <c r="K267" i="38" s="1"/>
  <c r="I267" i="38"/>
  <c r="J251" i="38"/>
  <c r="K251" i="38" s="1"/>
  <c r="I251" i="38"/>
  <c r="J235" i="38"/>
  <c r="K235" i="38" s="1"/>
  <c r="I235" i="38"/>
  <c r="J219" i="38"/>
  <c r="K219" i="38" s="1"/>
  <c r="I219" i="38"/>
  <c r="J203" i="38"/>
  <c r="K203" i="38" s="1"/>
  <c r="I203" i="38"/>
  <c r="J187" i="38"/>
  <c r="K187" i="38" s="1"/>
  <c r="I187" i="38"/>
  <c r="J171" i="38"/>
  <c r="K171" i="38" s="1"/>
  <c r="I171" i="38"/>
  <c r="J155" i="38"/>
  <c r="K155" i="38" s="1"/>
  <c r="I155" i="38"/>
  <c r="J139" i="38"/>
  <c r="K139" i="38" s="1"/>
  <c r="I139" i="38"/>
  <c r="J123" i="38"/>
  <c r="K123" i="38" s="1"/>
  <c r="I123" i="38"/>
  <c r="J107" i="38"/>
  <c r="K107" i="38" s="1"/>
  <c r="I107" i="38"/>
  <c r="J91" i="38"/>
  <c r="K91" i="38" s="1"/>
  <c r="I91" i="38"/>
  <c r="J75" i="38"/>
  <c r="K75" i="38" s="1"/>
  <c r="I75" i="38"/>
  <c r="J59" i="38"/>
  <c r="K59" i="38" s="1"/>
  <c r="I59" i="38"/>
  <c r="J43" i="38"/>
  <c r="K43" i="38" s="1"/>
  <c r="I43" i="38"/>
  <c r="J27" i="38"/>
  <c r="K27" i="38" s="1"/>
  <c r="I27" i="38"/>
  <c r="J11" i="38"/>
  <c r="K11" i="38" s="1"/>
  <c r="I11" i="38"/>
  <c r="R1165" i="38"/>
  <c r="S1165" i="38" s="1"/>
  <c r="Q1165" i="38"/>
  <c r="J1269" i="38"/>
  <c r="K1269" i="38" s="1"/>
  <c r="I1269" i="38"/>
  <c r="J1061" i="38"/>
  <c r="K1061" i="38" s="1"/>
  <c r="I1061" i="38"/>
  <c r="J549" i="38"/>
  <c r="K549" i="38" s="1"/>
  <c r="I549" i="38"/>
  <c r="J453" i="38"/>
  <c r="K453" i="38" s="1"/>
  <c r="I453" i="38"/>
  <c r="J277" i="38"/>
  <c r="K277" i="38" s="1"/>
  <c r="I277" i="38"/>
  <c r="J229" i="38"/>
  <c r="K229" i="38" s="1"/>
  <c r="I229" i="38"/>
  <c r="J5" i="38"/>
  <c r="K5" i="38" s="1"/>
  <c r="I5" i="38"/>
  <c r="I2" i="38" s="1"/>
  <c r="I1" i="38" s="1"/>
  <c r="J62" i="38"/>
  <c r="K62" i="38" s="1"/>
  <c r="I62" i="38"/>
  <c r="J46" i="38"/>
  <c r="K46" i="38" s="1"/>
  <c r="I46" i="38"/>
  <c r="J30" i="38"/>
  <c r="K30" i="38" s="1"/>
  <c r="I30" i="38"/>
  <c r="J14" i="38"/>
  <c r="K14" i="38" s="1"/>
  <c r="I14" i="38"/>
  <c r="R1286" i="38"/>
  <c r="S1286" i="38" s="1"/>
  <c r="R1289" i="38"/>
  <c r="S1289" i="38" s="1"/>
  <c r="Q1289" i="38"/>
  <c r="R1257" i="38"/>
  <c r="S1257" i="38" s="1"/>
  <c r="Q1257" i="38"/>
  <c r="R1241" i="38"/>
  <c r="S1241" i="38" s="1"/>
  <c r="Q1241" i="38"/>
  <c r="J130" i="38"/>
  <c r="K130" i="38" s="1"/>
  <c r="I130" i="38"/>
  <c r="R1197" i="38"/>
  <c r="S1197" i="38" s="1"/>
  <c r="Q1197" i="38"/>
  <c r="R1149" i="38"/>
  <c r="S1149" i="38" s="1"/>
  <c r="Q1149" i="38"/>
  <c r="J949" i="38"/>
  <c r="K949" i="38" s="1"/>
  <c r="I949" i="38"/>
  <c r="J789" i="38"/>
  <c r="K789" i="38" s="1"/>
  <c r="I789" i="38"/>
  <c r="J693" i="38"/>
  <c r="K693" i="38" s="1"/>
  <c r="I693" i="38"/>
  <c r="J197" i="38"/>
  <c r="K197" i="38" s="1"/>
  <c r="I197" i="38"/>
  <c r="J149" i="38"/>
  <c r="K149" i="38" s="1"/>
  <c r="I149" i="38"/>
  <c r="J1105" i="38"/>
  <c r="K1105" i="38" s="1"/>
  <c r="I1105" i="38"/>
  <c r="J865" i="38"/>
  <c r="K865" i="38" s="1"/>
  <c r="I865" i="38"/>
  <c r="J721" i="38"/>
  <c r="K721" i="38" s="1"/>
  <c r="I721" i="38"/>
  <c r="J305" i="38"/>
  <c r="K305" i="38" s="1"/>
  <c r="I305" i="38"/>
  <c r="J289" i="38"/>
  <c r="K289" i="38" s="1"/>
  <c r="I289" i="38"/>
  <c r="J273" i="38"/>
  <c r="K273" i="38" s="1"/>
  <c r="I273" i="38"/>
  <c r="J257" i="38"/>
  <c r="K257" i="38" s="1"/>
  <c r="I257" i="38"/>
  <c r="J241" i="38"/>
  <c r="K241" i="38" s="1"/>
  <c r="I241" i="38"/>
  <c r="J225" i="38"/>
  <c r="K225" i="38" s="1"/>
  <c r="I225" i="38"/>
  <c r="J209" i="38"/>
  <c r="K209" i="38" s="1"/>
  <c r="I209" i="38"/>
  <c r="J193" i="38"/>
  <c r="K193" i="38" s="1"/>
  <c r="I193" i="38"/>
  <c r="J177" i="38"/>
  <c r="K177" i="38" s="1"/>
  <c r="I177" i="38"/>
  <c r="J161" i="38"/>
  <c r="K161" i="38" s="1"/>
  <c r="I161" i="38"/>
  <c r="J145" i="38"/>
  <c r="K145" i="38" s="1"/>
  <c r="I145" i="38"/>
  <c r="J129" i="38"/>
  <c r="K129" i="38" s="1"/>
  <c r="I129" i="38"/>
  <c r="J113" i="38"/>
  <c r="K113" i="38" s="1"/>
  <c r="I113" i="38"/>
  <c r="J97" i="38"/>
  <c r="K97" i="38" s="1"/>
  <c r="I97" i="38"/>
  <c r="J81" i="38"/>
  <c r="K81" i="38" s="1"/>
  <c r="I81" i="38"/>
  <c r="J65" i="38"/>
  <c r="K65" i="38" s="1"/>
  <c r="I65" i="38"/>
  <c r="J49" i="38"/>
  <c r="K49" i="38" s="1"/>
  <c r="I49" i="38"/>
  <c r="J33" i="38"/>
  <c r="K33" i="38" s="1"/>
  <c r="I33" i="38"/>
  <c r="J17" i="38"/>
  <c r="K17" i="38" s="1"/>
  <c r="I17" i="38"/>
  <c r="R1110" i="38"/>
  <c r="S1110" i="38" s="1"/>
  <c r="R1150" i="38"/>
  <c r="S1150" i="38" s="1"/>
  <c r="R1292" i="38"/>
  <c r="S1292" i="38" s="1"/>
  <c r="Q1292" i="38"/>
  <c r="R1276" i="38"/>
  <c r="S1276" i="38" s="1"/>
  <c r="Q1276" i="38"/>
  <c r="R1260" i="38"/>
  <c r="S1260" i="38" s="1"/>
  <c r="Q1260" i="38"/>
  <c r="R1181" i="38"/>
  <c r="S1181" i="38" s="1"/>
  <c r="Q1181" i="38"/>
  <c r="J1285" i="38"/>
  <c r="K1285" i="38" s="1"/>
  <c r="I1285" i="38"/>
  <c r="J1109" i="38"/>
  <c r="K1109" i="38" s="1"/>
  <c r="I1109" i="38"/>
  <c r="J981" i="38"/>
  <c r="K981" i="38" s="1"/>
  <c r="I981" i="38"/>
  <c r="J741" i="38"/>
  <c r="K741" i="38" s="1"/>
  <c r="I741" i="38"/>
  <c r="J597" i="38"/>
  <c r="K597" i="38" s="1"/>
  <c r="I597" i="38"/>
  <c r="J517" i="38"/>
  <c r="K517" i="38" s="1"/>
  <c r="I517" i="38"/>
  <c r="J37" i="38"/>
  <c r="K37" i="38" s="1"/>
  <c r="I37" i="38"/>
  <c r="R750" i="38"/>
  <c r="S750" i="38" s="1"/>
  <c r="R1070" i="38"/>
  <c r="S1070" i="38" s="1"/>
  <c r="R1113" i="38"/>
  <c r="S1113" i="38" s="1"/>
  <c r="R1214" i="38"/>
  <c r="S1214" i="38" s="1"/>
  <c r="R1295" i="38"/>
  <c r="S1295" i="38" s="1"/>
  <c r="Q1295" i="38"/>
  <c r="R1231" i="38"/>
  <c r="S1231" i="38" s="1"/>
  <c r="Q1231" i="38"/>
  <c r="R1199" i="38"/>
  <c r="S1199" i="38" s="1"/>
  <c r="Q1199" i="38"/>
  <c r="R1151" i="38"/>
  <c r="S1151" i="38" s="1"/>
  <c r="Q1151" i="38"/>
  <c r="R1277" i="38"/>
  <c r="S1277" i="38" s="1"/>
  <c r="Q1277" i="38"/>
  <c r="J1221" i="38"/>
  <c r="K1221" i="38" s="1"/>
  <c r="I1221" i="38"/>
  <c r="J1173" i="38"/>
  <c r="K1173" i="38" s="1"/>
  <c r="I1173" i="38"/>
  <c r="J1077" i="38"/>
  <c r="K1077" i="38" s="1"/>
  <c r="I1077" i="38"/>
  <c r="J965" i="38"/>
  <c r="K965" i="38" s="1"/>
  <c r="I965" i="38"/>
  <c r="J917" i="38"/>
  <c r="K917" i="38" s="1"/>
  <c r="I917" i="38"/>
  <c r="J757" i="38"/>
  <c r="K757" i="38" s="1"/>
  <c r="I757" i="38"/>
  <c r="J501" i="38"/>
  <c r="K501" i="38" s="1"/>
  <c r="I501" i="38"/>
  <c r="J373" i="38"/>
  <c r="K373" i="38" s="1"/>
  <c r="I373" i="38"/>
  <c r="J293" i="38"/>
  <c r="K293" i="38" s="1"/>
  <c r="I293" i="38"/>
  <c r="J181" i="38"/>
  <c r="K181" i="38" s="1"/>
  <c r="I181" i="38"/>
  <c r="J53" i="38"/>
  <c r="K53" i="38" s="1"/>
  <c r="I53" i="38"/>
  <c r="R1194" i="38"/>
  <c r="S1194" i="38" s="1"/>
  <c r="J1303" i="38"/>
  <c r="K1303" i="38" s="1"/>
  <c r="I1303" i="38"/>
  <c r="J1287" i="38"/>
  <c r="K1287" i="38" s="1"/>
  <c r="I1287" i="38"/>
  <c r="J1271" i="38"/>
  <c r="K1271" i="38" s="1"/>
  <c r="I1271" i="38"/>
  <c r="J1255" i="38"/>
  <c r="K1255" i="38" s="1"/>
  <c r="I1255" i="38"/>
  <c r="J1239" i="38"/>
  <c r="K1239" i="38" s="1"/>
  <c r="I1239" i="38"/>
  <c r="J1223" i="38"/>
  <c r="K1223" i="38" s="1"/>
  <c r="I1223" i="38"/>
  <c r="J1207" i="38"/>
  <c r="K1207" i="38" s="1"/>
  <c r="I1207" i="38"/>
  <c r="J1191" i="38"/>
  <c r="K1191" i="38" s="1"/>
  <c r="I1191" i="38"/>
  <c r="J1175" i="38"/>
  <c r="K1175" i="38" s="1"/>
  <c r="I1175" i="38"/>
  <c r="J1159" i="38"/>
  <c r="K1159" i="38" s="1"/>
  <c r="I1159" i="38"/>
  <c r="J1143" i="38"/>
  <c r="K1143" i="38" s="1"/>
  <c r="I1143" i="38"/>
  <c r="J1127" i="38"/>
  <c r="K1127" i="38" s="1"/>
  <c r="I1127" i="38"/>
  <c r="J1111" i="38"/>
  <c r="K1111" i="38" s="1"/>
  <c r="I1111" i="38"/>
  <c r="J1095" i="38"/>
  <c r="K1095" i="38" s="1"/>
  <c r="I1095" i="38"/>
  <c r="J1079" i="38"/>
  <c r="K1079" i="38" s="1"/>
  <c r="I1079" i="38"/>
  <c r="J1063" i="38"/>
  <c r="K1063" i="38" s="1"/>
  <c r="I1063" i="38"/>
  <c r="J1047" i="38"/>
  <c r="K1047" i="38" s="1"/>
  <c r="I1047" i="38"/>
  <c r="J1031" i="38"/>
  <c r="K1031" i="38" s="1"/>
  <c r="I1031" i="38"/>
  <c r="J1015" i="38"/>
  <c r="K1015" i="38" s="1"/>
  <c r="I1015" i="38"/>
  <c r="J999" i="38"/>
  <c r="K999" i="38" s="1"/>
  <c r="I999" i="38"/>
  <c r="J983" i="38"/>
  <c r="K983" i="38" s="1"/>
  <c r="I983" i="38"/>
  <c r="J967" i="38"/>
  <c r="K967" i="38" s="1"/>
  <c r="I967" i="38"/>
  <c r="J951" i="38"/>
  <c r="K951" i="38" s="1"/>
  <c r="I951" i="38"/>
  <c r="J935" i="38"/>
  <c r="K935" i="38" s="1"/>
  <c r="I935" i="38"/>
  <c r="J919" i="38"/>
  <c r="K919" i="38" s="1"/>
  <c r="I919" i="38"/>
  <c r="J903" i="38"/>
  <c r="K903" i="38" s="1"/>
  <c r="I903" i="38"/>
  <c r="J887" i="38"/>
  <c r="K887" i="38" s="1"/>
  <c r="I887" i="38"/>
  <c r="J871" i="38"/>
  <c r="K871" i="38" s="1"/>
  <c r="I871" i="38"/>
  <c r="J855" i="38"/>
  <c r="K855" i="38" s="1"/>
  <c r="I855" i="38"/>
  <c r="J839" i="38"/>
  <c r="K839" i="38" s="1"/>
  <c r="I839" i="38"/>
  <c r="J823" i="38"/>
  <c r="K823" i="38" s="1"/>
  <c r="I823" i="38"/>
  <c r="J807" i="38"/>
  <c r="K807" i="38" s="1"/>
  <c r="I807" i="38"/>
  <c r="J791" i="38"/>
  <c r="K791" i="38" s="1"/>
  <c r="I791" i="38"/>
  <c r="J775" i="38"/>
  <c r="K775" i="38" s="1"/>
  <c r="I775" i="38"/>
  <c r="J759" i="38"/>
  <c r="K759" i="38" s="1"/>
  <c r="I759" i="38"/>
  <c r="J743" i="38"/>
  <c r="K743" i="38" s="1"/>
  <c r="I743" i="38"/>
  <c r="J727" i="38"/>
  <c r="K727" i="38" s="1"/>
  <c r="I727" i="38"/>
  <c r="J711" i="38"/>
  <c r="K711" i="38" s="1"/>
  <c r="I711" i="38"/>
  <c r="J695" i="38"/>
  <c r="K695" i="38" s="1"/>
  <c r="I695" i="38"/>
  <c r="J679" i="38"/>
  <c r="K679" i="38" s="1"/>
  <c r="I679" i="38"/>
  <c r="J663" i="38"/>
  <c r="K663" i="38" s="1"/>
  <c r="I663" i="38"/>
  <c r="J647" i="38"/>
  <c r="K647" i="38" s="1"/>
  <c r="I647" i="38"/>
  <c r="J631" i="38"/>
  <c r="K631" i="38" s="1"/>
  <c r="I631" i="38"/>
  <c r="J615" i="38"/>
  <c r="K615" i="38" s="1"/>
  <c r="I615" i="38"/>
  <c r="J599" i="38"/>
  <c r="K599" i="38" s="1"/>
  <c r="I599" i="38"/>
  <c r="J583" i="38"/>
  <c r="K583" i="38" s="1"/>
  <c r="I583" i="38"/>
  <c r="J567" i="38"/>
  <c r="K567" i="38" s="1"/>
  <c r="I567" i="38"/>
  <c r="J551" i="38"/>
  <c r="K551" i="38" s="1"/>
  <c r="I551" i="38"/>
  <c r="J535" i="38"/>
  <c r="K535" i="38" s="1"/>
  <c r="I535" i="38"/>
  <c r="J519" i="38"/>
  <c r="K519" i="38" s="1"/>
  <c r="I519" i="38"/>
  <c r="J503" i="38"/>
  <c r="K503" i="38" s="1"/>
  <c r="I503" i="38"/>
  <c r="J487" i="38"/>
  <c r="K487" i="38" s="1"/>
  <c r="I487" i="38"/>
  <c r="J471" i="38"/>
  <c r="K471" i="38" s="1"/>
  <c r="I471" i="38"/>
  <c r="J455" i="38"/>
  <c r="I455" i="38"/>
  <c r="J439" i="38"/>
  <c r="K439" i="38" s="1"/>
  <c r="I439" i="38"/>
  <c r="J423" i="38"/>
  <c r="K423" i="38" s="1"/>
  <c r="I423" i="38"/>
  <c r="J407" i="38"/>
  <c r="K407" i="38" s="1"/>
  <c r="I407" i="38"/>
  <c r="J391" i="38"/>
  <c r="K391" i="38" s="1"/>
  <c r="I391" i="38"/>
  <c r="J375" i="38"/>
  <c r="K375" i="38" s="1"/>
  <c r="I375" i="38"/>
  <c r="J359" i="38"/>
  <c r="K359" i="38" s="1"/>
  <c r="I359" i="38"/>
  <c r="J343" i="38"/>
  <c r="K343" i="38" s="1"/>
  <c r="I343" i="38"/>
  <c r="J327" i="38"/>
  <c r="K327" i="38" s="1"/>
  <c r="I327" i="38"/>
  <c r="J311" i="38"/>
  <c r="K311" i="38" s="1"/>
  <c r="I311" i="38"/>
  <c r="J295" i="38"/>
  <c r="K295" i="38" s="1"/>
  <c r="I295" i="38"/>
  <c r="J279" i="38"/>
  <c r="K279" i="38" s="1"/>
  <c r="I279" i="38"/>
  <c r="J263" i="38"/>
  <c r="K263" i="38" s="1"/>
  <c r="I263" i="38"/>
  <c r="J247" i="38"/>
  <c r="K247" i="38" s="1"/>
  <c r="I247" i="38"/>
  <c r="J231" i="38"/>
  <c r="K231" i="38" s="1"/>
  <c r="I231" i="38"/>
  <c r="J215" i="38"/>
  <c r="K215" i="38" s="1"/>
  <c r="I215" i="38"/>
  <c r="J199" i="38"/>
  <c r="K199" i="38" s="1"/>
  <c r="I199" i="38"/>
  <c r="J183" i="38"/>
  <c r="K183" i="38" s="1"/>
  <c r="I183" i="38"/>
  <c r="J167" i="38"/>
  <c r="K167" i="38" s="1"/>
  <c r="I167" i="38"/>
  <c r="J151" i="38"/>
  <c r="K151" i="38" s="1"/>
  <c r="I151" i="38"/>
  <c r="J135" i="38"/>
  <c r="K135" i="38" s="1"/>
  <c r="I135" i="38"/>
  <c r="J119" i="38"/>
  <c r="K119" i="38" s="1"/>
  <c r="I119" i="38"/>
  <c r="J103" i="38"/>
  <c r="K103" i="38" s="1"/>
  <c r="I103" i="38"/>
  <c r="J87" i="38"/>
  <c r="K87" i="38" s="1"/>
  <c r="I87" i="38"/>
  <c r="J71" i="38"/>
  <c r="K71" i="38" s="1"/>
  <c r="I71" i="38"/>
  <c r="J55" i="38"/>
  <c r="K55" i="38" s="1"/>
  <c r="I55" i="38"/>
  <c r="J39" i="38"/>
  <c r="K39" i="38" s="1"/>
  <c r="I39" i="38"/>
  <c r="J23" i="38"/>
  <c r="K23" i="38" s="1"/>
  <c r="I23" i="38"/>
  <c r="J7" i="38"/>
  <c r="K7" i="38" s="1"/>
  <c r="I7" i="38"/>
  <c r="R782" i="38"/>
  <c r="R814" i="38"/>
  <c r="S814" i="38" s="1"/>
  <c r="R1073" i="38"/>
  <c r="S1073" i="38" s="1"/>
  <c r="R1158" i="38"/>
  <c r="S1158" i="38" s="1"/>
  <c r="R1217" i="38"/>
  <c r="S1217" i="38" s="1"/>
  <c r="R1298" i="38"/>
  <c r="S1298" i="38" s="1"/>
  <c r="Q1298" i="38"/>
  <c r="R1285" i="38"/>
  <c r="S1285" i="38" s="1"/>
  <c r="R1282" i="38"/>
  <c r="S1282" i="38" s="1"/>
  <c r="Q1282" i="38"/>
  <c r="R1266" i="38"/>
  <c r="S1266" i="38" s="1"/>
  <c r="Q1266" i="38"/>
  <c r="R1253" i="38"/>
  <c r="S1253" i="38" s="1"/>
  <c r="R1250" i="38"/>
  <c r="S1250" i="38" s="1"/>
  <c r="Q1250" i="38"/>
  <c r="R1237" i="38"/>
  <c r="S1237" i="38" s="1"/>
  <c r="R1234" i="38"/>
  <c r="S1234" i="38" s="1"/>
  <c r="Q1234" i="38"/>
  <c r="R1221" i="38"/>
  <c r="S1221" i="38" s="1"/>
  <c r="R1218" i="38"/>
  <c r="S1218" i="38" s="1"/>
  <c r="Q1218" i="38"/>
  <c r="R1205" i="38"/>
  <c r="S1205" i="38" s="1"/>
  <c r="R1202" i="38"/>
  <c r="S1202" i="38" s="1"/>
  <c r="Q1202" i="38"/>
  <c r="R1189" i="38"/>
  <c r="S1189" i="38" s="1"/>
  <c r="R1186" i="38"/>
  <c r="S1186" i="38" s="1"/>
  <c r="Q1186" i="38"/>
  <c r="R1173" i="38"/>
  <c r="S1173" i="38" s="1"/>
  <c r="R1170" i="38"/>
  <c r="S1170" i="38" s="1"/>
  <c r="Q1170" i="38"/>
  <c r="R1157" i="38"/>
  <c r="S1157" i="38" s="1"/>
  <c r="R1154" i="38"/>
  <c r="S1154" i="38" s="1"/>
  <c r="Q1154" i="38"/>
  <c r="R1141" i="38"/>
  <c r="S1141" i="38" s="1"/>
  <c r="R1138" i="38"/>
  <c r="S1138" i="38" s="1"/>
  <c r="Q1138" i="38"/>
  <c r="R1125" i="38"/>
  <c r="S1125" i="38" s="1"/>
  <c r="R1122" i="38"/>
  <c r="S1122" i="38" s="1"/>
  <c r="Q1122" i="38"/>
  <c r="R1109" i="38"/>
  <c r="S1109" i="38" s="1"/>
  <c r="R1106" i="38"/>
  <c r="S1106" i="38" s="1"/>
  <c r="Q1106" i="38"/>
  <c r="R1093" i="38"/>
  <c r="S1093" i="38" s="1"/>
  <c r="J623" i="38"/>
  <c r="K623" i="38" s="1"/>
  <c r="I623" i="38"/>
  <c r="J1205" i="38"/>
  <c r="K1205" i="38" s="1"/>
  <c r="I1205" i="38"/>
  <c r="J885" i="38"/>
  <c r="K885" i="38" s="1"/>
  <c r="I885" i="38"/>
  <c r="J1114" i="38"/>
  <c r="K1114" i="38" s="1"/>
  <c r="I1114" i="38"/>
  <c r="J938" i="38"/>
  <c r="K938" i="38" s="1"/>
  <c r="I938" i="38"/>
  <c r="J874" i="38"/>
  <c r="K874" i="38" s="1"/>
  <c r="I874" i="38"/>
  <c r="R816" i="38"/>
  <c r="S816" i="38" s="1"/>
  <c r="R1006" i="38"/>
  <c r="S1006" i="38" s="1"/>
  <c r="R1038" i="38"/>
  <c r="S1038" i="38" s="1"/>
  <c r="R1118" i="38"/>
  <c r="S1118" i="38" s="1"/>
  <c r="J1167" i="38"/>
  <c r="K1167" i="38" s="1"/>
  <c r="I1167" i="38"/>
  <c r="R1293" i="38"/>
  <c r="S1293" i="38" s="1"/>
  <c r="Q1293" i="38"/>
  <c r="J1013" i="38"/>
  <c r="K1013" i="38" s="1"/>
  <c r="I1013" i="38"/>
  <c r="J901" i="38"/>
  <c r="K901" i="38" s="1"/>
  <c r="I901" i="38"/>
  <c r="J821" i="38"/>
  <c r="K821" i="38" s="1"/>
  <c r="I821" i="38"/>
  <c r="J661" i="38"/>
  <c r="K661" i="38" s="1"/>
  <c r="I661" i="38"/>
  <c r="J613" i="38"/>
  <c r="K613" i="38" s="1"/>
  <c r="I613" i="38"/>
  <c r="J389" i="38"/>
  <c r="K389" i="38" s="1"/>
  <c r="I389" i="38"/>
  <c r="J309" i="38"/>
  <c r="K309" i="38" s="1"/>
  <c r="I309" i="38"/>
  <c r="J133" i="38"/>
  <c r="K133" i="38" s="1"/>
  <c r="I133" i="38"/>
  <c r="J85" i="38"/>
  <c r="K85" i="38" s="1"/>
  <c r="I85" i="38"/>
  <c r="J1293" i="38"/>
  <c r="K1293" i="38" s="1"/>
  <c r="I1293" i="38"/>
  <c r="J1277" i="38"/>
  <c r="K1277" i="38" s="1"/>
  <c r="I1277" i="38"/>
  <c r="J1261" i="38"/>
  <c r="K1261" i="38" s="1"/>
  <c r="I1261" i="38"/>
  <c r="J1245" i="38"/>
  <c r="K1245" i="38" s="1"/>
  <c r="I1245" i="38"/>
  <c r="J1229" i="38"/>
  <c r="K1229" i="38" s="1"/>
  <c r="I1229" i="38"/>
  <c r="J1213" i="38"/>
  <c r="K1213" i="38" s="1"/>
  <c r="I1213" i="38"/>
  <c r="J1197" i="38"/>
  <c r="K1197" i="38" s="1"/>
  <c r="I1197" i="38"/>
  <c r="J1181" i="38"/>
  <c r="K1181" i="38" s="1"/>
  <c r="I1181" i="38"/>
  <c r="J1165" i="38"/>
  <c r="K1165" i="38" s="1"/>
  <c r="I1165" i="38"/>
  <c r="J1149" i="38"/>
  <c r="K1149" i="38" s="1"/>
  <c r="I1149" i="38"/>
  <c r="J1133" i="38"/>
  <c r="K1133" i="38" s="1"/>
  <c r="I1133" i="38"/>
  <c r="J1117" i="38"/>
  <c r="K1117" i="38" s="1"/>
  <c r="I1117" i="38"/>
  <c r="J1101" i="38"/>
  <c r="K1101" i="38" s="1"/>
  <c r="I1101" i="38"/>
  <c r="J1085" i="38"/>
  <c r="K1085" i="38" s="1"/>
  <c r="I1085" i="38"/>
  <c r="J1069" i="38"/>
  <c r="K1069" i="38" s="1"/>
  <c r="I1069" i="38"/>
  <c r="J1053" i="38"/>
  <c r="K1053" i="38" s="1"/>
  <c r="I1053" i="38"/>
  <c r="J1037" i="38"/>
  <c r="K1037" i="38" s="1"/>
  <c r="I1037" i="38"/>
  <c r="J1021" i="38"/>
  <c r="K1021" i="38" s="1"/>
  <c r="I1021" i="38"/>
  <c r="J1005" i="38"/>
  <c r="K1005" i="38" s="1"/>
  <c r="I1005" i="38"/>
  <c r="J989" i="38"/>
  <c r="K989" i="38" s="1"/>
  <c r="I989" i="38"/>
  <c r="J973" i="38"/>
  <c r="K973" i="38" s="1"/>
  <c r="I973" i="38"/>
  <c r="J957" i="38"/>
  <c r="K957" i="38" s="1"/>
  <c r="I957" i="38"/>
  <c r="J941" i="38"/>
  <c r="K941" i="38" s="1"/>
  <c r="I941" i="38"/>
  <c r="J925" i="38"/>
  <c r="K925" i="38" s="1"/>
  <c r="I925" i="38"/>
  <c r="J893" i="38"/>
  <c r="K893" i="38" s="1"/>
  <c r="I893" i="38"/>
  <c r="J877" i="38"/>
  <c r="K877" i="38" s="1"/>
  <c r="I877" i="38"/>
  <c r="J861" i="38"/>
  <c r="K861" i="38" s="1"/>
  <c r="I861" i="38"/>
  <c r="J845" i="38"/>
  <c r="K845" i="38" s="1"/>
  <c r="I845" i="38"/>
  <c r="J829" i="38"/>
  <c r="K829" i="38" s="1"/>
  <c r="I829" i="38"/>
  <c r="J813" i="38"/>
  <c r="K813" i="38" s="1"/>
  <c r="I813" i="38"/>
  <c r="J797" i="38"/>
  <c r="K797" i="38" s="1"/>
  <c r="I797" i="38"/>
  <c r="J781" i="38"/>
  <c r="K781" i="38" s="1"/>
  <c r="I781" i="38"/>
  <c r="J765" i="38"/>
  <c r="K765" i="38" s="1"/>
  <c r="I765" i="38"/>
  <c r="J749" i="38"/>
  <c r="K749" i="38" s="1"/>
  <c r="I749" i="38"/>
  <c r="J733" i="38"/>
  <c r="K733" i="38" s="1"/>
  <c r="I733" i="38"/>
  <c r="J717" i="38"/>
  <c r="K717" i="38" s="1"/>
  <c r="I717" i="38"/>
  <c r="J701" i="38"/>
  <c r="K701" i="38" s="1"/>
  <c r="I701" i="38"/>
  <c r="J685" i="38"/>
  <c r="K685" i="38" s="1"/>
  <c r="I685" i="38"/>
  <c r="J669" i="38"/>
  <c r="K669" i="38" s="1"/>
  <c r="I669" i="38"/>
  <c r="J653" i="38"/>
  <c r="K653" i="38" s="1"/>
  <c r="I653" i="38"/>
  <c r="J637" i="38"/>
  <c r="K637" i="38" s="1"/>
  <c r="I637" i="38"/>
  <c r="J621" i="38"/>
  <c r="K621" i="38" s="1"/>
  <c r="I621" i="38"/>
  <c r="J605" i="38"/>
  <c r="K605" i="38" s="1"/>
  <c r="I605" i="38"/>
  <c r="J589" i="38"/>
  <c r="K589" i="38" s="1"/>
  <c r="I589" i="38"/>
  <c r="J573" i="38"/>
  <c r="K573" i="38" s="1"/>
  <c r="I573" i="38"/>
  <c r="J557" i="38"/>
  <c r="K557" i="38" s="1"/>
  <c r="I557" i="38"/>
  <c r="J541" i="38"/>
  <c r="K541" i="38" s="1"/>
  <c r="I541" i="38"/>
  <c r="J525" i="38"/>
  <c r="I525" i="38"/>
  <c r="J509" i="38"/>
  <c r="K509" i="38" s="1"/>
  <c r="I509" i="38"/>
  <c r="J493" i="38"/>
  <c r="K493" i="38" s="1"/>
  <c r="I493" i="38"/>
  <c r="J477" i="38"/>
  <c r="K477" i="38" s="1"/>
  <c r="I477" i="38"/>
  <c r="J461" i="38"/>
  <c r="I461" i="38"/>
  <c r="J445" i="38"/>
  <c r="K445" i="38" s="1"/>
  <c r="I445" i="38"/>
  <c r="J429" i="38"/>
  <c r="K429" i="38" s="1"/>
  <c r="I429" i="38"/>
  <c r="J413" i="38"/>
  <c r="K413" i="38" s="1"/>
  <c r="I413" i="38"/>
  <c r="J397" i="38"/>
  <c r="K397" i="38" s="1"/>
  <c r="I397" i="38"/>
  <c r="J381" i="38"/>
  <c r="K381" i="38" s="1"/>
  <c r="I381" i="38"/>
  <c r="J365" i="38"/>
  <c r="K365" i="38" s="1"/>
  <c r="I365" i="38"/>
  <c r="J349" i="38"/>
  <c r="K349" i="38" s="1"/>
  <c r="I349" i="38"/>
  <c r="J333" i="38"/>
  <c r="K333" i="38" s="1"/>
  <c r="I333" i="38"/>
  <c r="J317" i="38"/>
  <c r="K317" i="38" s="1"/>
  <c r="I317" i="38"/>
  <c r="J301" i="38"/>
  <c r="K301" i="38" s="1"/>
  <c r="I301" i="38"/>
  <c r="J285" i="38"/>
  <c r="K285" i="38" s="1"/>
  <c r="I285" i="38"/>
  <c r="J269" i="38"/>
  <c r="K269" i="38" s="1"/>
  <c r="I269" i="38"/>
  <c r="J253" i="38"/>
  <c r="K253" i="38" s="1"/>
  <c r="I253" i="38"/>
  <c r="J237" i="38"/>
  <c r="K237" i="38" s="1"/>
  <c r="I237" i="38"/>
  <c r="J221" i="38"/>
  <c r="K221" i="38" s="1"/>
  <c r="I221" i="38"/>
  <c r="J205" i="38"/>
  <c r="K205" i="38" s="1"/>
  <c r="I205" i="38"/>
  <c r="J189" i="38"/>
  <c r="K189" i="38" s="1"/>
  <c r="I189" i="38"/>
  <c r="J173" i="38"/>
  <c r="K173" i="38" s="1"/>
  <c r="I173" i="38"/>
  <c r="J157" i="38"/>
  <c r="K157" i="38" s="1"/>
  <c r="I157" i="38"/>
  <c r="J45" i="38"/>
  <c r="K45" i="38" s="1"/>
  <c r="I45" i="38"/>
  <c r="J13" i="38"/>
  <c r="K13" i="38" s="1"/>
  <c r="I13" i="38"/>
  <c r="R464" i="38"/>
  <c r="S464" i="38" s="1"/>
  <c r="R846" i="38"/>
  <c r="S846" i="38" s="1"/>
  <c r="R878" i="38"/>
  <c r="S878" i="38" s="1"/>
  <c r="R910" i="38"/>
  <c r="S910" i="38" s="1"/>
  <c r="R974" i="38"/>
  <c r="S974" i="38" s="1"/>
  <c r="R1121" i="38"/>
  <c r="S1121" i="38" s="1"/>
  <c r="R1162" i="38"/>
  <c r="S1162" i="38" s="1"/>
  <c r="R1222" i="38"/>
  <c r="S1222" i="38" s="1"/>
  <c r="R1288" i="38"/>
  <c r="S1288" i="38" s="1"/>
  <c r="Q1288" i="38"/>
  <c r="R1272" i="38"/>
  <c r="S1272" i="38" s="1"/>
  <c r="Q1272" i="38"/>
  <c r="R1259" i="38"/>
  <c r="S1259" i="38" s="1"/>
  <c r="R1256" i="38"/>
  <c r="S1256" i="38" s="1"/>
  <c r="Q1256" i="38"/>
  <c r="R1243" i="38"/>
  <c r="S1243" i="38" s="1"/>
  <c r="R1227" i="38"/>
  <c r="S1227" i="38" s="1"/>
  <c r="R1211" i="38"/>
  <c r="S1211" i="38" s="1"/>
  <c r="R1195" i="38"/>
  <c r="S1195" i="38" s="1"/>
  <c r="R1179" i="38"/>
  <c r="S1179" i="38" s="1"/>
  <c r="R1163" i="38"/>
  <c r="S1163" i="38" s="1"/>
  <c r="R1160" i="38"/>
  <c r="S1160" i="38" s="1"/>
  <c r="Q1160" i="38"/>
  <c r="R1147" i="38"/>
  <c r="S1147" i="38" s="1"/>
  <c r="R1115" i="38"/>
  <c r="S1115" i="38" s="1"/>
  <c r="R1099" i="38"/>
  <c r="S1099" i="38" s="1"/>
  <c r="R1096" i="38"/>
  <c r="S1096" i="38" s="1"/>
  <c r="Q1096" i="38"/>
  <c r="R1083" i="38"/>
  <c r="S1083" i="38" s="1"/>
  <c r="R1080" i="38"/>
  <c r="S1080" i="38" s="1"/>
  <c r="Q1080" i="38"/>
  <c r="R1067" i="38"/>
  <c r="S1067" i="38" s="1"/>
  <c r="R1064" i="38"/>
  <c r="S1064" i="38" s="1"/>
  <c r="Q1064" i="38"/>
  <c r="R1051" i="38"/>
  <c r="S1051" i="38" s="1"/>
  <c r="R1019" i="38"/>
  <c r="S1019" i="38" s="1"/>
  <c r="R1003" i="38"/>
  <c r="S1003" i="38" s="1"/>
  <c r="R1229" i="38"/>
  <c r="S1229" i="38" s="1"/>
  <c r="Q1229" i="38"/>
  <c r="J1157" i="38"/>
  <c r="K1157" i="38" s="1"/>
  <c r="I1157" i="38"/>
  <c r="J1125" i="38"/>
  <c r="K1125" i="38" s="1"/>
  <c r="I1125" i="38"/>
  <c r="J837" i="38"/>
  <c r="K837" i="38" s="1"/>
  <c r="I837" i="38"/>
  <c r="J485" i="38"/>
  <c r="K485" i="38" s="1"/>
  <c r="I485" i="38"/>
  <c r="J357" i="38"/>
  <c r="K357" i="38" s="1"/>
  <c r="I357" i="38"/>
  <c r="J1296" i="38"/>
  <c r="K1296" i="38" s="1"/>
  <c r="I1296" i="38"/>
  <c r="J1280" i="38"/>
  <c r="K1280" i="38" s="1"/>
  <c r="I1280" i="38"/>
  <c r="J1264" i="38"/>
  <c r="K1264" i="38" s="1"/>
  <c r="I1264" i="38"/>
  <c r="J1248" i="38"/>
  <c r="K1248" i="38" s="1"/>
  <c r="I1248" i="38"/>
  <c r="J1232" i="38"/>
  <c r="K1232" i="38" s="1"/>
  <c r="I1232" i="38"/>
  <c r="J1216" i="38"/>
  <c r="K1216" i="38" s="1"/>
  <c r="I1216" i="38"/>
  <c r="J1200" i="38"/>
  <c r="K1200" i="38" s="1"/>
  <c r="I1200" i="38"/>
  <c r="J1184" i="38"/>
  <c r="K1184" i="38" s="1"/>
  <c r="I1184" i="38"/>
  <c r="J1168" i="38"/>
  <c r="K1168" i="38" s="1"/>
  <c r="I1168" i="38"/>
  <c r="J1152" i="38"/>
  <c r="K1152" i="38" s="1"/>
  <c r="I1152" i="38"/>
  <c r="J1136" i="38"/>
  <c r="K1136" i="38" s="1"/>
  <c r="I1136" i="38"/>
  <c r="J1120" i="38"/>
  <c r="K1120" i="38" s="1"/>
  <c r="I1120" i="38"/>
  <c r="J1104" i="38"/>
  <c r="K1104" i="38" s="1"/>
  <c r="I1104" i="38"/>
  <c r="J1088" i="38"/>
  <c r="K1088" i="38" s="1"/>
  <c r="I1088" i="38"/>
  <c r="J1072" i="38"/>
  <c r="K1072" i="38" s="1"/>
  <c r="I1072" i="38"/>
  <c r="J1056" i="38"/>
  <c r="K1056" i="38" s="1"/>
  <c r="I1056" i="38"/>
  <c r="J1040" i="38"/>
  <c r="K1040" i="38" s="1"/>
  <c r="I1040" i="38"/>
  <c r="J1024" i="38"/>
  <c r="K1024" i="38" s="1"/>
  <c r="I1024" i="38"/>
  <c r="J1008" i="38"/>
  <c r="K1008" i="38" s="1"/>
  <c r="I1008" i="38"/>
  <c r="J992" i="38"/>
  <c r="K992" i="38" s="1"/>
  <c r="I992" i="38"/>
  <c r="J976" i="38"/>
  <c r="K976" i="38" s="1"/>
  <c r="I976" i="38"/>
  <c r="J960" i="38"/>
  <c r="K960" i="38" s="1"/>
  <c r="I960" i="38"/>
  <c r="J944" i="38"/>
  <c r="K944" i="38" s="1"/>
  <c r="I944" i="38"/>
  <c r="J928" i="38"/>
  <c r="K928" i="38" s="1"/>
  <c r="I928" i="38"/>
  <c r="J912" i="38"/>
  <c r="K912" i="38" s="1"/>
  <c r="I912" i="38"/>
  <c r="J896" i="38"/>
  <c r="K896" i="38" s="1"/>
  <c r="I896" i="38"/>
  <c r="J880" i="38"/>
  <c r="K880" i="38" s="1"/>
  <c r="I880" i="38"/>
  <c r="J864" i="38"/>
  <c r="K864" i="38" s="1"/>
  <c r="I864" i="38"/>
  <c r="J848" i="38"/>
  <c r="K848" i="38" s="1"/>
  <c r="I848" i="38"/>
  <c r="J832" i="38"/>
  <c r="K832" i="38" s="1"/>
  <c r="I832" i="38"/>
  <c r="J816" i="38"/>
  <c r="K816" i="38" s="1"/>
  <c r="I816" i="38"/>
  <c r="J800" i="38"/>
  <c r="K800" i="38" s="1"/>
  <c r="I800" i="38"/>
  <c r="J784" i="38"/>
  <c r="K784" i="38" s="1"/>
  <c r="I784" i="38"/>
  <c r="J768" i="38"/>
  <c r="K768" i="38" s="1"/>
  <c r="I768" i="38"/>
  <c r="J752" i="38"/>
  <c r="K752" i="38" s="1"/>
  <c r="I752" i="38"/>
  <c r="J736" i="38"/>
  <c r="K736" i="38" s="1"/>
  <c r="I736" i="38"/>
  <c r="J720" i="38"/>
  <c r="K720" i="38" s="1"/>
  <c r="I720" i="38"/>
  <c r="J704" i="38"/>
  <c r="K704" i="38" s="1"/>
  <c r="I704" i="38"/>
  <c r="J688" i="38"/>
  <c r="K688" i="38" s="1"/>
  <c r="I688" i="38"/>
  <c r="J672" i="38"/>
  <c r="K672" i="38" s="1"/>
  <c r="I672" i="38"/>
  <c r="J656" i="38"/>
  <c r="K656" i="38" s="1"/>
  <c r="I656" i="38"/>
  <c r="J640" i="38"/>
  <c r="K640" i="38" s="1"/>
  <c r="I640" i="38"/>
  <c r="J624" i="38"/>
  <c r="K624" i="38" s="1"/>
  <c r="I624" i="38"/>
  <c r="J608" i="38"/>
  <c r="K608" i="38" s="1"/>
  <c r="I608" i="38"/>
  <c r="J592" i="38"/>
  <c r="K592" i="38" s="1"/>
  <c r="I592" i="38"/>
  <c r="J576" i="38"/>
  <c r="K576" i="38" s="1"/>
  <c r="I576" i="38"/>
  <c r="J560" i="38"/>
  <c r="K560" i="38" s="1"/>
  <c r="I560" i="38"/>
  <c r="J544" i="38"/>
  <c r="K544" i="38" s="1"/>
  <c r="I544" i="38"/>
  <c r="J528" i="38"/>
  <c r="K528" i="38" s="1"/>
  <c r="I528" i="38"/>
  <c r="J512" i="38"/>
  <c r="K512" i="38" s="1"/>
  <c r="I512" i="38"/>
  <c r="J496" i="38"/>
  <c r="K496" i="38" s="1"/>
  <c r="I496" i="38"/>
  <c r="J480" i="38"/>
  <c r="K480" i="38" s="1"/>
  <c r="I480" i="38"/>
  <c r="J464" i="38"/>
  <c r="K464" i="38" s="1"/>
  <c r="I464" i="38"/>
  <c r="J448" i="38"/>
  <c r="K448" i="38" s="1"/>
  <c r="I448" i="38"/>
  <c r="J432" i="38"/>
  <c r="K432" i="38" s="1"/>
  <c r="I432" i="38"/>
  <c r="J416" i="38"/>
  <c r="K416" i="38" s="1"/>
  <c r="I416" i="38"/>
  <c r="J400" i="38"/>
  <c r="K400" i="38" s="1"/>
  <c r="I400" i="38"/>
  <c r="J384" i="38"/>
  <c r="K384" i="38" s="1"/>
  <c r="I384" i="38"/>
  <c r="J368" i="38"/>
  <c r="K368" i="38" s="1"/>
  <c r="I368" i="38"/>
  <c r="J144" i="38"/>
  <c r="K144" i="38" s="1"/>
  <c r="I144" i="38"/>
  <c r="J128" i="38"/>
  <c r="K128" i="38" s="1"/>
  <c r="I128" i="38"/>
  <c r="J112" i="38"/>
  <c r="K112" i="38" s="1"/>
  <c r="I112" i="38"/>
  <c r="J96" i="38"/>
  <c r="K96" i="38" s="1"/>
  <c r="I96" i="38"/>
  <c r="J80" i="38"/>
  <c r="K80" i="38" s="1"/>
  <c r="I80" i="38"/>
  <c r="J64" i="38"/>
  <c r="K64" i="38" s="1"/>
  <c r="I64" i="38"/>
  <c r="J16" i="38"/>
  <c r="K16" i="38" s="1"/>
  <c r="I16" i="38"/>
  <c r="J1217" i="38"/>
  <c r="K1217" i="38" s="1"/>
  <c r="R848" i="38"/>
  <c r="S848" i="38" s="1"/>
  <c r="R942" i="38"/>
  <c r="S942" i="38" s="1"/>
  <c r="R1166" i="38"/>
  <c r="S1166" i="38" s="1"/>
  <c r="R1245" i="38"/>
  <c r="S1245" i="38" s="1"/>
  <c r="Q1245" i="38"/>
  <c r="R1213" i="38"/>
  <c r="S1213" i="38" s="1"/>
  <c r="Q1213" i="38"/>
  <c r="J1253" i="38"/>
  <c r="K1253" i="38" s="1"/>
  <c r="I1253" i="38"/>
  <c r="J1141" i="38"/>
  <c r="K1141" i="38" s="1"/>
  <c r="I1141" i="38"/>
  <c r="J1045" i="38"/>
  <c r="K1045" i="38" s="1"/>
  <c r="I1045" i="38"/>
  <c r="J773" i="38"/>
  <c r="K773" i="38" s="1"/>
  <c r="I773" i="38"/>
  <c r="J565" i="38"/>
  <c r="K565" i="38" s="1"/>
  <c r="I565" i="38"/>
  <c r="J117" i="38"/>
  <c r="K117" i="38" s="1"/>
  <c r="I117" i="38"/>
  <c r="J1283" i="38"/>
  <c r="K1283" i="38" s="1"/>
  <c r="I1283" i="38"/>
  <c r="J1267" i="38"/>
  <c r="K1267" i="38" s="1"/>
  <c r="I1267" i="38"/>
  <c r="J1251" i="38"/>
  <c r="K1251" i="38" s="1"/>
  <c r="I1251" i="38"/>
  <c r="J1235" i="38"/>
  <c r="K1235" i="38" s="1"/>
  <c r="I1235" i="38"/>
  <c r="J1219" i="38"/>
  <c r="K1219" i="38" s="1"/>
  <c r="I1219" i="38"/>
  <c r="J1203" i="38"/>
  <c r="K1203" i="38" s="1"/>
  <c r="I1203" i="38"/>
  <c r="J1187" i="38"/>
  <c r="K1187" i="38" s="1"/>
  <c r="I1187" i="38"/>
  <c r="J1171" i="38"/>
  <c r="K1171" i="38" s="1"/>
  <c r="I1171" i="38"/>
  <c r="J1155" i="38"/>
  <c r="K1155" i="38" s="1"/>
  <c r="I1155" i="38"/>
  <c r="J1139" i="38"/>
  <c r="K1139" i="38" s="1"/>
  <c r="I1139" i="38"/>
  <c r="J1123" i="38"/>
  <c r="K1123" i="38" s="1"/>
  <c r="I1123" i="38"/>
  <c r="J1107" i="38"/>
  <c r="K1107" i="38" s="1"/>
  <c r="I1107" i="38"/>
  <c r="J1091" i="38"/>
  <c r="K1091" i="38" s="1"/>
  <c r="I1091" i="38"/>
  <c r="J1075" i="38"/>
  <c r="K1075" i="38" s="1"/>
  <c r="I1075" i="38"/>
  <c r="J1059" i="38"/>
  <c r="K1059" i="38" s="1"/>
  <c r="I1059" i="38"/>
  <c r="J1043" i="38"/>
  <c r="K1043" i="38" s="1"/>
  <c r="I1043" i="38"/>
  <c r="J1027" i="38"/>
  <c r="K1027" i="38" s="1"/>
  <c r="I1027" i="38"/>
  <c r="J1011" i="38"/>
  <c r="K1011" i="38" s="1"/>
  <c r="I1011" i="38"/>
  <c r="J995" i="38"/>
  <c r="K995" i="38" s="1"/>
  <c r="I995" i="38"/>
  <c r="J979" i="38"/>
  <c r="K979" i="38" s="1"/>
  <c r="I979" i="38"/>
  <c r="J963" i="38"/>
  <c r="K963" i="38" s="1"/>
  <c r="I963" i="38"/>
  <c r="J947" i="38"/>
  <c r="K947" i="38" s="1"/>
  <c r="I947" i="38"/>
  <c r="J931" i="38"/>
  <c r="K931" i="38" s="1"/>
  <c r="I931" i="38"/>
  <c r="J915" i="38"/>
  <c r="K915" i="38" s="1"/>
  <c r="I915" i="38"/>
  <c r="J899" i="38"/>
  <c r="K899" i="38" s="1"/>
  <c r="I899" i="38"/>
  <c r="J883" i="38"/>
  <c r="K883" i="38" s="1"/>
  <c r="I883" i="38"/>
  <c r="J867" i="38"/>
  <c r="K867" i="38" s="1"/>
  <c r="I867" i="38"/>
  <c r="J851" i="38"/>
  <c r="K851" i="38" s="1"/>
  <c r="I851" i="38"/>
  <c r="J835" i="38"/>
  <c r="K835" i="38" s="1"/>
  <c r="I835" i="38"/>
  <c r="J819" i="38"/>
  <c r="K819" i="38" s="1"/>
  <c r="I819" i="38"/>
  <c r="J803" i="38"/>
  <c r="K803" i="38" s="1"/>
  <c r="I803" i="38"/>
  <c r="J787" i="38"/>
  <c r="K787" i="38" s="1"/>
  <c r="I787" i="38"/>
  <c r="J771" i="38"/>
  <c r="K771" i="38" s="1"/>
  <c r="I771" i="38"/>
  <c r="J755" i="38"/>
  <c r="K755" i="38" s="1"/>
  <c r="I755" i="38"/>
  <c r="J739" i="38"/>
  <c r="K739" i="38" s="1"/>
  <c r="I739" i="38"/>
  <c r="J723" i="38"/>
  <c r="K723" i="38" s="1"/>
  <c r="I723" i="38"/>
  <c r="J707" i="38"/>
  <c r="K707" i="38" s="1"/>
  <c r="I707" i="38"/>
  <c r="J691" i="38"/>
  <c r="K691" i="38" s="1"/>
  <c r="I691" i="38"/>
  <c r="J675" i="38"/>
  <c r="K675" i="38" s="1"/>
  <c r="I675" i="38"/>
  <c r="J659" i="38"/>
  <c r="K659" i="38" s="1"/>
  <c r="I659" i="38"/>
  <c r="J643" i="38"/>
  <c r="K643" i="38" s="1"/>
  <c r="I643" i="38"/>
  <c r="J627" i="38"/>
  <c r="K627" i="38" s="1"/>
  <c r="I627" i="38"/>
  <c r="J611" i="38"/>
  <c r="K611" i="38" s="1"/>
  <c r="I611" i="38"/>
  <c r="J595" i="38"/>
  <c r="K595" i="38" s="1"/>
  <c r="I595" i="38"/>
  <c r="J579" i="38"/>
  <c r="K579" i="38" s="1"/>
  <c r="I579" i="38"/>
  <c r="J563" i="38"/>
  <c r="K563" i="38" s="1"/>
  <c r="I563" i="38"/>
  <c r="J547" i="38"/>
  <c r="K547" i="38" s="1"/>
  <c r="I547" i="38"/>
  <c r="J531" i="38"/>
  <c r="I531" i="38"/>
  <c r="J515" i="38"/>
  <c r="K515" i="38" s="1"/>
  <c r="I515" i="38"/>
  <c r="J499" i="38"/>
  <c r="K499" i="38" s="1"/>
  <c r="I499" i="38"/>
  <c r="J483" i="38"/>
  <c r="K483" i="38" s="1"/>
  <c r="I483" i="38"/>
  <c r="J467" i="38"/>
  <c r="K467" i="38" s="1"/>
  <c r="I467" i="38"/>
  <c r="J451" i="38"/>
  <c r="K451" i="38" s="1"/>
  <c r="I451" i="38"/>
  <c r="J435" i="38"/>
  <c r="K435" i="38" s="1"/>
  <c r="I435" i="38"/>
  <c r="J419" i="38"/>
  <c r="K419" i="38" s="1"/>
  <c r="I419" i="38"/>
  <c r="J403" i="38"/>
  <c r="K403" i="38" s="1"/>
  <c r="I403" i="38"/>
  <c r="J387" i="38"/>
  <c r="K387" i="38" s="1"/>
  <c r="I387" i="38"/>
  <c r="J371" i="38"/>
  <c r="K371" i="38" s="1"/>
  <c r="I371" i="38"/>
  <c r="J259" i="38"/>
  <c r="K259" i="38" s="1"/>
  <c r="I259" i="38"/>
  <c r="J243" i="38"/>
  <c r="K243" i="38" s="1"/>
  <c r="I243" i="38"/>
  <c r="J227" i="38"/>
  <c r="K227" i="38" s="1"/>
  <c r="I227" i="38"/>
  <c r="J211" i="38"/>
  <c r="K211" i="38" s="1"/>
  <c r="I211" i="38"/>
  <c r="J195" i="38"/>
  <c r="K195" i="38" s="1"/>
  <c r="I195" i="38"/>
  <c r="J179" i="38"/>
  <c r="K179" i="38" s="1"/>
  <c r="I179" i="38"/>
  <c r="J163" i="38"/>
  <c r="K163" i="38" s="1"/>
  <c r="I163" i="38"/>
  <c r="J147" i="38"/>
  <c r="K147" i="38" s="1"/>
  <c r="I147" i="38"/>
  <c r="J131" i="38"/>
  <c r="K131" i="38" s="1"/>
  <c r="I131" i="38"/>
  <c r="J115" i="38"/>
  <c r="K115" i="38" s="1"/>
  <c r="I115" i="38"/>
  <c r="J99" i="38"/>
  <c r="K99" i="38" s="1"/>
  <c r="I99" i="38"/>
  <c r="J83" i="38"/>
  <c r="K83" i="38" s="1"/>
  <c r="I83" i="38"/>
  <c r="J67" i="38"/>
  <c r="K67" i="38" s="1"/>
  <c r="I67" i="38"/>
  <c r="J51" i="38"/>
  <c r="K51" i="38" s="1"/>
  <c r="I51" i="38"/>
  <c r="J19" i="38"/>
  <c r="K19" i="38" s="1"/>
  <c r="I19" i="38"/>
  <c r="J1215" i="38"/>
  <c r="K1215" i="38" s="1"/>
  <c r="R1232" i="38"/>
  <c r="S1232" i="38" s="1"/>
  <c r="R1294" i="38"/>
  <c r="S1294" i="38" s="1"/>
  <c r="Q1294" i="38"/>
  <c r="R1278" i="38"/>
  <c r="S1278" i="38" s="1"/>
  <c r="Q1278" i="38"/>
  <c r="R1230" i="38"/>
  <c r="S1230" i="38" s="1"/>
  <c r="Q1230" i="38"/>
  <c r="R1136" i="38"/>
  <c r="S1136" i="38" s="1"/>
  <c r="R1133" i="38"/>
  <c r="S1133" i="38" s="1"/>
  <c r="Q1133" i="38"/>
  <c r="R1120" i="38"/>
  <c r="S1120" i="38" s="1"/>
  <c r="R1117" i="38"/>
  <c r="S1117" i="38" s="1"/>
  <c r="Q1117" i="38"/>
  <c r="R1104" i="38"/>
  <c r="S1104" i="38" s="1"/>
  <c r="R1101" i="38"/>
  <c r="S1101" i="38" s="1"/>
  <c r="Q1101" i="38"/>
  <c r="R1088" i="38"/>
  <c r="S1088" i="38" s="1"/>
  <c r="R1085" i="38"/>
  <c r="S1085" i="38" s="1"/>
  <c r="Q1085" i="38"/>
  <c r="R1072" i="38"/>
  <c r="S1072" i="38" s="1"/>
  <c r="R1069" i="38"/>
  <c r="S1069" i="38" s="1"/>
  <c r="Q1069" i="38"/>
  <c r="R1056" i="38"/>
  <c r="S1056" i="38" s="1"/>
  <c r="R1053" i="38"/>
  <c r="S1053" i="38" s="1"/>
  <c r="Q1053" i="38"/>
  <c r="R1040" i="38"/>
  <c r="S1040" i="38" s="1"/>
  <c r="R1037" i="38"/>
  <c r="S1037" i="38" s="1"/>
  <c r="Q1037" i="38"/>
  <c r="R1024" i="38"/>
  <c r="S1024" i="38" s="1"/>
  <c r="R1021" i="38"/>
  <c r="S1021" i="38" s="1"/>
  <c r="Q1021" i="38"/>
  <c r="R1008" i="38"/>
  <c r="S1008" i="38" s="1"/>
  <c r="R1005" i="38"/>
  <c r="S1005" i="38" s="1"/>
  <c r="Q1005" i="38"/>
  <c r="R992" i="38"/>
  <c r="S992" i="38" s="1"/>
  <c r="R989" i="38"/>
  <c r="S989" i="38" s="1"/>
  <c r="Q989" i="38"/>
  <c r="R976" i="38"/>
  <c r="S976" i="38" s="1"/>
  <c r="R973" i="38"/>
  <c r="S973" i="38" s="1"/>
  <c r="Q973" i="38"/>
  <c r="R960" i="38"/>
  <c r="S960" i="38" s="1"/>
  <c r="R957" i="38"/>
  <c r="S957" i="38" s="1"/>
  <c r="Q957" i="38"/>
  <c r="R944" i="38"/>
  <c r="S944" i="38" s="1"/>
  <c r="R941" i="38"/>
  <c r="S941" i="38" s="1"/>
  <c r="Q941" i="38"/>
  <c r="R928" i="38"/>
  <c r="S928" i="38" s="1"/>
  <c r="R925" i="38"/>
  <c r="S925" i="38" s="1"/>
  <c r="Q925" i="38"/>
  <c r="R912" i="38"/>
  <c r="S912" i="38" s="1"/>
  <c r="R909" i="38"/>
  <c r="S909" i="38" s="1"/>
  <c r="Q909" i="38"/>
  <c r="R896" i="38"/>
  <c r="S896" i="38" s="1"/>
  <c r="R893" i="38"/>
  <c r="S893" i="38" s="1"/>
  <c r="Q893" i="38"/>
  <c r="R880" i="38"/>
  <c r="S880" i="38" s="1"/>
  <c r="R877" i="38"/>
  <c r="S877" i="38" s="1"/>
  <c r="Q877" i="38"/>
  <c r="R864" i="38"/>
  <c r="S864" i="38" s="1"/>
  <c r="R861" i="38"/>
  <c r="S861" i="38" s="1"/>
  <c r="Q861" i="38"/>
  <c r="R845" i="38"/>
  <c r="S845" i="38" s="1"/>
  <c r="Q845" i="38"/>
  <c r="R829" i="38"/>
  <c r="S829" i="38" s="1"/>
  <c r="Q829" i="38"/>
  <c r="R813" i="38"/>
  <c r="S813" i="38" s="1"/>
  <c r="Q813" i="38"/>
  <c r="R800" i="38"/>
  <c r="R797" i="38"/>
  <c r="S797" i="38" s="1"/>
  <c r="Q797" i="38"/>
  <c r="R784" i="38"/>
  <c r="S784" i="38" s="1"/>
  <c r="R781" i="38"/>
  <c r="Q781" i="38"/>
  <c r="R765" i="38"/>
  <c r="Q765" i="38"/>
  <c r="R749" i="38"/>
  <c r="S749" i="38" s="1"/>
  <c r="Q749" i="38"/>
  <c r="R733" i="38"/>
  <c r="S733" i="38" s="1"/>
  <c r="Q733" i="38"/>
  <c r="R717" i="38"/>
  <c r="S717" i="38" s="1"/>
  <c r="Q717" i="38"/>
  <c r="R701" i="38"/>
  <c r="S701" i="38" s="1"/>
  <c r="Q701" i="38"/>
  <c r="R685" i="38"/>
  <c r="S685" i="38" s="1"/>
  <c r="Q685" i="38"/>
  <c r="R669" i="38"/>
  <c r="S669" i="38" s="1"/>
  <c r="Q669" i="38"/>
  <c r="R653" i="38"/>
  <c r="Q653" i="38"/>
  <c r="R637" i="38"/>
  <c r="S637" i="38" s="1"/>
  <c r="Q637" i="38"/>
  <c r="R605" i="38"/>
  <c r="S605" i="38" s="1"/>
  <c r="Q605" i="38"/>
  <c r="R589" i="38"/>
  <c r="S589" i="38" s="1"/>
  <c r="Q589" i="38"/>
  <c r="R573" i="38"/>
  <c r="S573" i="38" s="1"/>
  <c r="Q573" i="38"/>
  <c r="R509" i="38"/>
  <c r="S509" i="38" s="1"/>
  <c r="Q509" i="38"/>
  <c r="R493" i="38"/>
  <c r="S493" i="38" s="1"/>
  <c r="Q493" i="38"/>
  <c r="R477" i="38"/>
  <c r="S477" i="38" s="1"/>
  <c r="Q477" i="38"/>
  <c r="R461" i="38"/>
  <c r="S461" i="38" s="1"/>
  <c r="Q461" i="38"/>
  <c r="R445" i="38"/>
  <c r="S445" i="38" s="1"/>
  <c r="Q445" i="38"/>
  <c r="R48" i="38"/>
  <c r="R32" i="38"/>
  <c r="S32" i="38" s="1"/>
  <c r="R13" i="38"/>
  <c r="S13" i="38" s="1"/>
  <c r="Q13" i="38"/>
  <c r="Q2" i="38" s="1"/>
  <c r="Q280" i="38"/>
  <c r="Q392" i="38"/>
  <c r="R1135" i="38"/>
  <c r="S1135" i="38" s="1"/>
  <c r="Q1135" i="38"/>
  <c r="R1103" i="38"/>
  <c r="S1103" i="38" s="1"/>
  <c r="Q1103" i="38"/>
  <c r="R1087" i="38"/>
  <c r="S1087" i="38" s="1"/>
  <c r="Q1087" i="38"/>
  <c r="R1055" i="38"/>
  <c r="S1055" i="38" s="1"/>
  <c r="Q1055" i="38"/>
  <c r="R1039" i="38"/>
  <c r="S1039" i="38" s="1"/>
  <c r="Q1039" i="38"/>
  <c r="R1023" i="38"/>
  <c r="S1023" i="38" s="1"/>
  <c r="Q1023" i="38"/>
  <c r="R991" i="38"/>
  <c r="S991" i="38" s="1"/>
  <c r="Q991" i="38"/>
  <c r="R927" i="38"/>
  <c r="S927" i="38" s="1"/>
  <c r="Q927" i="38"/>
  <c r="R911" i="38"/>
  <c r="S911" i="38" s="1"/>
  <c r="Q911" i="38"/>
  <c r="R879" i="38"/>
  <c r="S879" i="38" s="1"/>
  <c r="Q879" i="38"/>
  <c r="R815" i="38"/>
  <c r="S815" i="38" s="1"/>
  <c r="Q815" i="38"/>
  <c r="R799" i="38"/>
  <c r="Q799" i="38"/>
  <c r="R767" i="38"/>
  <c r="Q767" i="38"/>
  <c r="R719" i="38"/>
  <c r="S719" i="38" s="1"/>
  <c r="Q719" i="38"/>
  <c r="R703" i="38"/>
  <c r="S703" i="38" s="1"/>
  <c r="Q703" i="38"/>
  <c r="R687" i="38"/>
  <c r="S687" i="38" s="1"/>
  <c r="Q687" i="38"/>
  <c r="R671" i="38"/>
  <c r="S671" i="38" s="1"/>
  <c r="Q671" i="38"/>
  <c r="R655" i="38"/>
  <c r="S655" i="38" s="1"/>
  <c r="Q655" i="38"/>
  <c r="R639" i="38"/>
  <c r="S639" i="38" s="1"/>
  <c r="Q639" i="38"/>
  <c r="R607" i="38"/>
  <c r="S607" i="38" s="1"/>
  <c r="Q607" i="38"/>
  <c r="R559" i="38"/>
  <c r="S559" i="38" s="1"/>
  <c r="Q559" i="38"/>
  <c r="R527" i="38"/>
  <c r="S527" i="38" s="1"/>
  <c r="Q527" i="38"/>
  <c r="R511" i="38"/>
  <c r="S511" i="38" s="1"/>
  <c r="Q511" i="38"/>
  <c r="R495" i="38"/>
  <c r="S495" i="38" s="1"/>
  <c r="Q495" i="38"/>
  <c r="R479" i="38"/>
  <c r="S479" i="38" s="1"/>
  <c r="Q479" i="38"/>
  <c r="R463" i="38"/>
  <c r="S463" i="38" s="1"/>
  <c r="Q463" i="38"/>
  <c r="R447" i="38"/>
  <c r="S447" i="38" s="1"/>
  <c r="Q447" i="38"/>
  <c r="R431" i="38"/>
  <c r="S431" i="38" s="1"/>
  <c r="Q431" i="38"/>
  <c r="R415" i="38"/>
  <c r="S415" i="38" s="1"/>
  <c r="Q415" i="38"/>
  <c r="R399" i="38"/>
  <c r="S399" i="38" s="1"/>
  <c r="Q399" i="38"/>
  <c r="R383" i="38"/>
  <c r="S383" i="38" s="1"/>
  <c r="Q383" i="38"/>
  <c r="R367" i="38"/>
  <c r="S367" i="38" s="1"/>
  <c r="Q367" i="38"/>
  <c r="R351" i="38"/>
  <c r="S351" i="38" s="1"/>
  <c r="Q351" i="38"/>
  <c r="R335" i="38"/>
  <c r="S335" i="38" s="1"/>
  <c r="Q335" i="38"/>
  <c r="R319" i="38"/>
  <c r="S319" i="38" s="1"/>
  <c r="Q319" i="38"/>
  <c r="R303" i="38"/>
  <c r="S303" i="38" s="1"/>
  <c r="Q303" i="38"/>
  <c r="R287" i="38"/>
  <c r="S287" i="38" s="1"/>
  <c r="Q287" i="38"/>
  <c r="R271" i="38"/>
  <c r="S271" i="38" s="1"/>
  <c r="Q271" i="38"/>
  <c r="R255" i="38"/>
  <c r="S255" i="38" s="1"/>
  <c r="Q255" i="38"/>
  <c r="R239" i="38"/>
  <c r="S239" i="38" s="1"/>
  <c r="Q239" i="38"/>
  <c r="R223" i="38"/>
  <c r="S223" i="38" s="1"/>
  <c r="Q223" i="38"/>
  <c r="R207" i="38"/>
  <c r="S207" i="38" s="1"/>
  <c r="Q207" i="38"/>
  <c r="R191" i="38"/>
  <c r="S191" i="38" s="1"/>
  <c r="Q191" i="38"/>
  <c r="R175" i="38"/>
  <c r="S175" i="38" s="1"/>
  <c r="Q175" i="38"/>
  <c r="R159" i="38"/>
  <c r="S159" i="38" s="1"/>
  <c r="Q159" i="38"/>
  <c r="R143" i="38"/>
  <c r="S143" i="38" s="1"/>
  <c r="Q143" i="38"/>
  <c r="R127" i="38"/>
  <c r="S127" i="38" s="1"/>
  <c r="Q127" i="38"/>
  <c r="R82" i="38"/>
  <c r="S82" i="38" s="1"/>
  <c r="R63" i="38"/>
  <c r="Q63" i="38"/>
  <c r="R50" i="38"/>
  <c r="R47" i="38"/>
  <c r="S47" i="38" s="1"/>
  <c r="Q47" i="38"/>
  <c r="R34" i="38"/>
  <c r="S34" i="38" s="1"/>
  <c r="R31" i="38"/>
  <c r="S31" i="38" s="1"/>
  <c r="Q31" i="38"/>
  <c r="R15" i="38"/>
  <c r="S15" i="38" s="1"/>
  <c r="Q15" i="38"/>
  <c r="Q536" i="38"/>
  <c r="R1090" i="38"/>
  <c r="S1090" i="38" s="1"/>
  <c r="Q1090" i="38"/>
  <c r="R1077" i="38"/>
  <c r="S1077" i="38" s="1"/>
  <c r="R1074" i="38"/>
  <c r="S1074" i="38" s="1"/>
  <c r="Q1074" i="38"/>
  <c r="R1061" i="38"/>
  <c r="S1061" i="38" s="1"/>
  <c r="R1058" i="38"/>
  <c r="S1058" i="38" s="1"/>
  <c r="Q1058" i="38"/>
  <c r="R1045" i="38"/>
  <c r="S1045" i="38" s="1"/>
  <c r="R1042" i="38"/>
  <c r="S1042" i="38" s="1"/>
  <c r="Q1042" i="38"/>
  <c r="R1029" i="38"/>
  <c r="S1029" i="38" s="1"/>
  <c r="R1026" i="38"/>
  <c r="S1026" i="38" s="1"/>
  <c r="Q1026" i="38"/>
  <c r="R1013" i="38"/>
  <c r="S1013" i="38" s="1"/>
  <c r="R1010" i="38"/>
  <c r="S1010" i="38" s="1"/>
  <c r="Q1010" i="38"/>
  <c r="R997" i="38"/>
  <c r="S997" i="38" s="1"/>
  <c r="R994" i="38"/>
  <c r="S994" i="38" s="1"/>
  <c r="Q994" i="38"/>
  <c r="R981" i="38"/>
  <c r="S981" i="38" s="1"/>
  <c r="R978" i="38"/>
  <c r="S978" i="38" s="1"/>
  <c r="Q978" i="38"/>
  <c r="R965" i="38"/>
  <c r="S965" i="38" s="1"/>
  <c r="R962" i="38"/>
  <c r="S962" i="38" s="1"/>
  <c r="Q962" i="38"/>
  <c r="R949" i="38"/>
  <c r="S949" i="38" s="1"/>
  <c r="R946" i="38"/>
  <c r="S946" i="38" s="1"/>
  <c r="Q946" i="38"/>
  <c r="R933" i="38"/>
  <c r="S933" i="38" s="1"/>
  <c r="R930" i="38"/>
  <c r="S930" i="38" s="1"/>
  <c r="Q930" i="38"/>
  <c r="R917" i="38"/>
  <c r="S917" i="38" s="1"/>
  <c r="R914" i="38"/>
  <c r="S914" i="38" s="1"/>
  <c r="Q914" i="38"/>
  <c r="R901" i="38"/>
  <c r="S901" i="38" s="1"/>
  <c r="R898" i="38"/>
  <c r="S898" i="38" s="1"/>
  <c r="Q898" i="38"/>
  <c r="R885" i="38"/>
  <c r="S885" i="38" s="1"/>
  <c r="R882" i="38"/>
  <c r="S882" i="38" s="1"/>
  <c r="Q882" i="38"/>
  <c r="R869" i="38"/>
  <c r="S869" i="38" s="1"/>
  <c r="R866" i="38"/>
  <c r="S866" i="38" s="1"/>
  <c r="Q866" i="38"/>
  <c r="R853" i="38"/>
  <c r="S853" i="38" s="1"/>
  <c r="R850" i="38"/>
  <c r="S850" i="38" s="1"/>
  <c r="Q850" i="38"/>
  <c r="R837" i="38"/>
  <c r="S837" i="38" s="1"/>
  <c r="R834" i="38"/>
  <c r="S834" i="38" s="1"/>
  <c r="Q834" i="38"/>
  <c r="R821" i="38"/>
  <c r="S821" i="38" s="1"/>
  <c r="R818" i="38"/>
  <c r="S818" i="38" s="1"/>
  <c r="Q818" i="38"/>
  <c r="R805" i="38"/>
  <c r="S805" i="38" s="1"/>
  <c r="R802" i="38"/>
  <c r="Q802" i="38"/>
  <c r="R789" i="38"/>
  <c r="S789" i="38" s="1"/>
  <c r="R786" i="38"/>
  <c r="S786" i="38" s="1"/>
  <c r="Q786" i="38"/>
  <c r="R773" i="38"/>
  <c r="R770" i="38"/>
  <c r="Q770" i="38"/>
  <c r="R757" i="38"/>
  <c r="S757" i="38" s="1"/>
  <c r="R754" i="38"/>
  <c r="S754" i="38" s="1"/>
  <c r="Q754" i="38"/>
  <c r="R741" i="38"/>
  <c r="S741" i="38" s="1"/>
  <c r="R738" i="38"/>
  <c r="S738" i="38" s="1"/>
  <c r="Q738" i="38"/>
  <c r="R725" i="38"/>
  <c r="S725" i="38" s="1"/>
  <c r="R722" i="38"/>
  <c r="S722" i="38" s="1"/>
  <c r="Q722" i="38"/>
  <c r="R709" i="38"/>
  <c r="S709" i="38" s="1"/>
  <c r="R706" i="38"/>
  <c r="S706" i="38" s="1"/>
  <c r="Q706" i="38"/>
  <c r="R690" i="38"/>
  <c r="S690" i="38" s="1"/>
  <c r="Q690" i="38"/>
  <c r="R677" i="38"/>
  <c r="S677" i="38" s="1"/>
  <c r="R661" i="38"/>
  <c r="S661" i="38" s="1"/>
  <c r="R645" i="38"/>
  <c r="R629" i="38"/>
  <c r="S629" i="38" s="1"/>
  <c r="R613" i="38"/>
  <c r="S613" i="38" s="1"/>
  <c r="R597" i="38"/>
  <c r="S597" i="38" s="1"/>
  <c r="R581" i="38"/>
  <c r="S581" i="38" s="1"/>
  <c r="R565" i="38"/>
  <c r="S565" i="38" s="1"/>
  <c r="R549" i="38"/>
  <c r="S549" i="38" s="1"/>
  <c r="R533" i="38"/>
  <c r="S533" i="38" s="1"/>
  <c r="R517" i="38"/>
  <c r="S517" i="38" s="1"/>
  <c r="R501" i="38"/>
  <c r="S501" i="38" s="1"/>
  <c r="R485" i="38"/>
  <c r="S485" i="38" s="1"/>
  <c r="R469" i="38"/>
  <c r="S469" i="38" s="1"/>
  <c r="R453" i="38"/>
  <c r="S453" i="38" s="1"/>
  <c r="R437" i="38"/>
  <c r="S437" i="38" s="1"/>
  <c r="R421" i="38"/>
  <c r="S421" i="38" s="1"/>
  <c r="R405" i="38"/>
  <c r="S405" i="38" s="1"/>
  <c r="R389" i="38"/>
  <c r="S389" i="38" s="1"/>
  <c r="R373" i="38"/>
  <c r="S373" i="38" s="1"/>
  <c r="R357" i="38"/>
  <c r="S357" i="38" s="1"/>
  <c r="R341" i="38"/>
  <c r="S341" i="38" s="1"/>
  <c r="R325" i="38"/>
  <c r="S325" i="38" s="1"/>
  <c r="R309" i="38"/>
  <c r="S309" i="38" s="1"/>
  <c r="R293" i="38"/>
  <c r="S293" i="38" s="1"/>
  <c r="R277" i="38"/>
  <c r="S277" i="38" s="1"/>
  <c r="R261" i="38"/>
  <c r="S261" i="38" s="1"/>
  <c r="R245" i="38"/>
  <c r="S245" i="38" s="1"/>
  <c r="R229" i="38"/>
  <c r="S229" i="38" s="1"/>
  <c r="R213" i="38"/>
  <c r="S213" i="38" s="1"/>
  <c r="R197" i="38"/>
  <c r="S197" i="38" s="1"/>
  <c r="R149" i="38"/>
  <c r="S149" i="38" s="1"/>
  <c r="R133" i="38"/>
  <c r="S133" i="38" s="1"/>
  <c r="R85" i="38"/>
  <c r="S85" i="38" s="1"/>
  <c r="R69" i="38"/>
  <c r="S69" i="38" s="1"/>
  <c r="Q648" i="38"/>
  <c r="R1000" i="38"/>
  <c r="S1000" i="38" s="1"/>
  <c r="Q1000" i="38"/>
  <c r="R987" i="38"/>
  <c r="S987" i="38" s="1"/>
  <c r="R984" i="38"/>
  <c r="S984" i="38" s="1"/>
  <c r="Q984" i="38"/>
  <c r="R971" i="38"/>
  <c r="S971" i="38" s="1"/>
  <c r="R968" i="38"/>
  <c r="S968" i="38" s="1"/>
  <c r="Q968" i="38"/>
  <c r="R955" i="38"/>
  <c r="S955" i="38" s="1"/>
  <c r="R939" i="38"/>
  <c r="S939" i="38" s="1"/>
  <c r="R936" i="38"/>
  <c r="S936" i="38" s="1"/>
  <c r="Q936" i="38"/>
  <c r="R923" i="38"/>
  <c r="S923" i="38" s="1"/>
  <c r="R920" i="38"/>
  <c r="S920" i="38" s="1"/>
  <c r="Q920" i="38"/>
  <c r="R907" i="38"/>
  <c r="S907" i="38" s="1"/>
  <c r="R891" i="38"/>
  <c r="S891" i="38" s="1"/>
  <c r="R875" i="38"/>
  <c r="S875" i="38" s="1"/>
  <c r="R872" i="38"/>
  <c r="S872" i="38" s="1"/>
  <c r="Q872" i="38"/>
  <c r="R859" i="38"/>
  <c r="S859" i="38" s="1"/>
  <c r="R843" i="38"/>
  <c r="S843" i="38" s="1"/>
  <c r="R840" i="38"/>
  <c r="S840" i="38" s="1"/>
  <c r="Q840" i="38"/>
  <c r="R827" i="38"/>
  <c r="S827" i="38" s="1"/>
  <c r="R811" i="38"/>
  <c r="S811" i="38" s="1"/>
  <c r="R808" i="38"/>
  <c r="S808" i="38" s="1"/>
  <c r="Q808" i="38"/>
  <c r="R795" i="38"/>
  <c r="S795" i="38" s="1"/>
  <c r="R779" i="38"/>
  <c r="R776" i="38"/>
  <c r="Q776" i="38"/>
  <c r="R763" i="38"/>
  <c r="S763" i="38" s="1"/>
  <c r="R747" i="38"/>
  <c r="S747" i="38" s="1"/>
  <c r="R744" i="38"/>
  <c r="S744" i="38" s="1"/>
  <c r="Q744" i="38"/>
  <c r="R731" i="38"/>
  <c r="S731" i="38" s="1"/>
  <c r="R715" i="38"/>
  <c r="S715" i="38" s="1"/>
  <c r="R712" i="38"/>
  <c r="S712" i="38" s="1"/>
  <c r="Q712" i="38"/>
  <c r="R699" i="38"/>
  <c r="S699" i="38" s="1"/>
  <c r="R696" i="38"/>
  <c r="S696" i="38" s="1"/>
  <c r="Q696" i="38"/>
  <c r="R683" i="38"/>
  <c r="S683" i="38" s="1"/>
  <c r="R680" i="38"/>
  <c r="S680" i="38" s="1"/>
  <c r="Q680" i="38"/>
  <c r="R667" i="38"/>
  <c r="S667" i="38" s="1"/>
  <c r="R635" i="38"/>
  <c r="S635" i="38" s="1"/>
  <c r="R632" i="38"/>
  <c r="S632" i="38" s="1"/>
  <c r="Q632" i="38"/>
  <c r="R619" i="38"/>
  <c r="S619" i="38" s="1"/>
  <c r="R616" i="38"/>
  <c r="S616" i="38" s="1"/>
  <c r="Q616" i="38"/>
  <c r="R603" i="38"/>
  <c r="S603" i="38" s="1"/>
  <c r="R600" i="38"/>
  <c r="S600" i="38" s="1"/>
  <c r="Q600" i="38"/>
  <c r="R587" i="38"/>
  <c r="S587" i="38" s="1"/>
  <c r="R584" i="38"/>
  <c r="S584" i="38" s="1"/>
  <c r="Q584" i="38"/>
  <c r="R571" i="38"/>
  <c r="S571" i="38" s="1"/>
  <c r="R568" i="38"/>
  <c r="S568" i="38" s="1"/>
  <c r="Q568" i="38"/>
  <c r="R555" i="38"/>
  <c r="S555" i="38" s="1"/>
  <c r="R552" i="38"/>
  <c r="S552" i="38" s="1"/>
  <c r="Q552" i="38"/>
  <c r="R539" i="38"/>
  <c r="S539" i="38" s="1"/>
  <c r="R523" i="38"/>
  <c r="S523" i="38" s="1"/>
  <c r="R520" i="38"/>
  <c r="S520" i="38" s="1"/>
  <c r="Q520" i="38"/>
  <c r="R507" i="38"/>
  <c r="S507" i="38" s="1"/>
  <c r="R504" i="38"/>
  <c r="S504" i="38" s="1"/>
  <c r="Q504" i="38"/>
  <c r="R491" i="38"/>
  <c r="S491" i="38" s="1"/>
  <c r="R488" i="38"/>
  <c r="S488" i="38" s="1"/>
  <c r="Q488" i="38"/>
  <c r="R475" i="38"/>
  <c r="S475" i="38" s="1"/>
  <c r="R459" i="38"/>
  <c r="S459" i="38" s="1"/>
  <c r="R456" i="38"/>
  <c r="S456" i="38" s="1"/>
  <c r="Q456" i="38"/>
  <c r="R443" i="38"/>
  <c r="S443" i="38" s="1"/>
  <c r="R427" i="38"/>
  <c r="S427" i="38" s="1"/>
  <c r="R411" i="38"/>
  <c r="S411" i="38" s="1"/>
  <c r="R408" i="38"/>
  <c r="S408" i="38" s="1"/>
  <c r="Q408" i="38"/>
  <c r="R379" i="38"/>
  <c r="S379" i="38" s="1"/>
  <c r="R376" i="38"/>
  <c r="S376" i="38" s="1"/>
  <c r="Q376" i="38"/>
  <c r="R360" i="38"/>
  <c r="S360" i="38" s="1"/>
  <c r="Q360" i="38"/>
  <c r="R344" i="38"/>
  <c r="S344" i="38" s="1"/>
  <c r="Q344" i="38"/>
  <c r="R328" i="38"/>
  <c r="S328" i="38" s="1"/>
  <c r="Q328" i="38"/>
  <c r="R315" i="38"/>
  <c r="S315" i="38" s="1"/>
  <c r="R312" i="38"/>
  <c r="S312" i="38" s="1"/>
  <c r="Q312" i="38"/>
  <c r="R299" i="38"/>
  <c r="S299" i="38" s="1"/>
  <c r="R296" i="38"/>
  <c r="S296" i="38" s="1"/>
  <c r="Q296" i="38"/>
  <c r="R283" i="38"/>
  <c r="S283" i="38" s="1"/>
  <c r="R267" i="38"/>
  <c r="S267" i="38" s="1"/>
  <c r="R264" i="38"/>
  <c r="S264" i="38" s="1"/>
  <c r="Q264" i="38"/>
  <c r="R251" i="38"/>
  <c r="S251" i="38" s="1"/>
  <c r="R248" i="38"/>
  <c r="S248" i="38" s="1"/>
  <c r="Q248" i="38"/>
  <c r="R235" i="38"/>
  <c r="S235" i="38" s="1"/>
  <c r="R232" i="38"/>
  <c r="S232" i="38" s="1"/>
  <c r="Q232" i="38"/>
  <c r="R219" i="38"/>
  <c r="S219" i="38" s="1"/>
  <c r="R216" i="38"/>
  <c r="S216" i="38" s="1"/>
  <c r="Q216" i="38"/>
  <c r="R203" i="38"/>
  <c r="S203" i="38" s="1"/>
  <c r="R200" i="38"/>
  <c r="S200" i="38" s="1"/>
  <c r="Q200" i="38"/>
  <c r="R187" i="38"/>
  <c r="S187" i="38" s="1"/>
  <c r="R184" i="38"/>
  <c r="S184" i="38" s="1"/>
  <c r="Q184" i="38"/>
  <c r="R171" i="38"/>
  <c r="S171" i="38" s="1"/>
  <c r="R168" i="38"/>
  <c r="S168" i="38" s="1"/>
  <c r="Q168" i="38"/>
  <c r="R155" i="38"/>
  <c r="S155" i="38" s="1"/>
  <c r="R152" i="38"/>
  <c r="S152" i="38" s="1"/>
  <c r="Q152" i="38"/>
  <c r="R139" i="38"/>
  <c r="S139" i="38" s="1"/>
  <c r="R123" i="38"/>
  <c r="S123" i="38" s="1"/>
  <c r="R120" i="38"/>
  <c r="S120" i="38" s="1"/>
  <c r="Q120" i="38"/>
  <c r="R107" i="38"/>
  <c r="S107" i="38" s="1"/>
  <c r="R104" i="38"/>
  <c r="S104" i="38" s="1"/>
  <c r="Q104" i="38"/>
  <c r="R88" i="38"/>
  <c r="S88" i="38" s="1"/>
  <c r="Q88" i="38"/>
  <c r="R75" i="38"/>
  <c r="S75" i="38" s="1"/>
  <c r="R59" i="38"/>
  <c r="Q904" i="38"/>
  <c r="J1302" i="38"/>
  <c r="K1302" i="38" s="1"/>
  <c r="J1254" i="38"/>
  <c r="K1254" i="38" s="1"/>
  <c r="J1158" i="38"/>
  <c r="K1158" i="38" s="1"/>
  <c r="J1062" i="38"/>
  <c r="K1062" i="38" s="1"/>
  <c r="J982" i="38"/>
  <c r="K982" i="38" s="1"/>
  <c r="J454" i="38"/>
  <c r="J438" i="38"/>
  <c r="K438" i="38" s="1"/>
  <c r="J422" i="38"/>
  <c r="K422" i="38" s="1"/>
  <c r="J406" i="38"/>
  <c r="K406" i="38" s="1"/>
  <c r="J390" i="38"/>
  <c r="K390" i="38" s="1"/>
  <c r="J1270" i="38"/>
  <c r="K1270" i="38" s="1"/>
  <c r="J1222" i="38"/>
  <c r="K1222" i="38" s="1"/>
  <c r="J1078" i="38"/>
  <c r="K1078" i="38" s="1"/>
  <c r="J998" i="38"/>
  <c r="K998" i="38" s="1"/>
  <c r="J950" i="38"/>
  <c r="K950" i="38" s="1"/>
  <c r="J854" i="38"/>
  <c r="K854" i="38" s="1"/>
  <c r="J822" i="38"/>
  <c r="K822" i="38" s="1"/>
  <c r="J694" i="38"/>
  <c r="K694" i="38" s="1"/>
  <c r="J550" i="38"/>
  <c r="K550" i="38" s="1"/>
  <c r="J502" i="38"/>
  <c r="K502" i="38" s="1"/>
  <c r="J1273" i="38"/>
  <c r="K1273" i="38" s="1"/>
  <c r="J1193" i="38"/>
  <c r="K1193" i="38" s="1"/>
  <c r="J1081" i="38"/>
  <c r="K1081" i="38" s="1"/>
  <c r="J473" i="38"/>
  <c r="K473" i="38" s="1"/>
  <c r="J1190" i="38"/>
  <c r="K1190" i="38" s="1"/>
  <c r="J1126" i="38"/>
  <c r="K1126" i="38" s="1"/>
  <c r="J1030" i="38"/>
  <c r="K1030" i="38" s="1"/>
  <c r="J1014" i="38"/>
  <c r="K1014" i="38" s="1"/>
  <c r="J934" i="38"/>
  <c r="K934" i="38" s="1"/>
  <c r="J918" i="38"/>
  <c r="K918" i="38" s="1"/>
  <c r="J886" i="38"/>
  <c r="K886" i="38" s="1"/>
  <c r="J774" i="38"/>
  <c r="K774" i="38" s="1"/>
  <c r="J678" i="38"/>
  <c r="K678" i="38" s="1"/>
  <c r="J566" i="38"/>
  <c r="K566" i="38" s="1"/>
  <c r="J486" i="38"/>
  <c r="K486" i="38" s="1"/>
  <c r="J4" i="38"/>
  <c r="D2" i="38"/>
  <c r="J1286" i="38"/>
  <c r="K1286" i="38" s="1"/>
  <c r="J1174" i="38"/>
  <c r="K1174" i="38" s="1"/>
  <c r="J1142" i="38"/>
  <c r="K1142" i="38" s="1"/>
  <c r="J630" i="38"/>
  <c r="K630" i="38" s="1"/>
  <c r="J470" i="38"/>
  <c r="K470" i="38" s="1"/>
  <c r="J1247" i="38"/>
  <c r="K1247" i="38" s="1"/>
  <c r="J1238" i="38"/>
  <c r="K1238" i="38" s="1"/>
  <c r="J966" i="38"/>
  <c r="K966" i="38" s="1"/>
  <c r="J870" i="38"/>
  <c r="K870" i="38" s="1"/>
  <c r="J758" i="38"/>
  <c r="K758" i="38" s="1"/>
  <c r="J662" i="38"/>
  <c r="K662" i="38" s="1"/>
  <c r="J582" i="38"/>
  <c r="K582" i="38" s="1"/>
  <c r="J1206" i="38"/>
  <c r="K1206" i="38" s="1"/>
  <c r="J1110" i="38"/>
  <c r="K1110" i="38" s="1"/>
  <c r="J1094" i="38"/>
  <c r="K1094" i="38" s="1"/>
  <c r="J1046" i="38"/>
  <c r="K1046" i="38" s="1"/>
  <c r="J902" i="38"/>
  <c r="K902" i="38" s="1"/>
  <c r="J838" i="38"/>
  <c r="K838" i="38" s="1"/>
  <c r="J742" i="38"/>
  <c r="K742" i="38" s="1"/>
  <c r="G2" i="38"/>
  <c r="J806" i="38"/>
  <c r="K806" i="38" s="1"/>
  <c r="J790" i="38"/>
  <c r="K790" i="38" s="1"/>
  <c r="J726" i="38"/>
  <c r="K726" i="38" s="1"/>
  <c r="J710" i="38"/>
  <c r="K710" i="38" s="1"/>
  <c r="J646" i="38"/>
  <c r="K646" i="38" s="1"/>
  <c r="J614" i="38"/>
  <c r="K614" i="38" s="1"/>
  <c r="J598" i="38"/>
  <c r="K598" i="38" s="1"/>
  <c r="J534" i="38"/>
  <c r="K534" i="38" s="1"/>
  <c r="J518" i="38"/>
  <c r="K518" i="38" s="1"/>
  <c r="J1294" i="38"/>
  <c r="K1294" i="38" s="1"/>
  <c r="J1166" i="38"/>
  <c r="K1166" i="38" s="1"/>
  <c r="J990" i="38"/>
  <c r="K990" i="38" s="1"/>
  <c r="J798" i="38"/>
  <c r="K798" i="38" s="1"/>
  <c r="J1299" i="38"/>
  <c r="K1299" i="38" s="1"/>
  <c r="J374" i="38"/>
  <c r="K374" i="38" s="1"/>
  <c r="J1289" i="38"/>
  <c r="K1289" i="38" s="1"/>
  <c r="J1257" i="38"/>
  <c r="K1257" i="38" s="1"/>
  <c r="J1241" i="38"/>
  <c r="K1241" i="38" s="1"/>
  <c r="J1225" i="38"/>
  <c r="K1225" i="38" s="1"/>
  <c r="J1209" i="38"/>
  <c r="K1209" i="38" s="1"/>
  <c r="J1177" i="38"/>
  <c r="K1177" i="38" s="1"/>
  <c r="J1161" i="38"/>
  <c r="K1161" i="38" s="1"/>
  <c r="J1145" i="38"/>
  <c r="K1145" i="38" s="1"/>
  <c r="J1129" i="38"/>
  <c r="K1129" i="38" s="1"/>
  <c r="J1113" i="38"/>
  <c r="K1113" i="38" s="1"/>
  <c r="J1097" i="38"/>
  <c r="K1097" i="38" s="1"/>
  <c r="J1065" i="38"/>
  <c r="K1065" i="38" s="1"/>
  <c r="J1049" i="38"/>
  <c r="K1049" i="38" s="1"/>
  <c r="J1033" i="38"/>
  <c r="K1033" i="38" s="1"/>
  <c r="J1017" i="38"/>
  <c r="K1017" i="38" s="1"/>
  <c r="J1001" i="38"/>
  <c r="K1001" i="38" s="1"/>
  <c r="J985" i="38"/>
  <c r="K985" i="38" s="1"/>
  <c r="J969" i="38"/>
  <c r="K969" i="38" s="1"/>
  <c r="J953" i="38"/>
  <c r="K953" i="38" s="1"/>
  <c r="J937" i="38"/>
  <c r="K937" i="38" s="1"/>
  <c r="J921" i="38"/>
  <c r="K921" i="38" s="1"/>
  <c r="J905" i="38"/>
  <c r="K905" i="38" s="1"/>
  <c r="J889" i="38"/>
  <c r="K889" i="38" s="1"/>
  <c r="J873" i="38"/>
  <c r="K873" i="38" s="1"/>
  <c r="J857" i="38"/>
  <c r="K857" i="38" s="1"/>
  <c r="J841" i="38"/>
  <c r="K841" i="38" s="1"/>
  <c r="J825" i="38"/>
  <c r="K825" i="38" s="1"/>
  <c r="J809" i="38"/>
  <c r="K809" i="38" s="1"/>
  <c r="J793" i="38"/>
  <c r="K793" i="38" s="1"/>
  <c r="J777" i="38"/>
  <c r="K777" i="38" s="1"/>
  <c r="J761" i="38"/>
  <c r="K761" i="38" s="1"/>
  <c r="J745" i="38"/>
  <c r="K745" i="38" s="1"/>
  <c r="J729" i="38"/>
  <c r="K729" i="38" s="1"/>
  <c r="J713" i="38"/>
  <c r="K713" i="38" s="1"/>
  <c r="J697" i="38"/>
  <c r="K697" i="38" s="1"/>
  <c r="J681" i="38"/>
  <c r="K681" i="38" s="1"/>
  <c r="J665" i="38"/>
  <c r="K665" i="38" s="1"/>
  <c r="J649" i="38"/>
  <c r="K649" i="38" s="1"/>
  <c r="J633" i="38"/>
  <c r="K633" i="38" s="1"/>
  <c r="J617" i="38"/>
  <c r="K617" i="38" s="1"/>
  <c r="J601" i="38"/>
  <c r="K601" i="38" s="1"/>
  <c r="J585" i="38"/>
  <c r="K585" i="38" s="1"/>
  <c r="J569" i="38"/>
  <c r="K569" i="38" s="1"/>
  <c r="J553" i="38"/>
  <c r="K553" i="38" s="1"/>
  <c r="J537" i="38"/>
  <c r="K537" i="38" s="1"/>
  <c r="J521" i="38"/>
  <c r="K521" i="38" s="1"/>
  <c r="J505" i="38"/>
  <c r="K505" i="38" s="1"/>
  <c r="J489" i="38"/>
  <c r="K489" i="38" s="1"/>
  <c r="J457" i="38"/>
  <c r="J441" i="38"/>
  <c r="K441" i="38" s="1"/>
  <c r="J425" i="38"/>
  <c r="K425" i="38" s="1"/>
  <c r="J409" i="38"/>
  <c r="K409" i="38" s="1"/>
  <c r="J393" i="38"/>
  <c r="K393" i="38" s="1"/>
  <c r="E2" i="38"/>
  <c r="J1295" i="38"/>
  <c r="K1295" i="38" s="1"/>
  <c r="J1279" i="38"/>
  <c r="K1279" i="38" s="1"/>
  <c r="J1263" i="38"/>
  <c r="K1263" i="38" s="1"/>
  <c r="J1231" i="38"/>
  <c r="K1231" i="38" s="1"/>
  <c r="J1199" i="38"/>
  <c r="K1199" i="38" s="1"/>
  <c r="J1183" i="38"/>
  <c r="K1183" i="38" s="1"/>
  <c r="J1151" i="38"/>
  <c r="K1151" i="38" s="1"/>
  <c r="J1135" i="38"/>
  <c r="K1135" i="38" s="1"/>
  <c r="J1119" i="38"/>
  <c r="K1119" i="38" s="1"/>
  <c r="J1103" i="38"/>
  <c r="K1103" i="38" s="1"/>
  <c r="J1087" i="38"/>
  <c r="K1087" i="38" s="1"/>
  <c r="J1071" i="38"/>
  <c r="K1071" i="38" s="1"/>
  <c r="J1055" i="38"/>
  <c r="K1055" i="38" s="1"/>
  <c r="J1039" i="38"/>
  <c r="K1039" i="38" s="1"/>
  <c r="J1023" i="38"/>
  <c r="K1023" i="38" s="1"/>
  <c r="J1007" i="38"/>
  <c r="K1007" i="38" s="1"/>
  <c r="J975" i="38"/>
  <c r="K975" i="38" s="1"/>
  <c r="J959" i="38"/>
  <c r="K959" i="38" s="1"/>
  <c r="J943" i="38"/>
  <c r="K943" i="38" s="1"/>
  <c r="J927" i="38"/>
  <c r="J911" i="38"/>
  <c r="K911" i="38" s="1"/>
  <c r="J895" i="38"/>
  <c r="K895" i="38" s="1"/>
  <c r="J879" i="38"/>
  <c r="K879" i="38" s="1"/>
  <c r="J863" i="38"/>
  <c r="K863" i="38" s="1"/>
  <c r="J847" i="38"/>
  <c r="K847" i="38" s="1"/>
  <c r="J831" i="38"/>
  <c r="K831" i="38" s="1"/>
  <c r="J815" i="38"/>
  <c r="K815" i="38" s="1"/>
  <c r="J799" i="38"/>
  <c r="K799" i="38" s="1"/>
  <c r="J783" i="38"/>
  <c r="K783" i="38" s="1"/>
  <c r="J767" i="38"/>
  <c r="K767" i="38" s="1"/>
  <c r="J751" i="38"/>
  <c r="K751" i="38" s="1"/>
  <c r="J735" i="38"/>
  <c r="K735" i="38" s="1"/>
  <c r="J703" i="38"/>
  <c r="K703" i="38" s="1"/>
  <c r="J687" i="38"/>
  <c r="K687" i="38" s="1"/>
  <c r="J671" i="38"/>
  <c r="K671" i="38" s="1"/>
  <c r="J655" i="38"/>
  <c r="K655" i="38" s="1"/>
  <c r="J639" i="38"/>
  <c r="K639" i="38" s="1"/>
  <c r="J607" i="38"/>
  <c r="K607" i="38" s="1"/>
  <c r="J591" i="38"/>
  <c r="K591" i="38" s="1"/>
  <c r="J575" i="38"/>
  <c r="K575" i="38" s="1"/>
  <c r="J559" i="38"/>
  <c r="K559" i="38" s="1"/>
  <c r="J543" i="38"/>
  <c r="K543" i="38" s="1"/>
  <c r="J527" i="38"/>
  <c r="K527" i="38" s="1"/>
  <c r="J511" i="38"/>
  <c r="K511" i="38" s="1"/>
  <c r="J495" i="38"/>
  <c r="K495" i="38" s="1"/>
  <c r="J479" i="38"/>
  <c r="K479" i="38" s="1"/>
  <c r="J463" i="38"/>
  <c r="J447" i="38"/>
  <c r="K447" i="38" s="1"/>
  <c r="J431" i="38"/>
  <c r="K431" i="38" s="1"/>
  <c r="J415" i="38"/>
  <c r="K415" i="38" s="1"/>
  <c r="J399" i="38"/>
  <c r="K399" i="38" s="1"/>
  <c r="J383" i="38"/>
  <c r="K383" i="38" s="1"/>
  <c r="J367" i="38"/>
  <c r="K367" i="38" s="1"/>
  <c r="J351" i="38"/>
  <c r="K351" i="38" s="1"/>
  <c r="J335" i="38"/>
  <c r="K335" i="38" s="1"/>
  <c r="J319" i="38"/>
  <c r="K319" i="38" s="1"/>
  <c r="J303" i="38"/>
  <c r="K303" i="38" s="1"/>
  <c r="J287" i="38"/>
  <c r="K287" i="38" s="1"/>
  <c r="J271" i="38"/>
  <c r="K271" i="38" s="1"/>
  <c r="J255" i="38"/>
  <c r="K255" i="38" s="1"/>
  <c r="J239" i="38"/>
  <c r="K239" i="38" s="1"/>
  <c r="J223" i="38"/>
  <c r="K223" i="38" s="1"/>
  <c r="J207" i="38"/>
  <c r="K207" i="38" s="1"/>
  <c r="J191" i="38"/>
  <c r="K191" i="38" s="1"/>
  <c r="J175" i="38"/>
  <c r="K175" i="38" s="1"/>
  <c r="J159" i="38"/>
  <c r="K159" i="38" s="1"/>
  <c r="J143" i="38"/>
  <c r="K143" i="38" s="1"/>
  <c r="J95" i="38"/>
  <c r="K95" i="38" s="1"/>
  <c r="F2" i="38"/>
  <c r="J1298" i="38"/>
  <c r="K1298" i="38" s="1"/>
  <c r="J1282" i="38"/>
  <c r="K1282" i="38" s="1"/>
  <c r="J1266" i="38"/>
  <c r="K1266" i="38" s="1"/>
  <c r="J1250" i="38"/>
  <c r="K1250" i="38" s="1"/>
  <c r="J1234" i="38"/>
  <c r="K1234" i="38" s="1"/>
  <c r="J1218" i="38"/>
  <c r="K1218" i="38" s="1"/>
  <c r="J1202" i="38"/>
  <c r="K1202" i="38" s="1"/>
  <c r="J1186" i="38"/>
  <c r="K1186" i="38" s="1"/>
  <c r="J1170" i="38"/>
  <c r="K1170" i="38" s="1"/>
  <c r="J1154" i="38"/>
  <c r="K1154" i="38" s="1"/>
  <c r="J1138" i="38"/>
  <c r="K1138" i="38" s="1"/>
  <c r="J1122" i="38"/>
  <c r="K1122" i="38" s="1"/>
  <c r="J1106" i="38"/>
  <c r="K1106" i="38" s="1"/>
  <c r="J1090" i="38"/>
  <c r="K1090" i="38" s="1"/>
  <c r="J1074" i="38"/>
  <c r="K1074" i="38" s="1"/>
  <c r="J1058" i="38"/>
  <c r="K1058" i="38" s="1"/>
  <c r="J1042" i="38"/>
  <c r="K1042" i="38" s="1"/>
  <c r="J1026" i="38"/>
  <c r="K1026" i="38" s="1"/>
  <c r="J1010" i="38"/>
  <c r="K1010" i="38" s="1"/>
  <c r="J994" i="38"/>
  <c r="K994" i="38" s="1"/>
  <c r="J978" i="38"/>
  <c r="K978" i="38" s="1"/>
  <c r="J962" i="38"/>
  <c r="K962" i="38" s="1"/>
  <c r="J946" i="38"/>
  <c r="K946" i="38" s="1"/>
  <c r="J930" i="38"/>
  <c r="K930" i="38" s="1"/>
  <c r="J914" i="38"/>
  <c r="K914" i="38" s="1"/>
  <c r="J898" i="38"/>
  <c r="K898" i="38" s="1"/>
  <c r="J882" i="38"/>
  <c r="K882" i="38" s="1"/>
  <c r="J866" i="38"/>
  <c r="K866" i="38" s="1"/>
  <c r="J850" i="38"/>
  <c r="K850" i="38" s="1"/>
  <c r="J834" i="38"/>
  <c r="K834" i="38" s="1"/>
  <c r="J818" i="38"/>
  <c r="K818" i="38" s="1"/>
  <c r="J802" i="38"/>
  <c r="K802" i="38" s="1"/>
  <c r="J786" i="38"/>
  <c r="K786" i="38" s="1"/>
  <c r="J770" i="38"/>
  <c r="K770" i="38" s="1"/>
  <c r="J754" i="38"/>
  <c r="K754" i="38" s="1"/>
  <c r="J738" i="38"/>
  <c r="K738" i="38" s="1"/>
  <c r="J722" i="38"/>
  <c r="K722" i="38" s="1"/>
  <c r="J706" i="38"/>
  <c r="K706" i="38" s="1"/>
  <c r="J690" i="38"/>
  <c r="K690" i="38" s="1"/>
  <c r="J674" i="38"/>
  <c r="K674" i="38" s="1"/>
  <c r="J658" i="38"/>
  <c r="K658" i="38" s="1"/>
  <c r="J642" i="38"/>
  <c r="K642" i="38" s="1"/>
  <c r="J626" i="38"/>
  <c r="K626" i="38" s="1"/>
  <c r="J610" i="38"/>
  <c r="K610" i="38" s="1"/>
  <c r="J594" i="38"/>
  <c r="K594" i="38" s="1"/>
  <c r="J578" i="38"/>
  <c r="K578" i="38" s="1"/>
  <c r="J562" i="38"/>
  <c r="K562" i="38" s="1"/>
  <c r="J546" i="38"/>
  <c r="K546" i="38" s="1"/>
  <c r="J530" i="38"/>
  <c r="K530" i="38" s="1"/>
  <c r="J514" i="38"/>
  <c r="K514" i="38" s="1"/>
  <c r="J498" i="38"/>
  <c r="K498" i="38" s="1"/>
  <c r="J482" i="38"/>
  <c r="K482" i="38" s="1"/>
  <c r="J466" i="38"/>
  <c r="K466" i="38" s="1"/>
  <c r="J450" i="38"/>
  <c r="K450" i="38" s="1"/>
  <c r="J434" i="38"/>
  <c r="K434" i="38" s="1"/>
  <c r="J418" i="38"/>
  <c r="K418" i="38" s="1"/>
  <c r="J402" i="38"/>
  <c r="K402" i="38" s="1"/>
  <c r="J386" i="38"/>
  <c r="K386" i="38" s="1"/>
  <c r="J370" i="38"/>
  <c r="K370" i="38" s="1"/>
  <c r="J354" i="38"/>
  <c r="K354" i="38" s="1"/>
  <c r="J338" i="38"/>
  <c r="K338" i="38" s="1"/>
  <c r="J322" i="38"/>
  <c r="K322" i="38" s="1"/>
  <c r="J306" i="38"/>
  <c r="K306" i="38" s="1"/>
  <c r="J290" i="38"/>
  <c r="K290" i="38" s="1"/>
  <c r="J274" i="38"/>
  <c r="K274" i="38" s="1"/>
  <c r="J242" i="38"/>
  <c r="K242" i="38" s="1"/>
  <c r="J226" i="38"/>
  <c r="K226" i="38" s="1"/>
  <c r="J210" i="38"/>
  <c r="K210" i="38" s="1"/>
  <c r="J1288" i="38"/>
  <c r="K1288" i="38" s="1"/>
  <c r="J1256" i="38"/>
  <c r="K1256" i="38" s="1"/>
  <c r="J1240" i="38"/>
  <c r="K1240" i="38" s="1"/>
  <c r="J1224" i="38"/>
  <c r="K1224" i="38" s="1"/>
  <c r="J1208" i="38"/>
  <c r="K1208" i="38" s="1"/>
  <c r="J1192" i="38"/>
  <c r="K1192" i="38" s="1"/>
  <c r="J1176" i="38"/>
  <c r="K1176" i="38" s="1"/>
  <c r="J1160" i="38"/>
  <c r="K1160" i="38" s="1"/>
  <c r="J1128" i="38"/>
  <c r="K1128" i="38" s="1"/>
  <c r="J1112" i="38"/>
  <c r="K1112" i="38" s="1"/>
  <c r="J1096" i="38"/>
  <c r="K1096" i="38" s="1"/>
  <c r="J1080" i="38"/>
  <c r="K1080" i="38" s="1"/>
  <c r="J1064" i="38"/>
  <c r="K1064" i="38" s="1"/>
  <c r="J1048" i="38"/>
  <c r="K1048" i="38" s="1"/>
  <c r="J1032" i="38"/>
  <c r="K1032" i="38" s="1"/>
  <c r="J1016" i="38"/>
  <c r="K1016" i="38" s="1"/>
  <c r="J1000" i="38"/>
  <c r="K1000" i="38" s="1"/>
  <c r="J984" i="38"/>
  <c r="K984" i="38" s="1"/>
  <c r="J968" i="38"/>
  <c r="K968" i="38" s="1"/>
  <c r="J952" i="38"/>
  <c r="K952" i="38" s="1"/>
  <c r="J920" i="38"/>
  <c r="K920" i="38" s="1"/>
  <c r="J904" i="38"/>
  <c r="K904" i="38" s="1"/>
  <c r="J888" i="38"/>
  <c r="K888" i="38" s="1"/>
  <c r="J872" i="38"/>
  <c r="K872" i="38" s="1"/>
  <c r="J856" i="38"/>
  <c r="K856" i="38" s="1"/>
  <c r="J824" i="38"/>
  <c r="K824" i="38" s="1"/>
  <c r="J792" i="38"/>
  <c r="K792" i="38" s="1"/>
  <c r="J776" i="38"/>
  <c r="K776" i="38" s="1"/>
  <c r="J760" i="38"/>
  <c r="K760" i="38" s="1"/>
  <c r="J744" i="38"/>
  <c r="K744" i="38" s="1"/>
  <c r="J728" i="38"/>
  <c r="K728" i="38" s="1"/>
  <c r="J712" i="38"/>
  <c r="K712" i="38" s="1"/>
  <c r="J696" i="38"/>
  <c r="K696" i="38" s="1"/>
  <c r="J680" i="38"/>
  <c r="K680" i="38" s="1"/>
  <c r="J664" i="38"/>
  <c r="K664" i="38" s="1"/>
  <c r="J648" i="38"/>
  <c r="K648" i="38" s="1"/>
  <c r="J632" i="38"/>
  <c r="K632" i="38" s="1"/>
  <c r="J616" i="38"/>
  <c r="K616" i="38" s="1"/>
  <c r="J600" i="38"/>
  <c r="K600" i="38" s="1"/>
  <c r="J584" i="38"/>
  <c r="K584" i="38" s="1"/>
  <c r="J568" i="38"/>
  <c r="K568" i="38" s="1"/>
  <c r="J552" i="38"/>
  <c r="K552" i="38" s="1"/>
  <c r="J536" i="38"/>
  <c r="K536" i="38" s="1"/>
  <c r="J520" i="38"/>
  <c r="K520" i="38" s="1"/>
  <c r="J504" i="38"/>
  <c r="K504" i="38" s="1"/>
  <c r="J488" i="38"/>
  <c r="K488" i="38" s="1"/>
  <c r="J472" i="38"/>
  <c r="K472" i="38" s="1"/>
  <c r="J456" i="38"/>
  <c r="J440" i="38"/>
  <c r="K440" i="38" s="1"/>
  <c r="J424" i="38"/>
  <c r="K424" i="38" s="1"/>
  <c r="J408" i="38"/>
  <c r="K408" i="38" s="1"/>
  <c r="J392" i="38"/>
  <c r="K392" i="38" s="1"/>
  <c r="J376" i="38"/>
  <c r="K376" i="38" s="1"/>
  <c r="J360" i="38"/>
  <c r="K360" i="38" s="1"/>
  <c r="J344" i="38"/>
  <c r="K344" i="38" s="1"/>
  <c r="J328" i="38"/>
  <c r="K328" i="38" s="1"/>
  <c r="J312" i="38"/>
  <c r="K312" i="38" s="1"/>
  <c r="J296" i="38"/>
  <c r="K296" i="38" s="1"/>
  <c r="J280" i="38"/>
  <c r="K280" i="38" s="1"/>
  <c r="J264" i="38"/>
  <c r="K264" i="38" s="1"/>
  <c r="J232" i="38"/>
  <c r="K232" i="38" s="1"/>
  <c r="J168" i="38"/>
  <c r="K168" i="38" s="1"/>
  <c r="J1278" i="38"/>
  <c r="K1278" i="38" s="1"/>
  <c r="J1262" i="38"/>
  <c r="K1262" i="38" s="1"/>
  <c r="J1246" i="38"/>
  <c r="K1246" i="38" s="1"/>
  <c r="J1230" i="38"/>
  <c r="K1230" i="38" s="1"/>
  <c r="J1214" i="38"/>
  <c r="K1214" i="38" s="1"/>
  <c r="J1198" i="38"/>
  <c r="K1198" i="38" s="1"/>
  <c r="J1182" i="38"/>
  <c r="K1182" i="38" s="1"/>
  <c r="J1150" i="38"/>
  <c r="K1150" i="38" s="1"/>
  <c r="J1134" i="38"/>
  <c r="K1134" i="38" s="1"/>
  <c r="J1118" i="38"/>
  <c r="K1118" i="38" s="1"/>
  <c r="J1102" i="38"/>
  <c r="K1102" i="38" s="1"/>
  <c r="J1086" i="38"/>
  <c r="K1086" i="38" s="1"/>
  <c r="J1070" i="38"/>
  <c r="K1070" i="38" s="1"/>
  <c r="J1054" i="38"/>
  <c r="K1054" i="38" s="1"/>
  <c r="J1038" i="38"/>
  <c r="K1038" i="38" s="1"/>
  <c r="J1022" i="38"/>
  <c r="K1022" i="38" s="1"/>
  <c r="J1006" i="38"/>
  <c r="K1006" i="38" s="1"/>
  <c r="J974" i="38"/>
  <c r="K974" i="38" s="1"/>
  <c r="J958" i="38"/>
  <c r="K958" i="38" s="1"/>
  <c r="J942" i="38"/>
  <c r="K942" i="38" s="1"/>
  <c r="J926" i="38"/>
  <c r="K926" i="38" s="1"/>
  <c r="J910" i="38"/>
  <c r="K910" i="38" s="1"/>
  <c r="J894" i="38"/>
  <c r="K894" i="38" s="1"/>
  <c r="J878" i="38"/>
  <c r="K878" i="38" s="1"/>
  <c r="J862" i="38"/>
  <c r="K862" i="38" s="1"/>
  <c r="J846" i="38"/>
  <c r="K846" i="38" s="1"/>
  <c r="J830" i="38"/>
  <c r="K830" i="38" s="1"/>
  <c r="J814" i="38"/>
  <c r="K814" i="38" s="1"/>
  <c r="J782" i="38"/>
  <c r="K782" i="38" s="1"/>
  <c r="J766" i="38"/>
  <c r="K766" i="38" s="1"/>
  <c r="J750" i="38"/>
  <c r="K750" i="38" s="1"/>
  <c r="J734" i="38"/>
  <c r="K734" i="38" s="1"/>
  <c r="J718" i="38"/>
  <c r="K718" i="38" s="1"/>
  <c r="J702" i="38"/>
  <c r="K702" i="38" s="1"/>
  <c r="J686" i="38"/>
  <c r="K686" i="38" s="1"/>
  <c r="J670" i="38"/>
  <c r="K670" i="38" s="1"/>
  <c r="J654" i="38"/>
  <c r="K654" i="38" s="1"/>
  <c r="J638" i="38"/>
  <c r="K638" i="38" s="1"/>
  <c r="J622" i="38"/>
  <c r="K622" i="38" s="1"/>
  <c r="J606" i="38"/>
  <c r="K606" i="38" s="1"/>
  <c r="J590" i="38"/>
  <c r="K590" i="38" s="1"/>
  <c r="J574" i="38"/>
  <c r="K574" i="38" s="1"/>
  <c r="J558" i="38"/>
  <c r="K558" i="38" s="1"/>
  <c r="J542" i="38"/>
  <c r="K542" i="38" s="1"/>
  <c r="J526" i="38"/>
  <c r="J510" i="38"/>
  <c r="K510" i="38" s="1"/>
  <c r="J494" i="38"/>
  <c r="K494" i="38" s="1"/>
  <c r="J478" i="38"/>
  <c r="K478" i="38" s="1"/>
  <c r="J462" i="38"/>
  <c r="J446" i="38"/>
  <c r="K446" i="38" s="1"/>
  <c r="J430" i="38"/>
  <c r="K430" i="38" s="1"/>
  <c r="J414" i="38"/>
  <c r="K414" i="38" s="1"/>
  <c r="J398" i="38"/>
  <c r="K398" i="38" s="1"/>
  <c r="J382" i="38"/>
  <c r="K382" i="38" s="1"/>
  <c r="J366" i="38"/>
  <c r="K366" i="38" s="1"/>
  <c r="J350" i="38"/>
  <c r="K350" i="38" s="1"/>
  <c r="J334" i="38"/>
  <c r="K334" i="38" s="1"/>
  <c r="J318" i="38"/>
  <c r="K318" i="38" s="1"/>
  <c r="J302" i="38"/>
  <c r="K302" i="38" s="1"/>
  <c r="J286" i="38"/>
  <c r="K286" i="38" s="1"/>
  <c r="J270" i="38"/>
  <c r="K270" i="38" s="1"/>
  <c r="J254" i="38"/>
  <c r="K254" i="38" s="1"/>
  <c r="J238" i="38"/>
  <c r="K238" i="38" s="1"/>
  <c r="J222" i="38"/>
  <c r="K222" i="38" s="1"/>
  <c r="J206" i="38"/>
  <c r="K206" i="38" s="1"/>
  <c r="J190" i="38"/>
  <c r="K190" i="38" s="1"/>
  <c r="J174" i="38"/>
  <c r="K174" i="38" s="1"/>
  <c r="J158" i="38"/>
  <c r="K158" i="38" s="1"/>
  <c r="J142" i="38"/>
  <c r="K142" i="38" s="1"/>
  <c r="J126" i="38"/>
  <c r="K126" i="38" s="1"/>
  <c r="J110" i="38"/>
  <c r="K110" i="38" s="1"/>
  <c r="J94" i="38"/>
  <c r="K94" i="38" s="1"/>
  <c r="J78" i="38"/>
  <c r="K78" i="38" s="1"/>
  <c r="J1297" i="38"/>
  <c r="K1297" i="38" s="1"/>
  <c r="J1281" i="38"/>
  <c r="K1281" i="38" s="1"/>
  <c r="J1265" i="38"/>
  <c r="K1265" i="38" s="1"/>
  <c r="J1249" i="38"/>
  <c r="K1249" i="38" s="1"/>
  <c r="J1233" i="38"/>
  <c r="K1233" i="38" s="1"/>
  <c r="J1201" i="38"/>
  <c r="K1201" i="38" s="1"/>
  <c r="J1185" i="38"/>
  <c r="K1185" i="38" s="1"/>
  <c r="J1169" i="38"/>
  <c r="K1169" i="38" s="1"/>
  <c r="J1153" i="38"/>
  <c r="K1153" i="38" s="1"/>
  <c r="J1137" i="38"/>
  <c r="K1137" i="38" s="1"/>
  <c r="J1121" i="38"/>
  <c r="K1121" i="38" s="1"/>
  <c r="J1089" i="38"/>
  <c r="K1089" i="38" s="1"/>
  <c r="J1073" i="38"/>
  <c r="K1073" i="38" s="1"/>
  <c r="J1057" i="38"/>
  <c r="K1057" i="38" s="1"/>
  <c r="J1041" i="38"/>
  <c r="K1041" i="38" s="1"/>
  <c r="J1025" i="38"/>
  <c r="K1025" i="38" s="1"/>
  <c r="J1009" i="38"/>
  <c r="K1009" i="38" s="1"/>
  <c r="J993" i="38"/>
  <c r="K993" i="38" s="1"/>
  <c r="J977" i="38"/>
  <c r="K977" i="38" s="1"/>
  <c r="J961" i="38"/>
  <c r="K961" i="38" s="1"/>
  <c r="J945" i="38"/>
  <c r="K945" i="38" s="1"/>
  <c r="J929" i="38"/>
  <c r="K929" i="38" s="1"/>
  <c r="J913" i="38"/>
  <c r="K913" i="38" s="1"/>
  <c r="J897" i="38"/>
  <c r="K897" i="38" s="1"/>
  <c r="J881" i="38"/>
  <c r="K881" i="38" s="1"/>
  <c r="J849" i="38"/>
  <c r="K849" i="38" s="1"/>
  <c r="J833" i="38"/>
  <c r="K833" i="38" s="1"/>
  <c r="J817" i="38"/>
  <c r="K817" i="38" s="1"/>
  <c r="J801" i="38"/>
  <c r="K801" i="38" s="1"/>
  <c r="J785" i="38"/>
  <c r="K785" i="38" s="1"/>
  <c r="J769" i="38"/>
  <c r="K769" i="38" s="1"/>
  <c r="J753" i="38"/>
  <c r="K753" i="38" s="1"/>
  <c r="J737" i="38"/>
  <c r="K737" i="38" s="1"/>
  <c r="J705" i="38"/>
  <c r="K705" i="38" s="1"/>
  <c r="J689" i="38"/>
  <c r="K689" i="38" s="1"/>
  <c r="J673" i="38"/>
  <c r="K673" i="38" s="1"/>
  <c r="J657" i="38"/>
  <c r="K657" i="38" s="1"/>
  <c r="J641" i="38"/>
  <c r="K641" i="38" s="1"/>
  <c r="J625" i="38"/>
  <c r="K625" i="38" s="1"/>
  <c r="J609" i="38"/>
  <c r="K609" i="38" s="1"/>
  <c r="J593" i="38"/>
  <c r="K593" i="38" s="1"/>
  <c r="J577" i="38"/>
  <c r="K577" i="38" s="1"/>
  <c r="J561" i="38"/>
  <c r="K561" i="38" s="1"/>
  <c r="J545" i="38"/>
  <c r="K545" i="38" s="1"/>
  <c r="J529" i="38"/>
  <c r="K529" i="38" s="1"/>
  <c r="J513" i="38"/>
  <c r="K513" i="38" s="1"/>
  <c r="J497" i="38"/>
  <c r="K497" i="38" s="1"/>
  <c r="J481" i="38"/>
  <c r="K481" i="38" s="1"/>
  <c r="J465" i="38"/>
  <c r="K465" i="38" s="1"/>
  <c r="J449" i="38"/>
  <c r="K449" i="38" s="1"/>
  <c r="J433" i="38"/>
  <c r="K433" i="38" s="1"/>
  <c r="J417" i="38"/>
  <c r="K417" i="38" s="1"/>
  <c r="J401" i="38"/>
  <c r="K401" i="38" s="1"/>
  <c r="J385" i="38"/>
  <c r="K385" i="38" s="1"/>
  <c r="J369" i="38"/>
  <c r="K369" i="38" s="1"/>
  <c r="J353" i="38"/>
  <c r="K353" i="38" s="1"/>
  <c r="J337" i="38"/>
  <c r="K337" i="38" s="1"/>
  <c r="J321" i="38"/>
  <c r="K321" i="38" s="1"/>
  <c r="J1300" i="38"/>
  <c r="K1300" i="38" s="1"/>
  <c r="J1284" i="38"/>
  <c r="K1284" i="38" s="1"/>
  <c r="J1268" i="38"/>
  <c r="K1268" i="38" s="1"/>
  <c r="J1252" i="38"/>
  <c r="K1252" i="38" s="1"/>
  <c r="J1236" i="38"/>
  <c r="K1236" i="38" s="1"/>
  <c r="J1220" i="38"/>
  <c r="K1220" i="38" s="1"/>
  <c r="J1204" i="38"/>
  <c r="K1204" i="38" s="1"/>
  <c r="J1188" i="38"/>
  <c r="K1188" i="38" s="1"/>
  <c r="J1172" i="38"/>
  <c r="K1172" i="38" s="1"/>
  <c r="J1156" i="38"/>
  <c r="K1156" i="38" s="1"/>
  <c r="J1140" i="38"/>
  <c r="K1140" i="38" s="1"/>
  <c r="J1124" i="38"/>
  <c r="K1124" i="38" s="1"/>
  <c r="J1108" i="38"/>
  <c r="K1108" i="38" s="1"/>
  <c r="J1092" i="38"/>
  <c r="K1092" i="38" s="1"/>
  <c r="J1076" i="38"/>
  <c r="K1076" i="38" s="1"/>
  <c r="J1060" i="38"/>
  <c r="K1060" i="38" s="1"/>
  <c r="J1044" i="38"/>
  <c r="K1044" i="38" s="1"/>
  <c r="J1028" i="38"/>
  <c r="K1028" i="38" s="1"/>
  <c r="J1012" i="38"/>
  <c r="K1012" i="38" s="1"/>
  <c r="J996" i="38"/>
  <c r="K996" i="38" s="1"/>
  <c r="J980" i="38"/>
  <c r="K980" i="38" s="1"/>
  <c r="J964" i="38"/>
  <c r="K964" i="38" s="1"/>
  <c r="J948" i="38"/>
  <c r="K948" i="38" s="1"/>
  <c r="J932" i="38"/>
  <c r="K932" i="38" s="1"/>
  <c r="J916" i="38"/>
  <c r="K916" i="38" s="1"/>
  <c r="J900" i="38"/>
  <c r="K900" i="38" s="1"/>
  <c r="J884" i="38"/>
  <c r="K884" i="38" s="1"/>
  <c r="J868" i="38"/>
  <c r="K868" i="38" s="1"/>
  <c r="J852" i="38"/>
  <c r="K852" i="38" s="1"/>
  <c r="J836" i="38"/>
  <c r="K836" i="38" s="1"/>
  <c r="J820" i="38"/>
  <c r="K820" i="38" s="1"/>
  <c r="J804" i="38"/>
  <c r="K804" i="38" s="1"/>
  <c r="J788" i="38"/>
  <c r="K788" i="38" s="1"/>
  <c r="J772" i="38"/>
  <c r="K772" i="38" s="1"/>
  <c r="J756" i="38"/>
  <c r="K756" i="38" s="1"/>
  <c r="J740" i="38"/>
  <c r="K740" i="38" s="1"/>
  <c r="J724" i="38"/>
  <c r="K724" i="38" s="1"/>
  <c r="J708" i="38"/>
  <c r="K708" i="38" s="1"/>
  <c r="J692" i="38"/>
  <c r="K692" i="38" s="1"/>
  <c r="J676" i="38"/>
  <c r="K676" i="38" s="1"/>
  <c r="J660" i="38"/>
  <c r="K660" i="38" s="1"/>
  <c r="J644" i="38"/>
  <c r="K644" i="38" s="1"/>
  <c r="J628" i="38"/>
  <c r="K628" i="38" s="1"/>
  <c r="J612" i="38"/>
  <c r="K612" i="38" s="1"/>
  <c r="J596" i="38"/>
  <c r="K596" i="38" s="1"/>
  <c r="J580" i="38"/>
  <c r="K580" i="38" s="1"/>
  <c r="J564" i="38"/>
  <c r="K564" i="38" s="1"/>
  <c r="J548" i="38"/>
  <c r="K548" i="38" s="1"/>
  <c r="J532" i="38"/>
  <c r="K532" i="38" s="1"/>
  <c r="J516" i="38"/>
  <c r="K516" i="38" s="1"/>
  <c r="J500" i="38"/>
  <c r="K500" i="38" s="1"/>
  <c r="J484" i="38"/>
  <c r="K484" i="38" s="1"/>
  <c r="J468" i="38"/>
  <c r="K468" i="38" s="1"/>
  <c r="J452" i="38"/>
  <c r="K452" i="38" s="1"/>
  <c r="J436" i="38"/>
  <c r="K436" i="38" s="1"/>
  <c r="J420" i="38"/>
  <c r="K420" i="38" s="1"/>
  <c r="J404" i="38"/>
  <c r="K404" i="38" s="1"/>
  <c r="J388" i="38"/>
  <c r="K388" i="38" s="1"/>
  <c r="J372" i="38"/>
  <c r="K372" i="38" s="1"/>
  <c r="J356" i="38"/>
  <c r="K356" i="38" s="1"/>
  <c r="J340" i="38"/>
  <c r="K340" i="38" s="1"/>
  <c r="J324" i="38"/>
  <c r="K324" i="38" s="1"/>
  <c r="J308" i="38"/>
  <c r="K308" i="38" s="1"/>
  <c r="J292" i="38"/>
  <c r="K292" i="38" s="1"/>
  <c r="J276" i="38"/>
  <c r="K276" i="38" s="1"/>
  <c r="J260" i="38"/>
  <c r="K260" i="38" s="1"/>
  <c r="J244" i="38"/>
  <c r="K244" i="38" s="1"/>
  <c r="J228" i="38"/>
  <c r="K228" i="38" s="1"/>
  <c r="J212" i="38"/>
  <c r="K212" i="38" s="1"/>
  <c r="J196" i="38"/>
  <c r="K196" i="38" s="1"/>
  <c r="J180" i="38"/>
  <c r="K180" i="38" s="1"/>
  <c r="J164" i="38"/>
  <c r="K164" i="38" s="1"/>
  <c r="J148" i="38"/>
  <c r="K148" i="38" s="1"/>
  <c r="J132" i="38"/>
  <c r="K132" i="38" s="1"/>
  <c r="J116" i="38"/>
  <c r="K116" i="38" s="1"/>
  <c r="J100" i="38"/>
  <c r="K100" i="38" s="1"/>
  <c r="J84" i="38"/>
  <c r="K84" i="38" s="1"/>
  <c r="J68" i="38"/>
  <c r="K68" i="38" s="1"/>
  <c r="J1290" i="38"/>
  <c r="K1290" i="38" s="1"/>
  <c r="J1274" i="38"/>
  <c r="K1274" i="38" s="1"/>
  <c r="J1258" i="38"/>
  <c r="K1258" i="38" s="1"/>
  <c r="J1242" i="38"/>
  <c r="K1242" i="38" s="1"/>
  <c r="J1226" i="38"/>
  <c r="K1226" i="38" s="1"/>
  <c r="J1210" i="38"/>
  <c r="K1210" i="38" s="1"/>
  <c r="J1194" i="38"/>
  <c r="K1194" i="38" s="1"/>
  <c r="J1178" i="38"/>
  <c r="K1178" i="38" s="1"/>
  <c r="J1162" i="38"/>
  <c r="K1162" i="38" s="1"/>
  <c r="J1146" i="38"/>
  <c r="K1146" i="38" s="1"/>
  <c r="J1130" i="38"/>
  <c r="K1130" i="38" s="1"/>
  <c r="J1098" i="38"/>
  <c r="K1098" i="38" s="1"/>
  <c r="J1082" i="38"/>
  <c r="K1082" i="38" s="1"/>
  <c r="J1066" i="38"/>
  <c r="K1066" i="38" s="1"/>
  <c r="J1050" i="38"/>
  <c r="K1050" i="38" s="1"/>
  <c r="J1034" i="38"/>
  <c r="K1034" i="38" s="1"/>
  <c r="J1018" i="38"/>
  <c r="K1018" i="38" s="1"/>
  <c r="J1002" i="38"/>
  <c r="K1002" i="38" s="1"/>
  <c r="J986" i="38"/>
  <c r="K986" i="38" s="1"/>
  <c r="J970" i="38"/>
  <c r="K970" i="38" s="1"/>
  <c r="J954" i="38"/>
  <c r="K954" i="38" s="1"/>
  <c r="J922" i="38"/>
  <c r="K922" i="38" s="1"/>
  <c r="J906" i="38"/>
  <c r="K906" i="38" s="1"/>
  <c r="J890" i="38"/>
  <c r="K890" i="38" s="1"/>
  <c r="J858" i="38"/>
  <c r="K858" i="38" s="1"/>
  <c r="J842" i="38"/>
  <c r="K842" i="38" s="1"/>
  <c r="J826" i="38"/>
  <c r="K826" i="38" s="1"/>
  <c r="J810" i="38"/>
  <c r="K810" i="38" s="1"/>
  <c r="J794" i="38"/>
  <c r="K794" i="38" s="1"/>
  <c r="J778" i="38"/>
  <c r="K778" i="38" s="1"/>
  <c r="J762" i="38"/>
  <c r="K762" i="38" s="1"/>
  <c r="J746" i="38"/>
  <c r="K746" i="38" s="1"/>
  <c r="J730" i="38"/>
  <c r="K730" i="38" s="1"/>
  <c r="J714" i="38"/>
  <c r="K714" i="38" s="1"/>
  <c r="J698" i="38"/>
  <c r="K698" i="38" s="1"/>
  <c r="J682" i="38"/>
  <c r="K682" i="38" s="1"/>
  <c r="J666" i="38"/>
  <c r="K666" i="38" s="1"/>
  <c r="J650" i="38"/>
  <c r="K650" i="38" s="1"/>
  <c r="J634" i="38"/>
  <c r="K634" i="38" s="1"/>
  <c r="J618" i="38"/>
  <c r="K618" i="38" s="1"/>
  <c r="J602" i="38"/>
  <c r="K602" i="38" s="1"/>
  <c r="J586" i="38"/>
  <c r="K586" i="38" s="1"/>
  <c r="J570" i="38"/>
  <c r="K570" i="38" s="1"/>
  <c r="J554" i="38"/>
  <c r="K554" i="38" s="1"/>
  <c r="J538" i="38"/>
  <c r="K538" i="38" s="1"/>
  <c r="J522" i="38"/>
  <c r="K522" i="38" s="1"/>
  <c r="J506" i="38"/>
  <c r="K506" i="38" s="1"/>
  <c r="J490" i="38"/>
  <c r="K490" i="38" s="1"/>
  <c r="J474" i="38"/>
  <c r="K474" i="38" s="1"/>
  <c r="J458" i="38"/>
  <c r="J442" i="38"/>
  <c r="K442" i="38" s="1"/>
  <c r="J426" i="38"/>
  <c r="K426" i="38" s="1"/>
  <c r="J410" i="38"/>
  <c r="K410" i="38" s="1"/>
  <c r="J394" i="38"/>
  <c r="K394" i="38" s="1"/>
  <c r="J378" i="38"/>
  <c r="K378" i="38" s="1"/>
  <c r="J362" i="38"/>
  <c r="K362" i="38" s="1"/>
  <c r="J346" i="38"/>
  <c r="K346" i="38" s="1"/>
  <c r="J330" i="38"/>
  <c r="K330" i="38" s="1"/>
  <c r="J314" i="38"/>
  <c r="K314" i="38" s="1"/>
  <c r="J298" i="38"/>
  <c r="K298" i="38" s="1"/>
  <c r="J282" i="38"/>
  <c r="K282" i="38" s="1"/>
  <c r="J266" i="38"/>
  <c r="K266" i="38" s="1"/>
  <c r="J250" i="38"/>
  <c r="K250" i="38" s="1"/>
  <c r="J234" i="38"/>
  <c r="K234" i="38" s="1"/>
  <c r="J218" i="38"/>
  <c r="K218" i="38" s="1"/>
  <c r="J202" i="38"/>
  <c r="K202" i="38" s="1"/>
  <c r="J186" i="38"/>
  <c r="K186" i="38" s="1"/>
  <c r="J170" i="38"/>
  <c r="K170" i="38" s="1"/>
  <c r="J154" i="38"/>
  <c r="K154" i="38" s="1"/>
  <c r="J22" i="38"/>
  <c r="K22" i="38" s="1"/>
  <c r="J127" i="38"/>
  <c r="K127" i="38" s="1"/>
  <c r="J111" i="38"/>
  <c r="K111" i="38" s="1"/>
  <c r="J79" i="38"/>
  <c r="K79" i="38" s="1"/>
  <c r="J63" i="38"/>
  <c r="K63" i="38" s="1"/>
  <c r="J47" i="38"/>
  <c r="K47" i="38" s="1"/>
  <c r="J31" i="38"/>
  <c r="K31" i="38" s="1"/>
  <c r="J15" i="38"/>
  <c r="K15" i="38" s="1"/>
  <c r="J194" i="38"/>
  <c r="K194" i="38" s="1"/>
  <c r="J178" i="38"/>
  <c r="K178" i="38" s="1"/>
  <c r="J162" i="38"/>
  <c r="K162" i="38" s="1"/>
  <c r="J146" i="38"/>
  <c r="K146" i="38" s="1"/>
  <c r="J50" i="38"/>
  <c r="K50" i="38" s="1"/>
  <c r="J18" i="38"/>
  <c r="K18" i="38" s="1"/>
  <c r="J216" i="38"/>
  <c r="K216" i="38" s="1"/>
  <c r="J200" i="38"/>
  <c r="K200" i="38" s="1"/>
  <c r="J184" i="38"/>
  <c r="K184" i="38" s="1"/>
  <c r="J152" i="38"/>
  <c r="K152" i="38" s="1"/>
  <c r="J136" i="38"/>
  <c r="K136" i="38" s="1"/>
  <c r="J120" i="38"/>
  <c r="K120" i="38" s="1"/>
  <c r="J104" i="38"/>
  <c r="K104" i="38" s="1"/>
  <c r="J88" i="38"/>
  <c r="K88" i="38" s="1"/>
  <c r="J72" i="38"/>
  <c r="K72" i="38" s="1"/>
  <c r="J40" i="38"/>
  <c r="K40" i="38" s="1"/>
  <c r="J24" i="38"/>
  <c r="K24" i="38" s="1"/>
  <c r="J8" i="38"/>
  <c r="K8" i="38" s="1"/>
  <c r="J52" i="38"/>
  <c r="K52" i="38" s="1"/>
  <c r="J36" i="38"/>
  <c r="K36" i="38" s="1"/>
  <c r="J20" i="38"/>
  <c r="K20" i="38" s="1"/>
  <c r="R674" i="38"/>
  <c r="S674" i="38" s="1"/>
  <c r="R658" i="38"/>
  <c r="S658" i="38" s="1"/>
  <c r="R642" i="38"/>
  <c r="S642" i="38" s="1"/>
  <c r="R626" i="38"/>
  <c r="S626" i="38" s="1"/>
  <c r="R610" i="38"/>
  <c r="S610" i="38" s="1"/>
  <c r="R594" i="38"/>
  <c r="S594" i="38" s="1"/>
  <c r="R578" i="38"/>
  <c r="S578" i="38" s="1"/>
  <c r="R562" i="38"/>
  <c r="S562" i="38" s="1"/>
  <c r="R546" i="38"/>
  <c r="S546" i="38" s="1"/>
  <c r="R530" i="38"/>
  <c r="S530" i="38" s="1"/>
  <c r="R514" i="38"/>
  <c r="S514" i="38" s="1"/>
  <c r="R498" i="38"/>
  <c r="S498" i="38" s="1"/>
  <c r="R482" i="38"/>
  <c r="S482" i="38" s="1"/>
  <c r="R466" i="38"/>
  <c r="S466" i="38" s="1"/>
  <c r="R450" i="38"/>
  <c r="S450" i="38" s="1"/>
  <c r="R418" i="38"/>
  <c r="S418" i="38" s="1"/>
  <c r="R402" i="38"/>
  <c r="S402" i="38" s="1"/>
  <c r="R386" i="38"/>
  <c r="S386" i="38" s="1"/>
  <c r="R370" i="38"/>
  <c r="S370" i="38" s="1"/>
  <c r="R354" i="38"/>
  <c r="S354" i="38" s="1"/>
  <c r="R338" i="38"/>
  <c r="S338" i="38" s="1"/>
  <c r="R322" i="38"/>
  <c r="S322" i="38" s="1"/>
  <c r="R306" i="38"/>
  <c r="S306" i="38" s="1"/>
  <c r="R290" i="38"/>
  <c r="S290" i="38" s="1"/>
  <c r="R274" i="38"/>
  <c r="S274" i="38" s="1"/>
  <c r="R258" i="38"/>
  <c r="S258" i="38" s="1"/>
  <c r="R242" i="38"/>
  <c r="S242" i="38" s="1"/>
  <c r="R226" i="38"/>
  <c r="S226" i="38" s="1"/>
  <c r="R210" i="38"/>
  <c r="S210" i="38" s="1"/>
  <c r="R194" i="38"/>
  <c r="S194" i="38" s="1"/>
  <c r="J138" i="38"/>
  <c r="K138" i="38" s="1"/>
  <c r="J122" i="38"/>
  <c r="K122" i="38" s="1"/>
  <c r="J106" i="38"/>
  <c r="K106" i="38" s="1"/>
  <c r="J90" i="38"/>
  <c r="K90" i="38" s="1"/>
  <c r="J74" i="38"/>
  <c r="K74" i="38" s="1"/>
  <c r="J58" i="38"/>
  <c r="K58" i="38" s="1"/>
  <c r="J42" i="38"/>
  <c r="K42" i="38" s="1"/>
  <c r="J26" i="38"/>
  <c r="K26" i="38" s="1"/>
  <c r="J10" i="38"/>
  <c r="K10" i="38" s="1"/>
  <c r="J141" i="38"/>
  <c r="K141" i="38" s="1"/>
  <c r="J125" i="38"/>
  <c r="K125" i="38" s="1"/>
  <c r="J109" i="38"/>
  <c r="K109" i="38" s="1"/>
  <c r="J93" i="38"/>
  <c r="K93" i="38" s="1"/>
  <c r="J77" i="38"/>
  <c r="K77" i="38" s="1"/>
  <c r="J61" i="38"/>
  <c r="K61" i="38" s="1"/>
  <c r="J29" i="38"/>
  <c r="K29" i="38" s="1"/>
  <c r="J352" i="38"/>
  <c r="K352" i="38" s="1"/>
  <c r="J336" i="38"/>
  <c r="K336" i="38" s="1"/>
  <c r="J320" i="38"/>
  <c r="K320" i="38" s="1"/>
  <c r="J304" i="38"/>
  <c r="K304" i="38" s="1"/>
  <c r="J288" i="38"/>
  <c r="K288" i="38" s="1"/>
  <c r="J272" i="38"/>
  <c r="K272" i="38" s="1"/>
  <c r="J256" i="38"/>
  <c r="K256" i="38" s="1"/>
  <c r="J240" i="38"/>
  <c r="K240" i="38" s="1"/>
  <c r="J224" i="38"/>
  <c r="K224" i="38" s="1"/>
  <c r="J208" i="38"/>
  <c r="K208" i="38" s="1"/>
  <c r="J192" i="38"/>
  <c r="K192" i="38" s="1"/>
  <c r="J176" i="38"/>
  <c r="K176" i="38" s="1"/>
  <c r="J160" i="38"/>
  <c r="K160" i="38" s="1"/>
  <c r="J48" i="38"/>
  <c r="K48" i="38" s="1"/>
  <c r="J32" i="38"/>
  <c r="K32" i="38" s="1"/>
  <c r="J355" i="38"/>
  <c r="K355" i="38" s="1"/>
  <c r="J339" i="38"/>
  <c r="K339" i="38" s="1"/>
  <c r="J323" i="38"/>
  <c r="K323" i="38" s="1"/>
  <c r="J307" i="38"/>
  <c r="K307" i="38" s="1"/>
  <c r="J291" i="38"/>
  <c r="K291" i="38" s="1"/>
  <c r="J275" i="38"/>
  <c r="K275" i="38" s="1"/>
  <c r="J35" i="38"/>
  <c r="K35" i="38" s="1"/>
  <c r="R178" i="38"/>
  <c r="S178" i="38" s="1"/>
  <c r="R162" i="38"/>
  <c r="S162" i="38" s="1"/>
  <c r="R146" i="38"/>
  <c r="S146" i="38" s="1"/>
  <c r="R130" i="38"/>
  <c r="S130" i="38" s="1"/>
  <c r="R114" i="38"/>
  <c r="S114" i="38" s="1"/>
  <c r="R98" i="38"/>
  <c r="S98" i="38" s="1"/>
  <c r="R66" i="38"/>
  <c r="S66" i="38" s="1"/>
  <c r="R1301" i="38"/>
  <c r="S1301" i="38" s="1"/>
  <c r="R1269" i="38"/>
  <c r="S1269" i="38" s="1"/>
  <c r="R56" i="38"/>
  <c r="R1291" i="38"/>
  <c r="S1291" i="38" s="1"/>
  <c r="R1275" i="38"/>
  <c r="S1275" i="38" s="1"/>
  <c r="R1297" i="38"/>
  <c r="S1297" i="38" s="1"/>
  <c r="R1281" i="38"/>
  <c r="S1281" i="38" s="1"/>
  <c r="R1268" i="38"/>
  <c r="S1268" i="38" s="1"/>
  <c r="R1265" i="38"/>
  <c r="S1265" i="38" s="1"/>
  <c r="R1252" i="38"/>
  <c r="S1252" i="38" s="1"/>
  <c r="R1249" i="38"/>
  <c r="S1249" i="38" s="1"/>
  <c r="R1236" i="38"/>
  <c r="S1236" i="38" s="1"/>
  <c r="R1233" i="38"/>
  <c r="S1233" i="38" s="1"/>
  <c r="R1204" i="38"/>
  <c r="S1204" i="38" s="1"/>
  <c r="R1201" i="38"/>
  <c r="S1201" i="38" s="1"/>
  <c r="R1185" i="38"/>
  <c r="S1185" i="38" s="1"/>
  <c r="R1169" i="38"/>
  <c r="S1169" i="38" s="1"/>
  <c r="R1156" i="38"/>
  <c r="S1156" i="38" s="1"/>
  <c r="R1153" i="38"/>
  <c r="S1153" i="38" s="1"/>
  <c r="R1124" i="38"/>
  <c r="S1124" i="38" s="1"/>
  <c r="R1108" i="38"/>
  <c r="S1108" i="38" s="1"/>
  <c r="R1092" i="38"/>
  <c r="S1092" i="38" s="1"/>
  <c r="R1089" i="38"/>
  <c r="S1089" i="38" s="1"/>
  <c r="R1076" i="38"/>
  <c r="S1076" i="38" s="1"/>
  <c r="R1060" i="38"/>
  <c r="S1060" i="38" s="1"/>
  <c r="R1057" i="38"/>
  <c r="S1057" i="38" s="1"/>
  <c r="R1044" i="38"/>
  <c r="S1044" i="38" s="1"/>
  <c r="R1028" i="38"/>
  <c r="S1028" i="38" s="1"/>
  <c r="R996" i="38"/>
  <c r="S996" i="38" s="1"/>
  <c r="R1303" i="38"/>
  <c r="S1303" i="38" s="1"/>
  <c r="R1287" i="38"/>
  <c r="S1287" i="38" s="1"/>
  <c r="R1271" i="38"/>
  <c r="S1271" i="38" s="1"/>
  <c r="R1255" i="38"/>
  <c r="S1255" i="38" s="1"/>
  <c r="R1239" i="38"/>
  <c r="S1239" i="38" s="1"/>
  <c r="R1223" i="38"/>
  <c r="S1223" i="38" s="1"/>
  <c r="R1143" i="38"/>
  <c r="S1143" i="38" s="1"/>
  <c r="R1127" i="38"/>
  <c r="S1127" i="38" s="1"/>
  <c r="R1095" i="38"/>
  <c r="S1095" i="38" s="1"/>
  <c r="R768" i="38"/>
  <c r="R752" i="38"/>
  <c r="S752" i="38" s="1"/>
  <c r="R736" i="38"/>
  <c r="S736" i="38" s="1"/>
  <c r="R720" i="38"/>
  <c r="S720" i="38" s="1"/>
  <c r="R704" i="38"/>
  <c r="S704" i="38" s="1"/>
  <c r="R688" i="38"/>
  <c r="S688" i="38" s="1"/>
  <c r="R656" i="38"/>
  <c r="S656" i="38" s="1"/>
  <c r="R640" i="38"/>
  <c r="S640" i="38" s="1"/>
  <c r="R624" i="38"/>
  <c r="S624" i="38" s="1"/>
  <c r="R608" i="38"/>
  <c r="S608" i="38" s="1"/>
  <c r="R592" i="38"/>
  <c r="S592" i="38" s="1"/>
  <c r="R576" i="38"/>
  <c r="S576" i="38" s="1"/>
  <c r="R560" i="38"/>
  <c r="S560" i="38" s="1"/>
  <c r="R544" i="38"/>
  <c r="S544" i="38" s="1"/>
  <c r="R528" i="38"/>
  <c r="S528" i="38" s="1"/>
  <c r="R512" i="38"/>
  <c r="S512" i="38" s="1"/>
  <c r="R496" i="38"/>
  <c r="S496" i="38" s="1"/>
  <c r="R480" i="38"/>
  <c r="S480" i="38" s="1"/>
  <c r="R448" i="38"/>
  <c r="S448" i="38" s="1"/>
  <c r="R432" i="38"/>
  <c r="S432" i="38" s="1"/>
  <c r="R416" i="38"/>
  <c r="S416" i="38" s="1"/>
  <c r="R413" i="38"/>
  <c r="S413" i="38" s="1"/>
  <c r="R400" i="38"/>
  <c r="S400" i="38" s="1"/>
  <c r="R397" i="38"/>
  <c r="S397" i="38" s="1"/>
  <c r="R384" i="38"/>
  <c r="S384" i="38" s="1"/>
  <c r="R381" i="38"/>
  <c r="S381" i="38" s="1"/>
  <c r="R368" i="38"/>
  <c r="S368" i="38" s="1"/>
  <c r="R365" i="38"/>
  <c r="S365" i="38" s="1"/>
  <c r="R352" i="38"/>
  <c r="S352" i="38" s="1"/>
  <c r="R349" i="38"/>
  <c r="S349" i="38" s="1"/>
  <c r="R336" i="38"/>
  <c r="S336" i="38" s="1"/>
  <c r="R333" i="38"/>
  <c r="S333" i="38" s="1"/>
  <c r="R320" i="38"/>
  <c r="S320" i="38" s="1"/>
  <c r="R317" i="38"/>
  <c r="S317" i="38" s="1"/>
  <c r="R304" i="38"/>
  <c r="S304" i="38" s="1"/>
  <c r="R301" i="38"/>
  <c r="S301" i="38" s="1"/>
  <c r="R288" i="38"/>
  <c r="S288" i="38" s="1"/>
  <c r="R272" i="38"/>
  <c r="S272" i="38" s="1"/>
  <c r="R256" i="38"/>
  <c r="S256" i="38" s="1"/>
  <c r="R240" i="38"/>
  <c r="S240" i="38" s="1"/>
  <c r="R237" i="38"/>
  <c r="S237" i="38" s="1"/>
  <c r="R224" i="38"/>
  <c r="S224" i="38" s="1"/>
  <c r="R221" i="38"/>
  <c r="S221" i="38" s="1"/>
  <c r="R208" i="38"/>
  <c r="S208" i="38" s="1"/>
  <c r="R205" i="38"/>
  <c r="S205" i="38" s="1"/>
  <c r="R192" i="38"/>
  <c r="S192" i="38" s="1"/>
  <c r="R189" i="38"/>
  <c r="S189" i="38" s="1"/>
  <c r="R176" i="38"/>
  <c r="S176" i="38" s="1"/>
  <c r="R173" i="38"/>
  <c r="S173" i="38" s="1"/>
  <c r="R157" i="38"/>
  <c r="S157" i="38" s="1"/>
  <c r="R144" i="38"/>
  <c r="S144" i="38" s="1"/>
  <c r="R141" i="38"/>
  <c r="S141" i="38" s="1"/>
  <c r="R128" i="38"/>
  <c r="S128" i="38" s="1"/>
  <c r="R125" i="38"/>
  <c r="S125" i="38" s="1"/>
  <c r="R112" i="38"/>
  <c r="S112" i="38" s="1"/>
  <c r="R109" i="38"/>
  <c r="S109" i="38" s="1"/>
  <c r="R1225" i="38"/>
  <c r="S1225" i="38" s="1"/>
  <c r="R1209" i="38"/>
  <c r="S1209" i="38" s="1"/>
  <c r="R1196" i="38"/>
  <c r="S1196" i="38" s="1"/>
  <c r="R1193" i="38"/>
  <c r="S1193" i="38" s="1"/>
  <c r="R1180" i="38"/>
  <c r="S1180" i="38" s="1"/>
  <c r="R1164" i="38"/>
  <c r="S1164" i="38" s="1"/>
  <c r="R1279" i="38"/>
  <c r="S1279" i="38" s="1"/>
  <c r="R43" i="38"/>
  <c r="S43" i="38" s="1"/>
  <c r="R40" i="38"/>
  <c r="S40" i="38" s="1"/>
  <c r="R11" i="38"/>
  <c r="S11" i="38" s="1"/>
  <c r="R8" i="38"/>
  <c r="S8" i="38" s="1"/>
  <c r="R96" i="38"/>
  <c r="S96" i="38" s="1"/>
  <c r="R93" i="38"/>
  <c r="S93" i="38" s="1"/>
  <c r="R80" i="38"/>
  <c r="S80" i="38" s="1"/>
  <c r="R77" i="38"/>
  <c r="S77" i="38" s="1"/>
  <c r="R64" i="38"/>
  <c r="S64" i="38" s="1"/>
  <c r="R45" i="38"/>
  <c r="R29" i="38"/>
  <c r="S29" i="38" s="1"/>
  <c r="N2" i="38"/>
  <c r="O2" i="38"/>
  <c r="M2" i="38"/>
  <c r="R4" i="38"/>
  <c r="S4" i="38" s="1"/>
  <c r="Y229" i="34"/>
  <c r="Z229" i="34" s="1"/>
  <c r="Y213" i="34"/>
  <c r="Z213" i="34" s="1"/>
  <c r="Y197" i="34"/>
  <c r="Z197" i="34" s="1"/>
  <c r="Y181" i="34"/>
  <c r="Z181" i="34" s="1"/>
  <c r="Y165" i="34"/>
  <c r="Z165" i="34" s="1"/>
  <c r="Y149" i="34"/>
  <c r="Z149" i="34" s="1"/>
  <c r="Y133" i="34"/>
  <c r="Z133" i="34" s="1"/>
  <c r="Y117" i="34"/>
  <c r="Z117" i="34" s="1"/>
  <c r="Y101" i="34"/>
  <c r="Z101" i="34" s="1"/>
  <c r="Y85" i="34"/>
  <c r="Z85" i="34" s="1"/>
  <c r="Y69" i="34"/>
  <c r="Z69" i="34" s="1"/>
  <c r="Y53" i="34"/>
  <c r="Z53" i="34" s="1"/>
  <c r="Y37" i="34"/>
  <c r="Z37" i="34" s="1"/>
  <c r="Y21" i="34"/>
  <c r="Z21" i="34" s="1"/>
  <c r="Y5" i="34"/>
  <c r="Z5" i="34" s="1"/>
  <c r="I165" i="34"/>
  <c r="I149" i="34"/>
  <c r="I141" i="34"/>
  <c r="J141" i="34" s="1"/>
  <c r="I133" i="34"/>
  <c r="J133" i="34" s="1"/>
  <c r="I125" i="34"/>
  <c r="J125" i="34" s="1"/>
  <c r="I117" i="34"/>
  <c r="J117" i="34" s="1"/>
  <c r="I109" i="34"/>
  <c r="J109" i="34" s="1"/>
  <c r="I101" i="34"/>
  <c r="J101" i="34" s="1"/>
  <c r="I93" i="34"/>
  <c r="J93" i="34" s="1"/>
  <c r="I85" i="34"/>
  <c r="J85" i="34" s="1"/>
  <c r="I77" i="34"/>
  <c r="J77" i="34" s="1"/>
  <c r="I69" i="34"/>
  <c r="J69" i="34" s="1"/>
  <c r="I61" i="34"/>
  <c r="J61" i="34" s="1"/>
  <c r="I53" i="34"/>
  <c r="J53" i="34" s="1"/>
  <c r="I45" i="34"/>
  <c r="J45" i="34" s="1"/>
  <c r="I37" i="34"/>
  <c r="J37" i="34" s="1"/>
  <c r="I29" i="34"/>
  <c r="I21" i="34"/>
  <c r="J21" i="34" s="1"/>
  <c r="I13" i="34"/>
  <c r="I5" i="34"/>
  <c r="J5" i="34" s="1"/>
  <c r="I232" i="34"/>
  <c r="J232" i="34" s="1"/>
  <c r="I216" i="34"/>
  <c r="J216" i="34" s="1"/>
  <c r="I200" i="34"/>
  <c r="J200" i="34" s="1"/>
  <c r="I184" i="34"/>
  <c r="J184" i="34" s="1"/>
  <c r="I168" i="34"/>
  <c r="J168" i="34" s="1"/>
  <c r="Q160" i="34"/>
  <c r="R160" i="34" s="1"/>
  <c r="Q152" i="34"/>
  <c r="R152" i="34" s="1"/>
  <c r="Q144" i="34"/>
  <c r="R144" i="34" s="1"/>
  <c r="Q136" i="34"/>
  <c r="Q128" i="34"/>
  <c r="R128" i="34" s="1"/>
  <c r="Q120" i="34"/>
  <c r="R120" i="34" s="1"/>
  <c r="Q112" i="34"/>
  <c r="R112" i="34" s="1"/>
  <c r="Q104" i="34"/>
  <c r="R104" i="34" s="1"/>
  <c r="Q96" i="34"/>
  <c r="R96" i="34" s="1"/>
  <c r="Q88" i="34"/>
  <c r="R88" i="34" s="1"/>
  <c r="Q80" i="34"/>
  <c r="R80" i="34" s="1"/>
  <c r="Q72" i="34"/>
  <c r="R72" i="34" s="1"/>
  <c r="Q64" i="34"/>
  <c r="R64" i="34" s="1"/>
  <c r="Q56" i="34"/>
  <c r="R56" i="34" s="1"/>
  <c r="Q48" i="34"/>
  <c r="R48" i="34" s="1"/>
  <c r="Q40" i="34"/>
  <c r="R40" i="34" s="1"/>
  <c r="Q32" i="34"/>
  <c r="R32" i="34" s="1"/>
  <c r="Q24" i="34"/>
  <c r="R24" i="34" s="1"/>
  <c r="Q16" i="34"/>
  <c r="R16" i="34" s="1"/>
  <c r="Q8" i="34"/>
  <c r="R8" i="34" s="1"/>
  <c r="Q236" i="34"/>
  <c r="R236" i="34" s="1"/>
  <c r="Q228" i="34"/>
  <c r="R228" i="34" s="1"/>
  <c r="Q220" i="34"/>
  <c r="R220" i="34" s="1"/>
  <c r="Q212" i="34"/>
  <c r="R212" i="34" s="1"/>
  <c r="Q204" i="34"/>
  <c r="R204" i="34" s="1"/>
  <c r="Q196" i="34"/>
  <c r="R196" i="34" s="1"/>
  <c r="Q188" i="34"/>
  <c r="R188" i="34" s="1"/>
  <c r="Q180" i="34"/>
  <c r="R180" i="34" s="1"/>
  <c r="Q172" i="34"/>
  <c r="R172" i="34" s="1"/>
  <c r="I157" i="34"/>
  <c r="J157" i="34" s="1"/>
  <c r="F2" i="34"/>
  <c r="Z4" i="34"/>
  <c r="R181" i="38"/>
  <c r="S181" i="38" s="1"/>
  <c r="R665" i="38"/>
  <c r="S665" i="38" s="1"/>
  <c r="R211" i="38"/>
  <c r="S211" i="38" s="1"/>
  <c r="R214" i="38"/>
  <c r="S214" i="38" s="1"/>
  <c r="R281" i="38"/>
  <c r="S281" i="38" s="1"/>
  <c r="R340" i="38"/>
  <c r="S340" i="38" s="1"/>
  <c r="R374" i="38"/>
  <c r="S374" i="38" s="1"/>
  <c r="R543" i="38"/>
  <c r="S543" i="38" s="1"/>
  <c r="R566" i="38"/>
  <c r="S566" i="38" s="1"/>
  <c r="R651" i="38"/>
  <c r="R870" i="38"/>
  <c r="S870" i="38" s="1"/>
  <c r="R329" i="38"/>
  <c r="S329" i="38" s="1"/>
  <c r="R388" i="38"/>
  <c r="S388" i="38" s="1"/>
  <c r="R436" i="38"/>
  <c r="S436" i="38" s="1"/>
  <c r="R700" i="38"/>
  <c r="S700" i="38" s="1"/>
  <c r="L2" i="38"/>
  <c r="R195" i="38"/>
  <c r="S195" i="38" s="1"/>
  <c r="R228" i="38"/>
  <c r="S228" i="38" s="1"/>
  <c r="R575" i="38"/>
  <c r="S575" i="38" s="1"/>
  <c r="R598" i="38"/>
  <c r="S598" i="38" s="1"/>
  <c r="R630" i="38"/>
  <c r="S630" i="38" s="1"/>
  <c r="R865" i="38"/>
  <c r="S865" i="38" s="1"/>
  <c r="R265" i="38"/>
  <c r="S265" i="38" s="1"/>
  <c r="R324" i="38"/>
  <c r="S324" i="38" s="1"/>
  <c r="R358" i="38"/>
  <c r="S358" i="38" s="1"/>
  <c r="R483" i="38"/>
  <c r="S483" i="38" s="1"/>
  <c r="R506" i="38"/>
  <c r="S506" i="38" s="1"/>
  <c r="R196" i="38"/>
  <c r="S196" i="38" s="1"/>
  <c r="R243" i="38"/>
  <c r="S243" i="38" s="1"/>
  <c r="R246" i="38"/>
  <c r="S246" i="38" s="1"/>
  <c r="R308" i="38"/>
  <c r="S308" i="38" s="1"/>
  <c r="R342" i="38"/>
  <c r="S342" i="38" s="1"/>
  <c r="R429" i="38"/>
  <c r="S429" i="38" s="1"/>
  <c r="R452" i="38"/>
  <c r="S452" i="38" s="1"/>
  <c r="R614" i="38"/>
  <c r="S614" i="38" s="1"/>
  <c r="R297" i="38"/>
  <c r="S297" i="38" s="1"/>
  <c r="R356" i="38"/>
  <c r="S356" i="38" s="1"/>
  <c r="R390" i="38"/>
  <c r="S390" i="38" s="1"/>
  <c r="R591" i="38"/>
  <c r="S591" i="38" s="1"/>
  <c r="R623" i="38"/>
  <c r="S623" i="38" s="1"/>
  <c r="R679" i="38"/>
  <c r="S679" i="38" s="1"/>
  <c r="R693" i="38"/>
  <c r="S693" i="38" s="1"/>
  <c r="R895" i="38"/>
  <c r="S895" i="38" s="1"/>
  <c r="R735" i="38"/>
  <c r="S735" i="38" s="1"/>
  <c r="R758" i="38"/>
  <c r="S758" i="38" s="1"/>
  <c r="R824" i="38"/>
  <c r="S824" i="38" s="1"/>
  <c r="R854" i="38"/>
  <c r="S854" i="38" s="1"/>
  <c r="R959" i="38"/>
  <c r="S959" i="38" s="1"/>
  <c r="R1119" i="38"/>
  <c r="S1119" i="38" s="1"/>
  <c r="R792" i="38"/>
  <c r="S792" i="38" s="1"/>
  <c r="R1048" i="38"/>
  <c r="S1048" i="38" s="1"/>
  <c r="R1144" i="38"/>
  <c r="S1144" i="38" s="1"/>
  <c r="R1208" i="38"/>
  <c r="S1208" i="38" s="1"/>
  <c r="R728" i="38"/>
  <c r="S728" i="38" s="1"/>
  <c r="R751" i="38"/>
  <c r="S751" i="38" s="1"/>
  <c r="R833" i="38"/>
  <c r="S833" i="38" s="1"/>
  <c r="R863" i="38"/>
  <c r="S863" i="38" s="1"/>
  <c r="R888" i="38"/>
  <c r="S888" i="38" s="1"/>
  <c r="R918" i="38"/>
  <c r="S918" i="38" s="1"/>
  <c r="R943" i="38"/>
  <c r="S943" i="38" s="1"/>
  <c r="R1007" i="38"/>
  <c r="S1007" i="38" s="1"/>
  <c r="R1032" i="38"/>
  <c r="S1032" i="38" s="1"/>
  <c r="R1128" i="38"/>
  <c r="S1128" i="38" s="1"/>
  <c r="R1183" i="38"/>
  <c r="S1183" i="38" s="1"/>
  <c r="R1263" i="38"/>
  <c r="S1263" i="38" s="1"/>
  <c r="R1240" i="38"/>
  <c r="S1240" i="38" s="1"/>
  <c r="R801" i="38"/>
  <c r="S801" i="38" s="1"/>
  <c r="R806" i="38"/>
  <c r="S806" i="38" s="1"/>
  <c r="R817" i="38"/>
  <c r="S817" i="38" s="1"/>
  <c r="R657" i="38"/>
  <c r="S657" i="38" s="1"/>
  <c r="R721" i="38"/>
  <c r="S721" i="38" s="1"/>
  <c r="R847" i="38"/>
  <c r="S847" i="38" s="1"/>
  <c r="R902" i="38"/>
  <c r="S902" i="38" s="1"/>
  <c r="R952" i="38"/>
  <c r="S952" i="38" s="1"/>
  <c r="R1016" i="38"/>
  <c r="S1016" i="38" s="1"/>
  <c r="R1071" i="38"/>
  <c r="S1071" i="38" s="1"/>
  <c r="R1112" i="38"/>
  <c r="S1112" i="38" s="1"/>
  <c r="R1167" i="38"/>
  <c r="S1167" i="38" s="1"/>
  <c r="R1192" i="38"/>
  <c r="S1192" i="38" s="1"/>
  <c r="R1215" i="38"/>
  <c r="S1215" i="38" s="1"/>
  <c r="R783" i="38"/>
  <c r="R831" i="38"/>
  <c r="S831" i="38" s="1"/>
  <c r="R856" i="38"/>
  <c r="S856" i="38" s="1"/>
  <c r="R886" i="38"/>
  <c r="S886" i="38" s="1"/>
  <c r="R1176" i="38"/>
  <c r="S1176" i="38" s="1"/>
  <c r="R1224" i="38"/>
  <c r="S1224" i="38" s="1"/>
  <c r="R742" i="38"/>
  <c r="S742" i="38" s="1"/>
  <c r="R760" i="38"/>
  <c r="S760" i="38" s="1"/>
  <c r="R975" i="38"/>
  <c r="S975" i="38" s="1"/>
  <c r="R1247" i="38"/>
  <c r="S1247" i="38" s="1"/>
  <c r="K4" i="38"/>
  <c r="T2" i="34"/>
  <c r="E2" i="34"/>
  <c r="V2" i="34"/>
  <c r="U2" i="34"/>
  <c r="M2" i="34"/>
  <c r="S2" i="34"/>
  <c r="C2" i="34"/>
  <c r="D2" i="34"/>
  <c r="N2" i="34"/>
  <c r="L2" i="34"/>
  <c r="K2" i="34"/>
  <c r="H2" i="34" l="1"/>
  <c r="H1" i="34" s="1"/>
  <c r="X2" i="34"/>
  <c r="X1" i="34" s="1"/>
  <c r="S2" i="38"/>
  <c r="S1" i="38" s="1"/>
  <c r="K2" i="38"/>
  <c r="K1" i="38" s="1"/>
  <c r="Z2" i="34"/>
  <c r="Z1" i="34" s="1"/>
  <c r="J2" i="34"/>
  <c r="J1" i="34" s="1"/>
  <c r="R2" i="34"/>
  <c r="R1" i="34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<sst xmlns="http://schemas.openxmlformats.org/spreadsheetml/2006/main" count="64629" uniqueCount="4732">
  <si>
    <t>sec</t>
  </si>
  <si>
    <t>expr</t>
  </si>
  <si>
    <t>RMSE</t>
  </si>
  <si>
    <t>R2</t>
  </si>
  <si>
    <t>TestRMSE</t>
  </si>
  <si>
    <t>TestR2</t>
  </si>
  <si>
    <t>size</t>
  </si>
  <si>
    <t>strogatz_vdp2</t>
  </si>
  <si>
    <t>strogatz_glider2</t>
  </si>
  <si>
    <t>strogatz_shearflow2</t>
  </si>
  <si>
    <t>strogatz_barmag1</t>
  </si>
  <si>
    <t>strogatz_bacres2</t>
  </si>
  <si>
    <t>strogatz_shearflow1</t>
  </si>
  <si>
    <t>strogatz_barmag2</t>
  </si>
  <si>
    <t>strogatz_glider1</t>
  </si>
  <si>
    <t>strogatz_bacres1</t>
  </si>
  <si>
    <t>strogatz_lv2</t>
  </si>
  <si>
    <t>strogatz_predprey2</t>
  </si>
  <si>
    <t>strogatz_lv1</t>
  </si>
  <si>
    <t>strogatz_vdp1</t>
  </si>
  <si>
    <t>strogatz_predprey1</t>
  </si>
  <si>
    <t>feynman_I_6_2a</t>
  </si>
  <si>
    <t>feynman_III_12_43</t>
  </si>
  <si>
    <t>feynman_I_34_27</t>
  </si>
  <si>
    <t>feynman_I_25_13</t>
  </si>
  <si>
    <t>feynman_I_12_5</t>
  </si>
  <si>
    <t>feynman_I_12_1</t>
  </si>
  <si>
    <t>feynman_I_29_4</t>
  </si>
  <si>
    <t>feynman_I_39_1</t>
  </si>
  <si>
    <t>feynman_II_38_14</t>
  </si>
  <si>
    <t>feynman_I_14_4</t>
  </si>
  <si>
    <t>feynman_II_8_31</t>
  </si>
  <si>
    <t>feynman_II_27_18</t>
  </si>
  <si>
    <t>feynman_I_6_2</t>
  </si>
  <si>
    <t>feynman_II_11_28</t>
  </si>
  <si>
    <t>feynman_II_3_24</t>
  </si>
  <si>
    <t>feynman_I_26_2</t>
  </si>
  <si>
    <t>feynman_test_10</t>
  </si>
  <si>
    <t>feynman_II_24_17</t>
  </si>
  <si>
    <t>feynman_I_16_6</t>
  </si>
  <si>
    <t>feynman_I_34_14</t>
  </si>
  <si>
    <t>feynman_I_34_1</t>
  </si>
  <si>
    <t>feynman_I_39_11</t>
  </si>
  <si>
    <t>feynman_I_47_23</t>
  </si>
  <si>
    <t>feynman_I_15_10</t>
  </si>
  <si>
    <t>feynman_II_13_34</t>
  </si>
  <si>
    <t>feynman_I_10_7</t>
  </si>
  <si>
    <t>feynman_II_13_23</t>
  </si>
  <si>
    <t>feynman_III_15_27</t>
  </si>
  <si>
    <t>feynman_I_27_6</t>
  </si>
  <si>
    <t>feynman_I_37_4</t>
  </si>
  <si>
    <t>feynman_I_30_5</t>
  </si>
  <si>
    <t>feynman_II_34_2</t>
  </si>
  <si>
    <t>feynman_I_30_3</t>
  </si>
  <si>
    <t>feynman_I_6_2b</t>
  </si>
  <si>
    <t>feynman_II_34_2a</t>
  </si>
  <si>
    <t>feynman_III_15_12</t>
  </si>
  <si>
    <t>feynman_II_10_9</t>
  </si>
  <si>
    <t>feynman_II_15_5</t>
  </si>
  <si>
    <t>feynman_II_15_4</t>
  </si>
  <si>
    <t>feynman_II_34_29a</t>
  </si>
  <si>
    <t>feynman_I_43_31</t>
  </si>
  <si>
    <t>feynman_I_14_3</t>
  </si>
  <si>
    <t>feynman_III_8_54</t>
  </si>
  <si>
    <t>feynman_II_37_1</t>
  </si>
  <si>
    <t>feynman_III_7_38</t>
  </si>
  <si>
    <t>feynman_III_17_37</t>
  </si>
  <si>
    <t>feynman_I_18_12</t>
  </si>
  <si>
    <t>feynman_II_27_16</t>
  </si>
  <si>
    <t>feynman_II_8_7</t>
  </si>
  <si>
    <t>feynman_II_4_23</t>
  </si>
  <si>
    <t>feynman_I_48_2</t>
  </si>
  <si>
    <t>feynman_I_12_4</t>
  </si>
  <si>
    <t>feynman_III_15_14</t>
  </si>
  <si>
    <t>feynman_I_18_4</t>
  </si>
  <si>
    <t>feynman_test_3</t>
  </si>
  <si>
    <t>feynman_test_8</t>
  </si>
  <si>
    <t>feynman_I_29_16</t>
  </si>
  <si>
    <t>feynman_I_8_14</t>
  </si>
  <si>
    <t>feynman_I_43_43</t>
  </si>
  <si>
    <t>feynman_test_11</t>
  </si>
  <si>
    <t>feynman_I_15_3t</t>
  </si>
  <si>
    <t>feynman_I_15_3x</t>
  </si>
  <si>
    <t>feynman_test_5</t>
  </si>
  <si>
    <t>feynman_II_34_11</t>
  </si>
  <si>
    <t>feynman_III_4_33</t>
  </si>
  <si>
    <t>feynman_test_15</t>
  </si>
  <si>
    <t>feynman_III_4_32</t>
  </si>
  <si>
    <t>feynman_I_39_22</t>
  </si>
  <si>
    <t>feynman_I_43_16</t>
  </si>
  <si>
    <t>feynman_II_38_3</t>
  </si>
  <si>
    <t>feynman_I_34_8</t>
  </si>
  <si>
    <t>feynman_III_10_19</t>
  </si>
  <si>
    <t>feynman_I_38_12</t>
  </si>
  <si>
    <t>feynman_I_50_26</t>
  </si>
  <si>
    <t>feynman_I_24_6</t>
  </si>
  <si>
    <t>feynman_I_13_4</t>
  </si>
  <si>
    <t>feynman_I_32_5</t>
  </si>
  <si>
    <t>feynman_III_21_20</t>
  </si>
  <si>
    <t>feynman_I_12_2</t>
  </si>
  <si>
    <t>feynman_I_18_14</t>
  </si>
  <si>
    <t>feynman_II_11_27</t>
  </si>
  <si>
    <t>feynman_II_13_17</t>
  </si>
  <si>
    <t>feynman_III_13_18</t>
  </si>
  <si>
    <t>feynman_II_6_15b</t>
  </si>
  <si>
    <t>feynman_II_6_11</t>
  </si>
  <si>
    <t>feynman_test_4</t>
  </si>
  <si>
    <t>feynman_test_7</t>
  </si>
  <si>
    <t>feynman_III_14_14</t>
  </si>
  <si>
    <t>feynman_II_35_18</t>
  </si>
  <si>
    <t>feynman_II_35_21</t>
  </si>
  <si>
    <t>feynman_II_11_20</t>
  </si>
  <si>
    <t>feynman_test_18</t>
  </si>
  <si>
    <t>feynman_test_12</t>
  </si>
  <si>
    <t>feynman_I_41_16</t>
  </si>
  <si>
    <t>feynman_II_11_3</t>
  </si>
  <si>
    <t>feynman_II_2_42</t>
  </si>
  <si>
    <t>feynman_I_13_12</t>
  </si>
  <si>
    <t>feynman_I_44_4</t>
  </si>
  <si>
    <t>feynman_I_12_11</t>
  </si>
  <si>
    <t>feynman_test_14</t>
  </si>
  <si>
    <t>feynman_test_13</t>
  </si>
  <si>
    <t>feynman_II_34_29b</t>
  </si>
  <si>
    <t>feynman_II_21_32</t>
  </si>
  <si>
    <t>feynman_III_19_51</t>
  </si>
  <si>
    <t>feynman_test_9</t>
  </si>
  <si>
    <t>feynman_I_32_17</t>
  </si>
  <si>
    <t>feynman_I_11_19</t>
  </si>
  <si>
    <t>feynman_test_19</t>
  </si>
  <si>
    <t>feynman_test_16</t>
  </si>
  <si>
    <t>feynman_III_9_52</t>
  </si>
  <si>
    <t>feynman_II_6_15a</t>
  </si>
  <si>
    <t>feynman_test_2</t>
  </si>
  <si>
    <t>feynman_I_40_1</t>
  </si>
  <si>
    <t>feynman_test_17</t>
  </si>
  <si>
    <t>feynman_test_6</t>
  </si>
  <si>
    <t>feynman_test_1</t>
  </si>
  <si>
    <t>feynman_test_20</t>
  </si>
  <si>
    <t>feynman_II_36_38</t>
  </si>
  <si>
    <t>feynman_I_9_18</t>
  </si>
  <si>
    <t>fitCalls</t>
  </si>
  <si>
    <t>mainIt</t>
  </si>
  <si>
    <t>lsIt</t>
  </si>
  <si>
    <t>maxTime</t>
  </si>
  <si>
    <t>maxFitCalls</t>
  </si>
  <si>
    <t>seed</t>
  </si>
  <si>
    <t>sizePenalty</t>
  </si>
  <si>
    <t>instance</t>
  </si>
  <si>
    <t>inf</t>
  </si>
  <si>
    <t>nan</t>
  </si>
  <si>
    <t>(-0.1*x0)</t>
  </si>
  <si>
    <t>exprSimp</t>
  </si>
  <si>
    <t>((1.5*x0)*x1)</t>
  </si>
  <si>
    <t>1.5*x0*x1</t>
  </si>
  <si>
    <t>((0.5*x0)*pow(x1,2.0))</t>
  </si>
  <si>
    <t>(((0.5*x0)*x1)*x2)</t>
  </si>
  <si>
    <t>0.5*x0*x1*x2</t>
  </si>
  <si>
    <t>((-0.5*x0)*pow((-1.0+(-1.0*x1)),-1.0))</t>
  </si>
  <si>
    <t>((((0.5*x0)*x1)*x2)*pow(x3,-1.0))</t>
  </si>
  <si>
    <t>((((-1.0*x0)*x1)*x2)*pow(x3,-1.0))</t>
  </si>
  <si>
    <t>(((-1.0*x0)*pow(x1,-1.0))*pow((-1.0+(-1.0*x2)),-1.0))</t>
  </si>
  <si>
    <t>(((-1.0*x0)*x1)*cos(x2))</t>
  </si>
  <si>
    <t>((((-1.0*x1)*x3)*pow(x2,-1.0))*pow((1.0+(-1.0*x0)),-1.0))</t>
  </si>
  <si>
    <t>((((-1.0*x0)*x1)*x2)*log((x3*pow(x4,-1.0))))</t>
  </si>
  <si>
    <t>(((x0*x2)*x3)*pow(x1,-2.0))</t>
  </si>
  <si>
    <t>(((((-0.125*x0)*pow(x1,4.0))*pow(x2,-2.0))*pow(x3,-2.0))*pow(x4,-2.0))</t>
  </si>
  <si>
    <t>random_03_01_0010000_00.data</t>
  </si>
  <si>
    <t>random_03_01_0010000_01.data</t>
  </si>
  <si>
    <t>random_03_01_0010000_02.data</t>
  </si>
  <si>
    <t>random_03_01_0010000_03.data</t>
  </si>
  <si>
    <t>random_03_01_0010000_04.data</t>
  </si>
  <si>
    <t>random_04_01_0010000_00.data</t>
  </si>
  <si>
    <t>random_04_01_0010000_01.data</t>
  </si>
  <si>
    <t>random_04_01_0010000_02.data</t>
  </si>
  <si>
    <t>random_04_01_0010000_03.data</t>
  </si>
  <si>
    <t>random_04_01_0010000_04.data</t>
  </si>
  <si>
    <t>random_04_02_0010000_00.data</t>
  </si>
  <si>
    <t>random_04_02_0010000_01.data</t>
  </si>
  <si>
    <t>random_04_02_0010000_02.data</t>
  </si>
  <si>
    <t>random_04_02_0010000_03.data</t>
  </si>
  <si>
    <t>random_04_02_0010000_04.data</t>
  </si>
  <si>
    <t>random_05_01_0010000_00.data</t>
  </si>
  <si>
    <t>random_05_01_0010000_01.data</t>
  </si>
  <si>
    <t>random_05_01_0010000_02.data</t>
  </si>
  <si>
    <t>random_05_01_0010000_03.data</t>
  </si>
  <si>
    <t>random_05_01_0010000_04.data</t>
  </si>
  <si>
    <t>random_05_02_0010000_00.data</t>
  </si>
  <si>
    <t>random_05_02_0010000_01.data</t>
  </si>
  <si>
    <t>random_05_02_0010000_02.data</t>
  </si>
  <si>
    <t>random_05_02_0010000_03.data</t>
  </si>
  <si>
    <t>random_05_02_0010000_04.data</t>
  </si>
  <si>
    <t>random_06_01_0010000_00.data</t>
  </si>
  <si>
    <t>random_06_01_0010000_01.data</t>
  </si>
  <si>
    <t>random_06_01_0010000_02.data</t>
  </si>
  <si>
    <t>random_06_01_0010000_03.data</t>
  </si>
  <si>
    <t>random_06_01_0010000_04.data</t>
  </si>
  <si>
    <t>random_06_02_0010000_00.data</t>
  </si>
  <si>
    <t>random_06_02_0010000_01.data</t>
  </si>
  <si>
    <t>random_06_02_0010000_02.data</t>
  </si>
  <si>
    <t>random_06_02_0010000_03.data</t>
  </si>
  <si>
    <t>random_06_02_0010000_04.data</t>
  </si>
  <si>
    <t>random_06_03_0010000_00.data</t>
  </si>
  <si>
    <t>random_06_03_0010000_01.data</t>
  </si>
  <si>
    <t>random_06_03_0010000_02.data</t>
  </si>
  <si>
    <t>random_06_03_0010000_03.data</t>
  </si>
  <si>
    <t>random_06_03_0010000_04.data</t>
  </si>
  <si>
    <t>random_07_01_0010000_00.data</t>
  </si>
  <si>
    <t>random_07_01_0010000_01.data</t>
  </si>
  <si>
    <t>random_07_01_0010000_02.data</t>
  </si>
  <si>
    <t>random_07_01_0010000_03.data</t>
  </si>
  <si>
    <t>random_07_01_0010000_04.data</t>
  </si>
  <si>
    <t>random_07_02_0010000_00.data</t>
  </si>
  <si>
    <t>random_07_02_0010000_01.data</t>
  </si>
  <si>
    <t>random_07_02_0010000_02.data</t>
  </si>
  <si>
    <t>random_07_02_0010000_03.data</t>
  </si>
  <si>
    <t>random_07_02_0010000_04.data</t>
  </si>
  <si>
    <t>random_07_03_0010000_00.data</t>
  </si>
  <si>
    <t>random_07_03_0010000_01.data</t>
  </si>
  <si>
    <t>random_07_03_0010000_02.data</t>
  </si>
  <si>
    <t>random_07_03_0010000_03.data</t>
  </si>
  <si>
    <t>random_07_03_0010000_04.data</t>
  </si>
  <si>
    <t>random_07_04_0010000_00.data</t>
  </si>
  <si>
    <t>random_07_04_0010000_01.data</t>
  </si>
  <si>
    <t>random_07_04_0010000_02.data</t>
  </si>
  <si>
    <t>random_07_04_0010000_03.data</t>
  </si>
  <si>
    <t>random_07_04_0010000_04.data</t>
  </si>
  <si>
    <t>random_08_01_0010000_00.data</t>
  </si>
  <si>
    <t>random_08_01_0010000_01.data</t>
  </si>
  <si>
    <t>random_08_01_0010000_02.data</t>
  </si>
  <si>
    <t>random_08_01_0010000_03.data</t>
  </si>
  <si>
    <t>random_08_01_0010000_04.data</t>
  </si>
  <si>
    <t>random_08_02_0010000_00.data</t>
  </si>
  <si>
    <t>random_08_02_0010000_01.data</t>
  </si>
  <si>
    <t>random_08_02_0010000_02.data</t>
  </si>
  <si>
    <t>random_08_02_0010000_03.data</t>
  </si>
  <si>
    <t>random_08_02_0010000_04.data</t>
  </si>
  <si>
    <t>random_08_03_0010000_00.data</t>
  </si>
  <si>
    <t>random_08_03_0010000_01.data</t>
  </si>
  <si>
    <t>random_08_03_0010000_02.data</t>
  </si>
  <si>
    <t>random_08_03_0010000_03.data</t>
  </si>
  <si>
    <t>random_08_03_0010000_04.data</t>
  </si>
  <si>
    <t>random_08_04_0010000_00.data</t>
  </si>
  <si>
    <t>random_08_04_0010000_01.data</t>
  </si>
  <si>
    <t>random_08_04_0010000_02.data</t>
  </si>
  <si>
    <t>random_08_04_0010000_03.data</t>
  </si>
  <si>
    <t>random_08_04_0010000_04.data</t>
  </si>
  <si>
    <t>random_09_01_0010000_00.data</t>
  </si>
  <si>
    <t>random_09_01_0010000_01.data</t>
  </si>
  <si>
    <t>random_09_01_0010000_02.data</t>
  </si>
  <si>
    <t>random_09_01_0010000_03.data</t>
  </si>
  <si>
    <t>random_09_01_0010000_04.data</t>
  </si>
  <si>
    <t>random_09_02_0010000_00.data</t>
  </si>
  <si>
    <t>random_09_02_0010000_01.data</t>
  </si>
  <si>
    <t>random_09_02_0010000_02.data</t>
  </si>
  <si>
    <t>random_09_02_0010000_03.data</t>
  </si>
  <si>
    <t>random_09_02_0010000_04.data</t>
  </si>
  <si>
    <t>random_09_03_0010000_00.data</t>
  </si>
  <si>
    <t>random_09_03_0010000_01.data</t>
  </si>
  <si>
    <t>random_09_03_0010000_02.data</t>
  </si>
  <si>
    <t>random_09_03_0010000_03.data</t>
  </si>
  <si>
    <t>random_09_03_0010000_04.data</t>
  </si>
  <si>
    <t>random_09_04_0010000_00.data</t>
  </si>
  <si>
    <t>random_09_04_0010000_01.data</t>
  </si>
  <si>
    <t>random_09_04_0010000_02.data</t>
  </si>
  <si>
    <t>random_09_04_0010000_03.data</t>
  </si>
  <si>
    <t>random_09_04_0010000_04.data</t>
  </si>
  <si>
    <t>random_10_01_0010000_00.data</t>
  </si>
  <si>
    <t>random_10_01_0010000_01.data</t>
  </si>
  <si>
    <t>random_10_01_0010000_02.data</t>
  </si>
  <si>
    <t>random_10_01_0010000_03.data</t>
  </si>
  <si>
    <t>random_10_01_0010000_04.data</t>
  </si>
  <si>
    <t>random_10_02_0010000_00.data</t>
  </si>
  <si>
    <t>random_10_02_0010000_01.data</t>
  </si>
  <si>
    <t>random_10_02_0010000_02.data</t>
  </si>
  <si>
    <t>random_10_02_0010000_03.data</t>
  </si>
  <si>
    <t>random_10_02_0010000_04.data</t>
  </si>
  <si>
    <t>random_10_03_0010000_00.data</t>
  </si>
  <si>
    <t>random_10_03_0010000_01.data</t>
  </si>
  <si>
    <t>random_10_03_0010000_02.data</t>
  </si>
  <si>
    <t>random_10_03_0010000_03.data</t>
  </si>
  <si>
    <t>random_10_03_0010000_04.data</t>
  </si>
  <si>
    <t>random_10_04_0010000_00.data</t>
  </si>
  <si>
    <t>random_10_04_0010000_01.data</t>
  </si>
  <si>
    <t>x0</t>
  </si>
  <si>
    <t>random_10_04_0010000_02.data</t>
  </si>
  <si>
    <t>random_10_04_0010000_03.data</t>
  </si>
  <si>
    <t>random_10_04_0010000_04.data</t>
  </si>
  <si>
    <t>random_11_01_0010000_00.data</t>
  </si>
  <si>
    <t>random_11_01_0010000_01.data</t>
  </si>
  <si>
    <t>random_11_01_0010000_02.data</t>
  </si>
  <si>
    <t>random_11_01_0010000_03.data</t>
  </si>
  <si>
    <t>random_11_01_0010000_04.data</t>
  </si>
  <si>
    <t>random_11_02_0010000_00.data</t>
  </si>
  <si>
    <t>random_11_02_0010000_01.data</t>
  </si>
  <si>
    <t>random_11_02_0010000_02.data</t>
  </si>
  <si>
    <t>random_11_02_0010000_03.data</t>
  </si>
  <si>
    <t>random_11_02_0010000_04.data</t>
  </si>
  <si>
    <t>random_11_03_0010000_00.data</t>
  </si>
  <si>
    <t>random_11_03_0010000_01.data</t>
  </si>
  <si>
    <t>random_11_03_0010000_02.data</t>
  </si>
  <si>
    <t>random_11_03_0010000_03.data</t>
  </si>
  <si>
    <t>random_11_03_0010000_04.data</t>
  </si>
  <si>
    <t>random_11_04_0010000_00.data</t>
  </si>
  <si>
    <t>random_11_04_0010000_01.data</t>
  </si>
  <si>
    <t>random_11_04_0010000_02.data</t>
  </si>
  <si>
    <t>random_11_04_0010000_03.data</t>
  </si>
  <si>
    <t>random_11_04_0010000_04.data</t>
  </si>
  <si>
    <t>random_12_01_0010000_00.data</t>
  </si>
  <si>
    <t>random_12_01_0010000_01.data</t>
  </si>
  <si>
    <t>random_12_01_0010000_02.data</t>
  </si>
  <si>
    <t>random_12_01_0010000_03.data</t>
  </si>
  <si>
    <t>random_12_01_0010000_04.data</t>
  </si>
  <si>
    <t>random_12_02_0010000_00.data</t>
  </si>
  <si>
    <t>random_12_02_0010000_01.data</t>
  </si>
  <si>
    <t>random_12_02_0010000_02.data</t>
  </si>
  <si>
    <t>random_12_02_0010000_03.data</t>
  </si>
  <si>
    <t>random_12_02_0010000_04.data</t>
  </si>
  <si>
    <t>random_12_03_0010000_00.data</t>
  </si>
  <si>
    <t>random_12_03_0010000_01.data</t>
  </si>
  <si>
    <t>random_12_03_0010000_02.data</t>
  </si>
  <si>
    <t>random_12_03_0010000_03.data</t>
  </si>
  <si>
    <t>random_12_03_0010000_04.data</t>
  </si>
  <si>
    <t>random_12_04_0010000_00.data</t>
  </si>
  <si>
    <t>random_12_04_0010000_01.data</t>
  </si>
  <si>
    <t>random_12_04_0010000_02.data</t>
  </si>
  <si>
    <t>random_12_04_0010000_03.data</t>
  </si>
  <si>
    <t>random_12_04_0010000_04.data</t>
  </si>
  <si>
    <t>random_13_01_0010000_00.data</t>
  </si>
  <si>
    <t>random_13_01_0010000_01.data</t>
  </si>
  <si>
    <t>random_13_01_0010000_02.data</t>
  </si>
  <si>
    <t>random_13_01_0010000_03.data</t>
  </si>
  <si>
    <t>random_13_01_0010000_04.data</t>
  </si>
  <si>
    <t>random_13_02_0010000_00.data</t>
  </si>
  <si>
    <t>random_13_02_0010000_01.data</t>
  </si>
  <si>
    <t>random_13_02_0010000_02.data</t>
  </si>
  <si>
    <t>random_13_02_0010000_03.data</t>
  </si>
  <si>
    <t>random_13_02_0010000_04.data</t>
  </si>
  <si>
    <t>random_13_03_0010000_00.data</t>
  </si>
  <si>
    <t>random_13_03_0010000_01.data</t>
  </si>
  <si>
    <t>random_13_03_0010000_02.data</t>
  </si>
  <si>
    <t>random_13_03_0010000_03.data</t>
  </si>
  <si>
    <t>random_13_03_0010000_04.data</t>
  </si>
  <si>
    <t>random_13_04_0010000_00.data</t>
  </si>
  <si>
    <t>random_13_04_0010000_01.data</t>
  </si>
  <si>
    <t>random_13_04_0010000_02.data</t>
  </si>
  <si>
    <t>random_13_04_0010000_03.data</t>
  </si>
  <si>
    <t>random_13_04_0010000_04.data</t>
  </si>
  <si>
    <t>random_13_05_0010000_00.data</t>
  </si>
  <si>
    <t>random_13_05_0010000_01.data</t>
  </si>
  <si>
    <t>random_13_05_0010000_02.data</t>
  </si>
  <si>
    <t>random_13_05_0010000_03.data</t>
  </si>
  <si>
    <t>random_13_05_0010000_04.data</t>
  </si>
  <si>
    <t>random_14_01_0010000_00.data</t>
  </si>
  <si>
    <t>random_14_01_0010000_01.data</t>
  </si>
  <si>
    <t>random_14_01_0010000_02.data</t>
  </si>
  <si>
    <t>random_14_01_0010000_03.data</t>
  </si>
  <si>
    <t>random_14_01_0010000_04.data</t>
  </si>
  <si>
    <t>random_14_02_0010000_00.data</t>
  </si>
  <si>
    <t>random_14_02_0010000_01.data</t>
  </si>
  <si>
    <t>random_14_02_0010000_02.data</t>
  </si>
  <si>
    <t>random_14_02_0010000_03.data</t>
  </si>
  <si>
    <t>random_14_02_0010000_04.data</t>
  </si>
  <si>
    <t>random_14_03_0010000_00.data</t>
  </si>
  <si>
    <t>random_14_03_0010000_01.data</t>
  </si>
  <si>
    <t>random_14_03_0010000_02.data</t>
  </si>
  <si>
    <t>random_14_03_0010000_03.data</t>
  </si>
  <si>
    <t>random_14_03_0010000_04.data</t>
  </si>
  <si>
    <t>random_14_04_0010000_00.data</t>
  </si>
  <si>
    <t>random_14_04_0010000_01.data</t>
  </si>
  <si>
    <t>random_14_04_0010000_02.data</t>
  </si>
  <si>
    <t>random_14_04_0010000_03.data</t>
  </si>
  <si>
    <t>random_14_04_0010000_04.data</t>
  </si>
  <si>
    <t>random_14_05_0010000_00.data</t>
  </si>
  <si>
    <t>random_14_05_0010000_01.data</t>
  </si>
  <si>
    <t>random_14_05_0010000_02.data</t>
  </si>
  <si>
    <t>random_14_05_0010000_03.data</t>
  </si>
  <si>
    <t>random_14_05_0010000_04.data</t>
  </si>
  <si>
    <t>random_15_01_0010000_00.data</t>
  </si>
  <si>
    <t>random_15_01_0010000_01.data</t>
  </si>
  <si>
    <t>random_15_01_0010000_02.data</t>
  </si>
  <si>
    <t>random_15_01_0010000_03.data</t>
  </si>
  <si>
    <t>random_15_01_0010000_04.data</t>
  </si>
  <si>
    <t>random_15_02_0010000_00.data</t>
  </si>
  <si>
    <t>random_15_02_0010000_01.data</t>
  </si>
  <si>
    <t>x0*exp(x1)</t>
  </si>
  <si>
    <t>random_15_02_0010000_02.data</t>
  </si>
  <si>
    <t>random_15_02_0010000_03.data</t>
  </si>
  <si>
    <t>random_15_02_0010000_04.data</t>
  </si>
  <si>
    <t>random_15_03_0010000_00.data</t>
  </si>
  <si>
    <t>random_15_03_0010000_01.data</t>
  </si>
  <si>
    <t>random_15_03_0010000_02.data</t>
  </si>
  <si>
    <t>random_15_03_0010000_03.data</t>
  </si>
  <si>
    <t>random_15_03_0010000_04.data</t>
  </si>
  <si>
    <t>random_15_04_0010000_00.data</t>
  </si>
  <si>
    <t>random_15_04_0010000_01.data</t>
  </si>
  <si>
    <t>random_15_04_0010000_02.data</t>
  </si>
  <si>
    <t>random_15_04_0010000_03.data</t>
  </si>
  <si>
    <t>random_15_04_0010000_04.data</t>
  </si>
  <si>
    <t>random_15_05_0010000_00.data</t>
  </si>
  <si>
    <t>random_15_05_0010000_01.data</t>
  </si>
  <si>
    <t>random_15_05_0010000_02.data</t>
  </si>
  <si>
    <t>random_15_05_0010000_03.data</t>
  </si>
  <si>
    <t>random_15_05_0010000_04.data</t>
  </si>
  <si>
    <t>(((-1.0*x1)*x2)*pow((1.0+(-1.0*x0)),-1.0))</t>
  </si>
  <si>
    <t>((((-1.0*x0)*x1)*pow(x2,-1.0))*pow((pow(x4,2.0)+(-1.0*pow(x3,2.0))),-1.0))</t>
  </si>
  <si>
    <t>x0*x1</t>
  </si>
  <si>
    <t>x0/x1</t>
  </si>
  <si>
    <t>0.5*x0*x1**2</t>
  </si>
  <si>
    <t>x0*x1**2</t>
  </si>
  <si>
    <t>x0*x1*x2</t>
  </si>
  <si>
    <t>x0*x1*sin(x2)</t>
  </si>
  <si>
    <t>(x0*x1/x2)**0.5</t>
  </si>
  <si>
    <t>0.5*x0*x1*x2/x3</t>
  </si>
  <si>
    <t>x0*x1*x3/x2</t>
  </si>
  <si>
    <t>x0*x1*x2*sin(x3)</t>
  </si>
  <si>
    <t>x0*x1*x2/x3</t>
  </si>
  <si>
    <t>x0*x1*x2**2</t>
  </si>
  <si>
    <t>x0*x2*x3/x1**2</t>
  </si>
  <si>
    <t>-0.125*x0*x1**4/(x2**2*x3**2*x4**2)</t>
  </si>
  <si>
    <t>x0*x1*x2*log(x4/x3)</t>
  </si>
  <si>
    <t>-0.125*x0*x1**4.0/(x2**2*x3**2*x4**2)</t>
  </si>
  <si>
    <t>-0.125*x0*x1**4/(x2**2*x3**2.0*x4**2)</t>
  </si>
  <si>
    <t>sin(x0*x1)</t>
  </si>
  <si>
    <t>cos(x0)/tan(x1)</t>
  </si>
  <si>
    <t>errTol</t>
  </si>
  <si>
    <t>pow(x0,4.0)</t>
  </si>
  <si>
    <t>x0**4</t>
  </si>
  <si>
    <t>(1.0+x0)</t>
  </si>
  <si>
    <t>(0.31830989*x0)</t>
  </si>
  <si>
    <t>0.31830989*x0</t>
  </si>
  <si>
    <t>(-1.0+x0)</t>
  </si>
  <si>
    <t>(1.0+log(x0))</t>
  </si>
  <si>
    <t>(3.14159265+sin(x0))</t>
  </si>
  <si>
    <t>(3.14159265*exp(x0))</t>
  </si>
  <si>
    <t>3.14159265*exp(x0)</t>
  </si>
  <si>
    <t>(2.0+sin(x0))</t>
  </si>
  <si>
    <t>(0.9991508+(0.10513319*x0))</t>
  </si>
  <si>
    <t>log((x0+x1))</t>
  </si>
  <si>
    <t>sin((x0+x1))</t>
  </si>
  <si>
    <t>(x1+log(x0))</t>
  </si>
  <si>
    <t>sin((x0*x1))</t>
  </si>
  <si>
    <t>(x0*exp(x1))</t>
  </si>
  <si>
    <t>(0.04321392*pow(x0,2.0))</t>
  </si>
  <si>
    <t>0.04321392*x0**2</t>
  </si>
  <si>
    <t>(4.54e-05*log(x0))</t>
  </si>
  <si>
    <t>4.54e-5*log(x0)</t>
  </si>
  <si>
    <t>pow(x0,x0)</t>
  </si>
  <si>
    <t>x0**x0</t>
  </si>
  <si>
    <t>(-0.41614684*log(x0))</t>
  </si>
  <si>
    <t>exp((-1.0*sin(x0)))</t>
  </si>
  <si>
    <t>exp(-sin(x0))</t>
  </si>
  <si>
    <t>(cos(x0)*sin(x1))</t>
  </si>
  <si>
    <t>sin(x1)*cos(x0)</t>
  </si>
  <si>
    <t>cos((x0*sin(x1)))</t>
  </si>
  <si>
    <t>cos(x0*sin(x1))</t>
  </si>
  <si>
    <t>(cos(x1)+log(x0))</t>
  </si>
  <si>
    <t>((0.5*log(pow(cos(x1),2.0)))+log(x0))</t>
  </si>
  <si>
    <t>(exp(x0)+sin(x1))</t>
  </si>
  <si>
    <t>(1.09345836+(-1.95195898*pow(0.4,cos(x0))))</t>
  </si>
  <si>
    <t>((0.86152412+(0.87244164*x0))+(0.66139054*pow(x0,0.25)))</t>
  </si>
  <si>
    <t>(4.60517019+(0.5*log(x0)))</t>
  </si>
  <si>
    <t>(7.3890561*exp((-2.0*x0)))</t>
  </si>
  <si>
    <t>7.3890561*exp(-2*x0)</t>
  </si>
  <si>
    <t>(1.0+(-1.0*exp(x0)))</t>
  </si>
  <si>
    <t>((-2.0*x1)+exp(x0))</t>
  </si>
  <si>
    <t>((3.14159265+x1)*cos(x0))</t>
  </si>
  <si>
    <t>((((-0.36323577+(0.08078532*pow(((1.0+x0)+x1),4.0)))+(-1.81636015*x1))+(-1.82728876*x0))+((-1.66596144*pow(x0,2.0))*pow(x1,2.0)))</t>
  </si>
  <si>
    <t>(exp(x1)*sin(cos(x0)))</t>
  </si>
  <si>
    <t>exp(x1)*sin(cos(x0))</t>
  </si>
  <si>
    <t>((-1.0+x1)+pow(x0,2.0))</t>
  </si>
  <si>
    <t>((x0+x2)*sin(x1))</t>
  </si>
  <si>
    <t>((x0*x1)+log(x2))</t>
  </si>
  <si>
    <t>((x0*x2)*pow(x1,0.5))</t>
  </si>
  <si>
    <t>x0*x1**0.5*x2</t>
  </si>
  <si>
    <t>((x0+x1)*cos(x2))</t>
  </si>
  <si>
    <t>((x0*x2)*pow(x1,2.0))</t>
  </si>
  <si>
    <t>x0*x1**2*x2</t>
  </si>
  <si>
    <t>(-4.14159265+(2.0*pow(x0,-1.0)))</t>
  </si>
  <si>
    <t>(0.76881412+(0.57139828*sin(x0)))</t>
  </si>
  <si>
    <t>(-2.0*pow((2.0+x0),-1.0))</t>
  </si>
  <si>
    <t>(0.69793185+(-0.55772538*x0))</t>
  </si>
  <si>
    <t>((9.43097248+(0.67822944*pow(0.05,x0)))+(0.6577517*exp(exp(x0))))</t>
  </si>
  <si>
    <t>(((10.0+x0)+(10.0*x1))+(x0*x1))</t>
  </si>
  <si>
    <t>((100.0*x0)*pow((1.0+(-0.1*x1)),2.0))</t>
  </si>
  <si>
    <t>((-1.0*x1)+cos(exp(x0)))</t>
  </si>
  <si>
    <t>((-1.0*x1)+log(x0))</t>
  </si>
  <si>
    <t>(pow(x0,2.0)+sin(exp(x1)))</t>
  </si>
  <si>
    <t>(((1.04188691+(1.62341698*x0))+(-0.3321093*pow(x0,0.5)))+((0.99840356*x1)*x2))</t>
  </si>
  <si>
    <t>(((-1.0+x0)+x1)+(-1.0*x2))</t>
  </si>
  <si>
    <t>((x1*x2)*pow(exp(x0),0.5))</t>
  </si>
  <si>
    <t>x1*x2*exp(x0)**0.5</t>
  </si>
  <si>
    <t>((-3.14159265*x1)+(x0*x2))</t>
  </si>
  <si>
    <t>(x0*(0.98930253+((-0.91222027*sin(x1))*sin(x2))))</t>
  </si>
  <si>
    <t>(((x0*x2)*x3)*pow(x1,-1.0))</t>
  </si>
  <si>
    <t>x0*x2*x3/x1</t>
  </si>
  <si>
    <t>(((x0*x1)*x3)*pow(x2,-1.0))</t>
  </si>
  <si>
    <t>((x2+x3)+((-1.0*x0)*x1))</t>
  </si>
  <si>
    <t>((x0*x2)+(x1*x3))</t>
  </si>
  <si>
    <t>(((x0+x1)+x2)+(-1.0*x3))</t>
  </si>
  <si>
    <t>(10.0+log((2.0+(-1.0*x0))))</t>
  </si>
  <si>
    <t>(6.54998457+(-1.0*x0))</t>
  </si>
  <si>
    <t>((0.25*pow(x0,2.0))+(0.25*pow(x0,3.0)))</t>
  </si>
  <si>
    <t>(0.2143883*pow(x0,-2.0))</t>
  </si>
  <si>
    <t>0.2143883/x0**2</t>
  </si>
  <si>
    <t>(-0.14436565+(2.0*pow(cos(x0),2.0)))</t>
  </si>
  <si>
    <t>((((10.0*x0)+(10.0*log(x0)))+(x0*x1))+(x1*log(x0)))</t>
  </si>
  <si>
    <t>((0.31830989*exp((2.0*x1)))*log(x0))</t>
  </si>
  <si>
    <t>0.31830989*exp(2*x1)*log(x0)</t>
  </si>
  <si>
    <t>(((1.00913964+(-0.44526053*x1))+(-0.49406412*pow(x0,2.0)))+((-0.37075286*pow(x0,2.0))*pow(x1,2.0)))</t>
  </si>
  <si>
    <t>((((((-3423.89514894+(0.94246959*log((x1*pow(x0,2.0)))))+(3204.52474539*x0))+(36217.64220032*pow(x0,10.0)))+(13709.52225595*pow((1.0+exp(x0)),-2.0)))+(-17.29305167*sin(((pow(x0,2.0)+(x0*pow((1.0+x0),2.0)))+((9.8696044*pow(x0,2.0))*pow((0.31830989+pow(x0,-1.0)),2.0))))))+(-199329.54650417*pow(sin(x0),15.0)))</t>
  </si>
  <si>
    <t>(((-0.78213959+(0.4066584*log(x1)))+(1.81892821*x0))+((-2.07408596*log(x1))*sin(pow(sin(x0),2.0))))</t>
  </si>
  <si>
    <t>cos(((3.14159265*x1)+(x0*x2)))</t>
  </si>
  <si>
    <t>((((0.37313722+(0.57660131*exp((x0+x1))))+(0.3755479*x1))+(0.37948201*x0))+((-0.6324346*pow(x2,2.0))*pow((x0+x1),2.0)))</t>
  </si>
  <si>
    <t>(((-1.0+x0)+x2)+(-1.0*exp(x1)))</t>
  </si>
  <si>
    <t>((x2*pow(x0,-1.0))+log(x1))</t>
  </si>
  <si>
    <t>(((0.76580126+(1.0377635*x0))+(1.0377635*log(sin((x0+((0.5*x1)*x2))))))+(-1.03483463*sin(x0)))</t>
  </si>
  <si>
    <t>((((((0.11336492+(0.70878551*x0))+(0.64936974*x2))+(0.66555477*x1))+(2.24574107*pow((((x0*x1)*x2)*x3),0.5)))+(-0.95911055*x3))+(-3.48711009*log((1.0+((x0*x1)*x2)))))</t>
  </si>
  <si>
    <t>(((x2*x3)*pow(x0,-1.0))*exp(x1))</t>
  </si>
  <si>
    <t>x2*x3*exp(x1)/x0</t>
  </si>
  <si>
    <t>((x0*x1)*(x3+pow(x2,0.5)))</t>
  </si>
  <si>
    <t>(((-1.0*x1)+(-1.0*x2))*log(pow((x0+x3),-1.0)))</t>
  </si>
  <si>
    <t>((x3+pow(x1,0.5))+(x0*x2))</t>
  </si>
  <si>
    <t>(-0.07117324+(0.3619269*pow(0.15915494,sin(x0))))</t>
  </si>
  <si>
    <t>(-2.40299796*cos((2.0*x0)))</t>
  </si>
  <si>
    <t>(0.54030231*pow(cos((10.0+x0)),-1.0))</t>
  </si>
  <si>
    <t>(17.15278971+(1.41421356*pow(x0,0.5)))</t>
  </si>
  <si>
    <t>(0.55251009+(0.38096756*sin(x0)))</t>
  </si>
  <si>
    <t>((220.26465795*pow(x1,2.0))*exp(x0))</t>
  </si>
  <si>
    <t>220.26465795*x1**2*exp(x0)</t>
  </si>
  <si>
    <t>((1.23834865+(0.14688848*x0))+(-1.6529416*sin((0.20053222*exp((x0+x1))))))</t>
  </si>
  <si>
    <t>(exp((-1.0*x0))*sin(pow(x1,2.0)))</t>
  </si>
  <si>
    <t>exp(-x0)*sin(x1**2)</t>
  </si>
  <si>
    <t>((11.0+pow(x1,2.0))+(-1.0*exp(x0)))</t>
  </si>
  <si>
    <t>(0.54030231+(2.0*exp((-1.0*x1))))</t>
  </si>
  <si>
    <t>(((-1.0+x0)+(-1.0*exp(x1)))+sin(x2))</t>
  </si>
  <si>
    <t>((-1.0*log(x1))+cos((x0*x2)))</t>
  </si>
  <si>
    <t>(((1.01796272+(-1.07169737*sin((x0*pow(x1,2.0)))))+((-1.80528022*x1)*pow(sin(x0),2.0)))+(((0.837311*x0)*x1)*x2))</t>
  </si>
  <si>
    <t>((0.99906868*log(((x0+x1)+(x0*exp(pow(x2,2.0))))))+(1.0108611*log(cos(x2))))</t>
  </si>
  <si>
    <t>(sin((x0*x2))+sin((x1*x2)))</t>
  </si>
  <si>
    <t>((x2+(-1.0*log((x0*pow(x1,-1.0)))))+log(x3))</t>
  </si>
  <si>
    <t>((x3+pow(x0,0.5))+(x1*cos(x2)))</t>
  </si>
  <si>
    <t>(cos((x1+x3))+sin((x0*x2)))</t>
  </si>
  <si>
    <t>(((-0.85593549+(0.99019222*sin(x2)))+(0.98854794*x3))+(0.68974105*exp((x0+x1))))</t>
  </si>
  <si>
    <t>(x0*((((0.98285891*x3)+(1.04379858*pow(x2,0.5)))+((-0.32926404*x1)*x2))+((-0.23037959*pow(x1,2.0))*exp(x3))))</t>
  </si>
  <si>
    <t>((38.83064877+(22.44609397*sin(x0)))+(-3.57240681*pow(cos(x0),2.0)))</t>
  </si>
  <si>
    <t>(11.0+(-1.18839511*log(x0)))</t>
  </si>
  <si>
    <t>(((-2.50102706+(0.00744059*pow(cos(exp(x0)),-1.0)))+(2.44713532*cos((0.06562175*pow(log(x0),2.0)))))+((-0.31009925*cos(((x0+(3.14159265*pow(x0,-1.0)))+sin((0.5+pow(x0,-1.0))))))*log(x0)))</t>
  </si>
  <si>
    <t>((-1.0*exp(x0))+(9.8696044*pow(x0,-2.0)))</t>
  </si>
  <si>
    <t>(0.04773606+(0.12926599*pow(x0,0.5)))</t>
  </si>
  <si>
    <t>((2.41581542+(-1.24732678*cos((0.10353727*pow((pow(x0,-1.0)*(1.0+pow(x1,-1.0))),0.5)))))+(-3.11977363*sin(pow((1.0+(x0*x1)),-5.0))))</t>
  </si>
  <si>
    <t>(((-0.02650265+(0.11992764*x0))+(1.04920191*cos((0.72+log(x1)))))+((-0.92075062*x0)*pow(x1,2.0)))</t>
  </si>
  <si>
    <t>(-0.053615+((-0.58406962*pow(x0,2.0))*pow(x1,2.0)))</t>
  </si>
  <si>
    <t>((((((-27.61591858+(0.00951628*pow(x1,-1.0)))+(47.26994463*pow(x1,0.5)))+(-1.65484825*pow(x0,2.0)))+(-14.95693944*log(sin(x1))))+(-18.25256887*x1))+((0.58612441*exp(x0))*log(x1)))</t>
  </si>
  <si>
    <t>(0.00464813+(-1.00316518*sin((sin(x0)+sin((0.54030231+sin(x1)))))))</t>
  </si>
  <si>
    <t>(((0.93346859*sin(log((pow(sin(x2),-1.0)*sin(x1)))))+((0.00034542*pow(x0,8.0))*pow(x2,-2.0)))+(((-0.03048359*x0)*x2)*pow(x1,-1.0)))</t>
  </si>
  <si>
    <t>((0.54695069+(-0.96181134*sin(x0)))+((-0.93793256*x1)*pow(x2,2.0)))</t>
  </si>
  <si>
    <t>((-1.0*log(cos(x2)))+(0.5*log((x0*pow(x1,2.0)))))</t>
  </si>
  <si>
    <t>((-0.10256384+(0.25583061*exp(pow(x0,(x0*(x1+x2))))))+(0.41579613*pow(x0,x0)))</t>
  </si>
  <si>
    <t>(-0.00028475+(0.99982925*cos(((-0.84084506+x1)+(x0*pow(x2,-2.0))))))</t>
  </si>
  <si>
    <t>((-0.34462352+(0.44253845*pow(x1,0.5)))+(1.01401515*cos((((x3*pow(x0,2.0))+(x3*log(((pow(x2,2.0)+((x1*x3)*sin(x2)))+((x2*x3)*sin(x2))))))+(((-1.0*x1)*pow(x3,2.0))*sin(x2))))))</t>
  </si>
  <si>
    <t>(((((((((-77.74299913+(0.20769915*pow((x0+x1),-1.0)))+(2.74415839*pow(cos(log(sin(x0))),20.0)))+(16.20384091*exp(x0)))+(58.30583734*cos(x0)))+((0.72728703*pow(cos((x0*pow(log(x0),-1.0))),40.0))*log(x2)))+((2.16464275*x3)*pow(cos((x0*pow(log(x0),-1.0))),40.0)))+((2.21660589*x1)*pow(cos((x0*pow((x0+log(((x1*x2)*x3))),-1.0))),40.0)))+((-1.91449939*x0)*x1))+((((2.30055435*x0)*x1)*x2)*x3))</t>
  </si>
  <si>
    <t>(((((((-1.59356245+(0.1041267*pow(x1,-1.0)))+(1.62082284*x1))+(-0.83944864*pow(((10.0*x1)+(x1*pow(x0,-1.0))),-1.0)))+((3.41258525*x0)*x1))+((1.064988*x1)*x2))+((-1.25054286*x1)*x3))+((-2.60570233*x0)*pow(x1,2.0)))</t>
  </si>
  <si>
    <t>((0.01208185+(((1.08030793*x1)*x2)*pow(sin((x3+(2.0*x0))),0.5)))+(((-0.1061347*x1)*x2)*pow(x3,-1.0)))</t>
  </si>
  <si>
    <t>((0.00485406+((-0.55108285*pow(x0,2.0))*pow(x2,2.0)))+((-0.55744872*pow(x1,2.0))*pow(x3,2.0)))</t>
  </si>
  <si>
    <t>((-1019844.42284884+(1019856.31832513*pow(cos(pow(x0,46.0)),-25.0)))+((94606.64595846*x0)*sin(sin((2.0*pow(x0,27.0))))))</t>
  </si>
  <si>
    <t>(0.36676953+(0.00144541*pow(444.0,x0)))</t>
  </si>
  <si>
    <t>((4.94801115+(0.04087851*log(x0)))+(0.98788209*x0))</t>
  </si>
  <si>
    <t>(0.74547289+(0.14284804*pow(x0,2.0)))</t>
  </si>
  <si>
    <t>((((87.0368549+(2.96320135*cos(x0)))+(49.33387044*x0))+(17.39915816*pow(x0,1.77245385)))+(89.11395266*pow(x0,0.5)))</t>
  </si>
  <si>
    <t>((0.00712453+(-2.00042835*log(sin(x0))))+((-0.72546518*pow(x0,(1.0+x1)))*sin(x1)))</t>
  </si>
  <si>
    <t>(-0.83873451+(0.24782168*cos(((1.8*x0)*pow(x1,2.0)))))</t>
  </si>
  <si>
    <t>(((1.03662138+(0.01115859*pow(x0,2.0)))+(0.15841006*x1))+(-0.07173792*pow(((1.0+pow(sin(x0),4.0))+exp(x1)),x1)))</t>
  </si>
  <si>
    <t>((2.67193861+(0.09423743*pow(x0,0.5)))+(1.00003375*sin(x1)))</t>
  </si>
  <si>
    <t>(((0.94462672+(4.88566242*sin(pow(x0,10.0))))+(25.67729749*sin(x0)))+(-25.99394235*x0))</t>
  </si>
  <si>
    <t>((4.60517019+(pow(x0,2.0)*log(x2)))+log(x1))</t>
  </si>
  <si>
    <t>(((0.69314718*pow(x2,-2.0))+cos(x0))+sin(x1))</t>
  </si>
  <si>
    <t>(((-0.41614684*pow(x1,2.0))+exp(x2))+sin(x0))</t>
  </si>
  <si>
    <t>(((0.97952986*pow((x2*pow(sin(x1),-1.0)),0.5))+((0.54274567*x1)*pow((x2*(x0+pow(x1,-1.0))),0.5)))+((0.62808618*x0)*pow((x2*(x0+pow(x1,-1.0))),0.5)))</t>
  </si>
  <si>
    <t>(((-0.39143475+(0.92622086*sin(x0)))+(0.93858146*x1))+(-0.92298384*sin(x2)))</t>
  </si>
  <si>
    <t>(0.99996411+(((((-0.50797989*pow(0.5,pow(x0,2.0)))*pow(x3,2.0))*pow((pow(x2,-0.5)*cos(x2)),pow(x2,2.0)))*pow(sin(x1),2.0))*cos((x2+sin(x0)))))</t>
  </si>
  <si>
    <t>((exp(x2)*sin(x3))+exp((x0*sin(x1))))</t>
  </si>
  <si>
    <t>((((1.8919197*pow((x0*cos(x1)),0.5))+(-0.42048096*pow(x0,0.5)))+((0.39476415*x2)*pow((x0*x2),0.5)))+((0.42775379*x3)*pow(x0,0.5)))</t>
  </si>
  <si>
    <t>(((((3.41925993+(-3.39137535*sin(pow(x3,x1))))+((-0.85478743*x0)*x2))+((-0.45828326*x2)*pow(x0,2.0)))+((-1.18908546*x1)*log(pow(x3,-1.0))))+((((0.77879313*x0)*x1)*x2)*log(pow(x3,-1.0))))</t>
  </si>
  <si>
    <t>((0.9777286+((0.9983205*x1)*pow((x0+x3),0.5)))+((-0.48369193*x1)*pow(x2,2.0)))</t>
  </si>
  <si>
    <t>((-0.38165426+(-1.30736384*x0))+(-1.4127434*pow(x0,0.5)))</t>
  </si>
  <si>
    <t>(85.57667812+(0.426032*cos(((((20.0+pow(x0,-40.0))+pow(x0,(-20.0+(2.0*x0))))+(2.0*pow(x0,-20.0)))+(pow(x0,(2.0*x0))*pow(cos(x0),-40.0))))))</t>
  </si>
  <si>
    <t>(10.03494876+(-0.04137986*sin(sin((1.8*x0)))))</t>
  </si>
  <si>
    <t>(4.05544307+(-2.21823507*pow((1.0+x0),0.5)))</t>
  </si>
  <si>
    <t>(pow(x0,-3.0)*(((0.24457626*pow(x0,2.0))+(x0*((2.3434516+(0.30237801*log(x0)))+(0.01315486*pow(log(x0),2.0)))))+(pow(x0,3.0)*(-0.13488683+(0.11766544*log(x0))))))</t>
  </si>
  <si>
    <t>((100.0+(-1.0*log(x1)))+(1618.17799191*exp(cos(x0))))</t>
  </si>
  <si>
    <t>((1.32727716+(0.36244588*sin(x1)))+(-0.1886303*pow(0.25,x0)))</t>
  </si>
  <si>
    <t>((pow(x0,-2.0)*pow(x1,-1.0))*(2.89727551+((-33.31433955*x1)*pow(sin(x1),-1.0))))</t>
  </si>
  <si>
    <t>(pow(x0,-1.0)*(((1.02325267+(0.78109911*pow(x1,0.25)))+(1.34770855*x1))+(-0.0067895*x0)))</t>
  </si>
  <si>
    <t>((-0.93098287+pow(x1,4.0))+(-1.0*pow(x0,0.5)))</t>
  </si>
  <si>
    <t>(((((7.02981039+(-0.97115227*x1))+(-8.13283099*pow(0.5,x2)))+((2.46647646*pow(x1,2.0))*pow(sin(pow(x2,-0.5)),20.0)))+((1.00389845*x0)*pow(0.5,x2)))+((-0.8952927*x2)*pow(((4.0+x0)+(-1.0*x1)),sin((pow(x2,-1.0)*pow((x0+x2),-0.5))))))</t>
  </si>
  <si>
    <t>(pow(x0,2.0)+(-1.0*pow(x1,2.0)))</t>
  </si>
  <si>
    <t>(((((((((2860.52305579+(7.87845853*pow(x2,-1.0)))+(5681.79636374*sin(x0)))+(-7603.68124156*pow(x0,0.5)))+((0.39083892*pow(x2,-2.0))*pow(sin(x0),-2.0)))+((380.28840671*pow((x1+sin(x2)),-2.0))*pow((((-1.0*x1)*pow(x2,2.0))+((x1*x2)*pow(x0,-1.0))),0.5)))+((-500.43734169*log((pow(x0,-1.0)*pow(x2,-1.0))))*sin(x2)))+((-0.58462482*pow(x0,-1.0))*pow(x2,-2.0)))+((-4.28559935*pow(x0,-1.0))*pow(x2,-1.0)))+(((-106.93299875*pow(x0,-1.0))*pow((x1+sin(x2)),-2.0))*sin(pow(x1,0.5))))</t>
  </si>
  <si>
    <t>((-1.34405857090807e+30*pow((3.14159265+x0),-1.0))+(2.68811714181614e+43*pow(pow(x0,2.0),-0.5)))</t>
  </si>
  <si>
    <t>((-2.88066564+(0.99997711*log((x0*x2))))+(2.04830863*sin(cos(x1))))</t>
  </si>
  <si>
    <t>(((x0*x2)*pow(x3,0.5))+exp((x3*sin(x1))))</t>
  </si>
  <si>
    <t>(pow(x1,-1.0)*(((x1*((0.96673717+(0.04025626*cos(((x3*pow(x0,2.0))*pow(x1,-1.0)))))+(((0.0988669*x0)*x3)*log(x1))))+((-0.0138663*x0)*x3))+(((0.02769073*x0)*x2)*x3)))</t>
  </si>
  <si>
    <t>((((((((-1.35538726+(1.58786879*pow(x1,0.5)))+(-0.00040055*pow(x0,-1.0)))+((-3.2796733*x0)*pow(x3,2.0)))+(((9.12838019*x0)*pow(x2,2.0))*pow(x3,2.0)))+(((-1.02745155*pow(x1,-1.0))*pow(x2,10.0))*pow(x3,3.0)))+(((-18.37006216*x0)*x3)*pow(x2,2.0)))+((((13.02844279*x0)*x1)*x2)*x3))+((((-2.09342522*pow(x0,2.0))*pow(x1,-1.0))*pow(x2,2.0))*pow(x3,2.0)))</t>
  </si>
  <si>
    <t>((((((1.04194413+(0.06068734*x2))+(-0.06493374*x0))+((0.50711505*x1)*pow((x0*x3),0.5)))+((-0.0575809*x2)*x3))+((-0.18330762*x1)*exp(x3)))+(((-0.07769754*pow(x2,2.0))*exp(x3))*log(pow(x0,-1.0))))</t>
  </si>
  <si>
    <t>((1.01281603+((1.36540546*sin(x3))*sin((0.34042094*exp(x1)))))+((-0.0944771*x0)*x2))</t>
  </si>
  <si>
    <t>(1.1587668+(0.00662572*pow(77.0,x0)))</t>
  </si>
  <si>
    <t>(0.2577438+(-0.21937236*sin(cos(x0))))</t>
  </si>
  <si>
    <t>(-0.00297744+(0.00053471*x0))</t>
  </si>
  <si>
    <t>(0.43842021*cos((15.91549431+(0.31830989*pow(x0,(-1.5*pow(x0,-1.0)))))))</t>
  </si>
  <si>
    <t>(-1.83808758+(-1.7982551*exp((-1.0*pow(x0,-1.0)))))</t>
  </si>
  <si>
    <t>((1.88871912+(-0.72387655*cos(((1.64872127*x0)*exp((-1.0*x1))))))+((-2.06842707*x1)*exp((-0.9*sin(x1)))))</t>
  </si>
  <si>
    <t>(pow(x0,-2.0)*(-51.14099318+(1.62786837*cos(x1))))</t>
  </si>
  <si>
    <t>(((((54.59690092+(0.99768464*pow(x0,2.0)))+(6.29768438*sin(x1)))+(-12.77633017*x0))+((8.47853833*x1)*exp(x1)))+((-1.99950665*x0)*exp(x1)))</t>
  </si>
  <si>
    <t>((-0.3523603+(-0.13021356*pow(x1,2.0)))*exp((2.0*x0)))</t>
  </si>
  <si>
    <t>((((7.23536536+(3.53987176*pow(2.0,cos(x0))))+(10.23345588*x1))+(-5.35223596*exp(x1)))+((1.12885941*x1)*cos(x0)))</t>
  </si>
  <si>
    <t>(((-6.69641197+(1.00079294*sin(x0)))+(-0.26104335*pow(x1,2.0)))+(-1.00034736*x2))</t>
  </si>
  <si>
    <t>(((0.69314718*pow(x1,-1.0))*pow(x2,0.25))*log(x0))</t>
  </si>
  <si>
    <t>0.69314718*x2**0.25*log(x0)/x1</t>
  </si>
  <si>
    <t>(((-4.69452805+x0)+(3.69452805*cos((2.0*x1))))+exp(x2))</t>
  </si>
  <si>
    <t>(((-0.31156185+(1.83374018*sin(pow((1.0+x0),-2.0))))+((1.6976352*pow((1.0+x0),-2.0))*sin(x1)))+(((1.23114251*x1)*x2)*pow(((x0+pow(x0,2.0))+pow(x2,-1.0)),-2.0)))</t>
  </si>
  <si>
    <t>((((-2.87162421+(2.43549148*x1))+(1.01280072*x3))+(-0.99726659*log((x1*pow(x2,-1.0)))))+(-1.03583859*x0))</t>
  </si>
  <si>
    <t>((((-0.20430547+(0.22803882*cos((3.14159265*pow(x1,-1.0)))))+((2.26181753*x0)*x2))+((-0.86526004*x0)*x3))+((-0.92160119*x2)*x3))</t>
  </si>
  <si>
    <t>((((535.49165552*x3)*pow(x0,-2.0))*pow(x2,-1.0))*pow(sin(x1),2.0))</t>
  </si>
  <si>
    <t>535.49165552*x3*sin(x1)**2/(x0**2*x2)</t>
  </si>
  <si>
    <t>((((((3.40938438+(0.98670384*x0))+(2.72772381*pow(x2,2.0)))+(-0.30334888*pow(x2,-0.5)))+(-0.46619078*pow(x3,2.0)))+(-0.99360758*x1))+(-5.44337041*x2))</t>
  </si>
  <si>
    <t>((1.75822679+(0.27080984*log((x0*(1.0+x2)))))+(-2.9594142*sin(((x0+(x2*pow(x0,2.0)))+((x0*x1)*x2)))))</t>
  </si>
  <si>
    <t>((((0.1669191+(0.90320096*pow(x1,0.5)))+(-0.2820905*log((x1+((x0*x3)*pow(x4,-1.0))))))+((0.34578402*x1)*x3))+((-0.43085876*x2)*x3))</t>
  </si>
  <si>
    <t>((((x2+x4)+(-1.0*sin(x1)))+(0.5*log(x0)))+sin(x3))</t>
  </si>
  <si>
    <t>(((((0.8174655+(1.03592591*cos(x0)))+(1.09139383*pow(x0,(2.0*pow(x1,-1.0)))))+(-1.87258092*pow(x0,(((x0*x1)*x3)*log(pow(x2,-1.0))))))+((0.34637586*x0)*pow((x0*x3),x2)))+(((0.34637586*x0)*x1)*pow((x0*x3),x2)))</t>
  </si>
  <si>
    <t>(0.00887026+((0.89958503*x4)*pow(((((x0*x1)*sin(x3))+((x0*x3)*sin(x2)))+((x1*sin(x0))*sin(x2))),2.0)))</t>
  </si>
  <si>
    <t>((((((((1.54e-06*pow(x3,-5.0))*pow(sin((3.0*x0)),2.0))+((6.19906495*x0)*exp(x1)))+(((-0.00053333*pow(x2,4.0))*pow(x3,-2.0))*pow(x4,-1.0)))+(((-5.19917985*x0)*cos(x2))*exp(x1)))+((((1.82310481*x0)*pow(x3,-1.0))*exp(x1))*sin(x4)))+(((((3.13960774*x0)*x2)*pow(x3,-1.0))*exp(x1))*sin(x4)))+(((((-2.60195059*x0)*x1)*x2)*pow(x3,-1.0))*sin(x4)))</t>
  </si>
  <si>
    <t>(-0.84256969+(-0.0776333*pow(sin(x0),0.5)))</t>
  </si>
  <si>
    <t>(-0.13328932+(-0.83709546*sin((-1.69314718+log(x0)))))</t>
  </si>
  <si>
    <t>((-3.25255503+(0.35807003*x0))+(3.87918817*cos(x0)))</t>
  </si>
  <si>
    <t>((-0.00345285+(0.08752779*x0))+(0.29041887*pow(x0,0.5)))</t>
  </si>
  <si>
    <t>((139.0489064+(0.15594369*cos(log(x0))))+(-0.98776595*sin(log(x0))))</t>
  </si>
  <si>
    <t>((((2.35957798+(1.27502593*pow((x0+x1),0.5)))+(21.59568623*pow(3.0,x1)))+(-23.82742309*exp(x1)))+((-0.69646713*x0)*pow(x1,3.0)))</t>
  </si>
  <si>
    <t>((0.18097203+(-0.00159136*pow(x0,-1.0)))+(-0.82551983*sin(((0.605+(-0.5*pow(x1,2.0)))+log(sin(x0))))))</t>
  </si>
  <si>
    <t>((0.8918595+(0.10472727*cos(x1)))+(-0.22306422*x0))</t>
  </si>
  <si>
    <t>((((3.14159281+pow(x1,-4.0))+(-2.0*pow(x1,-3.0)))+(4.5449077*pow(x1,-2.0)))+(-3.54490774*pow(x1,-1.0)))</t>
  </si>
  <si>
    <t>((0.86747401+(3.04322468*pow(x1,2.5)))+(-3.19232495*pow(x1,2.0)))</t>
  </si>
  <si>
    <t>(((((1.01152368+(0.99719075*x0))+(2.55765173*pow(x2,2.0)))+(2.99015805*pow(x2,6.0)))+(-0.2061162*x2))+((1.00172109*x0)*x1))</t>
  </si>
  <si>
    <t>(6.887e-05*pow(x1,-1.0))</t>
  </si>
  <si>
    <t>6.887e-5/x1</t>
  </si>
  <si>
    <t>(((((((0.92626933+(-8.84714699*pow(sin(x2),0.5)))+(-10.9743128*log(x0)))+((7.54927209*pow(x1,0.5))*pow(sin(x2),0.5)))+((8.5593113*pow(sin(pow(x1,0.5)),0.5))*log(x0)))+((1.6130494*x0)*log(x0)))+((-1.46391261*pow(x1,0.5))*log(x0)))+((-3.59861211*x1)*pow(sin(x2),0.5)))</t>
  </si>
  <si>
    <t>(((-2.00300261+(0.12726151*pow((3.14159265+x2),x1)))+(1.00206459*cos(x0)))+(1.71602118*x2))</t>
  </si>
  <si>
    <t>(((((-1.3654556+(2.91700252*x0))+(3.34230849*sin(((0.5+x1)+(-1.0*x0)))))+(-0.27294886*x2))+(-0.96033215*x1))+(-1.11611708*sin((x0+((0.18899985*x2)*pow(x1,-1.0))))))</t>
  </si>
  <si>
    <t>(pow(x1,-1.0)*(((-10.0*x3)+(-10.0*exp(x0)))+(10.0*x2)))</t>
  </si>
  <si>
    <t>(((((0.60169787+((7.15383135*cos(x3))*exp((-1.0*x0))))+((2.08295704*x1)*exp((((-1.0*x0)+(2.0*x1))+((-1.0*x0)*x3)))))+((1.87370803*pow(x2,2.0))*exp((((-1.0*x0)+(2.0*x1))+((-1.0*x0)*x3)))))+((241.80952922*pow(x2,3.0))*exp(((-2.0*pow(x1,-1.0))+((-1.0*x0)*x3)))))+(((27.00595153*pow(x2,2.0))*cos(pow(x3,2.0)))*exp((-1.0*x0))))</t>
  </si>
  <si>
    <t>((((0.31568431+(-0.72470333*cos(x0)))+(-1.29303877*log(sin((1.0+x1)))))+(-1.60597052*sin(pow(x1,2.0))))+((-1.00009216*x2)*x3))</t>
  </si>
  <si>
    <t>(((-0.52419292+(97.40954713*exp(x3)))+(-0.47460952*pow(cos(x1),2.0)))+((-1.00091286*x0)*x2))</t>
  </si>
  <si>
    <t>((((pow(cos(x0),2.0)+(3.14159265*x2))+((2.0*cos(x0))*exp(x1)))+((3.14159265*x2)*x3))+exp((2.0*x1)))</t>
  </si>
  <si>
    <t>(x3*((((x1*pow(x4,2.0))+((-1.0*x0)*pow(x4,2.0)))+((x1*x2)*x4))+(((-1.0*x0)*x2)*x4)))</t>
  </si>
  <si>
    <t>((((0.88730428*x2)+(0.95855769*pow(cos(x0),2.0)))+(0.96389428*x3))*sin(pow(x1,2.0)))</t>
  </si>
  <si>
    <t>(((((((((3.40684506+(1.41985016*pow(x3,10.0)))+(-1.3893481*x0))+((6.6708511*x3)*pow(x4,0.5)))+((-2.89446052*x3)*pow(x4,1.5)))+((-1.07009286*x0)*pow(x4,0.5)))+((-4.86511702*x2)*pow(x1,0.5)))+(((2.51073784*x0)*x2)*pow(x1,0.5)))+(((3.24437658*x2)*x4)*pow(x1,0.5)))+(((-3.65959523*x2)*x3)*pow(x1,0.5)))</t>
  </si>
  <si>
    <t>(((0.95379843+(-0.97289782*pow(cos(x1),8.0)))+(-0.1297382*x0))+(((0.38515847*x0)*x3)*pow(x2,0.5)))</t>
  </si>
  <si>
    <t>((((1.6582239+(1.00012891*sin(x3)))+(0.79188376*cos((10.0+x0))))+(1.05415211*pow(x0,0.5)))+(((-0.99996906*x1)*x4)*pow(x2,-1.0)))</t>
  </si>
  <si>
    <t>((0.03011705+(0.75011558*x0))+(1.40816701*cos(exp(x0))))</t>
  </si>
  <si>
    <t>((((-5.07541217+(2.24824607*pow(x0,-0.5)))+(2.1710252*x0))+(-0.0471295*pow(x0,-1.0)))+(-0.97999135*log(x0)))</t>
  </si>
  <si>
    <t>(2.13885731*pow(((-1.0*x0)*log(x0)),0.5))</t>
  </si>
  <si>
    <t>2.13885731*(-x0*log(x0))**0.5</t>
  </si>
  <si>
    <t>(0.12770598+(0.02028438*exp((3.14159265*x0))))</t>
  </si>
  <si>
    <t>(0.95780739+(-1.0*cos((x0+(-1.0*pow(x1,2.0))))))</t>
  </si>
  <si>
    <t>(((((4.89757738+(0.53118713*x1))+(-0.32961158*sin(((-1.0*pow(x0,-1.0))+((2.0*x0)*x1)))))+(-2.16050803*x0))+(-4.982552*pow((x0+pow(x0,x0)),-1.0)))+((0.63588672*x1)*sin(((0.5+x0)+(0.5*pow(x0,-1.0))))))</t>
  </si>
  <si>
    <t>((((2.32397616+(1.66972272*pow(x0,2.0)))+(2.89821366*x1))+(-8.68316923*sin(pow(x1,2.0))))+((2.43683878*pow(x1,2.0))*cos((x0*x1))))</t>
  </si>
  <si>
    <t>(((5.01123562+(0.45023437*x1))+(4.39236981*pow(cos(x0),2.0)))+((2.24409661*x1)*cos(x0)))</t>
  </si>
  <si>
    <t>(x0*(-14.11331465+(-0.65901023*x1)))</t>
  </si>
  <si>
    <t>((((-0.95058951+(3.99728247*exp((-1.0*x2))))+((0.99981522*x1)*pow(x0,-2.0)))+(((-3.45702025*pow(x0,-1.0))*pow(x1,0.5))*exp((-1.0*x2))))+((((-1.31520292*x2)*pow(x0,-1.0))*pow(x1,0.5))*exp(((-1.0*x2)+(-1.0*pow(x2,3.0))))))</t>
  </si>
  <si>
    <t>(((((-1.04150683+(0.8646153*pow((x0+(-1.0*x1)),2.0)))+(1.02889316*pow(x0,2.0)))+((3.32824022*x0)*pow((x0+(-1.0*x1)),2.0)))+((-1.70529574*x2)*pow(((x0+(-1.0*pow(x1,2.0)))+(x1*pow(x0,2.0))),2.0)))+(((17.41766045*x1)*pow(x2,5.0))*pow((((-0.5*x1)*pow(x2,2.0))+sin((x0*x1))),2.0)))</t>
  </si>
  <si>
    <t>(((2.70810486+(-0.85182054*pow(x1,2.0)))+(-0.97371564*log((pow(cos(x2),1.5)*pow(cos((x1+(-1.0*pow(x2,2.0)))),0.5)))))+((-0.75213507*x0)*x1))</t>
  </si>
  <si>
    <t>(((((((-2.02630438+(9.1187395*sin(((x2+pow(x0,-1.0))+log(pow(sin(x0),2.0))))))+(-2.52530122*x0))+(-1.60418108*x1))+(-1.60418108*x2))+((29.64274609*pow(x1,20.0))*pow(x2,20.0)))+(((6.9075964*pow(x1,-1.0))*pow(x2,20.0))*pow((x0+x2),-10.0)))+(((-0.44472752*pow(x0,-1.0))*pow(x1,0.5))*sin(((x1+pow(x0,-1.0))+log(pow(sin(x0),2.0))))))</t>
  </si>
  <si>
    <t>(((91.48436474+(2.47704399*pow(x2,2.0)))+(-12.81534073*cos(x2)))+((0.50042829*x0)*x1))</t>
  </si>
  <si>
    <t>(((0.30289267+(-0.12778326*x0))+(-1.28519647*sin(((1.5*x1)+(x2*x3)))))+(((0.21529484*pow(x0,2.0))*pow(x1,2.0))*pow((x2+x3),2.0)))</t>
  </si>
  <si>
    <t>(-0.00138224+((0.00038545*pow(x0,-2.0))*pow(sin(((-2.0*x1)+(x1*x3))),4.0)))</t>
  </si>
  <si>
    <t>(30.00004682+(2.00000008*log((x0*pow(x2,-1.0)))))</t>
  </si>
  <si>
    <t>(((0.02597932+(2.66618979*exp(((pow(x1,2.0)+((-1.0*x2)*pow(x3,-1.0)))+(((-1.0*x0)*x2)*pow(x3,-1.0))))))+(-0.07785847*x0))+((-1.10679178*exp(((-1.0*x2)*pow(x3,-1.0))))*sin((1.24994774*pow(x1,2.0)))))</t>
  </si>
  <si>
    <t>((((-6.89966926+(11.06930549*pow(2.0,log(x1))))+(-5.04928909*pow(sin(x1),2.0)))+(-1.62197225*log(x1)))+(((0.49999836*x3)*pow(x0,-1.0))*pow(x2,-1.0)))</t>
  </si>
  <si>
    <t>(-0.97955921*cos(((((10.0+x4)+(-1.0*sin(pow(x1,2.0))))+(10.0*x3))+(x0*x2))))</t>
  </si>
  <si>
    <t>(((((1.13227125+(0.78141238*pow(x4,0.5)))+(0.89688051*x4))+(-0.99990169*x3))+(-1.0015804*x2))+((0.99603391*x0)*x1))</t>
  </si>
  <si>
    <t>(((((2.0000112*pow(x4,-1.0))+(1.00000143*x2))+(1.002253*x0))+(1.19763605*x3))+((0.71874623*x3)*pow(x1,3.0)))</t>
  </si>
  <si>
    <t>(((2.3023637+(-0.10208905*x4))+((0.10054061*x2)*x3))+((0.0323443*x0)*pow(x1,2.0)))</t>
  </si>
  <si>
    <t>(((((((((0.59293681*x2)+(1.14467947*x0))+(-1.15559355*x3))+((0.89435374*x3)*x4))+((0.67926033*x1)*x3))+((-0.92141204*x0)*x4))+((-0.40529414*x1)*x2))+((-0.40529414*x2)*x4))+((-0.63106593*x0)*x1))</t>
  </si>
  <si>
    <t>x0 + 1</t>
  </si>
  <si>
    <t>x0 - 1</t>
  </si>
  <si>
    <t>log(x0) + 1</t>
  </si>
  <si>
    <t>sin(x0) + 3.14159265</t>
  </si>
  <si>
    <t>sin(x0) + 2</t>
  </si>
  <si>
    <t>0.10513319*x0 + 0.9991508</t>
  </si>
  <si>
    <t>log(x0 + x1)</t>
  </si>
  <si>
    <t>sin(x0 + x1)</t>
  </si>
  <si>
    <t>x1 + log(x0)</t>
  </si>
  <si>
    <t>log(x0) + cos(x1)</t>
  </si>
  <si>
    <t>log(x0) + 0.5*log(cos(x1)**2)</t>
  </si>
  <si>
    <t>exp(x0) + sin(x1)</t>
  </si>
  <si>
    <t>1.09345836 - 1.95195898*0.4**cos(x0)</t>
  </si>
  <si>
    <t>0.66139054*x0**0.25 + 0.87244164*x0 + 0.86152412</t>
  </si>
  <si>
    <t>0.5*log(x0) + 4.60517019</t>
  </si>
  <si>
    <t>1 - exp(x0)</t>
  </si>
  <si>
    <t>(x1 + 3.14159265)*cos(x0)</t>
  </si>
  <si>
    <t>-1.66596144*x0**2*x1**2 - 1.82728876*x0 - 1.81636015*x1 + 0.08078532*(x0 + x1 + 1)**4 - 0.36323577</t>
  </si>
  <si>
    <t>x0**2 + x1 - 1</t>
  </si>
  <si>
    <t>(x0 + x2)*sin(x1)</t>
  </si>
  <si>
    <t>x0*x1 + log(x2)</t>
  </si>
  <si>
    <t>(x0 + x1)*cos(x2)</t>
  </si>
  <si>
    <t>0.57139828*sin(x0) + 0.76881412</t>
  </si>
  <si>
    <t>0.69793185 - 0.55772538*x0</t>
  </si>
  <si>
    <t>0.67822944*0.05**x0 + 0.6577517*exp(exp(x0)) + 9.43097248</t>
  </si>
  <si>
    <t>x0*x1 + x0 + 10*x1 + 10</t>
  </si>
  <si>
    <t>100*x0*(1 - 0.1*x1)**2</t>
  </si>
  <si>
    <t>x0**2 + sin(exp(x1))</t>
  </si>
  <si>
    <t>-0.3321093*x0**0.5 + 1.62341698*x0 + 0.99840356*x1*x2 + 1.04188691</t>
  </si>
  <si>
    <t>x0 + x1 - x2 - 1</t>
  </si>
  <si>
    <t>x0*x2 - 3.14159265*x1</t>
  </si>
  <si>
    <t>x0*(-0.91222027*sin(x1)*sin(x2) + 0.98930253)</t>
  </si>
  <si>
    <t>x0*x2 + x1*x3</t>
  </si>
  <si>
    <t>x0 + x1 + x2 - x3</t>
  </si>
  <si>
    <t>log(2 - x0) + 10</t>
  </si>
  <si>
    <t>6.54998457 - x0</t>
  </si>
  <si>
    <t>0.25*x0**3 + 0.25*x0**2</t>
  </si>
  <si>
    <t>2*cos(x0)**2 - 0.14436565</t>
  </si>
  <si>
    <t>x0*x1 + 10*x0 + x1*log(x0) + 10*log(x0)</t>
  </si>
  <si>
    <t>-0.37075286*x0**2*x1**2 - 0.49406412*x0**2 - 0.44526053*x1 + 1.00913964</t>
  </si>
  <si>
    <t>36217.64220032*x0**10 + 3204.52474539*x0 + 0.94246959*log(x0**2*x1) - 199329.54650417*sin(x0)**15 - 17.29305167*sin(9.8696044*x0**2*(0.31830989 + 1/x0)**2 + x0**2 + x0*(x0 + 1)**2) - 3423.89514894 + 13709.52225595/(exp(x0) + 1)**2</t>
  </si>
  <si>
    <t>1.81892821*x0 - 2.07408596*log(x1)*sin(sin(x0)**2) + 0.4066584*log(x1) - 0.78213959</t>
  </si>
  <si>
    <t>cos(x0*x2 + 3.14159265*x1)</t>
  </si>
  <si>
    <t>0.37948201*x0 + 0.3755479*x1 - 0.6324346*x2**2*(x0 + x1)**2 + 0.57660131*exp(x0 + x1) + 0.37313722</t>
  </si>
  <si>
    <t>x0 + x2 - exp(x1) - 1</t>
  </si>
  <si>
    <t>log(x1) + x2/x0</t>
  </si>
  <si>
    <t>1.0377635*x0 + 1.0377635*log(sin(x0 + 0.5*x1*x2)) - 1.03483463*sin(x0) + 0.76580126</t>
  </si>
  <si>
    <t>0.70878551*x0 + 0.66555477*x1 + 0.64936974*x2 - 0.95911055*x3 + 2.24574107*(x0*x1*x2*x3)**0.5 - 3.48711009*log(x0*x1*x2 + 1) + 0.11336492</t>
  </si>
  <si>
    <t>x0*x1*(x2**0.5 + x3)</t>
  </si>
  <si>
    <t>(-x1 - x2)*log(1/(x0 + x3))</t>
  </si>
  <si>
    <t>x0*x2 + x1**0.5 + x3</t>
  </si>
  <si>
    <t>0.3619269*0.15915494**sin(x0) - 0.07117324</t>
  </si>
  <si>
    <t>0.54030231/cos(x0 + 10)</t>
  </si>
  <si>
    <t>1.41421356*x0**0.5 + 17.15278971</t>
  </si>
  <si>
    <t>0.38096756*sin(x0) + 0.55251009</t>
  </si>
  <si>
    <t>0.14688848*x0 - 1.6529416*sin(0.20053222*exp(x0 + x1)) + 1.23834865</t>
  </si>
  <si>
    <t>x1**2 - exp(x0) + 11</t>
  </si>
  <si>
    <t>0.54030231 + 2*exp(-x1)</t>
  </si>
  <si>
    <t>x0 - exp(x1) + sin(x2) - 1</t>
  </si>
  <si>
    <t>0.837311*x0*x1*x2 - 1.80528022*x1*sin(x0)**2 - 1.07169737*sin(x0*x1**2) + 1.01796272</t>
  </si>
  <si>
    <t>0.99906868*log(x0*exp(x2**2) + x0 + x1) + 1.0108611*log(cos(x2))</t>
  </si>
  <si>
    <t>sin(x0*x2) + sin(x1*x2)</t>
  </si>
  <si>
    <t>x2 + log(x3) - log(x0/x1)</t>
  </si>
  <si>
    <t>x0**0.5 + x1*cos(x2) + x3</t>
  </si>
  <si>
    <t>sin(x0*x2) + cos(x1 + x3)</t>
  </si>
  <si>
    <t>0.98854794*x3 + 0.68974105*exp(x0 + x1) + 0.99019222*sin(x2) - 0.85593549</t>
  </si>
  <si>
    <t>x0*(-0.23037959*x1**2*exp(x3) - 0.32926404*x1*x2 + 1.04379858*x2**0.5 + 0.98285891*x3)</t>
  </si>
  <si>
    <t>22.44609397*sin(x0) - 3.57240681*cos(x0)**2 + 38.83064877</t>
  </si>
  <si>
    <t>11 - 1.18839511*log(x0)</t>
  </si>
  <si>
    <t>-0.31009925*log(x0)*cos(x0 + sin(0.5 + 1/x0) + 3.14159265/x0) + 2.44713532*cos(0.06562175*log(x0)**2) - 2.50102706 + 0.00744059/cos(exp(x0))</t>
  </si>
  <si>
    <t>-exp(x0) + 9.8696044/x0**2</t>
  </si>
  <si>
    <t>0.12926599*x0**0.5 + 0.04773606</t>
  </si>
  <si>
    <t>-3.11977363*sin((x0*x1 + 1)**(-5)) - 1.24732678*cos(0.10353727*((1 + 1/x1)/x0)**0.5) + 2.41581542</t>
  </si>
  <si>
    <t>-0.92075062*x0*x1**2 + 0.11992764*x0 + 1.04920191*cos(log(x1) + 0.72) - 0.02650265</t>
  </si>
  <si>
    <t>-0.58406962*x0**2*x1**2 - 0.053615</t>
  </si>
  <si>
    <t>-1.65484825*x0**2 + 47.26994463*x1**0.5 - 18.25256887*x1 + 0.58612441*exp(x0)*log(x1) - 14.95693944*log(sin(x1)) - 27.61591858 + 0.00951628/x1</t>
  </si>
  <si>
    <t>0.00464813 - 1.00316518*sin(sin(x0) + sin(sin(x1) + 0.54030231))</t>
  </si>
  <si>
    <t>0.00034542*x0**8/x2**2 - 0.03048359*x0*x2/x1 + 0.93346859*sin(log(sin(x1)/sin(x2)))</t>
  </si>
  <si>
    <t>-0.93793256*x1*x2**2 - 0.96181134*sin(x0) + 0.54695069</t>
  </si>
  <si>
    <t>0.5*log(x0*x1**2) - log(cos(x2))</t>
  </si>
  <si>
    <t>0.41579613*x0**x0 + 0.25583061*exp(x0**(x0*(x1 + x2))) - 0.10256384</t>
  </si>
  <si>
    <t>0.99982925*cos(x0/x2**2 + x1 - 0.84084506) - 0.00028475</t>
  </si>
  <si>
    <t>0.44253845*x1**0.5 + 1.01401515*cos(x0**2*x3 - x1*x3**2*sin(x2) + x3*log(x1*x3*sin(x2) + x2**2 + x2*x3*sin(x2))) - 0.34462352</t>
  </si>
  <si>
    <t>2.30055435*x0*x1*x2*x3 - 1.91449939*x0*x1 + 2.21660589*x1*cos(x0/(x0 + log(x1*x2*x3)))**40 + 2.16464275*x3*cos(x0/log(x0))**40 + 16.20384091*exp(x0) + 0.72728703*log(x2)*cos(x0/log(x0))**40 + 58.30583734*cos(x0) + 2.74415839*cos(log(sin(x0)))**20 - 77.74299913 + 0.20769915/(x0 + x1)</t>
  </si>
  <si>
    <t>-2.60570233*x0*x1**2 + 3.41258525*x0*x1 + 1.064988*x1*x2 - 1.25054286*x1*x3 + 1.62082284*x1 - 1.59356245 - 0.83944864/(10*x1 + x1/x0) + 0.1041267/x1</t>
  </si>
  <si>
    <t>1.08030793*x1*x2*sin(2*x0 + x3)**0.5 - 0.1061347*x1*x2/x3 + 0.01208185</t>
  </si>
  <si>
    <t>-0.55108285*x0**2*x2**2 - 0.55744872*x1**2*x3**2 + 0.00485406</t>
  </si>
  <si>
    <t>94606.64595846*x0*sin(sin(2*x0**27)) - 1019844.42284884 + 1019856.31832513/cos(x0**46)**25</t>
  </si>
  <si>
    <t>0.00144541*444**x0 + 0.36676953</t>
  </si>
  <si>
    <t>0.98788209*x0 + 0.04087851*log(x0) + 4.94801115</t>
  </si>
  <si>
    <t>0.14284804*x0**2 + 0.74547289</t>
  </si>
  <si>
    <t>89.11395266*x0**0.5 + 49.33387044*x0 + 17.39915816*x0**1.77245385 + 2.96320135*cos(x0) + 87.0368549</t>
  </si>
  <si>
    <t>-0.72546518*x0**(x1 + 1)*sin(x1) - 2.00042835*log(sin(x0)) + 0.00712453</t>
  </si>
  <si>
    <t>0.24782168*cos(1.8*x0*x1**2) - 0.83873451</t>
  </si>
  <si>
    <t>0.01115859*x0**2 + 0.15841006*x1 - 0.07173792*(exp(x1) + sin(x0)**4 + 1)**x1 + 1.03662138</t>
  </si>
  <si>
    <t>0.09423743*x0**0.5 + 1.00003375*sin(x1) + 2.67193861</t>
  </si>
  <si>
    <t>-25.99394235*x0 + 25.67729749*sin(x0) + 4.88566242*sin(x0**10) + 0.94462672</t>
  </si>
  <si>
    <t>x0**2*log(x2) + log(x1) + 4.60517019</t>
  </si>
  <si>
    <t>sin(x1) + cos(x0) + 0.69314718/x2**2</t>
  </si>
  <si>
    <t>-0.41614684*x1**2 + exp(x2) + sin(x0)</t>
  </si>
  <si>
    <t>0.62808618*x0*(x2*(x0 + 1/x1))**0.5 + 0.54274567*x1*(x2*(x0 + 1/x1))**0.5 + 0.97952986*(x2/sin(x1))**0.5</t>
  </si>
  <si>
    <t>0.93858146*x1 + 0.92622086*sin(x0) - 0.92298384*sin(x2) - 0.39143475</t>
  </si>
  <si>
    <t>-0.50797989*0.5**(x0**2)*x3**2*(cos(x2)/x2**0.5)**(x2**2)*sin(x1)**2*cos(x2 + sin(x0)) + 0.99996411</t>
  </si>
  <si>
    <t>exp(x2)*sin(x3) + exp(x0*sin(x1))</t>
  </si>
  <si>
    <t>0.42775379*x0**0.5*x3 - 0.42048096*x0**0.5 + 0.39476415*x2*(x0*x2)**0.5 + 1.8919197*(x0*cos(x1))**0.5</t>
  </si>
  <si>
    <t>-0.45828326*x0**2*x2 + 0.77879313*x0*x1*x2*log(1/x3) - 0.85478743*x0*x2 - 1.18908546*x1*log(1/x3) - 3.39137535*sin(x3**x1) + 3.41925993</t>
  </si>
  <si>
    <t>-0.48369193*x1*x2**2 + 0.9983205*x1*(x0 + x3)**0.5 + 0.9777286</t>
  </si>
  <si>
    <t>-1.4127434*x0**0.5 - 1.30736384*x0 - 0.38165426</t>
  </si>
  <si>
    <t>0.426032*cos(x0**(2*x0)/cos(x0)**40 + x0**(2*x0 - 20) + 20 + 2/x0**20 + x0**(-40)) + 85.57667812</t>
  </si>
  <si>
    <t>10.03494876 - 0.04137986*sin(sin(1.8*x0))</t>
  </si>
  <si>
    <t>4.05544307 - 2.21823507*(x0 + 1)**0.5</t>
  </si>
  <si>
    <t>(x0**3*(0.11766544*log(x0) - 0.13488683) + 0.24457626*x0**2 + x0*(0.01315486*log(x0)**2 + 0.30237801*log(x0) + 2.3434516))/x0**3</t>
  </si>
  <si>
    <t>1618.17799191*exp(cos(x0)) - log(x1) + 100</t>
  </si>
  <si>
    <t>-0.1886303*0.25**x0 + 0.36244588*sin(x1) + 1.32727716</t>
  </si>
  <si>
    <t>(-33.31433955*x1/sin(x1) + 2.89727551)/(x0**2*x1)</t>
  </si>
  <si>
    <t>(-0.0067895*x0 + 0.78109911*x1**0.25 + 1.34770855*x1 + 1.02325267)/x0</t>
  </si>
  <si>
    <t>-x0**0.5 + x1**4 - 0.93098287</t>
  </si>
  <si>
    <t>1.00389845*0.5**x2*x0 - 8.13283099*0.5**x2 + 2.46647646*x1**2*sin(x2**(-0.5))**20 - 0.97115227*x1 - 0.8952927*x2*(x0 - x1 + 4)**sin(1/(x2*(x0 + x2)**0.5)) + 7.02981039</t>
  </si>
  <si>
    <t>x0**2 - x1**2</t>
  </si>
  <si>
    <t>-7603.68124156*x0**0.5 - 500.43734169*log(1/(x0*x2))*sin(x2) + 5681.79636374*sin(x0) + 2860.52305579 + 380.28840671*(-x1*x2**2 + x1*x2/x0)**0.5/(x1 + sin(x2))**2 + 7.87845853/x2 + 0.39083892/(x2**2*sin(x0)**2) - 106.93299875*sin(x1**0.5)/(x0*(x1 + sin(x2))**2) - 4.28559935/(x0*x2) - 0.58462482/(x0*x2**2)</t>
  </si>
  <si>
    <t>26881171418161400000000000000000000000000000/(x0**2)**0.5 - 1344058570908070000000000000000/(x0 + 3.14159265)</t>
  </si>
  <si>
    <t>0.99997711*log(x0*x2) + 2.04830863*sin(cos(x1)) - 2.88066564</t>
  </si>
  <si>
    <t>x0*x2*x3**0.5 + exp(x3*sin(x1))</t>
  </si>
  <si>
    <t>(0.02769073*x0*x2*x3 - 0.0138663*x0*x3 + x1*(0.0988669*x0*x3*log(x1) + 0.04025626*cos(x0**2*x3/x1) + 0.96673717))/x1</t>
  </si>
  <si>
    <t>-2.09342522*x0**2*x2**2*x3**2/x1 + 13.02844279*x0*x1*x2*x3 + 9.12838019*x0*x2**2*x3**2 - 18.37006216*x0*x2**2*x3 - 3.2796733*x0*x3**2 + 1.58786879*x1**0.5 - 1.35538726 - 1.02745155*x2**10*x3**3/x1 - 0.00040055/x0</t>
  </si>
  <si>
    <t>-0.06493374*x0 + 0.50711505*x1*(x0*x3)**0.5 - 0.18330762*x1*exp(x3) - 0.07769754*x2**2*exp(x3)*log(1/x0) - 0.0575809*x2*x3 + 0.06068734*x2 + 1.04194413</t>
  </si>
  <si>
    <t>0.00662572*77**x0 + 1.1587668</t>
  </si>
  <si>
    <t>0.2577438 - 0.21937236*sin(cos(x0))</t>
  </si>
  <si>
    <t>0.00053471*x0 - 0.00297744</t>
  </si>
  <si>
    <t>0.43842021*cos(15.91549431 + 0.31830989/x0**(1.5/x0))</t>
  </si>
  <si>
    <t>(1.62786837*cos(x1) - 51.14099318)/x0**2</t>
  </si>
  <si>
    <t>0.99768464*x0**2 - 1.99950665*x0*exp(x1) - 12.77633017*x0 + 8.47853833*x1*exp(x1) + 6.29768438*sin(x1) + 54.59690092</t>
  </si>
  <si>
    <t>(-0.13021356*x1**2 - 0.3523603)*exp(2*x0)</t>
  </si>
  <si>
    <t>3.53987176*2**cos(x0) + 1.12885941*x1*cos(x0) + 10.23345588*x1 - 5.35223596*exp(x1) + 7.23536536</t>
  </si>
  <si>
    <t>-0.26104335*x1**2 - 1.00034736*x2 + 1.00079294*sin(x0) - 6.69641197</t>
  </si>
  <si>
    <t>x0 + exp(x2) + 3.69452805*cos(2*x1) - 4.69452805</t>
  </si>
  <si>
    <t>1.23114251*x1*x2/(x0**2 + x0 + 1/x2)**2 + 1.83374018*sin((x0 + 1)**(-2)) - 0.31156185 + 1.6976352*sin(x1)/(x0 + 1)**2</t>
  </si>
  <si>
    <t>2.26181753*x0*x2 - 0.86526004*x0*x3 - 0.92160119*x2*x3 + 0.22803882*cos(3.14159265/x1) - 0.20430547</t>
  </si>
  <si>
    <t>0.98670384*x0 - 0.99360758*x1 - 0.30334888/x2**0.5 + 2.72772381*x2**2 - 5.44337041*x2 - 0.46619078*x3**2 + 3.40938438</t>
  </si>
  <si>
    <t>0.27080984*log(x0*(x2 + 1)) - 2.9594142*sin(x0**2*x2 + x0*x1*x2 + x0) + 1.75822679</t>
  </si>
  <si>
    <t>0.90320096*x1**0.5 + 0.34578402*x1*x3 - 0.43085876*x2*x3 - 0.2820905*log(x0*x3/x4 + x1) + 0.1669191</t>
  </si>
  <si>
    <t>x2 + x4 + 0.5*log(x0) - sin(x1) + sin(x3)</t>
  </si>
  <si>
    <t>0.34637586*x0*x1*(x0*x3)**x2 + 0.34637586*x0*(x0*x3)**x2 + 1.09139383*x0**(2/x1) - 1.87258092*x0**(x0*x1*x3*log(1/x2)) + 1.03592591*cos(x0) + 0.8174655</t>
  </si>
  <si>
    <t>0.89958503*x4*(x0*x1*sin(x3) + x0*x3*sin(x2) + x1*sin(x0)*sin(x2))**2 + 0.00887026</t>
  </si>
  <si>
    <t>-2.60195059*x0*x1*x2*sin(x4)/x3 + 3.13960774*x0*x2*exp(x1)*sin(x4)/x3 - 5.19917985*x0*exp(x1)*cos(x2) + 6.19906495*x0*exp(x1) + 1.82310481*x0*exp(x1)*sin(x4)/x3 - 0.00053333*x2**4/(x3**2*x4) + 1.54e-6*sin(3*x0)**2/x3**5</t>
  </si>
  <si>
    <t>-0.0776333*sin(x0)**0.5 - 0.84256969</t>
  </si>
  <si>
    <t>0.35807003*x0 + 3.87918817*cos(x0) - 3.25255503</t>
  </si>
  <si>
    <t>0.29041887*x0**0.5 + 0.08752779*x0 - 0.00345285</t>
  </si>
  <si>
    <t>21.59568623*3**x1 - 0.69646713*x0*x1**3 + 1.27502593*(x0 + x1)**0.5 - 23.82742309*exp(x1) + 2.35957798</t>
  </si>
  <si>
    <t>-0.82551983*sin(-0.5*x1**2 + log(sin(x0)) + 0.605) + 0.18097203 - 0.00159136/x0</t>
  </si>
  <si>
    <t>3.14159281 - 3.54490774/x1 + 4.5449077/x1**2 - 2/x1**3 + x1**(-4)</t>
  </si>
  <si>
    <t>-3.19232495*x1**2 + 3.04322468*x1**2.5 + 0.86747401</t>
  </si>
  <si>
    <t>1.00172109*x0*x1 + 0.99719075*x0 + 2.99015805*x2**6 + 2.55765173*x2**2 - 0.2061162*x2 + 1.01152368</t>
  </si>
  <si>
    <t>1.6130494*x0*log(x0) - 1.46391261*x1**0.5*log(x0) + 7.54927209*x1**0.5*sin(x2)**0.5 - 3.59861211*x1*sin(x2)**0.5 + 8.5593113*log(x0)*sin(x1**0.5)**0.5 - 10.9743128*log(x0) - 8.84714699*sin(x2)**0.5 + 0.92626933</t>
  </si>
  <si>
    <t>1.71602118*x2 + 0.12726151*(x2 + 3.14159265)**x1 + 1.00206459*cos(x0) - 2.00300261</t>
  </si>
  <si>
    <t>2.91700252*x0 - 0.96033215*x1 - 0.27294886*x2 - 1.11611708*sin(x0 + 0.18899985*x2/x1) + 3.34230849*sin(-x0 + x1 + 0.5) - 1.3654556</t>
  </si>
  <si>
    <t>(10*x2 - 10*x3 - 10*exp(x0))/x1</t>
  </si>
  <si>
    <t>2.08295704*x1*exp(-x0*x3 - x0 + 2*x1) + 241.80952922*x2**3*exp(-x0*x3 - 2/x1) + 1.87370803*x2**2*exp(-x0*x3 - x0 + 2*x1) + 27.00595153*x2**2*exp(-x0)*cos(x3**2) + 0.60169787 + 7.15383135*exp(-x0)*cos(x3)</t>
  </si>
  <si>
    <t>-1.00009216*x2*x3 - 1.29303877*log(sin(x1 + 1)) - 1.60597052*sin(x1**2) - 0.72470333*cos(x0) + 0.31568431</t>
  </si>
  <si>
    <t>-1.00091286*x0*x2 + 97.40954713*exp(x3) - 0.47460952*cos(x1)**2 - 0.52419292</t>
  </si>
  <si>
    <t>3.14159265*x2*x3 + 3.14159265*x2 + exp(2*x1) + 2*exp(x1)*cos(x0) + cos(x0)**2</t>
  </si>
  <si>
    <t>x3*(-x0*x2*x4 - x0*x4**2 + x1*x2*x4 + x1*x4**2)</t>
  </si>
  <si>
    <t>(0.88730428*x2 + 0.96389428*x3 + 0.95855769*cos(x0)**2)*sin(x1**2)</t>
  </si>
  <si>
    <t>2.51073784*x0*x1**0.5*x2 - 1.07009286*x0*x4**0.5 - 1.3893481*x0 - 3.65959523*x1**0.5*x2*x3 + 3.24437658*x1**0.5*x2*x4 - 4.86511702*x1**0.5*x2 + 1.41985016*x3**10 + 6.6708511*x3*x4**0.5 - 2.89446052*x3*x4**1.5 + 3.40684506</t>
  </si>
  <si>
    <t>0.38515847*x0*x2**0.5*x3 - 0.1297382*x0 - 0.97289782*cos(x1)**8 + 0.95379843</t>
  </si>
  <si>
    <t>1.05415211*x0**0.5 - 0.99996906*x1*x4/x2 + 1.00012891*sin(x3) + 0.79188376*cos(x0 + 10) + 1.6582239</t>
  </si>
  <si>
    <t>0.75011558*x0 + 1.40816701*cos(exp(x0)) + 0.03011705</t>
  </si>
  <si>
    <t>2.24824607/x0**0.5 + 2.1710252*x0 - 0.97999135*log(x0) - 5.07541217 - 0.0471295/x0</t>
  </si>
  <si>
    <t>0.02028438*exp(3.14159265*x0) + 0.12770598</t>
  </si>
  <si>
    <t>0.95780739 - cos(x0 - x1**2)</t>
  </si>
  <si>
    <t>-2.16050803*x0 + 0.63588672*x1*sin(x0 + 0.5 + 0.5/x0) + 0.53118713*x1 - 0.32961158*sin(2*x0*x1 - 1/x0) + 4.89757738 - 4.982552/(x0 + x0**x0)</t>
  </si>
  <si>
    <t>1.66972272*x0**2 + 2.43683878*x1**2*cos(x0*x1) + 2.89821366*x1 - 8.68316923*sin(x1**2) + 2.32397616</t>
  </si>
  <si>
    <t>2.24409661*x1*cos(x0) + 0.45023437*x1 + 4.39236981*cos(x0)**2 + 5.01123562</t>
  </si>
  <si>
    <t>x0*(-0.65901023*x1 - 14.11331465)</t>
  </si>
  <si>
    <t>-0.95058951 + 3.99728247*exp(-x2) - 1.31520292*x1**0.5*x2*exp(-x2**3 - x2)/x0 - 3.45702025*x1**0.5*exp(-x2)/x0 + 0.99981522*x1/x0**2</t>
  </si>
  <si>
    <t>1.02889316*x0**2 + 3.32824022*x0*(x0 - x1)**2 + 17.41766045*x1*x2**5*(-0.5*x1*x2**2 + sin(x0*x1))**2 - 1.70529574*x2*(x0**2*x1 + x0 - x1**2)**2 + 0.8646153*(x0 - x1)**2 - 1.04150683</t>
  </si>
  <si>
    <t>-0.75213507*x0*x1 - 0.85182054*x1**2 - 0.97371564*log(cos(x2)**1.5*cos(x1 - x2**2)**0.5) + 2.70810486</t>
  </si>
  <si>
    <t>-2.52530122*x0 + 29.64274609*x1**20*x2**20 - 1.60418108*x1 - 1.60418108*x2 + 9.1187395*sin(x2 + log(sin(x0)**2) + 1/x0) - 2.02630438 + 6.9075964*x2**20/(x1*(x0 + x2)**10) - 0.44472752*x1**0.5*sin(x1 + log(sin(x0)**2) + 1/x0)/x0</t>
  </si>
  <si>
    <t>0.50042829*x0*x1 + 2.47704399*x2**2 - 12.81534073*cos(x2) + 91.48436474</t>
  </si>
  <si>
    <t>0.21529484*x0**2*x1**2*(x2 + x3)**2 - 0.12778326*x0 - 1.28519647*sin(1.5*x1 + x2*x3) + 0.30289267</t>
  </si>
  <si>
    <t>-0.00138224 + 0.00038545*sin(x1*x3 - 2*x1)**4/x0**2</t>
  </si>
  <si>
    <t>2.00000008*log(x0/x2) + 30.00004682</t>
  </si>
  <si>
    <t>-0.07785847*x0 + 2.66618979*exp(-x0*x2/x3 + x1**2 - x2/x3) + 0.02597932 - 1.10679178*exp(-x2/x3)*sin(1.24994774*x1**2)</t>
  </si>
  <si>
    <t>11.06930549*2**log(x1) - 1.62197225*log(x1) - 5.04928909*sin(x1)**2 - 6.89966926 + 0.49999836*x3/(x0*x2)</t>
  </si>
  <si>
    <t>-0.97955921*cos(x0*x2 + 10*x3 + x4 - sin(x1**2) + 10)</t>
  </si>
  <si>
    <t>0.99603391*x0*x1 - 1.0015804*x2 - 0.99990169*x3 + 0.78141238*x4**0.5 + 0.89688051*x4 + 1.13227125</t>
  </si>
  <si>
    <t>1.002253*x0 + 0.71874623*x1**3*x3 + 1.00000143*x2 + 1.19763605*x3 + 2.0000112/x4</t>
  </si>
  <si>
    <t>0.0323443*x0*x1**2 + 0.10054061*x2*x3 - 0.10208905*x4 + 2.3023637</t>
  </si>
  <si>
    <t>random_03_01_0010000_00</t>
  </si>
  <si>
    <t>log(exp(x0))</t>
  </si>
  <si>
    <t>random_03_01_0010000_01</t>
  </si>
  <si>
    <t>random_03_01_0010000_02</t>
  </si>
  <si>
    <t>random_03_01_0010000_03</t>
  </si>
  <si>
    <t>0.31830988618379*x0</t>
  </si>
  <si>
    <t>random_03_01_0010000_04</t>
  </si>
  <si>
    <t>random_04_01_0010000_00</t>
  </si>
  <si>
    <t>random_04_01_0010000_01</t>
  </si>
  <si>
    <t>sin(x0) + 3.1415926535898</t>
  </si>
  <si>
    <t>random_04_01_0010000_02</t>
  </si>
  <si>
    <t>3.1415926535898*exp(x0)</t>
  </si>
  <si>
    <t>random_04_01_0010000_03</t>
  </si>
  <si>
    <t>random_04_01_0010000_04</t>
  </si>
  <si>
    <t>exp(x0/10)</t>
  </si>
  <si>
    <t>random_04_02_0010000_00</t>
  </si>
  <si>
    <t>random_04_02_0010000_01</t>
  </si>
  <si>
    <t>random_04_02_0010000_02</t>
  </si>
  <si>
    <t>random_04_02_0010000_03</t>
  </si>
  <si>
    <t>random_04_02_0010000_04</t>
  </si>
  <si>
    <t>random_05_01_0010000_00</t>
  </si>
  <si>
    <t>0.0432139182637719*x0**2</t>
  </si>
  <si>
    <t>random_05_01_0010000_01</t>
  </si>
  <si>
    <t>exp(-10)*log(x0)</t>
  </si>
  <si>
    <t>random_05_01_0010000_02</t>
  </si>
  <si>
    <t>exp(x0*log(x0))</t>
  </si>
  <si>
    <t>random_05_01_0010000_03</t>
  </si>
  <si>
    <t>log(x0)*cos(2)</t>
  </si>
  <si>
    <t>random_05_01_0010000_04</t>
  </si>
  <si>
    <t>random_05_02_0010000_00</t>
  </si>
  <si>
    <t>random_05_02_0010000_01</t>
  </si>
  <si>
    <t>random_05_02_0010000_02</t>
  </si>
  <si>
    <t>random_05_02_0010000_03</t>
  </si>
  <si>
    <t>log(x0*cos(x1))</t>
  </si>
  <si>
    <t>random_05_02_0010000_04</t>
  </si>
  <si>
    <t>random_06_01_0010000_00</t>
  </si>
  <si>
    <t>log(cos(x0) + exp(-1))</t>
  </si>
  <si>
    <t>random_06_01_0010000_01</t>
  </si>
  <si>
    <t>exp(0.87356852683023*sqrt(x0))</t>
  </si>
  <si>
    <t>random_06_01_0010000_02</t>
  </si>
  <si>
    <t>log(100*sqrt(x0))</t>
  </si>
  <si>
    <t>random_06_01_0010000_03</t>
  </si>
  <si>
    <t>exp(2 - 2*x0)</t>
  </si>
  <si>
    <t>random_06_01_0010000_04</t>
  </si>
  <si>
    <t>random_06_02_0010000_00</t>
  </si>
  <si>
    <t>random_06_02_0010000_01</t>
  </si>
  <si>
    <t>(x1 + 3.1415926535898)*cos(x0)</t>
  </si>
  <si>
    <t>random_06_02_0010000_02</t>
  </si>
  <si>
    <t>cos(exp(x0) + exp(x1))</t>
  </si>
  <si>
    <t>random_06_02_0010000_03</t>
  </si>
  <si>
    <t>random_06_02_0010000_04</t>
  </si>
  <si>
    <t>random_06_03_0010000_00</t>
  </si>
  <si>
    <t>random_06_03_0010000_01</t>
  </si>
  <si>
    <t>random_06_03_0010000_02</t>
  </si>
  <si>
    <t>x0*sqrt(x1)*x2</t>
  </si>
  <si>
    <t>random_06_03_0010000_03</t>
  </si>
  <si>
    <t>random_06_03_0010000_04</t>
  </si>
  <si>
    <t>random_07_01_0010000_00</t>
  </si>
  <si>
    <t>random_07_01_0010000_01</t>
  </si>
  <si>
    <t>sqrt(x0 + cos(2) + 1)</t>
  </si>
  <si>
    <t>random_07_01_0010000_02</t>
  </si>
  <si>
    <t>random_07_01_0010000_03</t>
  </si>
  <si>
    <t>log(2 - sin(x0))</t>
  </si>
  <si>
    <t>random_07_01_0010000_04</t>
  </si>
  <si>
    <t>10/sin(cos(x0))</t>
  </si>
  <si>
    <t>random_07_02_0010000_00</t>
  </si>
  <si>
    <t>(x0 + 10)*(x1 + 1)</t>
  </si>
  <si>
    <t>random_07_02_0010000_01</t>
  </si>
  <si>
    <t>x0*(x1 - 10)**2</t>
  </si>
  <si>
    <t>random_07_02_0010000_02</t>
  </si>
  <si>
    <t>random_07_02_0010000_03</t>
  </si>
  <si>
    <t>log(x0*exp(-x1))</t>
  </si>
  <si>
    <t>random_07_02_0010000_04</t>
  </si>
  <si>
    <t>random_07_03_0010000_00</t>
  </si>
  <si>
    <t>x1*x2 + exp(sin(x0))</t>
  </si>
  <si>
    <t>random_07_03_0010000_01</t>
  </si>
  <si>
    <t>random_07_03_0010000_02</t>
  </si>
  <si>
    <t>x1*x2*sqrt(exp(x0))</t>
  </si>
  <si>
    <t>random_07_03_0010000_03</t>
  </si>
  <si>
    <t>x0*x2 - 3.1415926535898*x1</t>
  </si>
  <si>
    <t>random_07_03_0010000_04</t>
  </si>
  <si>
    <t>x0*exp(-x1*x2)</t>
  </si>
  <si>
    <t>random_07_04_0010000_00</t>
  </si>
  <si>
    <t>random_07_04_0010000_01</t>
  </si>
  <si>
    <t>random_07_04_0010000_02</t>
  </si>
  <si>
    <t>random_07_04_0010000_03</t>
  </si>
  <si>
    <t>random_07_04_0010000_04</t>
  </si>
  <si>
    <t>random_08_01_0010000_00</t>
  </si>
  <si>
    <t>random_08_01_0010000_01</t>
  </si>
  <si>
    <t>random_08_01_0010000_02</t>
  </si>
  <si>
    <t>x0**2*(x0 + 1)/4</t>
  </si>
  <si>
    <t>random_08_01_0010000_03</t>
  </si>
  <si>
    <t>cos(cos(1))/(4*x0**2)</t>
  </si>
  <si>
    <t>random_08_01_0010000_04</t>
  </si>
  <si>
    <t>cos(2*x0) + cos(sin(10))</t>
  </si>
  <si>
    <t>random_08_02_0010000_00</t>
  </si>
  <si>
    <t>(x0 + log(x0))*(x1 + 10)</t>
  </si>
  <si>
    <t>random_08_02_0010000_01</t>
  </si>
  <si>
    <t>0.31830988618379*exp(2*x1)*log(x0)</t>
  </si>
  <si>
    <t>random_08_02_0010000_02</t>
  </si>
  <si>
    <t>log(-x1 + exp(cos(x0)))</t>
  </si>
  <si>
    <t>random_08_02_0010000_03</t>
  </si>
  <si>
    <t>exp(10*x0) + log(sin(x1))</t>
  </si>
  <si>
    <t>random_08_02_0010000_04</t>
  </si>
  <si>
    <t>(log(x1) - 1.1447298858494)*cos(exp(x0))</t>
  </si>
  <si>
    <t>random_08_03_0010000_00</t>
  </si>
  <si>
    <t>cos(x0*x2 + 3.1415926535898*x1)</t>
  </si>
  <si>
    <t>random_08_03_0010000_01</t>
  </si>
  <si>
    <t>exp((x0 + x1)*sin(cos(x2)))</t>
  </si>
  <si>
    <t>random_08_03_0010000_02</t>
  </si>
  <si>
    <t>random_08_03_0010000_03</t>
  </si>
  <si>
    <t>random_08_03_0010000_04</t>
  </si>
  <si>
    <t>log(2*x0 + x1*x2)</t>
  </si>
  <si>
    <t>random_08_04_0010000_00</t>
  </si>
  <si>
    <t>sin(x0 + x1 + x2 - x3)</t>
  </si>
  <si>
    <t>random_08_04_0010000_01</t>
  </si>
  <si>
    <t>random_08_04_0010000_02</t>
  </si>
  <si>
    <t>x0*x1*(sqrt(x2) + x3)</t>
  </si>
  <si>
    <t>random_08_04_0010000_03</t>
  </si>
  <si>
    <t>(x1 + x2)*log(x0 + x3)</t>
  </si>
  <si>
    <t>random_08_04_0010000_04</t>
  </si>
  <si>
    <t>x0*x2 + sqrt(x1) + x3</t>
  </si>
  <si>
    <t>random_09_01_0010000_00</t>
  </si>
  <si>
    <t>exp(-2*exp(x0) + sin(log(10)))</t>
  </si>
  <si>
    <t>random_09_01_0010000_01</t>
  </si>
  <si>
    <t>cos(2*x0)/cos(2)</t>
  </si>
  <si>
    <t>random_09_01_0010000_02</t>
  </si>
  <si>
    <t>cos(1)/cos(x0 + 10)</t>
  </si>
  <si>
    <t>random_09_01_0010000_03</t>
  </si>
  <si>
    <t>sqrt(2)*sqrt(x0) + 17.152789708269</t>
  </si>
  <si>
    <t>random_09_01_0010000_04</t>
  </si>
  <si>
    <t>sin(sin(x0/2) + exp(sin(10)))</t>
  </si>
  <si>
    <t>random_09_02_0010000_00</t>
  </si>
  <si>
    <t>x1**2*exp(x0 + 10)/100</t>
  </si>
  <si>
    <t>random_09_02_0010000_01</t>
  </si>
  <si>
    <t>sin(cos(x0 + x1)*cos(sin(x1)))</t>
  </si>
  <si>
    <t>random_09_02_0010000_02</t>
  </si>
  <si>
    <t>random_09_02_0010000_03</t>
  </si>
  <si>
    <t>random_09_02_0010000_04</t>
  </si>
  <si>
    <t>cos(1) + 2*exp(-x1)</t>
  </si>
  <si>
    <t>random_09_03_0010000_00</t>
  </si>
  <si>
    <t>random_09_03_0010000_01</t>
  </si>
  <si>
    <t>random_09_03_0010000_02</t>
  </si>
  <si>
    <t>cos((x2 - 3.1415926535898)*sin(x0*x1))</t>
  </si>
  <si>
    <t>random_09_03_0010000_03</t>
  </si>
  <si>
    <t>log(2*x0 + x1*cos(x2))</t>
  </si>
  <si>
    <t>random_09_03_0010000_04</t>
  </si>
  <si>
    <t>random_09_04_0010000_00</t>
  </si>
  <si>
    <t>log(x1*x3*exp(x2)/x0)</t>
  </si>
  <si>
    <t>random_09_04_0010000_01</t>
  </si>
  <si>
    <t>sqrt(x0) + x1*cos(x2) + x3</t>
  </si>
  <si>
    <t>random_09_04_0010000_02</t>
  </si>
  <si>
    <t>random_09_04_0010000_03</t>
  </si>
  <si>
    <t>x3 + (x0 + x1)**2 + sin(x2)</t>
  </si>
  <si>
    <t>random_09_04_0010000_04</t>
  </si>
  <si>
    <t>x0*(sqrt(x2) + x3)*cos(x1)</t>
  </si>
  <si>
    <t>random_10_01_0010000_00</t>
  </si>
  <si>
    <t>35.2582419613379*(0.31830988618379*sin(x0) + 1.0)**2</t>
  </si>
  <si>
    <t>random_10_01_0010000_01</t>
  </si>
  <si>
    <t>random_10_01_0010000_02</t>
  </si>
  <si>
    <t>sin(exp(10 - x0)*sin(1))</t>
  </si>
  <si>
    <t>random_10_01_0010000_03</t>
  </si>
  <si>
    <t>-1.00000000000001*exp(x0) + 9.8696044010894/x0**2</t>
  </si>
  <si>
    <t>random_10_01_0010000_04</t>
  </si>
  <si>
    <t>0.413292116101592/log(10/x0)</t>
  </si>
  <si>
    <t>random_10_02_0010000_00</t>
  </si>
  <si>
    <t>cos(log(x0*x1)*cos(x1 - 10))</t>
  </si>
  <si>
    <t>random_10_02_0010000_01</t>
  </si>
  <si>
    <t>cos(x1*sin(x0) + log(2*x1))</t>
  </si>
  <si>
    <t>random_10_02_0010000_02</t>
  </si>
  <si>
    <t>log(cos(x0*x1) + sin(10)/10)</t>
  </si>
  <si>
    <t>random_10_02_0010000_03</t>
  </si>
  <si>
    <t>(log(x1) + cos(x0 + 3.1415926535898) - 1)**2</t>
  </si>
  <si>
    <t>random_10_02_0010000_04</t>
  </si>
  <si>
    <t>cos(0.564189583547756*sqrt(x1) + sin(x0) + 2)</t>
  </si>
  <si>
    <t>random_10_03_0010000_00</t>
  </si>
  <si>
    <t>sin(log(x1/x2)*cos(x0))</t>
  </si>
  <si>
    <t>random_10_03_0010000_01</t>
  </si>
  <si>
    <t>cos(x1*x2**2 + sin(x0) + 1)</t>
  </si>
  <si>
    <t>random_10_03_0010000_02</t>
  </si>
  <si>
    <t>log(sqrt(x0)*x1/cos(x2))</t>
  </si>
  <si>
    <t>random_10_03_0010000_03</t>
  </si>
  <si>
    <t>exp(x0*sqrt(x1 + x2)*log(x0))</t>
  </si>
  <si>
    <t>random_10_03_0010000_04</t>
  </si>
  <si>
    <t>cos(x0/x2**2 + x1 + cos(10))</t>
  </si>
  <si>
    <t>random_10_04_0010000_00</t>
  </si>
  <si>
    <t>cos(x3*(x0 + log(x2))/sqrt(x1))</t>
  </si>
  <si>
    <t>random_10_04_0010000_01</t>
  </si>
  <si>
    <t>sin((x1 + log(x0))*log(x2*x3))</t>
  </si>
  <si>
    <t>random_10_04_0010000_02</t>
  </si>
  <si>
    <t>sin(x0 - x3 + log(x1) + sin(x2))</t>
  </si>
  <si>
    <t>random_10_04_0010000_03</t>
  </si>
  <si>
    <t>sin(x1*x2)*cos(x0 + log(x3))</t>
  </si>
  <si>
    <t>random_10_04_0010000_04</t>
  </si>
  <si>
    <t>log(cos(x0*x2)*cos(x1*x3))</t>
  </si>
  <si>
    <t>random_11_01_0010000_00</t>
  </si>
  <si>
    <t>exp(2 - 2*x0)/log(x0)**4</t>
  </si>
  <si>
    <t>random_11_01_0010000_01</t>
  </si>
  <si>
    <t>exp(x0**4)/(log(2) + 2)</t>
  </si>
  <si>
    <t>random_11_01_0010000_02</t>
  </si>
  <si>
    <t>exp(exp(sqrt(x0) - 2) + sqrt(2))</t>
  </si>
  <si>
    <t>random_11_01_0010000_03</t>
  </si>
  <si>
    <t>sin(2*sin(1)/(cos(x0) + 1))</t>
  </si>
  <si>
    <t>random_11_01_0010000_04</t>
  </si>
  <si>
    <t>(log(10) + 9.8696044010894)*exp(sqrt(x0) + 2)</t>
  </si>
  <si>
    <t>random_11_02_0010000_00</t>
  </si>
  <si>
    <t>log(-x1*cos(x1) + sin(x0)**(-2))</t>
  </si>
  <si>
    <t>random_11_02_0010000_01</t>
  </si>
  <si>
    <t>sin(cos(x0*x1**2) - 2 + exp(-1))</t>
  </si>
  <si>
    <t>random_11_02_0010000_02</t>
  </si>
  <si>
    <t>sin(exp(x1 - 1) + cos(x0*log(x0)))</t>
  </si>
  <si>
    <t>random_11_02_0010000_03</t>
  </si>
  <si>
    <t>log(sqrt(x0) + 10) + sin(x1) + exp(-1)</t>
  </si>
  <si>
    <t>random_11_02_0010000_04</t>
  </si>
  <si>
    <t>cos(cos(x1 - 10)/log(sin(x0)))</t>
  </si>
  <si>
    <t>random_11_03_0010000_00</t>
  </si>
  <si>
    <t>x0**2*log(x2) + log(100*x1)</t>
  </si>
  <si>
    <t>random_11_03_0010000_01</t>
  </si>
  <si>
    <t>sin(x1) + cos(x0) + log(2)/x2**2</t>
  </si>
  <si>
    <t>random_11_03_0010000_02</t>
  </si>
  <si>
    <t>x1**2*cos(2) + exp(x2) + sin(x0)</t>
  </si>
  <si>
    <t>random_11_03_0010000_03</t>
  </si>
  <si>
    <t>sqrt(x2*exp(x0 + x1)/x1)</t>
  </si>
  <si>
    <t>random_11_03_0010000_04</t>
  </si>
  <si>
    <t>sin(x1 + sin(x0) - sin(x2) + cos(2))</t>
  </si>
  <si>
    <t>random_11_04_0010000_00</t>
  </si>
  <si>
    <t>cos(x3*sin(x1)*cos(x0 + x2**2))</t>
  </si>
  <si>
    <t>random_11_04_0010000_01</t>
  </si>
  <si>
    <t>random_11_04_0010000_02</t>
  </si>
  <si>
    <t>sqrt(x0*(exp(x2) + exp(x3))*cos(x1))</t>
  </si>
  <si>
    <t>random_11_04_0010000_03</t>
  </si>
  <si>
    <t>cos(x1*log(x3) + exp(x0*sin(x2)))</t>
  </si>
  <si>
    <t>random_11_04_0010000_04</t>
  </si>
  <si>
    <t>exp(sin(x1*cos(x2))*sin(x0 + x3))</t>
  </si>
  <si>
    <t>random_12_01_0010000_00</t>
  </si>
  <si>
    <t>3.1415926535898*(sqrt(x0) + cos(1))**2*cos(2)</t>
  </si>
  <si>
    <t>random_12_01_0010000_01</t>
  </si>
  <si>
    <t>random_12_01_0010000_02</t>
  </si>
  <si>
    <t>sqrt((x0 - sin(1))**2 + 100)</t>
  </si>
  <si>
    <t>random_12_01_0010000_03</t>
  </si>
  <si>
    <t>sqrt(-1 + exp(-1) + 4*exp(-x0))</t>
  </si>
  <si>
    <t>random_12_01_0010000_04</t>
  </si>
  <si>
    <t>sqrt(6)/x0**(1/cos(1))</t>
  </si>
  <si>
    <t>random_12_02_0010000_00</t>
  </si>
  <si>
    <t>exp(cos(x0) + exp(2)) - log(x1) + 100</t>
  </si>
  <si>
    <t>random_12_02_0010000_01</t>
  </si>
  <si>
    <t>sqrt(sin(x1) + cos(exp(-x0)) + log(2))</t>
  </si>
  <si>
    <t>random_12_02_0010000_02</t>
  </si>
  <si>
    <t>(cos(x1) - 31.415926535898)/(x0**2*sin(x1))</t>
  </si>
  <si>
    <t>random_12_02_0010000_03</t>
  </si>
  <si>
    <t>exp(sqrt(x1) + sin(1))/(2*x0)</t>
  </si>
  <si>
    <t>random_12_02_0010000_04</t>
  </si>
  <si>
    <t>-sqrt(x0) + x1**4 - 1.77245385090552 + sin(1)</t>
  </si>
  <si>
    <t>random_12_03_0010000_00</t>
  </si>
  <si>
    <t>cos((exp(x0) + exp(2))*exp(x2*cos(x1)))</t>
  </si>
  <si>
    <t>random_12_03_0010000_01</t>
  </si>
  <si>
    <t>x0**2 - x1**2 - 6.98296267768627e-15*x2</t>
  </si>
  <si>
    <t>random_12_03_0010000_02</t>
  </si>
  <si>
    <t>x1*log(x0)**2/(x0*x2**2)</t>
  </si>
  <si>
    <t>random_12_03_0010000_03</t>
  </si>
  <si>
    <t>sqrt(x2) + sin(x1) + exp(100)/x0</t>
  </si>
  <si>
    <t>random_12_03_0010000_04</t>
  </si>
  <si>
    <t>log(x0) + log(x2) - 3.1415926535898*exp(-cos(x1))</t>
  </si>
  <si>
    <t>random_12_04_0010000_00</t>
  </si>
  <si>
    <t>x0*x2*sqrt(x3) + exp(x3*sin(x1))</t>
  </si>
  <si>
    <t>random_12_04_0010000_01</t>
  </si>
  <si>
    <t>cos(sin(x0*cos(x2))*sin(x3*log(x1)))</t>
  </si>
  <si>
    <t>random_12_04_0010000_02</t>
  </si>
  <si>
    <t>x3*exp((x0 + x2**2)**2)*log(x1)</t>
  </si>
  <si>
    <t>random_12_04_0010000_03</t>
  </si>
  <si>
    <t>cos((sin(x1) + sin(x2))*cos(x0 + cos(x3)))</t>
  </si>
  <si>
    <t>random_12_04_0010000_04</t>
  </si>
  <si>
    <t>sqrt(x3*exp(x1) + cos(x2*sin(x0)))</t>
  </si>
  <si>
    <t>random_13_01_0010000_00</t>
  </si>
  <si>
    <t>exp((-cos(1) + log(2))/cos(x0)**2)</t>
  </si>
  <si>
    <t>random_13_01_0010000_01</t>
  </si>
  <si>
    <t>(x0**2/9 + exp(3.1415926535898*cos(2)))**2</t>
  </si>
  <si>
    <t>random_13_01_0010000_02</t>
  </si>
  <si>
    <t>(0.31830988618379*x0 - 1.77245385090552)*exp(1 - exp(2))</t>
  </si>
  <si>
    <t>random_13_01_0010000_03</t>
  </si>
  <si>
    <t>cos((23.1406926327794 + exp(10))**2/(100*log(x0)))</t>
  </si>
  <si>
    <t>random_13_01_0010000_04</t>
  </si>
  <si>
    <t>exp(exp(-1/sin(x0)))/sin(10)</t>
  </si>
  <si>
    <t>random_13_02_0010000_00</t>
  </si>
  <si>
    <t>(cos(cos(x0)) + cos(1))**2*exp(-1.74713705366046*x1)</t>
  </si>
  <si>
    <t>random_13_02_0010000_01</t>
  </si>
  <si>
    <t>(cos(x1) - 31.415926535898)/(x0**2*cos(sin(2)))</t>
  </si>
  <si>
    <t>random_13_02_0010000_02</t>
  </si>
  <si>
    <t>(x0 - exp(x1) - exp(2) + 1)**2</t>
  </si>
  <si>
    <t>random_13_02_0010000_03</t>
  </si>
  <si>
    <t>random_13_02_0010000_04</t>
  </si>
  <si>
    <t>exp(exp(exp(-1)*cos(x0)) + sin(x1 + sin(1)))</t>
  </si>
  <si>
    <t>random_13_03_0010000_00</t>
  </si>
  <si>
    <t>random_13_03_0010000_01</t>
  </si>
  <si>
    <t>x2**(1/4)*log(2)*log(x0)/sqrt(x1**2)</t>
  </si>
  <si>
    <t>random_13_03_0010000_02</t>
  </si>
  <si>
    <t>x0 + exp(x2) - exp(2)*sin(x1)**2 - 1</t>
  </si>
  <si>
    <t>random_13_03_0010000_03</t>
  </si>
  <si>
    <t>exp(-1.77245385090552*x0 + sqrt(x1/cos(x2)))</t>
  </si>
  <si>
    <t>random_13_03_0010000_04</t>
  </si>
  <si>
    <t>6.98296267768627e-15*x0**4/(x2**2*(x1 - 2))</t>
  </si>
  <si>
    <t>random_13_04_0010000_00</t>
  </si>
  <si>
    <t>random_13_04_0010000_01</t>
  </si>
  <si>
    <t>cos(x1**10 + exp(x3)/(x0 + x2))</t>
  </si>
  <si>
    <t>random_13_04_0010000_02</t>
  </si>
  <si>
    <t>535.491655524772*x3*sin(x1)**2/(x0**2*x2)</t>
  </si>
  <si>
    <t>random_13_04_0010000_03</t>
  </si>
  <si>
    <t>x0 - x1 + sin(log(x2) + exp(10)) + cos(x3)</t>
  </si>
  <si>
    <t>random_13_04_0010000_04</t>
  </si>
  <si>
    <t>sin(4.81047738096537*sqrt(x0) + x1 + x2 - cos(x3))</t>
  </si>
  <si>
    <t>random_13_05_0010000_00</t>
  </si>
  <si>
    <t>exp(sqrt(x2)*x3*log(x1)*sin(x0)/x4)</t>
  </si>
  <si>
    <t>random_13_05_0010000_01</t>
  </si>
  <si>
    <t>x2 + x4 + log(x0)/2 - sin(x1) + sin(x3)</t>
  </si>
  <si>
    <t>random_13_05_0010000_02</t>
  </si>
  <si>
    <t>exp(x2*log(x0)*cos(x4)/(x1**2*x3))</t>
  </si>
  <si>
    <t>random_13_05_0010000_03</t>
  </si>
  <si>
    <t>x2*x3*exp(2*x1)*sin(x0)**2*sin(x4)</t>
  </si>
  <si>
    <t>random_13_05_0010000_04</t>
  </si>
  <si>
    <t>x0*exp(x1 + x2 + sqrt(x4)/sqrt(x3))</t>
  </si>
  <si>
    <t>random_14_01_0010000_00</t>
  </si>
  <si>
    <t>sin(3.1415926535898*sqrt(0.101321183642337*sqrt(x0) + 1) + 1)</t>
  </si>
  <si>
    <t>random_14_01_0010000_01</t>
  </si>
  <si>
    <t>sin(cos(log(x0) - sin(x0))/sin(1))</t>
  </si>
  <si>
    <t>random_14_01_0010000_02</t>
  </si>
  <si>
    <t>cos(exp(2*x0)/(sqrt(x0) + x0 + 1))</t>
  </si>
  <si>
    <t>random_14_01_0010000_03</t>
  </si>
  <si>
    <t>log(sqrt(x0) + log(10))*sin(0.31830988618379*sqrt(x0))</t>
  </si>
  <si>
    <t>random_14_01_0010000_04</t>
  </si>
  <si>
    <t>cos(log(x0) + sqrt(2)) + sqrt(sin(2) + 19333.689074366)</t>
  </si>
  <si>
    <t>random_14_02_0010000_00</t>
  </si>
  <si>
    <t>(3.1415926535898*x0 + exp(2*x1))/(x0 + 2)</t>
  </si>
  <si>
    <t>random_14_02_0010000_01</t>
  </si>
  <si>
    <t>cos(log(x0)*cos(cos(2)) + sqrt(cos(x0)) + cos(x1))</t>
  </si>
  <si>
    <t>random_14_02_0010000_02</t>
  </si>
  <si>
    <t>sqrt(-x1**2/12 + sqrt(exp(-x0)))</t>
  </si>
  <si>
    <t>random_14_02_0010000_03</t>
  </si>
  <si>
    <t>3.1415926535898*(1 - 0.564189583547756*(x1 - 1)/x1**2)**2</t>
  </si>
  <si>
    <t>random_14_02_0010000_04</t>
  </si>
  <si>
    <t>cos(sin(cos(x0) + cos(x1))*cos(exp(x1) + exp(2)))</t>
  </si>
  <si>
    <t>random_14_03_0010000_00</t>
  </si>
  <si>
    <t>x0*x1 + x0 + exp(x2**2/cos(1))</t>
  </si>
  <si>
    <t>random_14_03_0010000_01</t>
  </si>
  <si>
    <t>sin(5.172318620381e-5*sqrt(cos(x0) + cos(x2))/sin(x1))</t>
  </si>
  <si>
    <t>random_14_03_0010000_02</t>
  </si>
  <si>
    <t>(log(sin(x0)) + sqrt(sin(x2)))*log(sin(x1)/100)</t>
  </si>
  <si>
    <t>random_14_03_0010000_03</t>
  </si>
  <si>
    <t>x2 + sin(sin(x2) - cos(sin(x1))) + cos(x0) - 1</t>
  </si>
  <si>
    <t>random_14_03_0010000_04</t>
  </si>
  <si>
    <t>cos(x2 - exp(x0**2)*log(x1) + 2 + exp(10))</t>
  </si>
  <si>
    <t>random_14_04_0010000_00</t>
  </si>
  <si>
    <t>10*(x2 - x3 - exp(x0))/x1</t>
  </si>
  <si>
    <t>random_14_04_0010000_01</t>
  </si>
  <si>
    <t>exp(-x0 + x1**2 + exp(x2) + cos(x3**2))</t>
  </si>
  <si>
    <t>random_14_04_0010000_02</t>
  </si>
  <si>
    <t>random_14_04_0010000_03</t>
  </si>
  <si>
    <t>random_14_04_0010000_04</t>
  </si>
  <si>
    <t>3.1415926535898*x2*(x3 + 1) + (exp(x1) + cos(x0))**2</t>
  </si>
  <si>
    <t>random_14_05_0010000_00</t>
  </si>
  <si>
    <t>random_14_05_0010000_01</t>
  </si>
  <si>
    <t>(x2 + x3 + sin(exp(x4)))*sin(x1**2*cos(x0))</t>
  </si>
  <si>
    <t>random_14_05_0010000_02</t>
  </si>
  <si>
    <t>exp(-x1*x2**2/x4 + x3 + cos(x0))</t>
  </si>
  <si>
    <t>random_14_05_0010000_03</t>
  </si>
  <si>
    <t>sin((x2 + x4 + cos(x0))*sin(x1**2*exp(x3)))</t>
  </si>
  <si>
    <t>random_14_05_0010000_04</t>
  </si>
  <si>
    <t>random_15_01_0010000_00</t>
  </si>
  <si>
    <t>random_15_01_0010000_01</t>
  </si>
  <si>
    <t>log(x0)**2*sin(exp(x0)) + sin(log(log(2)) + 23.1406926327794)</t>
  </si>
  <si>
    <t>random_15_01_0010000_02</t>
  </si>
  <si>
    <t>sqrt(1 - cos(cos(2))) + log(1 + exp(2))</t>
  </si>
  <si>
    <t>random_15_01_0010000_03</t>
  </si>
  <si>
    <t>1.64872127070013*sqrt(-x0*log(x0**2))*sqrt(sin(1))</t>
  </si>
  <si>
    <t>random_15_01_0010000_04</t>
  </si>
  <si>
    <t>1/((x0 + 10)*log(2 - sin(x0)))</t>
  </si>
  <si>
    <t>random_15_02_0010000_00</t>
  </si>
  <si>
    <t>cos(x0 - x1**2 + 3.1415926535898) + sin(cos(100) + 1)</t>
  </si>
  <si>
    <t>random_15_02_0010000_01</t>
  </si>
  <si>
    <t>cos(log(x0)**2 - log(x1**2 + exp(-1)))</t>
  </si>
  <si>
    <t>random_15_02_0010000_02</t>
  </si>
  <si>
    <t>(x1 + cos(x0) - cos(2*x1 - 1.0) - 2)**2</t>
  </si>
  <si>
    <t>random_15_02_0010000_03</t>
  </si>
  <si>
    <t>(x1 + 3.1415926535898)*exp(cos(x0)) + cos(cos(10)*cos(sin(1)))</t>
  </si>
  <si>
    <t>random_15_02_0010000_04</t>
  </si>
  <si>
    <t>(-x1 - 21.415926535898)*sqrt(x0**2)/sqrt(log(10))</t>
  </si>
  <si>
    <t>random_15_03_0010000_00</t>
  </si>
  <si>
    <t>(x2 - 1 + cos(exp(10)) + sqrt(x1)/x0)**2</t>
  </si>
  <si>
    <t>random_15_03_0010000_01</t>
  </si>
  <si>
    <t>sin((exp(x1) + 10)*cos(x1*x2 - sin(x0)))</t>
  </si>
  <si>
    <t>random_15_03_0010000_02</t>
  </si>
  <si>
    <t>exp(-0.31830988618379*x0*x1 + sqrt(cos(x1)/cos(x2)))</t>
  </si>
  <si>
    <t>random_15_03_0010000_03</t>
  </si>
  <si>
    <t>exp(sqrt(x2)*cos(100))/cos(x1 + log(x0))</t>
  </si>
  <si>
    <t>random_15_03_0010000_04</t>
  </si>
  <si>
    <t>x0*x1/2 + (cos(x2) - pi**2)**2</t>
  </si>
  <si>
    <t>random_15_04_0010000_00</t>
  </si>
  <si>
    <t>cos(x2*x3/cos(x0) + exp(sin(x1))*log(4))</t>
  </si>
  <si>
    <t>random_15_04_0010000_01</t>
  </si>
  <si>
    <t>x1*exp(-100*x0)/(x3*cos(x2**2))</t>
  </si>
  <si>
    <t>random_15_04_0010000_02</t>
  </si>
  <si>
    <t>log(x0**2*(x1 + x3 + exp(10))/x2**2) + 20</t>
  </si>
  <si>
    <t>random_15_04_0010000_03</t>
  </si>
  <si>
    <t>exp(-x2*exp(sin(x0))/x3 + 1/cos(x1))</t>
  </si>
  <si>
    <t>random_15_04_0010000_04</t>
  </si>
  <si>
    <t>cos(log(x1) - 0.979735932475817) + x3/(2*x0*x2)</t>
  </si>
  <si>
    <t>random_15_05_0010000_00</t>
  </si>
  <si>
    <t>cos(x0 + 10*x3 + x4 + (-x1 + x2)*sin(1))</t>
  </si>
  <si>
    <t>random_15_05_0010000_01</t>
  </si>
  <si>
    <t>x0*x1 - x2 - x3 + exp(sqrt(x4)) + 1/10</t>
  </si>
  <si>
    <t>random_15_05_0010000_02</t>
  </si>
  <si>
    <t>x0 + x2 + x3/sin(cos(x1)) + 2/x4</t>
  </si>
  <si>
    <t>random_15_05_0010000_03</t>
  </si>
  <si>
    <t>log(0.31830988618379*x0*x1**2 + x2*x3 - x4 + 10)</t>
  </si>
  <si>
    <t>random_15_05_0010000_04</t>
  </si>
  <si>
    <t>(x0 + x2/2 - x3)*cos(sqrt(x1) + x4)</t>
  </si>
  <si>
    <t>-2*x1 + exp(x0)</t>
  </si>
  <si>
    <t>-4.1415926535898 + 2/x0</t>
  </si>
  <si>
    <t>-2/(x0 + 2)</t>
  </si>
  <si>
    <t>-x1 + cos(exp(x0))</t>
  </si>
  <si>
    <t>-x0*x1 + x2 + x3</t>
  </si>
  <si>
    <t>-x0 + cos(10) + exp(2)</t>
  </si>
  <si>
    <t>-log(X1) + cos(x0*X2)</t>
  </si>
  <si>
    <t>-log(x0)/sin(1) + 11</t>
  </si>
  <si>
    <t>-cos(143205691646535*x0) + exp(2)*cosh(pi)</t>
  </si>
  <si>
    <t>=-1.31040651155679*exp(2*x0)/(exp(cos(X1)) + 1)</t>
  </si>
  <si>
    <t>-x2 + sin(x0) + sqrt(cos(x1)) - 10 + log(10)</t>
  </si>
  <si>
    <t>-x0 + x3 + log(x2) + sin(log(x1) + sin(10))</t>
  </si>
  <si>
    <t>-x2*x3 + cos(x0)*cos(exp(10)) + cos(exp(x1))</t>
  </si>
  <si>
    <t>-x0*x2 + 97.4090910340033*exp(x3) - cos(sin(x1))</t>
  </si>
  <si>
    <t>-x3*x4*(x0 - x1)*log(exp(x2 + x4))</t>
  </si>
  <si>
    <t>-x1*x4/x2 + exp(sqrt(x0)) + sin(x3)</t>
  </si>
  <si>
    <t>-sin(cos(exp(x0)) - sin(1.77245385090552 + log(10)) + 9)</t>
  </si>
  <si>
    <t>true model</t>
  </si>
  <si>
    <t>noise 0</t>
  </si>
  <si>
    <t>test R2</t>
  </si>
  <si>
    <t>test RMSE</t>
  </si>
  <si>
    <t>time</t>
  </si>
  <si>
    <t>model</t>
  </si>
  <si>
    <t>-0.41614684*log(x0)</t>
  </si>
  <si>
    <t>-4.14159265 + 2/x0</t>
  </si>
  <si>
    <t>-x1 + log(x0)</t>
  </si>
  <si>
    <t>-2.40299796*cos(2*x0)</t>
  </si>
  <si>
    <t>-log(x1) + cos(x0*x2)</t>
  </si>
  <si>
    <t>-0.0944771*x0*x2 + 1.36540546*sin(x3)*sin(0.34042094*exp(x1)) + 1.01281603</t>
  </si>
  <si>
    <t>-1.83808758 - 1.7982551*exp(-1/x0)</t>
  </si>
  <si>
    <t>-2.06842707*x1*exp(-0.9*sin(x1)) - 0.72387655*cos(1.64872127*x0*exp(-x1)) + 1.88871912</t>
  </si>
  <si>
    <t>0</t>
  </si>
  <si>
    <t>-1.03583859*x0 + 2.43549148*x1 + 1.01280072*x3 - 0.99726659*log(x1/x2) - 2.87162421</t>
  </si>
  <si>
    <t>-0.83709546*sin(log(x0) - 1.69314718) - 0.13328932</t>
  </si>
  <si>
    <t>-0.98776595*sin(log(x0)) + 0.15594369*cos(log(x0)) + 139.0489064</t>
  </si>
  <si>
    <t>-0.22306422*x0 + 0.10472727*cos(x1) + 0.8918595</t>
  </si>
  <si>
    <t>2.41906954</t>
  </si>
  <si>
    <t>-0.63106593*x0*x1 - 0.92141204*x0*x4 + 1.14467947*x0 - 0.40529414*x1*x2 + 0.67926033*x1*x3 - 0.40529414*x2*x4 + 0.59293681*x2 + 0.89435374*x3*x4 - 1.15559355*x3</t>
  </si>
  <si>
    <t>correct</t>
  </si>
  <si>
    <t>correct ind</t>
  </si>
  <si>
    <t>(1.001+(0.999*x0))</t>
  </si>
  <si>
    <t>0.999*x0 + 1.001</t>
  </si>
  <si>
    <t>(0.318*x0)</t>
  </si>
  <si>
    <t>0.318*x0</t>
  </si>
  <si>
    <t>(3.143+(0.998*sin(x0)))</t>
  </si>
  <si>
    <t>0.998*sin(x0) + 3.143</t>
  </si>
  <si>
    <t>(3.14*exp(x0))</t>
  </si>
  <si>
    <t>3.14*exp(x0)</t>
  </si>
  <si>
    <t>(2.001+(0.999*sin(x0)))</t>
  </si>
  <si>
    <t>0.999*sin(x0) + 2.001</t>
  </si>
  <si>
    <t>(1.0+(0.105*x0))</t>
  </si>
  <si>
    <t>0.105*x0 + 1</t>
  </si>
  <si>
    <t>(0.043*pow(x0,2.0))</t>
  </si>
  <si>
    <t>0.043*x0**2</t>
  </si>
  <si>
    <t>(1.001*pow(x0,x0))</t>
  </si>
  <si>
    <t>1.001*x0**x0</t>
  </si>
  <si>
    <t>(-0.416*log(x0))</t>
  </si>
  <si>
    <t>-0.416*log(x0)</t>
  </si>
  <si>
    <t>(-0.061+(1.057*pow(0.4,sin(x0))))</t>
  </si>
  <si>
    <t>1.057*0.4**sin(x0) - 0.061</t>
  </si>
  <si>
    <t>((1.001*cos(x1))+log(x0))</t>
  </si>
  <si>
    <t>log(x0) + 1.001*cos(x1)</t>
  </si>
  <si>
    <t>((0.01+(1.002*log(x0)))+(-0.591*pow(x1,2.0)))</t>
  </si>
  <si>
    <t>-0.591*x1**2 + 1.002*log(x0) + 0.01</t>
  </si>
  <si>
    <t>((0.999*sin(x1))+exp(x0))</t>
  </si>
  <si>
    <t>exp(x0) + 0.999*sin(x1)</t>
  </si>
  <si>
    <t>(0.317+(-0.402*pow(x0,2.0)))</t>
  </si>
  <si>
    <t>0.317 - 0.402*x0**2</t>
  </si>
  <si>
    <t>((1.196+(1.393*sin(x0)))+(-0.002*pow(x0,-1.0)))</t>
  </si>
  <si>
    <t>1.393*sin(x0) + 1.196 - 0.002/x0</t>
  </si>
  <si>
    <t>(4.605+(0.499*log(x0)))</t>
  </si>
  <si>
    <t>0.499*log(x0) + 4.605</t>
  </si>
  <si>
    <t>((11.397+(1.211*pow(x0,0.5)))+(-12.88*pow(sin((0.1+sin(x0))),0.5)))</t>
  </si>
  <si>
    <t>1.211*x0**0.5 - 12.88*sin(sin(x0) + 0.1)**0.5 + 11.397</t>
  </si>
  <si>
    <t>(1.001+(-1.0*exp(x0)))</t>
  </si>
  <si>
    <t>1.001 - exp(x0)</t>
  </si>
  <si>
    <t>((3.143+x1)*cos(x0))</t>
  </si>
  <si>
    <t>(x1 + 3.143)*cos(x0)</t>
  </si>
  <si>
    <t>((((-0.363+(0.081*pow(((1.0+x0)+x1),4.0)))+(-1.815*x1))+(-1.826*x0))+((-1.66*pow(x0,2.0))*pow(x1,2.0)))</t>
  </si>
  <si>
    <t>-1.66*x0**2*x1**2 - 1.826*x0 - 1.815*x1 + 0.081*(x0 + x1 + 1)**4 - 0.363</t>
  </si>
  <si>
    <t>((0.846+(-0.318*pow(x0,2.0)))*exp(x1))</t>
  </si>
  <si>
    <t>(0.846 - 0.318*x0**2)*exp(x1)</t>
  </si>
  <si>
    <t>((x0*sin(x1))+(x2*sin(x1)))</t>
  </si>
  <si>
    <t>x0*sin(x1) + x2*sin(x1)</t>
  </si>
  <si>
    <t>(-4.056+(2.018*pow(x0,-1.0)))</t>
  </si>
  <si>
    <t>-4.056 + 2.018/x0</t>
  </si>
  <si>
    <t>(0.769+(0.571*sin(x0)))</t>
  </si>
  <si>
    <t>0.571*sin(x0) + 0.769</t>
  </si>
  <si>
    <t>(-0.993+(0.344*sin((1.2*x0))))</t>
  </si>
  <si>
    <t>0.344*sin(1.2*x0) - 0.993</t>
  </si>
  <si>
    <t>(0.698+(-0.558*x0))</t>
  </si>
  <si>
    <t>0.698 - 0.558*x0</t>
  </si>
  <si>
    <t>((8.127+pow(x0,5.0))+(3.768*exp(pow(x0,2.0))))</t>
  </si>
  <si>
    <t>x0**5 + 3.768*exp(x0**2) + 8.127</t>
  </si>
  <si>
    <t>(((9.994+(1.023*x0))+(10.02*x1))+((0.953*x0)*x1))</t>
  </si>
  <si>
    <t>0.953*x0*x1 + 1.023*x0 + 10.02*x1 + 9.994</t>
  </si>
  <si>
    <t>(x0*((100.017+(1.052*pow(x1,2.0)))+(-20.056*x1)))</t>
  </si>
  <si>
    <t>x0*(1.052*x1**2 - 20.056*x1 + 100.017)</t>
  </si>
  <si>
    <t>(((-0.449+(0.989*pow(cos(x0),2.0)))+(-0.788*x0))+(-1.001*x1))</t>
  </si>
  <si>
    <t>-0.788*x0 - 1.001*x1 + 0.989*cos(x0)**2 - 0.449</t>
  </si>
  <si>
    <t>((0.001+(-1.0*x1))+log(x0))</t>
  </si>
  <si>
    <t>-x1 + log(x0) + 0.001</t>
  </si>
  <si>
    <t>(((0.836+pow(x0,2.0))+(0.576*x1))+(-0.992*pow(x1,3.0)))</t>
  </si>
  <si>
    <t>x0**2 - 0.992*x1**3 + 0.576*x1 + 0.836</t>
  </si>
  <si>
    <t>((-2.636+(3.625*exp((0.318*x0))))+((1.001*x1)*x2))</t>
  </si>
  <si>
    <t>1.001*x1*x2 + 3.625*exp(0.318*x0) - 2.636</t>
  </si>
  <si>
    <t>(((-1.0+x0)+x1)+(-1.001*x2))</t>
  </si>
  <si>
    <t>x0 + x1 - 1.001*x2 - 1</t>
  </si>
  <si>
    <t>((x1*x2)*(0.977+(0.638*x0)))</t>
  </si>
  <si>
    <t>x1*x2*(0.638*x0 + 0.977)</t>
  </si>
  <si>
    <t>((-3.141*x1)+((0.999*x0)*x2))</t>
  </si>
  <si>
    <t>0.999*x0*x2 - 3.141*x1</t>
  </si>
  <si>
    <t>(x0*(0.981+((-0.798*x2)*sin(x1))))</t>
  </si>
  <si>
    <t>x0*(-0.798*x2*sin(x1) + 0.981)</t>
  </si>
  <si>
    <t>(0.104+(((((1.008*x0)*x2)*x3)*pow(x1,-1.0))*cos(x1)))</t>
  </si>
  <si>
    <t>1.008*x0*x2*x3*cos(x1)/x1 + 0.104</t>
  </si>
  <si>
    <t>(0.007+((((0.999*x0)*x1)*x3)*pow(x2,-1.0)))</t>
  </si>
  <si>
    <t>0.999*x0*x1*x3/x2 + 0.007</t>
  </si>
  <si>
    <t>((x2+x3)+((-1.001*x0)*x1))</t>
  </si>
  <si>
    <t>-1.001*x0*x1 + x2 + x3</t>
  </si>
  <si>
    <t>((10.701+(0.956*sin(x0)))+(-1.504*x0))</t>
  </si>
  <si>
    <t>-1.504*x0 + 0.956*sin(x0) + 10.701</t>
  </si>
  <si>
    <t>(6.553+(-1.002*x0))</t>
  </si>
  <si>
    <t>6.553 - 1.002*x0</t>
  </si>
  <si>
    <t>((-274763.583+(275560.704*pow((1.0+pow(x0,0.5)),pow((1.0+x0),-50.0))))+(-162.242*pow(x0,-1.0)))</t>
  </si>
  <si>
    <t>275560.704*(x0**0.5 + 1)**((x0 + 1)**(-50)) - 274763.583 - 162.242/x0</t>
  </si>
  <si>
    <t>(-0.144+(2.001*pow(cos(x0),2.0)))</t>
  </si>
  <si>
    <t>2.001*cos(x0)**2 - 0.144</t>
  </si>
  <si>
    <t>((((10.012*x0)+(10.003*log(x0)))+((0.999*x1)*log(x0)))+((0.961*x0)*x1))</t>
  </si>
  <si>
    <t>0.961*x0*x1 + 10.012*x0 + 0.999*x1*log(x0) + 10.003*log(x0)</t>
  </si>
  <si>
    <t>(0.001+((0.318*exp((2.0*x1)))*log(x0)))</t>
  </si>
  <si>
    <t>0.318*exp(2*x1)*log(x0) + 0.001</t>
  </si>
  <si>
    <t>(((1.01+(-0.494*pow(x0,2.0)))+(-0.446*x1))+((-0.37*pow(x0,2.0))*pow(x1,2.0)))</t>
  </si>
  <si>
    <t>-0.37*x0**2*x1**2 - 0.494*x0**2 - 0.446*x1 + 1.01</t>
  </si>
  <si>
    <t>((((-6107.131+(6107.107*pow(cos(pow(x0,2.0)),-2.0)))+(157134.719*pow(sin(x0),17.0)))+(-0.032*pow(x1,-1.0)))+((-15040.853*pow(x0,-10.0))*pow(sin(x0),15.0)))</t>
  </si>
  <si>
    <t>157134.719*sin(x0)**17 - 6107.131 + 6107.107/cos(x0**2)**2 - 0.032/x1 - 15040.853*sin(x0)**15/x0**10</t>
  </si>
  <si>
    <t>(((-0.777+(0.412*log(x1)))+(1.821*x0))+((-1.862*log(x1))*sin((1.134*pow(sin(x0),2.0)))))</t>
  </si>
  <si>
    <t>1.821*x0 - 1.862*log(x1)*sin(1.134*sin(x0)**2) + 0.412*log(x1) - 0.777</t>
  </si>
  <si>
    <t>(0.03+(1.02*sin(((8.0*pow(2.0,(0.479*x1)))+(x0*x2)))))</t>
  </si>
  <si>
    <t>1.02*sin(8*2**(0.479*x1) + x0*x2) + 0.03</t>
  </si>
  <si>
    <t>((((0.373+(0.576*exp((x0+x1))))+(0.378*x0))+(0.378*x1))+((-0.633*pow(x2,2.0))*pow((x0+x1),2.0)))</t>
  </si>
  <si>
    <t>0.378*x0 + 0.378*x1 - 0.633*x2**2*(x0 + x1)**2 + 0.576*exp(x0 + x1) + 0.373</t>
  </si>
  <si>
    <t>(((-0.999+x0)+(-1.0*exp(x1)))+(0.999*x2))</t>
  </si>
  <si>
    <t>x0 + 0.999*x2 - exp(x1) - 0.999</t>
  </si>
  <si>
    <t>((0.021+(1.006*log(x1)))+((0.999*x2)*pow(x0,-1.0)))</t>
  </si>
  <si>
    <t>1.006*log(x1) + 0.021 + 0.999*x2/x0</t>
  </si>
  <si>
    <t>(0.693+log((x0+((0.5*x1)*x2))))</t>
  </si>
  <si>
    <t>log(x0 + 0.5*x1*x2) + 0.693</t>
  </si>
  <si>
    <t>((((((((0.234+(0.496*x1))+(0.57*x0))+(0.673*x2))+(1.721*pow((((x0*x1)*x2)*x3),0.5)))+(-1.17*x3))+(-2.548*sin(((x0*x1)*x2))))+((0.285*x0)*x3))+((0.358*x1)*x3))</t>
  </si>
  <si>
    <t>0.285*x0*x3 + 0.57*x0 + 0.358*x1*x3 + 0.496*x1 + 0.673*x2 - 1.17*x3 + 1.721*(x0*x1*x2*x3)**0.5 - 2.548*sin(x0*x1*x2) + 0.234</t>
  </si>
  <si>
    <t>(((x2*x3)*pow(x0,-1.0))*(-0.119+(1.118*exp((0.926*x1)))))</t>
  </si>
  <si>
    <t>x2*x3*(1.118*exp(0.926*x1) - 0.119)/x0</t>
  </si>
  <si>
    <t>(((x0*x1)*x3)+((x0*x1)*pow(x2,0.5)))</t>
  </si>
  <si>
    <t>x0*x1*x2**0.5 + x0*x1*x3</t>
  </si>
  <si>
    <t>(((-1.0*x1)*log(pow((x0+x3),-1.0)))+((-1.0*x2)*log(pow((x0+x3),-1.0))))</t>
  </si>
  <si>
    <t>-x1*log(1/(x0 + x3)) - x2*log(1/(x0 + x3))</t>
  </si>
  <si>
    <t>((x3+(0.999*pow(x1,0.5)))+(x0*x2))</t>
  </si>
  <si>
    <t>x0*x2 + 0.999*x1**0.5 + x3</t>
  </si>
  <si>
    <t>(0.904+(-0.898*pow(sin((0.5+x0)),0.5)))</t>
  </si>
  <si>
    <t>0.904 - 0.898*sin(x0 + 0.5)**0.5</t>
  </si>
  <si>
    <t>(2.403+(-4.805*pow(cos(x0),2.0)))</t>
  </si>
  <si>
    <t>2.403 - 4.805*cos(x0)**2</t>
  </si>
  <si>
    <t>(0.051+(0.543*pow(cos((10.0+x0)),-1.0)))</t>
  </si>
  <si>
    <t>0.051 + 0.543/cos(x0 + 10)</t>
  </si>
  <si>
    <t>(17.165+(1.403*pow(x0,0.5)))</t>
  </si>
  <si>
    <t>1.403*x0**0.5 + 17.165</t>
  </si>
  <si>
    <t>(0.553+(0.381*sin(x0)))</t>
  </si>
  <si>
    <t>0.381*sin(x0) + 0.553</t>
  </si>
  <si>
    <t>(0.05+((220.253*pow(x1,2.0))*exp(x0)))</t>
  </si>
  <si>
    <t>220.253*x1**2*exp(x0) + 0.05</t>
  </si>
  <si>
    <t>((1.238+(0.145*x0))+(-1.648*sin((0.201*exp((x0+x1))))))</t>
  </si>
  <si>
    <t>0.145*x0 - 1.648*sin(0.201*exp(x0 + x1)) + 1.238</t>
  </si>
  <si>
    <t>(0.001+((1.006*pow(0.36,x0))*sin(pow(x1,2.0))))</t>
  </si>
  <si>
    <t>1.006*0.36**x0*sin(x1**2) + 0.001</t>
  </si>
  <si>
    <t>((11.003+(-1.0*exp(x0)))+(0.998*pow(x1,2.0)))</t>
  </si>
  <si>
    <t>0.998*x1**2 - exp(x0) + 11.003</t>
  </si>
  <si>
    <t>(2.514+(-1.645*sin(sin(x1))))</t>
  </si>
  <si>
    <t>2.514 - 1.645*sin(sin(x1))</t>
  </si>
  <si>
    <t>(((-0.999+x0)+(-1.0*exp(x1)))+(0.998*sin(x2)))</t>
  </si>
  <si>
    <t>x0 - exp(x1) + 0.998*sin(x2) - 0.999</t>
  </si>
  <si>
    <t>((-6.502+(-1.0*log(x1)))+(7.502*cos(((0.357*x0)*x2))))</t>
  </si>
  <si>
    <t>-log(x1) + 7.502*cos(0.357*x0*x2) - 6.502</t>
  </si>
  <si>
    <t>(((1.015+((-1.026*x0)*pow(x1,2.0)))+((-1.811*x1)*pow(sin(x0),2.0)))+(((0.847*x0)*x1)*x2))</t>
  </si>
  <si>
    <t>-1.026*x0*x1**2 + 0.847*x0*x1*x2 - 1.811*x1*sin(x0)**2 + 1.015</t>
  </si>
  <si>
    <t>(((0.704+(0.981*log((x0+(0.5*x1)))))+((0.087*x2)*log(x0)))+((-0.221*x1)*pow(x2,2.0)))</t>
  </si>
  <si>
    <t>-0.221*x1*x2**2 + 0.087*x2*log(x0) + 0.981*log(x0 + 0.5*x1) + 0.704</t>
  </si>
  <si>
    <t>((0.003+(1.081*sin(((0.912*x0)*x2))))+(1.083*sin(((0.91*x1)*x2))))</t>
  </si>
  <si>
    <t>1.081*sin(0.912*x0*x2) + 1.083*sin(0.91*x1*x2) + 0.003</t>
  </si>
  <si>
    <t>(x2+(-1.0*log(((x0*pow(x1,-1.0))*pow(x3,-1.0)))))</t>
  </si>
  <si>
    <t>x2 - log(x0/(x1*x3))</t>
  </si>
  <si>
    <t>((x3+pow(x0,0.5))+((1.001*x1)*cos(x2)))</t>
  </si>
  <si>
    <t>x0**0.5 + 1.001*x1*cos(x2) + x3</t>
  </si>
  <si>
    <t>((((1.701+(1.008*sin((x0*x2))))+(-0.577*sin((x1*x3))))+(-0.309*exp(x3)))+(-0.311*exp(x1)))</t>
  </si>
  <si>
    <t>-0.311*exp(x1) - 0.309*exp(x3) + 1.008*sin(x0*x2) - 0.577*sin(x1*x3) + 1.701</t>
  </si>
  <si>
    <t>(((-0.855+(0.69*exp((x0+x1))))+(0.989*x3))+(0.991*sin(x2)))</t>
  </si>
  <si>
    <t>0.989*x3 + 0.69*exp(x0 + x1) + 0.991*sin(x2) - 0.855</t>
  </si>
  <si>
    <t>(x0*((((((0.2+(0.957*x3))+(1.367*x2))+(-0.169*pow(x1,2.0)))+(-0.526*pow(x2,2.0)))+((-0.33*x1)*x2))+((-0.436*x3)*pow(x1,2.0))))</t>
  </si>
  <si>
    <t>x0*(-0.436*x1**2*x3 - 0.169*x1**2 - 0.33*x1*x2 - 0.526*x2**2 + 1.367*x2 + 0.957*x3 + 0.2)</t>
  </si>
  <si>
    <t>((35.039+(0.005*pow(x0,-1.0)))+(30.323*sin((0.8*x0))))</t>
  </si>
  <si>
    <t>30.323*sin(0.8*x0) + 35.039 + 0.005/x0</t>
  </si>
  <si>
    <t>(11.0+(-1.191*log(x0)))</t>
  </si>
  <si>
    <t>11 - 1.191*log(x0)</t>
  </si>
  <si>
    <t>(((-0.629+(0.008*pow(cos(exp(x0)),-1.0)))+(0.784*pow(x0,0.5)))+(0.419*cos((100.5*pow(log(x0),-2.0)))))</t>
  </si>
  <si>
    <t>0.784*x0**0.5 + 0.419*cos(100.5/log(x0)**2) - 0.629 + 0.008/cos(exp(x0))</t>
  </si>
  <si>
    <t>((-12648998.495+(12685692.892*pow((1.0+pow(x0,0.5)),pow((1.0+x0),-50.0))))+(-7468.94*pow(x0,-1.0)))</t>
  </si>
  <si>
    <t>12685692.892*(x0**0.5 + 1)**((x0 + 1)**(-50)) - 12648998.495 - 7468.94/x0</t>
  </si>
  <si>
    <t>(0.048+(0.129*pow(x0,0.5)))</t>
  </si>
  <si>
    <t>0.129*x0**0.5 + 0.048</t>
  </si>
  <si>
    <t>((3.499+(0.801*pow(((0.5+(-0.697*sin((x0*x1))))+(-0.717*cos((x0*x1)))),-1.0)))+(-1.227*sin((0.878*pow((pow(x1,-1.0)*(-0.5+pow(x0,-1.0))),0.25)))))</t>
  </si>
  <si>
    <t>-1.227*sin(0.878*((-0.5 + 1/x0)/x1)**0.25) + 3.499 + 0.801/(-0.697*sin(x0*x1) - 0.717*cos(x0*x1) + 0.5)</t>
  </si>
  <si>
    <t>(((-0.026+(0.12*x0))+(1.049*cos((0.72+log(x1)))))+((-0.92*x0)*pow(x1,2.0)))</t>
  </si>
  <si>
    <t>-0.92*x0*x1**2 + 0.12*x0 + 1.049*cos(log(x1) + 0.72) - 0.026</t>
  </si>
  <si>
    <t>(-0.054+((-0.584*pow(x0,2.0))*pow(x1,2.0)))</t>
  </si>
  <si>
    <t>-0.584*x0**2*x1**2 - 0.054</t>
  </si>
  <si>
    <t>((-88.068+(35.821*log((pow(x1,-0.5)*((3.142+x0)+(pow(x1,0.5)*((9.87+pow(x0,2.0))+(6.283*x0))))))))+(-19.273*x0))</t>
  </si>
  <si>
    <t>-19.273*x0 + 35.821*log((x0 + x1**0.5*(x0**2 + 6.283*x0 + 9.87) + 3.142)/x1**0.5) - 88.068</t>
  </si>
  <si>
    <t>(0.005+(-1.003*sin((sin(x0)+sin((0.54+sin(x1)))))))</t>
  </si>
  <si>
    <t>0.005 - 1.003*sin(sin(x0) + sin(sin(x1) + 0.54))</t>
  </si>
  <si>
    <t>((-4.03+(0.957*sin(log((pow(sin(x2),-1.0)*sin(x1))))))+(4.026*cos((((0.028*x0)*x2)*pow(x1,-1.0)))))</t>
  </si>
  <si>
    <t>0.957*sin(log(sin(x1)/sin(x2))) + 4.026*cos(0.028*x0*x2/x1) - 4.03</t>
  </si>
  <si>
    <t>((0.547+(-0.962*sin(x0)))+((-0.938*x1)*pow(x2,2.0)))</t>
  </si>
  <si>
    <t>-0.938*x1*x2**2 - 0.962*sin(x0) + 0.547</t>
  </si>
  <si>
    <t>(((-0.012+(0.501*log(x0)))+(0.999*log(x1)))+(0.597*pow(x2,2.0)))</t>
  </si>
  <si>
    <t>0.597*x2**2 + 0.501*log(x0) + 0.999*log(x1) - 0.012</t>
  </si>
  <si>
    <t>((-0.103+(0.256*exp(pow(x0,(x0*(x1+x2))))))+(0.415*pow(x0,x0)))</t>
  </si>
  <si>
    <t>0.415*x0**x0 + 0.256*exp(x0**(x0*(x1 + x2))) - 0.103</t>
  </si>
  <si>
    <t>cos(((-0.841+x1)+(x0*pow(x2,-2.0))))</t>
  </si>
  <si>
    <t>cos(x0/x2**2 + x1 - 0.841)</t>
  </si>
  <si>
    <t>(((((0.971+(0.276*cos(log(x2))))+(0.165*x0))+(1.461*sin(((0.358*x3)*log((x1*x2))))))+(-0.334*x2))+((1.436*x2)*sin((((0.318*x3)*(x0+(-1.0*pow(x2,-1.0))))*log((x1*x2))))))</t>
  </si>
  <si>
    <t>0.165*x0 + 1.436*x2*sin(0.318*x3*(x0 - 1/x2)*log(x1*x2)) - 0.334*x2 + 1.461*sin(0.358*x3*log(x1*x2)) + 0.276*cos(log(x2)) + 0.971</t>
  </si>
  <si>
    <t>((((((((((-95.31+(0.245*pow((x0+x1),-1.0)))+(3.094*pow(cos(log(sin(x0))),20.0)))+(71.203*cos(x0)))+(19.975*exp(x0)))+((0.936*pow(cos((x0*pow(log(x0),-1.0))),40.0))*log(x2)))+((4.199*x3)*pow(cos((x0*pow(log(x0),-1.0))),40.0)))+((2.807*x1)*pow(cos((x0*pow((x0+log(((x1*x2)*x3))),-1.0))),80.0)))+((-1.68*pow(x3,2.0))*pow(cos((x0*pow(log(x0),-1.0))),40.0)))+((-1.514*x0)*x1))+((((1.716*x0)*x1)*x2)*x3))</t>
  </si>
  <si>
    <t>1.716*x0*x1*x2*x3 - 1.514*x0*x1 + 2.807*x1*cos(x0/(x0 + log(x1*x2*x3)))**80 - 1.68*x3**2*cos(x0/log(x0))**40 + 4.199*x3*cos(x0/log(x0))**40 + 19.975*exp(x0) + 0.936*log(x2)*cos(x0/log(x0))**40 + 71.203*cos(x0) + 3.094*cos(log(sin(x0)))**20 - 95.31 + 0.245/(x0 + x1)</t>
  </si>
  <si>
    <t>(((((((-1.883+(0.028*pow(x1,-1.0)))+(0.09*pow((x1+(0.318*x0)),-1.0)))+(1.91*x1))+((1.065*x1)*x2))+((3.701*x0)*x1))+((-1.238*x1)*x3))+((-3.033*x0)*pow(x1,2.0)))</t>
  </si>
  <si>
    <t>-3.033*x0*x1**2 + 3.701*x0*x1 + 1.065*x1*x2 - 1.238*x1*x3 + 1.91*x1 - 1.883 + 0.09/(0.318*x0 + x1) + 0.028/x1</t>
  </si>
  <si>
    <t>((0.012+(((1.08*x1)*x2)*pow(sin((x3+(2.0*x0))),0.5)))+(((-0.106*x1)*x2)*pow(x3,-1.0)))</t>
  </si>
  <si>
    <t>1.08*x1*x2*sin(2*x0 + x3)**0.5 - 0.106*x1*x2/x3 + 0.012</t>
  </si>
  <si>
    <t>((0.005+((-0.551*pow(x0,2.0))*pow(x2,2.0)))+((-0.558*pow(x1,2.0))*pow(x3,2.0)))</t>
  </si>
  <si>
    <t>-0.551*x0**2*x2**2 - 0.558*x1**2*x3**2 + 0.005</t>
  </si>
  <si>
    <t>((2207963958583.25+(-470416705845.753*pow(x0,-1.0)))+((-9238228413864870.0*pow((0.6+x0),-2.0))*pow(log((0.6+x0)),9.0)))</t>
  </si>
  <si>
    <t>2207963958583.25 - 9238228413864870*log(x0 + 0.6)**9/(x0 + 0.6)**2 - 470416705845.753/x0</t>
  </si>
  <si>
    <t>(0.368+(0.001*pow(500.0,x0)))</t>
  </si>
  <si>
    <t>0.001*500**x0 + 0.368</t>
  </si>
  <si>
    <t>((4.872+(1.077*x0))+(-0.002*pow(x0,-1.0)))</t>
  </si>
  <si>
    <t>1.077*x0 + 4.872 - 0.002/x0</t>
  </si>
  <si>
    <t>(0.746+(0.143*pow(x0,2.0)))</t>
  </si>
  <si>
    <t>0.143*x0**2 + 0.746</t>
  </si>
  <si>
    <t>((((892.315+(0.163*pow(x0,-1.0)))+(-3.484*pow(x0,-0.5)))+(-66.276*sin((1.21*sin(x0)))))+(-2435.931*pow((3.142+x0),-1.0)))</t>
  </si>
  <si>
    <t>-3.484/x0**0.5 - 66.276*sin(1.21*sin(x0)) + 892.315 - 2435.931/(x0 + 3.142) + 0.163/x0</t>
  </si>
  <si>
    <t>(((-2.0*log(x0))+(0.22*x0))+((-0.44*x0)*x1))</t>
  </si>
  <si>
    <t>-0.44*x0*x1 + 0.22*x0 - 2*log(x0)</t>
  </si>
  <si>
    <t>(-0.796+(0.206*cos(((2.0*x0)*pow(x1,2.0)))))</t>
  </si>
  <si>
    <t>0.206*cos(2*x0*x1**2) - 0.796</t>
  </si>
  <si>
    <t>(((1.038+(0.166*x1))+(-0.077*pow(((1.0+pow(x0,2.0))+exp(x1)),x1)))+((0.016*x0)*pow((x1+exp(x1)),x1)))</t>
  </si>
  <si>
    <t>0.016*x0*(x1 + exp(x1))**x1 + 0.166*x1 - 0.077*(x0**2 + exp(x1) + 1)**x1 + 1.038</t>
  </si>
  <si>
    <t>((2.7+(0.073*x0))+(0.999*sin(x1)))</t>
  </si>
  <si>
    <t>0.073*x0 + 0.999*sin(x1) + 2.7</t>
  </si>
  <si>
    <t>(((0.944+(4.886*sin(pow(x0,10.0))))+(25.685*sin(x0)))+(-26.001*x0))</t>
  </si>
  <si>
    <t>-26.001*x0 + 25.685*sin(x0) + 4.886*sin(x0**10) + 0.944</t>
  </si>
  <si>
    <t>((4.606+(pow(x0,2.0)*log(x2)))+log(x1))</t>
  </si>
  <si>
    <t>x0**2*log(x2) + log(x1) + 4.606</t>
  </si>
  <si>
    <t>((((162.109+(-73.678*x1))+(-73.678*sin(pow(x2,-1.0))))+((0.728*pow(x2,-2.0))*pow(pow(x2,2.0),(x0*x2))))+((-9.161*x2)*pow(x1,-1.0)))</t>
  </si>
  <si>
    <t>-73.678*x1 - 73.678*sin(1/x2) + 162.109 + 0.728*(x2**2)**(x0*x2)/x2**2 - 9.161*x2/x1</t>
  </si>
  <si>
    <t>(((0.002+(0.999*exp(x2)))+(-0.416*pow(x1,2.0)))+sin(x0))</t>
  </si>
  <si>
    <t>-0.416*x1**2 + 0.999*exp(x2) + sin(x0) + 0.002</t>
  </si>
  <si>
    <t>(((-0.019+(0.963*pow((x2*pow(x1,-1.0)),0.5)))+((0.652*x0)*pow((x2*(x0+pow(x1,-1.0))),0.5)))+((0.723*x1)*pow((x2*pow(x1,-1.0)),0.5)))</t>
  </si>
  <si>
    <t>0.652*x0*(x2*(x0 + 1/x1))**0.5 + 0.723*x1*(x2/x1)**0.5 + 0.963*(x2/x1)**0.5 - 0.019</t>
  </si>
  <si>
    <t>(((-0.391+(0.939*x1))+(0.926*sin(x0)))+(-0.923*sin(x2)))</t>
  </si>
  <si>
    <t>0.939*x1 + 0.926*sin(x0) - 0.923*sin(x2) - 0.391</t>
  </si>
  <si>
    <t>(1.0+(((((-0.546*pow((pow(x2,-1.0)*sin(x3)),(x2*x3)))*pow(sin(x1),2.0))*pow(sin(x3),2.0))*cos(x0))*cos((x2+sin(x0)))))</t>
  </si>
  <si>
    <t>-0.546*(sin(x3)/x2)**(x2*x3)*sin(x1)**2*sin(x3)**2*cos(x0)*cos(x2 + sin(x0)) + 1</t>
  </si>
  <si>
    <t>((0.999*exp((x0*sin(x1))))+(exp(x2)*sin(x3)))</t>
  </si>
  <si>
    <t>exp(x2)*sin(x3) + 0.999*exp(x0*sin(x1))</t>
  </si>
  <si>
    <t>((((1.896*pow((x0*cos(x1)),0.5))+(-0.424*pow(x0,0.5)))+((0.395*x2)*pow((x0*x2),0.5)))+((0.427*x3)*pow(x0,0.5)))</t>
  </si>
  <si>
    <t>0.427*x0**0.5*x3 - 0.424*x0**0.5 + 0.395*x2*(x0*x2)**0.5 + 1.896*(x0*cos(x1))**0.5</t>
  </si>
  <si>
    <t>(((((3.419+(-3.391*sin(pow(x3,x1))))+((-0.856*x0)*x2))+((-0.457*x2)*pow(x0,2.0)))+((-1.189*x1)*log(pow(x3,-1.0))))+((((0.779*x0)*x1)*x2)*log(pow(x3,-1.0))))</t>
  </si>
  <si>
    <t>-0.457*x0**2*x2 + 0.779*x0*x1*x2*log(1/x3) - 0.856*x0*x2 - 1.189*x1*log(1/x3) - 3.391*sin(x3**x1) + 3.419</t>
  </si>
  <si>
    <t>((0.978+((0.998*x1)*pow((x0+x3),0.5)))+((-0.484*x1)*pow(x2,2.0)))</t>
  </si>
  <si>
    <t>-0.484*x1*x2**2 + 0.998*x1*(x0 + x3)**0.5 + 0.978</t>
  </si>
  <si>
    <t>((-0.713+(0.003*pow(x0,-1.0)))+(-2.784*sin(x0)))</t>
  </si>
  <si>
    <t>-2.784*sin(x0) - 0.713 + 0.003/x0</t>
  </si>
  <si>
    <t>((85.456+(0.048*pow(sin((100.0+pow(x0,-1.0))),-1.0)))+(0.209*sin((100.0+pow(x0,-1.0)))))</t>
  </si>
  <si>
    <t>0.209*sin(100 + 1/x0) + 85.456 + 0.048/sin(100 + 1/x0)</t>
  </si>
  <si>
    <t>(10.0+(-0.013*log(x0)))</t>
  </si>
  <si>
    <t>10 - 0.013*log(x0)</t>
  </si>
  <si>
    <t>(1.83+(-1.262*sin((0.8*x0))))</t>
  </si>
  <si>
    <t>1.83 - 1.262*sin(0.8*x0)</t>
  </si>
  <si>
    <t>(((-2374.678+(6113.553*cos(pow(x0,-0.5))))+(-3774.516*log(x0)))+((9895.263*sin(pow(x0,3.0)))*sin((82.802*pow(x0,20.0)))))</t>
  </si>
  <si>
    <t>-3774.516*log(x0) + 9895.263*sin(x0**3)*sin(82.802*x0**20) + 6113.553*cos(x0**(-0.5)) - 2374.678</t>
  </si>
  <si>
    <t>((((88.819+(6.516*x0))+(1623.995*exp(cos(x0))))+(-1.621*cos((pow(x1,-1.0)*exp(x0)))))+(-6.516*pow(x1,0.5)))</t>
  </si>
  <si>
    <t>6.516*x0 - 6.516*x1**0.5 + 1623.995*exp(cos(x0)) - 1.621*cos(exp(x0)/x1) + 88.819</t>
  </si>
  <si>
    <t>((1.328+(0.362*sin(x1)))+(-0.189*pow(0.25,x0)))</t>
  </si>
  <si>
    <t>-0.189*0.25**x0 + 0.362*sin(x1) + 1.328</t>
  </si>
  <si>
    <t>(36997.196+(-115.179*pow(x0,-2.0)))</t>
  </si>
  <si>
    <t>36997.196 - 115.179/x0**2</t>
  </si>
  <si>
    <t>(0.162+((1.159*pow(x0,-1.0))*exp(pow(x1,0.5))))</t>
  </si>
  <si>
    <t>0.162 + 1.159*exp(x1**0.5)/x0</t>
  </si>
  <si>
    <t>((-0.931+pow(x1,4.0))+(-1.0*pow(x0,0.5)))</t>
  </si>
  <si>
    <t>-x0**0.5 + x1**4 - 0.931</t>
  </si>
  <si>
    <t>(((((7.031+(-0.971*x1))+(-8.133*pow(0.5,x2)))+((1.004*x0)*pow(0.5,x2)))+((2.466*pow(x1,2.0))*pow(sin(pow(x2,-0.5)),20.0)))+((-0.896*x2)*pow(((4.0+x0)+(-1.0*x1)),sin((pow(x2,-1.0)*pow((x0+x2),-0.5))))))</t>
  </si>
  <si>
    <t>1.004*0.5**x2*x0 - 8.133*0.5**x2 + 2.466*x1**2*sin(x2**(-0.5))**20 - 0.971*x1 - 0.896*x2*(x0 - x1 + 4)**sin(1/(x2*(x0 + x2)**0.5)) + 7.031</t>
  </si>
  <si>
    <t>(((((518.838+(-4.18*pow(x1,-1.0)))+(-599.222*x2))+((0.125*pow(x2,-2.0))*pow((x0+x2),-2.0)))+((-1.043*x1)*pow(x2,-2.0)))+(((0.388*x1)*pow(x0,-2.0))*pow(x2,-2.0)))</t>
  </si>
  <si>
    <t>-1.043*x1/x2**2 - 599.222*x2 + 518.838 + 0.125/(x2**2*(x0 + x2)**2) - 4.18/x1 + 0.388*x1/(x0**2*x2**2)</t>
  </si>
  <si>
    <t>(((1.53005367131551e+42+(2.68766458385073e+43*pow(x0,-1.0)))+((-1.87448902979363e+42*x2)*pow(x1,x0)))+((-8.46309497561576e+40*x2)*pow(x1,-1.0)))</t>
  </si>
  <si>
    <t>-1874489029793630000000000000000000000000000*x1**x0*x2 + 1530053671315510000000000000000000000000000 - 84630949756157600000000000000000000000000*x2/x1 + 26876645838507300000000000000000000000000000/x0</t>
  </si>
  <si>
    <t>(((-1.148+(0.998*log(x2)))+(1.001*log(x0)))+(-0.656*pow(x1,2.0)))</t>
  </si>
  <si>
    <t>-0.656*x1**2 + 1.001*log(x0) + 0.998*log(x2) - 1.148</t>
  </si>
  <si>
    <t>((0.999*exp((x3*sin(x1))))+((x0*x2)*pow(x3,0.5)))</t>
  </si>
  <si>
    <t>x0*x2*x3**0.5 + 0.999*exp(x3*sin(x1))</t>
  </si>
  <si>
    <t>(pow(x1,-1.0)*(((x1*((0.967+(0.04*cos(((x3*pow(x0,2.0))*pow(x1,-1.0)))))+(((0.099*x0)*x3)*log(x1))))+((-0.014*x0)*x3))+(((0.028*x0)*x2)*x3)))</t>
  </si>
  <si>
    <t>(0.028*x0*x2*x3 - 0.014*x0*x3 + x1*(0.099*x0*x3*log(x1) + 0.04*cos(x0**2*x3/x1) + 0.967))/x1</t>
  </si>
  <si>
    <t>(((((((-1.355+(1.589*pow(x1,0.5)))+((-3.276*x0)*pow(x3,2.0)))+(((9.091*x0)*pow(x2,2.0))*pow(x3,2.0)))+(((-1.027*pow(x1,-1.0))*pow(x2,10.0))*pow(x3,3.0)))+(((-18.341*x0)*x3)*pow(x2,2.0)))+((((13.018*x0)*x1)*x2)*x3))+((((-2.093*pow(x0,2.0))*pow(x1,-1.0))*pow(x2,2.0))*pow(x3,2.0)))</t>
  </si>
  <si>
    <t>-2.093*x0**2*x2**2*x3**2/x1 + 13.018*x0*x1*x2*x3 + 9.091*x0*x2**2*x3**2 - 18.341*x0*x2**2*x3 - 3.276*x0*x3**2 + 1.589*x1**0.5 - 1.355 - 1.027*x2**10*x3**3/x1</t>
  </si>
  <si>
    <t>((((((1.026+(0.271*x2))+(-0.042*x0))+((0.504*x1)*pow((x0*x3),0.5)))+((-0.039*x2)*x3))+((-0.254*x2)*pow((pow(x0,2.0)+((x2*exp(x3))*log(pow(x0,-1.0)))),0.5)))+((-0.185*x1)*exp(x3)))</t>
  </si>
  <si>
    <t>-0.042*x0 + 0.504*x1*(x0*x3)**0.5 - 0.185*x1*exp(x3) - 0.039*x2*x3 - 0.254*x2*(x0**2 + x2*exp(x3)*log(1/x0))**0.5 + 0.271*x2 + 1.026</t>
  </si>
  <si>
    <t>((1.012+((1.318*sin(x3))*sin((0.357*exp(x1)))))+((-0.094*x0)*x2))</t>
  </si>
  <si>
    <t>-0.094*x0*x2 + 1.318*sin(x3)*sin(0.357*exp(x1)) + 1.012</t>
  </si>
  <si>
    <t>((1.157+(0.097*x0))+(0.415*pow(x0,5.0)))</t>
  </si>
  <si>
    <t>0.415*x0**5 + 0.097*x0 + 1.157</t>
  </si>
  <si>
    <t>(0.343+(-0.27*pow(cos(x0),0.5)))</t>
  </si>
  <si>
    <t>0.343 - 0.27*cos(x0)**0.5</t>
  </si>
  <si>
    <t>(-0.003+(0.001*x0))</t>
  </si>
  <si>
    <t>0.001*x0 - 0.003</t>
  </si>
  <si>
    <t>(0.438*cos((15.915+(0.318*pow(x0,(-1.5*pow(x0,-1.0)))))))</t>
  </si>
  <si>
    <t>0.438*cos(15.915 + 0.318/x0**(1.5/x0))</t>
  </si>
  <si>
    <t>(((-1.848+(9.36*x0))+(-8.96*sin(x0)))+(-2.455*pow(x0,2.0)))</t>
  </si>
  <si>
    <t>-2.455*x0**2 + 9.36*x0 - 8.96*sin(x0) - 1.848</t>
  </si>
  <si>
    <t>((-0.282+(0.538*exp((x0+(-2.0*x1)))))+(0.787*pow(0.5,x1)))</t>
  </si>
  <si>
    <t>0.787*0.5**x1 + 0.538*exp(x0 - 2*x1) - 0.282</t>
  </si>
  <si>
    <t>(44409.395+((-46.982*pow((x0+(-1.0*sin((1.5*x0)))),-2.0))*sin(x1)))</t>
  </si>
  <si>
    <t>44409.395 - 46.982*sin(x1)/(x0 - sin(1.5*x0))**2</t>
  </si>
  <si>
    <t>(((((34.921+(0.956*pow(x0,2.0)))+(19.771*exp(x1)))+(-5.834*x1))+(-12.758*x0))+((-1.988*x0)*exp(x1)))</t>
  </si>
  <si>
    <t>0.956*x0**2 - 1.988*x0*exp(x1) - 12.758*x0 - 5.834*x1 + 19.771*exp(x1) + 34.921</t>
  </si>
  <si>
    <t>(((-0.381+(-0.735*x0))+(-1.518*pow(x0,3.0)))+((-0.804*x0)*pow(x1,2.0)))</t>
  </si>
  <si>
    <t>-1.518*x0**3 - 0.804*x0*x1**2 - 0.735*x0 - 0.381</t>
  </si>
  <si>
    <t>((((6.346+(2.117*sin((2.267*x1))))+(2.683*pow(cos(x0),2.0)))+(-0.576*x1))+((1.105*x1)*cos(x0)))</t>
  </si>
  <si>
    <t>1.105*x1*cos(x0) - 0.576*x1 + 2.117*sin(2.267*x1) + 2.683*cos(x0)**2 + 6.346</t>
  </si>
  <si>
    <t>(((-6.692+(1.001*sin(x0)))+(-0.261*pow(x1,2.0)))+(-1.005*x2))</t>
  </si>
  <si>
    <t>-0.261*x1**2 - 1.005*x2 + 1.001*sin(x0) - 6.692</t>
  </si>
  <si>
    <t>(0.076+(((0.697*pow(x1,-1.0))*pow(x2,0.25))*log(x0)))</t>
  </si>
  <si>
    <t>0.076 + 0.697*x2**0.25*log(x0)/x1</t>
  </si>
  <si>
    <t>(((-8.387+x0)+(0.999*exp(x2)))+(7.389*pow(cos(x1),2.0)))</t>
  </si>
  <si>
    <t>x0 + 0.999*exp(x2) + 7.389*cos(x1)**2 - 8.387</t>
  </si>
  <si>
    <t>(((-0.306+(1.88*sin(pow((1.0+x0),-2.0))))+((1.478*x1)*pow((1.0+x0),-2.0)))+(((1.182*x1)*x2)*pow(((x0+pow(x0,2.0))+pow(x2,-1.0)),-2.0)))</t>
  </si>
  <si>
    <t>1.182*x1*x2/(x0**2 + x0 + 1/x2)**2 + 1.478*x1/(x0 + 1)**2 + 1.88*sin((x0 + 1)**(-2)) - 0.306</t>
  </si>
  <si>
    <t>((((-2.871+(1.013*x3))+(2.435*x1))+(-0.997*log((x1*pow(x2,-1.0)))))+(-1.036*x0))</t>
  </si>
  <si>
    <t>-1.036*x0 + 2.435*x1 + 1.013*x3 - 0.997*log(x1/x2) - 2.871</t>
  </si>
  <si>
    <t>((((-0.204+(0.228*cos((3.142*pow(x1,-1.0)))))+((2.262*x0)*x2))+((-0.865*x0)*x3))+((-0.922*x2)*x3))</t>
  </si>
  <si>
    <t>2.262*x0*x2 - 0.865*x0*x3 - 0.922*x2*x3 + 0.228*cos(3.142/x1) - 0.204</t>
  </si>
  <si>
    <t>(((((-3912056.894+(564032.635*x2))+(564032.635*x3))+(507560.638*x0))+(3393465.685*cos(((x2*x3)+((x0*x3)*pow(x1,8.0))))))+(((97640.388*x2)*x3)*pow(x0,-1.0)))</t>
  </si>
  <si>
    <t>507560.638*x0 + 564032.635*x2 + 564032.635*x3 + 3393465.685*cos(x0*x1**8*x3 + x2*x3) - 3912056.894 + 97640.388*x2*x3/x0</t>
  </si>
  <si>
    <t>((((((3.41+(0.987*x0))+(2.727*pow(x2,2.0)))+(-0.303*pow(x2,-0.5)))+(-0.466*pow(x3,2.0)))+(-0.994*x1))+(-5.443*x2))</t>
  </si>
  <si>
    <t>0.987*x0 - 0.994*x1 - 0.303/x2**0.5 + 2.727*x2**2 - 5.443*x2 - 0.466*x3**2 + 3.41</t>
  </si>
  <si>
    <t>((1.758+(0.271*log((x0*(1.0+x2)))))+(-2.959*sin(((x0+(x2*pow(x0,2.0)))+((x0*x1)*x2)))))</t>
  </si>
  <si>
    <t>0.271*log(x0*(x2 + 1)) - 2.959*sin(x0**2*x2 + x0*x1*x2 + x0) + 1.758</t>
  </si>
  <si>
    <t>(((((-0.132+(0.004*pow(x4,-1.0)))+(1.192*pow(x1,0.5)))+(-0.341*log((x1+((x0*x3)*pow(x4,-1.0))))))+((-0.069*x0)*log(x2)))+((-0.069*x3)*log(x2)))</t>
  </si>
  <si>
    <t>-0.069*x0*log(x2) + 1.192*x1**0.5 - 0.069*x3*log(x2) - 0.341*log(x0*x3/x4 + x1) - 0.132 + 0.004/x4</t>
  </si>
  <si>
    <t>(((((-0.0+x2)+x4)+(0.5*log(x0)))+(1.001*sin(x3)))+(-0.999*sin(x1)))</t>
  </si>
  <si>
    <t>x2 + x4 + 0.5*log(x0) - 0.999*sin(x1) + 1.001*sin(x3) - 0.e-3</t>
  </si>
  <si>
    <t>(((((0.816+(1.037*cos(x0)))+(1.092*pow(x0,(2.0*pow(x1,-1.0)))))+(-1.873*pow(x0,(((x0*x1)*x3)*log(pow(x2,-1.0))))))+((0.346*x0)*pow((x0*x3),x2)))+(((0.346*x0)*x1)*pow((x0*x3),x2)))</t>
  </si>
  <si>
    <t>0.346*x0*x1*(x0*x3)**x2 + 0.346*x0*(x0*x3)**x2 + 1.092*x0**(2/x1) - 1.873*x0**(x0*x1*x3*log(1/x2)) + 1.037*cos(x0) + 0.816</t>
  </si>
  <si>
    <t>(0.009+((0.9*x4)*pow(((((x0*x1)*sin(x3))+((x0*x3)*sin(x2)))+((x1*sin(x0))*sin(x2))),2.0)))</t>
  </si>
  <si>
    <t>0.9*x4*(x0*x1*sin(x3) + x0*x3*sin(x2) + x1*sin(x0)*sin(x2))**2 + 0.009</t>
  </si>
  <si>
    <t>(((((((3.34537453543943e+67*pow(x3,40.0))+((-1.38136205080187e+66*x4)*pow(x1,-1.0)))+((2.25591847651268e+66*pow(x0,-1.0))*pow(x4,2.0)))+((1.36757876598933e+67*x0)*pow(x1,4.0)))+(((-2.91603863513819e+66*x1)*pow(x0,-1.0))*pow(x4,2.0)))+(((2.11220095170617e+66*x3)*x4)*pow(x1,-1.0)))+(((((3.2227537183967e+65*x2)*x3)*x4)*pow(x0,-1.0))*pow((0.5+(-1.0*x0)),-1.0)))</t>
  </si>
  <si>
    <t>13675787659893300000000000000000000000000000000000000000000000000000*x0*x1**4 + 33453745354394300000000000000000000000000000000000000000000000000000*x3**40 + 2112200951706170000000000000000000000000000000000000000000000000000*x3*x4/x1 - 1381362050801870000000000000000000000000000000000000000000000000000*x4/x1 - 2916038635138190000000000000000000000000000000000000000000000000000*x1*x4**2/x0 + 322275371839670000000000000000000000000000000000000000000000000000*x2*x3*x4/(x0*(0.5 - x0)) + 2255918476512680000000000000000000000000000000000000000000000000000*x4**2/x0</t>
  </si>
  <si>
    <t>(-0.842+(-0.078*pow(sin(x0),0.5)))</t>
  </si>
  <si>
    <t>-0.078*sin(x0)**0.5 - 0.842</t>
  </si>
  <si>
    <t>(((-2.189+(0.017*pow(x0,-1.0)))+(4.009*pow(x0,0.5)))+((-1.254*pow(x0,2.0))*sin((pow(x0,-1.0)+pow(x0,2.0)))))</t>
  </si>
  <si>
    <t>4.009*x0**0.5 - 1.254*x0**2*sin(x0**2 + 1/x0) - 2.189 + 0.017/x0</t>
  </si>
  <si>
    <t>((0.638+(0.225*x0))+(-1.679*pow(x0,2.0)))</t>
  </si>
  <si>
    <t>-1.679*x0**2 + 0.225*x0 + 0.638</t>
  </si>
  <si>
    <t>((-0.003+(0.088*x0))+(0.289*pow(x0,0.5)))</t>
  </si>
  <si>
    <t>0.289*x0**0.5 + 0.088*x0 - 0.003</t>
  </si>
  <si>
    <t>((125.425+(9.402*pow(x0,0.25)))+(9.715*pow(0.45,x0)))</t>
  </si>
  <si>
    <t>9.715*0.45**x0 + 9.402*x0**0.25 + 125.425</t>
  </si>
  <si>
    <t>(((((0.604+(0.813*x0))+(0.813*x1))+(0.923*pow(x1,2.0)))+(1.309*pow(x1,3.0)))+((-0.967*x0)*pow(x1,2.0)))</t>
  </si>
  <si>
    <t>-0.967*x0*x1**2 + 0.813*x0 + 1.309*x1**3 + 0.923*x1**2 + 0.813*x1 + 0.604</t>
  </si>
  <si>
    <t>((0.181+(-0.002*pow(x0,-1.0)))+(-0.825*sin(((0.605+(-0.5*pow(x1,2.0)))+log(sin(x0))))))</t>
  </si>
  <si>
    <t>-0.825*sin(-0.5*x1**2 + log(sin(x0)) + 0.605) + 0.181 - 0.002/x0</t>
  </si>
  <si>
    <t>((0.892+(0.105*cos(x1)))+(-0.223*x0))</t>
  </si>
  <si>
    <t>-0.223*x0 + 0.105*cos(x1) + 0.892</t>
  </si>
  <si>
    <t>(2631562060783.2+(-6973571316404.78*cos(((0.707+(x1*pow(x0,-40.0)))+(pow(x0,-50.0)*pow(x1,(1.0+x0)))))))</t>
  </si>
  <si>
    <t>2631562060783.2 - 6973571316404.78*cos(0.707 + x1/x0**40 + x1**(x0 + 1)/x0**50)</t>
  </si>
  <si>
    <t>((0.868+(3.043*pow(x1,2.5)))+(-3.193*pow(x1,2.0)))</t>
  </si>
  <si>
    <t>-3.193*x1**2 + 3.043*x1**2.5 + 0.868</t>
  </si>
  <si>
    <t>((((0.92+(0.868*x2))+(0.986*x0))+(-7.469*log(cos(pow(x2,2.0)))))+((1.023*x0)*x1))</t>
  </si>
  <si>
    <t>1.023*x0*x1 + 0.986*x0 + 0.868*x2 - 7.469*log(cos(x2**2)) + 0.92</t>
  </si>
  <si>
    <t>(((4.074+(-1.852*x1))+((((((-4.329+(-1.45*x2))+(-7.153*log(x0)))+((5.527*x1)*log(x0)))+((1.879*x0)*x1))+((-3.728*pow(x1,2.0))*log((x0*x1))))*exp((3.623*x2))))*exp((-3.623*x2)))</t>
  </si>
  <si>
    <t>(-1.852*x1 + (1.879*x0*x1 - 3.728*x1**2*log(x0*x1) + 5.527*x1*log(x0) - 1.45*x2 - 7.153*log(x0) - 4.329)*exp(3.623*x2) + 4.074)*exp(-3.623*x2)</t>
  </si>
  <si>
    <t>(((-0.873+(0.331*pow(x1,2.0)))+(1.755*x2))+(-0.462*pow(x0,2.0)))</t>
  </si>
  <si>
    <t>-0.462*x0**2 + 0.331*x1**2 + 1.755*x2 - 0.873</t>
  </si>
  <si>
    <t>(((((-1.365+(2.918*x0))+(3.343*sin(((0.5+x1)+(-1.0*x0)))))+(-0.273*x2))+(-0.961*x1))+(-1.116*sin((x0+((0.189*x2)*pow(x1,-1.0))))))</t>
  </si>
  <si>
    <t>2.918*x0 - 0.961*x1 - 0.273*x2 - 1.116*sin(x0 + 0.189*x2/x1) + 3.343*sin(-x0 + x1 + 0.5) - 1.365</t>
  </si>
  <si>
    <t>(pow(x1,-1.0)*((((-21.771*x0)+(-16.308*cos((1.0+x2))))+(x1*(7.63+((-1559.44*x0)*pow(x3,((200.0*x0)*pow(x2,-1.0)))))))+((-5.498*pow(x3,(2.0*x0)))*exp(x2))))</t>
  </si>
  <si>
    <t>(-21.771*x0 + x1*(-1559.44*x0*x3**(200*x0/x2) + 7.63) - 5.498*x3**(2*x0)*exp(x2) - 16.308*cos(x2 + 1))/x1</t>
  </si>
  <si>
    <t>(((((1.098+((2.656*pow(x2,2.0))*exp((((-1.0*x0)+(2.0*x1))+((-1.0*x0)*x3)))))+((7.494*cos(x3))*exp((-1.0*x0))))+((2.079*x1)*exp((((-1.0*x0)+(2.0*x1))+((-1.0*x0)*x3)))))+((203.646*pow(x2,3.0))*exp(((-2.0*pow(x1,-1.0))+((-1.0*x0)*x3)))))+(((10.511*pow(x2,2.0))*cos(pow(x3,2.0)))*exp((x2+(-1.0*x0)))))</t>
  </si>
  <si>
    <t>2.079*x1*exp(-x0*x3 - x0 + 2*x1) + 203.646*x2**3*exp(-x0*x3 - 2/x1) + 10.511*x2**2*exp(-x0 + x2)*cos(x3**2) + 2.656*x2**2*exp(-x0*x3 - x0 + 2*x1) + 1.098 + 7.494*exp(-x0)*cos(x3)</t>
  </si>
  <si>
    <t>((((-0.157+(0.338*pow(x0,2.0)))+(-0.494*pow(x1,2.0)))+(-1.047*x1))+((-1.004*x2)*x3))</t>
  </si>
  <si>
    <t>0.338*x0**2 - 0.494*x1**2 - 1.047*x1 - 1.004*x2*x3 - 0.157</t>
  </si>
  <si>
    <t>(((-0.97+(0.299*x1))+(97.404*exp(x3)))+((-0.995*x0)*x2))</t>
  </si>
  <si>
    <t>-0.995*x0*x2 + 0.299*x1 + 97.404*exp(x3) - 0.97</t>
  </si>
  <si>
    <t>(((((0.639+(3.168*x2))+(3.402*cos(x0)))+(-10.381*log(cos(x1))))+((3.091*x2)*x3))+((3.256*x1)*cos(x0)))</t>
  </si>
  <si>
    <t>3.256*x1*cos(x0) + 3.091*x2*x3 + 3.168*x2 - 10.381*log(cos(x1)) + 3.402*cos(x0) + 0.639</t>
  </si>
  <si>
    <t>((((0.887*x2)+(0.954*pow(cos(x0),2.0)))+(0.965*x3))*sin(pow(x1,2.0)))</t>
  </si>
  <si>
    <t>(0.887*x2 + 0.965*x3 + 0.954*cos(x0)**2)*sin(x1**2)</t>
  </si>
  <si>
    <t>(((((((((3.407+(1.426*pow(x3,10.0)))+(-1.391*x0))+((6.672*x3)*pow(x4,0.5)))+((-1.07*x0)*pow(x4,0.5)))+((-4.864*x2)*pow(x1,0.5)))+((-2.894*x3)*pow(x4,1.5)))+(((3.245*x2)*x4)*pow(x1,0.5)))+(((2.513*x0)*x2)*pow(x1,0.5)))+(((-3.661*x2)*x3)*pow(x1,0.5)))</t>
  </si>
  <si>
    <t>2.513*x0*x1**0.5*x2 - 1.07*x0*x4**0.5 - 1.391*x0 - 3.661*x1**0.5*x2*x3 + 3.245*x1**0.5*x2*x4 - 4.864*x1**0.5*x2 + 1.426*x3**10 + 6.672*x3*x4**0.5 - 2.894*x3*x4**1.5 + 3.407</t>
  </si>
  <si>
    <t>(((0.954+(-0.13*x0))+(-0.973*pow(cos(x1),8.0)))+(((0.386*x0)*x3)*pow(x2,0.5)))</t>
  </si>
  <si>
    <t>0.386*x0*x2**0.5*x3 - 0.13*x0 - 0.973*cos(x1)**8 + 0.954</t>
  </si>
  <si>
    <t>(((1.26+(0.885*x3))+(1.546*x0))+(((-0.999*x1)*x4)*pow(x2,-1.0)))</t>
  </si>
  <si>
    <t>1.546*x0 - 0.999*x1*x4/x2 + 0.885*x3 + 1.26</t>
  </si>
  <si>
    <t>((-0.615+(1.403*pow(cos(x0),2.0)))+(-0.347*x0))</t>
  </si>
  <si>
    <t>-0.347*x0 + 1.403*cos(x0)**2 - 0.615</t>
  </si>
  <si>
    <t>(((-3.13+(2.915*pow(x0,-0.5)))+(-0.076*pow(x0,-1.0)))+(-1.32*cos((1.261*x0))))</t>
  </si>
  <si>
    <t>2.915/x0**0.5 - 1.32*cos(1.261*x0) - 3.13 - 0.076/x0</t>
  </si>
  <si>
    <t>((2.425+(0.002*cos(pow(x0,-0.5))))+(-0.007*pow(x0,0.25)))</t>
  </si>
  <si>
    <t>-0.007*x0**0.25 + 0.002*cos(x0**(-0.5)) + 2.425</t>
  </si>
  <si>
    <t>((((1.515+(0.006*pow(log(x0),-1.0)))+(0.723*x0))+(0.236*log(x0)))+(-1.757*pow(x0,2.0)))</t>
  </si>
  <si>
    <t>-1.757*x0**2 + 0.723*x0 + 0.236*log(x0) + 1.515 + 0.006/log(x0)</t>
  </si>
  <si>
    <t>((0.143+(0.333*pow(x0,4.0)))+(0.122*x0))</t>
  </si>
  <si>
    <t>0.333*x0**4 + 0.122*x0 + 0.143</t>
  </si>
  <si>
    <t>(-0.04+(0.47*pow((x0+(-1.0*pow(x1,2.0))),2.0)))</t>
  </si>
  <si>
    <t>0.47*(x0 - x1**2)**2 - 0.04</t>
  </si>
  <si>
    <t>(((((4.897+(0.531*x1))+(-0.33*sin(((-1.0*pow(x0,-1.0))+((2.0*x0)*x1)))))+(-2.16*x0))+(-4.982*pow((x0+pow(x0,x0)),-1.0)))+((0.636*x1)*sin(((0.5+x0)+(0.5*pow(x0,-1.0))))))</t>
  </si>
  <si>
    <t>-2.16*x0 + 0.636*x1*sin(x0 + 0.5 + 0.5/x0) + 0.531*x1 - 0.33*sin(2*x0*x1 - 1/x0) + 4.897 - 4.982/(x0 + x0**x0)</t>
  </si>
  <si>
    <t>((((2.284+(3.143*x1))+(1.735*pow(x0,2.0)))+(-8.349*sin(pow(x1,2.0))))+((1.893*pow(x1,2.0))*cos(x0)))</t>
  </si>
  <si>
    <t>1.735*x0**2 + 1.893*x1**2*cos(x0) + 3.143*x1 - 8.349*sin(x1**2) + 2.284</t>
  </si>
  <si>
    <t>(((2.415+(6.875*cos(x0)))+(2.994*x1))+((-1.284*x0)*x1))</t>
  </si>
  <si>
    <t>-1.284*x0*x1 + 2.994*x1 + 6.875*cos(x0) + 2.415</t>
  </si>
  <si>
    <t>(x0*(-14.112+(-0.66*x1)))</t>
  </si>
  <si>
    <t>x0*(-0.66*x1 - 14.112)</t>
  </si>
  <si>
    <t>(((-74.299+(134.248*pow((x1*pow((x0+x1),-2.0)),0.5)))+((0.08*x2)*pow(((0.5+x1)+(-1.0*x0)),-2.0)))+((1.194*pow(x0,-2.0))*pow(x1,2.0)))</t>
  </si>
  <si>
    <t>0.08*x2/(-x0 + x1 + 0.5)**2 + 134.248*(x1/(x0 + x1)**2)**0.5 - 74.299 + 1.194*x1**2/x0**2</t>
  </si>
  <si>
    <t>(((((-1.041+(0.865*pow((x0+(-1.0*x1)),2.0)))+(1.029*pow(x0,2.0)))+((3.327*x0)*pow((x0+(-1.0*x1)),2.0)))+((-1.705*x2)*pow(((x0+(-1.0*pow(x1,2.0)))+(x1*pow(x0,2.0))),2.0)))+(((17.411*x1)*pow(x2,5.0))*pow((((-0.5*x1)*pow(x2,2.0))+sin((x0*x1))),2.0)))</t>
  </si>
  <si>
    <t>1.029*x0**2 + 3.327*x0*(x0 - x1)**2 + 17.411*x1*x2**5*(-0.5*x1*x2**2 + sin(x0*x1))**2 - 1.705*x2*(x0**2*x1 + x0 - x1**2)**2 + 0.865*(x0 - x1)**2 - 1.041</t>
  </si>
  <si>
    <t>(((2.709+(-0.852*pow(x1,2.0)))+(-0.972*log((pow(cos(x2),1.5)*pow(cos((x1+(-1.0*pow(x2,2.0)))),0.5)))))+((-0.752*x0)*x1))</t>
  </si>
  <si>
    <t>-0.752*x0*x1 - 0.852*x1**2 - 0.972*log(cos(x2)**1.5*cos(x1 - x2**2)**0.5) + 2.709</t>
  </si>
  <si>
    <t>((((((((7.212+(3.231*sin((x1+(-1.0*pow(x0,-1.0))))))+(-2.516*sin((0.5+(-0.558*pow(x0,-1.0))))))+(-3.169*cos(pow(log((pow(x0,-1.0)*(1.0+x2))),2.0))))+(-48.796*sin((((0.008*pow(x1,-2.0))*pow(x2,20.0))*pow(log(pow(x0,-1.0)),2.0)))))+((-1.685*x2)*log(pow(x0,-1.0))))+((-2.076*x1)*log(pow(x0,-1.0))))+((-28.295*pow(x0,2.0))*pow(log(pow(x0,-1.0)),4.0)))+(((6.05*x1)*pow(x2,20.0))*pow(log(pow(x0,-1.0)),2.0)))</t>
  </si>
  <si>
    <t>-28.295*x0**2*log(1/x0)**4 + 6.05*x1*x2**20*log(1/x0)**2 - 2.076*x1*log(1/x0) - 1.685*x2*log(1/x0) - 48.796*sin(0.008*x2**20*log(1/x0)**2/x1**2) - 2.516*sin(0.5 - 0.558/x0) + 3.231*sin(x1 - 1/x0) - 3.169*cos(log((x2 + 1)/x0)**2) + 7.212</t>
  </si>
  <si>
    <t>((106.151+(-27.442*cos((0.8*x2))))+((0.514*x0)*x1))</t>
  </si>
  <si>
    <t>0.514*x0*x1 - 27.442*cos(0.8*x2) + 106.151</t>
  </si>
  <si>
    <t>((((0.225+(2.571*x1))+(-4.471*sin(x1)))+(((-0.841*x2)*x3)*cos((x1*(1.0+x3)))))+((((1.622*x0)*x2)*x3)*cos((-2.0+(x1*x2)))))</t>
  </si>
  <si>
    <t>1.622*x0*x2*x3*cos(x1*x2 - 2) + 2.571*x1 - 0.841*x2*x3*cos(x1*(x3 + 1)) - 4.471*sin(x1) + 0.225</t>
  </si>
  <si>
    <t>(((-0.004*pow(x0,-2.0))*pow(sin((x1*cos(x3))),4.0))*log(pow(sin(x1),sin((x1*pow(x2,-1.0))))))</t>
  </si>
  <si>
    <t>-0.004*log(sin(x1)**sin(x1/x2))*sin(x1*cos(x3))**4/x0**2</t>
  </si>
  <si>
    <t>(30.007+(1.998*log((x0*pow(x2,-1.0)))))</t>
  </si>
  <si>
    <t>1.998*log(x0/x2) + 30.007</t>
  </si>
  <si>
    <t>(((0.026+(2.667*exp(((pow(x1,2.0)+((-1.0*x2)*pow(x3,-1.0)))+(((-1.0*x0)*x2)*pow(x3,-1.0))))))+(-0.078*x0))+((-1.107*exp(((-1.0*x2)*pow(x3,-1.0))))*sin((1.252*pow(x1,2.0)))))</t>
  </si>
  <si>
    <t>-0.078*x0 + 2.667*exp(-x0*x2/x3 + x1**2 - x2/x3) + 0.026 - 1.107*exp(-x2/x3)*sin(1.252*x1**2)</t>
  </si>
  <si>
    <t>(((-1.862+(0.05*pow(x1,-1.0)))+(2.258*sin((1.978*x1))))+(((0.5*x3)*pow(x0,-1.0))*pow(x2,-1.0)))</t>
  </si>
  <si>
    <t>2.258*sin(1.978*x1) - 1.862 + 0.05/x1 + 0.5*x3/(x0*x2)</t>
  </si>
  <si>
    <t>(-0.98*cos(((((10.0+x4)+(-1.0*sin(pow(x1,2.0))))+(10.0*x3))+(x0*x2))))</t>
  </si>
  <si>
    <t>-0.98*cos(x0*x2 + 10*x3 + x4 - sin(x1**2) + 10)</t>
  </si>
  <si>
    <t>(((((1.133+(0.778*pow(x4,0.5)))+(0.9*x4))+(-0.999*x3))+(-1.001*x2))+((0.997*x0)*x1))</t>
  </si>
  <si>
    <t>0.997*x0*x1 - 1.001*x2 - 0.999*x3 + 0.778*x4**0.5 + 0.9*x4 + 1.133</t>
  </si>
  <si>
    <t>((((-2.954+(2.011*pow(x4,-1.0)))+(2.071*exp(x3)))+((0.558*x2)*pow(x0,-0.5)))+((3.948*x0)*x1))</t>
  </si>
  <si>
    <t>0.558*x2/x0**0.5 + 3.948*x0*x1 + 2.071*exp(x3) - 2.954 + 2.011/x4</t>
  </si>
  <si>
    <t>(((2.302+(-0.102*x4))+((0.035*x0)*pow(x1,2.0)))+((0.102*x2)*x3))</t>
  </si>
  <si>
    <t>0.035*x0*x1**2 + 0.102*x2*x3 - 0.102*x4 + 2.302</t>
  </si>
  <si>
    <t>(((((((((0.593*x2)+(1.144*x0))+(-1.155*x3))+((0.895*x3)*x4))+((0.679*x1)*x3))+((-0.405*x1)*x2))+((-0.405*x2)*x4))+((-0.63*x0)*x1))+((-0.922*x0)*x4))</t>
  </si>
  <si>
    <t>-0.63*x0*x1 - 0.922*x0*x4 + 1.144*x0 - 0.405*x1*x2 + 0.679*x1*x3 - 0.405*x2*x4 + 0.593*x2 + 0.895*x3*x4 - 1.155*x3</t>
  </si>
  <si>
    <t>noise 0.001</t>
  </si>
  <si>
    <t>noise 0.01</t>
  </si>
  <si>
    <t>(1.01+(0.99*x0))</t>
  </si>
  <si>
    <t>0.99*x0 + 1.01</t>
  </si>
  <si>
    <t>(0.32*x0)</t>
  </si>
  <si>
    <t>0.32*x0</t>
  </si>
  <si>
    <t>(3.16+(0.98*sin(x0)))</t>
  </si>
  <si>
    <t>0.98*sin(x0) + 3.16</t>
  </si>
  <si>
    <t>((3.21+(2.65*x0))+(2.65*pow(x0,2.0)))</t>
  </si>
  <si>
    <t>2.65*x0**2 + 2.65*x0 + 3.21</t>
  </si>
  <si>
    <t>(2.01+(0.99*sin(x0)))</t>
  </si>
  <si>
    <t>0.99*sin(x0) + 2.01</t>
  </si>
  <si>
    <t>(1.02+((0.09*x0)*cos(log(x0))))</t>
  </si>
  <si>
    <t>0.09*x0*cos(log(x0)) + 1.02</t>
  </si>
  <si>
    <t>(((-1.72+(2.12*sin(x0)))+(2.1*sin(x1)))+((-1.29*x0)*x1))</t>
  </si>
  <si>
    <t>-1.29*x0*x1 + 2.12*sin(x0) + 2.1*sin(x1) - 1.72</t>
  </si>
  <si>
    <t>(0.04*pow(x0,2.0))</t>
  </si>
  <si>
    <t>0.04*x0**2</t>
  </si>
  <si>
    <t>((-0.15+(0.52*pow(x0,2.0)))+(1.24*pow((1.0+pow(x0,0.5)),-1.0)))</t>
  </si>
  <si>
    <t>0.52*x0**2 - 0.15 + 1.24/(x0**0.5 + 1)</t>
  </si>
  <si>
    <t>(-0.42*log(x0))</t>
  </si>
  <si>
    <t>-0.42*log(x0)</t>
  </si>
  <si>
    <t>(1.12+(-0.7*pow(x0,0.5)))</t>
  </si>
  <si>
    <t>1.12 - 0.7*x0**0.5</t>
  </si>
  <si>
    <t>((1.0+(-0.47*pow(x1,2.0)))+log(x0))</t>
  </si>
  <si>
    <t>-0.47*x1**2 + log(x0) + 1</t>
  </si>
  <si>
    <t>((0.02+(-0.59*pow(x1,2.0)))+log(x0))</t>
  </si>
  <si>
    <t>-0.59*x1**2 + log(x0) + 0.02</t>
  </si>
  <si>
    <t>((0.99*sin(x1))+exp(x0))</t>
  </si>
  <si>
    <t>exp(x0) + 0.99*sin(x1)</t>
  </si>
  <si>
    <t>(0.32+(-0.4*pow(x0,2.0)))</t>
  </si>
  <si>
    <t>0.32 - 0.4*x0**2</t>
  </si>
  <si>
    <t>(1.18+(1.43*sin(x0)))</t>
  </si>
  <si>
    <t>1.43*sin(x0) + 1.18</t>
  </si>
  <si>
    <t>(4.61+(0.49*log(x0)))</t>
  </si>
  <si>
    <t>0.49*log(x0) + 4.61</t>
  </si>
  <si>
    <t>(10.57+(-10.74*pow(sin((0.08+sin(x0))),0.5)))</t>
  </si>
  <si>
    <t>10.57 - 10.74*sin(sin(x0) + 0.08)**0.5</t>
  </si>
  <si>
    <t>(1.01+(-1.0*exp(x0)))</t>
  </si>
  <si>
    <t>1.01 - exp(x0)</t>
  </si>
  <si>
    <t>((3.21+(0.83*x1))+(-1.67*pow(x0,2.0)))</t>
  </si>
  <si>
    <t>-1.67*x0**2 + 0.83*x1 + 3.21</t>
  </si>
  <si>
    <t>((((-5.99+(-4.71*x0))+(-4.71*x1))+(-5.79*pow(((-1.0+(0.1*x0))+(0.1*x1)),-5.0)))+((-1.4*pow(x0,2.0))*pow(x1,2.0)))</t>
  </si>
  <si>
    <t>-1.4*x0**2*x1**2 - 4.71*x0 - 4.71*x1 - 5.99 - 5.79/(0.1*x0 + 0.1*x1 - 1)**5</t>
  </si>
  <si>
    <t>(((0.84*exp(x1))+(-0.28*pow(x0,2.0)))+((-0.53*x1)*pow(x0,2.0)))</t>
  </si>
  <si>
    <t>-0.53*x0**2*x1 - 0.28*x0**2 + 0.84*exp(x1)</t>
  </si>
  <si>
    <t>((((1.01*x0)+(1.07*x1))+((-0.5*x0)*pow(x2,2.0)))+((-0.47*x1)*x2))</t>
  </si>
  <si>
    <t>-0.5*x0*x2**2 + 1.01*x0 - 0.47*x1*x2 + 1.07*x1</t>
  </si>
  <si>
    <t>(((28.94+(17.55*log(x0)))+(-2.54*pow(log(x0),3.0)))+(-31.32*x0))</t>
  </si>
  <si>
    <t>-31.32*x0 - 2.54*log(x0)**3 + 17.55*log(x0) + 28.94</t>
  </si>
  <si>
    <t>(0.77+(0.57*sin(x0)))</t>
  </si>
  <si>
    <t>0.57*sin(x0) + 0.77</t>
  </si>
  <si>
    <t>(-0.98+(0.38*sin(x0)))</t>
  </si>
  <si>
    <t>0.38*sin(x0) - 0.98</t>
  </si>
  <si>
    <t>(0.7+(-0.56*x0))</t>
  </si>
  <si>
    <t>0.7 - 0.56*x0</t>
  </si>
  <si>
    <t>(12.06+(7.11*pow(x0,3.0)))</t>
  </si>
  <si>
    <t>7.11*x0**3 + 12.06</t>
  </si>
  <si>
    <t>(((10.04+(1.04*x0))+(9.98*x1))+((0.95*x0)*x1))</t>
  </si>
  <si>
    <t>0.95*x0*x1 + 1.04*x0 + 9.98*x1 + 10.04</t>
  </si>
  <si>
    <t>(((0.34+(99.58*x0))+(-0.48*x1))+((-18.39*x0)*x1))</t>
  </si>
  <si>
    <t>-18.39*x0*x1 + 99.58*x0 - 0.48*x1 + 0.34</t>
  </si>
  <si>
    <t>(((-0.49+(-1.0*x1))+(1.02*pow(cos(x0),2.0)))+(-0.76*x0))</t>
  </si>
  <si>
    <t>-0.76*x0 - x1 + 1.02*cos(x0)**2 - 0.49</t>
  </si>
  <si>
    <t>((0.01+(-1.0*x1))+log(x0))</t>
  </si>
  <si>
    <t>-x1 + log(x0) + 0.01</t>
  </si>
  <si>
    <t>(((2.98+(0.57*x1))+(-0.99*pow(x1,3.0)))+(-2.15*cos(x0)))</t>
  </si>
  <si>
    <t>-0.99*x1**3 + 0.57*x1 - 2.15*cos(x0) + 2.98</t>
  </si>
  <si>
    <t>((0.97+(1.34*x0))+((0.99*x1)*x2))</t>
  </si>
  <si>
    <t>1.34*x0 + 0.99*x1*x2 + 0.97</t>
  </si>
  <si>
    <t>(((-1.0+x0)+x1)+(-1.01*x2))</t>
  </si>
  <si>
    <t>x0 + x1 - 1.01*x2 - 1</t>
  </si>
  <si>
    <t>((x1*x2)*(0.98+(0.64*x0)))</t>
  </si>
  <si>
    <t>x1*x2*(0.64*x0 + 0.98)</t>
  </si>
  <si>
    <t>((-3.14*x1)+((0.99*x0)*x2))</t>
  </si>
  <si>
    <t>0.99*x0*x2 - 3.14*x1</t>
  </si>
  <si>
    <t>(x0*(0.97+((-0.71*x1)*x2)))</t>
  </si>
  <si>
    <t>x0*(-0.71*x1*x2 + 0.97)</t>
  </si>
  <si>
    <t>((((2.05*x3)+(((0.01*x2)*cos((9.87*x1)))*exp((6.65*x3))))+(((1.04*pow(x0,2.0))*pow(x1,-1.0))*pow(x2,2.0)))+(((4.56*x3)*cos((1550.31*x1)))*log((x0+x2))))</t>
  </si>
  <si>
    <t>1.04*x0**2*x2**2/x1 + 0.01*x2*exp(6.65*x3)*cos(9.87*x1) + 4.56*x3*log(x0 + x2)*cos(1550.31*x1) + 2.05*x3</t>
  </si>
  <si>
    <t>(0.07+(((1.03*x0)*pow(x2,-1.0))*sin((x1*x3))))</t>
  </si>
  <si>
    <t>1.03*x0*sin(x1*x3)/x2 + 0.07</t>
  </si>
  <si>
    <t>((x2+x3)+((-1.01*x0)*x1))</t>
  </si>
  <si>
    <t>-1.01*x0*x1 + x2 + x3</t>
  </si>
  <si>
    <t>(((11.75+(0.38*sin(log(x0))))+(0.28*log(x0)))+(-1.75*x0))</t>
  </si>
  <si>
    <t>-1.75*x0 + 0.28*log(x0) + 0.38*sin(log(x0)) + 11.75</t>
  </si>
  <si>
    <t>((6.62+(0.07*cos(pow(x0,-0.5))))+(-1.11*x0))</t>
  </si>
  <si>
    <t>-1.11*x0 + 0.07*cos(x0**(-0.5)) + 6.62</t>
  </si>
  <si>
    <t>((((-1259916.81+(364824.8*pow(x0,x0)))+(-19829.18*sin(((10.0*pow(3.14,x0))*pow(x0,(9.0*x0))))))+(-1029881.39*cos((9.0+x0))))+((-26285.84*pow(x0,x0))*sin((x0+(-5.5*pow(x0,(9.0*x0)))))))</t>
  </si>
  <si>
    <t>-26285.84*x0**x0*sin(x0 - 5.5*x0**(9*x0)) + 364824.8*x0**x0 - 19829.18*sin(10*3.14**x0*x0**(9*x0)) - 1029881.39*cos(x0 + 9) - 1259916.81</t>
  </si>
  <si>
    <t>((1.88+(-0.28*x0))+(-1.39*sin(pow(x0,2.0))))</t>
  </si>
  <si>
    <t>-0.28*x0 - 1.39*sin(x0**2) + 1.88</t>
  </si>
  <si>
    <t>((((-0.21+(0.76*x1))+(9.9*log(x0)))+(10.34*x0))+((1.32*x1)*log(x0)))</t>
  </si>
  <si>
    <t>10.34*x0 + 1.32*x1*log(x0) + 0.76*x1 + 9.9*log(x0) - 0.21</t>
  </si>
  <si>
    <t>(0.01+((0.32*exp((2.0*x1)))*log(x0)))</t>
  </si>
  <si>
    <t>0.32*exp(2*x1)*log(x0) + 0.01</t>
  </si>
  <si>
    <t>(((1.01+(-0.5*pow(x0,2.0)))+(-0.45*x1))+((-0.36*pow(x0,2.0))*pow(x1,2.0)))</t>
  </si>
  <si>
    <t>-0.36*x0**2*x1**2 - 0.5*x0**2 - 0.45*x1 + 1.01</t>
  </si>
  <si>
    <t>((((-30256.7+(14846.3*sin((pow(x0,4.0)+pow(x0,1.5)))))+(34511.19*cos((-0.5+x0))))+(28649.53*pow(x0,10.0)))+(-20246.59*x0))</t>
  </si>
  <si>
    <t>28649.53*x0**10 - 20246.59*x0 + 14846.3*sin(x0**4 + x0**1.5) + 34511.19*cos(x0 - 0.5) - 30256.7</t>
  </si>
  <si>
    <t>((((-2.66+(2.03*pow(((-1.0*x1)+(0.5*x0)),2.0)))+(3.23*x0))+((-1.32*pow((((-1.0*x0)*x1)+sin(x0)),2.0))*log(x1)))+((-3.06*x1)*log(x1)))</t>
  </si>
  <si>
    <t>3.23*x0 - 3.06*x1*log(x1) + 2.03*(0.5*x0 - x1)**2 - 1.32*(-x0*x1 + sin(x0))**2*log(x1) - 2.66</t>
  </si>
  <si>
    <t>(0.03+(1.02*sin(((8.0*pow(2.0,(0.48*x1)))+(x0*x2)))))</t>
  </si>
  <si>
    <t>1.02*sin(8*2**(0.48*x1) + x0*x2) + 0.03</t>
  </si>
  <si>
    <t>((((((0.16+(0.72*exp(((1.29*x0)*x1))))+(1.29*x1))+(1.32*x0))+((-0.41*x1)*pow(x2,2.0)))+((-0.37*x0)*x2))+(((-1.59*x0)*x1)*pow(x2,2.0)))</t>
  </si>
  <si>
    <t>-1.59*x0*x1*x2**2 - 0.37*x0*x2 + 1.32*x0 - 0.41*x1*x2**2 + 1.29*x1 + 0.72*exp(1.29*x0*x1) + 0.16</t>
  </si>
  <si>
    <t>(((-0.99+x0)+(-1.0*exp(x1)))+(0.99*x2))</t>
  </si>
  <si>
    <t>x0 + 0.99*x2 - exp(x1) - 0.99</t>
  </si>
  <si>
    <t>(((0.48+(1.08*log(x1)))+(-0.5*x2))+(x2*pow(x0,-1.0)))</t>
  </si>
  <si>
    <t>-0.5*x2 + 1.08*log(x1) + 0.48 + x2/x0</t>
  </si>
  <si>
    <t>(((-2.73+(4.19*sin(pow(x0,0.5))))+((4.32*x1)*x2))+(((-4.15*x1)*x2)*pow(x0,0.25)))</t>
  </si>
  <si>
    <t>-4.15*x0**0.25*x1*x2 + 4.32*x1*x2 + 4.19*sin(x0**0.5) - 2.73</t>
  </si>
  <si>
    <t>((((((((0.11+(0.93*pow((x2*x3),0.5)))+(0.56*pow(x1,0.5)))+(0.32*x2))+(0.64*sin(x0)))+(-1.65*x3))+((0.63*x0)*x3))+((0.8*x1)*x3))+(((-1.39*x0)*x1)*x2))</t>
  </si>
  <si>
    <t>-1.39*x0*x1*x2 + 0.63*x0*x3 + 0.56*x1**0.5 + 0.8*x1*x3 + 0.32*x2 - 1.65*x3 + 0.93*(x2*x3)**0.5 + 0.64*sin(x0) + 0.11</t>
  </si>
  <si>
    <t>(pow(x0,-1.0)*(((x0*(0.27+((-151.2*x2)*pow(x3,200.0))))+((0.97*x2)*x3))+(((1.6*x1)*x2)*x3)))</t>
  </si>
  <si>
    <t>(x0*(-151.2*x2*x3**200 + 0.27) + 1.6*x1*x2*x3 + 0.97*x2*x3)/x0</t>
  </si>
  <si>
    <t>((x3+(0.99*pow(x1,0.5)))+(x0*x2))</t>
  </si>
  <si>
    <t>x0*x2 + 0.99*x1**0.5 + x3</t>
  </si>
  <si>
    <t>(0.91+(-0.9*pow(sin((0.5+x0)),0.5)))</t>
  </si>
  <si>
    <t>0.91 - 0.9*sin(x0 + 0.5)**0.5</t>
  </si>
  <si>
    <t>(2.4+(-4.8*pow(cos(x0),2.0)))</t>
  </si>
  <si>
    <t>2.4 - 4.8*cos(x0)**2</t>
  </si>
  <si>
    <t>(((4.85+(1.81*cos(pow(x0,-0.5))))+(-3.59*exp(x0)))+(-52.03*pow(x0,33.0)))</t>
  </si>
  <si>
    <t>-52.03*x0**33 - 3.59*exp(x0) + 1.81*cos(x0**(-0.5)) + 4.85</t>
  </si>
  <si>
    <t>((17.62+(0.05*log(pow(sin(((-1.0+x0)+log(x0))),2.0))))+(1.17*x0))</t>
  </si>
  <si>
    <t>1.17*x0 + 0.05*log(sin(x0 + log(x0) - 1)**2) + 17.62</t>
  </si>
  <si>
    <t>(0.56+(0.38*sin(x0)))</t>
  </si>
  <si>
    <t>0.38*sin(x0) + 0.56</t>
  </si>
  <si>
    <t>((0.69+(-1.0*x1))+((220.66*pow(x1,2.0))*exp(x0)))</t>
  </si>
  <si>
    <t>220.66*x1**2*exp(x0) - x1 + 0.69</t>
  </si>
  <si>
    <t>((1.24+(-0.45*x1))+((-0.27*pow(exp(x1),0.5))*exp(x0)))</t>
  </si>
  <si>
    <t>-0.45*x1 - 0.27*exp(x0)*exp(x1)**0.5 + 1.24</t>
  </si>
  <si>
    <t>((0.97*pow(0.4,x0))*sin(pow(x1,2.0)))</t>
  </si>
  <si>
    <t>0.97*0.4**x0*sin(x1**2)</t>
  </si>
  <si>
    <t>((13.12+(-1.0*exp(x0)))+(-2.1*cos(x1)))</t>
  </si>
  <si>
    <t>-exp(x0) - 2.1*cos(x1) + 13.12</t>
  </si>
  <si>
    <t>(2.52+(-1.65*sin(sin(x1))))</t>
  </si>
  <si>
    <t>2.52 - 1.65*sin(sin(x1))</t>
  </si>
  <si>
    <t>(((-0.99+x0)+(-1.0*exp(x1)))+(0.98*sin(x2)))</t>
  </si>
  <si>
    <t>x0 - exp(x1) + 0.98*sin(x2) - 0.99</t>
  </si>
  <si>
    <t>((-6.19+(-1.0*log(x1)))+(7.2*cos(((0.37*x0)*x2))))</t>
  </si>
  <si>
    <t>-log(x1) + 7.2*cos(0.37*x0*x2) - 6.19</t>
  </si>
  <si>
    <t>(((1.02+((-1.03*x0)*pow(x1,2.0)))+((-1.8*x1)*pow(sin(x0),2.0)))+(((0.83*x0)*x1)*x2))</t>
  </si>
  <si>
    <t>-1.03*x0*x1**2 + 0.83*x0*x1*x2 - 1.8*x1*sin(x0)**2 + 1.02</t>
  </si>
  <si>
    <t>((((((-2.24+(3.7*pow(x0,0.5)))+(2.39*sin(x1)))+(-0.41*x2))+(-0.71*x0))+((0.41*x0)*x2))+((-1.96*x1)*pow(x0,0.5)))</t>
  </si>
  <si>
    <t>-1.96*x0**0.5*x1 + 3.7*x0**0.5 + 0.41*x0*x2 - 0.71*x0 - 0.41*x2 + 2.39*sin(x1) - 2.24</t>
  </si>
  <si>
    <t>((0.01+(1.08*sin(((0.91*x1)*x2))))+(1.08*sin(((0.92*x0)*x2))))</t>
  </si>
  <si>
    <t>1.08*sin(0.92*x0*x2) + 1.08*sin(0.91*x1*x2) + 0.01</t>
  </si>
  <si>
    <t>((x3+pow(x0,0.5))+((1.01*x1)*cos(x2)))</t>
  </si>
  <si>
    <t>x0**0.5 + 1.01*x1*cos(x2) + x3</t>
  </si>
  <si>
    <t>((((1.46+(-0.54*x3))+(-0.32*exp(x1)))+((0.94*x0)*x2))+((-0.52*x1)*x3))</t>
  </si>
  <si>
    <t>0.94*x0*x2 - 0.52*x1*x3 - 0.54*x3 - 0.32*exp(x1) + 1.46</t>
  </si>
  <si>
    <t>(((-0.82+(0.68*exp((x0+x1))))+(0.85*x2))+(0.99*x3))</t>
  </si>
  <si>
    <t>0.85*x2 + 0.99*x3 + 0.68*exp(x0 + x1) - 0.82</t>
  </si>
  <si>
    <t>(x0*((((0.4+(0.92*x2))+(0.81*x3))+(-0.32*x1))+((-0.53*x1)*x2)))</t>
  </si>
  <si>
    <t>x0*(-0.53*x1*x2 - 0.32*x1 + 0.92*x2 + 0.81*x3 + 0.4)</t>
  </si>
  <si>
    <t>((35.05+(0.02*pow(x0,-1.0)))+(30.42*sin((0.8*x0))))</t>
  </si>
  <si>
    <t>30.42*sin(0.8*x0) + 35.05 + 0.02/x0</t>
  </si>
  <si>
    <t>(11.0+(-1.21*log(x0)))</t>
  </si>
  <si>
    <t>11 - 1.21*log(x0)</t>
  </si>
  <si>
    <t>(((-1.0*pow((-1.0+x0),12.0))+(2.0*pow((-1.0+sin(x0)),pow(x0,-1.0))))+((-5.57*x0)*pow(sin((-1.0+x0)),pow(x0,-1.0))))</t>
  </si>
  <si>
    <t>-5.57*x0*sin(x0 - 1)**(1/x0) - (x0 - 1)**12 + 2*(sin(x0) - 1)**(1/x0)</t>
  </si>
  <si>
    <t>((((-58001702.34+(16795122.25*pow(x0,x0)))+(-912858.51*sin(((10.0*pow(3.14,x0))*pow(x0,(9.0*x0))))))+(-47411759.59*cos((9.0+x0))))+((-1210098.76*pow(x0,x0))*sin((x0+(-5.5*pow(x0,(9.0*x0)))))))</t>
  </si>
  <si>
    <t>-1210098.76*x0**x0*sin(x0 - 5.5*x0**(9*x0)) + 16795122.25*x0**x0 - 912858.51*sin(10*3.14**x0*x0**(9*x0)) - 47411759.59*cos(x0 + 9) - 58001702.34</t>
  </si>
  <si>
    <t>(0.05+(0.13*pow(x0,0.5)))</t>
  </si>
  <si>
    <t>0.13*x0**0.5 + 0.05</t>
  </si>
  <si>
    <t>((3.5+(0.8*pow(((0.5+(-0.7*sin((x0*x1))))+(-0.72*cos((x0*x1)))),-1.0)))+(-1.23*sin((0.88*pow((pow(x1,-1.0)*(-0.5+pow(x0,-1.0))),0.25)))))</t>
  </si>
  <si>
    <t>-1.23*sin(0.88*((-0.5 + 1/x0)/x1)**0.25) + 3.5 + 0.8/(-0.7*sin(x0*x1) - 0.72*cos(x0*x1) + 0.5)</t>
  </si>
  <si>
    <t>(((((1.07+(3.99*pow(cos(x1),2.0)))+(1.02*log(x1)))+(-1.08*x0))+(-2.76*cos((x1+(0.01*pow(x1,-1.0))))))+((1.22*x0)*pow(cos(x1),2.0)))</t>
  </si>
  <si>
    <t>1.22*x0*cos(x1)**2 - 1.08*x0 + 1.02*log(x1) + 3.99*cos(x1)**2 - 2.76*cos(x1 + 0.01/x1) + 1.07</t>
  </si>
  <si>
    <t>(-0.05+((-0.58*pow(x0,2.0))*pow(x1,2.0)))</t>
  </si>
  <si>
    <t>-0.58*x0**2*x1**2 - 0.05</t>
  </si>
  <si>
    <t>((-85.17+(35.19*log((pow(x1,-0.5)*((3.14+x0)+(pow(x1,0.5)*((9.37+pow(x0,2.0))+(6.28*x0))))))))+(-19.4*x0))</t>
  </si>
  <si>
    <t>-19.4*x0 + 35.19*log((x0 + x1**0.5*(x0**2 + 6.28*x0 + 9.37) + 3.14)/x1**0.5) - 85.17</t>
  </si>
  <si>
    <t>(-0.07+(-0.93*sin((sin(x0)+sin((0.5+sin(x1)))))))</t>
  </si>
  <si>
    <t>-0.93*sin(sin(x0) + sin(sin(x1) + 0.5)) - 0.07</t>
  </si>
  <si>
    <t>(((-1.12+(2.51*pow(0.45,(x2*pow(x1,-1.0)))))+(-0.02*pow(((0.5*x1)+((-1.0*x1)*pow(x2,-1.0))),-1.0)))+((-0.02*x1)*pow(x2,-1.0)))</t>
  </si>
  <si>
    <t>2.51*0.45**(x2/x1) - 0.02*x1/x2 - 1.12 - 0.02/(0.5*x1 - x1/x2)</t>
  </si>
  <si>
    <t>((0.55+(-0.96*sin(x0)))+((-0.94*x1)*pow(x2,2.0)))</t>
  </si>
  <si>
    <t>-0.94*x1*x2**2 - 0.96*sin(x0) + 0.55</t>
  </si>
  <si>
    <t>(((0.5*log(x0))+(0.59*pow(x2,2.0)))+log(x1))</t>
  </si>
  <si>
    <t>0.59*x2**2 + 0.5*log(x0) + log(x1)</t>
  </si>
  <si>
    <t>(0.32+(0.69*pow(x0,(x0*((0.6+x1)+x2)))))</t>
  </si>
  <si>
    <t>0.69*x0**(x0*(x1 + x2 + 0.6)) + 0.32</t>
  </si>
  <si>
    <t>(0.99*cos(((-0.66+(x0*pow(x2,-2.0)))+sin(pow(x1,2.0)))))</t>
  </si>
  <si>
    <t>0.99*cos(x0/x2**2 + sin(x1**2) - 0.66)</t>
  </si>
  <si>
    <t>(((0.53+(0.56*cos((x0+(x3*log((x1*x2)))))))+(-0.59*pow(x3,0.5)))+((0.51*pow(x3,0.5))*cos((x0+log(x2)))))</t>
  </si>
  <si>
    <t>0.51*x3**0.5*cos(x0 + log(x2)) - 0.59*x3**0.5 + 0.56*cos(x0 + x3*log(x1*x2)) + 0.53</t>
  </si>
  <si>
    <t>((((((((((-95.33+(0.25*pow((x0+x1),-1.0)))+(3.09*pow(cos(log(sin(x0))),20.0)))+(19.98*exp(x0)))+(71.21*cos(x0)))+((0.94*pow(cos((x0*pow(log(x0),-1.0))),40.0))*log(x2)))+((4.21*x3)*pow(cos((x0*pow(log(x0),-1.0))),40.0)))+((2.81*x1)*pow(cos((x0*pow((x0+log(((x1*x2)*x3))),-1.0))),80.0)))+((-1.51*x0)*x1))+((-1.68*pow(x3,2.0))*pow(cos((x0*pow(log(x0),-1.0))),40.0)))+((((1.71*x0)*x1)*x2)*x3))</t>
  </si>
  <si>
    <t>1.71*x0*x1*x2*x3 - 1.51*x0*x1 + 2.81*x1*cos(x0/(x0 + log(x1*x2*x3)))**80 - 1.68*x3**2*cos(x0/log(x0))**40 + 4.21*x3*cos(x0/log(x0))**40 + 19.98*exp(x0) + 0.94*log(x2)*cos(x0/log(x0))**40 + 71.21*cos(x0) + 3.09*cos(log(sin(x0)))**20 - 95.33 + 0.25/(x0 + x1)</t>
  </si>
  <si>
    <t>(((((((-1.89+(0.09*pow((x1+(0.32*x0)),-1.0)))+(0.03*pow(x1,-1.0)))+(1.92*x1))+((1.06*x1)*x2))+((3.72*x0)*x1))+((-1.24*x1)*x3))+((-3.07*x0)*pow(x1,2.0)))</t>
  </si>
  <si>
    <t>-3.07*x0*x1**2 + 3.72*x0*x1 + 1.06*x1*x2 - 1.24*x1*x3 + 1.92*x1 - 1.89 + 0.09/(0.32*x0 + x1) + 0.03/x1</t>
  </si>
  <si>
    <t>((0.01+(((1.08*x1)*x2)*pow(sin((x3+(2.0*x0))),0.5)))+(((-0.11*x1)*x2)*pow(x3,-1.0)))</t>
  </si>
  <si>
    <t>1.08*x1*x2*sin(2*x0 + x3)**0.5 - 0.11*x1*x2/x3 + 0.01</t>
  </si>
  <si>
    <t>((0.01+((-0.55*pow(x0,2.0))*pow(x2,2.0)))+((-0.56*pow(x1,2.0))*pow(x3,2.0)))</t>
  </si>
  <si>
    <t>-0.55*x0**2*x2**2 - 0.56*x1**2*x3**2 + 0.01</t>
  </si>
  <si>
    <t>(((14214398007192.2*log((1.0+x0)))+(-25276867616390.9*sin((x0+(14543595665449.9*log((10.84+(-1.0*x0))))))))+((1421439800719.22*pow((0.8+x0),-40.0))*log((1.0+x0))))</t>
  </si>
  <si>
    <t>14214398007192.2*log(x0 + 1) - 25276867616390.9*sin(x0 + 14543595665449.9*log(10.84 - x0)) + 1421439800719.22*log(x0 + 1)/(x0 + 0.8)**40</t>
  </si>
  <si>
    <t>(0.37+(0.59*pow(x0,5.0)))</t>
  </si>
  <si>
    <t>0.59*x0**5 + 0.37</t>
  </si>
  <si>
    <t>(4.87+(1.09*x0))</t>
  </si>
  <si>
    <t>1.09*x0 + 4.87</t>
  </si>
  <si>
    <t>(1.05+(-0.3*cos(x0)))</t>
  </si>
  <si>
    <t>1.05 - 0.3*cos(x0)</t>
  </si>
  <si>
    <t>(((107.14+(159.68*sin(x0)))+(-0.08*pow(x0,-1.0)))+(-1.96*sin((-0.32+(9.87*pow((1.0+(0.32*x0)),2.0))))))</t>
  </si>
  <si>
    <t>159.68*sin(x0) - 1.96*sin(9.87*(0.32*x0 + 1)**2 - 0.32) + 107.14 - 0.08/x0</t>
  </si>
  <si>
    <t>(-1.99*log(x0))</t>
  </si>
  <si>
    <t>-1.99*log(x0)</t>
  </si>
  <si>
    <t>(-1.33+(0.74*cos((x0*pow(x1,2.0)))))</t>
  </si>
  <si>
    <t>0.74*cos(x0*x1**2) - 1.33</t>
  </si>
  <si>
    <t>(((0.99+(0.14*x1))+(-0.09*pow(x1,100.0)))+(-0.02*pow(10.0,x1)))</t>
  </si>
  <si>
    <t>-0.02*10**x1 - 0.09*x1**100 + 0.14*x1 + 0.99</t>
  </si>
  <si>
    <t>((2.71+(0.08*x0))+(0.99*sin(x1)))</t>
  </si>
  <si>
    <t>0.08*x0 + 0.99*sin(x1) + 2.71</t>
  </si>
  <si>
    <t>((10.71+(-5.16*sin((1.2+cos(exp(pow(x0,4.0)))))))+(-4.67*pow(cos(x0),-1.0)))</t>
  </si>
  <si>
    <t>-5.16*sin(cos(exp(x0**4)) + 1.2) + 10.71 - 4.67/cos(x0)</t>
  </si>
  <si>
    <t>((4.62+((-0.99*pow(x0,2.0))*log(pow(x2,-1.0))))+log(x1))</t>
  </si>
  <si>
    <t>-0.99*x0**2*log(1/x2) + log(x1) + 4.62</t>
  </si>
  <si>
    <t>(((((788.37+(1240.07*cos((34.33*pow((2.0+(-1.0*x0)),-1.0)))))+((2.66*x1)*pow(x2,-2.0)))+((-780.14*pow((x0+x2),3.0))*cos((34.33*pow((2.0+(-1.0*x0)),-1.0)))))+(((-2.15*x0)*x1)*pow(x2,-2.0)))+(((-12.24*pow(x0,-1.0))*pow(x1,-1.0))*pow((x0+x2),3.0)))</t>
  </si>
  <si>
    <t>-2.15*x0*x1/x2**2 + 2.66*x1/x2**2 - 780.14*(x0 + x2)**3*cos(34.33/(2 - x0)) + 1240.07*cos(34.33/(2 - x0)) + 788.37 - 12.24*(x0 + x2)**3/(x0*x1)</t>
  </si>
  <si>
    <t>(((0.02+(0.99*exp(x2)))+(-0.41*pow(x1,2.0)))+sin(x0))</t>
  </si>
  <si>
    <t>-0.41*x1**2 + 0.99*exp(x2) + sin(x0) + 0.02</t>
  </si>
  <si>
    <t>(((0.04+(0.95*pow((x2*pow(x1,-1.0)),0.5)))+((0.66*x0)*pow((x2*(x0+pow(x1,-1.0))),0.5)))+((0.67*x1)*pow((x2*pow(x1,-1.0)),0.5)))</t>
  </si>
  <si>
    <t>0.66*x0*(x2*(x0 + 1/x1))**0.5 + 0.67*x1*(x2/x1)**0.5 + 0.95*(x2/x1)**0.5 + 0.04</t>
  </si>
  <si>
    <t>(((-0.39+(0.93*sin(x0)))+(0.94*x1))+(-0.93*sin(x2)))</t>
  </si>
  <si>
    <t>0.94*x1 + 0.93*sin(x0) - 0.93*sin(x2) - 0.39</t>
  </si>
  <si>
    <t>(1.0+((((-0.38*pow(x3,2.0))*pow((pow(x0,-1.0)*pow(sin(pow(x0,pow(x2,5.0))),2.0)),x0))*pow(sin(x1),2.0))*cos((x2+sin(x0)))))</t>
  </si>
  <si>
    <t>-0.38*x3**2*(sin(x0**(x2**5))**2/x0)**x0*sin(x1)**2*cos(x2 + sin(x0)) + 1</t>
  </si>
  <si>
    <t>((0.99+(exp(x2)*sin(x3)))+((1.19*x0)*x1))</t>
  </si>
  <si>
    <t>1.19*x0*x1 + exp(x2)*sin(x3) + 0.99</t>
  </si>
  <si>
    <t>((((((-0.11+(0.26*x2))+(0.11*x3))+(1.68*pow(x0,0.5)))+(-0.13*x1))+((0.37*x0)*x3))+((-0.4*x0)*x1))</t>
  </si>
  <si>
    <t>1.68*x0**0.5 - 0.4*x0*x1 + 0.37*x0*x3 - 0.13*x1 + 0.26*x2 + 0.11*x3 - 0.11</t>
  </si>
  <si>
    <t>(((((((0.33+(0.19*x3))+(1.06*pow(x1,0.5)))+((0.2*x1)*x3))+((-0.01*pow(x1,10.0))*pow(x3,-2.0)))+((-1.17*x3)*pow(x1,0.5)))+((-0.63*x2)*pow(x0,2.0)))+(((-0.78*x0)*x2)*x3))</t>
  </si>
  <si>
    <t>-0.63*x0**2*x2 - 0.78*x0*x2*x3 - 1.17*x1**0.5*x3 + 1.06*x1**0.5 - 0.01*x1**10/x3**2 + 0.2*x1*x3 + 0.19*x3 + 0.33</t>
  </si>
  <si>
    <t>(((((0.98+((1.17*x1)*sin(x3)))+((1.13*x0)*x1))+(((-0.49*x1)*x3)*pow(x2,2.0)))+(((-0.4*x0)*x1)*pow(x2,2.0)))+(((-0.8*x1)*x3)*pow(x0,2.0)))</t>
  </si>
  <si>
    <t>-0.8*x0**2*x1*x3 - 0.4*x0*x1*x2**2 + 1.13*x0*x1 - 0.49*x1*x2**2*x3 + 1.17*x1*sin(x3) + 0.98</t>
  </si>
  <si>
    <t>(-0.71+(-2.78*sin(x0)))</t>
  </si>
  <si>
    <t>-2.78*sin(x0) - 0.71</t>
  </si>
  <si>
    <t>((85.69+(-0.46*cos((pow(x0,-50.0)+log((x0+(-1.0*pow(x0,2.0))))))))+((0.27*pow(pow(x0,-1.0),0.5))*cos((1.0+log(pow(x0,2.0))))))</t>
  </si>
  <si>
    <t>0.27*(1/x0)**0.5*cos(log(x0**2) + 1) - 0.46*cos(log(-x0**2 + x0) + x0**(-50)) + 85.69</t>
  </si>
  <si>
    <t>((10.32+(0.1*cos(pow(x0,-0.5))))+(-0.36*pow(x0,0.25)))</t>
  </si>
  <si>
    <t>-0.36*x0**0.25 + 0.1*cos(x0**(-0.5)) + 10.32</t>
  </si>
  <si>
    <t>(1.84+(-1.27*sin((0.8*x0))))</t>
  </si>
  <si>
    <t>1.84 - 1.27*sin(0.8*x0)</t>
  </si>
  <si>
    <t>((((-3143123.37+(874845.95*pow(x0,x0)))+(-62709.01*sin((x0+(-5.0*pow(x0,(9.0*x0)))))))+(-46965.89*sin(((10.0*pow(3.14,x0))*pow(x0,(9.0*x0))))))+(-2597223.99*cos((9.0+x0))))</t>
  </si>
  <si>
    <t>874845.95*x0**x0 - 46965.89*sin(10*3.14**x0*x0**(9*x0)) - 62709.01*sin(x0 - 5*x0**(9*x0)) - 2597223.99*cos(x0 + 9) - 3143123.37</t>
  </si>
  <si>
    <t>(-871.8+(2447.46*pow((2.2+(-0.01*x1)),cos(x0))))</t>
  </si>
  <si>
    <t>2447.46*(2.2 - 0.01*x1)**cos(x0) - 871.8</t>
  </si>
  <si>
    <t>((1.3+(0.36*sin(x1)))+(-0.17*pow(0.1,x0)))</t>
  </si>
  <si>
    <t>-0.17*0.1**x0 + 0.36*sin(x1) + 1.3</t>
  </si>
  <si>
    <t>(308442.17+((11262.81*pow(x0,-1.0))*pow((x0+(-1.0*sin((-10.0+x0)))),-1.0)))</t>
  </si>
  <si>
    <t>308442.17 + 11262.81/(x0*(x0 - sin(x0 - 10)))</t>
  </si>
  <si>
    <t>(pow(x0,-1.0)*((1.58+(1.38*x1))+(1.74*x0)))</t>
  </si>
  <si>
    <t>(1.74*x0 + 1.38*x1 + 1.58)/x0</t>
  </si>
  <si>
    <t>((-0.93+pow(x1,4.0))+(-1.0*pow(x0,0.5)))</t>
  </si>
  <si>
    <t>-x0**0.5 + x1**4 - 0.93</t>
  </si>
  <si>
    <t>(((((7.04+(-8.14*pow(0.5,x2)))+(-0.97*x1))+(x0*pow(0.5,x2)))+((2.46*pow(x1,2.0))*pow(sin(pow(x2,-0.5)),20.0)))+((-0.9*x2)*pow(((4.0+x0)+(-1.0*x1)),sin((pow(x2,-1.0)*pow((x0+x2),-0.5))))))</t>
  </si>
  <si>
    <t>0.5**x2*x0 - 8.14*0.5**x2 + 2.46*x1**2*sin(x2**(-0.5))**20 - 0.97*x1 - 0.9*x2*(x0 - x1 + 4)**sin(1/(x2*(x0 + x2)**0.5)) + 7.04</t>
  </si>
  <si>
    <t>(((((3080.3+(-3.96*pow(x2,-2.0)))+(-38.71*pow(x1,-1.0)))+(-2489.41*sin(pow(x2,-1.0))))+((2.6*pow(x0,-1.0))*pow(x2,-2.0)))+(((0.27*x1)*pow(x0,-2.0))*pow(x2,-2.0)))</t>
  </si>
  <si>
    <t>-2489.41*sin(1/x2) + 3080.3 - 3.96/x2**2 - 38.71/x1 + 2.6/(x0*x2**2) + 0.27*x1/(x0**2*x2**2)</t>
  </si>
  <si>
    <t>((((4.42250959187303e+43+(-1.71909291908866e+43*x2))+(-1.56856844783235e+43*x1))+(-1.56856844783235e+43*pow(x1,-0.25)))+(2.67343953121782e+43*pow(x0,-1.0)))</t>
  </si>
  <si>
    <t>-15685684478323500000000000000000000000000000/x1**0.25 - 15685684478323500000000000000000000000000000*x1 - 17190929190886600000000000000000000000000000*x2 + 44225095918730300000000000000000000000000000 + 26734395312178200000000000000000000000000000/x0</t>
  </si>
  <si>
    <t>(((-1.15+(0.99*log(x2)))+(-0.66*pow(x1,2.0)))+log(x0))</t>
  </si>
  <si>
    <t>-0.66*x1**2 + log(x0) + 0.99*log(x2) - 1.15</t>
  </si>
  <si>
    <t>((0.97+((1.23*x1)*x3))+(((0.41*x0)*x2)*exp(x3)))</t>
  </si>
  <si>
    <t>0.41*x0*x2*exp(x3) + 1.23*x1*x3 + 0.97</t>
  </si>
  <si>
    <t>(1.0+(((-0.32*x0)*pow(cos(x2),(2.2*x2)))*pow(sin(((x0*x3)*log((x0*x1)))),2.0)))</t>
  </si>
  <si>
    <t>-0.32*x0*sin(x0*x3*log(x0*x1))**2*cos(x2)**(2.2*x2) + 1</t>
  </si>
  <si>
    <t>(pow(x1,-1.0)*(((x1*((((-1.13+(1.74*x1))+((-3.13*x0)*pow(x3,2.0)))+(((-9.76*x0)*x3)*pow(x2,2.0)))+((((13.33*x0)*x1)*x2)*pow(x3,2.0))))+((-1.12*pow(x2,10.0))*pow(x3,3.0)))+(((-2.1*pow(x0,2.0))*pow(x2,2.0))*pow(x3,2.0))))</t>
  </si>
  <si>
    <t>(-2.1*x0**2*x2**2*x3**2 + x1*(13.33*x0*x1*x2*x3**2 - 9.76*x0*x2**2*x3 - 3.13*x0*x3**2 + 1.74*x1 - 1.13) - 1.12*x2**10*x3**3)/x1</t>
  </si>
  <si>
    <t>((1.0+(-0.05*pow(((pow(x3,2.0)+(x2*x3))+((-1.0*x0)*x3)),2.0)))+((-0.21*x1)*pow((((x2+pow(x3,0.5))+(-1.0*x0))+((-1.0*x0)*x2)),2.0)))</t>
  </si>
  <si>
    <t>-0.21*x1*(-x0*x2 - x0 + x2 + x3**0.5)**2 - 0.05*(-x0*x3 + x2*x3 + x3**2)**2 + 1</t>
  </si>
  <si>
    <t>(((0.89+(0.47*pow(x3,0.5)))+((0.63*x1)*sin(x3)))+((-0.09*x0)*x2))</t>
  </si>
  <si>
    <t>-0.09*x0*x2 + 0.63*x1*sin(x3) + 0.47*x3**0.5 + 0.89</t>
  </si>
  <si>
    <t>(1.16+(0.01*pow(80.0,x0)))</t>
  </si>
  <si>
    <t>0.01*80**x0 + 1.16</t>
  </si>
  <si>
    <t>(0.07+(0.07*pow(x0,2.0)))</t>
  </si>
  <si>
    <t>0.07*x0**2 + 0.07</t>
  </si>
  <si>
    <t>(0.44*cos((15.92+(0.32*pow(x0,(-1.5*pow(x0,-1.0)))))))</t>
  </si>
  <si>
    <t>0.44*cos(15.92 + 0.32/x0**(1.5/x0))</t>
  </si>
  <si>
    <t>((-14.08+(4.97*pow(x0,2.0)))+(12.26*cos(x0)))</t>
  </si>
  <si>
    <t>4.97*x0**2 + 12.26*cos(x0) - 14.08</t>
  </si>
  <si>
    <t>(((0.56+(0.66*exp((0.89*x0))))+(-0.99*pow(x1,0.5)))+((-0.84*x0)*pow(x1,0.5)))</t>
  </si>
  <si>
    <t>-0.84*x0*x1**0.5 - 0.99*x1**0.5 + 0.66*exp(0.89*x0) + 0.56</t>
  </si>
  <si>
    <t>((((198385.84+(21543.42*pow(x1,-1.0)))+((4241.47*pow(x1,-1.0))*pow(cos((pow(2.0,x1)*pow(x1,(-5.0+x1)))),-1.0)))+((-25019.61*pow(cos(pow(x1,-1.0)),-1.0))*cos(pow((pow(x0,2.0)+pow(x1,2.0)),-1.0))))+(((-3386.26*pow(x0,-1.0))*pow(x1,-1.0))*pow(cos(pow(x1,(-5.0+x1))),-1.0)))</t>
  </si>
  <si>
    <t>198385.84 - 25019.61*cos(1/(x0**2 + x1**2))/cos(1/x1) + 21543.42/x1 + 4241.47/(x1*cos(2**x1*x1**(x1 - 5))) - 3386.26/(x0*x1*cos(x1**(x1 - 5)))</t>
  </si>
  <si>
    <t>((((35.26+(19.79*exp(x1)))+(-6.84*x1))+(-13.3*x0))+((-1.02*x0)*exp(x1)))</t>
  </si>
  <si>
    <t>-1.02*x0*exp(x1) - 13.3*x0 - 6.84*x1 + 19.79*exp(x1) + 35.26</t>
  </si>
  <si>
    <t>((-0.4+(-2.14*pow(x0,2.0)))+((-0.19*x1)*pow((x0+x1),2.0)))</t>
  </si>
  <si>
    <t>-2.14*x0**2 - 0.19*x1*(x0 + x1)**2 - 0.4</t>
  </si>
  <si>
    <t>((((9.87+(4.44*cos(x0)))+(11.3*x1))+(-5.31*exp(x1)))+((-0.4*x0)*x1))</t>
  </si>
  <si>
    <t>-0.4*x0*x1 + 11.3*x1 - 5.31*exp(x1) + 4.44*cos(x0) + 9.87</t>
  </si>
  <si>
    <t>(((-6.66+(-0.26*pow(x1,2.0)))+(-1.05*x2))+sin(x0))</t>
  </si>
  <si>
    <t>-0.26*x1**2 - 1.05*x2 + sin(x0) - 6.66</t>
  </si>
  <si>
    <t>((0.82+((2.23*x0)*sin((1.0+exp((x2*pow(sin(x1),-1.0)))))))+(((0.74*pow(x1,-1.0))*log(x0))*sin((0.49+x2))))</t>
  </si>
  <si>
    <t>2.23*x0*sin(exp(x2/sin(x1)) + 1) + 0.82 + 0.74*log(x0)*sin(x2 + 0.49)/x1</t>
  </si>
  <si>
    <t>(((-8.37+x0)+(0.99*exp(x2)))+(7.39*pow(cos(x1),2.0)))</t>
  </si>
  <si>
    <t>x0 + 0.99*exp(x2) + 7.39*cos(x1)**2 - 8.37</t>
  </si>
  <si>
    <t>(((((1.43+(1.67*x1))+(-1.28*pow(x0,0.5)))+((1.08*x1)*pow(x2,2.0)))+((-1.24*x1)*pow(x0,0.5)))+(((-1.0*x1)*x2)*pow(x0,0.5)))</t>
  </si>
  <si>
    <t>-x0**0.5*x1*x2 - 1.24*x0**0.5*x1 - 1.28*x0**0.5 + 1.08*x1*x2**2 + 1.67*x1 + 1.43</t>
  </si>
  <si>
    <t>((((-2.87+(-1.0*log((x1*pow(x2,-1.0)))))+(1.01*x3))+(2.43*x1))+(-1.04*x0))</t>
  </si>
  <si>
    <t>-1.04*x0 + 2.43*x1 + 1.01*x3 - log(x1/x2) - 2.87</t>
  </si>
  <si>
    <t>((((-0.2+(0.23*cos((3.14*pow(x1,-1.0)))))+((2.26*x0)*x2))+((-0.92*x2)*x3))+((-0.87*x0)*x3))</t>
  </si>
  <si>
    <t>2.26*x0*x2 - 0.87*x0*x3 - 0.92*x2*x3 + 0.23*cos(3.14/x1) - 0.2</t>
  </si>
  <si>
    <t>((1850414.75+((368508.01*pow(x0,(-1.0*cos(x3))))*cos((17812777.05+(5669983.04*x2)))))+((-865635910.61*x2)*pow(x3,200.0)))</t>
  </si>
  <si>
    <t>-865635910.61*x2*x3**200 + 1850414.75 + 368508.01*cos(5669983.04*x2 + 17812777.05)/x0**cos(x3)</t>
  </si>
  <si>
    <t>((((((3.42+(-1.0*x1))+(0.99*x0))+(2.73*pow(x2,2.0)))+(-0.3*pow(x2,-0.5)))+(-0.47*pow(x3,2.0)))+(-5.44*x2))</t>
  </si>
  <si>
    <t>0.99*x0 - x1 - 0.3/x2**0.5 + 2.73*x2**2 - 5.44*x2 - 0.47*x3**2 + 3.42</t>
  </si>
  <si>
    <t>((((2.0+(0.27*log(x0)))+(-0.27*x3))+(-3.15*sin(((x0+(x2*pow(x0,2.0)))+((x0*x1)*x2)))))+((0.49*x0)*x2))</t>
  </si>
  <si>
    <t>0.49*x0*x2 - 0.27*x3 + 0.27*log(x0) - 3.15*sin(x0**2*x2 + x0*x1*x2 + x0) + 2</t>
  </si>
  <si>
    <t>(((((1.91+(1.72*pow((-1.0+(-1.0*x1)),-1.0)))+(-0.32*log((((x1+((x0*x3)*pow(x4,-1.0)))+(((-1.0*x0)*x1)*x3))+(((-1.0*x1)*x2)*x3)))))+((0.08*x3)*pow(x4,-0.5)))+((0.2*x0)*x3))+((-0.65*x2)*x3))</t>
  </si>
  <si>
    <t>0.2*x0*x3 - 0.65*x2*x3 + 0.08*x3/x4**0.5 - 0.32*log(-x0*x1*x3 + x0*x3/x4 - x1*x2*x3 + x1) + 1.91 + 1.72/(-x1 - 1)</t>
  </si>
  <si>
    <t>((((x4+(0.5*log(x0)))+(0.99*x2))+(0.86*x3))+(-0.86*x1))</t>
  </si>
  <si>
    <t>-0.86*x1 + 0.99*x2 + 0.86*x3 + x4 + 0.5*log(x0)</t>
  </si>
  <si>
    <t>(((-18.86+(9.25*pow(x0,2.0)))+(19.92*cos(x0)))+(((-1.06*pow(0.5,(((x0*x1)*x3)*pow(x2,-1.0))))*pow(0.1,(pow(x0,3.0)*pow(x1,2.0))))*pow(x2,(((2.0*x0)*x3)*pow(x1,2.0)))))</t>
  </si>
  <si>
    <t>-1.06*0.1**(x0**3*x1**2)*0.5**(x0*x1*x3/x2)*x2**(2*x0*x1**2*x3) + 9.25*x0**2 + 19.92*cos(x0) - 18.86</t>
  </si>
  <si>
    <t>(0.01+((0.9*x4)*pow(((((x0*x1)*sin(x3))+((x0*x3)*sin(x2)))+((x1*sin(x0))*sin(x2))),2.0)))</t>
  </si>
  <si>
    <t>0.9*x4*(x0*x1*sin(x3) + x0*x3*sin(x2) + x1*sin(x0)*sin(x2))**2 + 0.01</t>
  </si>
  <si>
    <t>(((((((3.34537453543942e+68*pow(x3,40.0))+((-1.38136205080186e+67*x4)*pow(x1,-1.0)))+((2.25591847651269e+67*pow(x0,-1.0))*pow(x4,2.0)))+((1.36757876598926e+68*x0)*pow(x1,4.0)))+(((-2.91603863513821e+67*x1)*pow(x0,-1.0))*pow(x4,2.0)))+(((2.11220095170622e+67*x3)*x4)*pow(x1,-1.0)))+(((((3.22275371839671e+66*x2)*x3)*x4)*pow(x0,-1.0))*pow((0.5+(-1.0*x0)),-1.0)))</t>
  </si>
  <si>
    <t>136757876598926000000000000000000000000000000000000000000000000000000*x0*x1**4 + 334537453543942000000000000000000000000000000000000000000000000000000*x3**40 + 21122009517062200000000000000000000000000000000000000000000000000000*x3*x4/x1 - 13813620508018600000000000000000000000000000000000000000000000000000*x4/x1 - 29160386351382100000000000000000000000000000000000000000000000000000*x1*x4**2/x0 + 3222753718396710000000000000000000000000000000000000000000000000000*x2*x3*x4/(x0*(0.5 - x0)) + 22559184765126900000000000000000000000000000000000000000000000000000*x4**2/x0</t>
  </si>
  <si>
    <t>(-0.87+(-0.04*x0))</t>
  </si>
  <si>
    <t>-0.04*x0 - 0.87</t>
  </si>
  <si>
    <t>((-2.4+(0.02*pow(x0,-1.0)))+(3.1*pow((-1.0*sin((pow(x0,2.0)+(-2.4*x0)))),0.5)))</t>
  </si>
  <si>
    <t>3.1*(-sin(x0**2 - 2.4*x0))**0.5 - 2.4 + 0.02/x0</t>
  </si>
  <si>
    <t>((0.64+(0.22*x0))+(-1.67*pow(x0,2.0)))</t>
  </si>
  <si>
    <t>-1.67*x0**2 + 0.22*x0 + 0.64</t>
  </si>
  <si>
    <t>((0.1*x0)+(0.28*pow(x0,0.5)))</t>
  </si>
  <si>
    <t>0.28*x0**0.5 + 0.1*x0</t>
  </si>
  <si>
    <t>(((140.4+(-0.77*x0))+(-1.46*pow(sin((100.0*pow(x0,-10.0))),20.0)))+((25.43*pow(x0,2.0))*pow(sin(((-80.0*pow(x0,-10.0))+(160.0*pow(x0,-1.0)))),400.0)))</t>
  </si>
  <si>
    <t>25.43*x0**2*sin(160/x0 - 80/x0**10)**400 - 0.77*x0 - 1.46*sin(100/x0**10)**20 + 140.4</t>
  </si>
  <si>
    <t>(((0.68+(0.81*x0))+(2.92*pow(x1,2.0)))+((-1.0*x0)*pow(x1,2.0)))</t>
  </si>
  <si>
    <t>-x0*x1**2 + 0.81*x0 + 2.92*x1**2 + 0.68</t>
  </si>
  <si>
    <t>(((((((0.24+(0.32*x1))+(1.01*pow(x0,2.0)))+(-0.87*sin((0.82*log(x0)))))+(-1.39*x0))+((0.56*x0)*pow(x1,2.0)))+((-0.06*x1)*pow(log(x0),2.0)))+((-0.37*x0)*x1))</t>
  </si>
  <si>
    <t>1.01*x0**2 + 0.56*x0*x1**2 - 0.37*x0*x1 - 1.39*x0 - 0.06*x1*log(x0)**2 + 0.32*x1 - 0.87*sin(0.82*log(x0)) + 0.24</t>
  </si>
  <si>
    <t>((1.01+(-0.0*pow(7.0,x1)))+(-0.22*x0))</t>
  </si>
  <si>
    <t>-0.e-2*7**x1 - 0.22*x0 + 1.01</t>
  </si>
  <si>
    <t>(26313750280314.3+(-69738266856376.9*cos(((0.71+(x1*pow(x0,-40.0)))+(pow(x0,-50.0)*pow(x1,(1.0+x0)))))))</t>
  </si>
  <si>
    <t>26313750280314.3 - 69738266856376.9*cos(0.71 + x1/x0**40 + x1**(x0 + 1)/x0**50)</t>
  </si>
  <si>
    <t>(((1.42+(0.06*pow(x1,x0)))+(0.72*pow(x1,4.0)))+(-0.54*exp(x1)))</t>
  </si>
  <si>
    <t>0.72*x1**4 + 0.06*x1**x0 - 0.54*exp(x1) + 1.42</t>
  </si>
  <si>
    <t>((((0.94+(0.98*x0))+(0.83*x2))+(-7.49*log(cos(pow(x2,2.0)))))+((1.03*x0)*x1))</t>
  </si>
  <si>
    <t>1.03*x0*x1 + 0.98*x0 + 0.83*x2 - 7.49*log(cos(x2**2)) + 0.94</t>
  </si>
  <si>
    <t>(((3.73+(-1.2*x1))+(((((((-4.13+(-1.54*x2))+(-7.02*log(x0)))+((4.27*x0)*x1))+((4.42*x1)*log(x0)))+((-2.29*x0)*pow(x1,2.0)))+((-2.71*pow(x1,2.0))*log(x0)))*exp((3.66*x2))))*exp((-3.66*x2)))</t>
  </si>
  <si>
    <t>(-1.2*x1 + (-2.29*x0*x1**2 + 4.27*x0*x1 - 2.71*x1**2*log(x0) + 4.42*x1*log(x0) - 1.54*x2 - 7.02*log(x0) - 4.13)*exp(3.66*x2) + 3.73)*exp(-3.66*x2)</t>
  </si>
  <si>
    <t>(((-0.87+(1.75*x2))+(0.33*pow(x1,2.0)))+(-0.46*pow(x0,2.0)))</t>
  </si>
  <si>
    <t>-0.46*x0**2 + 0.33*x1**2 + 1.75*x2 - 0.87</t>
  </si>
  <si>
    <t>(((((((2.73+(7.69*x1))+(-0.34*x2))+(-2.6*pow(sin(x0),4.0)))+(-3.48*exp(x1)))+((2.37*pow(x0,2.0))*pow(x1,2.0)))+((-1.12*x0)*x2))+(((0.37*pow(x0,2.0))*pow(x1,-1.0))*pow(x2,2.0)))</t>
  </si>
  <si>
    <t>2.37*x0**2*x1**2 + 0.37*x0**2*x2**2/x1 - 1.12*x0*x2 + 7.69*x1 - 0.34*x2 - 3.48*exp(x1) - 2.6*sin(x0)**4 + 2.73</t>
  </si>
  <si>
    <t>((((-0.34*pow(x1,-2.0))+((0.04*exp((8.87*x0)))*log((pow(x3,-1.0)+(-1.0*x2)))))+((-5.58*pow(x3,-1.0))*pow(cos((((-1.0*x2)*pow(sin(x1),-2.0))+((2.0*x0)*x1))),-1.0)))+((-17.96*x1)*pow(cos(((x2*pow(x1,-2.0))+((-1.0*pow(x1,-2.0))*pow(x2,-1.0)))),-1.0)))</t>
  </si>
  <si>
    <t>-17.96*x1/cos(x2/x1**2 - 1/(x1**2*x2)) + 0.04*exp(8.87*x0)*log(-x2 + 1/x3) - 5.58/(x3*cos(2*x0*x1 - x2/sin(x1)**2)) - 0.34/x1**2</t>
  </si>
  <si>
    <t>(((((1.16+((2.75*pow(x2,2.0))*exp((((-1.0*x0)+(2.0*x1))+((-1.0*x0)*x3)))))+((7.43*cos(x3))*exp((-1.0*x0))))+((2.08*x1)*exp((((-1.0*x0)+(2.0*x1))+((-1.0*x0)*x3)))))+((198.96*pow(x2,3.0))*exp(((-2.0*pow(x1,-1.0))+((-1.0*x0)*x3)))))+(((10.51*pow(x2,2.0))*cos(pow(x3,2.0)))*exp((x2+(-1.0*x0)))))</t>
  </si>
  <si>
    <t>2.08*x1*exp(-x0*x3 - x0 + 2*x1) + 198.96*x2**3*exp(-x0*x3 - 2/x1) + 10.51*x2**2*exp(-x0 + x2)*cos(x3**2) + 2.75*x2**2*exp(-x0*x3 - x0 + 2*x1) + 1.16 + 7.43*exp(-x0)*cos(x3)</t>
  </si>
  <si>
    <t>((((-0.15+(0.34*pow(x0,2.0)))+(-0.5*pow(x1,2.0)))+(-1.04*x1))+((-1.01*x2)*x3))</t>
  </si>
  <si>
    <t>0.34*x0**2 - 0.5*x1**2 - 1.04*x1 - 1.01*x2*x3 - 0.15</t>
  </si>
  <si>
    <t>(((15.28+(5.75*exp((x2*x3))))+(75.93*exp(x3)))+((16.39*exp((x3*cos(x2))))*sin(x3)))</t>
  </si>
  <si>
    <t>75.93*exp(x3) + 5.75*exp(x2*x3) + 16.39*exp(x3*cos(x2))*sin(x3) + 15.28</t>
  </si>
  <si>
    <t>(((((0.71+(3.33*cos(x0)))+(3.21*x2))+(-10.15*log(cos(x1))))+((3.04*x2)*x3))+((3.38*x1)*cos(x0)))</t>
  </si>
  <si>
    <t>3.38*x1*cos(x0) + 3.04*x2*x3 + 3.21*x2 - 10.15*log(cos(x1)) + 3.33*cos(x0) + 0.71</t>
  </si>
  <si>
    <t>((((-0.74+x3)+(0.9*x2))+(1.69*cos(x0)))*sin(pow(x1,2.0)))</t>
  </si>
  <si>
    <t>(0.9*x2 + x3 + 1.69*cos(x0) - 0.74)*sin(x1**2)</t>
  </si>
  <si>
    <t>((((((((((3.31+(0.62*x2))+(1.87*pow(x3,20.0)))+(-1.16*x0))+((6.16*x3)*pow(x4,0.5)))+((-1.58*x0)*x4))+((-1.58*x3)*x4))+((-5.37*x2)*pow(x1,0.5)))+(((4.03*x1)*x2)*x4))+(((2.36*x0)*x1)*x2))+(((-4.23*x1)*x2)*x3))</t>
  </si>
  <si>
    <t>2.36*x0*x1*x2 - 1.58*x0*x4 - 1.16*x0 - 5.37*x1**0.5*x2 - 4.23*x1*x2*x3 + 4.03*x1*x2*x4 + 0.62*x2 + 1.87*x3**20 + 6.16*x3*x4**0.5 - 1.58*x3*x4 + 3.31</t>
  </si>
  <si>
    <t>(((0.61+(-0.28*cos((((1.0+x1)+x2)+x4))))+(-0.87*pow(cos(x1),9.0)))+((0.24*x3)*pow(cos((x2*x4)),9.0)))</t>
  </si>
  <si>
    <t>0.24*x3*cos(x2*x4)**9 - 0.87*cos(x1)**9 - 0.28*cos(x1 + x2 + x4 + 1) + 0.61</t>
  </si>
  <si>
    <t>(((1.4+(1.58*x3))+((0.79*pow(x0,2.0))*exp(x1)))+(((-1.0*x1)*x4)*pow(x2,-1.0)))</t>
  </si>
  <si>
    <t>0.79*x0**2*exp(x1) - x1*x4/x2 + 1.58*x3 + 1.4</t>
  </si>
  <si>
    <t>((-0.6+(1.39*pow(cos(x0),2.0)))+(-0.36*x0))</t>
  </si>
  <si>
    <t>-0.36*x0 + 1.39*cos(x0)**2 - 0.6</t>
  </si>
  <si>
    <t>(((-5.03+(1.26*x0))+(3.1*pow(x0,-0.5)))+(-0.09*pow(x0,-1.0)))</t>
  </si>
  <si>
    <t>3.1/x0**0.5 + 1.26*x0 - 5.03 - 0.09/x0</t>
  </si>
  <si>
    <t>((2.48+(0.02*cos(pow(x0,-0.5))))+(-0.07*pow(x0,0.25)))</t>
  </si>
  <si>
    <t>-0.07*x0**0.25 + 0.02*cos(x0**(-0.5)) + 2.48</t>
  </si>
  <si>
    <t>((((1.5+(0.01*pow(log(x0),-1.0)))+(0.74*x0))+(0.23*log(x0)))+(-1.75*pow(x0,2.0)))</t>
  </si>
  <si>
    <t>-1.75*x0**2 + 0.74*x0 + 0.23*log(x0) + 1.5 + 0.01/log(x0)</t>
  </si>
  <si>
    <t>(0.17+(0.42*pow(x0,3.0)))</t>
  </si>
  <si>
    <t>0.42*x0**3 + 0.17</t>
  </si>
  <si>
    <t>((((-0.09*exp((x0+x1)))+(((((0.09*x0)+(0.43*pow(x0,2.0)))+(-2.17*pow(x1,2.0)))+((0.52*x0)*x1))*exp(x0)))+((0.49*x1)*exp((2.0*x1))))*exp(((-1.0*x0)+(-1.0*x1))))</t>
  </si>
  <si>
    <t>(0.49*x1*exp(2*x1) + (0.43*x0**2 + 0.52*x0*x1 + 0.09*x0 - 2.17*x1**2)*exp(x0) - 0.09*exp(x0 + x1))*exp(-x0 - x1)</t>
  </si>
  <si>
    <t>(((((4.89+(0.53*x1))+(-0.33*sin(((-1.0*pow(x0,-1.0))+((2.0*x0)*x1)))))+(-2.16*x0))+(-4.97*pow((x0+pow(x0,x0)),-1.0)))+((0.64*x1)*sin(((0.5+x0)+(0.5*pow(x0,-1.0))))))</t>
  </si>
  <si>
    <t>-2.16*x0 + 0.64*x1*sin(x0 + 0.5 + 0.5/x0) + 0.53*x1 - 0.33*sin(2*x0*x1 - 1/x0) + 4.89 - 4.97/(x0 + x0**x0)</t>
  </si>
  <si>
    <t>((((2.33+(2.8*x1))+(1.72*pow(x0,2.0)))+(-5.66*sin(pow(x1,2.0))))+((-1.02*x0)*sin(pow(x1,2.0))))</t>
  </si>
  <si>
    <t>1.72*x0**2 - 1.02*x0*sin(x1**2) + 2.8*x1 - 5.66*sin(x1**2) + 2.33</t>
  </si>
  <si>
    <t>(((2.24+(2.84*x1))+(7.12*cos(x0)))+((-1.0*x0)*x1))</t>
  </si>
  <si>
    <t>-x0*x1 + 2.84*x1 + 7.12*cos(x0) + 2.24</t>
  </si>
  <si>
    <t>(x0*(-14.1+(-0.67*x1)))</t>
  </si>
  <si>
    <t>x0*(-0.67*x1 - 14.1)</t>
  </si>
  <si>
    <t>(((1715.51+(-472.19*pow(((x2+(-1.0*x0))+(x2*pow(x1,-1.0))),0.5)))+((-1438.02*x1)*pow(x0,15.0)))+((-1438.02*pow(x1,0.5))*sin(((((pow(x0,-1.0)+pow(x2,2.0))+(3.14*pow(x0,15.0)))+((-1.0*pow(x0,12.0))*pow(x2,-1.0)))+((x2*pow(x0,-1.0))*log(x0))))))</t>
  </si>
  <si>
    <t>-1438.02*x0**15*x1 - 1438.02*x1**0.5*sin(3.14*x0**15 - x0**12/x2 + x2**2 + x2*log(x0)/x0 + 1/x0) - 472.19*(-x0 + x2 + x2/x1)**0.5 + 1715.51</t>
  </si>
  <si>
    <t>(((((-1.04+(0.87*pow((x0+(-1.0*x1)),2.0)))+(1.03*pow(x0,2.0)))+((3.32*x0)*pow((x0+(-1.0*x1)),2.0)))+((-1.7*x2)*pow(((x0+(-1.0*pow(x1,2.0)))+(x1*pow(x0,2.0))),2.0)))+(((17.35*x1)*pow(x2,5.0))*pow((((-0.5*x1)*pow(x2,2.0))+sin((x0*x1))),2.0)))</t>
  </si>
  <si>
    <t>1.03*x0**2 + 3.32*x0*(x0 - x1)**2 + 17.35*x1*x2**5*(-0.5*x1*x2**2 + sin(x0*x1))**2 - 1.7*x2*(x0**2*x1 + x0 - x1**2)**2 + 0.87*(x0 - x1)**2 - 1.04</t>
  </si>
  <si>
    <t>((((2.72+(-0.51*pow(x1,2.0)))+(-0.9*log(pow(cos(x2),2.0))))+((-0.73*x0)*x1))+((-0.54*x1)*x2))</t>
  </si>
  <si>
    <t>-0.73*x0*x1 - 0.51*x1**2 - 0.54*x1*x2 - 0.9*log(cos(x2)**2) + 2.72</t>
  </si>
  <si>
    <t>(pow(cos((x1+log(x0))),-1.0)*((1.31+((-0.55*x2)*log(x0)))+((((3.44+(2.49*cos((pow(x2,-1.0)*(pow(x0,-1.0)+log(x0))))))+(-2.49*x2))*cos((x1+log(x0))))*sin((2.87*x1)))))</t>
  </si>
  <si>
    <t>(-0.55*x2*log(x0) + (-2.49*x2 + 2.49*cos((log(x0) + 1/x0)/x2) + 3.44)*sin(2.87*x1)*cos(x1 + log(x0)) + 1.31)/cos(x1 + log(x0))</t>
  </si>
  <si>
    <t>((79.39+(7.87*pow(x2,2.0)))+(-0.11*pow(x1,-0.5)))</t>
  </si>
  <si>
    <t>-0.11/x1**0.5 + 7.87*x2**2 + 79.39</t>
  </si>
  <si>
    <t>((0.35+(-1.35*sin(((1.6*x1)+(x2*x3)))))+((-0.07*x0)*log((pow(x1,-1.0)+(-1.0*x0)))))</t>
  </si>
  <si>
    <t>-0.07*x0*log(-x0 + 1/x1) - 1.35*sin(1.6*x1 + x2*x3) + 0.35</t>
  </si>
  <si>
    <t>(30.07+(1.98*log((x0*pow(x2,-1.0)))))</t>
  </si>
  <si>
    <t>1.98*log(x0/x2) + 30.07</t>
  </si>
  <si>
    <t>(((-0.12+(2.88*exp((((-1.0*x0)+(0.9*pow(x1,2.0)))+((-1.0*x2)*pow(x3,-1.0))))))+((2.14*x0)*exp(((-3.14*x2)*pow(x3,-1.0)))))+(((-1.08*x2)*pow(x1,2.0))*exp(((-1.0*x2)*pow(x3,-1.0)))))</t>
  </si>
  <si>
    <t>2.14*x0*exp(-3.14*x2/x3) - 1.08*x1**2*x2*exp(-x2/x3) + 2.88*exp(-x0 + 0.9*x1**2 - x2/x3) - 0.12</t>
  </si>
  <si>
    <t>((((3.92+(2.35*pow(x0,-0.5)))+((1.36*pow(x0,-0.5))*log((x2*x3))))+((-10.19*x2)*x3))+(((0.55*pow(x2,-1.0))*pow(sin(x0),-1.0))*sin(x3)))</t>
  </si>
  <si>
    <t>1.36*log(x2*x3)/x0**0.5 + 2.35/x0**0.5 - 10.19*x2*x3 + 3.92 + 0.55*sin(x3)/(x2*sin(x0))</t>
  </si>
  <si>
    <t>((((1.28+(-1.0*x2))+(1.78*sin(x4)))+(-0.99*x3))+((0.99*x0)*x1))</t>
  </si>
  <si>
    <t>0.99*x0*x1 - x2 - 0.99*x3 + 1.78*sin(x4) + 1.28</t>
  </si>
  <si>
    <t>((((((-27.53+(2.12*pow(x4,-1.0)))+(2.31*pow(x0,-0.5)))+(-19.8*pow(x0,2.0)))+((19.22*exp(x3))*exp((-1.0*x0))))+((19.8*x0)*pow((x0+x1),2.0)))+(((36.08*x3)*x4)*sin(((-19.47*x4)+(x3*x4)))))</t>
  </si>
  <si>
    <t>2.31/x0**0.5 - 19.8*x0**2 + 19.8*x0*(x0 + x1)**2 + 36.08*x3*x4*sin(x3*x4 - 19.47*x4) - 27.53 + 19.22*exp(-x0)*exp(x3) + 2.12/x4</t>
  </si>
  <si>
    <t>((((2.29+(-0.0*log((x0*log(pow(x3,-1.0))))))+(-0.1*x4))+((0.09*x2)*x3))+((0.08*x0)*pow(x1,2.0)))</t>
  </si>
  <si>
    <t>0.08*x0*x1**2 + 0.09*x2*x3 - 0.1*x4 - 0.e-2*log(x0*log(1/x3)) + 2.29</t>
  </si>
  <si>
    <t>((((((((0.35*x2)+(0.96*x0))+(-0.75*x3))+((0.28*x3)*x4))+((-0.62*x0)*x4))+(((1.11*x1)*x3)*x4))+(((-0.33*x0)*x1)*exp(x4)))+(((-0.71*x1)*x2)*x4))</t>
  </si>
  <si>
    <t>-0.33*x0*x1*exp(x4) - 0.62*x0*x4 + 0.96*x0 - 0.71*x1*x2*x4 + 1.11*x1*x3*x4 + 0.35*x2 + 0.28*x3*x4 - 0.75*x3</t>
  </si>
  <si>
    <t xml:space="preserve"> mom*sqrt(Bx**2+By**2+Bz**2)</t>
  </si>
  <si>
    <t xml:space="preserve"> n*(h/(2*3.1415926535))</t>
  </si>
  <si>
    <t xml:space="preserve"> 2*E_n*d**2*k/(h/(2*3.1415926535))</t>
  </si>
  <si>
    <t xml:space="preserve"> I_0*(exp(q*Volt/(kb*T))-1)</t>
  </si>
  <si>
    <t xml:space="preserve"> 2*U*(1-cos(k*d))</t>
  </si>
  <si>
    <t xml:space="preserve"> (h/(2*3.1415926535))**2/(2*E_n*d**2)</t>
  </si>
  <si>
    <t xml:space="preserve"> 2*3.1415926535*alpha/(n*d)</t>
  </si>
  <si>
    <t xml:space="preserve"> beta*(1+alpha*cos(theta))</t>
  </si>
  <si>
    <t xml:space="preserve"> -m*q**4/(2*(4*3.1415926535*epsilon)**2*(h/(2*3.1415926535))**2)*(1/n**2)</t>
  </si>
  <si>
    <t xml:space="preserve"> -rho_c_0*q*A_vec/m</t>
  </si>
  <si>
    <t xml:space="preserve"> 1/(exp((h/(2*3.1415926535))*omega/(kb*T))-1)</t>
  </si>
  <si>
    <t xml:space="preserve"> (h/(2*3.1415926535))*omega/(exp((h/(2*3.1415926535))*omega/(kb*T))-1)</t>
  </si>
  <si>
    <t xml:space="preserve"> 2*mom*B/(h/(2*3.1415926535))</t>
  </si>
  <si>
    <t xml:space="preserve"> sin(E_n*t/(h/(2*3.1415926535)))**2</t>
  </si>
  <si>
    <t xml:space="preserve"> (p_d*Ef*t/(h/(2*3.1415926535)))*sin((omega-omega_0)*t/2)**2/((omega-omega_0)*t/2)**2</t>
  </si>
  <si>
    <t xml:space="preserve"> sigma_den/epsilon*1/(1+chi)</t>
  </si>
  <si>
    <t xml:space="preserve"> n_rho*p_d**2*Ef/(3*kb*T)</t>
  </si>
  <si>
    <t xml:space="preserve"> n*alpha/(1-(n*alpha/3))*epsilon*Ef</t>
  </si>
  <si>
    <t xml:space="preserve"> 1+n*alpha/(1-(n*alpha/3))</t>
  </si>
  <si>
    <t xml:space="preserve"> q*Ef/(m*(omega_0**2-omega**2))</t>
  </si>
  <si>
    <t xml:space="preserve"> 1/(4*3.1415926535*epsilon*c**2)*2*I/r</t>
  </si>
  <si>
    <t xml:space="preserve"> rho_c_0/sqrt(1-v**2/c**2)</t>
  </si>
  <si>
    <t xml:space="preserve"> rho_c_0*v/sqrt(1-v**2/c**2)</t>
  </si>
  <si>
    <t xml:space="preserve"> -mom*B*cos(theta)</t>
  </si>
  <si>
    <t xml:space="preserve"> -p_d*Ef*cos(theta)</t>
  </si>
  <si>
    <t xml:space="preserve"> q/(4*3.1415926535*epsilon*r*(1-v/c))</t>
  </si>
  <si>
    <t xml:space="preserve"> sqrt(omega**2/c**2-3.1415926535**2/d**2)</t>
  </si>
  <si>
    <t xml:space="preserve"> epsilon*c*Ef**2</t>
  </si>
  <si>
    <t xml:space="preserve"> epsilon*Ef**2</t>
  </si>
  <si>
    <t xml:space="preserve"> kappa*(T2-T1)*A/d</t>
  </si>
  <si>
    <t xml:space="preserve"> g_*q*B/(2*m)</t>
  </si>
  <si>
    <t xml:space="preserve"> q*v*r/2</t>
  </si>
  <si>
    <t xml:space="preserve"> q*h/(4*3.1415926535*m)</t>
  </si>
  <si>
    <t xml:space="preserve"> g_*mom*B*Jz/(h/(2*3.1415926535))</t>
  </si>
  <si>
    <t xml:space="preserve"> q*v/(2*3.1415926535*r)</t>
  </si>
  <si>
    <t xml:space="preserve"> n_0/(exp(mom*B/(kb*T))+exp(-mom*B/(kb*T)))</t>
  </si>
  <si>
    <t xml:space="preserve"> n_rho*mom*tanh(mom*B/(kb*T))</t>
  </si>
  <si>
    <t xml:space="preserve"> mom*H/(kb*T)+(mom*alpha)/(epsilon*c**2*kb*T)*M</t>
  </si>
  <si>
    <t xml:space="preserve"> mom*(1+chi)*B</t>
  </si>
  <si>
    <t xml:space="preserve"> Y/(2*(1+sigma))</t>
  </si>
  <si>
    <t xml:space="preserve"> Y*A*x/d</t>
  </si>
  <si>
    <t xml:space="preserve"> Pwr/(4*3.1415926535*r**2)</t>
  </si>
  <si>
    <t xml:space="preserve"> q/(4*3.1415926535*epsilon*r)</t>
  </si>
  <si>
    <t xml:space="preserve"> 1/(4*3.1415926535*epsilon)*p_d*cos(theta)/r**2</t>
  </si>
  <si>
    <t xml:space="preserve"> p_d/(4*3.1415926535*epsilon)*3*z/r**5*sqrt(x**2+y**2)</t>
  </si>
  <si>
    <t xml:space="preserve"> p_d/(4*3.1415926535*epsilon)*3*cos(theta)*sin(theta)/r**3</t>
  </si>
  <si>
    <t xml:space="preserve"> epsilon*Ef**2/2</t>
  </si>
  <si>
    <t xml:space="preserve"> 3/5*q**2/(4*3.1415926535*epsilon*d)</t>
  </si>
  <si>
    <t xml:space="preserve"> m_0/sqrt(1-v**2/c**2)</t>
  </si>
  <si>
    <t xml:space="preserve"> x1*y1+x2*y2+x3*y3</t>
  </si>
  <si>
    <t xml:space="preserve"> mu*Nn</t>
  </si>
  <si>
    <t xml:space="preserve"> q*(Ef+B*v*sin(theta))</t>
  </si>
  <si>
    <t xml:space="preserve"> q1*q2*r/(4*3.1415926535*epsilon*r**3)</t>
  </si>
  <si>
    <t xml:space="preserve"> q1*r/(4*3.1415926535*epsilon*r**3)</t>
  </si>
  <si>
    <t xml:space="preserve"> q2*Ef</t>
  </si>
  <si>
    <t xml:space="preserve"> G*m1*m2*(1/r2-1/r1)</t>
  </si>
  <si>
    <t xml:space="preserve"> 1/2*m*(v**2+u**2+w**2)</t>
  </si>
  <si>
    <t xml:space="preserve"> m*g*z</t>
  </si>
  <si>
    <t xml:space="preserve"> 1/2*k_spring*x**2</t>
  </si>
  <si>
    <t xml:space="preserve"> m_0*v/sqrt(1-v**2/c**2)</t>
  </si>
  <si>
    <t xml:space="preserve"> (t-u*x/c**2)/sqrt(1-u**2/c**2)</t>
  </si>
  <si>
    <t xml:space="preserve"> (x-u*t)/sqrt(1-u**2/c**2)</t>
  </si>
  <si>
    <t xml:space="preserve"> (u+v)/(1+u*v/c**2)</t>
  </si>
  <si>
    <t xml:space="preserve"> r*F*sin(theta)</t>
  </si>
  <si>
    <t xml:space="preserve"> m*r*v*sin(theta)</t>
  </si>
  <si>
    <t xml:space="preserve"> (m1*r1+m2*r2)/(m1+m2)</t>
  </si>
  <si>
    <t xml:space="preserve"> 1/2*m*(omega**2+omega_0**2)*1/2*x**2</t>
  </si>
  <si>
    <t xml:space="preserve"> q/C</t>
  </si>
  <si>
    <t xml:space="preserve"> arcsin(n*sin(theta2))</t>
  </si>
  <si>
    <t xml:space="preserve"> 1/(1/d1+n/d2)</t>
  </si>
  <si>
    <t xml:space="preserve"> sqrt(x1**2+x2**2-2*x1*x2*cos(theta1-theta2))</t>
  </si>
  <si>
    <t xml:space="preserve"> omega/c</t>
  </si>
  <si>
    <t xml:space="preserve"> Int_0*sin(n*theta/2)**2/sin(theta/2)**2</t>
  </si>
  <si>
    <t xml:space="preserve"> arcsin(lambd/(n*d))</t>
  </si>
  <si>
    <t xml:space="preserve"> (1/2*epsilon*c*Ef**2)*(8*3.1415926535*r**2/3)*(omega**4/(omega**2-omega_0**2)**2)</t>
  </si>
  <si>
    <t xml:space="preserve"> q**2*a**2/(6*3.1415926535*epsilon*c**3)</t>
  </si>
  <si>
    <t xml:space="preserve"> omega_0/(1-v/c)</t>
  </si>
  <si>
    <t xml:space="preserve"> (1+v/c)/sqrt(1-v**2/c**2)*omega_0</t>
  </si>
  <si>
    <t xml:space="preserve"> (h/(2*3.1415926535))*omega</t>
  </si>
  <si>
    <t xml:space="preserve"> q*v*B/p</t>
  </si>
  <si>
    <t xml:space="preserve"> I1+I2+2*sqrt(I1*I2)*cos(delta)</t>
  </si>
  <si>
    <t xml:space="preserve"> 4*3.1415926535*epsilon*(h/(2*3.1415926535))**2/(m*q**2)</t>
  </si>
  <si>
    <t xml:space="preserve"> 3/2*pr*V</t>
  </si>
  <si>
    <t xml:space="preserve"> 1/(gamma-1)*pr*V</t>
  </si>
  <si>
    <t xml:space="preserve"> n*kb*T/V</t>
  </si>
  <si>
    <t xml:space="preserve"> n_0*exp(-m*g*x/(kb*T))</t>
  </si>
  <si>
    <t xml:space="preserve"> h/(2*3.1415926535)*omega**3/(3.1415926535**2*c**2*(exp((h/(2*3.1415926535))*omega/(kb*T))-1))</t>
  </si>
  <si>
    <t xml:space="preserve"> mu_drift*q*Volt/d</t>
  </si>
  <si>
    <t xml:space="preserve"> mob*kb*T</t>
  </si>
  <si>
    <t xml:space="preserve"> 1/(gamma-1)*kb*v/A</t>
  </si>
  <si>
    <t xml:space="preserve"> n*kb*T*ln(V2/V1)</t>
  </si>
  <si>
    <t xml:space="preserve"> sqrt(gamma*pr/rho)</t>
  </si>
  <si>
    <t xml:space="preserve"> m*c**2/sqrt(1-v**2/c**2)</t>
  </si>
  <si>
    <t xml:space="preserve"> x1*(cos(omega*t)+alpha*cos(omega*t)**2)</t>
  </si>
  <si>
    <t xml:space="preserve"> exp(-(theta/sigma)**2/2)/(sqrt(2*3.1415926535)*sigma)</t>
  </si>
  <si>
    <t xml:space="preserve"> exp(-theta**2/2)/sqrt(2*3.1415926535)</t>
  </si>
  <si>
    <t xml:space="preserve"> exp(-((theta-theta1)/sigma)**2/2)/(sqrt(2*3.1415926535)*sigma)</t>
  </si>
  <si>
    <t xml:space="preserve"> sqrt((x2-x1)**2+(y2-y1)**2)</t>
  </si>
  <si>
    <t xml:space="preserve"> G*m1*m2/((x2-x1)**2+(y2-y1)**2+(z2-z1)**2)</t>
  </si>
  <si>
    <t xml:space="preserve"> (Z_1*Z_2*alpha*hbar*c/(4*E_n*sin(theta/2)**2))**2</t>
  </si>
  <si>
    <t xml:space="preserve"> arccos((cos(theta2)-v/c)/(1-v/c*cos(theta2)))</t>
  </si>
  <si>
    <t xml:space="preserve"> I_0*(sin(alpha/2)*sin(n*delta/2)/(alpha/2*sin(delta/2)))**2</t>
  </si>
  <si>
    <t xml:space="preserve"> q/(4*3.1415926535*epsilon*y**2)*(4*3.1415926535*epsilon*Volt*d-q*d*y**3/(y**2-d**2)**2)</t>
  </si>
  <si>
    <t xml:space="preserve"> 1/(4*3.1415926535*epsilon)*q/sqrt(r**2+d**2-2*r*d*cos(alpha))</t>
  </si>
  <si>
    <t xml:space="preserve"> Ef*cos(theta)*(-r+d**3/r**2*(alpha-1)/(alpha+2))</t>
  </si>
  <si>
    <t xml:space="preserve"> sqrt(1-v**2/c**2)*omega/(1+v/c*cos(theta))</t>
  </si>
  <si>
    <t xml:space="preserve"> sqrt((p-q*A_vec)**2*c**2+m**2*c**4)+q*Volt</t>
  </si>
  <si>
    <t xml:space="preserve"> 1/(2*m)*(p**2+m**2*omega**2*x**2*(1+alpha*x/y))</t>
  </si>
  <si>
    <t xml:space="preserve"> 3/(8*3.1415926535*G)*(c**2*k_f/r**2+H_G**2)</t>
  </si>
  <si>
    <t xml:space="preserve"> -1/(8*3.1415926535*G)*(c**4*k_f/r**2+H_G**2*c**2*(1-2*alpha))</t>
  </si>
  <si>
    <t xml:space="preserve"> m*k_G/L**2*(1+sqrt(1+2*E_n*L**2/(m*k_G**2))*cos(theta1-theta2))</t>
  </si>
  <si>
    <t xml:space="preserve"> 1/(4*3.1415926535)*alpha**2*h**2/(m**2*c**2)*(omega_0/omega)**2*(omega_0/omega+omega/omega_0-sin(beta)**2)</t>
  </si>
  <si>
    <t xml:space="preserve"> d*(1-alpha**2)/(1+alpha*cos(theta1-theta2))</t>
  </si>
  <si>
    <t xml:space="preserve"> sqrt(2/m*(E_n-U-L**2/(2*m*r**2)))</t>
  </si>
  <si>
    <t xml:space="preserve"> 2*3.1415926535*d**(3/2)/sqrt(G*(m1+m2))</t>
  </si>
  <si>
    <t xml:space="preserve"> sqrt(1+2*epsilon**2*E_n*L**2/(m*(Z_1*Z_2*q**2)**2))</t>
  </si>
  <si>
    <t xml:space="preserve"> sqrt(8*3.1415926535*G*rho/3-alpha*c**2/d**2)</t>
  </si>
  <si>
    <t xml:space="preserve"> E_n/(1+E_n/(m*c**2)*(1-cos(theta)))</t>
  </si>
  <si>
    <t xml:space="preserve"> -32/5*G**4/c**5*(m1*m2)**2*(m1+m2)/r**5</t>
  </si>
  <si>
    <t xml:space="preserve"> 20 - x - (x * y)/(1+0.5 * x**2)</t>
  </si>
  <si>
    <t xml:space="preserve"> 10 - (x * y)/(1+0.5 * x**2)</t>
  </si>
  <si>
    <t xml:space="preserve"> 0.5 * sin(x - y) - sin(x)</t>
  </si>
  <si>
    <t xml:space="preserve"> 0.5 * sin(y - x) - sin(y)</t>
  </si>
  <si>
    <t xml:space="preserve"> -0.05 * x**2 - sin(y)</t>
  </si>
  <si>
    <t xml:space="preserve"> x - cos(y)/x</t>
  </si>
  <si>
    <t xml:space="preserve"> 3  * x - 2  * x * y - x**2</t>
  </si>
  <si>
    <t xml:space="preserve"> 2 * y - x * y - y**2</t>
  </si>
  <si>
    <t xml:space="preserve"> x  * ( 4 - x - (y)/(1+x) )</t>
  </si>
  <si>
    <t xml:space="preserve"> y * ( (x)/(1+x) - 0.075 * y )</t>
  </si>
  <si>
    <t xml:space="preserve"> cot(y) * cos(x)</t>
  </si>
  <si>
    <t xml:space="preserve"> (cos(y)**2 + 0.1 *  sin(y)**2) * sin(x)</t>
  </si>
  <si>
    <t xml:space="preserve"> 10 *  (y - (1)/(3) * (x**3-x))</t>
  </si>
  <si>
    <t xml:space="preserve"> -(1)/(10) * x</t>
  </si>
  <si>
    <t>-0.05*x0**2 - sin(x1)</t>
  </si>
  <si>
    <t>x0*x1*(x2 + 1)</t>
  </si>
  <si>
    <t>x1*x2/(x0 - x1) + x2</t>
  </si>
  <si>
    <t>x1/(x2 + x1/x0)</t>
  </si>
  <si>
    <t>x0*x3 + x1*x4 + x2*x5</t>
  </si>
  <si>
    <t>-x0*x1 - x1**2 + 2*x1</t>
  </si>
  <si>
    <t>x0*(x1 + x2*x3*sin(x4))</t>
  </si>
  <si>
    <t>x0*(x1*cos(x2) + 1)</t>
  </si>
  <si>
    <t>0.125*x0*x3**2*((x1 - x2)**2 + (x1 + x2)**2)</t>
  </si>
  <si>
    <t>x0*x1/(x0 + 1) - 0.075*x1**2</t>
  </si>
  <si>
    <t>2*x0*(1 - cos(x1*x2))</t>
  </si>
  <si>
    <t>0.5*x0*(x1**2 + x2**2 + x3**2)</t>
  </si>
  <si>
    <t>-x0**2 - 2*x0*x1 + 3*x0</t>
  </si>
  <si>
    <t>x0 + x1 + 2*(x0*x1)**0.5*cos(x2)</t>
  </si>
  <si>
    <t>x0*(x1*x5*x6**2 + x4*x7)/(x2*x3*x5*x6**2)</t>
  </si>
  <si>
    <t>x0*x1/(x2*(x3 - x4)*(x3 + x4))</t>
  </si>
  <si>
    <t>(1 - 0.9*sin(x1)**2)*sin(x0)</t>
  </si>
  <si>
    <t>(x0*x3*cos(x1*x2) + x0)*cos(x1*x2)</t>
  </si>
  <si>
    <t>-x0**2 + 4*x0 - x1 + x1/(x0 + 1)</t>
  </si>
  <si>
    <t>x0*x3*(-x1 + x2)/x4</t>
  </si>
  <si>
    <t>x0*x1*x4/x3 - x0*x1*x4/x2</t>
  </si>
  <si>
    <t>x0*(0.5*x3*cos(2*x1*x2) + 0.5*x3 + cos(x1*x2))</t>
  </si>
  <si>
    <t>-x0*x1/(x2*(-x3**2 + x4**2))</t>
  </si>
  <si>
    <t>0.25*x0*x3**2*(x1**2 + x2**2)</t>
  </si>
  <si>
    <t>x0 - cos(x1)/x0</t>
  </si>
  <si>
    <t>x0*(2 - 2*cos(x1*x2))</t>
  </si>
  <si>
    <t>-0.075*x1**2 + 1/(1/x1 + 1/(x0*x1))</t>
  </si>
  <si>
    <t>-x0**2 - x0*x1/(x0 + 1) + 4*x0</t>
  </si>
  <si>
    <t>x0*(x3*cos(x1*x2)**2 + cos(x1*x2))</t>
  </si>
  <si>
    <t>(0.9*cos(x1)**2 + 0.1)*sin(x0)</t>
  </si>
  <si>
    <t>-2*x0*x1/(x0**2 + 2) - x0 + 20</t>
  </si>
  <si>
    <t>x0*(exp((x1**2*x2**2/(x3**2*x4**2))**0.5) - 1)</t>
  </si>
  <si>
    <t>-0.075*x1**2 + x1 - x1/(x0 + 1)</t>
  </si>
  <si>
    <t>x0*x1 + x0*x2*x3*sin(x4)</t>
  </si>
  <si>
    <t>x0*x1*x4*(x2 - x3)/(x2*x3)</t>
  </si>
  <si>
    <t>x0*(x3*cos(x1*x2) + 1)*cos(x1*x2)</t>
  </si>
  <si>
    <t>x0*x2/(x0 + x1) + x3/(x0/x1 + 1)</t>
  </si>
  <si>
    <t>x0*x1*x2*(-log(x3) + log(x4))</t>
  </si>
  <si>
    <t>-x0**2 + 4*x0 - x1 - x1/(-x0 - 1)</t>
  </si>
  <si>
    <t>x0/(x0/x1 + 1/x1) - 0.075*x1**2</t>
  </si>
  <si>
    <t>3*x0 + x1**2 - (x0 + x1)**2</t>
  </si>
  <si>
    <t>0.5*x0*x1**2*x4**2 + 0.5*x0*x1**2*x4**3*x5/x3 + 0.5*x2**2/x0</t>
  </si>
  <si>
    <t>(0.45*cos(2*x1) + 0.55)*sin(x0)</t>
  </si>
  <si>
    <t>0.5*x0*x3*cos(2*x1*x2) + 0.5*x0*x3 + x0*cos(x1*x2)</t>
  </si>
  <si>
    <t>x0*x2/(x0 - x1)</t>
  </si>
  <si>
    <t>x0*x2/(-x1**2 + x2**2)**0.5</t>
  </si>
  <si>
    <t>(x0*x1)</t>
  </si>
  <si>
    <t>((0.15915494*x0)*x1)</t>
  </si>
  <si>
    <t>0.15915494*x0*x1</t>
  </si>
  <si>
    <t>((-1.0*sin(x1))+(-0.05*pow(x0,2.0)))</t>
  </si>
  <si>
    <t>(x0*pow(x1,-1.0))</t>
  </si>
  <si>
    <t>(x0*pow(x1,2.0))</t>
  </si>
  <si>
    <t>((x0*x1)*x2)</t>
  </si>
  <si>
    <t>(((0.07957747*x0)*x1)*pow(x2,-1.0))</t>
  </si>
  <si>
    <t>0.07957747*x0*x1/x2</t>
  </si>
  <si>
    <t>((0.07957747*x0)*pow(x1,-2.0))</t>
  </si>
  <si>
    <t>0.07957747*x0/x1**2</t>
  </si>
  <si>
    <t>(((0.15915494*x0)*x1)*pow(x2,-1.0))</t>
  </si>
  <si>
    <t>0.15915494*x0*x1/x2</t>
  </si>
  <si>
    <t>(((12.56637061*x0)*x1)*pow(x2,-1.0))</t>
  </si>
  <si>
    <t>12.56637061*x0*x1/x2</t>
  </si>
  <si>
    <t>(((0.07957747*x0)*pow(x1,-1.0))*pow(x2,-1.0))</t>
  </si>
  <si>
    <t>0.07957747*x0/(x1*x2)</t>
  </si>
  <si>
    <t>((x0*x1)*sin(x2))</t>
  </si>
  <si>
    <t>(((6.28318531*x0)*pow(x1,-1.0))*pow(x2,-1.0))</t>
  </si>
  <si>
    <t>6.28318531*x0/(x1*x2)</t>
  </si>
  <si>
    <t>((x0*x1)*(1.0+x2))</t>
  </si>
  <si>
    <t>pow(((x0*x1)*pow(x2,-1.0)),0.5)</t>
  </si>
  <si>
    <t>(((x0*x1)*x2)*sin(x3))</t>
  </si>
  <si>
    <t>(((x0*x1)*x2)*pow(x3,-1.0))</t>
  </si>
  <si>
    <t>(((0.07957747*x0)*pow(x1,-1.0))*pow(x2,-2.0))</t>
  </si>
  <si>
    <t>0.07957747*x0/(x1*x2**2)</t>
  </si>
  <si>
    <t>(((0.01266515*pow(x0,2.0))*pow(x1,-1.0))*pow(x2,-2.0))</t>
  </si>
  <si>
    <t>0.01266515*x0**2/(x1*x2**2)</t>
  </si>
  <si>
    <t>(x2+((x1*x2)*pow((x0+(-1.0*x1)),-1.0)))</t>
  </si>
  <si>
    <t>((((12.56637061*x0)*x2)*pow(x1,2.0))*pow(x3,-1.0))</t>
  </si>
  <si>
    <t>12.56637061*x0*x1**2*x2/x3</t>
  </si>
  <si>
    <t>(((((6.28318531*x0)*x2)*x3)*x4)*pow(x1,-1.0))</t>
  </si>
  <si>
    <t>6.28318531*x0*x2*x3*x4/x1</t>
  </si>
  <si>
    <t>(x1*pow((x2+(x1*pow(x0,-1.0))),-1.0))</t>
  </si>
  <si>
    <t>((((0.31830989*x3)*pow(x0,-1.0))*pow(x1,-2.0))*pow(x2,2.0))</t>
  </si>
  <si>
    <t>0.31830989*x2**2*x3/(x0*x1**2)</t>
  </si>
  <si>
    <t>(((x0*x3)+(x1*x4))+(x2*x5))</t>
  </si>
  <si>
    <t>(((-1.0*pow(x1,2.0))+(2.0*x1))+((-1.0*x0)*x1))</t>
  </si>
  <si>
    <t>(x0*(x1+((x2*x3)*sin(x4))))</t>
  </si>
  <si>
    <t>(x0*(1.0+(x1*cos(x2))))</t>
  </si>
  <si>
    <t>((((0.05305165*pow(x0,2.0))*pow(x1,2.0))*pow(x2,-1.0))*pow(x3,-3.0))</t>
  </si>
  <si>
    <t>0.05305165*x0**2*x1**2/(x2*x3**3)</t>
  </si>
  <si>
    <t>(((10.0*x1)+(3.33333333*x0))+(-3.33333333*pow(x0,3.0)))</t>
  </si>
  <si>
    <t>-3.33333333*x0**3 + 3.33333333*x0 + 10*x1</t>
  </si>
  <si>
    <t>(x0+((-1.0*pow(x0,-1.0))*sin((-4.71238898+x1))))</t>
  </si>
  <si>
    <t>x0 - sin(x1 - 4.71238898)/x0</t>
  </si>
  <si>
    <t>((x0*x1)*pow(x2,2.0))</t>
  </si>
  <si>
    <t>(((0.125*x0)*pow(x3,2.0))*(pow((x1+x2),2.0)+pow((x1+(-1.0*x2)),2.0)))</t>
  </si>
  <si>
    <t>((((0.15915494*x2)*pow(x0,-1.0))*pow(x1,-2.0))*pow(x3,-1.0))</t>
  </si>
  <si>
    <t>0.15915494*x2/(x0*x1**2*x3)</t>
  </si>
  <si>
    <t>((x0+x1)+((2.0*pow((x0*x1),0.5))*cos(x2)))</t>
  </si>
  <si>
    <t>((-0.075*pow(x1,2.0))+((x0*x1)*pow((1.0+x0),-1.0)))</t>
  </si>
  <si>
    <t>(x0*(2.0+(-2.0*cos((x1*x2)))))</t>
  </si>
  <si>
    <t>(pow(x0,-1.0)*((((-0.03978874*pow(x3,2.0))*pow(x5,2.0))+(((0.07957747*x4)*pow(x3,2.0))*pow(x5,2.0)))+(((-0.03978874*x1)*pow(x2,-2.0))*pow(x5,4.0))))</t>
  </si>
  <si>
    <t>(-0.03978874*x1*x5**4/x2**2 + 0.07957747*x3**2*x4*x5**2 - 0.03978874*x3**2*x5**2)/x0</t>
  </si>
  <si>
    <t>((((0.07957747*x0)*x1)*pow(x2,-1.0))*pow(x3,-2.0))</t>
  </si>
  <si>
    <t>0.07957747*x0*x1/(x2*x3**2)</t>
  </si>
  <si>
    <t>((0.5*x0)*((pow(x1,2.0)+pow(x2,2.0))+pow(x3,2.0)))</t>
  </si>
  <si>
    <t>(((-1.0*pow(x0,2.0))+(3.0*x0))+((-2.0*x0)*x1))</t>
  </si>
  <si>
    <t>(((0.11936621*pow(x0,-1.0))*pow(x2,-2.0))*((x1*pow(x4,2.0))+(pow(x2,2.0)*pow(x3,2.0))))</t>
  </si>
  <si>
    <t>0.11936621*(x1*x4**2 + x2**2*x3**2)/(x0*x2**2)</t>
  </si>
  <si>
    <t>(((0.04774648*pow(x0,2.0))*pow(x1,-1.0))*pow(x2,-1.0))</t>
  </si>
  <si>
    <t>0.04774648*x0**2/(x1*x2)</t>
  </si>
  <si>
    <t>(10.0+((-2.0*x1)*pow((x0+(2.0*pow(x0,-1.0))),-1.0)))</t>
  </si>
  <si>
    <t>(((((x0*pow(x2,-1.0))*pow(x3,-1.0))*pow(x5,-1.0))*pow(x6,-2.0))*((x4*x7)+((x1*x5)*pow(x6,2.0))))</t>
  </si>
  <si>
    <t>((((x0*x1)*pow(x2,-1.0))*pow((x3+x4),-1.0))*pow((x3+(-1.0*x4)),-1.0))</t>
  </si>
  <si>
    <t>((1.0+(-0.9*pow(sin(x1),2.0)))*sin(x0))</t>
  </si>
  <si>
    <t>((20.0+(-1.0*x0))+(-1.0*pow(((pow(x0,-1.0)*pow(x1,-1.0))+((0.5*x0)*pow(x1,-1.0))),-1.0)))</t>
  </si>
  <si>
    <t>((-1.0*sin(x1))+(-0.5*sin((x0+(-1.0*x1)))))</t>
  </si>
  <si>
    <t>((((0.07957747*x1)*pow(x0,-1.0))*pow(x3,-2.0))*cos(x2))</t>
  </si>
  <si>
    <t>0.07957747*x1*cos(x2)/(x0*x3**2)</t>
  </si>
  <si>
    <t>((x0+((x0*x3)*cos((x1*x2))))*cos((x1*x2)))</t>
  </si>
  <si>
    <t>(((1.7630478+(-0.46668043*sin((x0+sin(x1)))))+(-0.23897836*x0))+((-12.43212366*pow(x0,-2.0))*cos(x1)))</t>
  </si>
  <si>
    <t>-0.23897836*x0 - 0.46668043*sin(x0 + sin(x1)) + 1.7630478 - 12.43212366*cos(x1)/x0**2</t>
  </si>
  <si>
    <t>((((x0*pow(x1,-1.0))*pow(x2,-1.0))*pow((x3+(-1.0*x4)),-1.0))*((-1e-13*x3)+(-0.07957747*x4)))</t>
  </si>
  <si>
    <t>x0*(-1.00003338943111e-13*x3 - 0.07957747*x4)/(x1*x2*(x3 - x4))</t>
  </si>
  <si>
    <t>((((0.11936621*x1)*pow(x0,-1.0))*pow(x3,-3.0))*sin((2.0*x2)))</t>
  </si>
  <si>
    <t>0.11936621*x1*sin(2*x2)/(x0*x3**3)</t>
  </si>
  <si>
    <t>((((((((0.54250332*x0)*x4)*pow(((((x4*pow(x2,-1.0))+(((-1.0*x4)*pow(x2,-1.0))*sin(x1)))+(((-0.5*x3)*pow(x2,-1.0))*pow(sin(pow(x1,-1.0)),-1.0)))+(((x1*x3)*pow(x2,-1.0))*pow(sin(pow(x1,-1.0)),-1.0))),-1.0))+(((4.57681807*x0)*x4)*pow(((x3*pow(x2,-1.0))+((x4*pow(x2,-1.0))*sin(pow(x1,-1.0)))),-1.0)))+(((5.73530605*x0)*x3)*pow(((x3*pow(x2,-1.0))+((x4*pow(x1,-1.0))*pow(x2,-1.0))),-1.0)))+(((18.71456853*x0)*x3)*pow(((x4*pow(x2,-1.0))+((x3*pow(x1,-1.0))*pow(x2,-1.0))),-1.0)))+(((-5.84761825*x0)*x4)*pow(((x4*pow(x2,-1.0))+((x3*pow(x1,-1.0))*pow(x2,-1.0))),-1.0)))+(((-23.17700872*x0)*x3)*pow(((x4*pow(x2,-1.0))+((x3*pow(x2,-1.0))*sin(pow(x1,-1.0)))),-1.0)))</t>
  </si>
  <si>
    <t>((((((0.08333333*x0)*x2)*pow(x1,2.0))*pow(x3,-2.0))*pow(x4,-2.0))*(pow((x3+x4),2.0)+(-1.0*pow((x3+(-1.0*x4)),2.0))))</t>
  </si>
  <si>
    <t>0.08333333*x0*x1**2*x2*(-(x3 - x4)**2 + (x3 + x4)**2)/(x3**2*x4**2)</t>
  </si>
  <si>
    <t>(((((0.17109897*x1)*x5)*pow(x0,-1.0))*pow(x2,-5.0))*(x3+x4))</t>
  </si>
  <si>
    <t>0.17109897*x1*x5*(x3 + x4)/(x0*x2**5)</t>
  </si>
  <si>
    <t>((0.00960426+(0.37756499*pow(x0,-1.0)))+((-1.82553397*pow((1.0+x0),-4.0))*pow((x1+(-1.0*x2)),2.0)))</t>
  </si>
  <si>
    <t>0.00960426 - 1.82553397*(x1 - x2)**2/(x0 + 1)**4 + 0.37756499/x0</t>
  </si>
  <si>
    <t>((((((0.50164921*x3)+(0.49639679*x2))+((0.29101909*x3)*pow(x1,0.5)))+((0.29191462*x2)*pow(x0,0.5)))+((-0.28937579*x2)*pow(x1,0.5)))+((-0.29223133*x3)*pow(x0,0.5)))</t>
  </si>
  <si>
    <t>0.29191462*x0**0.5*x2 - 0.29223133*x0**0.5*x3 - 0.28937579*x1**0.5*x2 + 0.29101909*x1**0.5*x3 + 0.49639679*x2 + 0.50164921*x3</t>
  </si>
  <si>
    <t>(((-0.00099116+((0.00323101*x0)*x2))+((0.76467407*x0)*x1))+((((-0.19151573*x0)*x1)*x2)*pow((x1+(-1.0*x2)),-1.0)))</t>
  </si>
  <si>
    <t>((((-1.0*x1)+(-1.0*pow(x0,2.0)))+(4.0*x0))+(x1*pow((1.0+x0),-1.0)))</t>
  </si>
  <si>
    <t>(((1.00047127*x2)+((((0.55822544*x2)*pow(x0,-2.0))*pow(x1,2.0))*cos((2.0*x3))))+((((-1.02578557*x1)*x2)*pow(x0,-1.0))*cos(x3)))</t>
  </si>
  <si>
    <t>1.00047127*x2 - 1.02578557*x1*x2*cos(x3)/x0 + 0.55822544*x1**2*x2*cos(2*x3)/x0**2</t>
  </si>
  <si>
    <t>((((4.307846+(-4.26440406*cos((pow((x2+x3),-2.0)+sin(((pow(x0,-1.0)*pow(x1,2.0))*pow((x2+x3),-2.0)))))))+((0.98825512*pow(x0,2.0))*pow(x1,-1.0)))+((11.03549823*x0)*pow((x2+x3),-1.0)))+((-10.53828502*x1)*pow((x2+x3),-2.0)))</t>
  </si>
  <si>
    <t>0.98825512*x0**2/x1 + 11.03549823*x0/(x2 + x3) - 10.53828502*x1/(x2 + x3)**2 - 4.26440406*cos(sin(x1**2/(x0*(x2 + x3)**2)) + (x2 + x3)**(-2)) + 4.307846</t>
  </si>
  <si>
    <t>((-0.42107826+(1.52785608*pow(((0.5+(x1*pow(x0,-1.0)))+((-1.0*x2)*pow(x0,-1.0))),0.5)))+(((-0.16236537*pow(x0,-2.0))*pow(x3,2.0))*pow(x4,-2.0)))</t>
  </si>
  <si>
    <t>1.52785608*(0.5 + x1/x0 - x2/x0)**0.5 - 0.42107826 - 0.16236537*x3**2/(x0**2*x4**2)</t>
  </si>
  <si>
    <t>((((x0*x1)*pow(x3,-1.0))*pow((0.5+(-1.0*x2)),-1.0))*((-2.14792814*pow(((0.5+(-0.25*cos((x4+(-1.0*x5)))))+((x2*cos((x4+(-1.0*x5))))*log(x2))),2.0))+((0.5+(-1.0*x2))*(((11.56250155+(11.9410708*log(x2)))+(-7.68374957*x2))+((2.19555946*x2)*cos((x4+(-1.0*x5))))))))</t>
  </si>
  <si>
    <t>x0*x1*((0.5 - x2)*(2.19555946*x2*cos(x4 - x5) - 7.68374957*x2 + 11.9410708*log(x2) + 11.56250155) - 2.14792814*(x2*log(x2)*cos(x4 - x5) - 0.25*cos(x4 - x5) + 0.5)**2)/(x3*(0.5 - x2))</t>
  </si>
  <si>
    <t>((x0*pow(x1,-2.0))*((2.10973422+(-1.97969211*cos((x1*x2))))+(pow(x1,2.0)*((((4.057e-05*exp((2.0*x1)))+(0.08701904*x1))+(-0.18836544*cos((x1*x2))))+(((-0.00139645*x1)*cos((x1*x2)))*exp(x1))))))</t>
  </si>
  <si>
    <t>x0*(x1**2*(-0.00139645*x1*exp(x1)*cos(x1*x2) + 0.08701904*x1 + 4.057e-5*exp(2*x1) - 0.18836544*cos(x1*x2)) - 1.97969211*cos(x1*x2) + 2.10973422)/x1**2</t>
  </si>
  <si>
    <t>((((1.08162256*x0)*x1)+(((0.463454*x0)*x3)*pow(((0.31830989*x2)+(x3*pow(x1,-1.0))),-1.0)))+((((-1.27655857*x0)*x3)*pow(x4,0.5))*pow((x2+(x3*pow(x1,-1.0))),-1.0)))</t>
  </si>
  <si>
    <t>1.08162256*x0*x1 - 1.27655857*x0*x3*x4**0.5/(x2 + x3/x1) + 0.463454*x0*x3/(0.31830989*x2 + x3/x1)</t>
  </si>
  <si>
    <t>(((x0*pow(x2,-2.0))*(((-0.99756903*pow(x2,3.0))+(-2.86583224*log(pow(x4,2.0))))+((1.35517781*pow(1.8,x3))*log(pow(x4,2.0)))))*cos(x1))</t>
  </si>
  <si>
    <t>x0*(1.35517781*1.8**x3*log(x4**2) - 0.99756903*x2**3 - 2.86583224*log(x4**2))*cos(x1)/x2**2</t>
  </si>
  <si>
    <t>(((0.47571943+(0.26994024*x0))+((((0.02787259*pow(x2,4.0))*pow(x3,-4.0))*pow(x4,-4.0))*pow((9.0+x0),x1)))+(((((22.66935958*pow(x0,2.0))*pow(x1,2.0))*pow(x2,2.0))*pow(x4,-2.0))*pow(((1.0+pow((0.9+x3),2.0))+(x0*x3)),-2.0)))</t>
  </si>
  <si>
    <t>22.66935958*x0**2*x1**2*x2**2/(x4**2*(x0*x3 + (x3 + 0.9)**2 + 1)**2) + 0.26994024*x0 + 0.02787259*x2**4*(x0 + 9)**x1/(x3**4*x4**4) + 0.47571943</t>
  </si>
  <si>
    <t>((((0.07943245+(9.082e-05*pow(x1,10.0)))+(-0.09370455*pow((1.0+(x0*x1)),-1.0)))+(-0.18760354*pow(x1,-2.0)))+((-0.45250837*pow((-0.5+x1),-1.0))*cos(x1)))</t>
  </si>
  <si>
    <t>9.082e-5*x1**10 + 0.07943245 - 0.09370455/(x0*x1 + 1) - 0.45250837*cos(x1)/(x1 - 0.5) - 0.18760354/x1**2</t>
  </si>
  <si>
    <t>((-0.07461665+(0.91062535*pow((0.8+pow((x2+(-1.0*x3)),2.0)),0.5)))+(((0.24909813*x0)*x1)*pow(log((x1*pow(x0,-1.0))),2.0)))</t>
  </si>
  <si>
    <t>0.24909813*x0*x1*log(x1/x0)**2 + 0.91062535*((x2 - x3)**2 + 0.8)**0.5 - 0.07461665</t>
  </si>
  <si>
    <t>(0.49967632+(-0.49959237*cos((-12.5+(((12.5*x0)*x1)*pow(x2,-1.0))))))</t>
  </si>
  <si>
    <t>0.49967632 - 0.49959237*cos(12.5*x0*x1/x2 - 12.5)</t>
  </si>
  <si>
    <t>(pow(x4,-2.0)*(((-0.0071967*x2)*pow(x0,3.0))+(((0.10081535*x1)*x3)*pow(x0,2.0))))</t>
  </si>
  <si>
    <t>(-0.0071967*x0**3*x2 + 0.10081535*x0**2*x1*x3)/x4**2</t>
  </si>
  <si>
    <t>((-1.34203424+(1.15196969*x0))+(1.21239951*cos(((1.6*x0)*pow(0.5,log(((x2+pow(x3,-1.0))+((x1*x2)*pow(x3,-1.0)))))))))</t>
  </si>
  <si>
    <t>1.15196969*x0 + 1.21239951*cos(1.6*0.5**log(x1*x2/x3 + x2 + 1/x3)*x0) - 1.34203424</t>
  </si>
  <si>
    <t>(((-0.00173216+((0.47212382*x0)*pow(x1,2.0)))+((1.00025518*x0)*pow(x2,2.0)))+(((-0.14520491*x0)*pow(x1,3.0))*pow((x1+(-1.0*x2)),-1.0)))</t>
  </si>
  <si>
    <t>-0.14520491*x0*x1**3/(x1 - x2) + 0.47212382*x0*x1**2 + 1.00025518*x0*x2**2 - 0.00173216</t>
  </si>
  <si>
    <t>((0.00820693+((-0.07314359*x0)*pow((1.0+(((((0.90909091*x3)*x5)*pow(x1,-1.0))*pow(x2,-1.0))*pow(x4,-1.0))),2.0)))+((((((0.59922831*x0)*x3)*x5)*pow(x1,-1.0))*pow(x2,-1.0))*pow(x4,-1.0)))</t>
  </si>
  <si>
    <t>-0.07314359*x0*(1 + 0.90909091*x3*x5/(x1*x2*x4))**2 + 0.59922831*x0*x3*x5/(x1*x2*x4) + 0.00820693</t>
  </si>
  <si>
    <t>((0.00664904+((((0.5219724*x2)*x3)*pow(x0,2.0))*pow(x1,2.0)))+((((0.94044543*x0)*x1)*x2)*x3))</t>
  </si>
  <si>
    <t>0.5219724*x0**2*x1**2*x2*x3 + 0.94044543*x0*x1*x2*x3 + 0.00664904</t>
  </si>
  <si>
    <t>(((0.05023659+(0.98889168*x0))+(((-0.14074271*x0)*x1)*pow((x1+(-1.0*x2)),-1.0)))+(((-1.12956093*x1)*x3)*cos((0.5+(-1.0*pow(x2,-1.0))))))</t>
  </si>
  <si>
    <t>((((-0.30226386+(0.97950098*x0))+((0.0441265*pow(x1,-1.0))*pow(x2,2.0)))+((0.20617384*x1)*pow(x2,-1.0)))+((-0.7329354*pow(((x0+(-0.5*x1))+(-0.5*x2)),2.0))*pow(((x1+x2)+pow(x1,-1.0)),-1.0)))</t>
  </si>
  <si>
    <t>0.97950098*x0 + 0.20617384*x1/x2 - 0.7329354*(x0 - 0.5*x1 - 0.5*x2)**2/(x1 + x2 + 1/x1) - 0.30226386 + 0.0441265*x2**2/x1</t>
  </si>
  <si>
    <t>(((-0.14646453+(0.46413977*pow(0.5,x0)))+(0.22096545*cos((x1*pow(x0,-1.0)))))+((0.00840378*pow(x0,-1.0))*exp(x1)))</t>
  </si>
  <si>
    <t>0.46413977*0.5**x0 + 0.22096545*cos(x1/x0) - 0.14646453 + 0.00840378*exp(x1)/x0</t>
  </si>
  <si>
    <t>((-0.11628721+(2.95341103*pow((x0*x1),0.5)))+(((-0.09223495*x2)*pow(x3,2.0))*pow(x4,-2.0)))</t>
  </si>
  <si>
    <t>-0.09223495*x2*x3**2/x4**2 + 2.95341103*(x0*x1)**0.5 - 0.11628721</t>
  </si>
  <si>
    <t>(x0*(0.50388685+(-0.18116988*pow((1.0+(-0.66666667*sin(log((((x1*x2)*pow(x3,-1.0))*pow(x4,-1.0)))))),2.0))))</t>
  </si>
  <si>
    <t>x0*(0.50388685 - 0.18116988*(1 - 0.66666667*sin(log(x1*x2/(x3*x4))))**2)</t>
  </si>
  <si>
    <t>((0.71424552+(0.21114931*sin(log((((x0*x1)*pow(x5,-2.0))*pow(((x3+x4)+(x2*pow(x6,-1.0))),-2.0))))))+((((((5.14418178*x0)*x1)*x6)*pow(x5,-2.0))*pow((x2*x6),-0.5))*pow((x3+x4),-2.0)))</t>
  </si>
  <si>
    <t>5.14418178*x0*x1*x6/(x5**2*(x2*x6)**0.5*(x3 + x4)**2) + 0.21114931*sin(log(x0*x1/(x5**2*(x2/x6 + x3 + x4)**2))) + 0.71424552</t>
  </si>
  <si>
    <t>((((((((-0.20695645*x1)+((0.08333764*pow(x1,2.0))*pow((x0+x4),3.0)))+((0.08337391*pow(x1,2.0))*pow(((x0+(-1.0*x4))+((0.5*pow(x1,-1.0))*pow(pow(x4,-5.0),0.5))),3.0)))+((0.20093166*x0)*x1))+((0.5004976*pow(x0,-1.0))*pow(x2,2.0)))+((0.21806245*x1)*pow(((1.0+(0.31830989*x0))+(-0.31830989*x4)),3.0)))+((-0.16679483*pow(x1,2.0))*pow((x0+((0.4*pow(x1,-1.0))*pow(x4,-1.0))),3.0)))+(((((0.49999458*x0)*x5)*pow(x1,2.0))*pow(x3,-1.0))*pow(x4,3.0)))</t>
  </si>
  <si>
    <t>0.49999458*x0*x1**2*x4**3*x5/x3 + 0.20093166*x0*x1 + 0.08333764*x1**2*(x0 + x4)**3 - 0.16679483*x1**2*(x0 + 0.4/(x1*x4))**3 + 0.08337391*x1**2*(x0 - x4 + 0.5*(x4**(-5))**0.5/x1)**3 + 0.21806245*x1*(0.31830989*x0 - 0.31830989*x4 + 1)**3 - 0.20695645*x1 + 0.5004976*x2**2/x0</t>
  </si>
  <si>
    <t>((((((x0*x1)*x2)*pow(x3,-1.0))*pow(x5,-2.0))*pow(x7,-2.0))*(((0.13809636*pow(x5,2.0))*pow(x7,2.0))+(((6.77197714*x4)*x6)*x8)))</t>
  </si>
  <si>
    <t>x0*x1*x2*(6.77197714*x4*x6*x8 + 0.13809636*x5**2*x7**2)/(x3*x5**2*x7**2)</t>
  </si>
  <si>
    <t>((((((((-0.3774537*x0)+((0.06380246*x0)*pow((1.0+x3),2.0)))+((0.73494853*x0)*x1))+((0.73826757*x0)*x2))+(((0.59357648*x0)*pow((10.0+x3),-1.0))*pow((x2+(-1.0*x1)),2.0)))+(((1.40239673*x0)*x3)*pow(((1.0+x1)+x2),-1.0)))+(((-0.02611488*x0)*x2)*x3))+(((-0.02496517*x0)*x1)*x3))</t>
  </si>
  <si>
    <t>-0.02496517*x0*x1*x3 + 0.73494853*x0*x1 - 0.02611488*x0*x2*x3 + 0.73826757*x0*x2 + 1.40239673*x0*x3/(x1 + x2 + 1) + 0.59357648*x0*(-x1 + x2)**2/(x3 + 10) + 0.06380246*x0*(x3 + 1)**2 - 0.3774537*x0</t>
  </si>
  <si>
    <t>(((-0.00113266+(((((((0.77787789*pow(x0,2.0))*pow(x1,2.0))*pow(x2,2.0))*pow(x3,2.0))*pow(x4,2.0))*pow(x5,-2.0))*pow(x6,-3.0)))+(((((((398.67280549*pow(x0,2.0))*pow(x1,2.0))*pow(x2,2.0))*pow(x3,2.0))*pow(x4,2.0))*pow(x5,-2.0))*pow((1.0+x6),-10.0)))+(((((((-7.17315624*pow(x0,2.0))*pow(x1,2.0))*pow(x2,2.0))*pow(x3,2.0))*pow(x4,2.0))*pow(x5,-2.0))*sin((0.00137174*pow((-1.0+(0.11111111*x6)),-3.0)))))</t>
  </si>
  <si>
    <t>-7.17315624*x0**2*x1**2*x2**2*x3**2*x4**2*sin(0.00137174/(0.11111111*x6 - 1)**3)/x5**2 + 398.67280549*x0**2*x1**2*x2**2*x3**2*x4**2/(x5**2*(x6 + 1)**10) + 0.77787789*x0**2*x1**2*x2**2*x3**2*x4**2/(x5**2*x6**3) - 0.00113266</t>
  </si>
  <si>
    <t>(((((((-0.86714695+(0.93353011*cos((((1.0+pow((-10.0+x3),-1.0))+(x2*pow(x3,-1.0)))+(x2*sin(pow(x3,-1.0)))))))+(1.28483228*x0))+(1.29147818*x1))+(-3.41985364*pow((1.0+x3),-1.0)))+((0.34198536*pow((1.0+x3),-1.0))*pow((x2+(-1.0*x3)),2.0)))+(((-2.0945309*x1)*pow((x2+x3),-1.0))*log(x0)))+(((((-4.17528832*x0)*pow(((1.0+x2)+(x2*pow(x3,-1.0))),-1.0))*pow(cos(((1.0+(x2*pow(x3,-1.0)))+(x2*sin(pow(x3,-1.0))))),4.0))*log(x1))*log(x3)))</t>
  </si>
  <si>
    <t>1.28483228*x0 - 4.17528832*x0*log(x1)*log(x3)*cos(x2*sin(1/x3) + x2/x3 + 1)**4/(x2 + x2/x3 + 1) + 1.29147818*x1 - 2.0945309*x1*log(x0)/(x2 + x3) + 0.34198536*(x2 - x3)**2/(x3 + 1) + 0.93353011*cos(x2*sin(1/x3) + x2/x3 + 1 + 1/(x3 - 10)) - 0.86714695 - 3.41985364/(x3 + 1)</t>
  </si>
  <si>
    <t>(((((((0.0528709*x0)*x1)*pow(x3,2.0))*pow(x4,4.0))+(((((0.06324845*x0)*x1)*pow(x3,2.0))*pow(x4,5.0))*pow((x4+(-1.0*x5)),-2.0)))+((((((0.12480684*x0)*x1)*pow(x3,2.0))*pow(x4,5.0))*pow((x4+(-1.0*x5)),-1.0))*log(pow(((0.5+x2)+(-1.0*x5)),2.0))))+((((((0.26227064*x0)*x1)*pow(x3,2.0))*pow(x4,6.0))*pow(pow((x2+x5),-2.0),0.5))*pow((1.0+pow(x5,-1.0)),-1.0)))</t>
  </si>
  <si>
    <t>0.26227064*x0*x1*x3**2*x4**6*((x2 + x5)**(-2))**0.5/(1 + 1/x5) + 0.12480684*x0*x1*x3**2*x4**5*log((x2 - x5 + 0.5)**2)/(x4 - x5) + 0.06324845*x0*x1*x3**2*x4**5/(x4 - x5)**2 + 0.0528709*x0*x1*x3**2*x4**4</t>
  </si>
  <si>
    <t>((((0.08316911*x0)*pow(x2,-1.0))*pow(x4,-1.0))+(((((0.08813873*x0)*x1)*pow(x2,-2.0))*pow(x4,-1.0))*cos(x3)))</t>
  </si>
  <si>
    <t>0.08813873*x0*x1*cos(x3)/(x2**2*x4) + 0.08316911*x0/(x2*x4)</t>
  </si>
  <si>
    <t>((((-0.0500181+((0.54727541*x0)*sin(((-0.5*x2)+(x2*x3)))))+(((1.48873112*x0)*x3)*pow(x2,-1.0)))+(((-0.72174556*x0)*x1)*pow(x2,-1.0)))+((((0.25193386*x0)*x1)*pow(x2,-1.0))*pow(x3,-2.0)))</t>
  </si>
  <si>
    <t>-0.72174556*x0*x1/x2 + 0.25193386*x0*x1/(x2*x3**2) + 0.54727541*x0*sin(x2*x3 - 0.5*x2) + 1.48873112*x0*x3/x2 - 0.0500181</t>
  </si>
  <si>
    <t>(((x0*x3)*pow(x4,-1.0))*(x2+(-1.0*x1)))</t>
  </si>
  <si>
    <t>((x1+(-0.075*pow(x1,2.0)))+((-1.0*x1)*pow((1.0+x0),-1.0)))</t>
  </si>
  <si>
    <t>((0.9844732*x0)+(((0.1430854*x0)*x1)*pow((x2+(-1.14159265*x1)),-1.0)))</t>
  </si>
  <si>
    <t>0.1430854*x0*x1/(-1.14159265*x1 + x2) + 0.9844732*x0</t>
  </si>
  <si>
    <t>((1.41421356*x2)*pow((0.5+(x1*pow((x0+(-1.0*x1)),-1.0))),0.5))</t>
  </si>
  <si>
    <t>1.41421356*x2*(x1/(x0 - x1) + 0.5)**0.5</t>
  </si>
  <si>
    <t>(((-0.00063536+((0.00325865*x0)*x2))+((0.95577997*x0)*x1))+(((-0.19195477*x0)*pow(x1,2.0))*pow((x1+(-1.0*x2)),-1.0)))</t>
  </si>
  <si>
    <t>-0.19195477*x0*x1**2/(x1 - x2) + 0.95577997*x0*x1 + 0.00325865*x0*x2 - 0.00063536</t>
  </si>
  <si>
    <t>(((((((2.0515818+(-0.70868223*x2))+((0.02140046*pow(x3,2.0))*pow(x4,2.0)))+((0.99453253*x3)*x5))+((1.03310893*x0)*pow(x1,2.0)))+((-1.80218885*x1)*pow(((x2*pow(x3,-1.0))+((2.0*x0)*pow(x4,-1.0))),-1.0)))+(((-0.29388127*x0)*pow(x1,2.0))*pow(((x2*pow(x3,-2.0))+((2.0*x0)*pow(x4,-1.0))),-1.0)))+((((0.97153207*x1)*x3)*x4)*sin(pow(((x2*pow(x3,-1.0))+((2.0*x0)*pow(x4,-1.0))),-1.0))))</t>
  </si>
  <si>
    <t>1.03310893*x0*x1**2 - 0.29388127*x0*x1**2/(2*x0/x4 + x2/x3**2) + 0.97153207*x1*x3*x4*sin(1/(2*x0/x4 + x2/x3)) - 1.80218885*x1/(2*x0/x4 + x2/x3) - 0.70868223*x2 + 0.02140046*x3**2*x4**2 + 0.99453253*x3*x5 + 2.0515818</t>
  </si>
  <si>
    <t>((((x0*x1)*x4)*pow(x3,-1.0))+((((-1.0*x0)*x1)*x4)*pow(x2,-1.0)))</t>
  </si>
  <si>
    <t>(pow(x1,-2.0)*(((pow(x1,2.0)*(0.00804052+(0.9958524*x3)))+((0.62209211*x3)*pow(x2,2.0)))+((-1.14171338*x0)*x2)))</t>
  </si>
  <si>
    <t>(-1.14171338*x0*x2 + x1**2*(0.9958524*x3 + 0.00804052) + 0.62209211*x2**2*x3)/x1**2</t>
  </si>
  <si>
    <t>(((0.99661762*x2)*x3)+((-0.07232589*x0)*x1))</t>
  </si>
  <si>
    <t>(-0.04596538+((((((0.01095038*pow(x0,-4.0))*pow(x2,2.0))*pow(x3,2.0))*pow(x4,-2.0))*pow(x5,-2.0))*pow(((-0.4+x0)+x1),4.0)))</t>
  </si>
  <si>
    <t>-0.04596538 + 0.01095038*x2**2*x3**2*(x0 + x1 - 0.4)**4/(x0**4*x4**2*x5**2)</t>
  </si>
  <si>
    <t>(0.39894228*pow((pow(x0,-2.0)*exp(((-1.0*pow(x0,-2.0))*pow((x1+(-1.0*x2)),2.0)))),0.5))</t>
  </si>
  <si>
    <t>0.39894228*(exp(-(x1 - x2)**2/x0**2)/x0**2)**0.5</t>
  </si>
  <si>
    <t>(x0*((0.9661602+(-0.98662299*x1))+((-0.09604135*pow(x1,2.0))*pow((x2+(-1.0*x3)),2.0))))</t>
  </si>
  <si>
    <t>x0*(-0.09604135*x1**2*(x2 - x3)**2 - 0.98662299*x1 + 0.9661602)</t>
  </si>
  <si>
    <t>((0.00656557+((1.00118063*x0)*pow(x1,-1.0)))+(((-5.42788297*x1)*pow(x0,-1.0))*pow(x2,-2.0)))</t>
  </si>
  <si>
    <t>1.00118063*x0/x1 + 0.00656557 - 5.42788297*x1/(x0*x2**2)</t>
  </si>
  <si>
    <t>(-0.26122328+(1.26219524*exp(((0.77781746*x0)*x1))))</t>
  </si>
  <si>
    <t>1.26219524*exp(0.77781746*x0*x1) - 0.26122328</t>
  </si>
  <si>
    <t>(((((((5.67740314+((-4.49088994*pow((pow(x1,-1.0)+((0.5*x2)*pow(x1,-1.0))),4.0))*pow((((-0.18237813*x4)+(pow(x3,-1.0)*pow((1.0+(0.2864789*x3)),-1.0)))+((-0.2864789*x0)*x4)),4.0)))+(((48.23499117*pow(x0,4.0))*pow(x1,-4.0))*pow(x4,-4.0)))+((((9.62759536*pow(x0,4.0))*pow(x1,-5.0))*pow(x4,-15.0))*pow((1.0+((0.5*x2)*pow(x3,-1.0))),4.0)))+((((55.92057051*pow(x0,4.0))*pow(x1,-5.0))*pow(x4,-4.0))*pow(((1.0+(0.2864789*x3))+(-0.31830989*x4)),4.0)))+(((((1.40209898*pow(x0,4.0))*pow(x1,-5.0))*pow(x4,-3.0))*pow((1.0+(0.38941834*x2)),8.0))*pow(((1.0+(-0.25058521*x3))+(-0.27842801*x4)),4.0)))+(((((-27.56740742*pow(x0,4.0))*pow(x1,-5.0))*pow(x4,-4.0))*pow((1.0+(0.38941834*x2)),4.0))*pow(((1.0+(0.2864789*x3))+(-0.31830989*x4)),4.0)))+(((((-17687.64126027*pow(x0,4.0))*pow(x1,-5.0))*pow(x4,-60.0))*pow((1.0+(0.5*x2)),4.0))*pow((pow((1.0+(0.2864789*x3)),-1.0)+(-0.63661977*x4)),4.0)))</t>
  </si>
  <si>
    <t>48.23499117*x0**4/(x1**4*x4**4) + 1.40209898*x0**4*(0.38941834*x2 + 1)**8*(-0.25058521*x3 - 0.27842801*x4 + 1)**4/(x1**5*x4**3) - 27.56740742*x0**4*(0.38941834*x2 + 1)**4*(0.2864789*x3 - 0.31830989*x4 + 1)**4/(x1**5*x4**4) + 55.92057051*x0**4*(0.2864789*x3 - 0.31830989*x4 + 1)**4/(x1**5*x4**4) + 9.62759536*x0**4*(0.5*x2/x3 + 1)**4/(x1**5*x4**15) - 17687.64126027*x0**4*(0.5*x2 + 1)**4*(-0.63661977*x4 + 1/(0.2864789*x3 + 1))**4/(x1**5*x4**60) - 4.49088994*(0.5*x2/x1 + 1/x1)**4*(-0.2864789*x0*x4 - 0.18237813*x4 + 1/(x3*(0.2864789*x3 + 1)))**4 + 5.67740314</t>
  </si>
  <si>
    <t>((20.0+(-1.0*x0))+((-2.0*x1)*pow((x0+(2.0*pow(x0,-1.0))),-1.0)))</t>
  </si>
  <si>
    <t>((0.98449547*x0)+(((0.14230158*x0)*x1)*pow((x2+(-1.14159265*x1)),-1.0)))</t>
  </si>
  <si>
    <t>0.14230158*x0*x1/(-1.14159265*x1 + x2) + 0.98449547*x0</t>
  </si>
  <si>
    <t>(((0.25*x0)*pow(x3,2.0))*(pow(x1,2.0)+pow(x2,2.0)))</t>
  </si>
  <si>
    <t>(x0+((-1.0*pow(x0,-1.0))*cos(x1)))</t>
  </si>
  <si>
    <t>(x0*(((0.5*x3)+((0.5*x3)*cos(((2.0*x1)*x2))))+cos((x1*x2))))</t>
  </si>
  <si>
    <t>((pow(x0,-1.0)*pow(x5,2.0))*(((-0.03978874*pow(x3,2.0))+((0.07957747*x4)*pow(x3,2.0)))+(((-0.03978874*x1)*pow(x2,-2.0))*pow(x5,2.0))))</t>
  </si>
  <si>
    <t>x5**2*(-0.03978874*x1*x5**2/x2**2 + 0.07957747*x3**2*x4 - 0.03978874*x3**2)/x0</t>
  </si>
  <si>
    <t>(-0.47155067+((((6.27665797*x2)*x3)*pow(x0,-1.0))*pow(x1,-1.0)))</t>
  </si>
  <si>
    <t>((-1.0*sin(x0))+(0.5*cos(((4.71238898+x0)+(-1.0*x1)))))</t>
  </si>
  <si>
    <t>((((x0*pow(x1,-1.0))*pow(x2,-1.0))*pow((x3+(-1.0*x4)),-1.0))*((1e-13*x3)+(-0.07957747*x4)))</t>
  </si>
  <si>
    <t>x0*(1.00003338943111e-13*x3 - 0.07957747*x4)/(x1*x2*(x3 - x4))</t>
  </si>
  <si>
    <t>((pow(x2,-1.0)*pow((0.5+(-1.0*x2)),-1.0))*((((-1.0*x2)*(((((0.68545193*x0)*cos((x4+(-1.0*x5))))+((0.44251388*x0)*x1))+(((0.14939361*x1)*x3)*cos((x4+(-1.0*x5)))))+(((0.15122293*x0)*x1)*cos((x4+(-1.0*x5))))))+((0.6689972*(0.5+(-1.0*x2)))*log((x1*exp((x0*pow(x2,-1.0)))))))+((x2*(0.5+(-1.0*x2)))*(0.0778364+(-0.48769837*log((x1*exp((x0*pow(x2,-1.0))))))))))</t>
  </si>
  <si>
    <t>(x2*(0.0778364 - 0.48769837*log(x1*exp(x0/x2)))*(0.5 - x2) - x2*(0.15122293*x0*x1*cos(x4 - x5) + 0.44251388*x0*x1 + 0.68545193*x0*cos(x4 - x5) + 0.14939361*x1*x3*cos(x4 - x5)) + 0.6689972*(0.5 - x2)*log(x1*exp(x0/x2)))/(x2*(0.5 - x2))</t>
  </si>
  <si>
    <t>(((1.27365837+(-0.54995613*x1))+(-0.36535427*x2))+(((0.26832291*x1)*x2)*sin(x0)))</t>
  </si>
  <si>
    <t>0.26832291*x1*x2*sin(x0) - 0.54995613*x1 - 0.36535427*x2 + 1.27365837</t>
  </si>
  <si>
    <t>((((x1*x5)*pow(x0,-1.0))*pow(x2,-5.0))*((0.1720593*x3)+(0.17153666*x4)))</t>
  </si>
  <si>
    <t>x1*x5*(0.1720593*x3 + 0.17153666*x4)/(x0*x2**5)</t>
  </si>
  <si>
    <t>(((x0*pow(x2,-2.0))*((((-0.2103169*pow(x3,3.0))+(-1.00005199*pow(x2,3.0)))+((0.5977639*pow(x3,3.0))*log((0.54030231+x4))))+((-0.0484711*x4)*pow(x3,3.0))))*cos(x1))</t>
  </si>
  <si>
    <t>x0*(-1.00005199*x2**3 - 0.0484711*x3**3*x4 + 0.5977639*x3**3*log(x4 + 0.54030231) - 0.2103169*x3**3)*cos(x1)/x2**2</t>
  </si>
  <si>
    <t>(6.28318531*pow(((pow(x0,3.0)*pow(x1,-1.0))*pow((x2+x3),-1.0)),0.5))</t>
  </si>
  <si>
    <t>6.28318531*(x0**3/(x1*(x2 + x3)))**0.5</t>
  </si>
  <si>
    <t>(((1.00055938*x0)*x1)+(((0.43088783*x0)*pow(x1,3.0))*pow((x2+(-0.33333333*x1)),-2.0)))</t>
  </si>
  <si>
    <t>0.43088783*x0*x1**3/(-0.33333333*x1 + x2)**2 + 1.00055938*x0*x1</t>
  </si>
  <si>
    <t>(pow((1.0+x3),-1.0)*((((1.0+x3)*((((0.25028826*x1)+(0.50171597*x3))+(0.50387955*x2))+(-0.25416546*x0)))+((0.30603325*x0)*x2))+((-0.30632352*x1)*x2)))</t>
  </si>
  <si>
    <t>(0.30603325*x0*x2 - 0.30632352*x1*x2 + (x3 + 1)*(-0.25416546*x0 + 0.25028826*x1 + 0.50387955*x2 + 0.50171597*x3))/(x3 + 1)</t>
  </si>
  <si>
    <t>(((-0.01248501+(0.04888524*pow(x3,-1.0)))+(-0.04302536*pow(((pow(x2,-3.0)*pow(log(x2),-1.0))+((0.5*x3)*log(((x2+pow(x2,-2.0))+log(((x0*x3)*pow(x1,-1.0))))))),-2.0)))+((((0.03499721*pow(x0,-2.0))*pow(x1,2.0))*pow(x2,-2.0))*pow(x3,-2.0)))</t>
  </si>
  <si>
    <t>-0.01248501 - 0.04302536/(0.5*x3*log(x2 + log(x0*x3/x1) + x2**(-2)) + 1/(x2**3*log(x2)))**2 + 0.04888524/x3 + 0.03499721*x1**2/(x0**2*x2**2*x3**2)</t>
  </si>
  <si>
    <t>(((((0.33333333*x0)*x2)*pow(x1,2.0))*pow(x3,-1.0))*pow(x4,-1.0))</t>
  </si>
  <si>
    <t>0.33333333*x0*x1**2*x2/(x3*x4)</t>
  </si>
  <si>
    <t>((-0.47607546+(0.39983327*cos(((x3*pow(x0,-1.0))*pow(x4,-1.0)))))+(1.4550443*pow((pow(x0,-1.0)*(x1+(-1.0*x2))),0.5)))</t>
  </si>
  <si>
    <t>1.4550443*((x1 - x2)/x0)**0.5 + 0.39983327*cos(x3/(x0*x4)) - 0.47607546</t>
  </si>
  <si>
    <t>(-0.00739516+(0.25041287*pow(x0,(-1.0*x0))))</t>
  </si>
  <si>
    <t>-0.00739516 + 0.25041287/x0**x0</t>
  </si>
  <si>
    <t>((0.70001812*x0)+(((-1.37674345*x0)*pow((x3*x4),0.5))*pow((3.14159265+(x1*x2)),-1.0)))</t>
  </si>
  <si>
    <t>-1.37674345*x0*(x3*x4)**0.5/(x1*x2 + 3.14159265) + 0.70001812*x0</t>
  </si>
  <si>
    <t>(((-0.05833104+((0.48132093*x0)*x1))+(((0.21031468*x0)*x1)*exp(cos((((x3*x4)*pow(x2,-1.0))*pow((0.2+x1),-1.0))))))+((((-0.08428941*x0)*x3)*x4)*pow(x2,-1.0)))</t>
  </si>
  <si>
    <t>0.21031468*x0*x1*exp(cos(x3*x4/(x2*(x1 + 0.2)))) + 0.48132093*x0*x1 - 0.08428941*x0*x3*x4/x2 - 0.05833104</t>
  </si>
  <si>
    <t>(((-0.03623532+(0.93127438*x0))+((-1.00620231*x1)*x3))+(((-0.06871152*x0)*x2)*pow(((x1+(-1.0*x2))+(0.5*pow(x3,-1.0))),-1.0)))</t>
  </si>
  <si>
    <t>(pow(x4,-2.0)*(((0.00161325*pow(x4,2.0))+((-0.00707603*x2)*pow(x0,3.0)))+(((0.10058817*x1)*x3)*pow(x0,2.0))))</t>
  </si>
  <si>
    <t>(-0.00707603*x0**3*x2 + 0.10058817*x0**2*x1*x3 + 0.00161325*x4**2)/x4**2</t>
  </si>
  <si>
    <t>((((-1.27772059+(-2.99738949*pow(cos(((0.31830989*x0)+(-0.31830989*x1))),2.0)))+((1.66465305*x2)*sin(pow((x3+log(pow(x3,-1.0))),-1.0))))+((7.74029936*x3)*sin(pow(x2,-1.0))))+(((-4.73050297*pow(x2,-1.0))*pow(x3,2.0))*sin(pow((x3+log((0.5+pow(x3,-1.0)))),-1.0))))</t>
  </si>
  <si>
    <t>1.66465305*x2*sin(1/(x3 + log(1/x3))) + 7.74029936*x3*sin(1/x2) - 2.99738949*cos(0.31830989*x0 - 0.31830989*x1)**2 - 1.27772059 - 4.73050297*x3**2*sin(1/(x3 + log(0.5 + 1/x3)))/x2</t>
  </si>
  <si>
    <t>(((0.34355789*x0)+((-10.66172026*x0)*sin(((((0.18029552*pow(x1,2.0))*pow(x2,2.0))*pow(x3,-2.0))*pow(x4,-2.0)))))+(((((3.27044702*x0)*pow(x1,2.0))*pow(x2,2.0))*pow(x3,-2.0))*pow(x4,-2.0)))</t>
  </si>
  <si>
    <t>3.27044702*x0*x1**2*x2**2/(x3**2*x4**2) - 10.66172026*x0*sin(0.18029552*x1**2*x2**2/(x3**2*x4**2)) + 0.34355789*x0</t>
  </si>
  <si>
    <t>((((x0*x1)*pow(x3,-1.0))*pow(x4,-1.0))*((x4*(((8.22302007+(-1.42398514*x5))+((2.76975712*x2)*cos((((-1.0*pow(x5,-1.0))*pow(sin(pow(x4,-1.0)),-1.0))+sin((2.0*pow(x4,-1.0)))))))+(((0.05146123*x2)*pow((x2+x4),2.0))*cos(((3.14159265*x5)*sin((2.0*pow(x4,-1.0))))))))+(((4.04192114*x5)*cos((x5*sin(pow((0.55+(-1.0*x4)),-1.0)))))*log(x2))))</t>
  </si>
  <si>
    <t>x0*x1*(x4*(0.05146123*x2*(x2 + x4)**2*cos(3.14159265*x5*sin(2/x4)) + 2.76975712*x2*cos(sin(2/x4) - 1/(x5*sin(1/x4))) - 1.42398514*x5 + 8.22302007) + 4.04192114*x5*log(x2)*cos(x5*sin(1/(0.55 - x4))))/(x3*x4)</t>
  </si>
  <si>
    <t>(pow(x1,-3.0)*(((pow(x1,3.0)*((-0.01158124+((0.00738348*x0)*exp(x1)))+(((-0.00725067*x0)*exp(x1))*sin((-11.0+(x1*x2))))))+((x0*x1)*(1.65491638+(1.6501681*sin((11.0+(x1*x2)))))))+(((0.48448337*x0)*pow(x1,2.0))*(1.0+sin((11.0+(x1*x2)))))))</t>
  </si>
  <si>
    <t>(0.48448337*x0*x1**2*(sin(x1*x2 + 11) + 1) + x0*x1*(1.6501681*sin(x1*x2 + 11) + 1.65491638) + x1**3*(-0.00725067*x0*exp(x1)*sin(x1*x2 - 11) + 0.00738348*x0*exp(x1) - 0.01158124))/x1**3</t>
  </si>
  <si>
    <t>((-1.19089273+(1.02363885*x0))+(1.14511397*cos(((2.5*x0)*pow((((1.0+x2)+pow(x3,-5.0))+((x1*x2)*pow(x3,-1.0))),-1.0)))))</t>
  </si>
  <si>
    <t>1.02363885*x0 + 1.14511397*cos(2.5*x0/(x1*x2/x3 + x2 + 1 + x3**(-5))) - 1.19089273</t>
  </si>
  <si>
    <t>((0.00669698+((((0.94057323*x0)*x1)*x2)*x3))+((((0.52004407*x2)*x3)*pow(x0,2.0))*pow(x1,2.0)))</t>
  </si>
  <si>
    <t>0.52004407*x0**2*x1**2*x2*x3 + 0.94057323*x0*x1*x2*x3 + 0.00669698</t>
  </si>
  <si>
    <t>(((0.62348688+(0.17879585*pow((x0+(-1.0*x1)),2.0)))+((0.61594873*pow(pow(sin(log((x2*pow(x3,-1.0)))),2.0),0.5))*pow((((x0*x1)*x2)*x3),0.5)))+(((0.37879193*x1)*pow(pow(sin(log((x2*pow(x3,-1.0)))),2.0),0.5))*log(x0)))</t>
  </si>
  <si>
    <t>0.37879193*x1*(sin(log(x2/x3))**2)**0.5*log(x0) + 0.61594873*(x0*x1*x2*x3)**0.5*(sin(log(x2/x3))**2)**0.5 + 0.17879585*(x0 - x1)**2 + 0.62348688</t>
  </si>
  <si>
    <t>(((((0.5*pow(x0,-1.0))*pow(x2,2.0))+(((0.5*x0)*pow(x1,2.0))*pow(x4,2.0)))+((((-0.125*x5)*pow(x1,2.0))*pow(x3,-1.0))*pow((pow(x4,2.0)+((-1.0*x0)*x4)),2.0)))+(((((0.125*x5)*pow(x1,2.0))*pow(x3,-1.0))*pow(x4,2.0))*pow((x0+x4),2.0)))</t>
  </si>
  <si>
    <t>0.5*x0*x1**2*x4**2 + 0.125*x1**2*x4**2*x5*(x0 + x4)**2/x3 - 0.125*x1**2*x5*(-x0*x4 + x4**2)**2/x3 + 0.5*x2**2/x0</t>
  </si>
  <si>
    <t>((2.32283588+(-1.39754616*cos((((((0.67486679*x0)*x1)*pow(x3,-1.0))*pow(x4,-1.0))*pow(x5,-2.0)))))+(((((((0.4848947*x0)*x1)*x6)*pow(x2,-1.0))*pow(x3,-1.0))*pow(x4,-1.0))*pow(x5,-2.0)))</t>
  </si>
  <si>
    <t>0.4848947*x0*x1*x6/(x2*x3*x4*x5**2) - 1.39754616*cos(0.67486679*x0*x1/(x3*x4*x5**2)) + 2.32283588</t>
  </si>
  <si>
    <t>(pow((pow(x1,-1.0)+(pow(x0,-1.0)*pow(x1,-1.0))),-1.0)+(-0.075*pow(x1,2.0)))</t>
  </si>
  <si>
    <t>(((0.49652726*x2)+((0.50609814*x2)*pow((1.0+(((0.08*x1)*pow((1.0+(0.1*x0)),-2.0))*cos(x3))),-10.0)))+(((-0.72105795*x2)*pow(x1,2.0))*pow((1.0+x0),-2.0)))</t>
  </si>
  <si>
    <t>-0.72105795*x1**2*x2/(x0 + 1)**2 + 0.49652726*x2 + 0.50609814*x2/(0.08*x1*cos(x3)/(0.1*x0 + 1)**2 + 1)**10</t>
  </si>
  <si>
    <t>(x0*(((0.5*pow(x3,2.0))+(0.5*pow(x1,2.0)))+(0.5*pow(x2,2.0))))</t>
  </si>
  <si>
    <t>x0*(0.5*x1**2 + 0.5*x2**2 + 0.5*x3**2)</t>
  </si>
  <si>
    <t>((-0.11126539+(2.95472909*pow((x0*x1),0.5)))+(((-0.10151098*x2)*pow(x3,2.0))*pow(x4,-2.0)))</t>
  </si>
  <si>
    <t>-0.10151098*x2*x3**2/x4**2 + 2.95472909*(x0*x1)**0.5 - 0.11126539</t>
  </si>
  <si>
    <t>(((-0.32803294+(1.77132623*x0))+((-0.51267989*log(x1))*log(x2)))+((-0.79449234*pow((0.5+x0),2.0))*pow(((1.0+x1)+x2),-1.0)))</t>
  </si>
  <si>
    <t>1.77132623*x0 - 0.79449234*(x0 + 0.5)**2/(x1 + x2 + 1) - 0.51267989*log(x1)*log(x2) - 0.32803294</t>
  </si>
  <si>
    <t>((((0.47156986*x0)*pow(x1,2.0))+((1.00026234*x0)*pow(x2,2.0)))+(((-0.14678799*x0)*pow(x1,3.0))*pow((x1+(-1.0*x2)),-1.0)))</t>
  </si>
  <si>
    <t>-0.14678799*x0*x1**3/(x1 - x2) + 0.47156986*x0*x1**2 + 1.00026234*x0*x2**2</t>
  </si>
  <si>
    <t>(((((((0.36039571*x0)*x3)*x5)*pow(x1,-1.0))*pow(x2,-1.0))*pow(x4,-1.0))*sin((2.2*pow((0.8+(log(x5)*sin((((x3*pow(x1,-1.0))*pow(x2,-1.0))*pow(x4,-1.0))))),-2.0))))</t>
  </si>
  <si>
    <t>0.36039571*x0*x3*x5*sin(2.2/(log(x5)*sin(x3/(x1*x2*x4)) + 0.8)**2)/(x1*x2*x4)</t>
  </si>
  <si>
    <t>((((-0.00809988+((((0.13560085*x0)*x1)*x4)*pow(x3,-3.0)))+((((0.10442256*x0)*x1)*x4)*log((x2*pow(x3,-1.0)))))+(((((-0.00010281*x0)*x1)*x4)*pow(x2,-3.0))*pow(x3,4.0)))+((((((2.76390707*x0)*x1)*x4)*pow(x2,-1.0))*pow((x3+(3.14159265*sin(pow(x2,-1.0)))),-1.0))*log((x2*sin(pow(x3,-1.0))))))</t>
  </si>
  <si>
    <t>0.10442256*x0*x1*x4*log(x2/x3) + 0.13560085*x0*x1*x4/x3**3 + 2.76390707*x0*x1*x4*log(x2*sin(1/x3))/(x2*(x3 + 3.14159265*sin(1/x2))) - 0.00010281*x0*x1*x3**4*x4/x2**3 - 0.00809988</t>
  </si>
  <si>
    <t>(((-0.13367832+(0.07386727*x6))+(((((((1.55532972*pow(x0,2.0))*pow(x1,2.0))*pow(x2,2.0))*pow(x3,2.0))*pow(x4,2.0))*pow(x5,-2.0))*pow(x6,-3.0)))+(((((((-0.60631106*pow(x0,2.0))*pow(x1,2.0))*pow(x2,2.0))*pow(x3,2.0))*pow(x4,2.0))*pow(x5,-2.0))*pow((0.5+x6),(-1.2*x6))))</t>
  </si>
  <si>
    <t>-0.60631106*x0**2*x1**2*x2**2*x3**2*x4**2/(x5**2*(x6 + 0.5)**(1.2*x6)) + 1.55532972*x0**2*x1**2*x2**2*x3**2*x4**2/(x5**2*x6**3) + 0.07386727*x6 - 0.13367832</t>
  </si>
  <si>
    <t>(((((-0.20336002+(0.15144209*x1))+(0.43993862*pow(sin(x1),-2.0)))+(-0.02067104*x0))+(-0.41658978*pow((x1+sin(pow(((-1.0+x0)+(0.5*pow(x1,-1.0))),-1.0))),-1.0)))+(-0.64247573*pow(x1,-2.0)))</t>
  </si>
  <si>
    <t>-0.02067104*x0 + 0.15144209*x1 - 0.20336002 + 0.43993862/sin(x1)**2 - 0.41658978/(x1 + sin(1/(x0 - 1 + 0.5/x1))) - 0.64247573/x1**2</t>
  </si>
  <si>
    <t>(((x0*x1)*x2)*log((x4*pow(x3,-1.0))))</t>
  </si>
  <si>
    <t>(((1.00053026*x0)*x1)+(((0.43056651*x0)*pow(x1,3.0))*pow((x2+(-0.33333333*x1)),-2.0)))</t>
  </si>
  <si>
    <t>0.43056651*x0*x1**3/(-0.33333333*x1 + x2)**2 + 1.00053026*x0*x1</t>
  </si>
  <si>
    <t>((0.98411191*x0)+(((0.1431498*x0)*x1)*pow((x2+(-1.14159265*x1)),-1.0)))</t>
  </si>
  <si>
    <t>0.1431498*x0*x1/(-1.14159265*x1 + x2) + 0.98411191*x0</t>
  </si>
  <si>
    <t>((((((((3.90309259+(0.12938246*x0))+(1.79218263*pow(x2,-1.0)))+(-0.69614534*x1))+(-2.88804303*pow(x1,-1.0)))+((0.35939665*x2)*x3))+((-0.90519876*pow(x1,-1.0))*cos((x2*x3))))+((-2.79178264*pow(x3,0.5))*cos(pow(((x0*pow(x1,-1.0))*pow((-0.5+x2),-1.0)),0.5))))+(((-1.16525511*x0)*pow(x2,-2.0))*cos((x2*x3))))</t>
  </si>
  <si>
    <t>0.12938246*x0 - 1.16525511*x0*cos(x2*x3)/x2**2 - 0.69614534*x1 + 0.35939665*x2*x3 - 2.79178264*x3**0.5*cos((x0/(x1*(x2 - 0.5)))**0.5) + 3.90309259 + 1.79218263/x2 - 0.90519876*cos(x2*x3)/x1 - 2.88804303/x1</t>
  </si>
  <si>
    <t>((0.01686347+(0.36669508*pow(x0,-1.0)))+((-0.1048641*pow(x0,-2.0))*pow((x1+(-1.0*x2)),2.0)))</t>
  </si>
  <si>
    <t>0.01686347 + 0.36669508/x0 - 0.1048641*(x1 - x2)**2/x0**2</t>
  </si>
  <si>
    <t>(((-1.0*pow(x0,2.0))+(4.0*x0))+(((-1.0*x0)*x1)*pow((1.0+x0),-1.0)))</t>
  </si>
  <si>
    <t>((((((1.75686505*x0)*pow(x2,2.0))*pow(x4,2.0))*pow(((x1+(-0.2*pow(((pow(x3,-5.0)+pow(x5,2.0))+exp(x1)),2.0)))+(x4*exp(x1))),-2.0))*exp(((x3+x4)+(x1*x4))))+(((((((1.12058074*x0)*x3)*pow(x1,2.0))*pow(x2,2.0))*pow(x4,2.0))*pow((((x3+x5)+(x1*pow(x5,2.0)))+((-1.0*x1)*x4)),-2.0))*exp((x3+x4))))</t>
  </si>
  <si>
    <t>1.12058074*x0*x1**2*x2**2*x3*x4**2*exp(x3 + x4)/(-x1*x4 + x1*x5**2 + x3 + x5)**2 + 1.75686505*x0*x2**2*x4**2*exp(x1*x4 + x3 + x4)/(x1 + x4*exp(x1) - 0.2*(x5**2 + exp(x1) + x3**(-5))**2)**2</t>
  </si>
  <si>
    <t>(-0.00334553+(((1.65089842*x2)*pow((((((x4*x6)*x8)*pow(x0,2.0))*pow(x1,2.0))*pow(x7,-2.0)),0.5))*pow((-2.0+(x3*x5)),-1.0)))</t>
  </si>
  <si>
    <t>1.65089842*x2*(x0**2*x1**2*x4*x6*x8/x7**2)**0.5/(x3*x5 - 2) - 0.00334553</t>
  </si>
  <si>
    <t>((x0*pow((x1+x2),-1.0))*((2.14989361*pow(log(x3),2.0))+((x1+x2)*((((0.0484841*pow(x3,2.0))+(0.35656834*x2))+(0.45837774*pow(((1.0+(0.31830989*x2))+(-0.31830989*x1)),2.0)))+(0.94123716*x1)))))</t>
  </si>
  <si>
    <t>x0*((x1 + x2)*(0.94123716*x1 + 0.35656834*x2 + 0.0484841*x3**2 + 0.45837774*(-0.31830989*x1 + 0.31830989*x2 + 1)**2) + 2.14989361*log(x3)**2)/(x1 + x2)</t>
  </si>
  <si>
    <t>(((0.99639368*x2)*x3)+((-0.07252162*x0)*x1))</t>
  </si>
  <si>
    <t>((-0.13746586*pow(x1,-1.0))+((1.15302724*pow(x0,-1.0))*sin(pow(0.33333333,(x1*pow(x0,-1.0))))))</t>
  </si>
  <si>
    <t>-0.13746586/x1 + 1.15302724*sin(0.33333333**(x1/x0))/x0</t>
  </si>
  <si>
    <t>(((((2.77833338+((((32.52397109*pow(x1,-5.0))*pow(x4,-5.0))*pow((1.0+x2),2.0))*pow((((x0+((0.1*x0)*pow(x3,-1.0)))+((0.1*x2)*pow((x3+(1.5*pow(x3,-5.0))),-1.0)))+((-0.1*x0)*pow((x3+(1.5*pow(x3,-5.0))),-1.0))),4.0)))+((((379.92638314*x2)*pow(x3,-1.0))*pow(x4,-5.0))*sin(pow(x1,-5.0))))+((((-1.03613225*pow(x1,-5.0))*pow(x4,-5.0))*pow((x0+(x0*x3)),4.0))*pow(((0.125*x2)+((x2*x3)*pow((1.0+(0.5*x3)),-2.0))),2.0)))+((((-163.75221251*pow(x3,-1.0))*pow(x4,-5.0))*pow(((x0*x2)+(x0*pow(x2,-1.0))),2.0))*sin(pow(x1,-5.0))))+(((((-3.87002658*x2)*pow(x1,-5.0))*pow(x4,-5.0))*pow((1.0+x2),2.0))*pow((x0+((0.32138782*x0)*x3)),4.0)))</t>
  </si>
  <si>
    <t>379.92638314*x2*sin(x1**(-5))/(x3*x4**5) + 2.77833338 - 163.75221251*(x0*x2 + x0/x2)**2*sin(x1**(-5))/(x3*x4**5) - 3.87002658*x2*(x2 + 1)**2*(0.32138782*x0*x3 + x0)**4/(x1**5*x4**5) + 32.52397109*(x2 + 1)**2*(x0 - 0.1*x0/(x3 + 1.5/x3**5) + 0.1*x0/x3 + 0.1*x2/(x3 + 1.5/x3**5))**4/(x1**5*x4**5) - 1.03613225*(x0*x3 + x0)**4*(x2*x3/(0.5*x3 + 1)**2 + 0.125*x2)**2/(x1**5*x4**5)</t>
  </si>
  <si>
    <t>((-1.0*sin(x0))+(0.5*sin((x0+(-1.0*x1)))))</t>
  </si>
  <si>
    <t>((0.00972502+((1.00092043*x0)*pow(x1,-1.0)))+(((-5.49264144*x1)*pow(x0,-1.0))*pow(x2,-2.0)))</t>
  </si>
  <si>
    <t>1.00092043*x0/x1 + 0.00972502 - 5.49264144*x1/(x0*x2**2)</t>
  </si>
  <si>
    <t>(x0*((0.98841956+(-0.99295698*x1))+((-0.76415061*pow((x2+(-1.0*x3)),2.0))*pow(log(x1),2.0))))</t>
  </si>
  <si>
    <t>x0*(-0.99295698*x1 - 0.76415061*(x2 - x3)**2*log(x1)**2 + 0.98841956)</t>
  </si>
  <si>
    <t>(((x0*pow(x2,-2.0))*((pow(x2,2.0)*((-0.99996672*x2)+(((0.35662081*pow(x3,3.0))*pow(pow(x2,-4.0),0.5))*log(x4))))+((-0.00823565*pow(x3,3.0))*cos(x4))))*cos(x1))</t>
  </si>
  <si>
    <t>x0*(x2**2*(-0.99996672*x2 + 0.35662081*x3**3*(x2**(-4))**0.5*log(x4)) - 0.00823565*x3**3*cos(x4))*cos(x1)/x2**2</t>
  </si>
  <si>
    <t>(0.47793058+((-0.54745693*pow(cos(x2),2.0))*cos(((493.48022005+(-3.14159265*x2))+((4.14159265*x0)*x1)))))</t>
  </si>
  <si>
    <t>-0.54745693*cos(x2)**2*cos(4.14159265*x0*x1 - 3.14159265*x2 + 493.48022005) + 0.47793058</t>
  </si>
  <si>
    <t>((1.00720308*x2)+(((0.92864929*x1)*x2)*pow((x0+(-0.72*x1)),-1.0)))</t>
  </si>
  <si>
    <t>0.92864929*x1*x2/(x0 - 0.72*x1) + 1.00720308*x2</t>
  </si>
  <si>
    <t>((pow(x3,-1.0)*pow(x4,-1.0))*((((0.65137758*pow(x2,2.0))+(-2.82504107*x1))+((x3*x4)*(((((((-2.10837985+(2.37197277*x1))+(-0.72134153*x2))+((0.67184741*x3)*x4))+((0.89864546*x0)*pow(x1,2.0)))+((1.00028694*x3)*x5))+((-0.59812163*x1)*x2))+(((0.02965225*pow(x3,2.0))*pow(x4,2.0))*pow((pow(x0,-1.0)*pow(x1,2.0)),0.5)))))+(((0.12508157*x0)*x2)*pow(x1,2.0))))</t>
  </si>
  <si>
    <t>(0.12508157*x0*x1**2*x2 - 2.82504107*x1 + 0.65137758*x2**2 + x3*x4*(0.89864546*x0*x1**2 - 0.59812163*x1*x2 + 2.37197277*x1 - 0.72134153*x2 + 0.02965225*x3**2*x4**2*(x1**2/x0)**0.5 + 0.67184741*x3*x4 + 1.00028694*x3*x5 - 2.10837985))/(x3*x4)</t>
  </si>
  <si>
    <t>((0.1+(0.9*pow(cos(x1),2.0)))*sin(x0))</t>
  </si>
  <si>
    <t>((20.0+(-1.0*x0))+(((-2.0*x0)*x1)*pow((2.0+pow(x0,2.0)),-1.0)))</t>
  </si>
  <si>
    <t>(pow(x1,-2.0)*(((pow(x1,2.0)*(0.00582154+(0.99705696*x3)))+((0.60038241*x3)*pow(x2,2.0)))+((-1.11454488*x0)*x2)))</t>
  </si>
  <si>
    <t>(-1.11454488*x0*x2 + x1**2*(0.99705696*x3 + 0.00582154) + 0.60038241*x2**2*x3)/x1**2</t>
  </si>
  <si>
    <t>(((0.0844749*x0)*pow(x4,-1.0))*pow(((0.5+x2)+((-1.0*x1)*cos(x3))),-1.0))</t>
  </si>
  <si>
    <t>0.0844749*x0/(x4*(-x1*cos(x3) + x2 + 0.5))</t>
  </si>
  <si>
    <t>((((x1*x5)*pow(x0,-1.0))*pow(x2,-5.0))*((0.17548237*x3)+(0.16679082*x4)))</t>
  </si>
  <si>
    <t>x1*x5*(0.17548237*x3 + 0.16679082*x4)/(x0*x2**5)</t>
  </si>
  <si>
    <t>((((0.12760088*x0)*pow(x1,-1.0))*pow(x2,-1.0))*pow(log((x4*pow(x3,-1.0))),-0.5))</t>
  </si>
  <si>
    <t>0.12760088*x0/(x1*x2*log(x4/x3)**0.5)</t>
  </si>
  <si>
    <t>((1.62542257*pow((((x7*pow(x6,-1.0))*pow(((2.0*x5)+log((x2*x3))),-1.0))+(((x0*x4)*pow(x6,-1.0))*pow((x5+((2.0*x2)*x3)),-1.0))),2.0))+((((0.99067772*x0)*x1)*pow(x2,-1.0))*pow(x3,-1.0)))</t>
  </si>
  <si>
    <t>0.99067772*x0*x1/(x2*x3) + 1.62542257*(x0*x4/(x6*(2*x2*x3 + x5)) + x7/(x6*(2*x5 + log(x2*x3))))**2</t>
  </si>
  <si>
    <t>(x0*((x3*pow(cos((x1*x2)),2.0))+cos((x1*x2))))</t>
  </si>
  <si>
    <t>(((0.09089809+(0.99321924*x0))+((-1.01957337*x1)*x3))+(((0.04916684*pow(x0,2.0))*pow(x1,2.0))*pow(x2,-2.0)))</t>
  </si>
  <si>
    <t>0.04916684*x0**2*x1**2/x2**2 + 0.99321924*x0 - 1.01957337*x1*x3 + 0.09089809</t>
  </si>
  <si>
    <t>(x0*(0.50356936+(-0.18097823*pow((1.0+(-0.66666667*sin(log((((x1*x2)*pow(x3,-1.0))*pow(x4,-1.0)))))),2.0))))</t>
  </si>
  <si>
    <t>x0*(0.50356936 - 0.18097823*(1 - 0.66666667*sin(log(x1*x2/(x3*x4))))**2)</t>
  </si>
  <si>
    <t>(-0.23766947+(1.23928441*pow(2.2,(x0*x1))))</t>
  </si>
  <si>
    <t>1.23928441*2.2**(x0*x1) - 0.23766947</t>
  </si>
  <si>
    <t>((1.00191105*x0)+(((0.39381793*x0)*pow(x1,2.0))*pow((x2+(-0.4*x1)),-2.0)))</t>
  </si>
  <si>
    <t>0.39381793*x0*x1**2/(-0.4*x1 + x2)**2 + 1.00191105*x0</t>
  </si>
  <si>
    <t>(((1.00204351*x0)*x1)+(((0.39380865*x0)*pow(x1,3.0))*pow((x2+(-0.4*x1)),-2.0)))</t>
  </si>
  <si>
    <t>0.39380865*x0*x1**3/(-0.4*x1 + x2)**2 + 1.00204351*x0*x1</t>
  </si>
  <si>
    <t>(-0.471865+((((6.27686035*x2)*x3)*pow(x0,-1.0))*pow(x1,-1.0)))</t>
  </si>
  <si>
    <t>((((-0.52917059+(0.1430071*x0))+(((((-0.49733661*pow(x0,-1.0))*pow(x2,2.0))*pow(x3,2.0))*pow(log((x1+pow(x0,-2.0))),2.0))*sin((pow(x4,-2.0)*pow(x5,-2.0)))))+(((((((0.00194298*x1)*pow(x0,-2.0))*pow(x3,2.0))*pow(x4,-1.0))*pow((-1.0+(2.0*x1)),x2))*cos(x1))*sin(pow((1.0+(x4*x5)),-2.0))))+(((((((0.15079943*pow(x0,-2.0))*pow(x1,2.0))*pow(x2,2.0))*pow(x3,2.0))*pow(x4,-1.0))*pow(log((0.5+x4)),-1.0))*sin(pow(x5,-2.0))))</t>
  </si>
  <si>
    <t>0.1430071*x0 - 0.52917059 - 0.49733661*x2**2*x3**2*log(x1 + x0**(-2))**2*sin(1/(x4**2*x5**2))/x0 + 0.15079943*x1**2*x2**2*x3**2*sin(x5**(-2))/(x0**2*x4*log(x4 + 0.5)) + 0.00194298*x1*x3**2*(2*x1 - 1)**x2*sin((x4*x5 + 1)**(-2))*cos(x1)/(x0**2*x4)</t>
  </si>
  <si>
    <t>((((((((0.14247705*sin((x1*log((((x1*x2)*pow(x3,-1.0))*pow(x4,-1.0))))))+(-0.41635249*x0))+((0.05667719*x0)*pow(x1,2.0)))+((0.56227011*x0)*x1))+(((0.02478215*x0)*pow(x1,2.0))*sin(log((((x1*x2)*pow(x3,-1.0))*pow(x4,-1.0))))))+(((0.75726972*x0)*cos(log(((x2*pow(x3,-1.0))*pow(x4,-1.0)))))*log(x1)))+((((0.38217565*x0)*x2)*pow(x3,-1.0))*pow(x4,-1.0)))+((((-0.02464996*x0)*pow(x1,2.0))*log((((x1*x2)*pow(x3,-1.0))*pow(x4,-1.0))))*sin(log((((x1*x2)*pow(x3,-1.0))*pow(x4,-1.0))))))</t>
  </si>
  <si>
    <t>-0.02464996*x0*x1**2*log(x1*x2/(x3*x4))*sin(log(x1*x2/(x3*x4))) + 0.02478215*x0*x1**2*sin(log(x1*x2/(x3*x4))) + 0.05667719*x0*x1**2 + 0.56227011*x0*x1 + 0.38217565*x0*x2/(x3*x4) + 0.75726972*x0*log(x1)*cos(log(x2/(x3*x4))) - 0.41635249*x0 + 0.14247705*sin(x1*log(x1*x2/(x3*x4)))</t>
  </si>
  <si>
    <t>((-0.49275183+(1.45893077*pow((pow(x0,-1.0)*(x1+(-1.0*x2))),0.5)))+(0.41050777*cos(((x3*pow(x0,-1.0))*pow(x4,-1.0)))))</t>
  </si>
  <si>
    <t>1.45893077*((x1 - x2)/x0)**0.5 + 0.41050777*cos(x3/(x0*x4)) - 0.49275183</t>
  </si>
  <si>
    <t>((((0.07150959+(-1.69020649*pow(x1,-1.0)))+((5.63365848*pow(((x2+x3)+(x1*pow(x0,-1.0))),-4.0))*exp(x1)))+((2.63461686*x0)*pow(x1,-1.0)))+((3.83603206*pow((0.60653066+x0),2.0))*pow(((x1+x2)+x3),-1.0)))</t>
  </si>
  <si>
    <t>2.63461686*x0/x1 + 3.83603206*(x0 + 0.60653066)**2/(x1 + x2 + x3) + 0.07150959 + 5.63365848*exp(x1)/(x2 + x3 + x1/x0)**4 - 1.69020649/x1</t>
  </si>
  <si>
    <t>(10.01172194+((-2.0404058*x1)*pow((0.4+x0),-1.0)))</t>
  </si>
  <si>
    <t>(((((-4.66643186+(-3763.35212679*x0))+((2.15516385*x3)*pow((2.0+(x2*pow(x0,-1.0))),-1.0)))+((3764.52695192*x0)*cos(pow((((x2*pow(x3,-1.0))+(x3*pow(x2,-1.0)))+((0.5*pow(x2,-1.0))*pow((-0.5+x1),-1.0))),-5.0))))+((-2.94824483*x1)*pow((-1.0+(-1.0*x0)),-1.0)))+(((1.30905977*x0)*x2)*pow((x0+x3),-1.0)))</t>
  </si>
  <si>
    <t>1.30905977*x0*x2/(x0 + x3) + 3764.52695192*x0*cos((x2/x3 + x3/x2 + 0.5/(x2*(x1 - 0.5)))**(-5)) - 3763.35212679*x0 - 2.94824483*x1/(-x0 - 1) + 2.15516385*x3/(2 + x2/x0) - 4.66643186</t>
  </si>
  <si>
    <t>(((((((-1.79863902+(2.73427957*x1))+(2.81192535*x0))+(3.11845725*exp(pow(((x0*pow(x1,-1.0))+(x1*pow(x0,-1.0))),-1.0))))+(-1.13267248*sin(((2.0*x2)*pow((x3+pow(x3,-1.0)),-1.0)))))+(-1.64551676*cos((pow((pow(x3,-1.0)+(x2*pow(x3,-1.0))),-1.0)+(-1.0*pow(x3,-1.0))))))+((-1.64917315*x1)*exp(pow(((x0*pow(x1,-1.0))+(x1*pow(x0,-1.0))),-1.0))))+((-1.70627584*x0)*exp(pow(((x0*pow(x1,-1.0))+(x1*pow(x0,-1.0))),-1.0))))</t>
  </si>
  <si>
    <t>((((0.16330338*x1)*pow(x0,-1.0))*pow(((-1.0+x2)+x3),-4.0))+(((-0.23224553*x1)*x2)*pow(((x0*x3)+(pow(x3,2.0)*pow(sin(log(pow(x2,2.0))),-5.0))),-2.0)))</t>
  </si>
  <si>
    <t>-0.23224553*x1*x2/(x0*x3 + x3**2/sin(log(x2**2))**5)**2 + 0.16330338*x1/(x0*(x2 + x3 - 1)**4)</t>
  </si>
  <si>
    <t>((((((0.00665896+((7e-08*x0)*exp((3.14159265*x1))))+((0.09799144*x0)*cos((0.9*x1))))+(((0.78818737*x0)*pow(x1,-3.0))*exp(x1)))+(((-3.904e-05*x0)*cos((x1*x2)))*exp((2.0*x1))))+(((-0.23332105*x0)*pow(x1,0.5))*cos((x1*x2))))+((((-5.2763078*x0)*pow(x1,-1.0))*cos((x1*x2)))*exp((-1.0*x1))))</t>
  </si>
  <si>
    <t>-0.23332105*x0*x1**0.5*cos(x1*x2) - 3.904e-5*x0*exp(2*x1)*cos(x1*x2) + 7.0e-8*x0*exp(3.14159265*x1) + 0.09799144*x0*cos(0.9*x1) - 5.2763078*x0*exp(-x1)*cos(x1*x2)/x1 + 0.78818737*x0*exp(x1)/x1**3 + 0.00665896</t>
  </si>
  <si>
    <t>(((-1.41490501*pow((((x0*x3)*pow(x2,-2.0))+(((0.5*pow(x0,2.0))*pow(x1,2.0))*pow(x2,-4.0))),0.5))*sin(((11.0+x5)+(-1.0*x4))))+(((1.00088078*x0)*x1)*pow(x2,-2.0)))</t>
  </si>
  <si>
    <t>1.00088078*x0*x1/x2**2 - 1.41490501*(0.5*x0**2*x1**2/x2**4 + x0*x3/x2**2)**0.5*sin(-x4 + x5 + 11)</t>
  </si>
  <si>
    <t>((0.00653063+((((0.52257582*x2)*x3)*pow(x0,2.0))*pow(x1,2.0)))+((((0.93950054*x0)*x1)*x2)*x3))</t>
  </si>
  <si>
    <t>0.52257582*x0**2*x1**2*x2*x3 + 0.93950054*x0*x1*x2*x3 + 0.00653063</t>
  </si>
  <si>
    <t>((2.86237201+(-3.07922668*cos(((0.07380369*x0)*x3))))+((1.27595983*x0)*pow(0.5,(((0.5*x0)*pow(x2,-1.0))*pow((pow(x1,-1.0)*pow(x3,2.0)),0.5)))))</t>
  </si>
  <si>
    <t>1.27595983*0.5**(0.5*x0*(x3**2/x1)**0.5/x2)*x0 - 3.07922668*cos(0.07380369*x0*x3) + 2.86237201</t>
  </si>
  <si>
    <t>(pow(x4,-2.0)*(((-0.00711489*x2)*pow(x0,3.0))+(((0.10066556*x1)*x3)*pow(x0,2.0))))</t>
  </si>
  <si>
    <t>(-0.00711489*x0**3*x2 + 0.10066556*x0**2*x1*x3)/x4**2</t>
  </si>
  <si>
    <t>((((0.5*pow(x0,-1.0))*pow(x2,2.0))+(((0.5*x0)*pow(x1,2.0))*pow(x4,2.0)))+(((((0.5*x0)*x5)*pow(x1,2.0))*pow(x3,-1.0))*pow(x4,3.0)))</t>
  </si>
  <si>
    <t>((((((0.50823617*x2)+(0.49174236*x3))+((0.08689292*x0)*x2))+((0.08964719*x1)*x3))+((-0.08727399*x0)*x3))+((-0.08922552*x1)*x2))</t>
  </si>
  <si>
    <t>0.08689292*x0*x2 - 0.08727399*x0*x3 - 0.08922552*x1*x2 + 0.08964719*x1*x3 + 0.50823617*x2 + 0.49174236*x3</t>
  </si>
  <si>
    <t>((((((((((3.80017456+(2.58171377*x2))+(3.43100794*sin(x2)))+(-4.1437736*sin(x1)))+(-3.43472939*pow(x1,-1.0)))+(-3.41305329*x1))+((1.00180889*x0)*pow(((pow(x1,2.0)*pow(x3,-1.0))+((x1*x4)*pow(x3,-1.0))),-2.0)))+(((0.24002476*x1)*pow(x4,-2.0))*pow((-0.5+x2),-4.0)))+((((1.32472272*x0)*x3)*pow(x4,-1.0))*sin(x1)))+((((-1.28701506*x0)*x3)*pow(x4,-1.0))*sin(x2)))+((((-2.03109059*x0)*x3)*pow(x2,-4.0))*pow(x4,-2.0)))</t>
  </si>
  <si>
    <t>1.32472272*x0*x3*sin(x1)/x4 - 1.28701506*x0*x3*sin(x2)/x4 + 1.00180889*x0/(x1**2/x3 + x1*x4/x3)**2 - 2.03109059*x0*x3/(x2**4*x4**2) - 3.41305329*x1 + 0.24002476*x1/(x4**2*(x2 - 0.5)**4) + 2.58171377*x2 - 4.1437736*sin(x1) + 3.43100794*sin(x2) + 3.80017456 - 3.43472939/x1</t>
  </si>
  <si>
    <t>((-0.10607874+(2.95044255*pow((x0*x1),0.5)))+(((-0.09808466*x2)*pow(x3,2.0))*pow(x4,-2.0)))</t>
  </si>
  <si>
    <t>-0.09808466*x2*x3**2/x4**2 + 2.95044255*(x0*x1)**0.5 - 0.10607874</t>
  </si>
  <si>
    <t>(x0*(-1.0+exp(pow((((pow(x1,2.0)*pow(x2,2.0))*pow(x3,-2.0))*pow(x4,-2.0)),0.5))))</t>
  </si>
  <si>
    <t>(((((((((((3.62222367+(1.26847752*x0))+(6.20802706*cos(((3.38400576*x5)*pow(x4,-1.0)))))+((-8.14300929*cos(((2.38400576*x5)*pow(x4,-1.0))))*log((x4*pow(x5,-1.0)))))+(((8.48842387*x0)*x1)*pow(x3,-1.0)))+(((-1.29901805*x0)*x2)*cos(((5.68348347*x5)*pow(x4,-1.0)))))+(((-1.96134749*x5)*pow(x4,-1.0))*log(x5)))+((((0.731856*x0)*x2)*x4)*cos(((5.68348347*x5)*pow(x4,-1.0)))))+((((-1.34442237*x0)*x1)*x5)*pow(x3,-1.0)))+((((-3.72951976*x1)*x2)*pow(x3,-1.0))*cos(((3.38400576*x5)*pow(x4,-1.0)))))+(((((50.55901506*pow(x3,-2.0))*pow(cos(x1),40.0))*pow(log(x0),2.0))*log(x2))*log(x5)))+(((((-2.53313112*x0)*x1)*x2)*pow(x3,-1.0))*cos(((2.38400576*x5)*pow(x4,-1.0)))))</t>
  </si>
  <si>
    <t>-2.53313112*x0*x1*x2*cos(2.38400576*x5/x4)/x3 - 1.34442237*x0*x1*x5/x3 + 8.48842387*x0*x1/x3 + 0.731856*x0*x2*x4*cos(5.68348347*x5/x4) - 1.29901805*x0*x2*cos(5.68348347*x5/x4) + 1.26847752*x0 - 3.72951976*x1*x2*cos(3.38400576*x5/x4)/x3 - 8.14300929*log(x4/x5)*cos(2.38400576*x5/x4) + 6.20802706*cos(3.38400576*x5/x4) + 3.62222367 - 1.96134749*x5*log(x5)/x4 + 50.55901506*log(x0)**2*log(x2)*log(x5)*cos(x1)**40/x3**2</t>
  </si>
  <si>
    <t>(((((3.99119233+(-0.44874838*x1))+(-3.98474879*pow((1.0+(-0.5*x0)),2.0)))+((0.4455233*x1)*exp((-1.5*x0))))+((-0.1524357*x0)*x1))+(((0.04681294*x0)*x1)*log(x0)))</t>
  </si>
  <si>
    <t>0.04681294*x0*x1*log(x0) - 0.1524357*x0*x1 - 0.44874838*x1 + 0.4455233*x1*exp(-1.5*x0) - 3.98474879*(1 - 0.5*x0)**2 + 3.99119233</t>
  </si>
  <si>
    <t>(2.12569887+(2.13228097*sin((4.86893945*pow((1.0+((((((0.66666667*x0)*x3)*x5)*pow(x1,-1.0))*pow(x2,-1.0))*pow(x4,-1.0))),-0.25)))))</t>
  </si>
  <si>
    <t>2.13228097*sin(4.86893945/(0.66666667*x0*x3*x5/(x1*x2*x4) + 1)**0.25) + 2.12569887</t>
  </si>
  <si>
    <t>(-0.00746784+(0.25045504*pow(x0,(-1.0*x0))))</t>
  </si>
  <si>
    <t>-0.00746784 + 0.25045504/x0**x0</t>
  </si>
  <si>
    <t>((((((((0.18745818*pow(x0,2.0))*pow(x1,2.0))*pow(x2,2.0))*pow(x3,2.0))*pow(x4,2.0))*pow(x5,-2.0))*pow(log((0.5+(0.47942554*pow(x6,-1.0)))),2.0))+((((((((0.48660998*pow(x0,2.0))*pow(x1,2.0))*pow(x2,2.0))*pow(x3,2.0))*pow(x4,2.0))*pow(x5,-2.0))*pow(x6,-2.0))*pow(log((0.9+x6)),-2.0)))</t>
  </si>
  <si>
    <t>0.18745818*x0**2*x1**2*x2**2*x3**2*x4**2*log(0.5 + 0.47942554/x6)**2/x5**2 + 0.48660998*x0**2*x1**2*x2**2*x3**2*x4**2/(x5**2*x6**2*log(x6 + 0.9)**2)</t>
  </si>
  <si>
    <t>((2.35470727+(-1.43266772*cos((((((0.62013374*x0)*x1)*pow(x3,-1.0))*pow(x4,-1.0))*pow(x5,-2.0)))))+(((((((0.51719701*x0)*x1)*x6)*pow(x2,-1.0))*pow(x3,-1.0))*pow(x4,-1.0))*pow(x5,-2.0)))</t>
  </si>
  <si>
    <t>0.51719701*x0*x1*x6/(x2*x3*x4*x5**2) - 1.43266772*cos(0.62013374*x0*x1/(x3*x4*x5**2)) + 2.35470727</t>
  </si>
  <si>
    <t>(((-0.0006891+((0.00336594*x0)*x2))+((0.95517227*x0)*x1))+(((-0.19242938*x0)*pow(x1,2.0))*pow((x1+(-1.0*x2)),-1.0)))</t>
  </si>
  <si>
    <t>-0.19242938*x0*x1**2/(x1 - x2) + 0.95517227*x0*x1 + 0.00336594*x0*x2 - 0.0006891</t>
  </si>
  <si>
    <t>(x0*((((-0.45423258+(2.57245343*x3))+(-0.71660953*x1))+((0.19605236*x1)*x2))+((-0.39637098*x2)*pow(x3,2.0))))</t>
  </si>
  <si>
    <t>x0*(0.19605236*x1*x2 - 0.71660953*x1 - 0.39637098*x2*x3**2 + 2.57245343*x3 - 0.45423258)</t>
  </si>
  <si>
    <t>(((-0.4958878+(1.44122662*x0))+((0.82420806*x0)*sin((2.71828183+(x0*pow((x1+x2),-1.0))))))+((-0.52680689*log(x1))*log(x2)))</t>
  </si>
  <si>
    <t>0.82420806*x0*sin(x0/(x1 + x2) + 2.71828183) + 1.44122662*x0 - 0.52680689*log(x1)*log(x2) - 0.4958878</t>
  </si>
  <si>
    <t>(((-0.00284245+((0.47126695*x0)*pow(x1,2.0)))+((1.00028012*x0)*pow(x2,2.0)))+(((-0.1466603*x0)*pow(x1,3.0))*pow((x1+(-1.0*x2)),-1.0)))</t>
  </si>
  <si>
    <t>-0.1466603*x0*x1**3/(x1 - x2) + 0.47126695*x0*x1**2 + 1.00028012*x0*x2**2 - 0.00284245</t>
  </si>
  <si>
    <t>(0.50035451+(-0.49522346*cos(((((0.8*sin((0.8+x2)))+(x0*x1))+(((10.0*x0)*x1)*pow(x2,-1.0)))+(((x0*pow(x1,2.0))*pow(x2,-2.0))*sin(pow(x2,-1.0)))))))</t>
  </si>
  <si>
    <t>0.50035451 - 0.49522346*cos(x0*x1**2*sin(1/x2)/x2**2 + x0*x1 + 10*x0*x1/x2 + 0.8*sin(x2 + 0.8))</t>
  </si>
  <si>
    <t>(((pow(x1,-5.0)*pow(x3,-1.0))*pow(x4,-1.0))*(((((-6.4*pow(x0,4.0))*pow(x2,2.0))*pow(x3,4.0))*pow(x4,-4.0))+((((-6.4*pow(x0,4.0))*pow(x2,3.0))*pow(x3,3.0))*pow(x4,-4.0))))</t>
  </si>
  <si>
    <t>(-6.4*x0**4*x2**3*x3**3/x4**4 - 6.4*x0**4*x2**2*x3**4/x4**4)/(x1**5*x3*x4)</t>
  </si>
  <si>
    <t>(((((0.03137214*x0)+((0.96245309*x0)*x1))+((-0.10430166*x0)*x3))+(((0.8855502*x0)*x2)*pow((0.9+(x1*pow(x2,-1.0))),-1.0)))+(((1.20215672*x0)*pow(x3,2.0))*pow(((x1+x2)+x3),-1.0)))</t>
  </si>
  <si>
    <t>0.96245309*x0*x1 + 0.8855502*x0*x2/(x1/x2 + 0.9) + 1.20215672*x0*x3**2/(x1 + x2 + x3) - 0.10430166*x0*x3 + 0.03137214*x0</t>
  </si>
  <si>
    <t>((x0*pow(x3,2.0))*((0.125*pow((x1+(-1.0*x2)),2.0))+(0.125*pow((x1+x2),2.0))))</t>
  </si>
  <si>
    <t>x0*x3**2*(0.125*(x1 - x2)**2 + 0.125*(x1 + x2)**2)</t>
  </si>
  <si>
    <t>((((0.99942171*x2)*x3)+((-0.07854393*x0)*x1))+(((0.007817*pow(x0,2.0))*pow(x1,2.0))*pow((x2+x3),-2.0)))</t>
  </si>
  <si>
    <t>0.007817*x0**2*x1**2/(x2 + x3)**2 - 0.07854393*x0*x1 + 0.99942171*x2*x3</t>
  </si>
  <si>
    <t>(((0.99998471*x2)+((((0.55367862*x2)*pow(x0,-2.0))*pow(x1,2.0))*cos((2.0*x3))))+((((-1.02271588*x1)*x2)*pow(x0,-1.0))*cos(x3)))</t>
  </si>
  <si>
    <t>0.99998471*x2 - 1.02271588*x1*x2*cos(x3)/x0 + 0.55367862*x1**2*x2*cos(2*x3)/x0**2</t>
  </si>
  <si>
    <t>((0.98459338*x0)+(((0.14279755*x0)*x1)*pow((x2+(-1.14159265*x1)),-1.0)))</t>
  </si>
  <si>
    <t>0.14279755*x0*x1/(-1.14159265*x1 + x2) + 0.98459338*x0</t>
  </si>
  <si>
    <t>((2.24127498+(-0.37530931*x0))+((-0.19599999*cos(((2.82743339*pow(2.0,x1))*pow(x1,(-1.0*x1)))))*sin((x0+sin(x1)))))</t>
  </si>
  <si>
    <t>-0.37530931*x0 - 0.19599999*sin(x0 + sin(x1))*cos(2.82743339*2**x1/x1**x1) + 2.24127498</t>
  </si>
  <si>
    <t>(((((-0.07957747*x0)*x4)*pow(x1,-1.0))*pow(x2,-1.0))*pow((x3+(-1.0*x4)),-1.0))</t>
  </si>
  <si>
    <t>((0.399019*pow(x0,-1.0))*pow(cos((pow(x0,-1.0)*log((x2*pow(x1,-1.0))))),(x1*x2)))</t>
  </si>
  <si>
    <t>0.399019*cos(log(x2/x1)/x0)**(x1*x2)/x0</t>
  </si>
  <si>
    <t>(x0*((0.97970822+(-0.98916296*x1))+((-0.78350148*pow((x2+(-1.0*x3)),2.0))*pow(log(x1),2.0))))</t>
  </si>
  <si>
    <t>x0*(-0.98916296*x1 - 0.78350148*(x2 - x3)**2*log(x1)**2 + 0.97970822)</t>
  </si>
  <si>
    <t>(((((((3.44808501+(-1.25753213*x1))+(-2.6422381*x2))+((0.4623171*x2)*x5))+((-1.71684009*x0)*pow((((-0.9+x5)+(-1.0*x4))+sin((1.0+x3))),-2.0)))+(((-0.93173522*x0)*x2)*pow(x4,2.0)))+((((0.75067333*x0)*pow(x2,2.0))*pow(x4,2.0))*pow(((x5+(-1.0*x4))+sin((2.0+x3))),-1.0)))+(((((0.94117066*x0)*x1)*x2)*pow(x4,2.0))*pow((((-0.9+x5)+(-1.0*x4))+(pow(x3,-1.0)*sin((1.0+x3)))),-1.0)))</t>
  </si>
  <si>
    <t>0.94117066*x0*x1*x2*x4**2/(-x4 + x5 - 0.9 + sin(x3 + 1)/x3) + 0.75067333*x0*x2**2*x4**2/(-x4 + x5 + sin(x3 + 2)) - 0.93173522*x0*x2*x4**2 - 1.71684009*x0/(-x4 + x5 + sin(x3 + 1) - 0.9)**2 - 1.25753213*x1 + 0.4623171*x2*x5 - 2.6422381*x2 + 3.44808501</t>
  </si>
  <si>
    <t>(((((0.77454169*x0)*x1)*x2)*pow((1.0+x3),-2.0))+(((((((((6.70734301*x0)*x1)*x2)*x4)*x6)*x8)*pow(x3,-1.0))*pow(x5,-2.0))*pow(x7,-2.0)))</t>
  </si>
  <si>
    <t>0.77454169*x0*x1*x2/(x3 + 1)**2 + 6.70734301*x0*x1*x2*x4*x6*x8/(x3*x5**2*x7**2)</t>
  </si>
  <si>
    <t>((0.64119799*x0)+(((-0.48850124*x0)*x3)*pow(((0.5*x3)+((x1*x2)*pow(x4,-1.0))),-1.0)))</t>
  </si>
  <si>
    <t>(pow(x1,-2.0)*(((pow(x1,2.0)*(0.00814008+(0.99559635*x3)))+((0.61664133*x3)*pow(x2,2.0)))+((-1.12557654*x0)*x2)))</t>
  </si>
  <si>
    <t>(-1.12557654*x0*x2 + x1**2*(0.99559635*x3 + 0.00814008) + 0.61664133*x2**2*x3)/x1**2</t>
  </si>
  <si>
    <t>(((((3.51861854+(0.10007165*x1))+(2.21379827*x0))+(-2.46079883*cos(pow(cos(x1),2.0))))+(-1.04881651*cos((0.9486833*pow(x0,-1.0)))))+((-2.29086984*x0)*cos((0.5*pow(x1,-1.0)))))</t>
  </si>
  <si>
    <t>-2.29086984*x0*cos(0.5/x1) + 2.21379827*x0 + 0.10007165*x1 - 1.04881651*cos(0.9486833/x0) - 2.46079883*cos(cos(x1)**2) + 3.51861854</t>
  </si>
  <si>
    <t>((((x1*x5)*pow(x0,-1.0))*pow(x2,-5.0))*((0.16484098*x3)+(0.17681542*x4)))</t>
  </si>
  <si>
    <t>x1*x5*(0.16484098*x3 + 0.17681542*x4)/(x0*x2**5)</t>
  </si>
  <si>
    <t>((0.00817825+((1.00085277*x0)*pow(x1,-1.0)))+(((-5.44260878*x1)*pow(x0,-1.0))*pow(x2,-2.0)))</t>
  </si>
  <si>
    <t>1.00085277*x0/x1 + 0.00817825 - 5.44260878*x1/(x0*x2**2)</t>
  </si>
  <si>
    <t>((-0.47730884+(0.40200607*cos(((x3*pow(x0,-1.0))*pow(x4,-1.0)))))+(1.45481491*pow((pow(x0,-1.0)*(x1+(-1.0*x2))),0.5)))</t>
  </si>
  <si>
    <t>1.45481491*((x1 - x2)/x0)**0.5 + 0.40200607*cos(x3/(x0*x4)) - 0.47730884</t>
  </si>
  <si>
    <t>(((((((((-36.85215149+(2.16911992*pow((((-0.5*pow((1.0+(-0.31830989*x1)),2.0))+(x2*pow((x0+x2),-1.0)))+((0.40528473*x0)*pow((1.0+(-0.31830989*x1)),2.0))),-1.0)))+((0.96045638*x2)*pow((pow(x0,-1.0)+((0.40528473*x0)*pow((1.0+(-0.31830989*x1)),2.0))),-1.0)))+((1.88896794*x0)*pow((1.0+(-0.31830989*x1)),2.0)))+((16.76380203*x3)*pow(x2,-1.0)))+(((4.41229386*x3)*x4)*pow((0.25+(x2*pow(x3,-1.0))),-1.0)))+(((31.68476263*x2)*pow(x3,-1.0))*pow(((1.57079633*pow((1.0+(-0.31830989*x1)),2.0))+(x2*pow(x3,-1.0))),-1.0)))+(((-6.22639877*x3)*pow(x2,-1.0))*pow((((-0.5*pow((1.0+(-0.31830989*x1)),2.0))+(x2*pow((x0+x2),-1.0)))+((0.40528473*x0)*pow((1.0+(-0.31830989*x1)),2.0))),-1.0)))+(((-4.67910011*x3)*x4)*pow((((0.5*pow(x3,-1.0))+(0.67419155*pow((1.0+(-0.31830989*x1)),2.0)))+(x2*pow(x3,-1.0))),-1.0)))+(((-1.30410032*x0)*x2)*pow((1.0+(-0.31830989*x1)),2.0)))</t>
  </si>
  <si>
    <t>-1.30410032*x0*x2*(1 - 0.31830989*x1)**2 + 1.88896794*x0*(1 - 0.31830989*x1)**2 + 0.96045638*x2/(0.40528473*x0*(1 - 0.31830989*x1)**2 + 1/x0) + 31.68476263*x2/(x3*(x2/x3 + 1.57079633*(1 - 0.31830989*x1)**2)) - 4.67910011*x3*x4/(x2/x3 + 0.67419155*(1 - 0.31830989*x1)**2 + 0.5/x3) + 4.41229386*x3*x4/(x2/x3 + 0.25) - 36.85215149 + 2.16911992/(0.40528473*x0*(1 - 0.31830989*x1)**2 + x2/(x0 + x2) - 0.5*(1 - 0.31830989*x1)**2) + 16.76380203*x3/x2 - 6.22639877*x3/(x2*(0.40528473*x0*(1 - 0.31830989*x1)**2 + x2/(x0 + x2) - 0.5*(1 - 0.31830989*x1)**2))</t>
  </si>
  <si>
    <t>(0.00174264+(((1.92826465*x0)*x1)*pow(((x4*pow(x2,-2.0))*pow(x3,-5.0)),0.5)))</t>
  </si>
  <si>
    <t>1.92826465*x0*x1*(x4/(x2**2*x3**5))**0.5 + 0.00174264</t>
  </si>
  <si>
    <t>((1.01009783*x2)+(((-1.23128539*x1)*x2)*pow((x1+(-1.35*x0)),-1.0)))</t>
  </si>
  <si>
    <t>((((((((((-0.55144794+((0.99304739*x3)*x5))+((0.98870366*x0)*pow(x1,2.0)))+((1.13142562*pow(x4,2.0))*sin((0.03813303*pow(x3,2.0)))))+((-0.166346*x1)*x2))+(((0.57253923*x1)*x2)*pow(x4,-1.0)))+(((-0.27706068*x3)*pow(x1,2.0))*pow((1.0+x0),-1.0)))+(((-1.67581444*x1)*x4)*pow((1.0+x0),-1.0)))+((((2.04438508*x1)*x3)*x4)*pow((1.0+x0),-1.0)))+((((-0.63739819*x2)*x4)*pow((1.0+x0),-1.0))*log(x3)))+(((((-0.24568656*x1)*x2)*pow(x0,-1.0))*(1.0+x0))*log(x3)))</t>
  </si>
  <si>
    <t>0.98870366*x0*x1**2 - 0.27706068*x1**2*x3/(x0 + 1) - 0.166346*x1*x2 + 0.57253923*x1*x2/x4 + 2.04438508*x1*x3*x4/(x0 + 1) - 1.67581444*x1*x4/(x0 + 1) - 0.63739819*x2*x4*log(x3)/(x0 + 1) + 0.99304739*x3*x5 + 1.13142562*x4**2*sin(0.03813303*x3**2) - 0.55144794 - 0.24568656*x1*x2*(x0 + 1)*log(x3)/x0</t>
  </si>
  <si>
    <t>(-0.47279609+((((6.27752635*x2)*x3)*pow(x0,-1.0))*pow(x1,-1.0)))</t>
  </si>
  <si>
    <t>((-0.33997003+(0.05492484*x0))+(1.03882461*pow((x0+(x1*pow(x0,-1.0))),-1.0)))</t>
  </si>
  <si>
    <t>0.05492484*x0 - 0.33997003 + 1.03882461/(x0 + x1/x0)</t>
  </si>
  <si>
    <t>(((0.00495303+((-0.01665484*x0)*x1))+(((1.05654434*x0)*x1)*pow((0.84147098+(((pow(x1,-2.0)*pow(x2,-2.0))*pow(x3,2.0))*pow(x4,2.0))),-0.5)))+(((-0.14206865*x0)*x1)*pow((1.0+((((0.83333333*pow(x1,-2.0))*pow(x2,-2.0))*pow(x3,2.0))*pow(x4,2.0))),-8.0)))</t>
  </si>
  <si>
    <t>1.05654434*x0*x1/(0.84147098 + x3**2*x4**2/(x1**2*x2**2))**0.5 - 0.01665484*x0*x1 - 0.14206865*x0*x1/(1 + 0.83333333*x3**2*x4**2/(x1**2*x2**2))**8 + 0.00495303</t>
  </si>
  <si>
    <t>(((((1.00191584*x0)*x1)*pow(x2,-1.0))*pow(x3,-1.0))+(((((1.70345042*x0)*x4)*x7)*pow(x2,-1.0))*pow((((-0.6*x3)*x5)+(((x3*x5)*exp(x6))*sin((1.0+log(x6))))),-1.0)))</t>
  </si>
  <si>
    <t>1.00191584*x0*x1/(x2*x3) + 1.70345042*x0*x4*x7/(x2*(x3*x5*exp(x6)*sin(log(x6) + 1) - 0.6*x3*x5))</t>
  </si>
  <si>
    <t>((((-1.00309809+(0.1609499*pow(x3,-2.0)))+(0.88309772*x0))+(0.98113984*cos((((x0*x3)*pow((x1+x3),-1.0))*pow(log((1.0+x2)),-1.0)))))+((-0.08617424*x0)*cos(x2)))</t>
  </si>
  <si>
    <t>-0.08617424*x0*cos(x2) + 0.88309772*x0 + 0.98113984*cos(x0*x3/((x1 + x3)*log(x2 + 1))) - 1.00309809 + 0.1609499/x3**2</t>
  </si>
  <si>
    <t>(((-0.04282172+(1.00721098*x0))+((-1.00276424*x1)*x3))+((((1.12481062*x0)*pow(x1,2.0))*pow(x2,-2.0))*pow((x3+log(x2)),-1.0)))</t>
  </si>
  <si>
    <t>1.12481062*x0*x1**2/(x2**2*(x3 + log(x2))) + 1.00721098*x0 - 1.00276424*x1*x3 - 0.04282172</t>
  </si>
  <si>
    <t>(-0.23839328+(1.23989757*pow(2.2,(x0*x1))))</t>
  </si>
  <si>
    <t>1.23989757*2.2**(x0*x1) - 0.23839328</t>
  </si>
  <si>
    <t>(x0*(1.00486582+(0.85915284*pow((pow(x1,5.0)*pow(x2,-5.0)),0.5))))</t>
  </si>
  <si>
    <t>x0*(0.85915284*(x1**5/x2**5)**0.5 + 1.00486582)</t>
  </si>
  <si>
    <t>((((0.01427118+((((0.27492414*x0)*x1)*x4)*pow(x3,-3.0)))+((((0.21651219*x0)*x1)*x4)*log((x2*pow(x3,-1.0)))))+((((3.0126577*x0)*x1)*x4)*pow(((-1.0*x3)+(-1.0*pow(x3,-1.0))),-4.0)))+((((-3.53381501*x0)*x1)*x4)*pow((1.0+(0.5*x2)),-5.0)))</t>
  </si>
  <si>
    <t>0.21651219*x0*x1*x4*log(x2/x3) + 3.0126577*x0*x1*x4/(-x3 - 1/x3)**4 - 3.53381501*x0*x1*x4/(0.5*x2 + 1)**5 + 0.27492414*x0*x1*x4/x3**3 + 0.01427118</t>
  </si>
  <si>
    <t>(-0.00060024+(((0.09745543*x0)*pow(x4,-1.0))*pow(((0.5+x2)+(x1*sin(log(x3)))),-1.0)))</t>
  </si>
  <si>
    <t>0.09745543*x0/(x4*(x1*sin(log(x3)) + x2 + 0.5)) - 0.00060024</t>
  </si>
  <si>
    <t>(((((((0.00719677*x0)*exp(x1))+((0.94153457*x0)*pow(x1,-1.0)))+((41.17534166*x0)*pow((1.0+x1),-5.0)))+((-13.48519252*x0)*cos((x1*x2))))+(((12.17394155*x0)*pow((0.5+x1),0.5))*cos((x1*x2))))+(((-3.24846082*x0)*x1)*cos((x1*x2))))</t>
  </si>
  <si>
    <t>-3.24846082*x0*x1*cos(x1*x2) + 12.17394155*x0*(x1 + 0.5)**0.5*cos(x1*x2) + 0.00719677*x0*exp(x1) - 13.48519252*x0*cos(x1*x2) + 41.17534166*x0/(x1 + 1)**5 + 0.94153457*x0/x1</t>
  </si>
  <si>
    <t>((0.00315943+((0.98122903*x0)*x1))+(((-0.13616749*x0)*pow(x1,2.0))*pow((x1+(-0.9*x2)),-1.0)))</t>
  </si>
  <si>
    <t>-0.13616749*x0*x1**2/(x1 - 0.9*x2) + 0.98122903*x0*x1 + 0.00315943</t>
  </si>
  <si>
    <t>((0.00549547+((((0.5080796*x2)*x3)*pow(x0,2.0))*pow(x1,2.0)))+((((0.94759301*x0)*x1)*x2)*x3))</t>
  </si>
  <si>
    <t>0.5080796*x0**2*x1**2*x2*x3 + 0.94759301*x0*x1*x2*x3 + 0.00549547</t>
  </si>
  <si>
    <t>((((((((-0.84952338+(1.03183688*x1))+(-1.62499804*cos(((0.86973698*x3)*pow(x2,-1.0)))))+((0.80977609*x2)*pow(x3,-0.5)))+((0.31839995*x2)*log(x0)))+(((0.22297687*x0)*pow(x3,0.5))*log(x0)))+(((-0.51590172*pow(x2,-1.0))*log(x0))*log(x1)))+(((-2367.78136305*pow(((x2*pow(x3,-1.0))+(x3*pow(x2,-1.0))),-10.0))*log(x0))*log(x1)))+(((-94655.86165282*pow(x2,2.0))*pow(((x2*pow(x3,-1.0))+(x3*pow(x2,-1.0))),-20.0))*log(x0)))</t>
  </si>
  <si>
    <t>0.22297687*x0*x3**0.5*log(x0) + 1.03183688*x1 - 94655.86165282*x2**2*log(x0)/(x2/x3 + x3/x2)**20 + 0.80977609*x2/x3**0.5 + 0.31839995*x2*log(x0) - 1.62499804*cos(0.86973698*x3/x2) - 0.84952338 - 2367.78136305*log(x0)*log(x1)/(x2/x3 + x3/x2)**10 - 0.51590172*log(x0)*log(x1)/x2</t>
  </si>
  <si>
    <t>(((((2.06760744*log((1.0+x0)))+(1.87467298*sin(x0)))+((0.4664607*x0)*x1))+((-1.33383976*x1)*log((1.0+x0))))+(((-0.02288434*x1)*pow(2.0,x0))*pow(x0,0.5)))</t>
  </si>
  <si>
    <t>-0.02288434*2**x0*x0**0.5*x1 + 0.4664607*x0*x1 - 1.33383976*x1*log(x0 + 1) + 2.06760744*log(x0 + 1) + 1.87467298*sin(x0)</t>
  </si>
  <si>
    <t>(((((0.01316246+(0.99351565*x3))+((0.52074781*x2)*pow((pow(x1,-1.0)+(x1*pow(x0,-1.0))),-1.0)))+((0.3163041*x2)*pow(x1,-1.0)))+((-0.51907907*x3)*pow((pow(x1,-1.0)+(x1*pow(x0,-1.0))),-1.0)))+((-0.31305775*x3)*pow(x1,-1.0)))</t>
  </si>
  <si>
    <t>0.52074781*x2/(1/x1 + x1/x0) + 0.99351565*x3 - 0.51907907*x3/(1/x1 + x1/x0) + 0.01316246 + 0.3163041*x2/x1 - 0.31305775*x3/x1</t>
  </si>
  <si>
    <t>((((0.00332977*x0)*x2)+((0.95530818*x0)*x1))+(((-0.19225112*x0)*pow(x1,2.0))*pow((x1+(-1.0*x2)),-1.0)))</t>
  </si>
  <si>
    <t>-0.19225112*x0*x1**2/(x1 - x2) + 0.95530818*x0*x1 + 0.00332977*x0*x2</t>
  </si>
  <si>
    <t>((0.07969082+((((((0.03532798*pow(x1,2.0))*pow(x3,4.0))*pow(x4,-4.0))*pow((x5+pow(x2,-1.0)),-4.0))*pow(log(x2),4.0))*pow(sin((10.0+(0.5*x0))),2.0)))+(((((((0.07816366*pow(x0,-2.0))*pow(x1,3.0))*pow(x2,2.0))*pow(x3,2.0))*pow(x4,-2.0))*sin(pow(x0,-1.0)))*sin(pow(x5,-2.0))))</t>
  </si>
  <si>
    <t>0.03532798*x1**2*x3**4*log(x2)**4*sin(0.5*x0 + 10)**2/(x4**4*(x5 + 1/x2)**4) + 0.07969082 + 0.07816366*x1**3*x2**2*x3**2*sin(1/x0)*sin(x5**(-2))/(x0**2*x4**2)</t>
  </si>
  <si>
    <t>(x0*(0.43346012+(0.44149693*cos((3.45575192*pow((1.0+((((x3*x5)*pow(x1,-1.0))*pow(x2,-1.0))*pow(x4,-1.0))),-1.0))))))</t>
  </si>
  <si>
    <t>x0*(0.44149693*cos(3.45575192/(1 + x3*x5/(x1*x2*x4))) + 0.43346012)</t>
  </si>
  <si>
    <t>(((((2.02480607+(0.59579004*x1))+(-0.31937638*cos(((3.14159265*x0)*pow(x1,-1.0)))))+(-1.88339386*cos((0.25+(0.5*pow(pow((x3+(-1.0*x2)),2.0),0.5))))))+((0.27400217*x1)*cos(((3.14159265*x0)*pow(x1,-1.0)))))+((-0.44906773*x0)*cos(((0.83634023*x0)*pow(x1,-1.0)))))</t>
  </si>
  <si>
    <t>-0.44906773*x0*cos(0.83634023*x0/x1) + 0.27400217*x1*cos(3.14159265*x0/x1) + 0.59579004*x1 - 0.31937638*cos(3.14159265*x0/x1) - 1.88339386*cos(0.5*((-x2 + x3)**2)**0.5 + 0.25) + 2.02480607</t>
  </si>
  <si>
    <t>(-0.04407812+(((((((1.1942732*pow(x0,2.0))*pow(x1,2.0))*pow(x3,2.0))*pow(x4,2.0))*pow(x5,-2.0))*pow(x6,-2.0))*pow((pow(x2,-1.0)+(pow(((0.9+x2)+(-0.84147098*sin((x6+pow(x6,-1.0))))),-1.0)*sin(log(x6)))),-2.0)))</t>
  </si>
  <si>
    <t>1.1942732*x0**2*x1**2*x3**2*x4**2/(x5**2*x6**2*(sin(log(x6))/(x2 - 0.84147098*sin(x6 + 1/x6) + 0.9) + 1/x2)**2) - 0.04407812</t>
  </si>
  <si>
    <t>(pow(x4,-2.0)*(((-0.00711442*x2)*pow(x0,3.0))+(((0.10066036*x1)*x3)*pow(x0,2.0))))</t>
  </si>
  <si>
    <t>(-0.00711442*x0**3*x2 + 0.10066036*x0**2*x1*x3)/x4**2</t>
  </si>
  <si>
    <t>((((-0.00733722+(0.4767343*pow((x0*pow(x1,2.0)),0.5)))+(-0.07550987*pow((x1+(0.24145301*x0)),2.0)))+(-0.03192215*x1))+((0.09690633*pow((x0*pow(x1,2.0)),0.5))*cos(log(x0))))</t>
  </si>
  <si>
    <t>-0.03192215*x1 + 0.09690633*(x0*x1**2)**0.5*cos(log(x0)) + 0.4767343*(x0*x1**2)**0.5 - 0.07550987*(0.24145301*x0 + x1)**2 - 0.00733722</t>
  </si>
  <si>
    <t>(0.5001412+(-0.49963599*cos((-12.64159265+(((12.64159265*x0)*x1)*pow(x2,-1.0))))))</t>
  </si>
  <si>
    <t>0.5001412 - 0.49963599*cos(12.64159265*x0*x1/x2 - 12.64159265)</t>
  </si>
  <si>
    <t>(pow(x3,-1.0)*((((((-0.1243872*x3)+((9.9543194*x0)*x1))+(((1.75754774*x0)*x1)*pow((((0.9+((-0.5*pow(log(x2),2.0))*sin(log(x2))))+((-0.5*cos((x4+(-1.0*x5))))*sin(log(x2))))+((x2*cos((x4+(-1.0*x5))))*sin(log(x2)))),2.0)))+(((10.53368899*x0)*x1)*log(x2)))+(((-6.66274128*x0)*x1)*x2))+((((1.84040998*x0)*x1)*x2)*cos((x4+(-1.0*x5))))))</t>
  </si>
  <si>
    <t>(1.84040998*x0*x1*x2*cos(x4 - x5) - 6.66274128*x0*x1*x2 + 1.75754774*x0*x1*(x2*sin(log(x2))*cos(x4 - x5) - 0.5*log(x2)**2*sin(log(x2)) - 0.5*sin(log(x2))*cos(x4 - x5) + 0.9)**2 + 10.53368899*x0*x1*log(x2) + 9.9543194*x0*x1 - 0.1243872*x3)/x3</t>
  </si>
  <si>
    <t>((((0.00730793+(0.0682016*x0))+(1.79344794*pow(((((pow(x0,2.0)*pow(x1,3.0))*pow(x2,3.0))*pow(x3,-3.0))*pow(x4,-3.0)),0.5)))+(((((0.1504354*x0)*pow(x1,4.0))*pow(x2,4.0))*pow(x3,-4.0))*pow(x4,-4.0)))+(((((-0.29094382*x0)*pow(x1,2.0))*pow(x2,2.0))*pow(x3,-2.0))*pow(x4,-2.0)))</t>
  </si>
  <si>
    <t>0.1504354*x0*x1**4*x2**4/(x3**4*x4**4) - 0.29094382*x0*x1**2*x2**2/(x3**2*x4**2) + 0.0682016*x0 + 1.79344794*(x0**2*x1**3*x2**3/(x3**3*x4**3))**0.5 + 0.00730793</t>
  </si>
  <si>
    <t>(((((-8.14135851+(((727.7789841*pow(x0,4.0))*pow(x1,-8.0))*pow(x4,-4.0)))+((((0.0402611*pow(x0,4.0))*pow(x1,-3.0))*pow(x4,-4.0))*pow((((((1.0+(-0.5*pow(exp(x3),0.5)))+((0.25*x2)*x3))+((0.25*x2)*x4))+((0.25*x2)*pow(exp(x3),0.5)))+((0.25*pow(x1,-4.0))*pow(x4,4.0))),4.0)))+((((9.31625416*x2)*pow(x0,4.0))*pow(x1,-4.0))*pow(x4,-5.0)))+((((-5.77056347*pow(x0,8.0))*pow(x2,-2.0))*pow((0.5+(-1.0*x1)),-8.0))*pow((x3+(x4*pow(x3,-1.0))),-4.0)))+((((-84.69321961*pow(x0,4.0))*pow(x1,-4.0))*pow(x4,-4.0))*pow((((pow(x1,-1.0)+((0.11*x2)*x3))+((0.11*x2)*pow(x4,-1.0)))+sin(((0.1*x3)*pow(x4,-1.0)))),4.0)))</t>
  </si>
  <si>
    <t>-5.77056347*x0**8/(x2**2*(0.5 - x1)**8*(x3 + x4/x3)**4) + 0.0402611*x0**4*(0.25*x2*x3 + 0.25*x2*x4 + 0.25*x2*exp(x3)**0.5 - 0.5*exp(x3)**0.5 + 1 + 0.25*x4**4/x1**4)**4/(x1**3*x4**4) + 9.31625416*x0**4*x2/(x1**4*x4**5) - 84.69321961*x0**4*(0.11*x2*x3 + 0.11*x2/x4 + sin(0.1*x3/x4) + 1/x1)**4/(x1**4*x4**4) + 727.7789841*x0**4/(x1**8*x4**4) - 8.14135851</t>
  </si>
  <si>
    <t>((x0*x1)+(((x0*x2)*x3)*sin(x4)))</t>
  </si>
  <si>
    <t>(((((-1.22333107+(3.94e-06*pow(x5,(-1.0*x1))))+(2.28359454*pow(x2,-1.0)))+(((0.57619451*x0)*x1)*pow(x2,-1.0)))+(((0.41177415*x1)*pow(x2,-10.0))*pow(x4,-1.0)))+((((4.89146615*x0)*pow(((pow(x1,-1.0)+pow(x2,2.0))+(x2*pow(x1,-1.0))),-1.0))*sin(x4))*sin(x5)))</t>
  </si>
  <si>
    <t>0.57619451*x0*x1/x2 + 4.89146615*x0*sin(x4)*sin(x5)/(x2**2 + x2/x1 + 1/x1) + 0.41177415*x1/(x2**10*x4) - 1.22333107 + 3.94e-6/x5**x1 + 2.28359454/x2</t>
  </si>
  <si>
    <t>(x0*(((((0.15227148+(0.04542681*pow((x1+(-1.0*x3)),2.0)))+(0.06035648*pow((((-1.0*x2)+(0.5*x1))+(0.5*x3)),2.0)))+(0.56112849*x1))+(0.56447595*x3))+(0.55950331*x2)))</t>
  </si>
  <si>
    <t>x0*(0.56112849*x1 + 0.55950331*x2 + 0.56447595*x3 + 0.04542681*(x1 - x3)**2 + 0.06035648*(0.5*x1 - x2 + 0.5*x3)**2 + 0.15227148)</t>
  </si>
  <si>
    <t>((2.89644362*pow((x0*x1),0.5))+((((-0.37074767*x2)*pow(x3,2.0))*pow(x4,-2.0))*pow((x0+x1),-1.0)))</t>
  </si>
  <si>
    <t>-0.37074767*x2*x3**2/(x4**2*(x0 + x1)) + 2.89644362*(x0*x1)**0.5</t>
  </si>
  <si>
    <t>((((0.99992316*x2)*x3)+((-0.07940623*x0)*x1))+((((0.00203656*pow(x0,2.0))*pow(x1,2.0))*pow(x2,-1.0))*pow(x3,-1.0)))</t>
  </si>
  <si>
    <t>0.00203656*x0**2*x1**2/(x2*x3) - 0.07940623*x0*x1 + 0.99992316*x2*x3</t>
  </si>
  <si>
    <t>((-0.05*pow(x0,2.0))+cos((-4.71238898+x1)))</t>
  </si>
  <si>
    <t>-0.05*x0**2 + cos(x1 - 4.71238898)</t>
  </si>
  <si>
    <t>((2.63421586+(-1.71693192*cos((((((((0.54406148*x0)*x1)*x6)*pow(x3,-1.0))*pow(x4,-1.0))*pow(x5,-2.0))*sin(pow(x2,-1.0))))))+(((((0.5601494*x0)*x1)*pow(x3,-1.0))*pow(x4,-1.0))*pow(x5,-2.0)))</t>
  </si>
  <si>
    <t>0.5601494*x0*x1/(x3*x4*x5**2) - 1.71693192*cos(0.54406148*x0*x1*x6*sin(1/x2)/(x3*x4*x5**2)) + 2.63421586</t>
  </si>
  <si>
    <t>(x0*(0.50350555+(-0.18043663*pow((1.0+(-0.66666667*sin(log((((x1*x2)*pow(x3,-1.0))*pow(x4,-1.0)))))),2.0))))</t>
  </si>
  <si>
    <t>x0*(0.50350555 - 0.18043663*(1 - 0.66666667*sin(log(x1*x2/(x3*x4))))**2)</t>
  </si>
  <si>
    <t>((0.11933441+(0.02551315*sin(x0)))+((0.22956376*pow(x0,(-1.0*x0)))*cos((x1+(-1.0*x2)))))</t>
  </si>
  <si>
    <t>0.02551315*sin(x0) + 0.11933441 + 0.22956376*cos(x1 - x2)/x0**x0</t>
  </si>
  <si>
    <t>(((-0.00348755+((1.00019495*x0)*pow(x2,2.0)))+((0.47683497*x0)*pow(x1,2.0)))+(((-0.13283976*x0)*pow(x1,3.0))*pow(((0.1+x1)+(-1.0*x2)),-1.0)))</t>
  </si>
  <si>
    <t>-0.13283976*x0*x1**3/(x1 - x2 + 0.1) + 0.47683497*x0*x1**2 + 1.00019495*x0*x2**2 - 0.00348755</t>
  </si>
  <si>
    <t>(((-0.19783914+(1.95384757*x0))+((-0.61046752*log(x1))*log(x2)))+((-0.97944945*pow((1.0+x0),2.0))*pow(((2.0+x1)+x2),-1.0)))</t>
  </si>
  <si>
    <t>1.95384757*x0 - 0.97944945*(x0 + 1)**2/(x1 + x2 + 2) - 0.61046752*log(x1)*log(x2) - 0.19783914</t>
  </si>
  <si>
    <t>((0.05876736+(1.45257222*pow((pow(x0,-1.0)*(x1+(-1.0*x2))),0.5)))+(-0.11108699*exp(((x3*pow(x0,-1.0))*pow(x4,-1.0)))))</t>
  </si>
  <si>
    <t>1.45257222*((x1 - x2)/x0)**0.5 - 0.11108699*exp(x3/(x0*x4)) + 0.05876736</t>
  </si>
  <si>
    <t>(-0.00728796+(0.25002855*pow(x0,(-1.0*x0))))</t>
  </si>
  <si>
    <t>-0.00728796 + 0.25002855/x0**x0</t>
  </si>
  <si>
    <t>(((0.81567951*x3)+(((0.16488681*x1)*x3)*pow((x1+(-1.0*x2)),-1.0)))+(((-1.11049925*x0)*x2)*pow(x1,-2.0)))</t>
  </si>
  <si>
    <t>-1.11049925*x0*x2/x1**2 + 0.16488681*x1*x3/(x1 - x2) + 0.81567951*x3</t>
  </si>
  <si>
    <t>((((0.09393517+(0.9542352*x0))+(-0.07337606*x3))+((-0.06113069*x0)*pow(x1,2.0)))+(((((-3.49443256*x0)*x3)*pow((x1+x2),-1.0))*log(x3))*sin(((2.2+x2)+x3))))</t>
  </si>
  <si>
    <t>-0.06113069*x0*x1**2 - 3.49443256*x0*x3*log(x3)*sin(x2 + x3 + 2.2)/(x1 + x2) + 0.9542352*x0 - 0.07337606*x3 + 0.09393517</t>
  </si>
  <si>
    <t>((0.98409024*x0)+(((0.14300084*x0)*x1)*pow((x2+(-1.14159265*x1)),-1.0)))</t>
  </si>
  <si>
    <t>0.14300084*x0*x1/(-1.14159265*x1 + x2) + 0.98409024*x0</t>
  </si>
  <si>
    <t>(((((((0.03016021*pow(((((-1.0*pow(x0,-1.0))+(0.66666667*x3))+((0.66666667*x3)*pow(x2,-1.0)))+((0.73333333*x0)*sin(pow(x2,-1.0)))),4.0))*log(x4))+((-0.95684498*x0)*x2))+((((0.61860336*x0)*x3)*log(x4))*sin(pow(x2,-1.0))))+((((-5.747e-05*x4)*pow(x2,2.0))*pow(x3,4.0))*exp((x0*pow(x2,-1.0)))))+((((-0.03914177*x2)*x4)*exp((x0*pow(x2,-1.0))))*log(x0)))*cos(x1))</t>
  </si>
  <si>
    <t>(-0.95684498*x0*x2 + 0.61860336*x0*x3*log(x4)*sin(1/x2) - 5.747e-5*x2**2*x3**4*x4*exp(x0/x2) - 0.03914177*x2*x4*exp(x0/x2)*log(x0) + 0.03016021*(0.73333333*x0*sin(1/x2) + 0.66666667*x3 + 0.66666667*x3/x2 - 1/x0)**4*log(x4))*cos(x1)</t>
  </si>
  <si>
    <t>(((((0.14051332*x0)*x1)*x2)*pow(x7,-1.0))+(((((((((-2.10627054*x0)*x1)*x2)*x4)*x6)*x8)*pow(x3,-2.0))*pow(x5,-2.0))*cos(x7)))</t>
  </si>
  <si>
    <t>0.14051332*x0*x1*x2/x7 - 2.10627054*x0*x1*x2*x4*x6*x8*cos(x7)/(x3**2*x5**2)</t>
  </si>
  <si>
    <t>(((-0.06630645+(((0.18888497*x2)*pow(x4,2.0))*pow(log(x3),2.0)))+((((((12.53780863*x0)*x1)*pow(x2,2.0))*pow(x4,7.0))*pow((-1.0+exp(x5)),-2.0))*pow(log(x3),2.0)))+(((((((12.83036527*x0)*x1)*x3)*pow(x2,2.0))*pow(x4,4.0))*pow(log((x5+(2.5*cos(x4)))),-1.0))*sin(pow(((pow(x5,2.0)+(-1.0*x3))+(x5*pow(x3,-1.0))),-2.0))))</t>
  </si>
  <si>
    <t>12.83036527*x0*x1*x2**2*x3*x4**4*sin((-x3 + x5**2 + x5/x3)**(-2))/log(x5 + 2.5*cos(x4)) + 12.53780863*x0*x1*x2**2*x4**7*log(x3)**2/(exp(x5) - 1)**2 + 0.18888497*x2*x4**2*log(x3)**2 - 0.06630645</t>
  </si>
  <si>
    <t>((((0.28178826+(-0.09283871*x2))+((0.02486554*x0)*x1))+((0.56233251*x0)*pow(pow(x3,-1.0),((x0*pow(x1,-1.0))*pow(x2,-1.0)))))+((0.33732905*x0)*log(x2)))</t>
  </si>
  <si>
    <t>0.02486554*x0*x1 + 0.56233251*x0*(1/x3)**(x0/(x1*x2)) + 0.33732905*x0*log(x2) - 0.09283871*x2 + 0.28178826</t>
  </si>
  <si>
    <t>(((0.99988194*x2)+((((0.13340778*pow(x0,-2.0))*pow(x1,2.0))*pow(x2,2.0))*cos((2.0*x3))))+((((-1.02578557*x1)*x2)*pow(x0,-1.0))*cos(x3)))</t>
  </si>
  <si>
    <t>0.99988194*x2 - 1.02578557*x1*x2*cos(x3)/x0 + 0.13340778*x1**2*x2**2*cos(2*x3)/x0**2</t>
  </si>
  <si>
    <t>((((x1*x5)*pow(x0,-1.0))*pow(x2,-5.0))*((0.17002564*x4)+(0.17356403*x3)))</t>
  </si>
  <si>
    <t>x1*x5*(0.17356403*x3 + 0.17002564*x4)/(x0*x2**5)</t>
  </si>
  <si>
    <t>(((((x0*x1)*x4)*pow(x2,-1.0))*pow(x3,-1.0))*(x2+(-1.0*x3)))</t>
  </si>
  <si>
    <t>(-0.47155267+((((6.27652583*x2)*x3)*pow(x0,-1.0))*pow(x1,-1.0)))</t>
  </si>
  <si>
    <t>(x0*((0.71621572+(-0.78973639*x1))+((-0.28897261*pow((1.0+(0.1*pow(sin((x2+(-1.0*x3))),2.0))),20.0))*pow(log(x1),2.0))))</t>
  </si>
  <si>
    <t>x0*(-0.78973639*x1 - 0.28897261*(0.1*sin(x2 - x3)**2 + 1)**20*log(x1)**2 + 0.71621572)</t>
  </si>
  <si>
    <t>((0.00790761+((1.00105326*x0)*pow(x1,-1.0)))+(((-5.45356388*x1)*pow(x0,-1.0))*pow(x2,-2.0)))</t>
  </si>
  <si>
    <t>1.00105326*x0/x1 + 0.00790761 - 5.45356388*x1/(x0*x2**2)</t>
  </si>
  <si>
    <t>(((0.92648643*x0)+((-1.02188547*x1)*x3))+(((-0.06148847*x0)*x2)*pow((x1+(-0.84147098*x2)),-1.0)))</t>
  </si>
  <si>
    <t>((((((1.11948031+(-1.20418585*x2))+((0.96671544*x0)*pow(x1,2.0)))+((0.9840255*x3)*x5))+(((0.08605871*x4)*pow(x3,2.0))*pow((1.0+(((pow(x0,-1.0)*pow(x1,2.0))*pow(x4,2.0))*pow((x1+x2),-1.0))),0.5)))+(((0.2949251*x3)*x4)*pow((1.0+((pow(x0,-1.0)*pow(x1,2.0))*pow((x1+x2),-1.0))),0.5)))+((((0.40928408*x1)*pow(x2,2.0))*pow(x3,-2.0))*pow((1.0+(((pow(x0,-1.0)*pow(x1,2.0))*pow(x3,-1.0))*pow(x4,2.0))),-0.5)))</t>
  </si>
  <si>
    <t>0.96671544*x0*x1**2 + 0.40928408*x1*x2**2/(x3**2*(1 + x1**2*x4**2/(x0*x3))**0.5) - 1.20418585*x2 + 0.08605871*x3**2*x4*(1 + x1**2*x4**2/(x0*(x1 + x2)))**0.5 + 0.2949251*x3*x4*(1 + x1**2/(x0*(x1 + x2)))**0.5 + 0.9840255*x3*x5 + 1.11948031</t>
  </si>
  <si>
    <t>((((1.3506047+(0.00129637*exp(pow(x1,2.0))))+(1.91621348*pow((x1+sin(x1)),-1.0)))+(-6.15e-06*exp(((3.14159265*x0)*x1))))+(-1.08927913*exp(pow(x1,-1.0))))</t>
  </si>
  <si>
    <t>-1.08927913*exp(1/x1) + 0.00129637*exp(x1**2) - 6.15e-6*exp(3.14159265*x0*x1) + 1.3506047 + 1.91621348/(x1 + sin(x1))</t>
  </si>
  <si>
    <t>((1.01045164*x2)+(((1.23015063*x1)*x2)*pow(((-1.0*x1)+(1.35*x0)),-1.0)))</t>
  </si>
  <si>
    <t>1.23015063*x1*x2/(1.35*x0 - x1) + 1.01045164*x2</t>
  </si>
  <si>
    <t>((0.00248818+((0.98159823*x0)*x1))+(((-0.1357875*x0)*pow(x1,2.0))*pow((x1+(-0.9*x2)),-1.0)))</t>
  </si>
  <si>
    <t>-0.1357875*x0*x1**2/(x1 - 0.9*x2) + 0.98159823*x0*x1 + 0.00248818</t>
  </si>
  <si>
    <t>((x0*(1.0+(x3*cos((x1*x2)))))*cos((x1*x2)))</t>
  </si>
  <si>
    <t>((x0*pow(x2,-1.0))*(((-0.0372771*x3)*x4)+((x1*x2)*(0.58209073+(-0.43158527*sin((100.0+sin(log((((x3*x4)*pow(x1,-1.0))*pow(x2,-1.0)))))))))))</t>
  </si>
  <si>
    <t>x0*(x1*x2*(0.58209073 - 0.43158527*sin(sin(log(x3*x4/(x1*x2))) + 100)) - 0.0372771*x3*x4)/x2</t>
  </si>
  <si>
    <t>((((0.81174045*x0)*x1)*pow(x2,-1.0))*pow((x3+(-0.45*x4)),-2.0))</t>
  </si>
  <si>
    <t>0.81174045*x0*x1/(x2*(x3 - 0.45*x4)**2)</t>
  </si>
  <si>
    <t>(((-0.02491542+(((0.00810236*pow(x1,2.0))*pow((x0+x2),2.0))*pow((x4+(pow((0.5+x3),-5.0)*pow((0.5+x4),6.0))),-2.0)))+(((0.00963634*pow(x1,2.0))*pow(x3,-2.0))*pow(((pow(x2,-1.0)+(-1.0*x0))+(-1.0*x2)),2.0)))+((((1.16550295*x0)*x2)*pow(x1,2.0))*pow((x3+x4),-2.0)))</t>
  </si>
  <si>
    <t>1.16550295*x0*x1**2*x2/(x3 + x4)**2 + 0.00810236*x1**2*(x0 + x2)**2/(x4 + (x4 + 0.5)**6/(x3 + 0.5)**5)**2 + 0.00963634*x1**2*(-x0 - x2 + 1/x2)**2/x3**2 - 0.02491542</t>
  </si>
  <si>
    <t>(0.51636405+((0.54318773*cos((x1*pow(x2,-1.0))))*cos(((((-0.45238934+(1.1*x2))+((-1.0*pow(x1,2.0))*pow((((0.1*x1)+((-1.0*pow(x0,-3.0))*pow(x1,-2.0)))+((pow(x2,2.0)*sin(pow(x0,-4.0)))*sin(pow(x1,-2.0)))),-1.0)))+((0.1*x1)*pow(x0,2.0)))+((x2*pow(x0,-6.0))*pow(x1,-4.0))))))</t>
  </si>
  <si>
    <t>0.54318773*cos(x1/x2)*cos(0.1*x0**2*x1 - x1**2/(0.1*x1 + x2**2*sin(x0**(-4))*sin(x1**(-2)) - 1/(x0**3*x1**2)) + 1.1*x2 - 0.45238934 + x2/(x0**6*x1**4)) + 0.51636405</t>
  </si>
  <si>
    <t>(((((0.29581624+(0.85887934*x1))+(-0.64325849*sin(x3)))+((0.21071894*pow(x0,2.0))*pow(x1,-1.0)))+((-0.31268769*x2)*cos(((16.0+x2)+(1.6*sin(x3))))))+(((1.67396196*cos(pow((((-1.0*x2)*sin(pow(x3,-1.0)))+cos((x3*pow(x2,-1.0)))),-1.0)))*log(x0))*log(x1)))</t>
  </si>
  <si>
    <t>0.21071894*x0**2/x1 + 0.85887934*x1 - 0.31268769*x2*cos(x2 + 1.6*sin(x3) + 16) + 1.67396196*log(x0)*log(x1)*cos(1/(-x2*sin(1/x3) + cos(x3/x2))) - 0.64325849*sin(x3) + 0.29581624</t>
  </si>
  <si>
    <t>((0.9827008*x0)+(((-0.13510124*x0)*x1)*pow((x1+(-0.9*x2)),-1.0)))</t>
  </si>
  <si>
    <t>((-0.33953817+(0.05472301*x0))+(1.03893399*pow((x0+(x1*pow(x0,-1.0))),-1.0)))</t>
  </si>
  <si>
    <t>0.05472301*x0 - 0.33953817 + 1.03893399/(x0 + x1/x0)</t>
  </si>
  <si>
    <t>(-0.2383841+(1.23985606*pow(2.2,(x0*x1))))</t>
  </si>
  <si>
    <t>1.23985606*2.2**(x0*x1) - 0.2383841</t>
  </si>
  <si>
    <t>(((pow(x0,4.0)*pow(x1,-5.0))*pow(x4,-5.0))*(((-6.4*pow(x2,2.0))*pow(x3,3.0))+((-6.4*pow(x2,3.0))*pow(x3,2.0))))</t>
  </si>
  <si>
    <t>x0**4*(-6.4*x2**3*x3**2 - 6.4*x2**2*x3**3)/(x1**5*x4**5)</t>
  </si>
  <si>
    <t>((20.05464615+(-1.00379085*x0))+((-2.00772313*x1)*pow((0.2+x0),-1.0)))</t>
  </si>
  <si>
    <t>((0.0067933+((((0.52744382*x2)*x3)*pow(x0,2.0))*pow(x1,2.0)))+((((0.93715247*x0)*x1)*x2)*x3))</t>
  </si>
  <si>
    <t>0.52744382*x0**2*x1**2*x2*x3 + 0.93715247*x0*x1*x2*x3 + 0.0067933</t>
  </si>
  <si>
    <t>((pow(x0,-1.0)*pow(x2,-2.0))*(((-0.03978874*x1)*pow(x5,4.0))+(((pow(x2,2.0)*pow(x3,2.0))*pow(x5,2.0))*(-0.03978874+(0.07957747*x4)))))</t>
  </si>
  <si>
    <t>(-0.03978874*x1*x5**4 + x2**2*x3**2*x5**2*(0.07957747*x4 - 0.03978874))/(x0*x2**2)</t>
  </si>
  <si>
    <t>(10.00380579+((-2.02579306*x1)*pow((0.31830989+x0),-1.0)))</t>
  </si>
  <si>
    <t>((x0*pow(x1,-3.0))*(((7e-08*pow(x1,13.0))+(0.92450303*exp((0.9*x1))))+((-0.78223697*cos((x1*x2)))*exp(x1))))</t>
  </si>
  <si>
    <t>x0*(7.0e-8*x1**13 + 0.92450303*exp(0.9*x1) - 0.78223697*exp(x1)*cos(x1*x2))/x1**3</t>
  </si>
  <si>
    <t>((-2.41134562+(0.77549743*pow(x0,-1.0)))+(2.17762682*pow((x0*pow((1.0+(((((0.25*pow(x1,-2.0))*pow(x2,-2.0))*pow(x3,2.0))*pow(x4,2.0))*pow((1.0+x0),2.0))),-0.25)),0.5)))</t>
  </si>
  <si>
    <t>2.17762682*(x0/(1 + 0.25*x3**2*x4**2*(x0 + 1)**2/(x1**2*x2**2))**0.25)**0.5 - 2.41134562 + 0.77549743/x0</t>
  </si>
  <si>
    <t>(pow(x4,-2.0)*(((-0.00719405*x2)*pow(x0,3.0))+(((0.10071832*x1)*x3)*pow(x0,2.0))))</t>
  </si>
  <si>
    <t>(-0.00719405*x0**3*x2 + 0.10071832*x0**2*x1*x3)/x4**2</t>
  </si>
  <si>
    <t>(((-0.08402393*x0)*pow(x4,-1.0))*pow(((-1.1*x2)+(x1*cos(x3))),-1.0))</t>
  </si>
  <si>
    <t>((((0.11936621*x1)*pow(x0,-1.0))*pow(pow(x3,-6.0),0.5))*sin((2.0*x2)))</t>
  </si>
  <si>
    <t>0.11936621*x1*(x3**(-6))**0.5*sin(2*x2)/x0</t>
  </si>
  <si>
    <t>(((1.00144436*x0)*x1)+((((0.62071489*x0)*pow(x1,3.0))*pow(x2,-1.0))*pow(((-1.0*x1)+(1.5*x2)),-1.0)))</t>
  </si>
  <si>
    <t>0.62071489*x0*x1**3/(x2*(-x1 + 1.5*x2)) + 1.00144436*x0*x1</t>
  </si>
  <si>
    <t>((pow(x5,-15.0)*pow(x6,-12.0))*(((((pow(x5,11.0)*pow(x6,8.0))*(((8.86071259*pow(((x0*x4)+((-1.0*x1)*x5)),4.0))+(((0.07261603*pow(x2,2.0))*pow(x3,2.0))*pow(((x0*x4)+(x1*x5)),4.0)))+(((-4.48473923*x2)*x3)*pow(((x0*x4)+((-1.0*x1)*x5)),4.0))))+(((-6.15537264*pow(x5,12.0))*pow(x6,9.0))*pow(((x0*x4)+((-1.0*x1)*x5)),2.0)))+(((pow(x5,11.0)*pow(x6,12.0))*pow(((x0*x4)+(x1*x5)),4.0))*(-0.012634+((0.01288313*x2)*x3))))+((((-0.52095221*pow(x2,-4.0))*pow(x5,11.0))*pow(x6,7.0))*pow(((-1.0*x5)+((x0*x2)*x4)),4.0))))</t>
  </si>
  <si>
    <t>(-6.15537264*x5**12*x6**9*(x0*x4 - x1*x5)**2 + x5**11*x6**12*(x0*x4 + x1*x5)**4*(0.01288313*x2*x3 - 0.012634) + x5**11*x6**8*(0.07261603*x2**2*x3**2*(x0*x4 + x1*x5)**4 - 4.48473923*x2*x3*(x0*x4 - x1*x5)**4 + 8.86071259*(x0*x4 - x1*x5)**4) - 0.52095221*x5**11*x6**7*(x0*x2*x4 - x5)**4/x2**4)/(x5**15*x6**12)</t>
  </si>
  <si>
    <t>(((0.33146252+(-0.04905196*x0))+(-0.21607813*pow(x0,-1.0)))+((1.22968037*pow(0.25,x0))*pow(sin(((x1*pow(x2,-0.5))+((x2*pow(x1,-1.0))*cos(pow(x2,0.5))))),2.0)))</t>
  </si>
  <si>
    <t>1.22968037*0.25**x0*sin(x1/x2**0.5 + x2*cos(x2**0.5)/x1)**2 - 0.04905196*x0 + 0.33146252 - 0.21607813/x0</t>
  </si>
  <si>
    <t>((x3*pow((1.0+(x0*pow(x1,-1.0))),-1.0))+((x0*x2)*pow((x0+x1),-1.0)))</t>
  </si>
  <si>
    <t>(-0.03070169+(0.2993366*pow((pow(x0,2.0)*log((1.0+(((((4.0*pow(x1,-4.0))*pow(x2,-4.0))*pow(x3,4.0))*pow(x4,-4.0))*pow(x5,4.0))))),0.5)))</t>
  </si>
  <si>
    <t>0.2993366*(x0**2*log(1 + 4*x3**4*x5**4/(x1**4*x2**4*x4**4)))**0.5 - 0.03070169</t>
  </si>
  <si>
    <t>((-0.07423829+(1.44886807*pow(((x1*pow(x0,-1.0))+((-1.0*x2)*pow(x0,-1.0))),0.5)))+(((-0.15870662*pow(x0,-2.0))*pow(x3,2.0))*pow(x4,-2.0)))</t>
  </si>
  <si>
    <t>1.44886807*(x1/x0 - x2/x0)**0.5 - 0.07423829 - 0.15870662*x3**2/(x0**2*x4**2)</t>
  </si>
  <si>
    <t>((2.33510489+(-1.40572955*cos((((((23.14069263*x0)*x1)*pow(x2,-1.0))*pow((x3+x4),-2.0))*exp((-1.6*x5))))))+(((((1.15008871*x0)*x1)*x6)*pow(x5,-2.0))*pow((x3+x4),-2.0)))</t>
  </si>
  <si>
    <t>1.15008871*x0*x1*x6/(x5**2*(x3 + x4)**2) - 1.40572955*cos(23.14069263*x0*x1*exp(-1.6*x5)/(x2*(x3 + x4)**2)) + 2.33510489</t>
  </si>
  <si>
    <t>((((0.07823298+((((0.00516294*pow(x1,2.0))*pow(x4,-2.0))*pow(x5,-2.0))*exp(x3)))+(((((0.00542456*x3)*pow(x0,-2.0))*pow(((x4*pow(x1,-1.0))+((-1.0*x4)*x6)),-2.0))*pow(log(x2),2.0))*log(x3)))+(((((((1.46824607*x3)*pow(x0,-3.0))*pow(x1,3.0))*pow(x4,-2.0))*pow(x5,-2.0))*pow(log(x2),2.0))*log(x3)))+(((((((6.20009238*x2)*x3)*x6)*pow(x0,-3.0))*pow(x5,-2.0))*pow(((pow(x4,2.0)+(x4*pow(x1,-1.0)))+(x5*pow(x1,-1.0))),-2.0))*pow(log(x2),2.0)))</t>
  </si>
  <si>
    <t>0.00516294*x1**2*exp(x3)/(x4**2*x5**2) + 0.07823298 + 0.00542456*x3*log(x2)**2*log(x3)/(x0**2*(-x4*x6 + x4/x1)**2) + 1.46824607*x1**3*x3*log(x2)**2*log(x3)/(x0**3*x4**2*x5**2) + 6.20009238*x2*x3*x6*log(x2)**2/(x0**3*x5**2*(x4**2 + x4/x1 + x5/x1)**2)</t>
  </si>
  <si>
    <t>(((((((((-2.50254241+(((2.86315027*x0)*x1)*log(x2)))+(((7.24938462*x0)*x1)*pow(x3,-1.0)))+((((0.45972083*x1)*pow(x4,-1.0))*pow(x5,2.0))*log(x3)))+((((3.35882277*x0)*x2)*pow(x3,-1.0))*pow(x5,-1.0)))+(((((0.09839225*x0)*x1)*x4)*x5)*sin(((4.12850736*x5)*pow(x4,-1.0)))))+(((((0.28176499*x0)*x1)*x2)*x5)*sin(((4.12850736*x5)*pow(x4,-1.0)))))+(((((-0.46972037*x0)*x1)*x2)*x4)*sin(((4.12850736*x5)*pow(x4,-1.0)))))+(((((-0.28466892*x0)*x1)*x2)*pow(x4,-1.0))*pow(x5,2.0)))+((((((-0.73008711*x0)*x1)*x2)*x4)*pow(x3,-1.0))*sin(((4.12850736*x5)*pow(x4,-1.0)))))</t>
  </si>
  <si>
    <t>-0.46972037*x0*x1*x2*x4*sin(4.12850736*x5/x4) + 0.28176499*x0*x1*x2*x5*sin(4.12850736*x5/x4) - 0.28466892*x0*x1*x2*x5**2/x4 - 0.73008711*x0*x1*x2*x4*sin(4.12850736*x5/x4)/x3 + 0.09839225*x0*x1*x4*x5*sin(4.12850736*x5/x4) + 2.86315027*x0*x1*log(x2) + 7.24938462*x0*x1/x3 + 3.35882277*x0*x2/(x3*x5) + 0.45972083*x1*x5**2*log(x3)/x4 - 2.50254241</t>
  </si>
  <si>
    <t>((((2.66601203+(2.06448409*pow((pow((pow(x0,-1.0)*pow(x1,-1.0)),0.5)+(x1*pow(x0,-1.0))),-2.0)))+(2.49596303*pow(x0,-1.0)))+(-1.27283972*cos(((0.30381649*pow(x1,2.0))*pow((pow(x0,-1.0)+(0.5*x0)),-2.0)))))+(-3.0574041*pow(cos(((0.31830989*x2)+(-0.31830989*x3))),2.0)))</t>
  </si>
  <si>
    <t>-1.27283972*cos(0.30381649*x1**2/(0.5*x0 + 1/x0)**2) - 3.0574041*cos(0.31830989*x2 - 0.31830989*x3)**2 + 2.66601203 + 2.06448409/((1/(x0*x1))**0.5 + x1/x0)**2 + 2.49596303/x0</t>
  </si>
  <si>
    <t>(((0.99593048*x2)*x3)+((-0.07132157*x0)*x1))</t>
  </si>
  <si>
    <t>(((x0*pow(x2,-2.0))*(((-0.99991368*pow(x2,3.0))+((0.35650422*pow(x3,3.0))*log(x4)))+((-0.00820519*pow(x3,3.0))*cos(x4))))*cos(x1))</t>
  </si>
  <si>
    <t>x0*(-0.99991368*x2**3 + 0.35650422*x3**3*log(x4) - 0.00820519*x3**3*cos(x4))*cos(x1)/x2**2</t>
  </si>
  <si>
    <t>(((-0.38300932*x0)+((1.23941067*x0)*sin((-10.0+((((0.4825605*pow(x1,2.0))*pow(x2,2.0))*pow(x3,-2.0))*pow(x4,-2.0))))))+(((((1.99072771*x0)*pow(x1,2.0))*pow(x2,2.0))*pow(x3,-2.0))*pow(x4,-2.0)))</t>
  </si>
  <si>
    <t>1.99072771*x0*x1**2*x2**2/(x3**2*x4**2) + 1.23941067*x0*sin(0.4825605*x1**2*x2**2/(x3**2*x4**2) - 10) - 0.38300932*x0</t>
  </si>
  <si>
    <t>(((((0.02730983+((0.04837632*x0)*pow((x3+(-1.0*x2)),2.0)))+((0.50442324*x0)*pow(((-0.5+(-0.31830989*x1))+log(((pow(x1,-1.0)+(0.31830989*x2))+(0.31830989*x3)))),2.0)))+((0.31884499*x0)*x1))+((0.66841861*x0)*x2))+((0.67012219*x0)*x3))</t>
  </si>
  <si>
    <t>0.31884499*x0*x1 + 0.66841861*x0*x2 + 0.67012219*x0*x3 + 0.04837632*x0*(-x2 + x3)**2 + 0.50442324*x0*(-0.31830989*x1 + log(0.31830989*x2 + 0.31830989*x3 + 1/x1) - 0.5)**2 + 0.02730983</t>
  </si>
  <si>
    <t>(((((x0*x1)*x4)*pow((x2+x3),-1.0))*(-0.82910066+((1.41110944*pow((pow(x2,-1.0)*pow(x3,-1.0)),0.5))*(x2+x3))))*log((x2*pow(x3,-1.0))))</t>
  </si>
  <si>
    <t>x0*x1*x4*(1.41110944*(1/(x2*x3))**0.5*(x2 + x3) - 0.82910066)*log(x2/x3)/(x2 + x3)</t>
  </si>
  <si>
    <t>((((((2.02352307+(-0.91010155*pow(0.5,x0)))+(-1.46260374*pow(x1,0.5)))+((0.55231563*x0)*pow(x3,-1.0)))+((0.50345183*x1)*cos((pow(x3,-1.0)*log(x2)))))+((0.48235364*x0)*log(x2)))+((-0.44126238*x0)*pow(x1,-1.0)))</t>
  </si>
  <si>
    <t>-0.91010155*0.5**x0 + 0.48235364*x0*log(x2) + 0.55231563*x0/x3 - 0.44126238*x0/x1 - 1.46260374*x1**0.5 + 0.50345183*x1*cos(log(x2)/x3) + 2.02352307</t>
  </si>
  <si>
    <t>((0.98436136*x0)+(((0.14270129*x0)*x1)*pow((x2+(-1.14159265*x1)),-1.0)))</t>
  </si>
  <si>
    <t>0.14270129*x0*x1/(-1.14159265*x1 + x2) + 0.98436136*x0</t>
  </si>
  <si>
    <t>(((-0.48331029+(1.25080161*pow(x2,-1.0)))+((0.8866208*x0)*pow((x1*pow((1.0+x2),-1.0)),x1)))+(((((2.01459647*x0)*pow(x2,-1.0))*pow((pow(x1,-1.0)+(0.31830989*x2)),-1.0))*sin(x4))*sin(x5)))</t>
  </si>
  <si>
    <t>0.8866208*x0*(x1/(x2 + 1))**x1 + 2.01459647*x0*sin(x4)*sin(x5)/(x2*(0.31830989*x2 + 1/x1)) - 0.48331029 + 1.25080161/x2</t>
  </si>
  <si>
    <t>((((0.50454636*x0)*pow(x1,2.0))+((0.99993405*x0)*pow(x2,2.0)))+(((0.25872375*x0)*pow(x1,4.0))*pow((x2+(-0.5*x1)),-2.0)))</t>
  </si>
  <si>
    <t>0.25872375*x0*x1**4/(-0.5*x1 + x2)**2 + 0.50454636*x0*x1**2 + 0.99993405*x0*x2**2</t>
  </si>
  <si>
    <t>((-0.00303854+(2.89709929*pow((x0*x1),0.5)))+((((-0.3682817*x2)*pow(x3,2.0))*pow(x4,-2.0))*pow((x0+x1),-1.0)))</t>
  </si>
  <si>
    <t>-0.3682817*x2*x3**2/(x4**2*(x0 + x1)) + 2.89709929*(x0*x1)**0.5 - 0.00303854</t>
  </si>
  <si>
    <t>(((((0.17070231*x1)*x5)*pow(x0,-1.0))*pow(x2,-5.0))*(x3+x4))</t>
  </si>
  <si>
    <t>0.17070231*x1*x5*(x3 + x4)/(x0*x2**5)</t>
  </si>
  <si>
    <t>(((-0.02033228+(0.99983983*x0))+((-1.0144239*x1)*x3))+(((0.08909888*x0)*x1)*pow((((-1.0+x2)+(-1.0*x1))+(0.5*x3)),-1.0)))</t>
  </si>
  <si>
    <t>0.08909888*x0*x1/(-x1 + x2 + 0.5*x3 - 1) + 0.99983983*x0 - 1.0144239*x1*x3 - 0.02033228</t>
  </si>
  <si>
    <t>((0.05421599+(0.98538413*x0))+(((-0.46523139*x0)*log((x0*sin(pow(x1,-1.0)))))*sin(log((x0*pow(x2,-1.0))))))</t>
  </si>
  <si>
    <t>(pow(x1,-2.0)*(((pow(x1,2.0)*(0.00845543+(0.99600029*x3)))+((0.6144964*x3)*pow(x2,2.0)))+((-1.13646854*x0)*x2)))</t>
  </si>
  <si>
    <t>(-1.13646854*x0*x2 + x1**2*(0.99600029*x3 + 0.00845543) + 0.6144964*x2**2*x3)/x1**2</t>
  </si>
  <si>
    <t>((pow(x1,-1.0)*pow(x3,-2.0))*((((x1*x3)*(((((-28.34948505+((-0.75164403*pow(x1,2.0))*pow(x4,4.0)))+((-1.85241916*x4)*pow((x1+(-1.0*x3)),2.0)))+(((0.31027472*pow(x1,2.0))*pow(x4,2.0))*pow((((((0.79456707+x4)+(0.47889866*pow(x0,0.5)))+((0.30487635*x4)*pow((x5*log(x0)),0.5)))+((0.15243818*x0)*x5))+((0.15243818*x3)*pow((-0.5+x0),0.5))),2.0)))+(((0.0265171*pow(x1,2.0))*pow(x4,3.0))*pow((x0+x5),2.0)))+(((-0.40140169*x0)*pow(x4,3.0))*pow(log(x1),2.0))))+((x1*pow(x3,2.0))*(((9.03072095+((0.73957673*x3)*pow(((x4*pow(x5,-1.0))*log(x0)),0.5)))+(((0.72353878*x1)*x3)*pow(((x4*pow(x5,-1.0))*log(x0)),0.5)))+((((-0.00027489*pow(x1,2.0))*pow(x4,3.0))*pow(x5,4.0))*pow(((x4*pow(x5,-1.0))*log(x0)),0.5)))))+(((((0.09864082*x3)*pow(x0,-3.0))*pow(x1,3.0))*pow(x4,4.0))*pow((1.0+(0.5*x0)),3.0))))</t>
  </si>
  <si>
    <t>(x1*x3**2*(-0.00027489*x1**2*x4**3*x5**4*(x4*log(x0)/x5)**0.5 + 0.72353878*x1*x3*(x4*log(x0)/x5)**0.5 + 0.73957673*x3*(x4*log(x0)/x5)**0.5 + 9.03072095) + x1*x3*(-0.40140169*x0*x4**3*log(x1)**2 - 0.75164403*x1**2*x4**4 + 0.0265171*x1**2*x4**3*(x0 + x5)**2 + 0.31027472*x1**2*x4**2*(0.47889866*x0**0.5 + 0.15243818*x0*x5 + 0.15243818*x3*(x0 - 0.5)**0.5 + 0.30487635*x4*(x5*log(x0))**0.5 + x4 + 0.79456707)**2 - 1.85241916*x4*(x1 - x3)**2 - 28.34948505) + 0.09864082*x1**3*x3*x4**4*(0.5*x0 + 1)**3/x0**3)/(x1*x3**2)</t>
  </si>
  <si>
    <t>((0.00738491+((1.00121358*x0)*pow(x1,-1.0)))+(((-5.45451788*x1)*pow(x0,-1.0))*pow(x2,-2.0)))</t>
  </si>
  <si>
    <t>1.00121358*x0/x1 + 0.00738491 - 5.45451788*x1/(x0*x2**2)</t>
  </si>
  <si>
    <t>(-0.0075044+(0.25040124*pow(x0,(-1.0*x0))))</t>
  </si>
  <si>
    <t>-0.0075044 + 0.25040124/x0**x0</t>
  </si>
  <si>
    <t>((-0.00461767+((((0.13900685*x0)*x1)*x2)*pow(x3,-1.0)))+(((((((((6.82638746*x0)*x1)*x2)*x4)*x6)*x8)*pow(x3,-1.0))*pow(x5,-2.0))*pow(x7,-2.0)))</t>
  </si>
  <si>
    <t>6.82638746*x0*x1*x2*x4*x6*x8/(x3*x5**2*x7**2) + 0.13900685*x0*x1*x2/x3 - 0.00461767</t>
  </si>
  <si>
    <t>(x0*((((-0.46725245+(2.56351091*x3))+(-0.7048446*x1))+((0.19428441*x1)*x2))+((-0.39479096*x2)*pow(x3,2.0))))</t>
  </si>
  <si>
    <t>x0*(0.19428441*x1*x2 - 0.7048446*x1 - 0.39479096*x2*x3**2 + 2.56351091*x3 - 0.46725245)</t>
  </si>
  <si>
    <t>(((x0*x1)*x2)*((-1.0*log(x3))+log(x4)))</t>
  </si>
  <si>
    <t>((((0.01521148*x0)+((2.62444051*x0)*x1))+(((-0.59270802*x0)*pow(x1,2.0))*pow(((0.31830989*x1)+((x3*x4)*pow(x2,-1.0))),-1.0)))+(((-2.83990848*x0)*x3)*pow(((x2*pow(x4,-1.0))+(x3*pow(x1,-1.0))),-1.0)))</t>
  </si>
  <si>
    <t>-0.59270802*x0*x1**2/(0.31830989*x1 + x3*x4/x2) + 2.62444051*x0*x1 - 2.83990848*x0*x3/(x2/x4 + x3/x1) + 0.01521148*x0</t>
  </si>
  <si>
    <t>(((((((-3.41962946+(0.47782191*x3))+(1.17082314*x1))+(0.48608096*x2))+(1.16202526*x0))+(-0.30652084*pow(((-0.5+(x2*pow(x3,-1.0)))+log((x3*pow((-0.5+x2),-1.0)))),-5.0)))+(((-0.07403162*pow(((-0.5+(x2*pow(x3,-1.0)))+log((x3*pow(x2,-1.0)))),-5.0))*log(x0))*log(x1)))+(((-3.10132755*pow((x2+x3),-1.0))*log(x0))*log(x1)))</t>
  </si>
  <si>
    <t>1.16202526*x0 + 1.17082314*x1 + 0.48608096*x2 + 0.47782191*x3 - 3.41962946 - 0.30652084/(x2/x3 + log(x3/(x2 - 0.5)) - 0.5)**5 - 0.07403162*log(x0)*log(x1)/(x2/x3 + log(x3/x2) - 0.5)**5 - 3.10132755*log(x0)*log(x1)/(x2 + x3)</t>
  </si>
  <si>
    <t>((0.02030682+(((((2.70773605*x0)*x1)*pow(x4,((-1.0*pow(x2,2.0))+(4.0*x2))))*log(x2))*sin((0.0625*pow((((-0.5+(0.3*x2))+((0.25*x5)*pow(x3,-1.0)))+((pow(x2,-1.0)*pow(x3,-1.0))*pow((1.0+(-0.5*x5)),2.0))),-2.0)))))+(((((-0.22392384*x0)*x1)*pow(x4,5.0))*pow((x4+(-0.9*x5)),-1.0))*pow(((x5*pow(x3,-1.0))+((-1.0*x2)*pow(x3,-1.0))),-2.0)))</t>
  </si>
  <si>
    <t>-0.22392384*x0*x1*x4**5/((x4 - 0.9*x5)*(-x2/x3 + x5/x3)**2) + 2.70773605*x0*x1*x4**(-x2**2 + 4*x2)*log(x2)*sin(0.0625/(0.3*x2 - 0.5 + 0.25*x5/x3 + (1 - 0.5*x5)**2/(x2*x3))**2) + 0.02030682</t>
  </si>
  <si>
    <t>((((-1.0*x1)+(-1.0*pow(x0,2.0)))+(4.0*x0))+((-1.0*x1)*pow((-1.0+(-1.0*x0)),-1.0)))</t>
  </si>
  <si>
    <t>(-0.47151838+((((6.27669448*x2)*x3)*pow(x0,-1.0))*pow(x1,-1.0)))</t>
  </si>
  <si>
    <t>((2.0*x0)*(1.0+(-1.0*cos((x1*x2)))))</t>
  </si>
  <si>
    <t>(((0.98254644*x0)*x1)+(((-0.13325432*x0)*pow(x1,2.0))*pow((x1+(-0.9*x2)),-1.0)))</t>
  </si>
  <si>
    <t>-0.13325432*x0*x1**2/(x1 - 0.9*x2) + 0.98254644*x0*x1</t>
  </si>
  <si>
    <t>((0.00964775+((((1.51368711*x0)*x4)*pow(x3,-1.0))*pow((((((-1.0*x2)*x5)*pow(x7,-1.0))+(((x2*x5)*pow(x7,-1.0))*exp(x6)))+log(sin(x6))),-1.0)))+((((1.01048067*x0)*x1)*pow(x2,-1.0))*pow(x3,-1.0)))</t>
  </si>
  <si>
    <t>1.01048067*x0*x1/(x2*x3) + 1.51368711*x0*x4/(x3*(x2*x5*exp(x6)/x7 - x2*x5/x7 + log(sin(x6)))) + 0.00964775</t>
  </si>
  <si>
    <t>(((0.11936621*pow(x0,-1.0))*pow(x3,2.0))+((((0.11936621*x1)*pow(x0,-1.0))*pow(x2,-2.0))*pow(x4,2.0)))</t>
  </si>
  <si>
    <t>0.11936621*x1*x4**2/(x0*x2**2) + 0.11936621*x3**2/x0</t>
  </si>
  <si>
    <t>((-0.075*pow(x1,2.0))+(x0*pow((pow(x1,-1.0)+(x0*pow(x1,-1.0))),-1.0)))</t>
  </si>
  <si>
    <t>(((((((-2.57590362+(4.33855857*pow(((pow(x2,2.0)*pow(x3,-1.0))*pow(x4,-1.0)),0.5)))+(-2.58273203*x2))+((0.97865639*x0)*pow(x1,2.0)))+((0.99607621*x3)*x5))+((1.0194514*x3)*x4))+((((0.10415498*pow(x3,2.0))*pow(x4,2.0))*log(x1))*sin(pow((x0+(x2*pow(x3,-1.0))),-1.0))))+(((((0.07408698*x1)*x3)*pow(x4,2.0))*pow((x0+(x2*pow(x3,-1.0))),-1.0))*sin((x3*pow((x0+(x2*pow(x4,-1.0))),-1.0)))))</t>
  </si>
  <si>
    <t>0.97865639*x0*x1**2 + 0.07408698*x1*x3*x4**2*sin(x3/(x0 + x2/x4))/(x0 + x2/x3) - 2.58273203*x2 + 0.10415498*x3**2*x4**2*log(x1)*sin(1/(x0 + x2/x3)) + 1.0194514*x3*x4 + 0.99607621*x3*x5 + 4.33855857*(x2**2/(x3*x4))**0.5 - 2.57590362</t>
  </si>
  <si>
    <t>(((1.0003077*x2)+((((0.54651214*x2)*pow(x0,-2.0))*pow(x1,2.0))*cos((2.0*x3))))+((((-1.02342125*x1)*x2)*pow(x0,-1.0))*cos(x3)))</t>
  </si>
  <si>
    <t>1.0003077*x2 - 1.02342125*x1*x2*cos(x3)/x0 + 0.54651214*x1**2*x2*cos(2*x3)/x0**2</t>
  </si>
  <si>
    <t>((pow(x1,2.0)+(-1.0*pow((x0+x1),2.0)))+(3.0*x0))</t>
  </si>
  <si>
    <t>(x0*((0.97956485+(-0.98994202*x1))+((-0.77128276*pow((x2+(-1.0*x3)),2.0))*pow(log(x1),2.0))))</t>
  </si>
  <si>
    <t>x0*(-0.98994202*x1 - 0.77128276*(x2 - x3)**2*log(x1)**2 + 0.97956485)</t>
  </si>
  <si>
    <t>((0.00579473+((((0.94417602*x0)*x1)*x2)*x3))+((((0.51468321*x2)*x3)*pow(x0,2.0))*pow(x1,2.0)))</t>
  </si>
  <si>
    <t>0.51468321*x0**2*x1**2*x2*x3 + 0.94417602*x0*x1*x2*x3 + 0.00579473</t>
  </si>
  <si>
    <t>((1.0100592*x2)+(((-1.23154047*x1)*x2)*pow((x1+(-1.35*x0)),-1.0)))</t>
  </si>
  <si>
    <t>(0.50026392+(-0.49513832*cos((((((((pow((-0.55+x2),-1.0)*sin(x2))+((pow(x0,3.0)*pow(x1,2.0))*pow(x2,-1.0)))+(((10.0*x0)*x1)*pow(x2,-1.0)))+((((-1.0*x0)*x1)*pow(x2,-1.0))*pow(((pow(x1,-1.0)*sin(pow(x1,-1.0)))+sin(pow(x0,-1.0))),-2.0)))+((((-1.0*x1)*pow(x0,3.0))*pow(x2,-1.0))*pow((pow(x0,-1.0)+pow(x1,-1.0)),-1.0)))+cos(pow(x1,-1.0)))+sin((pow(x0,0.5)*pow(x2,-1.0)))))))</t>
  </si>
  <si>
    <t>0.50026392 - 0.49513832*cos(x0**3*x1**2/x2 - x0**3*x1/(x2*(1/x1 + 1/x0)) + 10*x0*x1/x2 - x0*x1/(x2*(sin(1/x0) + sin(1/x1)/x1)**2) + sin(x0**0.5/x2) + cos(1/x1) + sin(x2)/(x2 - 0.55))</t>
  </si>
  <si>
    <t>((((0.23993385+(1.292e-05*pow(x1,12.0)))+(0.12348388*x1))+(1.79087907*pow(x1,-1.0)))+(-2.04639122*pow((-0.25+x1),-1.0)))</t>
  </si>
  <si>
    <t>1.292e-5*x1**12 + 0.12348388*x1 + 0.23993385 - 2.04639122/(x1 - 0.25) + 1.79087907/x1</t>
  </si>
  <si>
    <t>((pow(x1,-17.0)*pow(x4,-5.0))*(((((((((-37.81326892*pow(x0,4.0))*pow(x1,16.0))+(((1.96338462*pow(x0,4.0))*pow(x1,12.0))*pow(((-1.0+(0.5*pow(x3,-1.0)))+((0.5*x2)*x3)),4.0)))+(((82.86332636*x2)*pow(x0,4.0))*pow(x1,14.0)))+(((77.90944731*x3)*pow(x0,4.0))*pow(x1,14.0)))+((((0.00098541*x2)*pow(x1,13.0))*pow(((x2+(0.5*pow(x3,2.0)))+((0.5*x0)*x2)),4.0))*pow(sin(pow(x0,-1.0)),-4.0)))+((((0.00013662*x3)*pow(x1,13.0))*pow(((x2+(0.5*pow(x3,2.0)))+((0.5*x0)*x2)),4.0))*pow(sin(pow(x0,-1.0)),-4.0)))+((((-0.04408912*pow(x0,4.0))*pow(x1,12.0))*pow((1.0+x2),4.0))*pow((1.0+x3),4.0)))+((((-115.0178505*x2)*x3)*pow(x0,4.0))*pow(x1,13.0))))</t>
  </si>
  <si>
    <t>(-37.81326892*x0**4*x1**16 + 82.86332636*x0**4*x1**14*x2 + 77.90944731*x0**4*x1**14*x3 - 115.0178505*x0**4*x1**13*x2*x3 - 0.04408912*x0**4*x1**12*(x2 + 1)**4*(x3 + 1)**4 + 1.96338462*x0**4*x1**12*(0.5*x2*x3 - 1 + 0.5/x3)**4 + 0.00098541*x1**13*x2*(0.5*x0*x2 + x2 + 0.5*x3**2)**4/sin(1/x0)**4 + 0.00013662*x1**13*x3*(0.5*x0*x2 + x2 + 0.5*x3**2)**4/sin(1/x0)**4)/(x1**17*x4**5)</t>
  </si>
  <si>
    <t>(((-0.02576625+(((0.00221752*pow(x1,2.0))*pow((x0+x2),2.0))*pow(((0.5*x4)+(pow(x3,-4.0)*pow(x4,4.0))),-2.0)))+((((1.15567578*x0)*x2)*pow(x1,2.0))*pow((x3+x4),-2.0)))+((((0.12173712*x0)*x1)*x2)*pow(((-1.0+x3)+(pow((-0.5+x1),-1.0)*exp(x3))),-1.0)))</t>
  </si>
  <si>
    <t>1.15567578*x0*x1**2*x2/(x3 + x4)**2 + 0.12173712*x0*x1*x2/(x3 - 1 + exp(x3)/(x1 - 0.5)) + 0.00221752*x1**2*(x0 + x2)**2/(0.5*x4 + x4**4/x3**4)**2 - 0.02576625</t>
  </si>
  <si>
    <t>((((-0.00864922+(-1.31174177*pow(x1,-1.0)))+((2.70890137*x0)*pow(x1,-1.0)))+((4.13828732*x0)*pow(((x2+x3)+(0.31830989*x1)),-1.0)))+((3.6694827*pow(x0,2.0))*pow(((x1+x2)+x3),-1.0)))</t>
  </si>
  <si>
    <t>3.6694827*x0**2/(x1 + x2 + x3) + 4.13828732*x0/(0.31830989*x1 + x2 + x3) + 2.70890137*x0/x1 - 0.00864922 - 1.31174177/x1</t>
  </si>
  <si>
    <t>((0.98456709*x0)+(((0.14266117*x0)*x1)*pow((x2+(-1.14159265*x1)),-1.0)))</t>
  </si>
  <si>
    <t>0.14266117*x0*x1/(-1.14159265*x1 + x2) + 0.98456709*x0</t>
  </si>
  <si>
    <t>((0.00895507+(0.37764871*pow(x0,-1.0)))+((-0.11976646*pow(pow(x0,-5.0),0.5))*pow((x1+(-1.0*x2)),2.0)))</t>
  </si>
  <si>
    <t>-0.11976646*(x1 - x2)**2*(x0**(-5))**0.5 + 0.00895507 + 0.37764871/x0</t>
  </si>
  <si>
    <t>((((pow(x3,2.0)*pow(x4,2.0))*pow(x5,-7.0))*pow(x6,-13.0))*(((((pow(x5,5.0)*pow(x6,13.0))*((-14.10815832+(14.81416528*cos(pow(x6,-1.0))))+(-2.3229461*log(((pow(x0,-1.0)*pow(x1,-1.0))*pow(x2,-1.0))))))+(((13.44153318*pow(x5,5.0))*pow(x6,12.0))*log(((pow(x0,-1.0)*pow(x1,-1.0))*pow(x2,-1.0)))))+(((pow(x0,2.0)*pow(x5,6.0))*pow(x6,3.0))*(-1.63403956+((1.06112233*x1)*x2))))+(((((9.2100217*x0)*x1)*x2)*pow(x5,5.0))*pow(x6,11.0))))</t>
  </si>
  <si>
    <t>x3**2*x4**2*(x0**2*x5**6*x6**3*(1.06112233*x1*x2 - 1.63403956) + 9.2100217*x0*x1*x2*x5**5*x6**11 + x5**5*x6**13*(-2.3229461*log(1/(x0*x1*x2)) + 14.81416528*cos(1/x6) - 14.10815832) + 13.44153318*x5**5*x6**12*log(1/(x0*x1*x2)))/(x5**7*x6**13)</t>
  </si>
  <si>
    <t>(-0.263551+(1.26463247*exp(((0.77640218*x0)*x1))))</t>
  </si>
  <si>
    <t>1.26463247*exp(0.77640218*x0*x1) - 0.263551</t>
  </si>
  <si>
    <t>((-0.00053338+((1.00210957*x0)*x1))+(((0.39395641*x0)*pow(x1,3.0))*pow((x2+(-0.4*x1)),-2.0)))</t>
  </si>
  <si>
    <t>0.39395641*x0*x1**3/(-0.4*x1 + x2)**2 + 1.00210957*x0*x1 - 0.00053338</t>
  </si>
  <si>
    <t>((0.83023459+(-0.75832735*sin((x0*log((pow(x0,-0.5)+sin(((((0.31830989*x3)*x4)*pow(x1,-1.0))*pow(x2,-1.0)))))))))+(-0.32698227*pow(x0,-1.0)))</t>
  </si>
  <si>
    <t>-0.75832735*sin(x0*log(x0**(-0.5) + sin(0.31830989*x3*x4/(x1*x2)))) + 0.83023459 - 0.32698227/x0</t>
  </si>
  <si>
    <t>(((0.21474319+(0.2581735*cos((x1*pow(x0,-0.5)))))+(0.15386793*x1))+(-0.27053195*pow((x0+log(x1)),0.5)))</t>
  </si>
  <si>
    <t>0.15386793*x1 - 0.27053195*(x0 + log(x1))**0.5 + 0.2581735*cos(x1/x0**0.5) + 0.21474319</t>
  </si>
  <si>
    <t>(((((((0.3561089*x0)+((0.0022804*x0)*exp(x1)))+((-22.77571894*x0)*pow((-1.0+(-0.66666667*x1)),-5.0)))+(((10.41742602*x0)*pow((-0.6+(-1.0*x1)),-5.0))*cos((x1*x2))))+((((5.81446946*x0)*pow((-1.0+(-0.66666667*x1)),-5.0))*cos((x1*x2)))*exp(x1)))+((((-5.9e-07*x0)*x1)*pow((-1.0+(-0.66666667*x1)),5.0))*exp(x1)))+(((((7.3e-07*x0)*x1)*pow((-1.0+(-0.66666667*x1)),5.0))*cos((x1*x2)))*exp(x1)))</t>
  </si>
  <si>
    <t>7.3e-7*x0*x1*(-0.66666667*x1 - 1)**5*exp(x1)*cos(x1*x2) - 5.9e-7*x0*x1*(-0.66666667*x1 - 1)**5*exp(x1) + 0.0022804*x0*exp(x1) + 0.3561089*x0 + 5.81446946*x0*exp(x1)*cos(x1*x2)/(-0.66666667*x1 - 1)**5 - 22.77571894*x0/(-0.66666667*x1 - 1)**5 + 10.41742602*x0*cos(x1*x2)/(-x1 - 0.6)**5</t>
  </si>
  <si>
    <t>(pow(x4,-2.0)*(((-0.00724358*x2)*pow(x0,3.0))+(((0.10081328*x1)*x3)*pow(x0,2.0))))</t>
  </si>
  <si>
    <t>(-0.00724358*x0**3*x2 + 0.10081328*x0**2*x1*x3)/x4**2</t>
  </si>
  <si>
    <t>((-3.96674439+(1.42425157*pow((pow(x0,-1.0)*(x1+(-1.0*x2))),0.5)))+(3.94728578*cos((((x3*pow(x1,-0.5))*pow(x4,-1.0))*sin(pow(x0,-1.0))))))</t>
  </si>
  <si>
    <t>1.42425157*((x1 - x2)/x0)**0.5 + 3.94728578*cos(x3*sin(1/x0)/(x1**0.5*x4)) - 3.96674439</t>
  </si>
  <si>
    <t>((0.00596545+(-0.49830465*pow((((pow(x3,3.0)+(pow(x3,2.0)*sin(pow(2.0,x2))))+((pow(x2,-2.0)*pow(x3,2.0))*pow(log(x2),-2.0)))+(((3.14159265*x0)*pow(x1,-1.0))*pow(x3,2.0))),-1.0)))+((0.13224218*pow(x3,-2.0))*pow((((x0*pow(x1,-1.0))*pow(x3,2.0))+((pow(x2,2.0)*pow(x3,-2.0))*log(x2))),-1.0)))</t>
  </si>
  <si>
    <t>0.00596545 - 0.49830465/(3.14159265*x0*x3**2/x1 + x3**3 + x3**2*sin(2**x2) + x3**2/(x2**2*log(x2)**2)) + 0.13224218/(x3**2*(x0*x3**2/x1 + x2**2*log(x2)/x3**2))</t>
  </si>
  <si>
    <t>(((((((((((((((4.02313762+(1.54263872*x3))+(-2.07492688*x2))+(-3.47768327*pow(x4,-1.0)))+((3.16645935*x2)*pow(sin((0.52201378*x1)),3.0)))+((-0.03609878*cos(x4))*exp(x3)))+((-0.58070064*x0)*x2))+((-2.84693557*x3)*pow(sin((0.54921025*x1)),3.0)))+(((1.56220146*x0)*x2)*pow(sin((0.52201378*x1)),3.0)))+((((0.0732271*pow(x1,-0.5))*pow(x2,-3.0))*pow(x3,(0.5*x0)))*pow(x3,(0.5*x4))))+((((-8.674e-05*pow(x1,6.0))*pow(x2,-6.0))*pow(x3,(0.5*x0)))*pow(x3,(0.5*x4))))+((((-0.14645421*pow(x2,-3.0))*pow(x3,(0.5*x0)))*pow(x3,(0.5*x4)))*pow(sin(((0.5*pow(x1,-0.5))+(x3*sin(pow(x1,-1.0))))),3.0)))+((((-0.36473954*pow(x2,-4.0))*pow(x3,(0.5*x0)))*pow(x3,(0.5*x4)))*pow(sin(((0.5*pow(x1,-0.5))+(x3*sin(pow(x1,-1.0))))),3.0)))+(((((5.662e-05*pow(x1,6.0))*pow(x2,-6.0))*pow(x3,(0.5*x0)))*pow(x3,(0.5*x2)))*pow(x3,(0.5*x4))))+(((((-0.5064095*x1)*x3)*x4)*pow(x2,-1.0))*pow(sin((0.54921025*x1)),3.0)))+((((((0.04568669*x0)*x1)*pow(x2,-1.0))*pow(sin((0.54921025*x1)),3.0))*cos(x4))*exp(x3)))</t>
  </si>
  <si>
    <t>0.04568669*x0*x1*exp(x3)*sin(0.54921025*x1)**3*cos(x4)/x2 + 1.56220146*x0*x2*sin(0.52201378*x1)**3 - 0.58070064*x0*x2 + 0.0732271*x3**(0.5*x0)*x3**(0.5*x4)/(x1**0.5*x2**3) + 5.662e-5*x1**6*x3**(0.5*x0)*x3**(0.5*x2)*x3**(0.5*x4)/x2**6 - 8.674e-5*x1**6*x3**(0.5*x0)*x3**(0.5*x4)/x2**6 - 0.5064095*x1*x3*x4*sin(0.54921025*x1)**3/x2 + 3.16645935*x2*sin(0.52201378*x1)**3 - 2.07492688*x2 - 2.84693557*x3*sin(0.54921025*x1)**3 + 1.54263872*x3 - 0.03609878*exp(x3)*cos(x4) + 4.02313762 - 3.47768327/x4 - 0.14645421*x3**(0.5*x0)*x3**(0.5*x4)*sin(0.5/x1**0.5 + x3*sin(1/x1))**3/x2**3 - 0.36473954*x3**(0.5*x0)*x3**(0.5*x4)*sin(0.5/x1**0.5 + x3*sin(1/x1))**3/x2**4</t>
  </si>
  <si>
    <t>((((0.99992307*x2)*x3)+((-0.07940012*x0)*x1))+((((0.00203716*pow(x0,2.0))*pow(x1,2.0))*pow(x2,-1.0))*pow(x3,-1.0)))</t>
  </si>
  <si>
    <t>0.00203716*x0**2*x1**2/(x2*x3) - 0.07940012*x0*x1 + 0.99992307*x2*x3</t>
  </si>
  <si>
    <t>((((((0.499713*x2)+(0.499713*x3))+((0.2905114*x2)*pow(x0,0.5)))+((0.2918989*x3)*pow(x1,0.5)))+((-0.29099717*x2)*pow(x1,0.5)))+((-0.29084382*x3)*pow(x0,0.5)))</t>
  </si>
  <si>
    <t>0.2905114*x0**0.5*x2 - 0.29084382*x0**0.5*x3 - 0.29099717*x1**0.5*x2 + 0.2918989*x1**0.5*x3 + 0.499713*x2 + 0.499713*x3</t>
  </si>
  <si>
    <t>(((4.94414635+(0.1078956*x2))+(-4.70721077*pow(sin((3.14159265*pow(((1.0+pow((x2+x3),-1.0))+(x3*pow((x2+pow(x2,-1.0)),-1.0))),-1.0))),4.0)))+((0.66849378*pow((0.1+pow((x0+(-1.0*x1)),-2.0)),-1.0))*sin(pow((pow((x3+sin((0.5+x2))),-1.0)+(x3*pow((x2+pow(x2,-1.0)),-1.0))),-1.0))))</t>
  </si>
  <si>
    <t>0.1078956*x2 - 4.70721077*sin(3.14159265/(x3/(x2 + 1/x2) + 1 + 1/(x2 + x3)))**4 + 4.94414635 + 0.66849378*sin(1/(x3/(x2 + 1/x2) + 1/(x3 + sin(x2 + 0.5))))/(0.1 + (x0 - x1)**(-2))</t>
  </si>
  <si>
    <t>(((x0*pow(x2,-3.0))*pow(x4,-1.0))*((0.08265673*pow(x2,2.0))+(((0.08128548*x1)*x2)*cos(x3))))</t>
  </si>
  <si>
    <t>x0*(0.08128548*x1*x2*cos(x3) + 0.08265673*x2**2)/(x2**3*x4)</t>
  </si>
  <si>
    <t>(0.95044927+((0.52652719*pow(x5,-2.0))*pow(((x0*pow(((-0.4+(0.8*x4))+((x3*x5)*pow(x1,-1.0))),-1.0))+((((x1*x6)*pow(x3,-1.0))*pow((1.0+x4),-1.0))*sin(pow(x2,-1.0)))),2.0)))</t>
  </si>
  <si>
    <t>0.95044927 + 0.52652719*(x0/(0.8*x4 - 0.4 + x3*x5/x1) + x1*x6*sin(1/x2)/(x3*(x4 + 1)))**2/x5**2</t>
  </si>
  <si>
    <t>(((((-0.59726384+(0.37030093*sin((x2*pow(x3,-0.5)))))+(0.6008321*pow((x2*pow(x1,-1.0)),-0.5)))+((0.52332945*x0)*log(x2)))+((0.40114757*pow(x1,-1.0))*cos(x0)))+((1.29001826*pow(x3,-1.0))*log(x0)))</t>
  </si>
  <si>
    <t>0.52332945*x0*log(x2) + 0.6008321/(x2/x1)**0.5 + 0.37030093*sin(x2/x3**0.5) - 0.59726384 + 1.29001826*log(x0)/x3 + 0.40114757*cos(x0)/x1</t>
  </si>
  <si>
    <t>(((x0*x1)*pow(x3,-1.0))*((((0.82246328+(4.6719178*sin(x2)))+(6.35104413*sin(((1.57079633+x4)+(-1.0*x5)))))+((6.39098897*pow((1.0+(-0.72727273*x2)),2.0))*pow(sin(((1.57079633+x4)+(-1.0*x5))),2.0)))+((4.45920376*cos((3.14159265*pow(x2,-1.0))))*sin(((1.57079633+x4)+(-1.0*x5))))))</t>
  </si>
  <si>
    <t>x0*x1*(6.39098897*(1 - 0.72727273*x2)**2*sin(x4 - x5 + 1.57079633)**2 + 4.6719178*sin(x2) + 4.45920376*sin(x4 - x5 + 1.57079633)*cos(3.14159265/x2) + 6.35104413*sin(x4 - x5 + 1.57079633) + 0.82246328)/x3</t>
  </si>
  <si>
    <t>(((0.99903794*x0)+((-1.02333335*x1)*x3))+(((-0.09319086*x0)*x1)*pow(((0.25+x1)+(-1.0*x2)),-1.0)))</t>
  </si>
  <si>
    <t>((((x1*x5)*pow(x0,-1.0))*pow(x2,-5.0))*((0.17143502*x3)+(0.17395543*x4)))</t>
  </si>
  <si>
    <t>x1*x5*(0.17143502*x3 + 0.17395543*x4)/(x0*x2**5)</t>
  </si>
  <si>
    <t>(((0.37118548*x0)+(((((0.0065647*pow(x1,5.0))*pow(x2,4.0))*pow(x3,-4.0))*pow(x4,-6.0))*pow(((x0*pow(x3,-1.0))+(x2*x4)),2.0)))+(((((1.29182299*x0)*pow(x1,2.0))*pow(x2,2.0))*pow(x3,-2.0))*pow(x4,-2.0)))</t>
  </si>
  <si>
    <t>1.29182299*x0*x1**2*x2**2/(x3**2*x4**2) + 0.37118548*x0 + 0.0065647*x1**5*x2**4*(x0/x3 + x2*x4)**2/(x3**4*x4**6)</t>
  </si>
  <si>
    <t>((-0.11638729+(2.95666577*pow((x0*x1),0.5)))+(((-0.09982383*x2)*pow(x3,2.0))*pow(x4,-2.0)))</t>
  </si>
  <si>
    <t>-0.09982383*x2*x3**2/x4**2 + 2.95666577*(x0*x1)**0.5 - 0.11638729</t>
  </si>
  <si>
    <t>(((((((5.73543228*x1)*x4)*pow(((1.0+x3)+(x2*sin(pow(x0,-1.0)))),-1.0))+(((-4.52608855*x1)*x4)*pow((((x2+(-0.70710678*pow(x2,0.5)))+(pow(x2,0.5)*pow(x3,-1.0)))+((x3*pow(x0,-1.0))*pow(x2,0.5))),-1.0)))+((((0.52172699*x1)*x2)*x4)*pow((((0.25+(0.25*x3))+(x3*pow(x0,-1.0)))+(((0.25*x2)*x3)*pow(x0,-1.0))),-2.0)))+((((-0.34635327*x1)*x3)*x4)*pow((x0+x2),-1.0)))+((((((-0.0267475*x0)*x1)*x3)*x4)*pow(x2,-1.0))*pow((pow((1.0+x3),-1.0)+(x2*pow(x0,-1.0))),-1.0)))</t>
  </si>
  <si>
    <t>-0.0267475*x0*x1*x3*x4/(x2*(1/(x3 + 1) + x2/x0)) + 0.52172699*x1*x2*x4/(0.25*x3 + 0.25 + 0.25*x2*x3/x0 + x3/x0)**2 - 0.34635327*x1*x3*x4/(x0 + x2) - 4.52608855*x1*x4/(-0.70710678*x2**0.5 + x2**0.5/x3 + x2 + x2**0.5*x3/x0) + 5.73543228*x1*x4/(x2*sin(1/x0) + x3 + 1)</t>
  </si>
  <si>
    <t>(((0.09015983+((((0.18607633*x2)*pow(x3,4.0))*pow(x5,-4.0))*pow((1.0+x4),-4.0)))+(((((0.01643211*pow(x0,-4.0))*pow(x1,6.0))*pow(x3,4.0))*pow(x5,-4.0))*pow(((x0+x4)+pow(x3,-1.0)),-4.0)))+((((((0.08313497*pow(x0,-2.0))*pow(x1,3.0))*pow(x3,2.0))*pow(x4,-2.0))*pow(x5,-2.0))*pow((pow((x2+pow(x1,-1.0)),-1.0)+(x0*pow(x2,-2.0))),-2.0)))</t>
  </si>
  <si>
    <t>0.18607633*x2*x3**4/(x5**4*(x4 + 1)**4) + 0.09015983 + 0.08313497*x1**3*x3**2/(x0**2*x4**2*x5**2*(x0/x2**2 + 1/(x2 + 1/x1))**2) + 0.01643211*x1**6*x3**4/(x0**4*x5**4*(x0 + x4 + 1/x3)**4)</t>
  </si>
  <si>
    <t>((0.98429983*x0)+(((0.14342992*x0)*x1)*pow((x2+(-1.14159265*x1)),-1.0)))</t>
  </si>
  <si>
    <t>0.14342992*x0*x1/(-1.14159265*x1 + x2) + 0.98429983*x0</t>
  </si>
  <si>
    <t>(((((((8e-08*x0)*pow(x1,10.0))+((0.11508538*x0)*x1))+((-0.97078833*x0)*cos((x1*x2))))+((-15.19859528*x0)*pow((-1.0+(-0.5*x1)),-5.0)))+(((-0.52160994*x0)*cos(x1))*cos((x1*x2))))+(((-0.98184646*x0)*pow(x1,-5.0))*cos((x1*x2))))</t>
  </si>
  <si>
    <t>8.0e-8*x0*x1**10 + 0.11508538*x0*x1 - 0.52160994*x0*cos(x1)*cos(x1*x2) - 0.97078833*x0*cos(x1*x2) - 15.19859528*x0/(-0.5*x1 - 1)**5 - 0.98184646*x0*cos(x1*x2)/x1**5</t>
  </si>
  <si>
    <t>((((-0.00264023*x0)+((0.32389303*x0)*pow(x1,2.0)))+((1.00029503*x0)*pow(x2,2.0)))+((((0.14742068*x0)*x2)*pow(x1,2.0))*pow((x2+(-1.0*x1)),-1.0)))</t>
  </si>
  <si>
    <t>0.14742068*x0*x1**2*x2/(-x1 + x2) + 0.32389303*x0*x1**2 + 1.00029503*x0*x2**2 - 0.00264023*x0</t>
  </si>
  <si>
    <t>((0.00238041+((0.9818255*x0)*x1))+(((-0.13521673*x0)*pow(x1,2.0))*pow((x1+(-0.9*x2)),-1.0)))</t>
  </si>
  <si>
    <t>-0.13521673*x0*x1**2/(x1 - 0.9*x2) + 0.9818255*x0*x1 + 0.00238041</t>
  </si>
  <si>
    <t>((((-5.02388608+(0.86301474*x1))+(3.28857213*log((((5.14159265*sin(pow(x0,-1.0)))+(x0*pow((x2+(-1.0*x3)),2.0)))+(pow(x0,2.0)*sin(pow(x1,-2.0)))))))+(-0.27493872*pow((x2+(-1.0*x3)),2.0)))+((-0.41605908*x0)*pow(x1,-2.0)))</t>
  </si>
  <si>
    <t>-0.41605908*x0/x1**2 + 0.86301474*x1 - 0.27493872*(x2 - x3)**2 + 3.28857213*log(x0**2*sin(x1**(-2)) + x0*(x2 - x3)**2 + 5.14159265*sin(1/x0)) - 5.02388608</t>
  </si>
  <si>
    <t>(((((-0.00970132+(0.59019728*x1))+(4.03851758*x0))+(-1.01800636*pow(x0,2.0)))+((-0.15944179*x1)*pow(x0,0.5)))+((-1.06351515*x1)*cos(pow(0.5,x0))))</t>
  </si>
  <si>
    <t>-0.15944179*x0**0.5*x1 - 1.01800636*x0**2 + 4.03851758*x0 - 1.06351515*x1*cos(0.5**x0) + 0.59019728*x1 - 0.00970132</t>
  </si>
  <si>
    <t>((((1.20486172*x0)*x1)+(((-0.12223968*x0)*x1)*sin((1.0+(1.44269504*log((x1*pow((-1.0+(((10.0*x3)*x4)*pow(x2,-1.0))),-1.0))))))))+(((-1.07781261*x0)*x4)*pow(((x2*pow(x3,-1.0))+(x4*pow(x1,-1.0))),-1.0)))</t>
  </si>
  <si>
    <t>((0.03812343+(0.98828494*x0))+((3.85855887*cos((1.04880885*pow(((0.45454545+pow(x0,-1.0))+((0.90909091*x0)*sin((2.0*pow((0.5+x2),-1.0))))),0.5))))*sin(log((x0*pow(x1,-1.0))))))</t>
  </si>
  <si>
    <t>0.98828494*x0 + 3.85855887*sin(log(x0/x1))*cos(1.04880885*(0.90909091*x0*sin(2/(x2 + 0.5)) + 0.45454545 + 1/x0)**0.5) + 0.03812343</t>
  </si>
  <si>
    <t>(pow((x1+x2),-1.0)*((((-0.32335293+(0.40387539*sin(x1)))*(x1+x2))+((1.46975533*x0)*x3))+(((1.38847584*x0)*x3)*sin((x2*(-0.45+x3))))))</t>
  </si>
  <si>
    <t>(1.38847584*x0*x3*sin(x2*(x3 - 0.45)) + 1.46975533*x0*x3 + (x1 + x2)*(0.40387539*sin(x1) - 0.32335293))/(x1 + x2)</t>
  </si>
  <si>
    <t>((1.00944378+((8.96407024*pow(((x2+pow(x1,-1.0))+pow(x3,-1.0)),-2.0))*log(((x0*x1)*pow(x2,-2.0)))))+((((1.89045128*x0)*pow(x2,-1.0))*sin(x4))*sin(x5)))</t>
  </si>
  <si>
    <t>1.89045128*x0*sin(x4)*sin(x5)/x2 + 1.00944378 + 8.96407024*log(x0*x1/x2**2)/(x2 + 1/x3 + 1/x1)**2</t>
  </si>
  <si>
    <t>((0.00800583+((1.00105436*x0)*pow(x1,-1.0)))+(((-5.45805593*x1)*pow(x0,-1.0))*pow(x2,-2.0)))</t>
  </si>
  <si>
    <t>1.00105436*x0/x1 + 0.00800583 - 5.45805593*x1/(x0*x2**2)</t>
  </si>
  <si>
    <t>((-0.08148258*x0)+((((0.55211755*x0)*x3)*x5)*pow(((x3+(-1.0*sin(x5)))+((x1*x2)*x4)),-1.0)))</t>
  </si>
  <si>
    <t>0.55211755*x0*x3*x5/(x1*x2*x4 + x3 - sin(x5)) - 0.08148258*x0</t>
  </si>
  <si>
    <t>(-0.00610621+((1.98155207*pow(((((((x4*x6)*pow(x0,2.0))*pow(x1,2.0))*pow(x2,2.0))*pow(x3,-2.0))*pow(x7,-2.0)),0.5))*pow(((0.87758256+x5)+(-1.0*x8)),-1.0)))</t>
  </si>
  <si>
    <t>1.98155207*(x0**2*x1**2*x2**2*x4*x6/(x3**2*x7**2))**0.5/(x5 - x8 + 0.87758256) - 0.00610621</t>
  </si>
  <si>
    <t>((((((((((41.53118213+(-39.80089741*x1))+((99.11513348*pow(x0,4.0))*pow(x4,-5.0)))+(((7.61693051*pow(x0,4.0))*pow(x1,-4.0))*pow(((0.5*pow(x3,-1.0))+(x4*pow(x3,-1.0))),-3.0)))+(((10.79932811*pow(x0,4.0))*pow(x4,-5.0))*pow((((1.0+x3)+x4)+(-1.0*x1)),2.0)))+(((-2.75002168*pow(x0,4.0))*pow(x1,4.0))*pow(x4,-4.0)))+(((-16.00261006*x3)*pow(x0,4.0))*pow(x4,-5.0)))+(((-73.12478588*pow(x0,5.0))*pow(x2,-1.0))*pow(x4,-5.0)))+(((((-0.05047288*pow(x0,4.0))*pow(x1,-4.0))*pow(x2,4.0))*pow(x4,-5.0))*pow(((1.0+x3)+x4),2.0)))+(((((-0.14105404*pow(x0,4.0))*pow(x1,-4.0))*pow(x3,3.0))*pow(x4,-3.0))*pow(((0.70710678+x1)+((x2*pow(x1,-1.0))*pow(x4,-1.0))),4.0)))+((((((-0.22848126*x2)*pow(x0,4.0))*pow(x1,-4.0))*pow(x4,-4.0))*pow((x3+((0.5*pow(x1,-1.0))*pow(x4,-4.0))),2.0))*pow(((1.0+pow(x2,0.5))+sin((x1*x4))),4.0)))</t>
  </si>
  <si>
    <t>-73.12478588*x0**5/(x2*x4**5) - 2.75002168*x0**4*x1**4/x4**4 - 16.00261006*x0**4*x3/x4**5 + 10.79932811*x0**4*(-x1 + x3 + x4 + 1)**2/x4**5 + 99.11513348*x0**4/x4**5 - 0.05047288*x0**4*x2**4*(x3 + x4 + 1)**2/(x1**4*x4**5) - 0.22848126*x0**4*x2*(x3 + 0.5/(x1*x4**4))**2*(x2**0.5 + sin(x1*x4) + 1)**4/(x1**4*x4**4) - 0.14105404*x0**4*x3**3*(x1 + 0.70710678 + x2/(x1*x4))**4/(x1**4*x4**3) + 7.61693051*x0**4/(x1**4*(x4/x3 + 0.5/x3)**3) - 39.80089741*x1 + 41.53118213</t>
  </si>
  <si>
    <t>((0.79227526+(-0.66357288*sin(log((1.0+x0)))))+((-0.10616099*pow(x0,-2.0))*pow((x1+(-1.0*x2)),2.0)))</t>
  </si>
  <si>
    <t>-0.66357288*sin(log(x0 + 1)) + 0.79227526 - 0.10616099*(x1 - x2)**2/x0**2</t>
  </si>
  <si>
    <t>(0.50112892+(-0.49569504*sin(((((pow(x1,-1.0)+(x0*x1))+(pow(x1,2.0)*sin(pow(x2,-3.0))))+((x0*pow(x2,-1.0))*sin(x2)))+(((10.5*x0)*x1)*pow(x2,-1.0))))))</t>
  </si>
  <si>
    <t>0.50112892 - 0.49569504*sin(x0*x1 + 10.5*x0*x1/x2 + x0*sin(x2)/x2 + x1**2*sin(x2**(-3)) + 1/x1)</t>
  </si>
  <si>
    <t>((0.00652542+((((0.93873892*x0)*x1)*x2)*x3))+((((0.52392885*x2)*x3)*pow(x0,2.0))*pow(x1,2.0)))</t>
  </si>
  <si>
    <t>0.52392885*x0**2*x1**2*x2*x3 + 0.93873892*x0*x1*x2*x3 + 0.00652542</t>
  </si>
  <si>
    <t>((-0.14748209+((0.14038175*x2)*x3))+(((((((0.52621997*x0)*x1)*pow(x2,2.0))*pow(x3,2.0))*pow(x4,5.0))*pow(((0.25+x5)+(-0.55*x4)),-2.0))*pow(log(x5),-4.0)))</t>
  </si>
  <si>
    <t>0.52621997*x0*x1*x2**2*x3**2*x4**5/((-0.55*x4 + x5 + 0.25)**2*log(x5)**4) + 0.14038175*x2*x3 - 0.14748209</t>
  </si>
  <si>
    <t>(x0*((0.96911809+(-0.98543164*x1))+((-0.10195598*pow(x1,2.0))*pow((x2+(-1.0*x3)),2.0))))</t>
  </si>
  <si>
    <t>x0*(-0.10195598*x1**2*(x2 - x3)**2 - 0.98543164*x1 + 0.96911809)</t>
  </si>
  <si>
    <t>(-0.00738815+(0.2502661*pow(x0,(-1.0*x0))))</t>
  </si>
  <si>
    <t>-0.00738815 + 0.2502661/x0**x0</t>
  </si>
  <si>
    <t>(x0*(((((0.15618242+(0.04492238*pow((x2+(-1.0*x3)),2.0)))+(0.06118149*pow(((x1+(-0.5*x2))+(-0.5*x3)),2.0)))+(0.5597254*x1))+(0.56043123*x3))+(0.56207572*x2)))</t>
  </si>
  <si>
    <t>x0*(0.5597254*x1 + 0.56207572*x2 + 0.56043123*x3 + 0.04492238*(x2 - x3)**2 + 0.06118149*(x1 - 0.5*x2 - 0.5*x3)**2 + 0.15618242)</t>
  </si>
  <si>
    <t>((0.55+(0.45*cos((2.0*x1))))*sin(x0))</t>
  </si>
  <si>
    <t>(((((((((2.6702816+(-0.15573412*x0))+(-0.32165371*x1))+(-1.04299854*pow(((pow(x1,-1.0)*pow(x3,-1.0))*pow(x4,-1.0)),-0.5)))+((0.32019753*pow(x1,2.0))*cos((3.14159265*pow(((pow(x3,-1.0)*pow(x4,-1.0))+(((x0*x1)*pow(x3,-1.0))*pow(x4,-1.0))),-0.5)))))+((0.02594538*pow(x3,2.0))*pow(x4,2.0)))+((0.90400904*x0)*pow(x1,2.0)))+((0.99967788*x3)*x5))+((-0.75261764*x2)*cos(pow((((x0*x1)*pow(x3,-1.0))*pow(x4,-1.0)),0.5))))+((((7.99910504*x1)*x3)*x4)*pow(((9.0+x0)+x2),-1.0)))</t>
  </si>
  <si>
    <t>0.90400904*x0*x1**2 - 0.15573412*x0 + 0.32019753*x1**2*cos(3.14159265/(x0*x1/(x3*x4) + 1/(x3*x4))**0.5) + 7.99910504*x1*x3*x4/(x0 + x2 + 9) - 0.32165371*x1 - 0.75261764*x2*cos((x0*x1/(x3*x4))**0.5) + 0.02594538*x3**2*x4**2 + 0.99967788*x3*x5 - 1.04299854/(1/(x1*x3*x4))**0.5 + 2.6702816</t>
  </si>
  <si>
    <t>(((-0.62801582+(1.55754067*x0))+(-0.00374772*pow(x0,5.0)))+((1.44455296*pow((1.0+x0),3.0))*pow(((x0+(x1*x2))+(x1*x3)),-1.0)))</t>
  </si>
  <si>
    <t>-0.00374772*x0**5 + 1.55754067*x0 + 1.44455296*(x0 + 1)**3/(x0 + x1*x2 + x1*x3) - 0.62801582</t>
  </si>
  <si>
    <t>((0.06058279+(1.45041355*pow((pow(x0,-1.0)*(x1+(-1.0*x2))),0.5)))+(-0.10972463*exp(((x3*pow(x0,-1.0))*pow(x4,-1.0)))))</t>
  </si>
  <si>
    <t>1.45041355*((x1 - x2)/x0)**0.5 - 0.10972463*exp(x3/(x0*x4)) + 0.06058279</t>
  </si>
  <si>
    <t>(((x0*pow(x2,-2.0))*((((-0.19050004*pow(x3,3.0))+(-1.00006968*pow(x2,3.0)))+((0.58019115*pow(x3,3.0))*log((0.5+x4))))+((-0.04549715*x4)*pow(x3,3.0))))*cos(x1))</t>
  </si>
  <si>
    <t>x0*(-1.00006968*x2**3 - 0.04549715*x3**3*x4 + 0.58019115*x3**3*log(x4 + 0.5) - 0.19050004*x3**3)*cos(x1)/x2**2</t>
  </si>
  <si>
    <t>(x0*(0.50376904+(-0.18124124*pow((1.0+(-0.66666667*sin(log((((x1*x2)*pow(x3,-1.0))*pow(x4,-1.0)))))),2.0))))</t>
  </si>
  <si>
    <t>x0*(0.50376904 - 0.18124124*(1 - 0.66666667*sin(log(x1*x2/(x3*x4))))**2)</t>
  </si>
  <si>
    <t>((-0.02726439+(((((((0.0085274*pow(x0,2.0))*pow(x1,2.0))*pow(x2,2.0))*pow(x3,2.0))*pow(x4,2.0))*pow(x5,-2.0))*pow((1.0+(-1.0*x6)),2.0)))+((((((((0.55628071*pow(x0,2.0))*pow(x1,2.0))*pow(x2,2.0))*pow(x3,2.0))*pow(x4,2.0))*pow(x5,-2.0))*pow(x6,-2.0))*pow(log((1.0+x6)),-2.0)))</t>
  </si>
  <si>
    <t>0.0085274*x0**2*x1**2*x2**2*x3**2*x4**2*(1 - x6)**2/x5**2 + 0.55628071*x0**2*x1**2*x2**2*x3**2*x4**2/(x5**2*x6**2*log(x6 + 1)**2) - 0.02726439</t>
  </si>
  <si>
    <t>(((0.9996339*x2)+((((0.54172109*x2)*pow(x0,-2.0))*pow(x1,2.0))*cos((2.0*x3))))+((((-1.03040901*x1)*x2)*pow(x0,-1.0))*cos(x3)))</t>
  </si>
  <si>
    <t>0.9996339*x2 - 1.03040901*x1*x2*cos(x3)/x0 + 0.54172109*x1**2*x2*cos(2*x3)/x0**2</t>
  </si>
  <si>
    <t>(pow(x1,-2.0)*(((pow(x1,2.0)*(0.00653512+(0.99614018*x3)))+((0.61497389*x3)*pow(x2,2.0)))+((-1.12248662*x0)*x2)))</t>
  </si>
  <si>
    <t>(-1.12248662*x0*x2 + x1**2*(0.99614018*x3 + 0.00653512) + 0.61497389*x2**2*x3)/x1**2</t>
  </si>
  <si>
    <t>(((0.99995014*x0)*x1)+(((-0.49796949*x0)*pow(x1,3.0))*pow(((-1.0+(-1.0*pow(x2,2.0)))+(2.0*x1)),-1.0)))</t>
  </si>
  <si>
    <t>-0.49796949*x0*x1**3/(2*x1 - x2**2 - 1) + 0.99995014*x0*x1</t>
  </si>
  <si>
    <t>((1.00198083*x0)+(((0.3937285*x0)*pow(x1,2.0))*pow((x2+(-0.4*x1)),-2.0)))</t>
  </si>
  <si>
    <t>0.3937285*x0*x1**2/(-0.4*x1 + x2)**2 + 1.00198083*x0</t>
  </si>
  <si>
    <t>(pow(x4,-2.0)*(((-0.00720119*x2)*pow(x0,3.0))+(((0.10079873*x1)*x3)*pow(x0,2.0))))</t>
  </si>
  <si>
    <t>(-0.00720119*x0**3*x2 + 0.10079873*x0**2*x1*x3)/x4**2</t>
  </si>
  <si>
    <t>(-0.23848155+(1.23992298*pow(2.2,(x0*x1))))</t>
  </si>
  <si>
    <t>1.23992298*2.2**(x0*x1) - 0.23848155</t>
  </si>
  <si>
    <t>((((0.485576+(0.15549303*x0))+((0.22382598*x0)*log(x2)))+((0.67855579*log(x0))*sin(log(((x1*x2)*pow(x3,-1.0))))))+(((0.09259745*x0)*pow(x1,0.5))*pow(x3,-2.0)))</t>
  </si>
  <si>
    <t>0.09259745*x0*x1**0.5/x3**2 + 0.22382598*x0*log(x2) + 0.15549303*x0 + 0.67855579*log(x0)*sin(log(x1*x2/x3)) + 0.485576</t>
  </si>
  <si>
    <t>(((0.48378619*x0)+((0.51590731*x0)*pow(cos((x1*pow(x2,-1.0))),-2.0)))+(((-3.23727305*x1)*x3)*pow((0.8+cos((x1*pow(x2,-1.0)))),-2.0)))</t>
  </si>
  <si>
    <t>0.48378619*x0 + 0.51590731*x0/cos(x1/x2)**2 - 3.23727305*x1*x3/(cos(x1/x2) + 0.8)**2</t>
  </si>
  <si>
    <t>((((-1.03004821+(0.55031346*pow(sin(x1),-2.0)))+(0.33484979*x1))+(1.33157833*pow(sin((100.0+sin(x1))),2.0)))+(-0.70825456*pow(x1,-2.0)))</t>
  </si>
  <si>
    <t>0.33484979*x1 + 1.33157833*sin(sin(x1) + 100)**2 - 1.03004821 + 0.55031346/sin(x1)**2 - 0.70825456/x1**2</t>
  </si>
  <si>
    <t>((0.00775436+((0.99607694*x2)*x3))+((-0.07252816*x0)*x1))</t>
  </si>
  <si>
    <t>(-0.46952441+((((6.27501166*x2)*x3)*pow(x0,-1.0))*pow(x1,-1.0)))</t>
  </si>
  <si>
    <t>((7.60631954+(-2.51273208*cos(log((pow(((pow(x0,-1.0)*pow(x1,-1.0))+(pow(x0,-2.0)*pow(x1,2.0))),-1.0)+(pow(x1,-1.0)*sin(pow(x0,-1.0))))))))+(-6.28155685*pow(((-0.5+(x2*sin(pow(x3,-1.0))))+(x3*sin(pow(x2,-1.0)))),-1.0)))</t>
  </si>
  <si>
    <t>-2.51273208*cos(log(1/(1/(x0*x1) + x1**2/x0**2) + sin(1/x0)/x1)) + 7.60631954 - 6.28155685/(x2*sin(1/x3) + x3*sin(1/x2) - 0.5)</t>
  </si>
  <si>
    <t>((11.23792493+(-10.33082749*cos((pow(x5,-2.0)*sin(pow(((x3*pow(x0,-1.0))+(x4*pow(x1,-1.0))),-2.0))))))+(((((((2.35402196*x0)*x1)*pow(x3,-1.0))*pow(x4,-1.0))*pow(x5,-2.0))*pow(x6,2.0))*pow((x2+x6),-2.0)))</t>
  </si>
  <si>
    <t>2.35402196*x0*x1*x6**2/(x3*x4*x5**2*(x2 + x6)**2) - 10.33082749*cos(sin((x4/x1 + x3/x0)**(-2))/x5**2) + 11.23792493</t>
  </si>
  <si>
    <t>((((((0.5062797*x2)+(0.48904023*x3))+((0.29176805*x3)*pow(x1,0.5)))+((0.2864398*x2)*pow(x0,0.5)))+((-0.29019613*x2)*pow(x1,0.5)))+((-0.28543009*x3)*pow(x0,0.5)))</t>
  </si>
  <si>
    <t>0.2864398*x0**0.5*x2 - 0.28543009*x0**0.5*x3 - 0.29019613*x1**0.5*x2 + 0.29176805*x1**0.5*x3 + 0.5062797*x2 + 0.48904023*x3</t>
  </si>
  <si>
    <t>(((((-0.133286+(1.90357377*x0))+(1.74931619*x1))+((-0.03285743*x0)*pow((1.0+sin(((1.5+x3)+(-1.0*x2)))),4.0)))+((-2.18677438*pow(x0,0.5))*pow(x1,0.5)))+(((0.8463925*pow(x0,0.5))*log(x1))*sin(((11.0+x2)+(-1.0*x3)))))</t>
  </si>
  <si>
    <t>-2.18677438*x0**0.5*x1**0.5 + 0.8463925*x0**0.5*log(x1)*sin(x2 - x3 + 11) - 0.03285743*x0*(sin(-x2 + x3 + 1.5) + 1)**4 + 1.90357377*x0 + 1.74931619*x1 - 0.133286</t>
  </si>
  <si>
    <t>((0.00283023+((0.98144438*x0)*x1))+(((-0.13615301*x0)*pow(x1,2.0))*pow((x1+(-0.9*x2)),-1.0)))</t>
  </si>
  <si>
    <t>-0.13615301*x0*x1**2/(x1 - 0.9*x2) + 0.98144438*x0*x1 + 0.00283023</t>
  </si>
  <si>
    <t>((0.4856923*pow((pow(x0,2.0)+(pow(x0,-1.0)*pow(x1,3.0))),-0.5))+(-0.10316857*pow(x0,-1.0)))</t>
  </si>
  <si>
    <t>0.4856923/(x0**2 + x1**3/x0)**0.5 - 0.10316857/x0</t>
  </si>
  <si>
    <t>((-0.00347183+((0.19933216*pow(x3,-2.0))*pow((x0+pow(x1,-1.0)),-1.0)))+(((-0.32187283*pow(x2,-1.0))*pow(x3,-2.0))*pow(((x0*pow((0.8+(x1*pow(x3,-1.0))),-1.0))+(pow(x2,-4.0)*pow(log(x2),-3.0))),-1.0)))</t>
  </si>
  <si>
    <t>-0.00347183 + 0.19933216/(x3**2*(x0 + 1/x1)) - 0.32187283/(x2*x3**2*(x0/(x1/x3 + 0.8) + 1/(x2**4*log(x2)**3)))</t>
  </si>
  <si>
    <t>((((x1*x5)*pow(x0,-1.0))*pow(x2,-5.0))*((0.17881114*x4)+(0.16588939*x3)))</t>
  </si>
  <si>
    <t>x1*x5*(0.16588939*x3 + 0.17881114*x4)/(x0*x2**5)</t>
  </si>
  <si>
    <t>(x0*(((0.5*pow(x2,2.0))+(0.5*pow(x1,2.0)))+(0.5*pow(x3,2.0))))</t>
  </si>
  <si>
    <t>((-0.1131937+(2.95441231*pow((x0*x1),0.5)))+(((-0.0991455*x2)*pow(x3,2.0))*pow(x4,-2.0)))</t>
  </si>
  <si>
    <t>-0.0991455*x2*x3**2/x4**2 + 2.95441231*(x0*x1)**0.5 - 0.1131937</t>
  </si>
  <si>
    <t>((((((25.16158197*x0)*pow(x1,2.0))*pow(((1.0+(x3*pow(x2,-1.0)))+exp(x4)),-4.0))+((((0.08120375*x0)*x2)*pow(x1,2.0))*pow((10.0+(-1.0*x4)),(-0.5*x4))))+((((0.04671302*x0)*x2)*pow(x1,2.0))*pow(x3,-2.0)))+((((1.0306073*x0)*x2)*pow(x1,2.0))*pow(((x3+x4)+pow((5.0+x2),-1.0)),-2.0)))</t>
  </si>
  <si>
    <t>1.0306073*x0*x1**2*x2/(x3 + x4 + 1/(x2 + 5))**2 + 0.08120375*x0*x1**2*x2/(10 - x4)**(0.5*x4) + 0.04671302*x0*x1**2*x2/x3**2 + 25.16158197*x0*x1**2/(exp(x4) + 1 + x3/x2)**4</t>
  </si>
  <si>
    <t>((0.98271365*x0)+(((-0.13377763*x0)*x1)*pow((x1+(-0.9*x2)),-1.0)))</t>
  </si>
  <si>
    <t>(((0.34644927*x0)+((-12.10755574*x0)*sin(((((0.17198357*pow(x1,2.0))*pow(x2,2.0))*pow(x3,-2.0))*pow(x4,-2.0)))))+(((((3.43223503*x0)*pow(x1,2.0))*pow(x2,2.0))*pow(x3,-2.0))*pow(x4,-2.0)))</t>
  </si>
  <si>
    <t>3.43223503*x0*x1**2*x2**2/(x3**2*x4**2) - 12.10755574*x0*sin(0.17198357*x1**2*x2**2/(x3**2*x4**2)) + 0.34644927*x0</t>
  </si>
  <si>
    <t>((pow(x1,-10.0)*pow(x4,-9.0))*((((-1.8461579*pow(x1,10.0))*pow(x4,9.0))+((pow(x1,5.0)*pow(x4,4.0))*((((((((698.68575515*x2)*pow(x0,4.0))+((-22.71670454*pow(x0,2.0))*pow((1.0+x0),4.0)))+(((0.59680439*pow(4.0,x0))*pow((x0+x3),4.0))*pow(log((x2+sin((-1.0+x0)))),4.0)))+(((45.42060553*x0)*pow(((1.0+(0.31830989*x3))+(-0.31830989*x2)),4.0))*pow(log(((x0*x2)+sin(((-1.0+x0)+x2)))),4.0)))+(((-36.08149555*pow(x0,4.0))*pow(x2,2.0))*pow((1.0+(0.31830989*x3)),4.0)))+(((-246.27502207*pow(4.0,x0))*pow(((1.0+(0.1*x0))+(-0.1*x3)),4.0))*log((x2+(pow(x2,2.0)*sin((-1.0+x0)))))))+((((-0.14364088*x2)*pow(4.0,x0))*pow((x0+x3),4.0))*pow(log((x2+sin((-1.0+x0)))),4.0)))))+((((8e-07*pow(x1,5.0))*pow(x4,5.0))*pow((x0+exp(x3)),4.0))*pow(log((x2+sin((x0*(-1.0+x3))))),4.0))))</t>
  </si>
  <si>
    <t>(-1.8461579*x1**10*x4**9 + 8.0e-7*x1**5*x4**5*(x0 + exp(x3))**4*log(x2 + sin(x0*(x3 - 1)))**4 + x1**5*x4**4*(-0.14364088*4**x0*x2*(x0 + x3)**4*log(x2 + sin(x0 - 1))**4 + 0.59680439*4**x0*(x0 + x3)**4*log(x2 + sin(x0 - 1))**4 - 246.27502207*4**x0*(0.1*x0 - 0.1*x3 + 1)**4*log(x2**2*sin(x0 - 1) + x2) - 36.08149555*x0**4*x2**2*(0.31830989*x3 + 1)**4 + 698.68575515*x0**4*x2 - 22.71670454*x0**2*(x0 + 1)**4 + 45.42060553*x0*(-0.31830989*x2 + 0.31830989*x3 + 1)**4*log(x0*x2 + sin(x0 + x2 - 1))**4))/(x1**10*x4**9)</t>
  </si>
  <si>
    <t>((((0.00380784*x0)*x2)*pow(x4,-1.0))*pow(((1.0+cos((10.0*pow(x2,-1.0))))+sin((0.5*x3))),-1.0))</t>
  </si>
  <si>
    <t>0.00380784*x0*x2/(x4*(sin(0.5*x3) + cos(10/x2) + 1))</t>
  </si>
  <si>
    <t>(0.48930485+((-0.28039129*pow(x2,0.5))*cos((((x2+(pow(x0,-1.0)*pow(x1,-1.0)))+(((-10.0*x0)*x1)*pow(x2,-1.0)))+sin((x0*x1))))))</t>
  </si>
  <si>
    <t>-0.28039129*x2**0.5*cos(-10*x0*x1/x2 + x2 + sin(x0*x1) + 1/(x0*x1)) + 0.48930485</t>
  </si>
  <si>
    <t>(((((x0*x1)*pow(x3,-1.0))*pow(x4,-1.0))*pow(x5,-1.0))*(((((-0.84605377*pow(x4,2.0))*sin(((3.14159265*x4)*sin(pow(x5,-1.0)))))+((x4*x5)*((((2.88764659*sin(((4.36025611*x4)*sin(pow(x5,-1.0)))))+(-4.05618787*pow((x2*pow(x4,-1.0)),0.5)))+(((-0.77704827*x4)*log(pow(x2,2.0)))*sin(pow(x5,-1.0))))+(((-1.04471328*x5)*pow(x2,2.0))*sin(pow(x5,-1.0))))))+(((x4*pow(x5,2.0))*pow((2.0+x4),-1.0))*((4.28360886*sin((x4*pow(x5,-1.0))))+((36.45429665*x2)*sin(pow(x5,-1.0))))))+((((-0.78638556*x2)*pow(x5,2.0))*(2.0+x4))*sin(((4.36025611*x4)*sin(pow(x5,-1.0)))))))</t>
  </si>
  <si>
    <t>x0*x1*(-0.78638556*x2*x5**2*(x4 + 2)*sin(4.36025611*x4*sin(1/x5)) - 0.84605377*x4**2*sin(3.14159265*x4*sin(1/x5)) + x4*x5**2*(36.45429665*x2*sin(1/x5) + 4.28360886*sin(x4/x5))/(x4 + 2) + x4*x5*(-1.04471328*x2**2*x5*sin(1/x5) - 0.77704827*x4*log(x2**2)*sin(1/x5) - 4.05618787*(x2/x4)**0.5 + 2.88764659*sin(4.36025611*x4*sin(1/x5))))/(x3*x4*x5)</t>
  </si>
  <si>
    <t>((-0.01992287+((0.24454577*x0)*x1))+(((0.75657246*x0)*x1)*sin((pow(((0.45+(x1*pow((1.0+x1),-2.0)))+(((pow(x2,-2.0)*pow(x3,2.0))*pow(x4,2.0))*pow((1.0+x1),-2.0))),-1.0)+(-1.0*pow((1.0+x1),-2.0))))))</t>
  </si>
  <si>
    <t>0.75657246*x0*x1*sin(1/(x1/(x1 + 1)**2 + 0.45 + x3**2*x4**2/(x2**2*(x1 + 1)**2)) - 1/(x1 + 1)**2) + 0.24454577*x0*x1 - 0.01992287</t>
  </si>
  <si>
    <t>(pow(x2,-1.0)*((((x2*(((-0.1080305+(0.07728009*x3))+((-0.55911601*x0)*cos((x2*x3))))+((((-0.32171879*x0)*x1)*x3)*sin(pow(x2,-1.0)))))+((1.28973367*x0)*x3))+((-0.22633395*x0)*cos((x2*(1.0+x3)))))+((-0.23818407*x0)*cos((x1+(x2*x3))))))</t>
  </si>
  <si>
    <t>(1.28973367*x0*x3 - 0.22633395*x0*cos(x2*(x3 + 1)) - 0.23818407*x0*cos(x1 + x2*x3) + x2*(-0.32171879*x0*x1*x3*sin(1/x2) - 0.55911601*x0*cos(x2*x3) + 0.07728009*x3 - 0.1080305))/x2</t>
  </si>
  <si>
    <t>(pow(x0,-1.0)*(0.08765435+(0.30491455*cos((pow(x0,-1.0)*(x1+(-1.0*x2)))))))</t>
  </si>
  <si>
    <t>(0.30491455*cos((x1 - x2)/x0) + 0.08765435)/x0</t>
  </si>
  <si>
    <t>((((3.34095984+(0.59614525*pow(cos(x1),2.0)))+(-0.61667607*cos(x1)))+(-0.55029585*x0))+(-533326924475.164*pow((x0+exp(x1)),-16.0)))</t>
  </si>
  <si>
    <t>-0.55029585*x0 + 0.59614525*cos(x1)**2 - 0.61667607*cos(x1) + 3.34095984 - 533326924475.164/(x0 + exp(x1))**16</t>
  </si>
  <si>
    <t>(((((((-1.75269098+(0.56106443*x1))+(0.76992873*sin((x1+((x0*pow(x1,-1.0))*pow(x2,-1.0))))))+((7e-08*x0)*exp((3.14159265*x1))))+((0.15476034*x0)*x1))+((-0.58348507*x0)*sin((1.5+(x1*x2)))))+(((9384679.87368965*x0)*x2)*sin((1e-06*pow((((1.0+(0.1*sin(((0.31830989+x1)+(x1*x2)))))+(0.2*x1))+((0.1*x1)*x2)),-6.0)))))+(((-1.4e-07*x0)*exp((3.14159265*x1)))*sin((1.5+(x1*x2)))))</t>
  </si>
  <si>
    <t>0.15476034*x0*x1 + 9384679.87368965*x0*x2*sin(1.0e-6/(0.1*x1*x2 + 0.2*x1 + 0.1*sin(x1*x2 + x1 + 0.31830989) + 1)**6) - 1.4e-7*x0*exp(3.14159265*x1)*sin(x1*x2 + 1.5) + 7.0e-8*x0*exp(3.14159265*x1) - 0.58348507*x0*sin(x1*x2 + 1.5) + 0.56106443*x1 + 0.76992873*sin(x0/(x1*x2) + x1) - 1.75269098</t>
  </si>
  <si>
    <t>((0.00828988+((1.00076582*x0)*pow(x1,-1.0)))+(((-5.42942432*x1)*pow(x0,-1.0))*pow(x2,-2.0)))</t>
  </si>
  <si>
    <t>1.00076582*x0/x1 + 0.00828988 - 5.42942432*x1/(x0*x2**2)</t>
  </si>
  <si>
    <t>((((-0.18135895+(0.01825157*pow(x0,2.0)))+(2.00910382*x0))+((-0.62361851*log(x1))*log(x2)))+((-1.31321526*pow((1.0+x0),2.0))*pow(((3.14159265+x1)+x2),-1.0)))</t>
  </si>
  <si>
    <t>0.01825157*x0**2 + 2.00910382*x0 - 1.31321526*(x0 + 1)**2/(x1 + x2 + 3.14159265) - 0.62361851*log(x1)*log(x2) - 0.18135895</t>
  </si>
  <si>
    <t>(((((((1.39778417*x1)*pow(x0,-20.0))*pow(x5,-4.0))*pow(cos(x4),-1.0))+((((((0.08870047*x3)*pow(x0,-20.0))*pow(x1,2.0))*pow(x4,-1.0))*pow(x5,-4.0))*pow((1.0+x2),x1)))+((((((0.22743687*pow(x0,-2.0))*pow(x1,2.0))*pow(x2,2.0))*pow(x3,2.0))*pow(x4,-2.0))*pow(x5,-2.0)))+((((((-2.64727963*pow(2.0,x3))*pow(x0,-1.0))*pow(x4,-2.0))*pow(x5,-2.0))*pow(log(x2),2.0))*log(x1)))</t>
  </si>
  <si>
    <t>-2.64727963*2**x3*log(x1)*log(x2)**2/(x0*x4**2*x5**2) + 0.22743687*x1**2*x2**2*x3**2/(x0**2*x4**2*x5**2) + 0.08870047*x1**2*x3*(x2 + 1)**x1/(x0**20*x4*x5**4) + 1.39778417*x1/(x0**20*x5**4*cos(x4))</t>
  </si>
  <si>
    <t>((((-0.13248158+(0.18773172*sin(x2)))+((0.11133976*x0)*x1))+((0.14667063*x0)*x2))+(((-0.12309383*x0)*x4)*log((0.5+x3))))</t>
  </si>
  <si>
    <t>0.11133976*x0*x1 + 0.14667063*x0*x2 - 0.12309383*x0*x4*log(x3 + 0.5) + 0.18773172*sin(x2) - 0.13248158</t>
  </si>
  <si>
    <t>((((0.00239119+((0.51204039*x0)*pow(x1,2.0)))+((0.99989477*x0)*pow(x2,2.0)))+(((0.8285153*x0)*pow(x1,2.0))*pow(((0.5+x2)+(-1.0*x1)),-1.0)))+(((-0.90817012*x0)*pow(x1,2.0))*pow(x2,-1.0)))</t>
  </si>
  <si>
    <t>0.51204039*x0*x1**2 + 0.8285153*x0*x1**2/(-x1 + x2 + 0.5) - 0.90817012*x0*x1**2/x2 + 0.99989477*x0*x2**2 + 0.00239119</t>
  </si>
  <si>
    <t>((0.00682435+((((0.52212754*x2)*x3)*pow(x0,2.0))*pow(x1,2.0)))+((((0.9395956*x0)*x1)*x2)*x3))</t>
  </si>
  <si>
    <t>0.52212754*x0**2*x1**2*x2*x3 + 0.9395956*x0*x1*x2*x3 + 0.00682435</t>
  </si>
  <si>
    <t>(x0*((0.9730974+(-0.98834172*x1))+((-0.09901654*pow(x1,2.0))*pow((x2+(-1.0*x3)),2.0))))</t>
  </si>
  <si>
    <t>x0*(-0.09901654*x1**2*(x2 - x3)**2 - 0.98834172*x1 + 0.9730974)</t>
  </si>
  <si>
    <t>(((((((-0.11094331*x0)*pow(x3,3.0))*pow((x2+log(x4)),-2.0))*sin((x1+x4)))+((((-2.26138773*x0)*x2)*pow((x3+pow(x3,-1.0)),-1.0))*cos(x1)))+(((((0.01506439*x0)*pow(x2,-2.0))*pow(x3,2.0))*pow(((x3+(x4*pow(x2,-1.0)))+log(x4)),2.0))*sin((x1+x2))))+(((((-0.24432406*x0)*pow(x2,-2.0))*pow(x3,3.0))*sin((x1+(-0.84147098*x2))))*sin(log(x4))))</t>
  </si>
  <si>
    <t>-2.26138773*x0*x2*cos(x1)/(x3 + 1/x3) - 0.11094331*x0*x3**3*sin(x1 + x4)/(x2 + log(x4))**2 - 0.24432406*x0*x3**3*sin(x1 - 0.84147098*x2)*sin(log(x4))/x2**2 + 0.01506439*x0*x3**2*(x3 + log(x4) + x4/x2)**2*sin(x1 + x2)/x2**2</t>
  </si>
  <si>
    <t>((-0.47647031+(0.40610862*cos(((x3*pow(x0,-1.0))*pow(x4,-1.0)))))+(1.452615*pow((pow(x0,-1.0)*(x1+(-1.0*x2))),0.5)))</t>
  </si>
  <si>
    <t>1.452615*((x1 - x2)/x0)**0.5 + 0.40610862*cos(x3/(x0*x4)) - 0.47647031</t>
  </si>
  <si>
    <t>(-0.05098585+((((1.40544362*x0)*pow(x3,2.0))*pow(x5,2.0))*pow(((x3*x5)+((x1*x2)*x4)),-2.0)))</t>
  </si>
  <si>
    <t>1.40544362*x0*x3**2*x5**2/(x1*x2*x4 + x3*x5)**2 - 0.05098585</t>
  </si>
  <si>
    <t>(((((-1.93963438+((0.27756722*x2)*x3))+((0.21299841*x1)*x3))+(((0.19745831*x0)*x1)*x2))+(((2.58043627*log(x1))*log(pow(x2,2.0)))*sin(((0.26326548+((0.26326548*x1)*pow(x2,2.0)))+((0.26326548*x2)*pow(x1,2.0))))))+(((-0.04043436*pow(x1,2.0))*exp(x2))*sin(((((0.26326548*x0)*x3)+((0.26326548*x1)*pow(x2,2.0)))+((0.26326548*x2)*pow(x1,2.0))))))</t>
  </si>
  <si>
    <t>0.19745831*x0*x1*x2 - 0.04043436*x1**2*exp(x2)*sin(0.26326548*x0*x3 + 0.26326548*x1**2*x2 + 0.26326548*x1*x2**2) + 0.21299841*x1*x3 + 0.27756722*x2*x3 + 2.58043627*log(x1)*log(x2**2)*sin(0.26326548*x1**2*x2 + 0.26326548*x1*x2**2 + 0.26326548) - 1.93963438</t>
  </si>
  <si>
    <t>((0.01441329+((((((0.85164251*x0)*x1)*pow(x3,2.0))*pow(x4,6.0))*pow((0.5+(-1.0*x5)),-2.0))*sin(pow((x2+(-1.0*x5)),-2.0))))+((((((0.61008782*x0)*x1)*pow(x3,2.0))*pow(x4,2.0))*pow((x4+(-0.9*x5)),-2.0))*log(x2)))</t>
  </si>
  <si>
    <t>0.85164251*x0*x1*x3**2*x4**6*sin((x2 - x5)**(-2))/(0.5 - x5)**2 + 0.61008782*x0*x1*x3**2*x4**2*log(x2)/(x4 - 0.9*x5)**2 + 0.01441329</t>
  </si>
  <si>
    <t>((((((0.28929121+((5.32031791*pow(x2,-2.0))*log((x0*x1))))+((-0.0001677*x1)*pow(((0.1*pow(x2,0.5))+(pow((0.5+x4),4.0)*exp((-2.0*x5)))),-4.0)))+((-0.00012839*x0)*pow(((0.1*pow(x2,0.5))+(pow((0.5+x4),4.0)*exp((-2.0*x5)))),-4.0)))+(((-0.03464631*x1)*pow((pow(x2,0.5)+(pow(x4,-4.0)*exp((2.0*x5)))),-4.0))*exp((2.0*x5))))+(((-14.35951082*x0)*pow(x4,-1.0))*pow((pow(x2,0.5)+(pow((0.5+(-1.0*x4)),-4.0)*exp((2.0*x5)))),-4.0)))+((((2.05354706*pow(x2,-2.0))*log((x0*x1)))*sin(x4))*sin(x5)))</t>
  </si>
  <si>
    <t>-0.00012839*x0/(0.1*x2**0.5 + (x4 + 0.5)**4*exp(-2*x5))**4 - 14.35951082*x0/(x4*(x2**0.5 + exp(2*x5)/(0.5 - x4)**4)**4) - 0.03464631*x1*exp(2*x5)/(x2**0.5 + exp(2*x5)/x4**4)**4 - 0.0001677*x1/(0.1*x2**0.5 + (x4 + 0.5)**4*exp(-2*x5))**4 + 0.28929121 + 2.05354706*log(x0*x1)*sin(x4)*sin(x5)/x2**2 + 5.32031791*log(x0*x1)/x2**2</t>
  </si>
  <si>
    <t>((-0.00297765+((((0.1400655*x0)*x1)*x2)*pow(x5,-1.0)))+(((((((((6.69763387*x0)*x1)*x2)*x4)*x6)*x8)*pow(x3,-2.0))*pow(x5,-1.0))*pow(x7,-2.0)))</t>
  </si>
  <si>
    <t>0.1400655*x0*x1*x2/x5 + 6.69763387*x0*x1*x2*x4*x6*x8/(x3**2*x5*x7**2) - 0.00297765</t>
  </si>
  <si>
    <t>((6.28318531*x0)*pow(((x1*pow(x0,-1.0))*(x2+x3)),-0.5))</t>
  </si>
  <si>
    <t>6.28318531*x0/(x1*(x2 + x3)/x0)**0.5</t>
  </si>
  <si>
    <t>((((((((0.20333947*pow(x0,2.0))*pow(x1,2.0))*pow(x2,2.0))*pow(x3,2.0))*pow(x4,2.0))*pow(x5,-2.0))*pow((-0.69314718+log((1.0+pow(x6,-1.0)))),2.0))+((((((((0.48683775*pow(x0,2.0))*pow(x1,2.0))*pow(x2,2.0))*pow(x3,2.0))*pow(x4,2.0))*pow(x5,-2.0))*pow(x6,-2.0))*pow(log((0.9+x6)),-2.0)))</t>
  </si>
  <si>
    <t>0.20333947*x0**2*x1**2*x2**2*x3**2*x4**2*(log(1 + 1/x6) - 0.69314718)**2/x5**2 + 0.48683775*x0**2*x1**2*x2**2*x3**2*x4**2/(x5**2*x6**2*log(x6 + 0.9)**2)</t>
  </si>
  <si>
    <t>((19.95559817+(-0.99623722*x0))+((-2.05435819*x1)*pow((0.5+x0),-1.0)))</t>
  </si>
  <si>
    <t>(((1.81043667*x0)+((-0.80516225*x0)*cos((x1*pow(x2,-1.0)))))+((-1.02177718*x1)*x3))</t>
  </si>
  <si>
    <t>(((-0.2079834+(0.86801883*pow(x0,0.5)))+((0.3224018*x0)*log((-0.5+x2))))+(((0.83085725*pow(x0,0.5))*pow((x3+(pow(x0,-2.0)*pow(x2,2.0))),-1.0))*cos((x3*pow(x1,-1.0)))))</t>
  </si>
  <si>
    <t>0.86801883*x0**0.5 + 0.83085725*x0**0.5*cos(x3/x1)/(x3 + x2**2/x0**2) + 0.3224018*x0*log(x2 - 0.5) - 0.2079834</t>
  </si>
  <si>
    <t>(((((0.02223855+((1.21808983*x0)*x2))+((1.21827536*x0)*x3))+((-0.10894363*x0)*x1))+((-0.99964854*x0)*pow((x2*x3),0.5)))+(((1.21423573*x0)*pow(x1,2.0))*pow(((x1+x2)+x3),-1.0)))</t>
  </si>
  <si>
    <t>1.21423573*x0*x1**2/(x1 + x2 + x3) - 0.10894363*x0*x1 + 1.21808983*x0*x2 + 1.21827536*x0*x3 - 0.99964854*x0*(x2*x3)**0.5 + 0.02223855</t>
  </si>
  <si>
    <t>((1.00964154*x2)+(((-1.2326818*x1)*x2)*pow((x1+(-1.35*x0)),-1.0)))</t>
  </si>
  <si>
    <t>(-0.00741724+(0.25031968*pow(x0,(-1.0*x0))))</t>
  </si>
  <si>
    <t>-0.00741724 + 0.25031968/x0**x0</t>
  </si>
  <si>
    <t>(((((((0.1920928*x0)*x1)*x4)*pow(x3,-1.0))*log((x2*pow(x3,-1.0))))+(((((0.27763396*x0)*x1)*x4)*pow((0.8+x2),-1.0))*log((x2*pow(x3,-1.0)))))+((((((0.46938549*x0)*x1)*x4)*pow(x3,-0.5))*pow(log((1.0+x2)),-1.0))*log((x2*pow(x3,-1.0)))))</t>
  </si>
  <si>
    <t>0.46938549*x0*x1*x4*log(x2/x3)/(x3**0.5*log(x2 + 1)) + 0.27763396*x0*x1*x4*log(x2/x3)/(x2 + 0.8) + 0.1920928*x0*x1*x4*log(x2/x3)/x3</t>
  </si>
  <si>
    <t>((((((((1.01058232+((0.0317477*pow(x3,2.0))*pow(x4,2.0)))+((1.00667061*x3)*x5))+((1.00188*x0)*pow(x1,2.0)))+((-0.27218401*x1)*x3))+(((0.13138964*x4)*pow(x3,2.0))*log(x1)))+(((-0.16114056*x1)*pow(x0,-1.0))*pow(x4,2.0)))+((((0.18424705*x1)*x3)*pow((0.5+x4),2.0))*pow((x0+(0.5*pow(x0,-1.0))),-1.0)))+((((-0.05273762*x1)*x2)*x3)*x4))</t>
  </si>
  <si>
    <t>1.00188*x0*x1**2 - 0.05273762*x1*x2*x3*x4 - 0.27218401*x1*x3 + 0.18424705*x1*x3*(x4 + 0.5)**2/(x0 + 0.5/x0) + 0.0317477*x3**2*x4**2 + 0.13138964*x3**2*x4*log(x1) + 1.00667061*x3*x5 + 1.01058232 - 0.16114056*x1*x4**2/x0</t>
  </si>
  <si>
    <t>(pow(x4,-2.0)*(((-0.00719461*x2)*pow(x0,3.0))+(((0.10073745*x1)*x3)*pow(x0,2.0))))</t>
  </si>
  <si>
    <t>(-0.00719461*x0**3*x2 + 0.10073745*x0**2*x1*x3)/x4**2</t>
  </si>
  <si>
    <t>((((0.99989512*x2)*x3)+((-0.07935618*x0)*x1))+((((0.00201833*pow(x0,2.0))*pow(x1,2.0))*pow(x2,-1.0))*pow(x3,-1.0)))</t>
  </si>
  <si>
    <t>0.00201833*x0**2*x1**2/(x2*x3) - 0.07935618*x0*x1 + 0.99989512*x2*x3</t>
  </si>
  <si>
    <t>(((1.00207626*x0)*x1)+(((0.39470757*x0)*pow(x1,3.0))*pow((x2+(-0.4*x1)),-2.0)))</t>
  </si>
  <si>
    <t>0.39470757*x0*x1**3/(-0.4*x1 + x2)**2 + 1.00207626*x0*x1</t>
  </si>
  <si>
    <t>(((((-3.69997403+(0.38240753*x1))+(1.33307574*x0))+(-1.44280922*log((pow((1.0+x2),-1.0)*pow((1.0+x3),-1.0)))))+((0.32976969*pow(x1,2.0))*pow((1.0+x0),-1.0)))+((-0.2854653*pow((1.0+x0),(-1.0*cos((2.0+sin((2.0*pow(x2,-1.0))))))))*pow(((-1.0+x1)+x2),(-1.0*cos(((3.14159265+(x3*pow(x2,-1.0)))+((-1.0*x2)*pow(x3,-1.0))))))))</t>
  </si>
  <si>
    <t>1.33307574*x0 + 0.32976969*x1**2/(x0 + 1) + 0.38240753*x1 - 1.44280922*log(1/((x2 + 1)*(x3 + 1))) - 3.69997403 - 0.2854653/((x0 + 1)**cos(sin(2/x2) + 2)*(x1 + x2 - 1)**cos(-x2/x3 + 3.14159265 + x3/x2))</t>
  </si>
  <si>
    <t>(pow(x1,-2.0)*(((pow(x1,2.0)*(0.00659133+(0.99675851*x3)))+((0.60197916*x3)*pow(x2,2.0)))+((-1.11932424*x0)*x2)))</t>
  </si>
  <si>
    <t>(-1.11932424*x0*x2 + x1**2*(0.99675851*x3 + 0.00659133) + 0.60197916*x2**2*x3)/x1**2</t>
  </si>
  <si>
    <t>((((((0.73755942*sin(x0))+(2.46315712*x0))+(-0.1143136*pow(x0,3.0)))+((-0.45182948*x0)*log(x0)))+((-0.49416511*x0)*x1))+(((0.22591474*x0)*x1)*log(x0)))</t>
  </si>
  <si>
    <t>-0.1143136*x0**3 + 0.22591474*x0*x1*log(x0) - 0.49416511*x0*x1 - 0.45182948*x0*log(x0) + 2.46315712*x0 + 0.73755942*sin(x0)</t>
  </si>
  <si>
    <t>(-0.23835544+(1.23981951*pow(2.2,(x0*x1))))</t>
  </si>
  <si>
    <t>1.23981951*2.2**(x0*x1) - 0.23835544</t>
  </si>
  <si>
    <t>(((1.00220028*x0)*x1)+(((0.39354564*x0)*pow(x1,3.0))*pow((x2+(-0.4*x1)),-2.0)))</t>
  </si>
  <si>
    <t>0.39354564*x0*x1**3/(-0.4*x1 + x2)**2 + 1.00220028*x0*x1</t>
  </si>
  <si>
    <t>(x0*(1.00503006+(0.85650521*pow((pow(x1,5.0)*pow(x2,-5.0)),0.5))))</t>
  </si>
  <si>
    <t>x0*(0.85650521*(x1**5/x2**5)**0.5 + 1.00503006)</t>
  </si>
  <si>
    <t>(((1.00019038*x2)+((((0.5184507*x2)*pow(x0,-2.0))*pow(x1,2.0))*cos((2.0*x3))))+((((-1.0249191*x1)*x2)*pow(x0,-1.0))*cos(x3)))</t>
  </si>
  <si>
    <t>1.00019038*x2 - 1.0249191*x1*x2*cos(x3)/x0 + 0.5184507*x1**2*x2*cos(2*x3)/x0**2</t>
  </si>
  <si>
    <t>(3.07562235+(-2.17681384*cos((0.25+(((2.71828183*pow(x5,-2.0))*pow((x6*pow(x2,-1.0)),0.5))*pow(((x3*pow(x0,-1.0))+(x4*pow(x1,-1.0))),-2.0))))))</t>
  </si>
  <si>
    <t>3.07562235 - 2.17681384*cos(0.25 + 2.71828183*(x6/x2)**0.5/(x5**2*(x4/x1 + x3/x0)**2))</t>
  </si>
  <si>
    <t>((((3.35223228+(-1.62203795*cos((0.5+(0.5*pow(pow((x0+(-1.0*x1)),2.0),0.5))))))+(-1.85410634*cos((x2*sin(pow((x3+pow(x3,-1.0)),-1.0))))))+((12.12961382*x2)*exp(((-4.14159265*x2)*pow(x3,-1.0)))))+((-0.67120347*x3)*exp(((-1.0*x2)*pow(x3,-1.0)))))</t>
  </si>
  <si>
    <t>12.12961382*x2*exp(-4.14159265*x2/x3) - 0.67120347*x3*exp(-x2/x3) - 1.85410634*cos(x2*sin(1/(x3 + 1/x3))) - 1.62203795*cos(0.5*((x0 - x1)**2)**0.5 + 0.5) + 3.35223228</t>
  </si>
  <si>
    <t>(10.00334225+((-2.02565686*x1)*pow((0.31830989+x0),-1.0)))</t>
  </si>
  <si>
    <t>(pow(x4,-1.0)*((((x4*((((-8.43051442+(5.19397021*sin(x2)))+(3.5766269*x2))+(-0.881234*x1))+(-1.4036688*sin(x1))))+(((0.32374496*x0)*x3)*sin((2.0*x1))))+(((1.64679454*x0)*x3)*sin(x1)))+(((-1.46924157*x0)*x3)*sin(x2))))</t>
  </si>
  <si>
    <t>(1.64679454*x0*x3*sin(x1) + 0.32374496*x0*x3*sin(2*x1) - 1.46924157*x0*x3*sin(x2) + x4*(-0.881234*x1 + 3.5766269*x2 - 1.4036688*sin(x1) + 5.19397021*sin(x2) - 8.43051442))/x4</t>
  </si>
  <si>
    <t>((((x1*x5)*pow(x0,-1.0))*pow(x2,-5.0))*((0.16393878*x4)+(0.18025806*x3)))</t>
  </si>
  <si>
    <t>x1*x5*(0.18025806*x3 + 0.16393878*x4)/(x0*x2**5)</t>
  </si>
  <si>
    <t>(-0.47010431+((((6.27557148*x2)*x3)*pow(x0,-1.0))*pow(x1,-1.0)))</t>
  </si>
  <si>
    <t>((((-2.91479255+(0.00010429*pow(x1,10.0)))+(0.1605575*x1))+(3.06307103*cos((0.5*pow(x1,-1.0)))))+(-0.40029613*pow(x1,-1.0)))</t>
  </si>
  <si>
    <t>0.00010429*x1**10 + 0.1605575*x1 + 3.06307103*cos(0.5/x1) - 2.91479255 - 0.40029613/x1</t>
  </si>
  <si>
    <t>((2.0*x0)*(1.0+sin((4.71238898+(x1*x2)))))</t>
  </si>
  <si>
    <t>2*x0*(sin(x1*x2 + 4.71238898) + 1)</t>
  </si>
  <si>
    <t>(0.49226543+((0.56935929*cos(((((2.0*sin(x2))+((-1.0*sin(x0))*sin((((2.0*x0)*x1)+((2.0*pow(x0,-2.0))*pow((1.0+x1),-1.0))))))+((0.33333333*x1)*pow((1.0+(-0.11111111*x2)),-0.5)))+((pow(x0,2.0)*pow(x1,2.0))*pow(log(x2),-1.0)))))*sin(log(x2))))</t>
  </si>
  <si>
    <t>0.56935929*sin(log(x2))*cos(x0**2*x1**2/log(x2) + 0.33333333*x1/(1 - 0.11111111*x2)**0.5 - sin(x0)*sin(2*x0*x1 + 2/(x0**2*(x1 + 1))) + 2*sin(x2)) + 0.49226543</t>
  </si>
  <si>
    <t>((((((615.29391978+(244.34064076*pow(x3,-1.0)))+(-611.99549368*pow(x4,-1.0)))+((-441.20568951*x0)*pow(x1,-1.0)))+(((0.01093664*pow(x1,-3.0))*pow(x4,-4.0))*pow((((((0.5*x2)+(x0*x2))+(x0*pow(x3,2.0)))+((-1.0*x0)*x4))+(((-1.0*x0)*x1)*x3)),4.0)))+(((0.16028334*pow(x1,-4.0))*pow(x4,-3.0))*pow(((((pow((x0*exp(x2)),0.5)+(-1.0*pow(x4,2.0)))+(0.5*x0))+(x0*x3))+(((-1.0*x1)*x4)*pow(x0,-1.0))),4.0)))+(((-11.26045816*pow(x1,-4.0))*pow(x4,-4.0))*pow(((((x0*x2)+(x0*x3))+((-1.0*x0)*x1))+((-1.0*x0)*x4)),4.0)))</t>
  </si>
  <si>
    <t>-441.20568951*x0/x1 + 615.29391978 - 611.99549368/x4 + 244.34064076/x3 + 0.01093664*(-x0*x1*x3 + x0*x2 + x0*x3**2 - x0*x4 + 0.5*x2)**4/(x1**3*x4**4) + 0.16028334*(x0*x3 + 0.5*x0 - x4**2 + (x0*exp(x2))**0.5 - x1*x4/x0)**4/(x1**4*x4**3) - 11.26045816*(-x0*x1 + x0*x2 + x0*x3 - x0*x4)**4/(x1**4*x4**4)</t>
  </si>
  <si>
    <t>((0.98468142*x0)+(((0.14077834*x0)*x1)*pow((x2+(-1.14159265*x1)),-1.0)))</t>
  </si>
  <si>
    <t>0.14077834*x0*x1/(-1.14159265*x1 + x2) + 0.98468142*x0</t>
  </si>
  <si>
    <t>((-0.11564422+(2.95418282*pow((x0*x1),0.5)))+(((-0.0955298*x2)*pow(x3,2.0))*pow(x4,-2.0)))</t>
  </si>
  <si>
    <t>-0.0955298*x2*x3**2/x4**2 + 2.95418282*(x0*x1)**0.5 - 0.11564422</t>
  </si>
  <si>
    <t>((((((0.74660847*x3)+(0.25158216*x2))+((0.0853159*x1)*x3))+((0.29542034*x2)*pow(x0,0.5)))+((-0.08496982*x1)*x2))+((-0.29488946*x3)*pow(x0,0.5)))</t>
  </si>
  <si>
    <t>0.29542034*x0**0.5*x2 - 0.29488946*x0**0.5*x3 - 0.08496982*x1*x2 + 0.0853159*x1*x3 + 0.25158216*x2 + 0.74660847*x3</t>
  </si>
  <si>
    <t>(((3.36755107+(-0.35838063*x0))+(-747466499158.251*pow((x0+x1),-18.0)))+((-0.22474073*x0)*cos((100.0+cos(x1)))))</t>
  </si>
  <si>
    <t>-0.22474073*x0*cos(cos(x1) + 100) - 0.35838063*x0 + 3.36755107 - 747466499158.251/(x0 + x1)**18</t>
  </si>
  <si>
    <t>(((0.99066954*x0)*x1)*sin((x1*pow(((pow(x1,2.0)*pow((x4+(2.0*pow(x4,-1.0))),-1.0))+((pow(x2,-2.0)*pow(x3,2.0))*pow(x4,2.0))),-0.5))))</t>
  </si>
  <si>
    <t>0.99066954*x0*x1*sin(x1/(x1**2/(x4 + 2/x4) + x3**2*x4**2/x2**2)**0.5)</t>
  </si>
  <si>
    <t>(pow(x3,-1.0)*((((((1.07315731*x4)*cos(((2.80784014*x4)*sin(pow(x5,-1.0)))))+((8.80062768*x0)*x1))+(((-1.35908672*x0)*x1)*x4))+((((1.1915142*x0)*x1)*x2)*cos((((0.5*sin((x5*pow(x4,-1.0))))+(1.40392007*x4))+((-2.80784014*x4)*sin(pow(x5,-1.0)))))))+(((((-1.4244911*x0)*x1)*x2)*x5)*cos(((2.80784014*x4)*sin(pow(x5,-1.0)))))))</t>
  </si>
  <si>
    <t>(-1.4244911*x0*x1*x2*x5*cos(2.80784014*x4*sin(1/x5)) + 1.1915142*x0*x1*x2*cos(-2.80784014*x4*sin(1/x5) + 1.40392007*x4 + 0.5*sin(x5/x4)) - 1.35908672*x0*x1*x4 + 8.80062768*x0*x1 + 1.07315731*x4*cos(2.80784014*x4*sin(1/x5)))/x3</t>
  </si>
  <si>
    <t>((0.08353283+(-0.00131007*exp(x1)))+((0.93433908*pow((pow(x1,2.0)+exp(x0)),-1.0))*cos((x1*sin(pow(x0,-1.0))))))</t>
  </si>
  <si>
    <t>-0.00131007*exp(x1) + 0.08353283 + 0.93433908*cos(x1*sin(1/x0))/(x1**2 + exp(x0))</t>
  </si>
  <si>
    <t>(x0*(0.50381801+(-0.18087606*pow((1.0+(-0.66666667*sin(log((((x1*x2)*pow(x3,-1.0))*pow(x4,-1.0)))))),2.0))))</t>
  </si>
  <si>
    <t>x0*(0.50381801 - 0.18087606*(1 - 0.66666667*sin(log(x1*x2/(x3*x4))))**2)</t>
  </si>
  <si>
    <t>(((0.38384328+(-0.06882305*x0))+(-0.19894459*pow(x0,-1.0)))+((-4.49702846*pow((1.0+x0),-4.0))*sin(((11.0+x2)+(-1.0*x1)))))</t>
  </si>
  <si>
    <t>-0.06882305*x0 + 0.38384328 - 4.49702846*sin(-x1 + x2 + 11)/(x0 + 1)**4 - 0.19894459/x0</t>
  </si>
  <si>
    <t>((((-1.54517946*x0)+(((-9.76728827*x0)*pow((-1.0+(-0.5*x1)),-5.0))*exp(x1)))+((((0.69351959*x0)*pow((-1.0+(-0.90909091*log(x1))),-5.0))*cos((x1*x2)))*exp(x1)))+((((-0.4825332*x0)*x1)*pow((x1+(-1.0*log(x1))),-5.0))*cos((x1*x2))))</t>
  </si>
  <si>
    <t>-0.4825332*x0*x1*cos(x1*x2)/(x1 - log(x1))**5 - 1.54517946*x0 + 0.69351959*x0*exp(x1)*cos(x1*x2)/(-0.90909091*log(x1) - 1)**5 - 9.76728827*x0*exp(x1)/(-0.5*x1 - 1)**5</t>
  </si>
  <si>
    <t>((0.00567107+((1.00106854*x0)*pow(x1,-1.0)))+(((-5.38973504*x1)*pow(x0,-1.0))*pow(x2,-2.0)))</t>
  </si>
  <si>
    <t>1.00106854*x0/x1 + 0.00567107 - 5.38973504*x1/(x0*x2**2)</t>
  </si>
  <si>
    <t>(x0*((((-0.52504435+(2.6094083*x3))+(-0.70930199*x1))+((0.19926296*x1)*x2))+((-0.39946*x2)*pow(x3,2.0))))</t>
  </si>
  <si>
    <t>x0*(0.19926296*x1*x2 - 0.70930199*x1 - 0.39946*x2*x3**2 + 2.6094083*x3 - 0.52504435)</t>
  </si>
  <si>
    <t>((-4.78462384+(1.43847307*pow((pow(x0,-1.0)*(x1+(-1.0*x2))),0.5)))+(4.73663021*cos((((0.29040993*x3)*pow(x4,-1.0))*sin(pow(x0,-1.0))))))</t>
  </si>
  <si>
    <t>1.43847307*((x1 - x2)/x0)**0.5 + 4.73663021*cos(0.29040993*x3*sin(1/x0)/x4) - 4.78462384</t>
  </si>
  <si>
    <t>((0.00663982+((((0.51964004*x2)*x3)*pow(x0,2.0))*pow(x1,2.0)))+((((0.9405544*x0)*x1)*x2)*x3))</t>
  </si>
  <si>
    <t>0.51964004*x0**2*x1**2*x2*x3 + 0.9405544*x0*x1*x2*x3 + 0.00663982</t>
  </si>
  <si>
    <t>((x0*pow((x1+(-1.0*x2)),-1.0))*(((x1+(-1.0*x2))*(((-0.70193505+(0.04180827*x2))+(0.24348207*exp(x1)))+(0.99783694*pow(x2,2.0))))+((-0.30852939*x1)*x2)))</t>
  </si>
  <si>
    <t>x0*(-0.30852939*x1*x2 + (x1 - x2)*(0.99783694*x2**2 + 0.04180827*x2 + 0.24348207*exp(x1) - 0.70193505))/(x1 - x2)</t>
  </si>
  <si>
    <t>((((0.08230587*x0)*pow(x4,-1.0))*pow((x1+x2),-1.0))+(((((0.05234741*x0)*x1)*pow(x2,-2.0))*pow(x4,-1.0))*pow((0.8+cos(x3)),2.0)))</t>
  </si>
  <si>
    <t>0.05234741*x0*x1*(cos(x3) + 0.8)**2/(x2**2*x4) + 0.08230587*x0/(x4*(x1 + x2))</t>
  </si>
  <si>
    <t>(((x0*pow(x2,-2.0))*(((-1.00010306*pow(x2,3.0))+((0.35668548*pow(x3,3.0))*log(x4)))+((-0.00818277*pow(x3,3.0))*cos(x4))))*cos(x1))</t>
  </si>
  <si>
    <t>x0*(-1.00010306*x2**3 + 0.35668548*x3**3*log(x4) - 0.00818277*x3**3*cos(x4))*cos(x1)/x2**2</t>
  </si>
  <si>
    <t>(3.60419344+((-4.4568449*pow(0.5,pow((x0+pow((x3*x5),0.5)),-1.0)))*pow(0.6,((((((0.31830989*x0)*x3)*x5)*pow(x1,-1.0))*sin(pow(x2,-1.0)))*sin(pow(x4,-1.0))))))</t>
  </si>
  <si>
    <t>-4.4568449*0.5**(1/(x0 + (x3*x5)**0.5))*0.6**(0.31830989*x0*x3*x5*sin(1/x2)*sin(1/x4)/x1) + 3.60419344</t>
  </si>
  <si>
    <t>((x0+(pow((pow(x0,2.0)*pow(x3,2.0)),0.5)*cos((x1*x2))))*cos((x1*x2)))</t>
  </si>
  <si>
    <t>(x0 + (x0**2*x3**2)**0.5*cos(x1*x2))*cos(x1*x2)</t>
  </si>
  <si>
    <t>(x0*((0.98613033+(-0.99123313*x1))+((-0.77245417*pow((x2+(-1.0*x3)),2.0))*pow(log(x1),2.0))))</t>
  </si>
  <si>
    <t>x0*(-0.99123313*x1 - 0.77245417*(x2 - x3)**2*log(x1)**2 + 0.98613033)</t>
  </si>
  <si>
    <t>(((((0.9967336*x2)+((0.60221386*x3)*sin(pow(x0,-1.0))))+((0.08929545*x1)*x3))+((-0.08898289*x1)*x2))+((-0.59561481*x2)*sin(pow(x0,-1.0))))</t>
  </si>
  <si>
    <t>(-0.13796024+((1.43156054*x0)*sin(pow(0.43496553,(pow(x2,-1.0)*pow((pow(x1,-1.0)*(-1.0+(x0*x3))),0.5))))))</t>
  </si>
  <si>
    <t>1.43156054*x0*sin(0.43496553**(((x0*x3 - 1)/x1)**0.5/x2)) - 0.13796024</t>
  </si>
  <si>
    <t>((((((((0.0040636*pow(x0,2.0))*pow(x1,2.0))*pow(x2,2.0))*pow(x3,2.0))*pow(x4,2.0))*pow(x5,-2.0))*pow(x6,2.0))+((((((((0.48440265*pow(x0,2.0))*pow(x1,2.0))*pow(x2,2.0))*pow(x3,2.0))*pow(x4,2.0))*pow(x5,-2.0))*pow(x6,-2.0))*pow(log((0.9+x6)),-2.0)))</t>
  </si>
  <si>
    <t>0.0040636*x0**2*x1**2*x2**2*x3**2*x4**2*x6**2/x5**2 + 0.48440265*x0**2*x1**2*x2**2*x3**2*x4**2/(x5**2*x6**2*log(x6 + 0.9)**2)</t>
  </si>
  <si>
    <t>(-0.00597751+(1.87039551*pow((((((((x4*x6)*x8)*pow(x0,2.0))*pow(x1,2.0))*pow(x2,2.0))*pow(x3,-2.0))*pow((1.0+pow(2.0,(x5+x7))),-1.0)),0.5)))</t>
  </si>
  <si>
    <t>1.87039551*(x0**2*x1**2*x2**2*x4*x6*x8/(x3**2*(2**(x5 + x7) + 1)))**0.5 - 0.00597751</t>
  </si>
  <si>
    <t>((((((((0.83408214*x2)*pow(x4,-1.0))*sin(pow(x5,-2.0)))+((((1.03662683*x4)*pow(x3,2.0))*pow(x5,-2.0))*pow((x0+x2),-2.0)))+((((-1.79056622*x1)*pow(x3,2.0))*pow(x5,-2.0))*pow((1.0+x0),-2.0)))+(((((-0.17718979*x2)*pow(x0,-2.0))*pow(x1,3.0))*pow(x4,-1.0))*sin((2.0*pow(x5,-2.0)))))+((((((0.04159162*x3)*pow(2.0,x2))*pow(x0,-3.0))*pow(x1,4.0))*pow(x4,-2.0))*sin(pow(x5,-2.0))))+((((((0.3315302*x2)*pow(x0,-2.0))*pow(x1,2.0))*pow(x3,2.0))*pow(x4,-1.0))*sin(pow(x5,-2.0))))</t>
  </si>
  <si>
    <t>0.04159162*2**x2*x1**4*x3*sin(x5**(-2))/(x0**3*x4**2) - 1.79056622*x1*x3**2/(x5**2*(x0 + 1)**2) + 0.83408214*x2*sin(x5**(-2))/x4 + 1.03662683*x3**2*x4/(x5**2*(x0 + x2)**2) - 0.17718979*x1**3*x2*sin(2/x5**2)/(x0**2*x4) + 0.3315302*x1**2*x2*x3**2*sin(x5**(-2))/(x0**2*x4)</t>
  </si>
  <si>
    <t>(((0.08580962+(0.99295753*x0))+((-1.01710931*x1)*x3))+(((0.05048174*pow(x0,2.0))*pow(x1,2.0))*pow(x2,-2.0)))</t>
  </si>
  <si>
    <t>0.05048174*x0**2*x1**2/x2**2 + 0.99295753*x0 - 1.01710931*x1*x3 + 0.08580962</t>
  </si>
  <si>
    <t>((x0*pow(((x1+x2)+x3),-1.0))*((1.21862334*pow(x2,2.0))+(((x1+x2)+x3)*((((-4.50365096+(4.58813825*pow(((1.0+(0.1*x3))+(-0.1*x1)),2.0)))+(1.62455542*x1))+(-0.21171208*x3))+(-0.11355133*x2)))))</t>
  </si>
  <si>
    <t>x0*(1.21862334*x2**2 + (x1 + x2 + x3)*(1.62455542*x1 - 0.11355133*x2 - 0.21171208*x3 + 4.58813825*(-0.1*x1 + 0.1*x3 + 1)**2 - 4.50365096))/(x1 + x2 + x3)</t>
  </si>
  <si>
    <t>(pow(x4,-2.0)*(((-0.00694611*x2)*pow(x0,3.0))+(((0.10041904*x1)*x3)*pow(x0,2.0))))</t>
  </si>
  <si>
    <t>(-0.00694611*x0**3*x2 + 0.10041904*x0**2*x1*x3)/x4**2</t>
  </si>
  <si>
    <t>(((-0.39587431*x0)+((1.25793554*x0)*sin((-10.0+((((0.48118514*pow(x1,2.0))*pow(x2,2.0))*pow(x3,-2.0))*pow(x4,-2.0))))))+(((((1.99606449*x0)*pow(x1,2.0))*pow(x2,2.0))*pow(x3,-2.0))*pow(x4,-2.0)))</t>
  </si>
  <si>
    <t>1.99606449*x0*x1**2*x2**2/(x3**2*x4**2) + 1.25793554*x0*sin(0.48118514*x1**2*x2**2/(x3**2*x4**2) - 10) - 0.39587431*x0</t>
  </si>
  <si>
    <t>(((0.99616895*x2)*x3)+((-0.07181133*x0)*x1))</t>
  </si>
  <si>
    <t>((((((((1.33366265+((0.98810721*x0)*pow(x1,2.0)))+((1.00586941*x3)*x5))+((-3.48781795*pow(x0,-1.0))*pow(x1,-1.0)))+(((0.02741805*x1)*pow(x3,2.0))*pow(x4,2.0)))+(((2.75404173*x4)*pow(x0,-1.0))*pow(log(x3),2.0)))+(((-1.08496455*x2)*pow(x0,-1.0))*pow(log(x3),2.0)))+((((-0.00100779*pow(x1,2.0))*pow(x3,2.0))*pow(x4,2.0))*pow(log(x0),2.0)))+((((-0.03102568*x1)*x2)*x3)*x4))</t>
  </si>
  <si>
    <t>0.98810721*x0*x1**2 - 0.00100779*x1**2*x3**2*x4**2*log(x0)**2 - 0.03102568*x1*x2*x3*x4 + 0.02741805*x1*x3**2*x4**2 + 1.00586941*x3*x5 + 1.33366265 - 1.08496455*x2*log(x3)**2/x0 + 2.75404173*x4*log(x3)**2/x0 - 3.48781795/(x0*x1)</t>
  </si>
  <si>
    <t>(-0.18798794+(((1.15511666*x0)*x1)*pow(x2,-2.0)))</t>
  </si>
  <si>
    <t>1.15511666*x0*x1/x2**2 - 0.18798794</t>
  </si>
  <si>
    <t>(((1.00058348*x0)*x1)+(((0.42927071*x0)*pow(x1,3.0))*pow((x2+(-0.33333333*x1)),-2.0)))</t>
  </si>
  <si>
    <t>0.42927071*x0*x1**3/(-0.33333333*x1 + x2)**2 + 1.00058348*x0*x1</t>
  </si>
  <si>
    <t>((((((-1.28428969+(1.1406277*x0))+(1.14081362*x1))+(-0.66661737*sin(x3)))+((-0.3704734*x2)*sin(((x3+((3.14159265*pow(x2,-2.0))*pow(x3,-1.0)))+log(pow(x2,-2.0))))))+(((-3.18009766*pow((x2+x3),-1.0))*log(x0))*log(x1)))+(((-15557.39696773*pow(sin(pow(((x2*pow(x3,-1.0))+(x3*pow(x2,-1.0))),-1.0)),12.0))*log(x0))*log(x1)))</t>
  </si>
  <si>
    <t>1.1406277*x0 + 1.14081362*x1 - 0.3704734*x2*sin(x3 + log(x2**(-2)) + 3.14159265/(x2**2*x3)) - 15557.39696773*log(x0)*log(x1)*sin(1/(x2/x3 + x3/x2))**12 - 0.66661737*sin(x3) - 1.28428969 - 3.18009766*log(x0)*log(x1)/(x2 + x3)</t>
  </si>
  <si>
    <t>(pow(x1,-2.0)*(((pow(x1,2.0)*(0.00671561+(0.99622472*x3)))+((0.60848649*x3)*pow(x2,2.0)))+((-1.11592148*x0)*x2)))</t>
  </si>
  <si>
    <t>(-1.11592148*x0*x2 + x1**2*(0.99622472*x3 + 0.00671561) + 0.60848649*x2**2*x3)/x1**2</t>
  </si>
  <si>
    <t>(8.41081107+(-7.41319076*cos(log((1.0+((((((0.56418958*x0)*x1)*pow(x3,-1.0))*pow(x4,-1.0))*pow(x5,-2.0))*pow((x6*pow(x2,-1.0)),0.5)))))))</t>
  </si>
  <si>
    <t>8.41081107 - 7.41319076*cos(log(0.56418958*x0*x1*(x6/x2)**0.5/(x3*x4*x5**2) + 1))</t>
  </si>
  <si>
    <t>(((1.00047426*x0)*x1)+(((0.43060013*x0)*pow(x1,3.0))*pow((x2+(-0.33333333*x1)),-2.0)))</t>
  </si>
  <si>
    <t>0.43060013*x0*x1**3/(-0.33333333*x1 + x2)**2 + 1.00047426*x0*x1</t>
  </si>
  <si>
    <t>(((-0.58416465+(1.99533502*x0))+((-0.56113738*log(x1))*log(x2)))+((-1.45537852*pow(x0,2.0))*pow(((x1+x2)+(0.5*x0)),-1.0)))</t>
  </si>
  <si>
    <t>-1.45537852*x0**2/(0.5*x0 + x1 + x2) + 1.99533502*x0 - 0.56113738*log(x1)*log(x2) - 0.58416465</t>
  </si>
  <si>
    <t>((0.98305753*x0)+(((-0.13391616*x0)*x1)*pow((x1+(-0.9*x2)),-1.0)))</t>
  </si>
  <si>
    <t>(0.00248062+((1.42060722*pow(0.2,x0))*sin(x0)))</t>
  </si>
  <si>
    <t>1.42060722*0.2**x0*sin(x0) + 0.00248062</t>
  </si>
  <si>
    <t>((((2.67104063+(-0.32410967*sin(((2.0*pow(x2,-1.0))*(x3+pow(x3,-1.0))))))+(-1.53395413*sin((1.88830304*pow((pow(x3,-1.0)+(x2*pow((1.0+x3),-1.0))),-1.0)))))+(-1.28282632*cos((0.72966054*pow(pow((x0+(-1.0*x1)),2.0),0.5)))))+((1.26389572*x2)*pow((x3+pow(x3,-1.0)),-1.0)))</t>
  </si>
  <si>
    <t>1.26389572*x2/(x3 + 1/x3) - 0.32410967*sin(2*(x3 + 1/x3)/x2) - 1.53395413*sin(1.88830304/(x2/(x3 + 1) + 1/x3)) - 1.28282632*cos(0.72966054*((x0 - x1)**2)**0.5) + 2.67104063</t>
  </si>
  <si>
    <t>((((x1*x5)*pow(x0,-1.0))*pow(x2,-5.0))*((0.16817305*x4)+(0.1757792*x3)))</t>
  </si>
  <si>
    <t>x1*x5*(0.1757792*x3 + 0.16817305*x4)/(x0*x2**5)</t>
  </si>
  <si>
    <t>((-0.49927435+((((0.01283502*x0)*x1)*pow(x2,-1.0))*pow(x3,-1.0)))+((((6.28302923*x2)*x3)*pow(x0,-1.0))*pow(x1,-1.0)))</t>
  </si>
  <si>
    <t>0.01283502*x0*x1/(x2*x3) - 0.49927435 + 6.28302923*x2*x3/(x0*x1)</t>
  </si>
  <si>
    <t>((x0*x2)*pow((x0+(-1.0*x1)),-1.0))</t>
  </si>
  <si>
    <t>((0.98429026*x0)+(((0.14353607*x0)*x1)*pow((x2+(-1.14159265*x1)),-1.0)))</t>
  </si>
  <si>
    <t>0.14353607*x0*x1/(-1.14159265*x1 + x2) + 0.98429026*x0</t>
  </si>
  <si>
    <t>(((((((36.24974213+(((-2.31684487*x2)*pow(x1,5.0))*pow(x4,-1.0)))+(((-7.88220559*pow(x0,-4.0))*pow(x1,5.0))*pow(x4,-1.0)))+((((357.59271777*x2)*x4)*pow(x0,-4.0))*pow((((pow(x0,-1.0)+(-1.0*pow(x1,-1.0)))+(x1*pow(x3,-1.0)))+(x4*pow(x0,-1.0))),-4.0)))+((((252.37193578*x2)*pow(x0,-4.0))*pow(x1,3.0))*pow((((pow(x0,-1.0)+(-1.0*pow(x1,-1.0)))+(x1*pow(x3,-1.0)))+(x4*pow(x0,-1.0))),-4.0)))+(((((34.11863011*x3)*pow(x0,4.0))*pow(x1,-4.0))*pow(x4,-5.0))*pow((x1+cos((1.0+x2))),4.0)))+(((((-1.89357213*pow(x0,4.0))*pow(x1,-4.0))*pow(x3,2.0))*pow(x4,-5.0))*pow((1.0+(0.83333333*x2)),4.0)))+(((((-149.11127908*x2)*pow(x0,-4.0))*pow(x1,-1.0))*pow(x3,2.0))*pow((((-1.0+(x1*pow(x0,-1.0)))+(x4*pow(x0,-1.0)))+(pow(x1,2.0)*pow(x3,-1.0))),-4.0)))</t>
  </si>
  <si>
    <t>-1.89357213*x0**4*x3**2*(0.83333333*x2 + 1)**4/(x1**4*x4**5) + 34.11863011*x0**4*x3*(x1 + cos(x2 + 1))**4/(x1**4*x4**5) - 2.31684487*x1**5*x2/x4 + 36.24974213 - 7.88220559*x1**5/(x0**4*x4) + 252.37193578*x1**3*x2/(x0**4*(x1/x3 - 1/x1 + x4/x0 + 1/x0)**4) + 357.59271777*x2*x4/(x0**4*(x1/x3 - 1/x1 + x4/x0 + 1/x0)**4) - 149.11127908*x2*x3**2/(x0**4*x1*(x1**2/x3 - 1 + x1/x0 + x4/x0)**4)</t>
  </si>
  <si>
    <t>((0.02875306+((((((4.75429112*x0)*x1)*pow(x2,2.0))*pow(x3,2.0))*pow(x4,3.0))*pow(((1.0+x5)+(-1.0*x4)),-4.0)))+((((((1274.07415883*x0)*x1)*pow(x2,2.0))*pow(x3,2.0))*pow(x4,4.0))*pow(((-0.82436064*pow(x4,2.0))+exp(x5)),-4.0)))</t>
  </si>
  <si>
    <t>1274.07415883*x0*x1*x2**2*x3**2*x4**4/(-0.82436064*x4**2 + exp(x5))**4 + 4.75429112*x0*x1*x2**2*x3**2*x4**3/(-x4 + x5 + 1)**4 + 0.02875306</t>
  </si>
  <si>
    <t>(((1.00108998*x2)+((((0.56104429*x2)*pow(x0,-2.0))*pow(x1,2.0))*cos((2.0*x3))))+((((-1.02636371*x1)*x2)*pow(x0,-1.0))*cos(x3)))</t>
  </si>
  <si>
    <t>1.00108998*x2 - 1.02636371*x1*x2*cos(x3)/x0 + 0.56104429*x1**2*x2*cos(2*x3)/x0**2</t>
  </si>
  <si>
    <t>((-0.00178434+(2.89672665*pow((x0*x1),0.5)))+((((-0.36984703*x2)*pow(x3,2.0))*pow(x4,-2.0))*pow((x0+x1),-1.0)))</t>
  </si>
  <si>
    <t>-0.36984703*x2*x3**2/(x4**2*(x0 + x1)) + 2.89672665*(x0*x1)**0.5 - 0.00178434</t>
  </si>
  <si>
    <t>((0.07847496+((1.14383995*x0)*x1))+(((-0.51643541*x0)*x4)*pow(((x2*pow(x3,-1.0))+((0.3*x4)*pow(x1,-1.0))),-1.0)))</t>
  </si>
  <si>
    <t>1.14383995*x0*x1 - 0.51643541*x0*x4/(x2/x3 + 0.3*x4/x1) + 0.07847496</t>
  </si>
  <si>
    <t>(pow(tan(x1),-1.0)*cos(x0))</t>
  </si>
  <si>
    <t>((0.00800828+((1.00107668*x0)*pow(x1,-1.0)))+(((-5.45844045*x1)*pow(x0,-1.0))*pow(x2,-2.0)))</t>
  </si>
  <si>
    <t>1.00107668*x0/x1 + 0.00800828 - 5.45844045*x1/(x0*x2**2)</t>
  </si>
  <si>
    <t>(((x0*cos((x1*x2)))+((0.5*x0)*x3))+(((0.5*x0)*x3)*cos(((2.0*x1)*x2))))</t>
  </si>
  <si>
    <t>((1.00996665*x2)+(((-1.23212585*x1)*x2)*pow((x1+(-1.35*x0)),-1.0)))</t>
  </si>
  <si>
    <t>(((x0*x1)*pow(x3,-1.0))*(((((3.33576905+(-2.7005658*cos((x2+pow(pow((x4+(-1.0*x5)),2.0),0.5)))))+(-0.21083521*pow(x2,2.0)))+((0.22558942*pow(cos(pow(pow((x4+(-1.0*x5)),2.0),0.5)),2.0))*exp(x2)))+((3.57250266*x2)*cos(pow(pow((x4+(-1.0*x5)),2.0),0.5))))+(((-0.33414514*pow(x2,2.0))*pow(pow((x4+(-1.0*x5)),2.0),0.5))*cos(pow(pow((x4+(-1.0*x5)),2.0),0.5)))))</t>
  </si>
  <si>
    <t>x0*x1*(-0.33414514*x2**2*((x4 - x5)**2)**0.5*cos(((x4 - x5)**2)**0.5) - 0.21083521*x2**2 + 3.57250266*x2*cos(((x4 - x5)**2)**0.5) + 0.22558942*exp(x2)*cos(((x4 - x5)**2)**0.5)**2 - 2.7005658*cos(x2 + ((x4 - x5)**2)**0.5) + 3.33576905)/x3</t>
  </si>
  <si>
    <t>((((0.02863144+(0.37312821*x0))+((0.39185853*x0)*x3))+((-0.06368517*x0)*pow(x1,2.0)))+((((0.87868529*x0)*pow(x3,2.0))*pow((x1+x2),-1.0))*sin(((0.84019394*x2)*x3))))</t>
  </si>
  <si>
    <t>-0.06368517*x0*x1**2 + 0.87868529*x0*x3**2*sin(0.84019394*x2*x3)/(x1 + x2) + 0.39185853*x0*x3 + 0.37312821*x0 + 0.02863144</t>
  </si>
  <si>
    <t>((0.00637962+((((0.93976674*x0)*x1)*x2)*x3))+((((0.52281412*x2)*x3)*pow(x0,2.0))*pow(x1,2.0)))</t>
  </si>
  <si>
    <t>0.52281412*x0**2*x1**2*x2*x3 + 0.93976674*x0*x1*x2*x3 + 0.00637962</t>
  </si>
  <si>
    <t>(pow(x1,-5.0)*((((2.8511613*x0)*pow(x1,4.0))+((x0*pow(x1,5.0))*((((-0.97181025+(0.01231305*exp(x1)))+(-0.27089006*cos(x1)))+(-0.99476766*sin((1.62172987+(x1*x2)))))+((-0.54178013*cos(x1))*sin((1.62172987+(x1*x2)))))))+(((0.11475672*x1)*pow((x0+x2),2.0))*pow(sin((log(pow(x2,-2.0))*sin(x1))),2.0))))</t>
  </si>
  <si>
    <t>(x0*x1**5*(0.01231305*exp(x1) - 0.54178013*sin(x1*x2 + 1.62172987)*cos(x1) - 0.99476766*sin(x1*x2 + 1.62172987) - 0.27089006*cos(x1) - 0.97181025) + 2.8511613*x0*x1**4 + 0.11475672*x1*(x0 + x2)**2*sin(log(x2**(-2))*sin(x1))**2)/x1**5</t>
  </si>
  <si>
    <t>((1.08352137*pow(((2.0*x0)+(pow(x0,-1.0)*pow(x1,2.0))),-1.0))+(-0.12198649*pow(x0,-1.0)))</t>
  </si>
  <si>
    <t>1.08352137/(2*x0 + x1**2/x0) - 0.12198649/x0</t>
  </si>
  <si>
    <t>(-0.23794841+(1.2394908*pow(2.2,(x0*x1))))</t>
  </si>
  <si>
    <t>1.2394908*2.2**(x0*x1) - 0.23794841</t>
  </si>
  <si>
    <t>(((2783.72836993+(-2783.7627433*cos((pow(4.0,x1)*pow(((0.9+pow(x0,-0.5))+pow(x2,0.5)),-5.0)))))+((0.51680204*x0)*pow(x1,2.0)))+((0.99987181*x0)*pow(x2,2.0)))</t>
  </si>
  <si>
    <t>0.51680204*x0*x1**2 + 0.99987181*x0*x2**2 - 2783.7627433*cos(4**x1/(x0**(-0.5) + x2**0.5 + 0.9)**5) + 2783.72836993</t>
  </si>
  <si>
    <t>(pow(x4,-2.0)*(((-0.00714452*x2)*pow(x0,3.0))+(((0.1006803*x1)*x3)*pow(x0,2.0))))</t>
  </si>
  <si>
    <t>(-0.00714452*x0**3*x2 + 0.1006803*x0**2*x1*x3)/x4**2</t>
  </si>
  <si>
    <t>(x0*((0.98648556+(-0.99169028*x1))+((-0.76969673*pow((x2+(-1.0*x3)),2.0))*pow(log(x1),2.0))))</t>
  </si>
  <si>
    <t>x0*(-0.99169028*x1 - 0.76969673*(x2 - x3)**2*log(x1)**2 + 0.98648556)</t>
  </si>
  <si>
    <t>((((((((pow(x0,2.0)*pow(x1,2.0))*pow(x2,2.0))*pow(x3,2.0))*pow(x4,2.0))*pow(x5,-2.0))*pow(x6,-4.0))*pow((1.0+(-0.5*pow(x6,-0.5))),-3.0))*((0.01636625*pow(x6,4.0))+(1.0593044*pow((1.0+(-0.5*pow(x6,-0.5))),3.0))))</t>
  </si>
  <si>
    <t>x0**2*x1**2*x2**2*x3**2*x4**2*(0.01636625*x6**4 + 1.0593044*(1 - 0.5/x6**0.5)**3)/(x5**2*x6**4*(1 - 0.5/x6**0.5)**3)</t>
  </si>
  <si>
    <t>((0.36919236*x0)+((-0.37906977*x0)*sin(((-1.0*log((((0.05*x1)*pow(x3,-1.0))+((((x3*x5)*pow(x1,-1.0))*pow(x2,-1.0))*pow(x4,-1.0)))))+((0.05*x1)*pow(x3,-1.0))))))</t>
  </si>
  <si>
    <t>(((x0*pow(x2,-3.0))*pow(x4,-1.0))*((0.0822628*pow(x2,2.0))+(((0.07928291*x1)*x2)*cos(x3))))</t>
  </si>
  <si>
    <t>x0*(0.07928291*x1*x2*cos(x3) + 0.0822628*x2**2)/(x2**3*x4)</t>
  </si>
  <si>
    <t>((0.00079913+(((0.3254416*pow(x0,2.0))*pow(x1,2.0))*pow((x2+x3),-4.0)))+((((0.051374*pow(x0,2.0))*pow(x1,2.0))*pow(x3,-2.0))*pow((x3+(0.25464791*x2)),-2.0)))</t>
  </si>
  <si>
    <t>0.3254416*x0**2*x1**2/(x2 + x3)**4 + 0.051374*x0**2*x1**2/(x3**2*(0.25464791*x2 + x3)**2) + 0.00079913</t>
  </si>
  <si>
    <t>(10.0+((-1.0*x1)*pow((pow(x0,-1.0)+(0.5*x0)),-1.0)))</t>
  </si>
  <si>
    <t>(-0.00673079+(2.00647252*pow(((((((((x4*x6)*x8)*pow(x0,2.0))*pow(x1,2.0))*pow(x2,2.0))*pow(x3,-2.0))*pow(x5,-2.0))*pow(x7,-2.0)),0.5)))</t>
  </si>
  <si>
    <t>2.00647252*(x0**2*x1**2*x2**2*x4*x6*x8/(x3**2*x5**2*x7**2))**0.5 - 0.00673079</t>
  </si>
  <si>
    <t>(((2.60226744+(-0.0332343*x6))+(-1.58322242*cos((((((x0*x1)*pow(x2,-0.5))*pow(x3,-1.0))*pow(x4,-1.0))*pow(x5,-2.0)))))+(((((((0.81395469*x0)*x1)*pow(x2,-0.5))*pow(x3,-1.0))*pow(x4,-1.0))*pow(x5,-2.0))*log(x6)))</t>
  </si>
  <si>
    <t>0.81395469*x0*x1*log(x6)/(x2**0.5*x3*x4*x5**2) - 0.0332343*x6 - 1.58322242*cos(x0*x1/(x2**0.5*x3*x4*x5**2)) + 2.60226744</t>
  </si>
  <si>
    <t>(((0.9965032*x2)*x3)+((-0.0722365*x0)*x1))</t>
  </si>
  <si>
    <t>((x0*pow(((x1+x2)+x3),-1.0))*(((1.61080277*pow(x3,2.0))+(((x1+x2)+x3)*(((1.11870764*x2)+(1.11852421*x1))+(-0.49802941*x3))))+((-1.62628991*x1)*x2)))</t>
  </si>
  <si>
    <t>x0*(-1.62628991*x1*x2 + 1.61080277*x3**2 + (x1 + x2 + x3)*(1.11852421*x1 + 1.11870764*x2 - 0.49802941*x3))/(x1 + x2 + x3)</t>
  </si>
  <si>
    <t>((((0.00249745*pow(x2,2.0))*pow(x3,2.0))*pow(((((0.01*x5)*pow(x4,2.0))+((x4*x5)*pow(x0,-1.0)))+(((-1.0*x4)*x5)*pow(x0,-2.0))),-2.0))+((((1.68099437*pow(x2,2.0))*pow(x3,2.0))*pow((1.0+(-1.0*x1)),2.0))*pow(((x4*x5)+((x4*x5)*pow(x0,2.0))),-2.0)))</t>
  </si>
  <si>
    <t>1.68099437*x2**2*x3**2*(1 - x1)**2/(x0**2*x4*x5 + x4*x5)**2 + 0.00249745*x2**2*x3**2/(0.01*x4**2*x5 + x4*x5/x0 - x4*x5/x0**2)**2</t>
  </si>
  <si>
    <t>(((0.00177945+((1.03044037*x0)*x1))+((-0.00350125*x0)*x2))+(((1.05499159*x0)*pow(x1,4.0))*pow(x2,-3.0)))</t>
  </si>
  <si>
    <t>1.05499159*x0*x1**4/x2**3 + 1.03044037*x0*x1 - 0.00350125*x0*x2 + 0.00177945</t>
  </si>
  <si>
    <t>((((0.14024822*x2)+(0.85928166*x3))+((0.74175913*x2)*pow(0.5,(x1*pow(x0,-1.0)))))+((-0.74050254*x3)*pow(0.5,(x1*pow(x0,-1.0)))))</t>
  </si>
  <si>
    <t>0.74175913*0.5**(x1/x0)*x2 - 0.74050254*0.5**(x1/x0)*x3 + 0.14024822*x2 + 0.85928166*x3</t>
  </si>
  <si>
    <t>(((((((0.77288301+(0.78116138*pow(log(x4),2.0)))+(-1.07379914*x2))+((0.9718685*x0)*pow(x1,2.0)))+((0.996071*x3)*x5))+((0.26631534*pow(x4,2.0))*pow(log(x3),2.0)))+(((2.15314815*x2)*pow(x3,-1.0))*pow(x4,-1.0)))+((((1.0922207*pow(x3,2.0))*pow(x4,2.0))*pow(((3.14159265+x0)+x2),-1.0))*sin((x1*pow((x0+x4),-1.0)))))</t>
  </si>
  <si>
    <t>0.9718685*x0*x1**2 - 1.07379914*x2 + 2.15314815*x2/(x3*x4) + 1.0922207*x3**2*x4**2*sin(x1/(x0 + x4))/(x0 + x2 + 3.14159265) + 0.996071*x3*x5 + 0.26631534*x4**2*log(x3)**2 + 0.78116138*log(x4)**2 + 0.77288301</t>
  </si>
  <si>
    <t>(x0*(1.00495537+(0.85825213*pow((pow(x1,5.0)*pow(x2,-5.0)),0.5))))</t>
  </si>
  <si>
    <t>x0*(0.85825213*(x1**5/x2**5)**0.5 + 1.00495537)</t>
  </si>
  <si>
    <t>(pow(x1,-2.0)*(((pow(x1,2.0)*(0.01010946+(0.99518171*x3)))+((0.62615848*x3)*pow(x2,2.0)))+((-1.14355037*x0)*x2)))</t>
  </si>
  <si>
    <t>(-1.14355037*x0*x2 + x1**2*(0.99518171*x3 + 0.01010946) + 0.62615848*x2**2*x3)/x1**2</t>
  </si>
  <si>
    <t>(((((0.03299324*pow(x5,-1.0))+(-1.41811916*sin((0.41919731*pow((pow(x5,-1.0)+(x2*pow(x4,-1.0))),-2.0)))))+(((14.16918811*pow(x5,-1.0))*pow((x4+(x5*pow(x1,-5.0))),-2.0))*pow((pow(x5,-1.0)+(x2*pow(x4,-1.0))),-2.0)))+((((46.50633287*x0)*pow((pow(x5,-1.0)+(x2*pow(x4,-1.0))),-2.0))*pow(((x0+x4)+(x5*pow(x1,-1.0))),-2.0))*cos(log((pow(x4,x1)*pow(pow(x5,-1.0),x1))))))+(((((65.55737869*pow(x0,2.0))*pow(x1,2.0))*pow(x5,-2.0))*pow((1.0+x4),-4.0))*pow((pow(x5,-1.0)+(x2*pow(x4,-1.0))),-4.0)))</t>
  </si>
  <si>
    <t>65.55737869*x0**2*x1**2/(x5**2*(x4 + 1)**4*(x2/x4 + 1/x5)**4) + 46.50633287*x0*cos(log(x4**x1*(1/x5)**x1))/((x2/x4 + 1/x5)**2*(x0 + x4 + x5/x1)**2) - 1.41811916*sin(0.41919731/(x2/x4 + 1/x5)**2) + 0.03299324/x5 + 14.16918811/(x5*(x4 + x5/x1**5)**2*(x2/x4 + 1/x5)**2)</t>
  </si>
  <si>
    <t>((3.7096979+(-1.3043864*cos((0.71671476*pow(pow((x2+(-1.0*x3)),2.0),0.5)))))+(-1.79579955*cos((0.25+(0.5*pow(pow((x0+(-1.0*x1)),2.0),0.5))))))</t>
  </si>
  <si>
    <t>-1.79579955*cos(0.5*((x0 - x1)**2)**0.5 + 0.25) - 1.3043864*cos(0.71671476*((x2 - x3)**2)**0.5) + 3.7096979</t>
  </si>
  <si>
    <t>((((-7.19563189+(0.35242664*x0))+(7.19114149*cos((((pow(x1,6.0)*pow(x3,-6.0))*pow(x4,-6.0))*pow(log(x2),6.0)))))+(((((0.01034252*x0)*pow(x1,6.0))*pow(x2,6.0))*pow(x3,-6.0))*pow(x4,-6.0)))+(((((1.34481794*x0)*pow(x1,2.0))*pow(x2,2.0))*pow(x3,-2.0))*pow(x4,-2.0)))</t>
  </si>
  <si>
    <t>0.01034252*x0*x1**6*x2**6/(x3**6*x4**6) + 1.34481794*x0*x1**2*x2**2/(x3**2*x4**2) + 0.35242664*x0 + 7.19114149*cos(x1**6*log(x2)**6/(x3**6*x4**6)) - 7.19563189</t>
  </si>
  <si>
    <t>((0.98449781*x0)+(((0.14296184*x0)*x1)*pow((x2+(-1.14159265*x1)),-1.0)))</t>
  </si>
  <si>
    <t>0.14296184*x0*x1/(-1.14159265*x1 + x2) + 0.98449781*x0</t>
  </si>
  <si>
    <t>((0.00977057+((1.00059012*x0)*pow(x1,-1.0)))+(((-5.46799494*x1)*pow(x0,-1.0))*pow(x2,-2.0)))</t>
  </si>
  <si>
    <t>1.00059012*x0/x1 + 0.00977057 - 5.46799494*x1/(x0*x2**2)</t>
  </si>
  <si>
    <t>(-0.46933946+((((6.27600486*x2)*x3)*pow(x0,-1.0))*pow(x1,-1.0)))</t>
  </si>
  <si>
    <t>(-0.0075085+(0.25047639*pow(x0,(-1.0*x0))))</t>
  </si>
  <si>
    <t>-0.0075085 + 0.25047639/x0**x0</t>
  </si>
  <si>
    <t>((2.89704534*pow((x0*x1),0.5))+((((-0.37248048*x2)*pow(x3,2.0))*pow(x4,-2.0))*pow((x0+x1),-1.0)))</t>
  </si>
  <si>
    <t>-0.37248048*x2*x3**2/(x4**2*(x0 + x1)) + 2.89704534*(x0*x1)**0.5</t>
  </si>
  <si>
    <t>(((-0.38591044+(1.72300297*x0))+((-0.55803396*log(x1))*log(x2)))+((-0.86297079*pow((1.0+x0),3.5))*pow((((1.0+x0)+x1)+x2),-2.0)))</t>
  </si>
  <si>
    <t>1.72300297*x0 - 0.86297079*(x0 + 1)**3.5/(x0 + x1 + x2 + 1)**2 - 0.55803396*log(x1)*log(x2) - 0.38591044</t>
  </si>
  <si>
    <t>((((1.17851197*x0)+((-0.25665353*x0)*x1))+(((4.55207339*x0)*pow((x1+(pow(x2,2.0)*pow((0.5+x1),-1.0))),-1.0))*log(x3)))+(((-2.57128165*x0)*pow(log(x2),2.0))*pow(log(x3),2.0)))</t>
  </si>
  <si>
    <t>-0.25665353*x0*x1 - 2.57128165*x0*log(x2)**2*log(x3)**2 + 1.17851197*x0 + 4.55207339*x0*log(x3)/(x1 + x2**2/(x1 + 0.5))</t>
  </si>
  <si>
    <t>(((1.00036498*x2)+((((0.57706829*x2)*pow(x0,-2.0))*pow(x1,2.0))*cos((2.0*x3))))+((((-1.03019641*x1)*x2)*pow(x0,-1.0))*cos(x3)))</t>
  </si>
  <si>
    <t>1.00036498*x2 - 1.03019641*x1*x2*cos(x3)/x0 + 0.57706829*x1**2*x2*cos(2*x3)/x0**2</t>
  </si>
  <si>
    <t>((pow(x2,-2.0)*pow(x3,-1.0))*((((-1.955e-05*x3)*pow(x1,2.0))*pow((x4+(-1.0*x5)),10.0))+(((x0*x1)*pow(x2,2.0))*((5.85894646+(2.86341022*log(x2)))+((9.899189*cos((0.5+pow(pow((x4+(-1.0*x5)),2.0),0.5))))*log(x2))))))</t>
  </si>
  <si>
    <t>(x0*x1*x2**2*(9.899189*log(x2)*cos(((x4 - x5)**2)**0.5 + 0.5) + 2.86341022*log(x2) + 5.85894646) - 1.955e-5*x1**2*x3*(x4 - x5)**10)/(x2**2*x3)</t>
  </si>
  <si>
    <t>((0.05880631+(((((-0.01767598*x0)*x1)*pow(x2,3.0))*pow(x3,2.0))*pow(sin((2.0+(x5*pow(x4,-1.0)))),3.0)))+((((((28.7374009*x0)*x1)*pow(x2,2.0))*pow(x3,2.0))*pow(x4,6.0))*pow(x5,-6.0)))</t>
  </si>
  <si>
    <t>-0.01767598*x0*x1*x2**3*x3**2*sin(2 + x5/x4)**3 + 28.7374009*x0*x1*x2**2*x3**2*x4**6/x5**6 + 0.05880631</t>
  </si>
  <si>
    <t>((((-0.2560492+(1.7e-07*pow(x1,16.0)))+(0.13858974*exp(x1)))+(-0.35307898*pow(sin(x1),-1.0)))+(-0.23474272*pow(x1,-2.0)))</t>
  </si>
  <si>
    <t>1.7e-7*x1**16 + 0.13858974*exp(x1) - 0.2560492 - 0.35307898/sin(x1) - 0.23474272/x1**2</t>
  </si>
  <si>
    <t>((((233.96158342+(1.11910259*x0))+((-1.087891*x0)*x1))+((-77.73291282*x3)*pow(x2,-1.0)))+((-311.83913248*x2)*pow((x2+x3),-1.0)))</t>
  </si>
  <si>
    <t>((((1.00010317*x0)*pow(x2,2.0))+((0.48213279*x0)*pow(x1,2.0)))+(((-0.10765299*x0)*pow(x1,3.0))*pow((x1+(-0.9*x2)),-1.0)))</t>
  </si>
  <si>
    <t>-0.10765299*x0*x1**3/(x1 - 0.9*x2) + 0.48213279*x0*x1**2 + 1.00010317*x0*x2**2</t>
  </si>
  <si>
    <t>(-0.4093937+(0.96478672*pow(((pow(x0,0.5)+(-0.5*x1))+(x1*pow(x0,-0.5))),-1.0)))</t>
  </si>
  <si>
    <t>-0.4093937 + 0.96478672/(x1/x0**0.5 + x0**0.5 - 0.5*x1)</t>
  </si>
  <si>
    <t>(-0.23855264+(1.24000207*pow(2.2,(x0*x1))))</t>
  </si>
  <si>
    <t>1.24000207*2.2**(x0*x1) - 0.23855264</t>
  </si>
  <si>
    <t>(((((0.52961671*x0)*x1)*x2)*pow((10.0+x7),-1.0))+(((((((((23.22015196*x0)*x1)*x2)*x4)*x6)*x8)*pow(x3,-2.0))*pow(x5,-2.0))*pow(x7,-2.0)))</t>
  </si>
  <si>
    <t>0.52961671*x0*x1*x2/(x7 + 10) + 23.22015196*x0*x1*x2*x4*x6*x8/(x3**2*x5**2*x7**2)</t>
  </si>
  <si>
    <t>((((0.06372793*x0)*pow(x2,-1.0))*pow(x4,-1.0))+((((0.01350432*x0)*pow(x4,-1.0))*pow((1.0+(0.31830989*cos(x3))),10.0))*pow(((1.0+x2)+(-1.0*x1)),-2.0)))</t>
  </si>
  <si>
    <t>0.01350432*x0*(0.31830989*cos(x3) + 1)**10/(x4*(-x1 + x2 + 1)**2) + 0.06372793*x0/(x2*x4)</t>
  </si>
  <si>
    <t>((((((8.56600891+(-0.67166108*x2))+(-3.44002331*cos((((pow(x3,2.0)*pow(x4,2.0))*pow((((x0+x1)+x2)+x3),-2.0))+(((x5*pow(x3,2.0))*pow((x2+x5),-1.0))*pow(((x1+x2)+(x0*x3)),-1.0))))))+(-21.69533884*pow(((x0+x1)+x2),-1.0)))+((0.94449626*x3)*x5))+((0.96977559*x0)*pow(x1,2.0)))+((((0.2837602*x1)*pow(x3,2.0))*pow(x4,2.0))*pow(((x1+x2)+(2.51327412*x0)),-1.0)))</t>
  </si>
  <si>
    <t>0.96977559*x0*x1**2 + 0.2837602*x1*x3**2*x4**2/(2.51327412*x0 + x1 + x2) - 0.67166108*x2 + 0.94449626*x3*x5 - 3.44002331*cos(x3**2*x4**2/(x0 + x1 + x2 + x3)**2 + x3**2*x5/((x2 + x5)*(x0*x3 + x1 + x2))) + 8.56600891 - 21.69533884/(x0 + x1 + x2)</t>
  </si>
  <si>
    <t>(((((((0.05623679*x1)*x2)*pow(x3,2.0))*pow(x4,-2.0))*pow(x5,-2.0))+((((((0.04051284*x6)*pow(x0,-3.0))*pow(x2,2.0))*pow(x3,2.0))*pow(x5,-2.0))*pow((0.5+(-1.0*x4)),-1.0)))+((((((0.29028545*pow(x0,-3.0))*pow(x1,2.0))*pow(x2,2.0))*pow(x3,2.0))*pow(x4,-2.0))*sin(pow(x5,-2.0))))</t>
  </si>
  <si>
    <t>0.05623679*x1*x2*x3**2/(x4**2*x5**2) + 0.29028545*x1**2*x2**2*x3**2*sin(x5**(-2))/(x0**3*x4**2) + 0.04051284*x2**2*x3**2*x6/(x0**3*x5**2*(0.5 - x4))</t>
  </si>
  <si>
    <t>((x0*x2)*pow((pow(x2,2.0)+(-1.0*pow(x1,2.0))),-0.5))</t>
  </si>
  <si>
    <t>((((0.97964986+(0.68745605*log(x1)))+(-0.32519967*x2))+(-6.68727048*pow(x2,-47.0)))+(((((6.33863813*pow(x1,-1.0))*pow(x2,-5.0))*pow(x3,-0.5))*pow((pow(4.0,x0)*log(x3)),0.5))*log(x1)))</t>
  </si>
  <si>
    <t>-0.32519967*x2 + 0.68745605*log(x1) + 0.97964986 - 6.68727048/x2**47 + 6.33863813*(4**x0*log(x3))**0.5*log(x1)/(x1*x2**5*x3**0.5)</t>
  </si>
  <si>
    <t>(-0.00747673+(0.2504533*pow(x0,(-1.0*x0))))</t>
  </si>
  <si>
    <t>-0.00747673 + 0.2504533/x0**x0</t>
  </si>
  <si>
    <t>(((1.00012124*x2)+((((0.56451569*x2)*pow(x0,-2.0))*pow(x1,2.0))*cos((2.0*x3))))+((((-1.01956131*x1)*x2)*pow(x0,-1.0))*cos(x3)))</t>
  </si>
  <si>
    <t>1.00012124*x2 - 1.01956131*x1*x2*cos(x3)/x0 + 0.56451569*x1**2*x2*cos(2*x3)/x0**2</t>
  </si>
  <si>
    <t>(((((-0.1218518+(0.08873255*exp(x1)))+(-0.19503085*pow(x1,-2.0)))+(-0.13436029*pow(x1,-1.0)))+(-0.23968678*pow((x1+pow(((-0.8+x0)+(-1.0*x1)),-1.0)),-1.0)))+((-2.72e-06*x1)*pow(pow(0.0,x1),0.5)))</t>
  </si>
  <si>
    <t>-2.72e-6*x1*(0**x1)**0.5 + 0.08873255*exp(x1) - 0.1218518 - 0.23968678/(x1 + 1/(x0 - x1 - 0.8)) - 0.13436029/x1 - 0.19503085/x1**2</t>
  </si>
  <si>
    <t>(-0.08391+(0.72084123*pow(((1.14472989+(pow(x0,-2.0)*pow(x1,2.0)))+log(pow(x0,2.0))),-1.0)))</t>
  </si>
  <si>
    <t>-0.08391 + 0.72084123/(log(x0**2) + 1.14472989 + x1**2/x0**2)</t>
  </si>
  <si>
    <t>(0.00083557+(((0.07163558*x0)*pow(x4,-1.0))*pow((x2+((-1.0*x1)*cos(x3))),-1.0)))</t>
  </si>
  <si>
    <t>0.07163558*x0/(x4*(-x1*cos(x3) + x2)) + 0.00083557</t>
  </si>
  <si>
    <t>(((((((0.00831886*x3)*pow(2.0,x1))*pow(x2,2.0))*pow(x4,-2.0))*pow(x5,-2.0))+(((((0.02390009*x1)*pow(x2,2.0))*pow(x3,2.0))*pow(x4,-2.0))*pow(x5,-2.0)))+(((((0.27027423*pow(x1,2.0))*pow(x5,-2.0))*pow((x3+((0.5*x1)*x3)),2.0))*pow(((0.60653066*pow(x2,-1.0))+(pow(x2,-1.0)*exp(x0))),-2.0))*pow(((pow(x4,2.0)+(-1.35*x4))+(x0*x4)),-1.0)))</t>
  </si>
  <si>
    <t>0.00831886*2**x1*x2**2*x3/(x4**2*x5**2) + 0.27027423*x1**2*(0.5*x1*x3 + x3)**2/(x5**2*(exp(x0)/x2 + 0.60653066/x2)**2*(x0*x4 + x4**2 - 1.35*x4)) + 0.02390009*x1*x2**2*x3**2/(x4**2*x5**2)</t>
  </si>
  <si>
    <t>((((0.45044911*pow(x1,2.0))*pow(x2,(-2.0+(-1.0*x4))))+((-2.61425306*pow(x2,-2.0))*cos(x0)))+(((0.11570032*x4)*pow(x1,2.0))*pow(x2,((-1.0*x4)*pow(x5,-1.0)))))</t>
  </si>
  <si>
    <t>0.45044911*x1**2*x2**(-x4 - 2) + 0.11570032*x1**2*x4/x2**(x4/x5) - 2.61425306*cos(x0)/x2**2</t>
  </si>
  <si>
    <t>(-0.00740987+(0.25039606*pow(x0,(-1.0*x0))))</t>
  </si>
  <si>
    <t>-0.00740987 + 0.25039606/x0**x0</t>
  </si>
  <si>
    <t>-0.1*x0</t>
  </si>
  <si>
    <t>-0.5*x0/(-x1 - 1)</t>
  </si>
  <si>
    <t>-x0*x1*x2/x3</t>
  </si>
  <si>
    <t>-x0/(x1*(-x2 - 1))</t>
  </si>
  <si>
    <t>-x1*x2/(1 - x0)</t>
  </si>
  <si>
    <t>-x0*x1*cos(x2)</t>
  </si>
  <si>
    <t>-x1*x3/(x2*(1 - x0))</t>
  </si>
  <si>
    <t>-2*x1/(x0 + 2/x0) + 10</t>
  </si>
  <si>
    <t>-x0 + 20 - 1/(0.5*x0/x1 + 1/(x0*x1))</t>
  </si>
  <si>
    <t>-sin(x1) - 0.5*sin(x0 - x1)</t>
  </si>
  <si>
    <t>-23.17700872*x0*x3/(x3*sin(1/x1)/x2 + x4/x2) + 18.71456853*x0*x3/(x4/x2 + x3/(x1*x2)) + 5.73530605*x0*x3/(x3/x2 + x4/(x1*x2)) + 0.54250332*x0*x4/(x1*x3/(x2*sin(1/x1)) - 0.5*x3/(x2*sin(1/x1)) - x4*sin(x1)/x2 + x4/x2) - 5.84761825*x0*x4/(x4/x2 + x3/(x1*x2)) + 4.57681807*x0*x4/(x3/x2 + x4*sin(1/x1)/x2)</t>
  </si>
  <si>
    <t>-0.19151573*x0*x1*x2/(x1 - x2) + 0.76467407*x0*x1 + 0.00323101*x0*x2 - 0.00099116</t>
  </si>
  <si>
    <t>-0.14074271*x0*x1/(x1 - x2) + 0.98889168*x0 - 1.12956093*x1*x3*cos(0.5 - 1/x2) + 0.05023659</t>
  </si>
  <si>
    <t>-x0*x1*x2*log(x3/x4)</t>
  </si>
  <si>
    <t>-0.07232589*x0*x1 + 0.99661762*x2*x3</t>
  </si>
  <si>
    <t>-x0 - 2*x1/(x0 + 2/x0) + 20</t>
  </si>
  <si>
    <t>-0.47155067 + 6.27665797*x2*x3/(x0*x1)</t>
  </si>
  <si>
    <t>-sin(x0) + 0.5*cos(x0 - x1 + 4.71238898)</t>
  </si>
  <si>
    <t>-0.06871152*x0*x2/(x1 - x2 + 0.5/x3) + 0.93127438*x0 - 1.00620231*x1*x3 - 0.03623532</t>
  </si>
  <si>
    <t>-0.07252162*x0*x1 + 0.99639368*x2*x3</t>
  </si>
  <si>
    <t>-sin(x0) + 0.5*sin(x0 - x1)</t>
  </si>
  <si>
    <t>-0.471865 + 6.27686035*x2*x3/(x0*x1)</t>
  </si>
  <si>
    <t>-2.0404058*x1/(x0 + 0.4) + 10.01172194</t>
  </si>
  <si>
    <t>-1.70627584*x0*exp(1/(x0/x1 + x1/x0)) + 2.81192535*x0 - 1.64917315*x1*exp(1/(x0/x1 + x1/x0)) + 2.73427957*x1 + 3.11845725*exp(1/(x0/x1 + x1/x0)) - 1.13267248*sin(2*x2/(x3 + 1/x3)) - 1.64551676*cos(1/(x2/x3 + 1/x3) - 1/x3) - 1.79863902</t>
  </si>
  <si>
    <t>-0.07957747*x0*x4/(x1*x2*(x3 - x4))</t>
  </si>
  <si>
    <t>-0.48850124*x0*x3/(x1*x2/x4 + 0.5*x3) + 0.64119799*x0</t>
  </si>
  <si>
    <t>-1.23128539*x1*x2/(-1.35*x0 + x1) + 1.01009783*x2</t>
  </si>
  <si>
    <t>-0.47279609 + 6.27752635*x2*x3/(x0*x1)</t>
  </si>
  <si>
    <t>-0.47155267 + 6.27652583*x2*x3/(x0*x1)</t>
  </si>
  <si>
    <t>-0.06148847*x0*x2/(x1 - 0.84147098*x2) + 0.92648643*x0 - 1.02188547*x1*x3</t>
  </si>
  <si>
    <t>-0.13510124*x0*x1/(x1 - 0.9*x2) + 0.9827008*x0</t>
  </si>
  <si>
    <t>-1.00379085*x0 - 2.00772313*x1/(x0 + 0.2) + 20.05464615</t>
  </si>
  <si>
    <t>-2.02579306*x1/(x0 + 0.31830989) + 10.00380579</t>
  </si>
  <si>
    <t>-0.08402393*x0/(x4*(x1*cos(x3) - 1.1*x2))</t>
  </si>
  <si>
    <t>-0.07132157*x0*x1 + 0.99593048*x2*x3</t>
  </si>
  <si>
    <t>-0.46523139*x0*log(x0*sin(1/x1))*sin(log(x0/x2)) + 0.98538413*x0 + 0.05421599</t>
  </si>
  <si>
    <t>-0.47151838 + 6.27669448*x2*x3/(x0*x1)</t>
  </si>
  <si>
    <t>-1.23154047*x1*x2/(-1.35*x0 + x1) + 1.0100592*x2</t>
  </si>
  <si>
    <t>-0.09319086*x0*x1/(x1 - x2 + 0.25) + 0.99903794*x0 - 1.02333335*x1*x3</t>
  </si>
  <si>
    <t>-0.12223968*x0*x1*sin(1.44269504*log(x1/(-1 + 10*x3*x4/x2)) + 1) + 1.20486172*x0*x1 - 1.07781261*x0*x4/(x2/x3 + x4/x1)</t>
  </si>
  <si>
    <t>-0.07252816*x0*x1 + 0.99607694*x2*x3 + 0.00775436</t>
  </si>
  <si>
    <t>-0.46952441 + 6.27501166*x2*x3/(x0*x1)</t>
  </si>
  <si>
    <t>-0.13377763*x0*x1/(x1 - 0.9*x2) + 0.98271365*x0</t>
  </si>
  <si>
    <t>-0.99623722*x0 - 2.05435819*x1/(x0 + 0.5) + 19.95559817</t>
  </si>
  <si>
    <t>-0.80516225*x0*cos(x1/x2) + 1.81043667*x0 - 1.02177718*x1*x3</t>
  </si>
  <si>
    <t>-1.2326818*x1*x2/(-1.35*x0 + x1) + 1.00964154*x2</t>
  </si>
  <si>
    <t>-2.02565686*x1/(x0 + 0.31830989) + 10.00334225</t>
  </si>
  <si>
    <t>-0.47010431 + 6.27557148*x2*x3/(x0*x1)</t>
  </si>
  <si>
    <t>-0.08898289*x1*x2 + 0.08929545*x1*x3 - 0.59561481*x2*sin(1/x0) + 0.9967336*x2 + 0.60221386*x3*sin(1/x0)</t>
  </si>
  <si>
    <t>-0.07181133*x0*x1 + 0.99616895*x2*x3</t>
  </si>
  <si>
    <t>-0.13391616*x0*x1/(x1 - 0.9*x2) + 0.98305753*x0</t>
  </si>
  <si>
    <t>-1.23212585*x1*x2/(-1.35*x0 + x1) + 1.00996665*x2</t>
  </si>
  <si>
    <t>-0.37906977*x0*sin(0.05*x1/x3 - log(0.05*x1/x3 + x3*x5/(x1*x2*x4))) + 0.36919236*x0</t>
  </si>
  <si>
    <t>-x1/(0.5*x0 + 1/x0) + 10</t>
  </si>
  <si>
    <t>-0.0722365*x0*x1 + 0.9965032*x2*x3</t>
  </si>
  <si>
    <t>-0.46933946 + 6.27600486*x2*x3/(x0*x1)</t>
  </si>
  <si>
    <t>-1.087891*x0*x1 + 1.11910259*x0 - 311.83913248*x2/(x2 + x3) + 233.96158342 - 77.73291282*x3/x2</t>
  </si>
  <si>
    <t>((0.16*x0)*x1)</t>
  </si>
  <si>
    <t>0.16*x0*x1</t>
  </si>
  <si>
    <t>(0.02+(x0*x1))</t>
  </si>
  <si>
    <t>x0*x1 + 0.02</t>
  </si>
  <si>
    <t>(0.02+(((0.5*x0)*x1)*x2))</t>
  </si>
  <si>
    <t>0.5*x0*x1*x2 + 0.02</t>
  </si>
  <si>
    <t>(((0.08*x0)*x1)*pow(x2,-1.0))</t>
  </si>
  <si>
    <t>0.08*x0*x1/x2</t>
  </si>
  <si>
    <t>((0.08*x0)*pow(x1,-2.0))</t>
  </si>
  <si>
    <t>0.08*x0/x1**2</t>
  </si>
  <si>
    <t>(((0.16*x0)*x1)*pow(x2,-1.0))</t>
  </si>
  <si>
    <t>0.16*x0*x1/x2</t>
  </si>
  <si>
    <t>(((0.08*x0)*pow(x1,-1.0))*pow(x2,-1.0))</t>
  </si>
  <si>
    <t>0.08*x0/(x1*x2)</t>
  </si>
  <si>
    <t>(((6.28*x0)*pow(x1,-1.0))*pow(x2,-1.0))</t>
  </si>
  <si>
    <t>6.28*x0/(x1*x2)</t>
  </si>
  <si>
    <t>(0.01+((x0*x1)*sin(x2)))</t>
  </si>
  <si>
    <t>x0*x1*sin(x2) + 0.01</t>
  </si>
  <si>
    <t>(0.02+(((x0*x1)*x2)*pow(x3,-1.0)))</t>
  </si>
  <si>
    <t>x0*x1*x2/x3 + 0.02</t>
  </si>
  <si>
    <t>(((0.08*x0)*pow(x1,-1.0))*pow(x2,-2.0))</t>
  </si>
  <si>
    <t>0.08*x0/(x1*x2**2)</t>
  </si>
  <si>
    <t>(((0.01*pow(x0,2.0))*pow(x1,-1.0))*pow(x2,-2.0))</t>
  </si>
  <si>
    <t>0.01*x0**2/(x1*x2**2)</t>
  </si>
  <si>
    <t>((((0.32*x3)*pow(x0,-1.0))*pow(x1,-2.0))*pow(x2,2.0))</t>
  </si>
  <si>
    <t>0.32*x2**2*x3/(x0*x1**2)</t>
  </si>
  <si>
    <t>(((0.01+(-1.0*pow(x1,2.0)))+(2.0*x1))+((-1.0*x0)*x1))</t>
  </si>
  <si>
    <t>-x0*x1 - x1**2 + 2*x1 + 0.01</t>
  </si>
  <si>
    <t>(0.01+(((-1.0*x0)*x1)*cos(x2)))</t>
  </si>
  <si>
    <t>-x0*x1*cos(x2) + 0.01</t>
  </si>
  <si>
    <t>(x0+(pow(x0,-1.0)*sin((-1.6+x1))))</t>
  </si>
  <si>
    <t>x0 + sin(x1 - 1.6)/x0</t>
  </si>
  <si>
    <t>(((((-0.12*x0)*pow(x1,4.0))*pow(x2,-2.0))*pow(x3,-2.0))*pow(x4,-2.0))</t>
  </si>
  <si>
    <t>-0.12*x0*x1**4/(x2**2*x3**2*x4**2)</t>
  </si>
  <si>
    <t>(((3.34*x0)+(9.99*x1))+(-3.34*pow(x0,3.0)))</t>
  </si>
  <si>
    <t>-3.34*x0**3 + 3.34*x0 + 9.99*x1</t>
  </si>
  <si>
    <t>((((0.16*x2)*pow(x0,-1.0))*pow(x1,-2.0))*pow(x3,-1.0))</t>
  </si>
  <si>
    <t>0.16*x2/(x0*x1**2*x3)</t>
  </si>
  <si>
    <t>((x0*pow(x3,2.0))*((0.25*pow(x1,2.0))+(0.25*pow(x2,2.0))))</t>
  </si>
  <si>
    <t>x0*x3**2*(0.25*x1**2 + 0.25*x2**2)</t>
  </si>
  <si>
    <t>((((-16.87+(0.55*pow(cos(x1),2.0)))+(19.88*cos(pow((1.0+x1),-10.0))))+(-0.57*cos(x1)))+(-0.49*x0))</t>
  </si>
  <si>
    <t>-0.49*x0 + 0.55*cos(x1)**2 - 0.57*cos(x1) + 19.88*cos((x1 + 1)**(-10)) - 16.87</t>
  </si>
  <si>
    <t>(((-0.51+(4.13*pow(x0,-1.0)))+(-0.72*pow(log((-0.5+x0)),-1.0)))+((((0.44*x1)*x3)*pow(x2,-1.0))*pow(log((-0.5+x0)),-1.0)))</t>
  </si>
  <si>
    <t>0.44*x1*x3/(x2*log(x0 - 0.5)) - 0.51 - 0.72/log(x0 - 0.5) + 4.13/x0</t>
  </si>
  <si>
    <t>((((3.54+(0.13*x0))+(-0.92*x1))+(-4.22*pow(x1,-1.0)))+((8.93*x0)*pow(((0.5+x0)+(10.0*pow((x1+(-0.9*x0)),-1.0))),-1.0)))</t>
  </si>
  <si>
    <t>0.13*x0 + 8.93*x0/(x0 + 0.5 + 10/(-0.9*x0 + x1)) - 0.92*x1 + 3.54 - 4.22/x1</t>
  </si>
  <si>
    <t>(((((-0.08*x0)*x4)*pow(x1,-1.0))*pow(x2,-1.0))*pow((x3+(-1.0*x4)),-1.0))</t>
  </si>
  <si>
    <t>-0.08*x0*x4/(x1*x2*(x3 - x4))</t>
  </si>
  <si>
    <t>((pow(x0,-1.0)*pow(x2,-5.0))*((((0.17*x1)*x3)*x5)+(((0.17*x1)*x4)*x5)))</t>
  </si>
  <si>
    <t>(0.17*x1*x3*x5 + 0.17*x1*x4*x5)/(x0*x2**5)</t>
  </si>
  <si>
    <t>(x0*(((0.5*pow(x1,2.0))+(0.5*pow(x2,2.0)))+(0.5*pow(x3,2.0))))</t>
  </si>
  <si>
    <t>((-4.3+(4.22*cos((((0.28*x3)*pow(x0,-1.0))*pow(x4,-1.0)))))+(1.45*pow((pow(x0,-1.0)*(x1+(-1.0*x2))),0.5)))</t>
  </si>
  <si>
    <t>1.45*((x1 - x2)/x0)**0.5 + 4.22*cos(0.28*x3/(x0*x4)) - 4.3</t>
  </si>
  <si>
    <t>((((0.82*exp((((-1.2*x0)+(-1.57*x1))+(x0*x1))))+((-0.73*x1)*pow(x0,2.0)))+(((81.47*x0)*x1)*exp(((-1.2*x0)+(-3.14*x1)))))+(((-0.96*x0)*x1)*exp((-1.2*x0))))</t>
  </si>
  <si>
    <t>-0.73*x0**2*x1 + 81.47*x0*x1*exp(-1.2*x0 - 3.14*x1) - 0.96*x0*x1*exp(-1.2*x0) + 0.82*exp(x0*x1 - 1.2*x0 - 1.57*x1)</t>
  </si>
  <si>
    <t>((x0*pow((x2+(x3*pow(x1,-1.0))),-1.0))*(((-0.39*x3)+((1.16*x1)*(x2+(x3*pow(x1,-1.0)))))+((-0.39*x3)*x4)))</t>
  </si>
  <si>
    <t>x0*(1.16*x1*(x2 + x3/x1) - 0.39*x3*x4 - 0.39*x3)/(x2 + x3/x1)</t>
  </si>
  <si>
    <t>(-0.07+((((1.31*x0)*x1)*x2)*x3))</t>
  </si>
  <si>
    <t>1.31*x0*x1*x2*x3 - 0.07</t>
  </si>
  <si>
    <t>((pow(x0,-1.0)*pow(x2,-2.0))*(((0.12*x1)*pow(x4,2.0))+((0.12*pow(x2,2.0))*pow(x3,2.0))))</t>
  </si>
  <si>
    <t>(0.12*x1*x4**2 + 0.12*x2**2*x3**2)/(x0*x2**2)</t>
  </si>
  <si>
    <t>((0.37+(-0.27*sin(log(x0))))+((-0.47*pow((1.0+pow(x0,2.0)),-2.0))*pow((x1+(-1.0*x2)),2.0)))</t>
  </si>
  <si>
    <t>-0.27*sin(log(x0)) + 0.37 - 0.47*(x1 - x2)**2/(x0**2 + 1)**2</t>
  </si>
  <si>
    <t>(((((0.12+(3.16*pow(x3,-1.0)))+((-15.58*x4)*pow((x3+x4),-2.0)))+(((0.02*pow(x1,2.0))*pow(x4,-2.0))*pow((x0+x2),2.0)))+(((-0.0*pow(x1,4.0))*pow(x4,-4.0))*pow((1.0+(-0.5*x3)),2.0)))+((((0.61*x0)*x2)*pow(x1,2.0))*pow((x3+(0.5*x4)),-2.0)))</t>
  </si>
  <si>
    <t>0.61*x0*x1**2*x2/(x3 + 0.5*x4)**2 - 0.e-2*x1**4*(1 - 0.5*x3)**2/x4**4 + 0.02*x1**2*(x0 + x2)**2/x4**2 - 15.58*x4/(x3 + x4)**2 + 0.12 + 3.16/x3</t>
  </si>
  <si>
    <t>((-54.04*sin(x0))+(((175.19*pow(sin(x1),-1.0))*sin(x0))*sin((0.31*sin(x1)))))</t>
  </si>
  <si>
    <t>-54.04*sin(x0) + 175.19*sin(x0)*sin(0.31*sin(x1))/sin(x1)</t>
  </si>
  <si>
    <t>((19.74+(2.13*pow(((-1.0*pow(x1,-1.0))+((-1.0*x0)*pow(x1,-1.0))),-1.0)))+(-0.98*x0))</t>
  </si>
  <si>
    <t>-0.98*x0 + 19.74 + 2.13/(-x0/x1 - 1/x1)</t>
  </si>
  <si>
    <t>(((0.98*x0)*x1)+(((-0.14*x0)*pow(x1,2.0))*pow((x1+(-0.9*x2)),-1.0)))</t>
  </si>
  <si>
    <t>-0.14*x0*x1**2/(x1 - 0.9*x2) + 0.98*x0*x1</t>
  </si>
  <si>
    <t>(((0.02+(0.8*x0))+((0.6*x0)*log(x2)))+((-0.39*x0)*log((pow(x1,-1.0)*(((-0.5*x0)+(x0*x3))+(x1*x2))))))</t>
  </si>
  <si>
    <t>0.6*x0*log(x2) - 0.39*x0*log((x0*x3 - 0.5*x0 + x1*x2)/x1) + 0.8*x0 + 0.02</t>
  </si>
  <si>
    <t>((x0*pow(x1,-3.0))*(((0.46*pow(x1,2.0))+(x1*(1.67+(-1.99*cos((x1*x2))))))+(pow(x1,3.0)*((0.01*exp(x1))+(-0.19*cos((x1*x2)))))))</t>
  </si>
  <si>
    <t>x0*(x1**3*(0.01*exp(x1) - 0.19*cos(x1*x2)) + 0.46*x1**2 + x1*(1.67 - 1.99*cos(x1*x2)))/x1**3</t>
  </si>
  <si>
    <t>((((((((0.54*x0)*x4)*pow(((((x4*pow(x2,-1.0))+(((-1.0*x4)*pow(x2,-1.0))*sin(x1)))+(((-0.5*x3)*pow(x2,-1.0))*pow(sin(pow(x1,-1.0)),-1.0)))+(((x1*x3)*pow(x2,-1.0))*pow(sin(pow(x1,-1.0)),-1.0))),-1.0))+(((4.58*x0)*x4)*pow(((x3*pow(x2,-1.0))+((x4*pow(x2,-1.0))*sin(pow(x1,-1.0)))),-1.0)))+(((5.74*x0)*x3)*pow(((x3*pow(x2,-1.0))+((x4*pow(x1,-1.0))*pow(x2,-1.0))),-1.0)))+(((18.62*x0)*x3)*pow(((x4*pow(x2,-1.0))+((x3*pow(x1,-1.0))*pow(x2,-1.0))),-1.0)))+(((-5.84*x0)*x4)*pow(((x4*pow(x2,-1.0))+((x3*pow(x1,-1.0))*pow(x2,-1.0))),-1.0)))+(((-23.09*x0)*x3)*pow(((x4*pow(x2,-1.0))+((x3*pow(x2,-1.0))*sin(pow(x1,-1.0)))),-1.0)))</t>
  </si>
  <si>
    <t>-23.09*x0*x3/(x3*sin(1/x1)/x2 + x4/x2) + 18.62*x0*x3/(x4/x2 + x3/(x1*x2)) + 5.74*x0*x3/(x3/x2 + x4/(x1*x2)) + 0.54*x0*x4/(x1*x3/(x2*sin(1/x1)) - 0.5*x3/(x2*sin(1/x1)) - x4*sin(x1)/x2 + x4/x2) - 5.84*x0*x4/(x4/x2 + x3/(x1*x2)) + 4.58*x0*x4/(x3/x2 + x4*sin(1/x1)/x2)</t>
  </si>
  <si>
    <t>((((-1.73+(8.06*pow((x0+(10.0*pow((2.0+x1),-1.0))),-1.0)))+(4.05*x0))+(-0.78*x1))+(-1.01*pow(x0,2.0)))</t>
  </si>
  <si>
    <t>-1.01*x0**2 + 4.05*x0 - 0.78*x1 - 1.73 + 8.06/(x0 + 10/(x1 + 2))</t>
  </si>
  <si>
    <t>(((((0.73*pow(x5,-2.0))+((-0.74*x6)*pow(x5,-2.0)))+((((((0.01*x0)*x1)*x2)*x3)*pow(x5,-2.0))*pow((x4+x6),3.0)))+(((((((0.9*pow(x0,2.0))*pow(x1,2.0))*pow(x2,2.0))*pow(x3,2.0))*pow(x4,2.0))*pow(x5,-2.0))*pow(x6,-3.0)))+(((((((4.32*pow(2.0,(2.0*x3)))*pow(x0,2.0))*pow(x1,2.0))*pow(x2,2.0))*pow(x4,2.0))*pow(x5,-2.0))*pow((0.5+x6),-10.0)))</t>
  </si>
  <si>
    <t>4.32*2**(2*x3)*x0**2*x1**2*x2**2*x4**2/(x5**2*(x6 + 0.5)**10) + 0.9*x0**2*x1**2*x2**2*x3**2*x4**2/(x5**2*x6**3) + 0.01*x0*x1*x2*x3*(x4 + x6)**3/x5**2 - 0.74*x6/x5**2 + 0.73/x5**2</t>
  </si>
  <si>
    <t>((x2*x3)+((-0.07*x0)*x1))</t>
  </si>
  <si>
    <t>-0.07*x0*x1 + x2*x3</t>
  </si>
  <si>
    <t>(((-1.0*pow(x1,2.0))+(1.99*x1))+((-1.0*x0)*x1))</t>
  </si>
  <si>
    <t>-x0*x1 - x1**2 + 1.99*x1</t>
  </si>
  <si>
    <t>((((0.33*x2)*pow(x0,-1.0))*pow(x1,-2.0))*pow((1.0+(0.5*x3)),-2.0))</t>
  </si>
  <si>
    <t>0.33*x2/(x0*x1**2*(0.5*x3 + 1)**2)</t>
  </si>
  <si>
    <t>((((x1*x5)*pow(x0,-1.0))*pow(x2,-5.0))*((0.17*x3)+(0.17*x4)))</t>
  </si>
  <si>
    <t>x1*x5*(0.17*x3 + 0.17*x4)/(x0*x2**5)</t>
  </si>
  <si>
    <t>(((x0*x1)*pow(((-0.5+x3)+(x1*x2)),-1.0))*(((-0.5715958955356+(0.7857770254051*x3))+((1.14*x1)*x2))+((-0.36*x3)*x4)))</t>
  </si>
  <si>
    <t>x0*x1*(1.14*x1*x2 - 0.36*x3*x4 + 0.7857770254051*x3 - 0.5715958955356)/(x1*x2 + x3 - 0.5)</t>
  </si>
  <si>
    <t>(-0.06+((((1.29*x0)*x1)*x2)*x3))</t>
  </si>
  <si>
    <t>1.29*x0*x1*x2*x3 - 0.06</t>
  </si>
  <si>
    <t>(((12.58*x0)*x1)*pow(x2,-1.0))</t>
  </si>
  <si>
    <t>12.58*x0*x1/x2</t>
  </si>
  <si>
    <t>(0.02+(((x0*x1)*x2)*sin(x3)))</t>
  </si>
  <si>
    <t>x0*x1*x2*sin(x3) + 0.02</t>
  </si>
  <si>
    <t>(((((6.28*x0)*x2)*x3)*x4)*pow(x1,-1.0))</t>
  </si>
  <si>
    <t>6.28*x0*x2*x3*x4/x1</t>
  </si>
  <si>
    <t>((((28.75+(-2.5*x0))+(-3.45*pow((3.14+(-1.0*x0)),-1.0)))+(-90.48*pow(x0,-1.0)))+((1.72*pow((3.14+(-1.0*x0)),-1.0))*sin((-0.5+x1))))</t>
  </si>
  <si>
    <t>-2.5*x0 + 28.75 + 1.72*sin(x1 - 0.5)/(3.14 - x0) - 3.45/(3.14 - x0) - 90.48/x0</t>
  </si>
  <si>
    <t>(((-1.04+(0.52*x6))+(((((((0.3*x0)*x2)*pow(x1,2.0))*pow(x3,2.0))*pow(x4,2.0))*pow(x5,-1.0))*pow(x6,-10.0)))+(((((((1.02*pow(x0,2.0))*pow(x1,2.0))*pow(x2,2.0))*pow(x3,2.0))*pow(x4,2.0))*pow(x5,-2.0))*pow(x6,-3.0)))</t>
  </si>
  <si>
    <t>1.02*x0**2*x1**2*x2**2*x3**2*x4**2/(x5**2*x6**3) + 0.3*x0*x1**2*x2*x3**2*x4**2/(x5*x6**10) + 0.52*x6 - 1.04</t>
  </si>
  <si>
    <t>((((0.08*x1)*pow(x0,-1.0))*pow(x3,-2.0))*cos(x2))</t>
  </si>
  <si>
    <t>0.08*x1*cos(x2)/(x0*x3**2)</t>
  </si>
  <si>
    <t>(x2+((((-1.06*x1)*x2)*pow(x0,-1.0))*cos(x3)))</t>
  </si>
  <si>
    <t>x2 - 1.06*x1*x2*cos(x3)/x0</t>
  </si>
  <si>
    <t>(0.5+(-0.5*cos((-12.5+(((12.5*x0)*x1)*pow(x2,-1.0))))))</t>
  </si>
  <si>
    <t>0.5 - 0.5*cos(12.5*x0*x1/x2 - 12.5)</t>
  </si>
  <si>
    <t>(((1.63+(1.11*cos(x0)))+(-1.36*x1))+((-0.18*x0)*pow((-1.0+(-1.0*x1)),2.0)))</t>
  </si>
  <si>
    <t>-0.18*x0*(-x1 - 1)**2 - 1.36*x1 + 1.11*cos(x0) + 1.63</t>
  </si>
  <si>
    <t>(pow(x0,-1.0)*((((0.01*x0)+((-0.04*pow(x3,2.0))*pow(x5,2.0)))+(((0.08*x4)*pow(x3,2.0))*pow(x5,2.0)))+(((-0.04*x1)*pow(x2,-2.0))*pow(x5,4.0))))</t>
  </si>
  <si>
    <t>(0.01*x0 - 0.04*x1*x5**4/x2**2 + 0.08*x3**2*x4*x5**2 - 0.04*x3**2*x5**2)/x0</t>
  </si>
  <si>
    <t>((((0.08*x0)*x1)*pow(x2,-1.0))*pow(x3,-2.0))</t>
  </si>
  <si>
    <t>0.08*x0*x1/(x2*x3**2)</t>
  </si>
  <si>
    <t>(((0.21+(0.37*x1))+(-0.58*pow(sin(x1),-1.0)))+(-0.48*pow(x1,-2.0)))</t>
  </si>
  <si>
    <t>0.37*x1 + 0.21 - 0.58/sin(x1) - 0.48/x1**2</t>
  </si>
  <si>
    <t>(((-0.02+x0)+x1)+((2.01*pow((x0*x1),0.5))*cos(x2)))</t>
  </si>
  <si>
    <t>x0 + x1 + 2.01*(x0*x1)**0.5*cos(x2) - 0.02</t>
  </si>
  <si>
    <t>((pow(x0,-1.0)*pow(x2,-5.0))*((((0.17*x1)*x4)*x5)+(((0.18*x1)*x3)*x5)))</t>
  </si>
  <si>
    <t>(0.18*x1*x3*x5 + 0.17*x1*x4*x5)/(x0*x2**5)</t>
  </si>
  <si>
    <t>(((-0.26+((-0.88*x0)*pow(cos((((0.71+x1)+x2)+(x2*pow(log((1.0+x1)),2.0)))),2.0)))+(((0.99*x0)*x3)*pow(cos((((x1+x2)+pow(x1,-0.5))+(x2*pow(log((1.0+x1)),2.0)))),2.0)))+((((1.32*x0)*x1)*pow(cos(((x1+x2)+log((1.1+x1)))),8.0))*pow(sin(log(x2)),2.0)))</t>
  </si>
  <si>
    <t>1.32*x0*x1*sin(log(x2))**2*cos(x1 + x2 + log(x1 + 1.1))**8 + 0.99*x0*x3*cos(x1**(-0.5) + x1 + x2*log(x1 + 1)**2 + x2)**2 - 0.88*x0*cos(x1 + x2*log(x1 + 1)**2 + x2 + 0.71)**2 - 0.26</t>
  </si>
  <si>
    <t>(x0*(0.18+(0.3*sin((0.5+sin(log((((x1*x2)*pow(x3,-1.0))*pow(x4,-1.0)))))))))</t>
  </si>
  <si>
    <t>x0*(0.3*sin(sin(log(x1*x2/(x3*x4))) + 0.5) + 0.18)</t>
  </si>
  <si>
    <t>((((1.14*pow(x0,2.0))*pow(x1,-1.0))+((9.24*x0)*pow((x2+x3),-1.0)))+((-5.15*x1)*pow((x2+x3),-2.0)))</t>
  </si>
  <si>
    <t>1.14*x0**2/x1 + 9.24*x0/(x2 + x3) - 5.15*x1/(x2 + x3)**2</t>
  </si>
  <si>
    <t>((-0.71*pow((x0+x1),-1.0))+((1.18*pow(0.5,(x1*pow(x0,-1.0))))*pow(x0,-1.0)))</t>
  </si>
  <si>
    <t>1.18*0.5**(x1/x0)/x0 - 0.71/(x0 + x1)</t>
  </si>
  <si>
    <t>((((((-1.0*x0)*x2)*cos(x1))+(((0.08*x0)*x4)*cos(x1)))+((((-0.04*x0)*x3)*x4)*cos(x1)))+(((((-2.5*x0)*pow((1.0+(-1.0*x3)),2.0))*pow(((((-1.0*pow(x2,2.0))+(0.5*pow(x3,-1.0)))+((-1.0*x2)*pow(x3,-1.0)))+((-1.0*pow(x2,2.0))*pow((-10.0+x3),-1.0))),-1.0))*cos(x1))*log(x4)))</t>
  </si>
  <si>
    <t>-x0*x2*cos(x1) - 0.04*x0*x3*x4*cos(x1) + 0.08*x0*x4*cos(x1) - 2.5*x0*(1 - x3)**2*log(x4)*cos(x1)/(-x2**2 - x2**2/(x3 - 10) - x2/x3 + 0.5/x3)</t>
  </si>
  <si>
    <t>((((0.1*x1)*x3)*pow(x0,2.0))*pow(x4,-2.0))</t>
  </si>
  <si>
    <t>0.1*x0**2*x1*x3/x4**2</t>
  </si>
  <si>
    <t>(((-0.07+x0)+((-0.17*x0)*pow((x1+(-1.0*x2)),-1.0)))+((-0.99*x1)*x3))</t>
  </si>
  <si>
    <t>x0 - 0.17*x0/(x1 - x2) - 0.99*x1*x3 - 0.07</t>
  </si>
  <si>
    <t>((((-1.59+(1.42*cos((((0.15*x0)*x3)*pow(x2,-1.0)))))+((1.17*x0)*x1))+((((0.02*x0)*x3)*pow(x2,-1.0))*pow(x4,2.0)))+((((-0.6*x0)*x3)*x4)*pow((x2+(x3*pow(x1,-1.0))),-1.0)))</t>
  </si>
  <si>
    <t>1.17*x0*x1 - 0.6*x0*x3*x4/(x2 + x3/x1) + 0.02*x0*x3*x4**2/x2 + 1.42*cos(0.15*x0*x3/x2) - 1.59</t>
  </si>
  <si>
    <t>((((0.18+((0.6*pow((x2+(-1.0*x3)),2.0))*pow(((x2*pow(x3,-1.0))+(x3*pow(x2,-1.0))),-1.0)))+((0.31*x2)*pow(x3,-1.0)))+((0.31*x3)*pow(x2,-1.0)))+(((0.25*x0)*x1)*pow(log((x1*pow(x0,-1.0))),2.0)))</t>
  </si>
  <si>
    <t>0.25*x0*x1*log(x1/x0)**2 + 0.31*x2/x3 + 0.6*(x2 - x3)**2/(x2/x3 + x3/x2) + 0.18 + 0.31*x3/x2</t>
  </si>
  <si>
    <t>(-0.07+((((1.3*x0)*x1)*x2)*x3))</t>
  </si>
  <si>
    <t>1.3*x0*x1*x2*x3 - 0.07</t>
  </si>
  <si>
    <t>((2.95*pow((x0*x1),0.5))+((-0.28*x3)*pow(x4,-1.0)))</t>
  </si>
  <si>
    <t>-0.28*x3/x4 + 2.95*(x0*x1)**0.5</t>
  </si>
  <si>
    <t>((x2+(((0.5*x0)*pow(x1,2.0))*pow(x4,2.0)))+(((((0.5*x0)*x5)*pow(x1,2.0))*pow(x3,-1.0))*pow(x4,3.0)))</t>
  </si>
  <si>
    <t>0.5*x0*x1**2*x4**2 + 0.5*x0*x1**2*x4**3*x5/x3 + x2</t>
  </si>
  <si>
    <t>(((0.98*x0)*x1)+(((-0.18*x0)*pow(x1,2.0))*pow((x1+(-1.0*x2)),-1.0)))</t>
  </si>
  <si>
    <t>-0.18*x0*x1**2/(x1 - x2) + 0.98*x0*x1</t>
  </si>
  <si>
    <t>(((((((0.3*pow(x0,2.0))*pow(x1,2.0))*pow(x2,2.0))*pow(x3,2.0))*pow(x4,2.0))*pow(x5,-2.0))*pow((0.5+(-1.0*x6)),-2.0))</t>
  </si>
  <si>
    <t>0.3*x0**2*x1**2*x2**2*x3**2*x4**2/(x5**2*(0.5 - x6)**2)</t>
  </si>
  <si>
    <t>(((0.08+(x0*x3))+(x1*x4))+((0.99*x2)*x5))</t>
  </si>
  <si>
    <t>x0*x3 + x1*x4 + 0.99*x2*x5 + 0.08</t>
  </si>
  <si>
    <t>((0.01+((-0.07*x0)*pow((1.0+(((((0.91*x3)*x5)*pow(x1,-1.0))*pow(x2,-1.0))*pow(x4,-1.0))),2.0)))+((((((0.6*x0)*x3)*x5)*pow(x1,-1.0))*pow(x2,-1.0))*pow(x4,-1.0)))</t>
  </si>
  <si>
    <t>-0.07*x0*(1 + 0.91*x3*x5/(x1*x2*x4))**2 + 0.6*x0*x3*x5/(x1*x2*x4) + 0.01</t>
  </si>
  <si>
    <t>((x0*pow((x2+x3),-1.0))*((1.15*x1)+((x2+x3)*((((0.05*pow((x2+(-1.0*x3)),2.0))+(0.68*x2))+(0.68*x3))+(0.06*pow(x1,2.0))))))</t>
  </si>
  <si>
    <t>x0*(1.15*x1 + (x2 + x3)*(0.06*x1**2 + 0.68*x2 + 0.68*x3 + 0.05*(x2 - x3)**2))/(x2 + x3)</t>
  </si>
  <si>
    <t>((1.05*x3)+(-0.06*x0))</t>
  </si>
  <si>
    <t>-0.06*x0 + 1.05*x3</t>
  </si>
  <si>
    <t>(-0.47+((((6.28*x2)*x3)*pow(x0,-1.0))*pow(x1,-1.0)))</t>
  </si>
  <si>
    <t>-0.47 + 6.28*x2*x3/(x0*x1)</t>
  </si>
  <si>
    <t>(x0*(2.0+(-2.0*sin((139.81+(x1*x2))))))</t>
  </si>
  <si>
    <t>x0*(2 - 2*sin(x1*x2 + 139.81))</t>
  </si>
  <si>
    <t>(((((0.07+((0.64*x0)*x4))+(((0.34*x0)*pow(x3,-2.0))*pow((x1+((-1.0*x1)*pow(x4,-1.0))),2.0)))+((((0.02*x0)*x2)*pow(x3,-2.0))*pow((x1+x4),2.0)))+((((-0.75*x0)*x3)*x4)*pow((((0.5+x2)+(x3*pow(x1,-1.0)))+((-1.0*x2)*pow(x1,-1.0))),-1.0)))+((((-1.24*x0)*x4)*pow(((x2*pow(x1,-1.0))+(pow(x1,-1.0)*pow(x2,2.0))),-1.0))*cos((x2*pow(x3,-1.0)))))</t>
  </si>
  <si>
    <t>0.02*x0*x2*(x1 + x4)**2/x3**2 - 0.75*x0*x3*x4/(x2 + 0.5 - x2/x1 + x3/x1) + 0.64*x0*x4 - 1.24*x0*x4*cos(x2/x3)/(x2**2/x1 + x2/x1) + 0.34*x0*(x1 - x1/x4)**2/x3**2 + 0.07</t>
  </si>
  <si>
    <t>(-0.02+(((x0*x1)*x2)*pow(x3,-1.0)))</t>
  </si>
  <si>
    <t>x0*x1*x2/x3 - 0.02</t>
  </si>
  <si>
    <t>((((0.33*x2)*pow(x1,-2.0))*pow(x3,-1.0))*pow((1.0+(0.5*x0)),-2.0))</t>
  </si>
  <si>
    <t>0.33*x2/(x1**2*x3*(0.5*x0 + 1)**2)</t>
  </si>
  <si>
    <t>(0.01+(((((-0.03*pow(x1,3.0))*pow(x2,-2.0))*pow(x3,-2.0))*pow(x4,-2.0))*pow((x0+x1),2.0)))</t>
  </si>
  <si>
    <t>-0.03*x1**3.0*(x0 + x1)**2/(x2**2*x3**2*x4**2) + 0.01</t>
  </si>
  <si>
    <t>((pow(x0,-1.0)*pow(x2,-5.0))*((((0.17*x1)*x3)*x5)+(((0.18*x1)*x4)*x5)))</t>
  </si>
  <si>
    <t>(0.17*x1*x3*x5 + 0.18*x1*x4*x5)/(x0*x2**5)</t>
  </si>
  <si>
    <t>((((((((10.42*x1)+((55.76*pow(x1,2.0))*sin(x0)))+((23.64*pow(x0,3.0))*pow(x1,3.0)))+((-0.45*pow(x0,5.0))*pow((0.5+x1),2.0)))+((-6.73*pow(x0,3.0))*pow(x1,10.0)))+((-9.12*x1)*pow(x0,3.0)))+((-2.52*x1)*pow((0.5+(-1.0*x0)),5.0)))+((-69.44*x0)*pow(x1,3.0)))</t>
  </si>
  <si>
    <t>-0.45*x0**5*(x1 + 0.5)**2 - 6.73*x0**3*x1**10 + 23.64*x0**3*x1**3 - 9.12*x0**3*x1 - 69.44*x0*x1**3 + 55.76*x1**2*sin(x0) - 2.52*x1*(0.5 - x0)**5 + 10.42*x1</t>
  </si>
  <si>
    <t>((((0.16*x0)*pow(x1,2.0))*pow(x4,-2.0))+((((1.02*x0)*x2)*pow(x1,2.0))*pow(((x3+(0.67*x4))+((0.67*x3)*pow(x2,-1.0))),-2.0)))</t>
  </si>
  <si>
    <t>1.02*x0*x1**2*x2/(x3 + 0.67*x4 + 0.67*x3/x2)**2 + 0.16*x0*x1**2/x4**2</t>
  </si>
  <si>
    <t>((((-2.33+(0.84*pow((1.0+(0.5*x1)),2.0)))+(-0.08*pow(x0,3.0)))+(-0.32*pow(x1,2.0)))+((12.44*x0)*pow(x1,-2.0)))</t>
  </si>
  <si>
    <t>-0.08*x0**3 + 12.44*x0/x1**2 - 0.32*x1**2 + 0.84*(0.5*x1 + 1)**2 - 2.33</t>
  </si>
  <si>
    <t>(((((1.7*pow(x1,2.0))*pow(x3,-3.0))*pow((1.0+x2),-1.0))*pow(((x0+x1)+pow(x2,-10.0)),-2.0))*cos((x2*log((1.2+x2)))))</t>
  </si>
  <si>
    <t>1.7*x1**2*cos(x2*log(x2 + 1.2))/(x3**3*(x2 + 1)*(x0 + x1 + x2**(-10))**2)</t>
  </si>
  <si>
    <t>((x0*pow(x1,-2.0))*(2.2+(pow(x1,2.0)*((((0.03*pow(2.0,x1))+(-0.76*cos((x1*x2))))+((-0.89*cos((x1*x2)))*log(pow(x1,-4.0))))+((-1.2*x1)*cos((x1*x2)))))))</t>
  </si>
  <si>
    <t>x0*(x1**2*(0.03*2**x1 - 1.2*x1*cos(x1*x2) - 0.89*log(x1**(-4))*cos(x1*x2) - 0.76*cos(x1*x2)) + 2.2)/x1**2</t>
  </si>
  <si>
    <t>(-0.09+(((1.06*x0)*x1)*pow((1.0+((((0.91*pow(x1,-2.0))*pow(x2,-2.0))*pow(x3,2.0))*pow(x4,2.0))),-0.5)))</t>
  </si>
  <si>
    <t>1.06*x0*x1/(1 + 0.91*x3**2*x4**2/(x1**2*x2**2))**0.5 - 0.09</t>
  </si>
  <si>
    <t>(-0.06+((((1.28*x0)*x1)*x2)*x3))</t>
  </si>
  <si>
    <t>1.28*x0*x1*x2*x3 - 0.06</t>
  </si>
  <si>
    <t>((-0.05*pow(x0,2.0))+cos((-11.0+x1)))</t>
  </si>
  <si>
    <t>-0.05*x0**2 + cos(x1 - 11)</t>
  </si>
  <si>
    <t>((((-0.9+(0.29*x0))+(5.62*sin(pow(x1,0.5))))+(-2.32*x1))+((-1.73*x0)*pow(x1,0.5)))</t>
  </si>
  <si>
    <t>-1.73*x0*x1**0.5 + 0.29*x0 - 2.32*x1 + 5.62*sin(x1**0.5) - 0.9</t>
  </si>
  <si>
    <t>((((12.57*x0)*x2)*pow(x1,2.0))*pow(x3,-1.0))</t>
  </si>
  <si>
    <t>12.57*x0*x1**2*x2/x3</t>
  </si>
  <si>
    <t>(pow(x2,-3.0)*(((pow(x2,3.0)*(-0.04+((0.55*x0)*sin((x2*(-0.5+x3))))))+((x0*pow(x2,2.0))*((1.2*x3)+(-0.38*x1))))+(((x0*x2)*pow(x3,2.0))*(0.25+(-0.13*x1)))))</t>
  </si>
  <si>
    <t>(x0*x2**2*(-0.38*x1 + 1.2*x3) + x0*x2*x3**2*(0.25 - 0.13*x1) + x2**3*(0.55*x0*sin(x2*(x3 - 0.5)) - 0.04))/x2**3</t>
  </si>
  <si>
    <t>((((0.05*pow(x0,2.0))*pow(x1,2.0))*pow(x2,-1.0))*pow(x3,-3.0))</t>
  </si>
  <si>
    <t>0.05*x0**2*x1**2/(x2*x3**3)</t>
  </si>
  <si>
    <t>(0.04*pow((((x2*pow(x1,-1.0))*pow((x0+x3),-1.0))+(((pow(x0,-1.0)*pow(x1,-1.0))*pow(x3,-1.0))*(x0+x3))),2.0))</t>
  </si>
  <si>
    <t>0.04*(x2/(x1*(x0 + x3)) + (x0 + x3)/(x0*x1*x3))**2</t>
  </si>
  <si>
    <t>((x0+x1)+((2.01*pow((x0*x1),0.5))*cos(x2)))</t>
  </si>
  <si>
    <t>x0 + x1 + 2.01*(x0*x1)**0.5*cos(x2)</t>
  </si>
  <si>
    <t>(((((((0.36*x0)*x3)*x5)*pow(x1,-1.0))*pow(x2,-1.0))*pow(x4,-1.0))*sin((2.2*pow((0.8+(log(x5)*sin((((x3*pow(x1,-1.0))*pow(x2,-1.0))*pow(x4,-1.0))))),-2.0))))</t>
  </si>
  <si>
    <t>0.36*x0*x3*x5*sin(2.2/(log(x5)*sin(x3/(x1*x2*x4)) + 0.8)**2)/(x1*x2*x4)</t>
  </si>
  <si>
    <t>(((0.05*pow(x0,2.0))*pow(x1,-1.0))*pow(x2,-1.0))</t>
  </si>
  <si>
    <t>0.05*x0**2/(x1*x2)</t>
  </si>
  <si>
    <t>(10.02+((-2.09*x1)*pow((0.71+x0),-1.0)))</t>
  </si>
  <si>
    <t>-2.09*x1/(x0 + 0.71) + 10.02</t>
  </si>
  <si>
    <t>((x0*pow((x1+x2),-1.0))*((1.2*x3)+((x1+x2)*((((0.05*pow((x1+(-1.0*x2)),2.0))+(0.68*x1))+(0.68*x2))+(0.06*pow(x3,2.0))))))</t>
  </si>
  <si>
    <t>x0*(1.2*x3 + (x1 + x2)*(0.68*x1 + 0.68*x2 + 0.06*x3**2 + 0.05*(x1 - x2)**2))/(x1 + x2)</t>
  </si>
  <si>
    <t>((1.04*x3)+(-0.05*x0))</t>
  </si>
  <si>
    <t>-0.05*x0 + 1.04*x3</t>
  </si>
  <si>
    <t>(-0.48+((((6.28*x2)*x3)*pow(x0,-1.0))*pow(x1,-1.0)))</t>
  </si>
  <si>
    <t>-0.48 + 6.28*x2*x3/(x0*x1)</t>
  </si>
  <si>
    <t>((((0.08*x0)*pow(x2,-1.0))*pow(x4,-1.0))+(((((0.09*x0)*x1)*pow(x2,-2.0))*pow(x4,-1.0))*cos(x3)))</t>
  </si>
  <si>
    <t>0.09*x0*x1*cos(x3)/(x2**2*x4) + 0.08*x0/(x2*x4)</t>
  </si>
  <si>
    <t>((0.71+(0.21*sin(log((((x0*x1)*pow(x5,-2.0))*pow(((x3+x4)+(x2*pow(x6,-1.0))),-2.0))))))+((((((5.15*x0)*x1)*x6)*pow(x5,-2.0))*pow((x2*x6),-0.5))*pow((x3+x4),-2.0)))</t>
  </si>
  <si>
    <t>5.15*x0*x1*x6/(x5**2*(x2*x6)**0.5*(x3 + x4)**2) + 0.21*sin(log(x0*x1/(x5**2*(x2/x6 + x3 + x4)**2))) + 0.71</t>
  </si>
  <si>
    <t>((((((0.5*x2)+(0.5*x3))+((0.09*x0)*x2))+((0.09*x1)*x3))+((-0.09*x0)*x3))+((-0.09*x1)*x2))</t>
  </si>
  <si>
    <t>0.09*x0*x2 - 0.09*x0*x3 - 0.09*x1*x2 + 0.09*x1*x3 + 0.5*x2 + 0.5*x3</t>
  </si>
  <si>
    <t>((0.98*x0)+(((-0.18*x0)*x1)*pow((x1+(-1.0*x2)),-1.0)))</t>
  </si>
  <si>
    <t>-0.18*x0*x1/(x1 - x2) + 0.98*x0</t>
  </si>
  <si>
    <t>((-1.19*pow(x2,-1.0))+((1.06*x0)*pow(x1,-1.0)))</t>
  </si>
  <si>
    <t>1.06*x0/x1 - 1.19/x2</t>
  </si>
  <si>
    <t>(((((((((-3.33+(4.84*sin((x2*pow((1.0+x3),-1.0)))))+(1.45*x1))+(1.47*x0))+(-1.03*pow((x0*x1),0.5)))+(-1.91*cos((x3*pow(x2,-1.0)))))+(((0.17*x2)*pow((x0*x1),0.5))*cos(((3.14*x3)*pow(x2,-1.0)))))+(((-0.71*x1)*pow(x2,-1.0))*log(x0)))+((((1.24*x0)*x1)*cos((1.0+(x2*pow(x3,-1.0)))))*log(x3)))+(((((((-2.82*x0)*x1)*x2)*pow((1.0+x3),-1.0))*pow((1.0+(x2*pow(x3,-1.0))),-1.0))*cos((1.0+(x2*pow(x3,-1.0)))))*log(x3)))</t>
  </si>
  <si>
    <t>-2.82*x0*x1*x2*log(x3)*cos(x2/x3 + 1)/((x3 + 1)*(x2/x3 + 1)) + 1.24*x0*x1*log(x3)*cos(x2/x3 + 1) + 1.47*x0 + 1.45*x1 - 0.71*x1*log(x0)/x2 + 0.17*x2*(x0*x1)**0.5*cos(3.14*x3/x2) - 1.03*(x0*x1)**0.5 + 4.84*sin(x2/(x3 + 1)) - 1.91*cos(x3/x2) - 3.33</t>
  </si>
  <si>
    <t>(((((0.33*x0)*x2)*pow(x1,2.0))*pow(x3,-1.0))*pow(x4,-1.0))</t>
  </si>
  <si>
    <t>0.33*x0*x1**2*x2/(x3*x4)</t>
  </si>
  <si>
    <t>(x0*((0.97+(-0.99*x1))+((-0.1*pow(x1,2.0))*pow((x2+(-1.0*x3)),2.0))))</t>
  </si>
  <si>
    <t>x0*(-0.1*x1**2*(x2 - x3)**2 - 0.99*x1 + 0.97)</t>
  </si>
  <si>
    <t>(((pow(x0,4.0)*pow(x1,-5.0))*pow(x4,-4.0))*(((63.2*pow((1.0+(0.24*x3)),4.0))+(pow(x4,4.0)*((-13.92*x3)+(((13.55*pow((1.0+(0.46*x2)),4.0))*pow(((1.0+(0.5*log(x3)))+(-0.33*x4)),4.0))*sin(pow(x4,-4.0))))))+(((-9.96*x3)*pow((1.0+(0.37*x2)),4.0))*pow(((1.0+(0.58*pow(x3,0.5)))+(-0.33*x4)),4.0))))</t>
  </si>
  <si>
    <t>x0**4*(-9.96*x3*(0.37*x2 + 1)**4*(0.58*x3**0.5 - 0.33*x4 + 1)**4 + x4**4*(-13.92*x3 + 13.55*(0.46*x2 + 1)**4*(-0.33*x4 + 0.5*log(x3) + 1)**4*sin(x4**(-4))) + 63.2*(0.24*x3 + 1)**4)/(x1**5*x4**4)</t>
  </si>
  <si>
    <t>(-0.01+(((x0*x1)*x3)*pow(x2,-1.0)))</t>
  </si>
  <si>
    <t>x0*x1*x3/x2 - 0.01</t>
  </si>
  <si>
    <t>((-0.04+(x0*x1))+(((x0*x2)*x3)*sin(x4)))</t>
  </si>
  <si>
    <t>x0*x1 + x0*x2*x3*sin(x4) - 0.04</t>
  </si>
  <si>
    <t>(x0*(-1.0+exp((((x1*x2)*pow(x3,-1.0))*pow(x4,-1.0)))))</t>
  </si>
  <si>
    <t>x0*(exp(x1*x2/(x3*x4)) - 1)</t>
  </si>
  <si>
    <t>((((0.28+(-1.69*pow((1.0+x2),-1.0)))+((1.16*x0)*x1))+(((-0.42*x0)*x3)*pow(((x2+pow(x1,-1.0))+(x3*pow(x1,-1.0))),-1.0)))+((((-0.42*x0)*x3)*x4)*pow(((x2+pow(x1,-1.0))+(x3*pow(x1,-1.0))),-1.0)))</t>
  </si>
  <si>
    <t>1.16*x0*x1 - 0.42*x0*x3*x4/(x2 + x3/x1 + 1/x1) - 0.42*x0*x3/(x2 + x3/x1 + 1/x1) + 0.28 - 1.69/(x2 + 1)</t>
  </si>
  <si>
    <t>(((4.09+(-0.52*x0))+(-1.08*sin((1.0+cos(x1)))))+(-783308550.92*pow((1.0+x1),-100.0)))</t>
  </si>
  <si>
    <t>-0.52*x0 - 1.08*sin(cos(x1) + 1) + 4.09 - 783308550.92/(x1 + 1)**100</t>
  </si>
  <si>
    <t>((((x0*pow(x1,-1.0))*pow(x2,-1.0))*pow(x4,-1.0))*((0.06*x4)+(0.18*x3)))</t>
  </si>
  <si>
    <t>x0*(0.18*x3 + 0.06*x4)/(x1*x2*x4)</t>
  </si>
  <si>
    <t>((0.01+((((0.93*x0)*x1)*x2)*x3))+((((0.53*x2)*x3)*pow(x0,2.0))*pow(x1,2.0)))</t>
  </si>
  <si>
    <t>0.53*x0**2*x1**2*x2*x3 + 0.93*x0*x1*x2*x3 + 0.01</t>
  </si>
  <si>
    <t>((-3.86+(3.79*cos((((0.29*x3)*pow(x0,-1.0))*pow(x4,-1.0)))))+(1.45*pow((pow(x0,-1.0)*(x1+(-1.0*x2))),0.5)))</t>
  </si>
  <si>
    <t>1.45*((x1 - x2)/x0)**0.5 + 3.79*cos(0.29*x3/(x0*x4)) - 3.86</t>
  </si>
  <si>
    <t>((((-0.57+(0.55*pow(((x0+pow(x0,-2.0))+(pow(x0,0.5)*pow(x1,2.0))),0.5)))+(0.89*x1))+(-0.5*pow(x1,1.5)))+(-0.55*pow(x0,-1.0)))</t>
  </si>
  <si>
    <t>0.89*x1 - 0.5*x1**1.5 + 0.55*(x0**0.5*x1**2 + x0 + x0**(-2))**0.5 - 0.57 - 0.55/x0</t>
  </si>
  <si>
    <t>(((((-0.92+(2.21*pow(x0,0.5)))+(-0.32*x1))+((0.15*x2)*pow(log(x0),2.0)))+((-0.18*pow(x0,2.0))*pow(x2,-1.0)))+(((0.33*x0)*x1)*sin(pow(x2,-1.0))))</t>
  </si>
  <si>
    <t>2.21*x0**0.5 - 0.18*x0**2/x2 + 0.33*x0*x1*sin(1/x2) - 0.32*x1 + 0.15*x2*log(x0)**2 - 0.92</t>
  </si>
  <si>
    <t>(((1.27+(-0.55*x1))+(-0.36*x2))+(((0.27*x1)*x2)*sin(x0)))</t>
  </si>
  <si>
    <t>0.27*x1*x2*sin(x0) - 0.55*x1 - 0.36*x2 + 1.27</t>
  </si>
  <si>
    <t>(pow(x3,-1.0)*((((x3*((((((-2.03+(1.69*x2))+(4.36*pow(sin((x4+(-1.0*x5))),4.0)))+(-2.33*pow(sin(((x5+pow(x2,0.5))+(-1.0*x4))),4.0)))+((4.06*pow(x2,0.5))*sin(((x5+pow(x2,0.5))+(-1.0*x4)))))+((-1.6*pow(x2,2.0))*pow(sin((x4+(-1.0*x5))),4.0)))+((-7.05*log(x2))*sin(((x4+pow(x2,0.5))+(-1.0*x5))))))+((5.06*x0)*x1))+((((0.47*x0)*x1)*pow(x2,2.0))*pow(sin(((x5+pow(x2,0.5))+(-1.0*x4))),4.0)))+((((8.4*x0)*x1)*log(x2))*sin(((x4+pow(x2,0.5))+(-1.0*x5))))))</t>
  </si>
  <si>
    <t>(0.47*x0*x1*x2**2*sin(x2**0.5 - x4 + x5)**4 + 8.4*x0*x1*log(x2)*sin(x2**0.5 + x4 - x5) + 5.06*x0*x1 + x3*(4.06*x2**0.5*sin(x2**0.5 - x4 + x5) - 1.6*x2**2*sin(x4 - x5)**4 + 1.69*x2 - 7.05*log(x2)*sin(x2**0.5 + x4 - x5) + 4.36*sin(x4 - x5)**4 - 2.33*sin(x2**0.5 - x4 + x5)**4 - 2.03))/x3</t>
  </si>
  <si>
    <t>(((2.1+(-1.81*pow(x4,-1.0)))+((-0.38*pow(x2,-2.0))*pow(x4,3.0)))+((((((1.75*x0)*x1)*pow(x3,2.0))*pow(x4,6.0))*pow(x5,-2.0))*sin(pow((x2+(-1.0*x5)),-2.0))))</t>
  </si>
  <si>
    <t>1.75*x0*x1*x3**2*x4**6.0*sin((x2 - x5)**(-2))/x5**2 + 2.1 - 1.81/x4 - 0.38*x4**3/x2**2</t>
  </si>
  <si>
    <t>((1.02*x2)+(((0.86*x1)*x2)*pow((x0+(-0.8*x1)),-1.0)))</t>
  </si>
  <si>
    <t>0.86*x1*x2/(x0 - 0.8*x1) + 1.02*x2</t>
  </si>
  <si>
    <t>(-0.58+(1.57*exp(((0.66*x0)*x1))))</t>
  </si>
  <si>
    <t>1.57*exp(0.66*x0*x1) - 0.58</t>
  </si>
  <si>
    <t>((19.71+(2.13*pow(((-1.0*pow(x1,-1.0))+((-1.0*x0)*pow(x1,-1.0))),-1.0)))+(-0.98*x0))</t>
  </si>
  <si>
    <t>-0.98*x0 + 19.71 + 2.13/(-x0/x1 - 1/x1)</t>
  </si>
  <si>
    <t>(((12.57*x0)*x1)*pow(x2,-1.0))</t>
  </si>
  <si>
    <t>12.57*x0*x1/x2</t>
  </si>
  <si>
    <t>(((0.99*x0)*x1)+(((0.64*x0)*pow(x1,3.0))*pow(x2,-2.0)))</t>
  </si>
  <si>
    <t>0.64*x0*x1**3/x2**2 + 0.99*x0*x1</t>
  </si>
  <si>
    <t>(pow(x0,-1.0)*(0.08+(0.31*cos((log(pow((x2*pow(x1,-1.0)),(x1+x2)))*sin((0.5*pow(x0,-1.0))))))))</t>
  </si>
  <si>
    <t>(0.31*cos(log((x2/x1)**(x1 + x2))*sin(0.5/x0)) + 0.08)/x0</t>
  </si>
  <si>
    <t>(((x0*pow(x2,-2.0))*((-1.0*pow(x2,3.0))+((0.36*pow(x3,3.0))*log(x4))))*cos(x1))</t>
  </si>
  <si>
    <t>x0*(-x2**3 + 0.36*x3**3*log(x4))*cos(x1)/x2**2</t>
  </si>
  <si>
    <t>((x0+((-1.03*x1)*x3))+(((-0.11*x0)*x1)*pow((x1+(-1.0*x2)),-1.0)))</t>
  </si>
  <si>
    <t>-0.11*x0*x1/(x1 - x2) + x0 - 1.03*x1*x3</t>
  </si>
  <si>
    <t>((((((0.01*pow(x0,-4.0))*pow(x2,2.0))*pow(x3,2.0))*pow(x4,-2.0))*pow(x5,-2.0))*pow(((-0.4+x0)+x1),4.0))</t>
  </si>
  <si>
    <t>0.01*x2**2*x3**2*(x0 + x1 - 0.4)**4/(x0**4*x4**2*x5**2)</t>
  </si>
  <si>
    <t>(x0*(0.75+(-0.79*pow(sin(((((0.3*x3)*x4)*pow(x1,-1.0))*pow(x2,-1.0))),0.5))))</t>
  </si>
  <si>
    <t>x0*(0.75 - 0.79*sin(0.3*x3*x4/(x1*x2))**0.5)</t>
  </si>
  <si>
    <t>((((((0.07+(((-1.0*x1)*pow(x6,-3.0))*pow(sin(((x0*x4)+((-1.0*x1)*x5))),4.0)))+(((6.5*pow(x5,-4.0))*pow(x6,-4.0))*pow(((x0*x4)+((-1.0*x1)*x5)),4.0)))+(((-0.43*pow(x5,-4.0))*pow(x6,-5.0))*pow(((x0*x4)+((-1.0*x5)*pow(x2,-1.0))),4.0)))+(((-6.95*pow(x5,-4.0))*pow(x6,-3.0))*pow(sin(((x0*x4)+((-1.0*x1)*x5))),4.0)))+(((((0.07*pow(x2,2.0))*pow(x3,2.0))*pow(x5,-4.0))*pow(x6,-4.0))*pow(((x0*x4)+(x1*x5)),4.0)))+(((((-4.24*x2)*x3)*pow(x5,-4.0))*pow(x6,-4.0))*pow(((x0*x4)+((-1.0*x1)*x5)),4.0)))</t>
  </si>
  <si>
    <t>-x1*sin(x0*x4 - x1*x5)**4/x6**3 + 0.07*x2**2*x3**2*(x0*x4 + x1*x5)**4/(x5**4*x6**4) - 4.24*x2*x3*(x0*x4 - x1*x5)**4/(x5**4*x6**4) + 0.07 - 6.95*sin(x0*x4 - x1*x5)**4/(x5**4*x6**3) + 6.5*(x0*x4 - x1*x5)**4/(x5**4*x6**4) - 0.43*(x0*x4 - x5/x2)**4/(x5**4*x6**5)</t>
  </si>
  <si>
    <t>((-51.91+(-1.0*sin(x1)))+(51.91*cos((0.04*x0))))</t>
  </si>
  <si>
    <t>-sin(x1) + 51.91*cos(0.04*x0) - 51.91</t>
  </si>
  <si>
    <t>(x0*((((((-0.63+(0.52*x3))+(-0.25*sin((0.25+((1.13*x2)*pow((1.0+(0.5*x1)),2.0))))))+((0.02*pow(x1,2.0))*pow(x2,2.0)))+((0.39*x3)*sin((0.25+((1.13*x2)*pow((1.0+(0.5*x1)),2.0))))))+(((0.03*pow(x1,2.0))*pow(x2,2.0))*sin(((0.28+(1.28*x2))+((0.28*x2)*pow(x1,2.0))))))+(((-0.06*x1)*x3)*sin(((-0.5+(7.39*pow((1.0+(0.37*sin((0.5*x1)))),2.0)))+((1.13*x2)*pow((1.0+sin((0.5*x1))),2.0)))))))</t>
  </si>
  <si>
    <t>x0*(0.03*x1**2*x2**2*sin(0.28*x1**2*x2 + 1.28*x2 + 0.28) + 0.02*x1**2*x2**2 - 0.06*x1*x3*sin(1.13*x2*(sin(0.5*x1) + 1)**2 + 7.39*(0.37*sin(0.5*x1) + 1)**2 - 0.5) + 0.39*x3*sin(1.13*x2*(0.5*x1 + 1)**2 + 0.25) + 0.52*x3 - 0.25*sin(1.13*x2*(0.5*x1 + 1)**2 + 0.25) - 0.63)</t>
  </si>
  <si>
    <t>(((-1.0*pow(x1,2.0))+(2.01*x1))+((-1.0*x0)*x1))</t>
  </si>
  <si>
    <t>-x0*x1 - x1**2 + 2.01*x1</t>
  </si>
  <si>
    <t>((x0*pow(x1,-6.0))*(((2.43*pow(x1,5.0))+(pow(x1,6.0)*((-0.54+(0.01*exp(x1)))+(-0.66*sin((-11.0+(x1*x2)))))))+((-2.1*x1)*sin((-11.0+(x1*x2))))))</t>
  </si>
  <si>
    <t>x0*(x1**6*(0.01*exp(x1) - 0.66*sin(x1*x2 - 11) - 0.54) + 2.43*x1**5 - 2.1*x1*sin(x1*x2 - 11))/x1**6</t>
  </si>
  <si>
    <t>(((0.02+x0)+x1)+((2.0*pow((x0*x1),0.5))*cos(x2)))</t>
  </si>
  <si>
    <t>x0 + x1 + 2*(x0*x1)**0.5*cos(x2) + 0.02</t>
  </si>
  <si>
    <t>((((((((0.65+(0.99*pow(x0,2.0)))+((0.61*x0)*pow(x2,-1.0)))+((3.92*x0)*sin(pow(x1,-1.0))))+((-0.62*x0)*x3))+((-0.2*x2)*pow(x0,2.0)))+((-0.81*x2)*pow(x1,-1.0)))+(((0.59*pow(x0,2.0))*pow(x1,-1.0))*pow(x3,-1.0)))+(((0.19*x0)*x2)*x3))</t>
  </si>
  <si>
    <t>-0.2*x0**2*x2 + 0.99*x0**2 + 0.59*x0**2/(x1*x3) + 0.19*x0*x2*x3 - 0.62*x0*x3 + 3.92*x0*sin(1/x1) + 0.61*x0/x2 + 0.65 - 0.81*x2/x1</t>
  </si>
  <si>
    <t>(pow(x4,-2.0)*((((0.05*pow(x4,2.0))+(0.18*pow(x0,2.0)))+(((0.34*pow(x0,2.0))*pow(log(x1),2.0))*log(x3)))+(((0.03*pow(x0,2.0))*pow(log(x3),2.0))*pow(log((x1*x3)),2.0))))</t>
  </si>
  <si>
    <t>(0.34*x0**2*log(x1)**2*log(x3) + 0.03*x0**2*log(x3)**2*log(x1*x3)**2 + 0.18*x0**2 + 0.05*x4**2)/x4**2</t>
  </si>
  <si>
    <t>((((1.18*x0)*x1)+(((0.54*x0)*x3)*pow(((0.5*x2)+((x3*pow(x1,-1.0))*pow(x4,-1.0))),-1.0)))+((((-1.68*x0)*x3)*pow(x4,0.5))*pow((x2+(x3*pow(x1,-1.0))),-1.0)))</t>
  </si>
  <si>
    <t>1.18*x0*x1 - 1.68*x0*x3*x4**0.5/(x2 + x3/x1) + 0.54*x0*x3/(0.5*x2 + x3/(x1*x4))</t>
  </si>
  <si>
    <t>((0.01+((((0.52*x2)*x3)*pow(x0,2.0))*pow(x1,2.0)))+((((0.94*x0)*x1)*x2)*x3))</t>
  </si>
  <si>
    <t>0.52*x0**2*x1**2*x2*x3 + 0.94*x0*x1*x2*x3 + 0.01</t>
  </si>
  <si>
    <t>((((0.22+(-0.11*x2))+(((0.07*x4)*pow(x2,2.0))*pow(x3,-5.0)))+(((((2.73*x0)*x1)*x4)*pow(((1.0+x2)+x3),-1.0))*log((x2*pow(x3,-1.0)))))+((((((0.01*x1)*x4)*pow(x2,-1.0))*pow((x0+x3),2.0))*cos(x2))*log((x2*pow(x3,-1.0)))))</t>
  </si>
  <si>
    <t>2.73*x0*x1*x4*log(x2/x3)/(x2 + x3 + 1) + 0.01*x1*x4*(x0 + x3)**2*log(x2/x3)*cos(x2)/x2 + 0.07*x2**2*x4/x3**5 - 0.11*x2 + 0.22</t>
  </si>
  <si>
    <t>(((((-0.13*x0)*pow(x1,4.0))*pow(x2,-2.0))*pow(x3,-2.0))*pow(x4,-2.0))</t>
  </si>
  <si>
    <t>-0.13*x0*x1**4/(x2**2*x3**2*x4**2)</t>
  </si>
  <si>
    <t>((0.33+((-1.31*x0)*log((0.5+pow(x2,-1.0)))))+((((1.85*x0)*x1)*pow(x2,-0.5))*pow(((x1+x3)+log(x1)),-1.0)))</t>
  </si>
  <si>
    <t>1.85*x0*x1/(x2**0.5*(x1 + x3 + log(x1))) - 1.31*x0*log(0.5 + 1/x2) + 0.33</t>
  </si>
  <si>
    <t>(((3.33*x0)+(10.02*x1))+(-3.33*pow(x0,3.0)))</t>
  </si>
  <si>
    <t>-3.33*x0**3 + 3.33*x0 + 10.02*x1</t>
  </si>
  <si>
    <t>(x0*(pow(x2,2.0)+(0.58*pow(x1,2.0))))</t>
  </si>
  <si>
    <t>x0*(0.58*x1**2 + x2**2)</t>
  </si>
  <si>
    <t>(((((-3.69+(0.08*x1))+(3.46*cos((0.01*pow(x1,2.0)))))+(-0.08*pow(x0,3.0)))+(-0.79*x0))+((6.62*x0)*pow(x1,-1.0)))</t>
  </si>
  <si>
    <t>-0.08*x0**3 - 0.79*x0 + 6.62*x0/x1 + 0.08*x1 + 3.46*cos(0.01*x1**2) - 3.69</t>
  </si>
  <si>
    <t>((((-1.29+(-2.99*pow(cos(((0.32*x0)+(-0.32*x1))),2.0)))+((1.67*x2)*sin(pow((x3+log(pow(x3,-1.0))),-1.0))))+((7.76*x3)*sin(pow(x2,-1.0))))+(((-4.74*pow(x2,-1.0))*pow(x3,2.0))*sin(pow((x3+log((0.5+pow(x3,-1.0)))),-1.0))))</t>
  </si>
  <si>
    <t>1.67*x2*sin(1/(x3 + log(1/x3))) + 7.76*x3*sin(1/x2) - 2.99*cos(0.32*x0 - 0.32*x1)**2 - 1.29 - 4.74*x3**2*sin(1/(x3 + log(0.5 + 1/x3)))/x2</t>
  </si>
  <si>
    <t>((2.96*pow((x0*x1),0.5))+((-0.29*x3)*pow(x4,-1.0)))</t>
  </si>
  <si>
    <t>-0.29*x3/x4 + 2.96*(x0*x1)**0.5</t>
  </si>
  <si>
    <t>(10.01+((-2.07*x1)*pow((0.6+x0),-1.0)))</t>
  </si>
  <si>
    <t>-2.07*x1/(x0 + 0.6) + 10.01</t>
  </si>
  <si>
    <t>((-0.0+(((((0.5*x0)*x1)*x2)*pow(x3,-1.0))*pow(x7,-1.0)))+(((((((((1.93*x0)*x1)*x2)*x4)*x6)*x8)*pow(x3,-1.0))*pow(x5,-2.0))*pow(x7,-1.0)))</t>
  </si>
  <si>
    <t>1.93*x0*x1*x2*x4*x6*x8/(x3*x5**2*x7) + 0.5*x0*x1*x2/(x3*x7) - 0.e-2</t>
  </si>
  <si>
    <t>(pow(x1,-1.0)*(((0.51*x2)+(-0.51*x3))+(x1*((((0.04*x2)+(0.96*x3))+((0.08*x0)*x2))+((-0.08*x0)*x3)))))</t>
  </si>
  <si>
    <t>(x1*(0.08*x0*x2 - 0.08*x0*x3 + 0.04*x2 + 0.96*x3) + 0.51*x2 - 0.51*x3)/x1</t>
  </si>
  <si>
    <t>((2.79+(-1.81*cos((((((2.0*x0)*x1)*pow(x5,-2.0))*pow((x3+x4),-2.0))+(((((x0*x1)*x6)*pow(x2,-1.0))*pow(x5,-2.0))*pow((x3+x4),-2.0))))))+((((((1.74*x0)*x1)*x6)*pow(x2,-1.0))*pow(x5,-2.0))*pow(((1.0+x3)+x4),-2.0)))</t>
  </si>
  <si>
    <t>1.74*x0*x1*x6/(x2*x5**2*(x3 + x4 + 1)**2) - 1.81*cos(2*x0*x1/(x5**2*(x3 + x4)**2) + x0*x1*x6/(x2*x5**2*(x3 + x4)**2)) + 2.79</t>
  </si>
  <si>
    <t>((0.02+(-1.21*pow(x2,-1.0)))+((1.06*x0)*pow(x1,-1.0)))</t>
  </si>
  <si>
    <t>1.06*x0/x1 + 0.02 - 1.21/x2</t>
  </si>
  <si>
    <t>((((((((2.42+(0.16*pow(x1,2.0)))+(-0.84*pow(x3,-1.0)))+(-1.9*sin(((1.45*x2)*sin(pow(x3,-1.0))))))+((0.22*pow(x0,2.0))*pow((1.0+x1),-1.0)))+((-0.43*x0)*sin(((x1*pow(x3,-1.0))+((-1.45*x2)*pow(x3,-1.0))))))+(((0.05*x0)*x3)*sin(((3.63*x2)*pow(x3,-1.0)))))+((((0.06*x0)*x1)*x3)*sin(((4.54*x2)*pow(x3,-1.0)))))+((((-0.02*x0)*x1)*x2)*sin(((4.54*x2)*pow(x3,-1.0)))))</t>
  </si>
  <si>
    <t>0.22*x0**2/(x1 + 1) - 0.02*x0*x1*x2*sin(4.54*x2/x3) + 0.06*x0*x1*x3*sin(4.54*x2/x3) + 0.05*x0*x3*sin(3.63*x2/x3) - 0.43*x0*sin(x1/x3 - 1.45*x2/x3) + 0.16*x1**2 - 1.9*sin(1.45*x2*sin(1/x3)) + 2.42 - 0.84/x3</t>
  </si>
  <si>
    <t>(((0.35*x0)+((-10.72*x0)*sin(((((0.18*pow(x1,2.0))*pow(x2,2.0))*pow(x3,-2.0))*pow(x4,-2.0)))))+(((((3.28*x0)*pow(x1,2.0))*pow(x2,2.0))*pow(x3,-2.0))*pow(x4,-2.0)))</t>
  </si>
  <si>
    <t>3.28*x0*x1**2*x2**2/(x3**2*x4**2) - 10.72*x0*sin(0.18*x1**2*x2**2/(x3**2*x4**2)) + 0.35*x0</t>
  </si>
  <si>
    <t>((((-0.03+((-3.02*x0)*pow((1.0+log(x1)),-1.0)))+(((0.64*x0)*x2)*pow((1.0+log(x1)),-1.0)))+(((7.45*x0)*x3)*pow((1.0+x1),-1.0)))+((((-1.15*x0)*x2)*pow(x3,2.0))*pow((1.0+x1),-1.0)))</t>
  </si>
  <si>
    <t>-1.15*x0*x2*x3**2/(x1 + 1) + 0.64*x0*x2/(log(x1) + 1) + 7.45*x0*x3/(x1 + 1) - 3.02*x0/(log(x1) + 1) - 0.03</t>
  </si>
  <si>
    <t>((((4.28*x0)*x4)*pow(((x5*x6)+(((x2*x3)*x6)*pow(x7,-1.0))),-2.0))+((((1.02*x0)*x1)*pow(x2,-1.0))*pow(x3,-1.0)))</t>
  </si>
  <si>
    <t>1.02*x0*x1/(x2*x3) + 4.28*x0*x4/(x2*x3*x6/x7 + x5*x6)**2</t>
  </si>
  <si>
    <t>((1.44+((-1.94*cos(pow((x0+(x0*pow(x2,-1.0))),0.5)))*log(x1)))+(((-4.54*pow((0.5+x1),-1.0))*cos((1.1*pow((1.0+(0.83*x0)),0.5))))*log(x2)))</t>
  </si>
  <si>
    <t>-1.94*log(x1)*cos((x0 + x0/x2)**0.5) + 1.44 - 4.54*log(x2)*cos(1.1*(0.83*x0 + 1)**0.5)/(x1 + 0.5)</t>
  </si>
  <si>
    <t>((((((2.71+(-5.0*pow(x1,-1.0)))+(0.81*pow(x0,2.0)))+((5.69*x0)*pow(x1,-1.0)))+((-1.18*x0)*log(x2)))+(((-0.29*x1)*x3)*pow(x2,-1.0)))+(((-0.48*pow(x0,2.0))*pow(x1,-1.0))*log(x3)))</t>
  </si>
  <si>
    <t>0.81*x0**2 - 0.48*x0**2*log(x3)/x1 - 1.18*x0*log(x2) + 5.69*x0/x1 - 0.29*x1*x3/x2 + 2.71 - 5/x1</t>
  </si>
  <si>
    <t>(((0.15+(-0.03*x3))+(-0.03*x4))+((((0.19*x0)*x1)*pow(x2,-1.0))*pow((x3+(-1.0*x4)),-1.0)))</t>
  </si>
  <si>
    <t>0.19*x0*x1/(x2*(x3 - x4)) - 0.03*x3 - 0.03*x4 + 0.15</t>
  </si>
  <si>
    <t>((-2.35+(2.37*cos((((0.07*x0)*x2)*pow(x4,-1.0)))))+((((0.1*x1)*x3)*pow(x0,2.0))*pow(x4,-2.0)))</t>
  </si>
  <si>
    <t>0.1*x0**2*x1*x3/x4**2 + 2.37*cos(0.07*x0*x2/x4) - 2.35</t>
  </si>
  <si>
    <t>((7.34*pow(((pow(x2,-1.0)*pow((x4+(-1.0*x5)),8.0))+exp(x1)),((-1.0*x2)*pow(x1,-1.0))))*log((x1*exp(x0))))</t>
  </si>
  <si>
    <t>7.34*log(x1*exp(x0))/(exp(x1) + (x4 - x5)**8/x2)**(x2/x1)</t>
  </si>
  <si>
    <t>(-0.14+(0.39*pow(x0,-1.0)))</t>
  </si>
  <si>
    <t>-0.14 + 0.39/x0</t>
  </si>
  <si>
    <t>((20.17+(-1.01*x0))+((-1.98*x1)*pow(x0,-1.0)))</t>
  </si>
  <si>
    <t>-1.01*x0 + 20.17 - 1.98*x1/x0</t>
  </si>
  <si>
    <t>((2.43+(-1.5*cos((((((0.59*x0)*x1)*pow(x3,-1.0))*pow(x4,-1.0))*pow(x5,-2.0)))))+(((((((0.52*x0)*x1)*x6)*pow(x2,-1.0))*pow(x3,-1.0))*pow(x4,-1.0))*pow(x5,-2.0)))</t>
  </si>
  <si>
    <t>0.52*x0*x1*x6/(x2*x3*x4*x5**2) - 1.5*cos(0.59*x0*x1/(x3*x4*x5**2)) + 2.43</t>
  </si>
  <si>
    <t>((0.01+((0.99*x0)*x1))+(((0.64*x0)*pow(x1,3.0))*pow(x2,-2.0)))</t>
  </si>
  <si>
    <t>0.64*x0*x1**3/x2**2 + 0.99*x0*x1 + 0.01</t>
  </si>
  <si>
    <t>((0.98*x0)+(((-0.17*x0)*x1)*pow((x1+(-1.0*x2)),-1.0)))</t>
  </si>
  <si>
    <t>-0.17*x0*x1/(x1 - x2) + 0.98*x0</t>
  </si>
  <si>
    <t>((-0.79+(0.13*x2))+((1.05*x0)*pow(x1,-1.0)))</t>
  </si>
  <si>
    <t>1.05*x0/x1 + 0.13*x2 - 0.79</t>
  </si>
  <si>
    <t>((pow(x2,-5.0)*pow(x4,-2.0))*((((pow(x2,5.0)*pow(x4,2.0))*(((10.59+(-3.37*x1))+(-5.56*sin(x1)))+(-1.43*sin((2.0*x1)))))+((((-0.65*x0)*x3)*x4)*sin((2.0*x2))))+((((x0*x3)*x4)*pow(x2,5.0))*((((0.42*sin((2.0*x1)))+(1.65*sin(x1)))+(-0.35*sin((2.0*x2))))+(-1.59*sin(x2))))))</t>
  </si>
  <si>
    <t>(x0*x2**5*x3*x4*(1.65*sin(x1) + 0.42*sin(2*x1) - 1.59*sin(x2) - 0.35*sin(2*x2)) - 0.65*x0*x3*x4*sin(2*x2) + x2**5*x4**2*(-3.37*x1 - 5.56*sin(x1) - 1.43*sin(2*x1) + 10.59))/(x2**5*x4**2)</t>
  </si>
  <si>
    <t>(pow(x1,-1.0)*((-3.26+(-6.45*x0))+(x1*(((2.96+(5.53*x0))+(-0.84*x1))+((3.85*x0)*cos((1.77*pow((1.0+(0.32*x0)),0.5))))))))</t>
  </si>
  <si>
    <t>(-6.45*x0 + x1*(3.85*x0*cos(1.77*(0.32*x0 + 1)**0.5) + 5.53*x0 - 0.84*x1 + 2.96) - 3.26)/x1</t>
  </si>
  <si>
    <t>(((-0.08+((0.5*x0)*pow(x1,2.0)))+((0.5*x0)*pow(x2,2.0)))+((0.5*x0)*pow(x3,2.0)))</t>
  </si>
  <si>
    <t>0.5*x0*x1**2 + 0.5*x0*x2**2 + 0.5*x0*x3**2 - 0.08</t>
  </si>
  <si>
    <t>((0.01+((2.73*x0)*sin(x1)))+((-2.13*x0)*x1))</t>
  </si>
  <si>
    <t>-2.13*x0*x1 + 2.73*x0*sin(x1) + 0.01</t>
  </si>
  <si>
    <t>((-0.82+(0.24*x5))+(((((16.73*x0)*pow(x2,2.0))*pow(x4,2.0))*pow(((pow(((pow(x3,-5.0)+(0.5*pow(x5,2.0)))+(0.5*exp(x1))),2.0)+(-1.0*exp(x1)))+((0.25*x2)*x5)),-2.0))*exp(((x3+(0.5*x4))+(x1*x4)))))</t>
  </si>
  <si>
    <t>16.73*x0*x2**2*x4**2*exp(x1*x4 + x3 + 0.5*x4)/(0.25*x2*x5 + (0.5*x5**2 + 0.5*exp(x1) + x3**(-5))**2 - exp(x1))**2 + 0.24*x5 - 0.82</t>
  </si>
  <si>
    <t>(-0.59+(1.59*exp(((0.65*x0)*x1))))</t>
  </si>
  <si>
    <t>1.59*exp(0.65*x0*x1) - 0.59</t>
  </si>
  <si>
    <t>(((12.56*x0)*x1)*pow(x2,-1.0))</t>
  </si>
  <si>
    <t>12.56*x0*x1/x2</t>
  </si>
  <si>
    <t>(2.13+(2.13*sin((4.87*pow((1.0+((((((0.67*x0)*x3)*x5)*pow(x1,-1.0))*pow(x2,-1.0))*pow(x4,-1.0))),-0.25)))))</t>
  </si>
  <si>
    <t>2.13*sin(4.87/(0.67*x0*x3*x5/(x1*x2*x4) + 1)**0.25) + 2.13</t>
  </si>
  <si>
    <t>((((x0*x1)*pow(x2,-1.0))*pow(x3,-1.0))+(((((2.48*x0)*x7)*pow(x2,-1.0))*pow(x3,-1.0))*pow((((-1.1*x5)+(x5*x6))+((x5*pow(x4,-1.0))*exp(x6))),-1.0)))</t>
  </si>
  <si>
    <t>x0*x1/(x2*x3) + 2.48*x0*x7/(x2*x3*(x5*x6 - 1.1*x5 + x5*exp(x6)/x4))</t>
  </si>
  <si>
    <t>((((((-0.5*x0)+((0.05*x0)*pow(x3,2.0)))+((0.86*x0)*x2))+(((0.29*x0)*x3)*pow(x1,-1.0)))+(((0.3*x0)*x3)*pow(x2,-1.0)))+(((9.02*x0)*x1)*pow((10.0+x2),-1.0)))</t>
  </si>
  <si>
    <t>9.02*x0*x1/(x2 + 10) + 0.86*x0*x2 + 0.05*x0*x3**2 - 0.5*x0 + 0.3*x0*x3/x2 + 0.29*x0*x3/x1</t>
  </si>
  <si>
    <t>((((((0.08+((((134.66*pow(x3,2.0))*pow(x4,2.0))*pow(x5,-2.0))*pow((1.0+(0.5*x6)),-2.0)))+((((-69.48*pow(x3,2.0))*pow(x4,2.0))*pow(x5,-2.0))*pow(x6,-1.0)))+((((-11.12*pow(x3,2.0))*pow(x4,2.0))*pow(x5,-2.0))*log(((pow(x0,-1.0)*pow(x1,-1.0))*pow(x2,-1.0)))))+(((((27.91*pow(x3,2.0))*pow(x4,2.0))*pow(x5,-2.0))*pow(x6,-1.0))*log(((pow(x0,-1.0)*pow(x1,-1.0))*pow(x2,-1.0)))))+(((((((18.71*x0)*x1)*x2)*pow(x3,2.0))*pow(x4,2.0))*pow(x5,-2.0))*pow(x6,-2.0)))+(((((((-5.92*x0)*x1)*x2)*pow(x3,2.0))*pow(x4,2.0))*pow(x5,-2.0))*pow(x6,-1.0)))</t>
  </si>
  <si>
    <t>-5.92*x0*x1*x2*x3**2*x4**2/(x5**2*x6) + 18.71*x0*x1*x2*x3**2*x4**2/(x5**2*x6**2) - 11.12*x3**2*x4**2*log(1/(x0*x1*x2))/x5**2 + 134.66*x3**2*x4**2/(x5**2*(0.5*x6 + 1)**2) + 27.91*x3**2*x4**2*log(1/(x0*x1*x2))/(x5**2*x6) - 69.48*x3**2*x4**2/(x5**2*x6) + 0.08</t>
  </si>
  <si>
    <t>(((((0.09+(0.98*pow(x0,2.0)))+((4.44*x0)*pow(x1,-1.0)))+((-0.98*x2)*pow(x1,-2.0)))+((-0.16*x2)*pow(x0,2.0)))+(((2.14*x0)*pow((x1+x2),-1.0))*cos(x3)))</t>
  </si>
  <si>
    <t>-0.16*x0**2*x2 + 0.98*x0**2 + 2.14*x0*cos(x3)/(x1 + x2) + 4.44*x0/x1 + 0.09 - 0.98*x2/x1**2</t>
  </si>
  <si>
    <t>((-28.49+(-1.0*sin(x1)))+(28.49*cos((0.06*x0))))</t>
  </si>
  <si>
    <t>-sin(x1) + 28.49*cos(0.06*x0) - 28.49</t>
  </si>
  <si>
    <t>(-0.0+(((-1.0*x1)*x2)*pow((1.0+(-1.0*x0)),-1.0)))</t>
  </si>
  <si>
    <t>-x1*x2/(1 - x0) - 0.e-2</t>
  </si>
  <si>
    <t>(((x0*pow(x1,2.0))*pow(x3,-1.0))*(((0.5*x3)*pow(x4,2.0))+((0.5*x5)*pow(x4,3.0))))</t>
  </si>
  <si>
    <t>x0*x1**2*(0.5*x3*x4**2 + 0.5*x4**3*x5)/x3</t>
  </si>
  <si>
    <t>(((((0.01+(-0.16*pow((x0*pow(x1,3.0)),(0.5*pow(x0,-1.0)))))+((0.99*pow(x0,x1))*pow(x1,3.0)))+((0.89*pow(x0,(3.0+x1)))*pow(x1,3.0)))+((-0.29*pow(x0,2.0))*pow(x1,3.0)))+((-1.78*pow(x0,3.0))*pow(x1,3.0)))</t>
  </si>
  <si>
    <t>-1.78*x0**3*x1**3 - 0.29*x0**2*x1**3 + 0.99*x0**x1*x1**3 + 0.89*x0**(x1 + 3)*x1**3 - 0.16*(x0*x1**3)**(0.5/x0) + 0.01</t>
  </si>
  <si>
    <t>(pow(x4,-2.0)*(((-0.0*x2)*pow(x0,3.0))+(((0.1*x1)*x3)*pow(x0,2.0))))</t>
  </si>
  <si>
    <t>(-0.e-2*x0**3*x2 + 0.1*x0**2*x1*x3)/x4**2</t>
  </si>
  <si>
    <t>(((2.69+(-0.09*pow(x5,-1.0)))+(-1.73*cos((((((((0.54*x0)*x1)*x6)*pow(x3,-1.0))*pow(x4,-1.0))*pow(x5,-2.0))*sin(pow(x2,-1.0))))))+(((((0.59*x0)*x1)*pow(x3,-1.0))*pow(x4,-1.0))*pow(x5,-2.0)))</t>
  </si>
  <si>
    <t>0.59*x0*x1/(x3*x4*x5**2) - 1.73*cos(0.54*x0*x1*x6*sin(1/x2)/(x3*x4*x5**2)) + 2.69 - 0.09/x5</t>
  </si>
  <si>
    <t>((0.03+(-1.2*pow(x2,-1.0)))+((1.06*x0)*pow(x1,-1.0)))</t>
  </si>
  <si>
    <t>1.06*x0/x1 + 0.03 - 1.2/x2</t>
  </si>
  <si>
    <t>(0.49+((0.19*cos((23.46*pow((1.0+(((-0.2*x2)*pow(x0,-1.0))*pow(x1,-1.0))),4.0))))*log((pow(x2,2.0)*pow((-0.5+x1),-1.0)))))</t>
  </si>
  <si>
    <t>0.19*log(x2**2/(x1 - 0.5))*cos(23.46*(1 - 0.2*x2/(x0*x1))**4) + 0.49</t>
  </si>
  <si>
    <t>(((pow(x1,-2.0)*pow(x2,2.0))*pow(x3,-1.0))*((-0.04*x0)+(((0.16*x3)*pow((x0+(0.5*x3)),2.0))*sin(pow(x0,-2.0)))))</t>
  </si>
  <si>
    <t>x2**2*(-0.04*x0 + 0.16*x3*(x0 + 0.5*x3)**2*sin(x0**(-2)))/(x1**2*x3)</t>
  </si>
  <si>
    <t>((x0+x1)+((1.99*pow((x0*x1),0.5))*cos(x2)))</t>
  </si>
  <si>
    <t>x0 + x1 + 1.99*(x0*x1)**0.5*cos(x2)</t>
  </si>
  <si>
    <t>(x0*(0.26+(0.37*log(((0.25+(0.5*sin((((x1*x2)*pow(x3,-1.0))*pow(x4,-1.0)))))+(x1*sin((((0.5*x2)*pow(x3,-1.0))*pow(x4,-1.0)))))))))</t>
  </si>
  <si>
    <t>x0*(0.37*log(x1*sin(0.5*x2/(x3*x4)) + 0.5*sin(x1*x2/(x3*x4)) + 0.25) + 0.26)</t>
  </si>
  <si>
    <t>(((((((2.05+(-1.08*x2))+((0.03*pow(x3,2.0))*pow(x4,2.0)))+((0.92*x2)*pow(x3,-1.0)))+((0.99*x0)*pow(x1,2.0)))+((1.02*x3)*x5))+((-2.82*x1)*pow(((x2*pow(x3,-1.0))+((2.0*x0)*pow(x4,-1.0))),-1.0)))+((((0.88*x1)*x3)*x4)*sin(pow(((x2*pow(x3,-1.0))+((2.0*x0)*pow(x4,-1.0))),-1.0))))</t>
  </si>
  <si>
    <t>0.99*x0*x1**2 + 0.88*x1*x3*x4*sin(1/(2*x0/x4 + x2/x3)) - 2.82*x1/(2*x0/x4 + x2/x3) - 1.08*x2 + 0.92*x2/x3 + 0.03*x3**2*x4**2 + 1.02*x3*x5 + 2.05</t>
  </si>
  <si>
    <t>(((4.53+(0.09*pow(x0,2.0)))+(-1.15*cos((1.62*pow(x0,-1.0)))))+(-8.28*pow(((1.0+(0.5*x0))+(-0.25*cos(x1))),-2.0)))</t>
  </si>
  <si>
    <t>0.09*x0**2 - 1.15*cos(1.62/x0) + 4.53 - 8.28/(0.5*x0 - 0.25*cos(x1) + 1)**2</t>
  </si>
  <si>
    <t>((((1.16*x0)*x1)+(((-0.28*x0)*x4)*pow(x2,-1.0)))+((((-0.25*x0)*x3)*x4)*pow(((0.5*x2)+(x4*pow(x1,-1.0))),-1.0)))</t>
  </si>
  <si>
    <t>1.16*x0*x1 - 0.25*x0*x3*x4/(0.5*x2 + x4/x1) - 0.28*x0*x4/x2</t>
  </si>
  <si>
    <t>(((((1.8+(0.59*cos(((0.43*pow(x0,2.0))*pow(x1,2.0)))))+(0.33*pow(x0,2.0)))+(-0.57*x1))+(-0.31*pow(x1,2.0)))+(-1.79*x0))</t>
  </si>
  <si>
    <t>0.33*x0**2 - 1.79*x0 - 0.31*x1**2 - 0.57*x1 + 0.59*cos(0.43*x0**2*x1**2) + 1.8</t>
  </si>
  <si>
    <t>(((-0.01+((((1.01*x0)*x1)*pow(x2,-1.0))*pow(x3,-1.0)))+((((((0.13*x4)*x7)*pow(x0,2.0))*pow(x3,-1.0))*pow(x5,-1.0))*pow(x6,-2.0)))+((((((1.56*x4)*x7)*pow(x2,-2.0))*pow(x3,-1.0))*pow(x5,-1.0))*pow(x6,-2.0)))</t>
  </si>
  <si>
    <t>0.13*x0**2*x4*x7/(x3*x5*x6**2) + 1.01*x0*x1/(x2*x3) - 0.01 + 1.56*x4*x7/(x2**2*x3*x5*x6**2)</t>
  </si>
  <si>
    <t>((((x1*x5)*pow(x0,-1.0))*pow(x2,-5.0))*((0.17*x3)+(0.18*x4)))</t>
  </si>
  <si>
    <t>x1*x5*(0.17*x3 + 0.18*x4)/(x0*x2**5)</t>
  </si>
  <si>
    <t>(((1.14*x0)*x1)+((((-0.48*x0)*x3)*x4)*pow((x2+(((0.25*x3)*x4)*pow(x1,-1.0))),-1.0)))</t>
  </si>
  <si>
    <t>1.14*x0*x1 - 0.48*x0*x3*x4/(x2 + 0.25*x3*x4/x1)</t>
  </si>
  <si>
    <t>((((((3.59*x0)+(-0.45*x1))+((0.77*pow(x0,2.0))*pow(x1,-1.0)))+((-0.25*x0)*x3))+((-0.26*x0)*x2))+((((0.99*pow(x0,2.0))*pow(x1,-1.0))*pow(x2,-1.0))*pow(x3,-1.0)))</t>
  </si>
  <si>
    <t>0.77*x0**2/x1 + 0.99*x0**2/(x1*x2*x3) - 0.26*x0*x2 - 0.25*x0*x3 + 3.59*x0 - 0.45*x1</t>
  </si>
  <si>
    <t>((((((((-4.97+(1.27*x3))+(10.69*pow(x3,-1.0)))+(-0.41*x2))+(-1.7*pow(((x2*pow((5.0+x4),-1.0))+log(x3)),-1.0)))+((-0.33*x3)*pow(((1.0+x2)+log((x2*pow(x3,-1.0)))),-1.0)))+((((0.81*x0)*x1)*x2)*pow(((x2*pow(x4,-1.0))+log(x3)),-1.0)))+((((-0.04*x0)*x1)*x3)*pow(((1.0+x2)+log((x2*pow(x3,-1.0)))),-1.0)))+((((-0.79*x0)*x1)*x3)*pow(((x3*pow(x4,-1.0))+log(x2)),-1.0)))</t>
  </si>
  <si>
    <t>0.81*x0*x1*x2/(x2/x4 + log(x3)) - 0.04*x0*x1*x3/(x2 + log(x2/x3) + 1) - 0.79*x0*x1*x3/(x3/x4 + log(x2)) - 0.41*x2 + 1.27*x3 - 0.33*x3/(x2 + log(x2/x3) + 1) - 4.97 - 1.7/(x2/(x4 + 5) + log(x3)) + 10.69/x3</t>
  </si>
  <si>
    <t>(pow(x0,-2.0)*((-0.46+(0.26*pow(2.0,sin(((1.58+x2)+(-1.0*x1))))))+((0.39*pow(x0,2.0))*sin(pow(x0,-1.0)))))</t>
  </si>
  <si>
    <t>(0.26*2**sin(-x1 + x2 + 1.58) + 0.39*x0**2*sin(1/x0) - 0.46)/x0**2</t>
  </si>
  <si>
    <t>(0.05+((x0*x1)*x2))</t>
  </si>
  <si>
    <t>x0*x1*x2 + 0.05</t>
  </si>
  <si>
    <t>(((((((-1.76+(3.09*exp(pow(((x0*pow(x1,-1.0))+(x1*pow(x0,-1.0))),-1.0))))+(2.72*x1))+(2.81*x0))+(-1.13*sin(((2.0*x2)*pow((x3+pow(x3,-1.0)),-1.0)))))+(-1.64*cos((pow((pow(x3,-1.0)+(x2*pow(x3,-1.0))),-1.0)+(-1.0*pow(x3,-1.0))))))+((-1.71*x0)*exp(pow(((x0*pow(x1,-1.0))+(x1*pow(x0,-1.0))),-1.0))))+((-1.64*x1)*exp(pow(((x0*pow(x1,-1.0))+(x1*pow(x0,-1.0))),-1.0))))</t>
  </si>
  <si>
    <t>-1.71*x0*exp(1/(x0/x1 + x1/x0)) + 2.81*x0 - 1.64*x1*exp(1/(x0/x1 + x1/x0)) + 2.72*x1 + 3.09*exp(1/(x0/x1 + x1/x0)) - 1.13*sin(2*x2/(x3 + 1/x3)) - 1.64*cos(1/(x2/x3 + 1/x3) - 1/x3) - 1.76</t>
  </si>
  <si>
    <t>((((29.16+(-2.54*x0))+(-3.44*pow((3.14+(-1.0*x0)),-1.0)))+(-91.42*pow(x0,-1.0)))+((1.72*pow((3.14+(-1.0*x0)),-1.0))*sin((-0.5+x1))))</t>
  </si>
  <si>
    <t>-2.54*x0 + 29.16 + 1.72*sin(x1 - 0.5)/(3.14 - x0) - 3.44/(3.14 - x0) - 91.42/x0</t>
  </si>
  <si>
    <t>((-0.12+(2.96*pow((x0*x1),0.5)))+(((-0.1*x2)*pow(x3,2.0))*pow(x4,-2.0)))</t>
  </si>
  <si>
    <t>-0.1*x2*x3**2/x4**2 + 2.96*(x0*x1)**0.5 - 0.12</t>
  </si>
  <si>
    <t>((9.09+(-0.39*x1))+(-7.42*pow(((((-1.0*x1)+(0.5*exp((x0+x1))))+(-0.25*exp(x0)))+((0.5*x1)*exp(x0))),0.12)))</t>
  </si>
  <si>
    <t>-0.39*x1 - 7.42*(0.5*x1*exp(x0) - x1 - 0.25*exp(x0) + 0.5*exp(x0 + x1))**0.12 + 9.09</t>
  </si>
  <si>
    <t>(pow(x4,-2.0)*((0.01*pow(x4,2.0))+(((0.1*x1)*x3)*pow(x0,2.0))))</t>
  </si>
  <si>
    <t>(0.1*x0**2*x1*x3 + 0.01*x4**2)/x4**2</t>
  </si>
  <si>
    <t>((((0.17+(0.98*x0))+(0.97*x1))+((0.99*x0)*cos(x2)))+((0.94*x1)*cos(x2)))</t>
  </si>
  <si>
    <t>0.99*x0*cos(x2) + 0.98*x0 + 0.94*x1*cos(x2) + 0.97*x1 + 0.17</t>
  </si>
  <si>
    <t>((((x1*x5)*pow(x0,-1.0))*pow(x2,-5.0))*((0.16*x4)+(0.18*x3)))</t>
  </si>
  <si>
    <t>x1*x5*(0.18*x3 + 0.16*x4)/(x0*x2**5)</t>
  </si>
  <si>
    <t>(((-0.13+((1.18*x0)*x1))+(((-0.54*x0)*x4)*pow((x2+(x4*pow(x1,-1.0))),-1.0)))+((((-0.39*x0)*x3)*x4)*pow((x2+(x4*pow((-0.5+x1),-1.0))),-1.0)))</t>
  </si>
  <si>
    <t>1.18*x0*x1 - 0.39*x0*x3*x4/(x2 + x4/(x1 - 0.5)) - 0.54*x0*x4/(x2 + x4/x1) - 0.13</t>
  </si>
  <si>
    <t>(((((0.53*x0)*pow(x2,-2.0))*pow(x3,-2.0))+(((((-0.53*x0)*pow(x1,2.0))*pow(x2,-2.0))*pow(x3,-2.0))*pow(x4,-1.0)))+((((((0.07*x0)*pow(x1,2.0))*pow(x2,-2.0))*pow(x3,-2.0))*pow((0.5+(-1.0*x4)),-1.0))*pow((x1+(-0.8*x4)),2.0)))</t>
  </si>
  <si>
    <t>0.07*x0*x1**2*(x1 - 0.8*x4)**2/(x2**2*x3**2*(0.5 - x4)) - 0.53*x0*x1**2/(x2**2*x3**2*x4) + 0.53*x0/(x2**2*x3**2)</t>
  </si>
  <si>
    <t>(10.02+((-2.06*x1)*pow((0.5+x0),-1.0)))</t>
  </si>
  <si>
    <t>-2.06*x1/(x0 + 0.5) + 10.02</t>
  </si>
  <si>
    <t>(((3.35*x0)+(10.05*x1))+(-3.34*pow(x0,3.0)))</t>
  </si>
  <si>
    <t>-3.34*x0**3 + 3.35*x0 + 10.05*x1</t>
  </si>
  <si>
    <t>(((((-3.12+(1.03*x0))+(11.23*sin(pow(x1,0.5))))+(-4.5*pow(x1,0.5)))+(-0.8*x1))+((-2.05*x0)*pow(x1,0.5)))</t>
  </si>
  <si>
    <t>-2.05*x0*x1**0.5 + 1.03*x0 - 4.5*x1**0.5 - 0.8*x1 + 11.23*sin(x1**0.5) - 3.12</t>
  </si>
  <si>
    <t>((((16.03+(14.02*pow(x1,-1.0)))+(-1.03*x1))+(-1.16*exp((0.5*x0))))+(-101.8*pow(((3.14+x0)+x1),-1.0)))</t>
  </si>
  <si>
    <t>-1.03*x1 - 1.16*exp(0.5*x0) + 16.03 - 101.8/(x0 + x1 + 3.14) + 14.02/x1</t>
  </si>
  <si>
    <t>((((((-1.67+(1.61*pow((1.0+(x0*pow(x1,-1.0))),0.5)))+((0.01*x0)*exp(x1)))+((9.06*x0)*cos((x1*x2))))+((11.82*x0)*pow((1.0+(0.5*x1)),-5.0)))+(((-0.98*x0)*x1)*cos((x1*x2))))+(((-12.33*x0)*pow((0.5+x1),-0.5))*cos((x1*x2))))</t>
  </si>
  <si>
    <t>-0.98*x0*x1*cos(x1*x2) - 12.33*x0*cos(x1*x2)/(x1 + 0.5)**0.5 + 0.01*x0*exp(x1) + 9.06*x0*cos(x1*x2) + 11.82*x0/(0.5*x1 + 1)**5 + 1.61*(x0/x1 + 1)**0.5 - 1.67</t>
  </si>
  <si>
    <t>(((-0.11*x1)*pow(x3,-2.0))*sin((pow(x0,-1.0)*(-0.5+(1.2*log(x2))))))</t>
  </si>
  <si>
    <t>-0.11*x1*sin((1.2*log(x2) - 0.5)/x0)/x3**2</t>
  </si>
  <si>
    <t>(x2*(-0.04+(1.03*pow((1.0+(((-0.1*x1)*pow(x0,-1.0))*cos(x3))),10.0))))</t>
  </si>
  <si>
    <t>x2*(1.03*(1 - 0.1*x1*cos(x3)/x0)**10 - 0.04)</t>
  </si>
  <si>
    <t>(((((((-1.34+(0.75*x2))+(0.26*x3))+(2.67*pow(x1,-1.0)))+((0.5*x3)*pow(x0,-1.0)))+((2.65*x3)*pow((x2+x3),-1.0)))+((-0.5*x2)*pow(x0,-1.0)))+(((-5.29*x3)*pow(x1,-1.0))*pow((x2+x3),-1.0)))</t>
  </si>
  <si>
    <t>0.75*x2 + 0.26*x3 + 2.65*x3/(x2 + x3) - 1.34 - 5.29*x3/(x1*(x2 + x3)) + 2.67/x1 - 0.5*x2/x0 + 0.5*x3/x0</t>
  </si>
  <si>
    <t>((((0.34*x2)*pow(x1,-2.0))*pow(x3,-1.0))*pow((1.0+(0.5*x0)),-2.0))</t>
  </si>
  <si>
    <t>0.34*x2/(x1**2*x3*(0.5*x0 + 1)**2)</t>
  </si>
  <si>
    <t>(((x0*pow(x2,-2.0))*(((-8.55*log(x4))+(pow(x2,2.0)*((((-1.0*x2)+((6.33*pow(pow(x2,-5.0),0.5))*log(x4)))+(((0.82*pow(x3,2.0))*pow(pow(x2,-5.0),0.5))*log(x4)))+(((-4.9*x3)*pow(pow(x2,-5.0),0.5))*log(x4)))))+((4.28*pow(exp(x3),0.5))*log(x4))))*cos(x1))</t>
  </si>
  <si>
    <t>x0*(x2**2*(-x2 + 0.82*x3**2*(x2**(-5))**0.5*log(x4) - 4.9*x3*(x2**(-5))**0.5*log(x4) + 6.33*(x2**(-5))**0.5*log(x4)) + 4.28*exp(x3)**0.5*log(x4) - 8.55*log(x4))*cos(x1)/x2**2</t>
  </si>
  <si>
    <t>((x0+((-1.02*x1)*x3))+(((-0.11*x0)*x1)*pow((x1+(-1.0*x2)),-1.0)))</t>
  </si>
  <si>
    <t>-0.11*x0*x1/(x1 - x2) + x0 - 1.02*x1*x3</t>
  </si>
  <si>
    <t>((1.28+(-2.46*sin(((((0.54*pow(x1,2.0))*pow(x2,2.0))*pow(x3,-2.0))*pow(x4,-2.0)))))+(((((1.69*x0)*pow(x1,2.0))*pow(x2,2.0))*pow(x3,-2.0))*pow(x4,-2.0)))</t>
  </si>
  <si>
    <t>1.69*x0*x1**2*x2**2/(x3**2*x4**2) - 2.46*sin(0.54*x1**2*x2**2/(x3**2*x4**2)) + 1.28</t>
  </si>
  <si>
    <t>((((x1*x5)*pow(x0,-1.0))*pow(x2,-5.0))*((0.17*x4)+(0.18*x3)))</t>
  </si>
  <si>
    <t>x1*x5*(0.18*x3 + 0.17*x4)/(x0*x2**5)</t>
  </si>
  <si>
    <t>((((-5.21+(4.48*pow(x0,0.5)))+(2.1*pow(x2,-1.0)))+(2.11*pow(x1,-1.0)))+(((-3.98*x0)*pow((0.5+x1),-1.0))*pow((0.5+x2),-1.0)))</t>
  </si>
  <si>
    <t>4.48*x0**0.5 - 3.98*x0/((x1 + 0.5)*(x2 + 0.5)) - 5.21 + 2.1/x2 + 2.11/x1</t>
  </si>
  <si>
    <t>(((pow(x1,-5.0)*pow(x4,-5.0))*pow((0.5+x3),-1.0))*(((0.5+x3)*((((0.62*pow(x0,4.0))*pow((1.0+x3),4.0))+((4.78*pow((1.0+x2),2.0))*pow(((x0+(0.16*pow(x0,2.0)))+(0.16*pow((x2*pow(x3,0.5)),0.5))),4.0)))+(((-0.66*x2)*pow(x0,4.0))*pow((1.0+x3),4.0))))+((((-0.9*x2)*pow(x0,4.0))*pow((1.0+x2),2.0))*pow((1.0+x3),4.0))))</t>
  </si>
  <si>
    <t>(-0.9*x0**4*x2*(x2 + 1)**2*(x3 + 1)**4 + (x3 + 0.5)*(-0.66*x0**4*x2*(x3 + 1)**4 + 0.62*x0**4*(x3 + 1)**4 + 4.78*(x2 + 1)**2*(0.16*x0**2 + x0 + 0.16*(x2*x3**0.5)**0.5)**4))/(x1**5*x4**5*(x3 + 0.5))</t>
  </si>
  <si>
    <t>((x0*pow((x2+(x4*pow(x1,-1.0))),-1.0))*(((-0.39*x4)+((1.15*x1)*(x2+(x4*pow(x1,-1.0)))))+((-0.39*x3)*x4)))</t>
  </si>
  <si>
    <t>x0*(1.15*x1*(x2 + x4/x1) - 0.39*x3*x4 - 0.39*x4)/(x2 + x4/x1)</t>
  </si>
  <si>
    <t>((0.58+(-0.59*pow(cos(x0),2.0)))+(-0.12*sin(x1)))</t>
  </si>
  <si>
    <t>-0.12*sin(x1) - 0.59*cos(x0)**2 + 0.58</t>
  </si>
  <si>
    <t>((((0.22*x0)*pow(x1,-1.0))*pow(x2,-1.0))*pow((x4*pow(x3,-1.0)),-0.5))</t>
  </si>
  <si>
    <t>0.22*x0/(x1*x2*(x4/x3)**0.5)</t>
  </si>
  <si>
    <t>((((((((pow(x0,2.0)*pow(x1,2.0))*pow(x2,2.0))*pow(x3,2.0))*pow(x4,2.0))*pow(x5,-2.0))*pow(x6,-4.0))*pow((1.0+(0.1*x6)),-3.0))*((0.1*pow(x6,4.0))+(1.12*pow((1.0+(0.1*x6)),3.0))))</t>
  </si>
  <si>
    <t>x0**2*x1**2*x2**2*x3**2*x4**2*(0.1*x6**4 + 1.12*(0.1*x6 + 1)**3)/(x5**2*x6**4*(0.1*x6 + 1)**3)</t>
  </si>
  <si>
    <t>((-3.99+(3.92*cos((((0.29*x3)*pow(x0,-1.0))*pow(x4,-1.0)))))+(1.45*pow((pow(x0,-1.0)*(x1+(-1.0*x2))),0.5)))</t>
  </si>
  <si>
    <t>1.45*((x1 - x2)/x0)**0.5 + 3.92*cos(0.29*x3/(x0*x4)) - 3.99</t>
  </si>
  <si>
    <t>((((0.7+(-0.18*x2))+(-1.2*x0))+((0.38*x0)*log((x1+x2))))+((1.64*x0)*pow(0.5,(pow(x2,-1.0)*sin((0.5*x3))))))</t>
  </si>
  <si>
    <t>1.64*0.5**(sin(0.5*x3)/x2)*x0 + 0.38*x0*log(x1 + x2) - 1.2*x0 - 0.18*x2 + 0.7</t>
  </si>
  <si>
    <t>(((((((2.0+(-0.3*x3))+(-3.08*x2))+((0.51*x2)*x5))+(((-0.81*x0)*x2)*pow(x4,2.0)))+((((0.81*x0)*x2)*pow(x4,2.0))*pow(((x4+(-1.0*x5))+(x2*sin((-1.1+x3)))),-1.0)))+((((-0.77*x0)*x1)*pow(x4,2.0))*pow(((x4+(-1.0*x5))+(x2*sin((-1.1+x3)))),-1.0)))+((((-1.52*x0)*pow(x2,2.0))*pow(x4,2.0))*pow(((x4+(-1.0*x5))+sin((-1.1+x3))),-1.0)))</t>
  </si>
  <si>
    <t>-0.77*x0*x1*x4**2/(x2*sin(x3 - 1.1) + x4 - x5) - 1.52*x0*x2**2*x4**2/(x4 - x5 + sin(x3 - 1.1)) - 0.81*x0*x2*x4**2 + 0.81*x0*x2*x4**2/(x2*sin(x3 - 1.1) + x4 - x5) + 0.51*x2*x5 - 3.08*x2 - 0.3*x3 + 2</t>
  </si>
  <si>
    <t>(0.12+(0.89*exp((x0*x1))))</t>
  </si>
  <si>
    <t>0.89*exp(x0*x1) + 0.12</t>
  </si>
  <si>
    <t>((pow(x0,-1.0)*pow(x5,2.0))*(((-0.04*pow(x3,2.0))+((0.08*x4)*pow(x3,2.0)))+(((-0.04*x1)*pow(x2,-2.0))*pow(x5,2.0))))</t>
  </si>
  <si>
    <t>x5**2*(-0.04*x1*x5**2/x2**2 + 0.08*x3**2*x4 - 0.04*x3**2)/x0</t>
  </si>
  <si>
    <t>(((((-0.2+(0.15*x1))+(0.44*pow(sin(x1),-2.0)))+(-0.02*x0))+(-0.42*pow((x1+sin(pow(((-1.0+x0)+(0.5*pow(x1,-1.0))),-1.0))),-1.0)))+(-0.64*pow(x1,-2.0)))</t>
  </si>
  <si>
    <t>-0.02*x0 + 0.15*x1 - 0.2 + 0.44/sin(x1)**2 - 0.42/(x1 + sin(1/(x0 - 1 + 0.5/x1))) - 0.64/x1**2</t>
  </si>
  <si>
    <t>(((3.77*x0)+((-3.8*x0)*cos((((((x3*x5)*pow(x1,-1.0))*pow(x2,-1.0))*pow(x4,-1.0))*pow((1.0+((((x3*x5)*pow(x1,-1.0))*pow(x2,-1.0))*pow(x4,-1.0))),-1.0)))))+((((((-0.09*x0)*x3)*x5)*pow(x1,-1.0))*pow(x2,-1.0))*pow(x4,-1.0)))</t>
  </si>
  <si>
    <t>-3.8*x0*cos(x3*x5/(x1*x2*x4*(1 + x3*x5/(x1*x2*x4)))) + 3.77*x0 - 0.09*x0*x3*x5/(x1*x2*x4)</t>
  </si>
  <si>
    <t>((-0.37+(0.06*x0))+(1.09*pow((x0+(x1*pow(x0,-1.0))),-1.0)))</t>
  </si>
  <si>
    <t>0.06*x0 - 0.37 + 1.09/(x0 + x1/x0)</t>
  </si>
  <si>
    <t>(((((((0.34*x0)*x1)+((0.06*x0)*pow((x1+(-1.0*x3)),2.0)))+((0.52*x0)*pow(x2,-1.0)))+((0.77*x0)*x2))+((0.35*x0)*x3))+((((0.34*x0)*x1)*x3)*pow((2.0+x2),-1.0)))</t>
  </si>
  <si>
    <t>0.34*x0*x1*x3/(x2 + 2) + 0.34*x0*x1 + 0.77*x0*x2 + 0.35*x0*x3 + 0.06*x0*(x1 - x3)**2 + 0.52*x0/x2</t>
  </si>
  <si>
    <t>(x0*(2.01+(2.0*sin((11.0+(x1*x2))))))</t>
  </si>
  <si>
    <t>x0*(2*sin(x1*x2 + 11) + 2.01)</t>
  </si>
  <si>
    <t>((x0*pow(x1,-1.0))*(-0.39+(x1*((((2.56*x3)+(-0.83*x1))+((0.19*x1)*x2))+((-0.39*x2)*pow(x3,2.0))))))</t>
  </si>
  <si>
    <t>x0*(x1*(0.19*x1*x2 - 0.83*x1 - 0.39*x2*x3**2 + 2.56*x3) - 0.39)/x1</t>
  </si>
  <si>
    <t>((0.95+((((1.31*x1)*pow(x3,-2.0))*pow(x4,(-1.0*x1)))*pow(x5,-2.0)))+((((((0.14*x1)*x6)*pow(x3,-1.0))*pow(x4,-1.0))*pow(x5,-2.0))*pow((x0+log(((x1*pow(x2,-1.0))*pow(x5,-1.0)))),2.0)))</t>
  </si>
  <si>
    <t>0.14*x1*x6*(x0 + log(x1/(x2*x5)))**2/(x3*x4*x5**2) + 1.31*x1/(x3**2*x4**x1*x5**2) + 0.95</t>
  </si>
  <si>
    <t>((0.97*x0)+(((-0.18*x0)*x1)*pow((x1+(-1.0*x2)),-1.0)))</t>
  </si>
  <si>
    <t>-0.18*x0*x1/(x1 - x2) + 0.97*x0</t>
  </si>
  <si>
    <t>((-1.18*pow(x2,-1.0))+((1.06*x0)*pow(x1,-1.0)))</t>
  </si>
  <si>
    <t>1.06*x0/x1 - 1.18/x2</t>
  </si>
  <si>
    <t>(x0*((0.98+(-0.99*x1))+((-0.1*pow(x1,2.0))*pow((x2+(-1.0*x3)),2.0))))</t>
  </si>
  <si>
    <t>x0*(-0.1*x1**2*(x2 - x3)**2 - 0.99*x1 + 0.98)</t>
  </si>
  <si>
    <t>(0.5+(-0.5*cos(((((0.8*sin((0.8+x2)))+(x0*x1))+(((10.0*x0)*x1)*pow(x2,-1.0)))+(((x0*pow(x1,2.0))*pow(x2,-2.0))*sin(pow(x2,-1.0)))))))</t>
  </si>
  <si>
    <t>0.5 - 0.5*cos(x0*x1**2*sin(1/x2)/x2**2 + x0*x1 + 10*x0*x1/x2 + 0.8*sin(x2 + 0.8))</t>
  </si>
  <si>
    <t>(((0.01+((-0.02*x1)*x4))+(((0.04*x0)*x1)*pow(x2,-1.0)))+((((3.01*x1)*x4)*pow((x2+pow(x3,2.0)),-1.0))*pow(((x2+x3)+(-1.0*x0)),-1.0)))</t>
  </si>
  <si>
    <t>0.04*x0*x1/x2 - 0.02*x1*x4 + 3.01*x1*x4/((x2 + x3**2)*(-x0 + x2 + x3)) + 0.01</t>
  </si>
  <si>
    <t>((((x0*x1)*pow(x2,-1.0))*pow(x3,-1.0))+(((((2.0*x0)*x4)*pow(x2,-1.0))*pow(x3,-1.0))*pow((((-1.0*pow(x7,-1.0))+((x5*pow(x7,-1.0))*exp(x6)))+log(x6)),-1.0)))</t>
  </si>
  <si>
    <t>x0*x1/(x2*x3) + 2*x0*x4/(x2*x3*(x5*exp(x6)/x7 + log(x6) - 1/x7))</t>
  </si>
  <si>
    <t>(((((-4.0+(3.68*pow(x0,0.5)))+(-0.84*cos((x2+(-1.0*x3)))))+((1.37*x1)*sin(pow(x0,-1.0))))+(((0.05*x0)*x1)*cos(pow(((-0.8*x3)+(pow(x2,2.0)*pow((1.0+(0.32*x3)),-2.0))),-1.0))))+(((-1.1*cos((x2+(-1.0*x3))))*log(x0))*log(x1)))</t>
  </si>
  <si>
    <t>3.68*x0**0.5 + 0.05*x0*x1*cos(1/(x2**2/(0.32*x3 + 1)**2 - 0.8*x3)) + 1.37*x1*sin(1/x0) - 1.1*log(x0)*log(x1)*cos(x2 - x3) - 0.84*cos(x2 - x3) - 4</t>
  </si>
  <si>
    <t>(((((0.21+(1.37*x0))+(-0.32*x3))+((2.24*x0)*pow(x1,-1.0)))+((2.79*pow((x1+x3),-1.0))*pow(((1.0+x0)+(-1.0*pow(x2,0.5))),2.0)))+((-0.08*x2)*pow(x1,-1.0)))</t>
  </si>
  <si>
    <t>1.37*x0 + 2.24*x0/x1 - 0.32*x3 + 0.21 + 2.79*(x0 - x2**0.5 + 1)**2/(x1 + x3) - 0.08*x2/x1</t>
  </si>
  <si>
    <t>(pow(x4,-2.0)*((pow(x4,2.0)*(-5.61+(5.61*cos((pow(x4,-1.0)*(((0.06*x0)+(-0.06*x2))+((0.05*x0)*x2)))))))+(((0.1*x1)*x3)*pow(x0,2.0))))</t>
  </si>
  <si>
    <t>(0.1*x0**2*x1*x3 + x4**2*(5.61*cos((0.05*x0*x2 + 0.06*x0 - 0.06*x2)/x4) - 5.61))/x4**2</t>
  </si>
  <si>
    <t>(((((-0.08+((0.47*pow(x1,2.0))*pow(x4,-1.0)))+(((0.35*pow(x1,2.0))*pow((x3+x4),-2.0))*pow(((-0.5+x0)+x2),2.0)))+(((0.4*pow(x1,2.0))*pow(x4,-1.0))*cos(log((x2*pow(x0,-1.0))))))+(((-3.15*x3)*pow(x1,2.0))*pow((x3+x4),-2.0)))+(((((0.02*x0)*x2)*pow(x1,2.0))*pow(x3,-2.0))*pow(cos(log((x2*pow(x0,-1.0)))),2.0)))</t>
  </si>
  <si>
    <t>0.02*x0*x1**2*x2*cos(log(x2/x0))**2/x3**2 - 3.15*x1**2*x3/(x3 + x4)**2 + 0.35*x1**2*(x0 + x2 - 0.5)**2/(x3 + x4)**2 + 0.4*x1**2*cos(log(x2/x0))/x4 + 0.47*x1**2/x4 - 0.08</t>
  </si>
  <si>
    <t>(((((-0.04+(0.21*x0))+(0.12*sin(x0)))+(-0.06*pow(x1,-1.0)))+((-0.05*x0)*pow((1.0+(0.2*sin(x1))),-10.0)))+((-0.21*x0)*pow(sin(x1),-1.0)))</t>
  </si>
  <si>
    <t>0.21*x0 - 0.21*x0/sin(x1) - 0.05*x0/(0.2*sin(x1) + 1)**10 + 0.12*sin(x0) - 0.04 - 0.06/x1</t>
  </si>
  <si>
    <t>((20.21+(-1.01*x0))+((-1.99*x1)*pow(x0,-1.0)))</t>
  </si>
  <si>
    <t>-1.01*x0 + 20.21 - 1.99*x1/x0</t>
  </si>
  <si>
    <t>((0.02+((0.97*x0)*x1))+(((-0.18*x0)*pow(x1,2.0))*pow((x1+(-1.0*x2)),-1.0)))</t>
  </si>
  <si>
    <t>-0.18*x0*x1**2/(x1 - x2) + 0.97*x0*x1 + 0.02</t>
  </si>
  <si>
    <t>(x0*(0.21+(0.27*sin((0.45+log((((x1*x2)*pow(x3,-1.0))*pow(x4,-1.0))))))))</t>
  </si>
  <si>
    <t>x0*(0.27*sin(log(x1*x2/(x3*x4)) + 0.45) + 0.21)</t>
  </si>
  <si>
    <t>((2.3+(((0.5*x0)*pow(x1,2.0))*pow(x4,2.0)))+(((((0.5*x0)*x5)*pow(x1,2.0))*pow(x3,-1.0))*pow(x4,3.0)))</t>
  </si>
  <si>
    <t>0.5*x0*x1**2*x4**2 + 0.5*x0*x1**2*x4**3*x5/x3 + 2.3</t>
  </si>
  <si>
    <t>(((-0.09+(-4.78*pow(x2,-1.0)))+(-3.56*pow((x1+(-1.0*x2)),-1.0)))+((1.05*x0)*x1))</t>
  </si>
  <si>
    <t>1.05*x0*x1 - 0.09 - 3.56/(x1 - x2) - 4.78/x2</t>
  </si>
  <si>
    <t>((((x0*x1)*x4)*(0.48+(0.25*cos(log((x2*x3))))))*log((x2*pow(x3,-1.0))))</t>
  </si>
  <si>
    <t>x0*x1*x4*(0.25*cos(log(x2*x3)) + 0.48)*log(x2/x3)</t>
  </si>
  <si>
    <t>((x0*pow(x1,-4.5))*(((0.88*pow(x1,4.0))+(1.56*pow(x1,0.5)))+(pow(x1,4.5)*(((-2.5*cos((x1*x2)))+((-1.06*cos((x1*x2)))*log(pow((0.5+x1),-5.0))))+((-1.53*x1)*cos((x1*x2)))))))</t>
  </si>
  <si>
    <t>x0*(1.56*x1**0.5 + 0.88*x1**4 + x1**4.5*(-1.53*x1*cos(x1*x2) - 1.06*log((x1 + 0.5)**(-5))*cos(x1*x2) - 2.5*cos(x1*x2)))/x1**4.5</t>
  </si>
  <si>
    <t>(((9.98*x1)+(2052024.83*sin((0.02*x0))))+(-43803.61*x0))</t>
  </si>
  <si>
    <t>-43803.61*x0 + 9.98*x1 + 2052024.83*sin(0.02*x0)</t>
  </si>
  <si>
    <t>(((-0.01+(0.05*pow(x3,-1.0)))+(-0.04*pow(((pow(x2,-3.0)*pow(log(x2),-1.0))+((0.5*x3)*log(((x2+pow(x2,-2.0))+log(((x0*x3)*pow(x1,-1.0))))))),-2.0)))+((((0.04*pow(x0,-2.0))*pow(x1,2.0))*pow(x2,-2.0))*pow(x3,-2.0)))</t>
  </si>
  <si>
    <t>-0.01 - 0.04/(0.5*x3*log(x2 + log(x0*x3/x1) + x2**(-2)) + 1/(x2**3*log(x2)))**2 + 0.05/x3 + 0.04*x1**2/(x0**2*x2**2*x3**2)</t>
  </si>
  <si>
    <t>(pow(x1,-2.0)*(((-2.01+(0.27*pow(x1,2.0)))+(14.69*x0))+(-2.15*pow(x0,2.0))))</t>
  </si>
  <si>
    <t>(-2.15*x0**2 + 14.69*x0 + 0.27*x1**2 - 2.01)/x1**2</t>
  </si>
  <si>
    <t>(0.5+(-0.5*cos((-12.64+(((12.64*x0)*x1)*pow(x2,-1.0))))))</t>
  </si>
  <si>
    <t>0.5 - 0.5*cos(12.64*x0*x1/x2 - 12.64)</t>
  </si>
  <si>
    <t>(x0*(0.17+(0.3*sin((0.5+sin(log((((x1*x2)*pow(x3,-1.0))*pow(x4,-1.0)))))))))</t>
  </si>
  <si>
    <t>x0*(0.3*sin(sin(log(x1*x2/(x3*x4))) + 0.5) + 0.17)</t>
  </si>
  <si>
    <t>(((0.08*x0)*pow(x4,-1.0))*pow(((x2+(0.1*x1))+((-1.0*x1)*cos(x3))),-1.0))</t>
  </si>
  <si>
    <t>0.08*x0/(x4*(-x1*cos(x3) + 0.1*x1 + x2))</t>
  </si>
  <si>
    <t>((((((((((3.97+(2.59*x2))+(3.45*sin(x2)))+(-3.46*x1))+(-4.2*sin(x1)))+(-3.52*pow(x1,-1.0)))+(x0*pow(((pow(x1,2.0)*pow(x3,-1.0))+((x1*x4)*pow(x3,-1.0))),-2.0)))+(((0.24*x1)*pow(x4,-2.0))*pow((0.5+(-1.0*x2)),-4.0)))+((((1.33*x0)*x3)*pow(x4,-1.0))*sin(x1)))+((((-1.29*x0)*x3)*pow(x4,-1.0))*sin(x2)))+((((-2.04*x0)*x3)*pow(x2,-4.0))*pow(x4,-2.0)))</t>
  </si>
  <si>
    <t>1.33*x0*x3*sin(x1)/x4 - 1.29*x0*x3*sin(x2)/x4 + x0/(x1**2/x3 + x1*x4/x3)**2 - 2.04*x0*x3/(x2**4*x4**2) - 3.46*x1 + 0.24*x1/(x4**2*(0.5 - x2)**4) + 2.59*x2 - 4.2*sin(x1) + 3.45*sin(x2) + 3.97 - 3.52/x1</t>
  </si>
  <si>
    <t>(0.03+((1.5*x0)*x1))</t>
  </si>
  <si>
    <t>1.5*x0*x1 + 0.03</t>
  </si>
  <si>
    <t>(pow(x1,-1.0)*((-4.06+(-6.45*x0))+(x1*(((3.3+(3.74*x0))+(-0.88*x1))+((1.98*x0)*cos((0.5+pow(x0,0.5))))))))</t>
  </si>
  <si>
    <t>(-6.45*x0 + x1*(1.98*x0*cos(x0**0.5 + 0.5) + 3.74*x0 - 0.88*x1 + 3.3) - 4.06)/x1</t>
  </si>
  <si>
    <t>(((0.03+(-0.03*exp(((-1.0*x0)+(x0*x1)))))+((0.72*x0)*x1))+((-1.4*pow(x1,2.0))*sin((0.5*x0))))</t>
  </si>
  <si>
    <t>0.72*x0*x1 - 1.4*x1**2*sin(0.5*x0) - 0.03*exp(x0*x1 - x0) + 0.03</t>
  </si>
  <si>
    <t>((-0.01+(-0.15*pow((0.01+(((((pow(x0,2.0)*pow(x1,-2.0))*pow(x2,-2.0))*pow(x3,2.0))*pow(x4,-2.0))*pow(x5,2.0))),0.5)))+((0.33*x0)*log((1.0+(((((3.6*pow(x1,-2.0))*pow(x2,-2.0))*pow(x3,2.0))*pow(x4,-2.0))*pow(x5,2.0))))))</t>
  </si>
  <si>
    <t>0.33*x0*log(1 + 3.6*x3**2*x5**2/(x1**2*x2**2*x4**2)) - 0.15*(x0**2*x3**2*x5**2/(x1**2*x2**2*x4**2) + 0.01)**0.5 - 0.01</t>
  </si>
  <si>
    <t>(x0*(((((0.17+(0.05*pow((x1+(-1.0*x3)),2.0)))+(0.06*pow(((x2+(-0.5*x1))+(-0.5*x3)),2.0)))+(0.56*x1))+(0.56*x2))+(0.56*x3)))</t>
  </si>
  <si>
    <t>x0*(0.56*x1 + 0.56*x2 + 0.56*x3 + 0.05*(x1 - x3)**2 + 0.06*(-0.5*x1 + x2 - 0.5*x3)**2 + 0.17)</t>
  </si>
  <si>
    <t>(((0.98*x3)+((0.26*x3)*pow((x1+(-1.0*x2)),-1.0)))+((-1.69*x0)*pow(x1,-2.0)))</t>
  </si>
  <si>
    <t>-1.69*x0/x1**2 + 0.98*x3 + 0.26*x3/(x1 - x2)</t>
  </si>
  <si>
    <t>(-0.46+((((6.28*x2)*x3)*pow(x0,-1.0))*pow(x1,-1.0)))</t>
  </si>
  <si>
    <t>-0.46 + 6.28*x2*x3/(x0*x1)</t>
  </si>
  <si>
    <t>(((((0.05*x0)*x1)+(((0.43*x0)*x1)*pow((((pow(x2,2.0)+(-1.0*x2))+((-1.0*pow(x2,-1.0))*pow(x4,-1.0)))+((-2.0*pow(x2,3.0))*pow(x4,-1.0))),-1.0)))+((((-0.73*x0)*x1)*x3)*pow(((((-1.0+x2)+(x3*pow(x4,-1.0)))+((-1.0*x2)*pow(x4,-1.0)))+((2.0*pow(x2,2.0))*pow(x4,-1.0))),-1.0)))+(((((-0.62*x0)*x1)*x4)*pow(x3,-1.0))*log((pow((3.14+x2),-1.0)+(x3*pow((3.14+x2),-1.0))))))</t>
  </si>
  <si>
    <t>-0.73*x0*x1*x3/(2*x2**2/x4 + x2 - x2/x4 + x3/x4 - 1) + 0.05*x0*x1 + 0.43*x0*x1/(-2*x2**3/x4 + x2**2 - x2 - 1/(x2*x4)) - 0.62*x0*x1*x4*log(x3/(x2 + 3.14) + 1/(x2 + 3.14))/x3</t>
  </si>
  <si>
    <t>(0.01+((x0*x2)*pow((x0+(-1.0*x1)),-1.0)))</t>
  </si>
  <si>
    <t>x0*x2/(x0 - x1) + 0.01</t>
  </si>
  <si>
    <t>((0.94+((((14.04*pow(x0,2.0))*pow(x1,2.0))*pow(x5,-4.0))*pow(((1.0+x3)+x4),-4.0)))+((((((1.4*x0)*x1)*x6)*pow(x2,-1.0))*pow(x5,-2.0))*pow(((-0.5+x3)+x4),-2.0)))</t>
  </si>
  <si>
    <t>14.04*x0**2*x1**2/(x5**4*(x3 + x4 + 1)**4) + 1.4*x0*x1*x6/(x2*x5**2*(x3 + x4 - 0.5)**2) + 0.94</t>
  </si>
  <si>
    <t>((-0.81+(0.14*x2))+((1.06*x0)*pow(x1,-1.0)))</t>
  </si>
  <si>
    <t>1.06*x0/x1 + 0.14*x2 - 0.81</t>
  </si>
  <si>
    <t>((((-0.09+(0.09*exp(x1)))+(9.89*x1))+(3.33*x0))+(-3.33*pow(x0,3.0)))</t>
  </si>
  <si>
    <t>-3.33*x0**3 + 3.33*x0 + 9.89*x1 + 0.09*exp(x1) - 0.09</t>
  </si>
  <si>
    <t>(((((0.46+(3.16*x0))+(-0.01*pow(x1,2.0)))+(-0.45*exp((0.96*x0))))+((0.03*x1)*exp(x0)))+((-0.4*x0)*x1))</t>
  </si>
  <si>
    <t>-0.4*x0*x1 + 3.16*x0 - 0.01*x1**2 + 0.03*x1*exp(x0) - 0.45*exp(0.96*x0) + 0.46</t>
  </si>
  <si>
    <t>((0.4*pow(x0,-1.0))*pow(cos((pow(x0,-1.0)*log((x2*pow(x1,-1.0))))),(x1*x2)))</t>
  </si>
  <si>
    <t>0.4*cos(log(x2/x1)/x0)**(x1*x2)/x0</t>
  </si>
  <si>
    <t>((-0.09+((0.16*x2)*pow(x1,-1.0)))+((((0.61*pow(x1,-2.0))*pow(x2,2.0))*pow(x3,2.0))*pow((x0+(0.5*x3)),-2.0)))</t>
  </si>
  <si>
    <t>-0.09 + 0.16*x2/x1 + 0.61*x2**2*x3**2/(x1**2*(x0 + 0.5*x3)**2)</t>
  </si>
  <si>
    <t>((4.68+(-2.21*cos(((0.5*x0)+(-0.5*x1)))))+(-1.86*cos((0.25+(0.5*pow(pow((x2+(-1.0*x3)),2.0),0.5))))))</t>
  </si>
  <si>
    <t>-2.21*cos(0.5*x0 - 0.5*x1) - 1.86*cos(0.5*((x2 - x3)**2)**0.5 + 0.25) + 4.68</t>
  </si>
  <si>
    <t>((0.03+(2.94*pow((x0*x1),0.5)))+((-0.27*x3)*pow(x4,-1.0)))</t>
  </si>
  <si>
    <t>-0.27*x3/x4 + 2.94*(x0*x1)**0.5 + 0.03</t>
  </si>
  <si>
    <t>((((-0.0+(((-0.43*x4)*pow(x0,-1.0))*pow(x2,-1.0)))+((((0.01*x2)*pow(x0,-1.0))*pow(x4,-1.0))*exp(x3)))+((((0.13*x1)*pow(x0,-1.0))*pow(x2,-2.0))*pow(x4,2.0)))+((((0.97*x3)*x4)*pow(x0,-1.0))*pow((x2+x4),-1.0)))</t>
  </si>
  <si>
    <t>-0.e-2 + 0.13*x1*x4**2/(x0*x2**2) + 0.01*x2*exp(x3)/(x0*x4) + 0.97*x3*x4/(x0*(x2 + x4)) - 0.43*x4/(x0*x2)</t>
  </si>
  <si>
    <t>(((5.55+((((((12.57*x2)*x3)*pow(x0,4.0))*pow(x1,-5.0))*pow(x4,-5.0))*pow((1.0+x2),2.0)))+((((((-0.24*x2)*pow(x0,4.0))*pow(x1,-5.0))*pow(x4,-5.0))*pow((x3+(x3*log(x3))),3.0))*pow(log((1.0+x2)),2.0)))+((((((-7.86*x2)*pow(x0,4.0))*pow(x1,-5.0))*pow(x4,-5.0))*pow((1.0+x2),2.0))*pow((0.5+x3),2.0)))</t>
  </si>
  <si>
    <t>12.57*x0**4*x2*x3*(x2 + 1)**2/(x1**5*x4**5) - 7.86*x0**4*x2*(x2 + 1)**2*(x3 + 0.5)**2/(x1**5*x4**5) - 0.24*x0**4*x2*(x3*log(x3) + x3)**3*log(x2 + 1)**2/(x1**5*x4**5) + 5.55</t>
  </si>
  <si>
    <t>(((-0.07+(((0.01*pow(x1,2.0))*pow((x0+x2),2.0))*pow((x4+(pow(x3,-2.0)*pow(x4,2.0))),-2.0)))+((((0.11*x0)*x1)*x2)*pow(((-1.0+x3)+(pow(x1,-1.0)*exp(x3))),-1.0)))+((((1.13*x0)*x2)*pow(x1,2.0))*pow((x3+x4),-2.0)))</t>
  </si>
  <si>
    <t>1.13*x0*x1**2*x2/(x3 + x4)**2 + 0.11*x0*x1*x2/(x3 - 1 + exp(x3)/x1) + 0.01*x1**2*(x0 + x2)**2/(x4 + x4**2/x3**2)**2 - 0.07</t>
  </si>
  <si>
    <t>(((((((2.23+(0.67*pow(x0,2.0)))+(-6.28*pow(x1,-1.0)))+((0.75*x0)*cos(x3)))+((1.17*x2)*pow(x1,-1.0)))+((6.85*x0)*pow(x1,-1.0)))+(((-0.28*x1)*x2)*pow(x3,-1.0)))+(((-1.15*x0)*x2)*pow(x1,-1.0)))</t>
  </si>
  <si>
    <t>0.67*x0**2 + 0.75*x0*cos(x3) - 1.15*x0*x2/x1 + 6.85*x0/x1 - 0.28*x1*x2/x3 + 2.23 + 1.17*x2/x1 - 6.28/x1</t>
  </si>
  <si>
    <t>(10.04+((-2.07*x1)*pow((0.5+x0),-1.0)))</t>
  </si>
  <si>
    <t>-2.07*x1/(x0 + 0.5) + 10.04</t>
  </si>
  <si>
    <t>((0.03+(((0.25*x0)*pow(x1,2.0))*pow(x3,2.0)))+(((0.25*x0)*pow(x2,2.0))*pow(x3,2.0)))</t>
  </si>
  <si>
    <t>0.25*x0*x1**2*x3**2 + 0.25*x0*x2**2*x3**2 + 0.03</t>
  </si>
  <si>
    <t>(((1.71+(-0.46*sin((x0+x1))))+(-0.2*x0))+((-3.28*pow(x0,-1.0))*cos(x1)))</t>
  </si>
  <si>
    <t>-0.2*x0 - 0.46*sin(x0 + x1) + 1.71 - 3.28*cos(x1)/x0</t>
  </si>
  <si>
    <t>((-4.22+(4.16*cos((((0.28*x3)*pow(x0,-1.0))*pow(x4,-1.0)))))+(1.45*pow((pow(x0,-1.0)*(x1+(-1.0*x2))),0.5)))</t>
  </si>
  <si>
    <t>1.45*((x1 - x2)/x0)**0.5 + 4.16*cos(0.28*x3/(x0*x4)) - 4.22</t>
  </si>
  <si>
    <t>(((((x0*x1)*pow(x2,-1.0))*pow(x3,-1.0))*pow(x5,-1.0))*(((((-3.35*x2)*x4)+((x2*x5)*(((15.2+(-7.9*cos((((3.14*x5)*sin(pow(x4,-1.0)))+sin((pow(x2,-1.0)*(1.0+(-0.5*x2))))))))+(-1.7*x5))+(((0.04*pow(x2,2.0))*pow(x4,2.0))*cos((pow(x4,-1.0)*((3.14*x5)+(x4*(((3.14*x5)*sin(pow(x4,-1.0)))+sin((pow(x2,-1.0)*(1.0+(-0.5*x2)))))))))))))+((x5*(12.86+(-0.94*x5)))*cos((((3.14*x5)*sin(pow(x4,-1.0)))+sin((pow(x2,-1.0)*(1.0+(-0.5*x2))))))))+((((1.22*pow(x2,2.0))*pow(x4,-1.0))*pow(x5,2.0))*cos((x5*sin(pow(x4,-1.0)))))))</t>
  </si>
  <si>
    <t>x0*x1*(1.22*x2**2*x5**2*cos(x5*sin(1/x4))/x4 - 3.35*x2*x4 + x2*x5*(0.04*x2**2*x4**2*cos((x4*(3.14*x5*sin(1/x4) + sin((1 - 0.5*x2)/x2)) + 3.14*x5)/x4) - 1.7*x5 - 7.9*cos(3.14*x5*sin(1/x4) + sin((1 - 0.5*x2)/x2)) + 15.2) + x5*(12.86 - 0.94*x5)*cos(3.14*x5*sin(1/x4) + sin((1 - 0.5*x2)/x2)))/(x2*x3*x5)</t>
  </si>
  <si>
    <t>(((-0.13+(1.16*pow(((x0*x1)*pow(x3,-1.0)),0.5)))+((0.36*x0)*log((-0.5+x2))))+(((-0.12*x1)*pow(x3,-1.0))*log((x1*exp(x2)))))</t>
  </si>
  <si>
    <t>0.36*x0*log(x2 - 0.5) - 0.12*x1*log(x1*exp(x2))/x3 + 1.16*(x0*x1/x3)**0.5 - 0.13</t>
  </si>
  <si>
    <t>((((((0.58*x2)+(0.43*x3))+((0.41*x2)*pow(x1,-1.0)))+((0.71*x3)*pow((x0+pow(x1,-1.0)),-1.0)))+((-0.41*x3)*pow(x1,-1.0)))+((-0.72*x2)*pow((x0+pow(x1,-1.0)),-1.0)))</t>
  </si>
  <si>
    <t>0.58*x2 - 0.72*x2/(x0 + 1/x1) + 0.43*x3 + 0.71*x3/(x0 + 1/x1) + 0.41*x2/x1 - 0.41*x3/x1</t>
  </si>
  <si>
    <t>(((((0.2+(-5.5*pow((x0+x5),-2.0)))+((((((0.14*pow(x0,-2.0))*pow(x1,2.0))*pow(x2,2.0))*pow(x3,2.0))*pow((-0.5+x4),-1.0))*sin(pow(x5,-2.0))))+((((((-0.55*pow(x0,-1.0))*pow(x2,2.0))*pow(x3,2.0))*pow(((1.0+x0)+x4),-1.0))*pow(log(x1),2.0))*sin(pow(x5,-2.0))))+((((((-17.36*pow(x3,2.0))*pow((x0+x5),-2.0))*pow(((-1.0+x5)+exp(x4)),-1.0))*pow(log(x2),3.0))*pow(sin(x6),2.0))*log(x1)))+(((((((-0.04*x1)*x4)*pow(2.0,x2))*pow(x0,-2.0))*pow(x3,2.0))*pow(x5,-2.0))*pow((1.0+x4),-1.0)))</t>
  </si>
  <si>
    <t>-0.04*2**x2*x1*x3**2*x4/(x0**2*x5**2*(x4 + 1)) - 17.36*x3**2*log(x1)*log(x2)**3*sin(x6)**2/((x0 + x5)**2*(x5 + exp(x4) - 1)) + 0.2 - 5.5/(x0 + x5)**2 - 0.55*x2**2*x3**2*log(x1)**2*sin(x5**(-2))/(x0*(x0 + x4 + 1)) + 0.14*x1**2*x2**2*x3**2*sin(x5**(-2))/(x0**2*(x4 - 0.5))</t>
  </si>
  <si>
    <t>((((4.25+(-4.33*sin(((((0.48*pow(x1,2.0))*pow(x2,2.0))*pow(x3,-2.0))*pow(x4,-2.0)))))+((1.7*x2)*pow(x4,-1.0)))+((-7.44*x3)*pow((x1+x3),-1.0)))+(((((1.65*x0)*pow(x1,2.0))*pow(x2,2.0))*pow(x3,-2.0))*pow(x4,-2.0)))</t>
  </si>
  <si>
    <t>1.65*x0*x1**2*x2**2/(x3**2*x4**2) + 1.7*x2/x4 - 7.44*x3/(x1 + x3) - 4.33*sin(0.48*x1**2*x2**2/(x3**2*x4**2)) + 4.25</t>
  </si>
  <si>
    <t>(((-19.41+(18.68*pow((1.0+(0.25*x0)),0.5)))+((0.57*log(x1))*log(pow(x2,-1.0))))+((-2.17*pow(x0,1.5))*pow(((1.0+x1)+x2),-1.0)))</t>
  </si>
  <si>
    <t>-2.17*x0**1.5/(x1 + x2 + 1) + 18.68*(0.25*x0 + 1)**0.5 + 0.57*log(x1)*log(1/x2) - 19.41</t>
  </si>
  <si>
    <t>(pow(x1,-5.0)*(((pow(x1,5.0)*(((0.37*x0)+(1.9*pow((pow(x0,2.0)*pow(x1,-5.0)),0.5)))+((-0.24*x0)*cos((x1*x2)))))+((0.69*pow(x0,2.0))*cos((x1*x2))))+(((-0.27*pow((x0+x1),2.0))*cos((x1*x2)))*exp(x1))))</t>
  </si>
  <si>
    <t>(0.69*x0**2*cos(x1*x2) + x1**5*(-0.24*x0*cos(x1*x2) + 0.37*x0 + 1.9*(x0**2/x1**5)**0.5) - 0.27*(x0 + x1)**2*exp(x1)*cos(x1*x2))/x1**5</t>
  </si>
  <si>
    <t>(((-0.0+((1.01*pow(((x0*x3)*pow(x2,-2.0)),0.5))*sin(((x4+(-1.0*x5))+log((3.14+x1))))))+((x0*x1)*pow(x2,-2.0)))+((((0.74*x0)*x1)*pow(x2,-2.0))*sin((((1.14+x4)+(-1.0*x5))+log((1.0+pow(x1,-1.0)))))))</t>
  </si>
  <si>
    <t>0.74*x0*x1*sin(x4 - x5 + log(1 + 1/x1) + 1.14)/x2**2 + x0*x1/x2**2 + 1.01*(x0*x3/x2**2)**0.5*sin(x4 - x5 + log(x1 + 3.14)) - 0.e-2</t>
  </si>
  <si>
    <t>((((((1.1+((-1.07*x5)*pow(((x3*pow(x4,-1.0))+((-1.0*x5)*pow(x4,-1.0))),-2.0)))+(((0.62*x0)*pow(x4,4.0))*pow((x3+(-1.0*x5)),-2.0)))+(((-0.15*pow(x2,2.0))*pow(x3,-2.0))*pow(x4,2.0)))+(((-0.2*x1)*pow(x3,-2.0))*pow(x4,2.0)))+(((((1.09*x1)*pow(x2,2.0))*pow(x4,5.0))*pow(x5,-1.0))*sin(pow((x3+(-1.0*x5)),-2.0))))+((((((-0.26*x0)*x1)*pow(x2,2.0))*pow(x4,4.0))*pow((x0+(-1.0*x5)),-1.0))*pow((x3+(-1.0*x5)),-2.0)))</t>
  </si>
  <si>
    <t>-0.26*x0*x1*x2**2*x4**4/((x0 - x5)*(x3 - x5)**2) + 0.62*x0*x4**4/(x3 - x5)**2 + 1.09*x1*x2**2*x4**5*sin((x3 - x5)**(-2))/x5 - 0.2*x1*x4**2/x3**2 - 0.15*x2**2*x4**2/x3**2 - 1.07*x5/(x3/x4 - x5/x4)**2 + 1.1</t>
  </si>
  <si>
    <t>(-0.58+(1.58*exp(((0.65*x0)*x1))))</t>
  </si>
  <si>
    <t>1.58*exp(0.65*x0*x1) - 0.58</t>
  </si>
  <si>
    <t>(((((0.07*sin((x1*x2)))+(1.28*x0))+((-0.3*x0)*x1))+(((4.83*x0)*pow((x1+(pow(x1,-1.0)*pow(x2,2.0))),-1.0))*log(x3)))+(((-2.38*x0)*pow(log(x2),2.0))*pow(log(x3),2.0)))</t>
  </si>
  <si>
    <t>-0.3*x0*x1 - 2.38*x0*log(x2)**2*log(x3)**2 + 1.28*x0 + 4.83*x0*log(x3)/(x1 + x2**2/x1) + 0.07*sin(x1*x2)</t>
  </si>
  <si>
    <t>((0.52+(-0.27*cos((((x1+(-3.0*x2))+(x0*x1))+(((x1*pow(x0,4.0))*pow(x2,-2.0))*pow(sin(pow(x1,-2.0)),-1.0))))))+((-0.32*pow(pow(cos(x2),2.0),0.5))*cos(((((x1+(-0.9*x2))+(x0*x1))+((-1.0*pow(x0,-4.0))*pow(x1,-2.0)))+((pow(x0,4.0)*pow(x1,3.0))*pow(x2,-2.0))))))</t>
  </si>
  <si>
    <t>-0.32*(cos(x2)**2)**0.5*cos(x0**4*x1**3.0/x2**2 + x0*x1 + x1 - 0.9*x2 - 1/(x0**4*x1**2)) - 0.27*cos(x0**4*x1/(x2**2*sin(x1**(-2))) + x0*x1 + x1 - 3*x2) + 0.52</t>
  </si>
  <si>
    <t>(((((((((-20.28+((1.17*x3)*x4))+((6.04*x3)*pow(x2,-1.0)))+((-1.08*x0)*sin((x1+(-1.0*x2)))))+(((0.86*x3)*x4)*pow((pow(x1,2.0)+(x2*pow(x3,-1.0))),-1.0)))+(((24.88*x2)*pow(x3,-1.0))*pow((pow((1.0+cos(x1)),2.0)+(x2*pow(x3,-1.0))),-1.0)))+(((-1.79*x2)*x4)*pow((x1+(x2*pow(x3,-1.0))),-1.0)))+(((-1.23*x3)*x4)*pow((pow((1.0+cos(x1)),2.0)+(x2*pow(x3,-1.0))),-1.0)))+(((-1.26*x3)*pow(x2,-1.0))*pow((pow((0.8+cos(x1)),2.0)+(x2*pow(x3,-1.0))),-1.0)))+(((((0.19*pow(x0,2.0))*pow(x2,-2.0))*pow((x2+(-1.0*x3)),2.0))*log(pow(x4,2.0)))*sin(((0.5+x1)+x2))))</t>
  </si>
  <si>
    <t>0.19*x0**2*(x2 - x3)**2*log(x4**2)*sin(x1 + x2 + 0.5)/x2**2 - 1.08*x0*sin(x1 - x2) - 1.79*x2*x4/(x1 + x2/x3) + 24.88*x2/(x3*(x2/x3 + (cos(x1) + 1)**2)) + 1.17*x3*x4 - 1.23*x3*x4/(x2/x3 + (cos(x1) + 1)**2) + 0.86*x3*x4/(x1**2 + x2/x3) - 20.28 + 6.04*x3/x2 - 1.26*x3/(x2*(x2/x3 + (cos(x1) + 0.8)**2))</t>
  </si>
  <si>
    <t>((11.22+(-10.32*cos((pow(x5,-2.0)*sin(pow(((x3*pow(x0,-1.0))+(x4*pow(x1,-1.0))),-2.0))))))+(((((((2.36*x0)*x1)*pow(x3,-1.0))*pow(x4,-1.0))*pow(x5,-2.0))*pow(x6,2.0))*pow((x2+x6),-2.0)))</t>
  </si>
  <si>
    <t>2.36*x0*x1*x6**2/(x3*x4*x5**2*(x2 + x6)**2) - 10.32*cos(sin((x4/x1 + x3/x0)**(-2))/x5**2) + 11.22</t>
  </si>
  <si>
    <t>((0.03+(-1.18*pow(x2,-1.0)))+((1.05*x0)*pow(x1,-1.0)))</t>
  </si>
  <si>
    <t>1.05*x0/x1 + 0.03 - 1.18/x2</t>
  </si>
  <si>
    <t>(x0*(pow(x2,2.0)+(0.15*pow(4.0,x1))))</t>
  </si>
  <si>
    <t>x0*(0.15*4**x1 + x2**2)</t>
  </si>
  <si>
    <t>(((-4.26+(2.42*x2))+(((0.5*x0)*pow(x1,2.0))*pow(x4,2.0)))+(((((0.5*x0)*x5)*pow(x1,2.0))*pow(x3,-1.0))*pow(x4,3.0)))</t>
  </si>
  <si>
    <t>0.5*x0*x1**2*x4**2 + 0.5*x0*x1**2*x4**3*x5/x3 + 2.42*x2 - 4.26</t>
  </si>
  <si>
    <t>(((0.97*x0)*x1)+(((-0.18*x0)*pow(x1,2.0))*pow((x1+(-1.0*x2)),-1.0)))</t>
  </si>
  <si>
    <t>-0.18*x0*x1**2/(x1 - x2) + 0.97*x0*x1</t>
  </si>
  <si>
    <t>((((((10.54+(1.13*x0))+(-1.23*pow(x3,2.0)))+(-5.04*x2))+((2.04*x2)*x3))+((-0.91*pow(x3,-2.0))*exp(x2)))+((-1.09*x0)*x1))</t>
  </si>
  <si>
    <t>-1.09*x0*x1 + 1.13*x0 + 2.04*x2*x3 - 5.04*x2 - 1.23*x3**2 + 10.54 - 0.91*exp(x2)/x3**2</t>
  </si>
  <si>
    <t>((((((0.29+(1.13*pow(x0,2.0)))+((0.23*x2)*x3))+((7.2*x0)*pow((0.5+x1),-1.0)))+((-0.67*x0)*x3))+((-0.16*x2)*pow(x0,2.0)))+((-1.18*x2)*pow(x1,-1.0)))</t>
  </si>
  <si>
    <t>-0.16*x0**2*x2 + 1.13*x0**2 - 0.67*x0*x3 + 7.2*x0/(x1 + 0.5) + 0.23*x2*x3 + 0.29 - 1.18*x2/x1</t>
  </si>
  <si>
    <t>((((((0.11*x0)*x1)+((-0.97*x0)*cos((x1*x2))))+((-15.21*x0)*pow((-1.0+(-0.5*x1)),-5.0)))+(((-0.52*x0)*cos(x1))*cos((x1*x2))))+(((-0.98*x0)*pow(x1,-5.0))*cos((x1*x2))))</t>
  </si>
  <si>
    <t>0.11*x0*x1 - 0.52*x0*cos(x1)*cos(x1*x2) - 0.97*x0*cos(x1*x2) - 15.21*x0/(-0.5*x1 - 1)**5 - 0.98*x0*cos(x1*x2)/x1**5</t>
  </si>
  <si>
    <t>(x2+((((-1.03*x1)*x2)*pow(x0,-1.0))*cos(x3)))</t>
  </si>
  <si>
    <t>x2 - 1.03*x1*x2*cos(x3)/x0</t>
  </si>
  <si>
    <t>(((((3.5+(0.1*x1))+(2.21*x0))+(-1.05*cos((0.95*pow(x0,-1.0)))))+(-2.44*cos(pow(cos(x1),2.0))))+((-2.29*x0)*cos((0.5*pow(x1,-1.0)))))</t>
  </si>
  <si>
    <t>-2.29*x0*cos(0.5/x1) + 2.21*x0 + 0.1*x1 - 1.05*cos(0.95/x0) - 2.44*cos(cos(x1)**2) + 3.5</t>
  </si>
  <si>
    <t>((20.13+(-1.01*x0))+((-1.98*x1)*pow(x0,-1.0)))</t>
  </si>
  <si>
    <t>-1.01*x0 + 20.13 - 1.98*x1/x0</t>
  </si>
  <si>
    <t>((-2.41+(0.78*pow(x0,-1.0)))+(2.18*pow((x0*pow((1.0+(((((0.25*pow(x1,-2.0))*pow(x2,-2.0))*pow(x3,2.0))*pow(x4,2.0))*pow((1.0+x0),2.0))),-0.25)),0.5)))</t>
  </si>
  <si>
    <t>2.18*(x0/(1 + 0.25*x3**2*x4**2*(x0 + 1)**2/(x1**2*x2**2))**0.25)**0.5 - 2.41 + 0.78/x0</t>
  </si>
  <si>
    <t>(((-4.0*pow((x1+(-1.0*x2)),-1.0))+(-5.6*pow(x2,-1.0)))+((1.05*x0)*x1))</t>
  </si>
  <si>
    <t>1.05*x0*x1 - 4/(x1 - x2) - 5.6/x2</t>
  </si>
  <si>
    <t>(((((((-3.88+(1.17*x0))+(0.72*x3))+(1.19*x1))+(-7506.62*pow(((pow(x3,-1.0)+(x2*pow(x3,-1.0)))+(x3*pow(x2,-1.0))),-10.0)))+((0.7*x2)*pow(x3,-1.0)))+(((-3.72*pow((x2+x3),-1.0))*log(x0))*log(x1)))+(((-2356.55*pow(((x2*pow(x3,-1.0))+(x3*pow(x2,-1.0))),-10.0))*log(x0))*log(x1)))</t>
  </si>
  <si>
    <t>1.17*x0 + 1.19*x1 + 0.7*x2/x3 + 0.72*x3 - 3.88 - 7506.62/(x2/x3 + 1/x3 + x3/x2)**10 - 2356.55*log(x0)*log(x1)/(x2/x3 + x3/x2)**10 - 3.72*log(x0)*log(x1)/(x2 + x3)</t>
  </si>
  <si>
    <t>(((((x0*x1)*x4)*(-0.71+(0.83*exp(((3.41*pow(x2,-1.0))*pow(x3,-1.0))))))*exp(((-3.41*pow(x2,-1.0))*pow(x3,-1.0))))*log((x2*pow(x3,-1.0))))</t>
  </si>
  <si>
    <t>x0*x1*x4*(0.83*exp(3.41/(x2*x3)) - 0.71)*exp(-3.41/(x2*x3))*log(x2/x3)</t>
  </si>
  <si>
    <t>((-0.01+((((2.17*x0)*pow(x2,-2.0))*pow(x4,-2.0))*sin(pow(x3,-2.0))))+(((((-3.97*pow(3.14,(-2.0*pow(x0,-1.0))))*pow(x2,-2.0))*pow(x3,-2.0))*pow(x4,-2.0))*exp(x1)))</t>
  </si>
  <si>
    <t>2.17*x0*sin(x3**(-2))/(x2**2*x4**2) - 0.01 - 3.97*exp(x1)/(3.14**(2/x0)*x2**2*x3**2*x4**2)</t>
  </si>
  <si>
    <t>(((9.99*x1)+(818558.71*sin((0.03*x0))))+(-23746.28*x0))</t>
  </si>
  <si>
    <t>-23746.28*x0 + 9.99*x1 + 818558.71*sin(0.03*x0)</t>
  </si>
  <si>
    <t>(((0.18+(3.47*x0))+(-0.8*pow(x0,2.0)))+((-0.47*x1)*pow(x0,0.5)))</t>
  </si>
  <si>
    <t>-0.47*x0**0.5*x1 - 0.8*x0**2 + 3.47*x0 + 0.18</t>
  </si>
  <si>
    <t>(((6.29*x0)*pow(x1,-1.0))*pow(x2,-1.0))</t>
  </si>
  <si>
    <t>6.29*x0/(x1*x2)</t>
  </si>
  <si>
    <t>(0.02+(((x0*x1)*x3)*pow(x2,-1.0)))</t>
  </si>
  <si>
    <t>x0*x1*x3/x2 + 0.02</t>
  </si>
  <si>
    <t>(-0.0+((((2.02*x2)*pow(x3,-1.0))*pow(x5,-1.0))*pow((((((x4*x6)*x8)*pow(x0,2.0))*pow(x1,2.0))*pow(x7,-2.0)),0.5)))</t>
  </si>
  <si>
    <t>2.02*x2*(x0**2*x1**2*x4*x6*x8/x7**2)**0.5/(x3*x5) - 0.e-2</t>
  </si>
  <si>
    <t>((((5.24+(-0.04*pow(x1,2.0)))+(-6.63*pow(x1,-1.0)))+((-1.52*pow(2.0,(-1.0*x0)))*log(pow(x1,2.0))))+((-1.39*pow(x0,2.0))*pow(x1,-2.0)))</t>
  </si>
  <si>
    <t>-1.39*x0**2/x1**2 - 0.04*x1**2 + 5.24 - 6.63/x1 - 1.52*log(x1**2)/2**x0</t>
  </si>
  <si>
    <t>((((74.52+((-28.28*x0)*x3))+((((-16.18*pow(x0,4.0))*pow(x1,-4.0))*pow(x4,-4.0))*pow(((((-1.0*x1)+(-1.0*x4))+(0.91*x2))+(0.91*x3)),4.0)))+(((((101.67*pow(x0,4.0))*pow(x3,-2.0))*pow(x4,-4.0))*pow(((((-1.0*x1)+(0.5*x2))+(0.42*pow(exp(x3),0.5)))+(-0.42*x4)),4.0))*sin(pow(x1,-3.0))))+((((((-256.47*x2)*pow(x0,4.0))*pow(x1,-4.0))*pow(x4,-4.0))*pow(pow(cos(x2),2.0),0.5))*log(x3)))</t>
  </si>
  <si>
    <t>101.67*x0**4*(-x1 + 0.5*x2 - 0.42*x4 + 0.42*exp(x3)**0.5)**4*sin(x1**(-3))/(x3**2*x4**4) - 256.47*x0**4*x2*(cos(x2)**2)**0.5*log(x3)/(x1**4*x4**4) - 16.18*x0**4*(-x1 + 0.91*x2 + 0.91*x3 - x4)**4/(x1**4*x4**4) - 28.28*x0*x3 + 74.52</t>
  </si>
  <si>
    <t>(((0.03+(-0.03*pow(31.42,(x0*sin(x1)))))+((1.1*x0)*x1))+((-0.83*x0)*pow(x1,2.0)))</t>
  </si>
  <si>
    <t>-0.03*31.42**(x0*sin(x1)) - 0.83*x0*x1**2 + 1.1*x0*x1 + 0.03</t>
  </si>
  <si>
    <t>((0.04+(x0*x1))+(((x0*x2)*x3)*sin(x4)))</t>
  </si>
  <si>
    <t>x0*x1 + x0*x2*x3*sin(x4) + 0.04</t>
  </si>
  <si>
    <t>((0.02+(0.37*pow(x0,-1.0)))+((-0.31*pow(x0,-2.0))*sin((0.41*pow((x2+(-1.0*x1)),2.0)))))</t>
  </si>
  <si>
    <t>0.02 + 0.37/x0 - 0.31*sin(0.41*(-x1 + x2)**2)/x0**2</t>
  </si>
  <si>
    <t>(((12.13+(0.51*sin((x0+(-1.0*x1)))))+(-0.17*pow(x0,2.0)))+(-34.84*pow(x0,-1.0)))</t>
  </si>
  <si>
    <t>-0.17*x0**2 + 0.51*sin(x0 - x1) + 12.13 - 34.84/x0</t>
  </si>
  <si>
    <t>(((((x0*pow(x1,-1.0))*pow(x2,-1.0))*pow(x3,-1.0))*pow(log(x4),-1.0))*((0.09*pow(x3,2.0))+(0.04*log(x4))))</t>
  </si>
  <si>
    <t>x0*(0.09*x3**2 + 0.04*log(x4))/(x1*x2*x3*log(x4))</t>
  </si>
  <si>
    <t>((-3.6+(1.45*pow((pow(x0,-1.0)*(x1+(-1.0*x2))),0.5)))+(3.53*cos((((0.31*x3)*pow(x0,-1.0))*pow(x4,-1.0)))))</t>
  </si>
  <si>
    <t>1.45*((x1 - x2)/x0)**0.5 + 3.53*cos(0.31*x3/(x0*x4)) - 3.6</t>
  </si>
  <si>
    <t>((((0.32+(0.05*x1))+(-0.15*x2))+((0.58*x0)*pow(x3,(((-1.0*x0)*pow(x1,-1.0))*pow(x2,-1.0)))))+((0.39*x0)*log(x2)))</t>
  </si>
  <si>
    <t>0.39*x0*log(x2) + 0.58*x0/x3**(x0/(x1*x2)) + 0.05*x1 - 0.15*x2 + 0.32</t>
  </si>
  <si>
    <t>(3.08+(-2.18*cos((0.25+(((2.72*pow(x5,-2.0))*pow((x6*pow(x2,-1.0)),0.5))*pow(((x3*pow(x0,-1.0))+(x4*pow(x1,-1.0))),-2.0))))))</t>
  </si>
  <si>
    <t>3.08 - 2.18*cos(0.25 + 2.72*(x6/x2)**0.5/(x5**2*(x4/x1 + x3/x0)**2))</t>
  </si>
  <si>
    <t>((-1.14*pow(x2,-1.0))+((1.06*x0)*pow(x1,-1.0)))</t>
  </si>
  <si>
    <t>1.06*x0/x1 - 1.14/x2</t>
  </si>
  <si>
    <t>((((0.62+(0.49*pow(x2,-1.0)))+(-1.14*cos((6.63*pow((((x1*pow(x5,-1.0))+(x2*pow((-0.5+x0),-1.0)))+(x4*pow(x3,-1.0))),-2.0)))))+((0.19*x3)*pow(x4,-1.0)))+((0.19*x5)*pow(x1,-1.0)))</t>
  </si>
  <si>
    <t>0.19*x3/x4 - 1.14*cos(6.63/(x1/x5 + x2/(x0 - 0.5) + x4/x3)**2) + 0.62 + 0.49/x2 + 0.19*x5/x1</t>
  </si>
  <si>
    <t>(x0*(((((0.16+(0.05*pow((x2+(-1.0*x3)),2.0)))+(0.06*pow(((x1+(-0.5*x2))+(-0.5*x3)),2.0)))+(0.56*x1))+(0.56*x2))+(0.56*x3)))</t>
  </si>
  <si>
    <t>x0*(0.56*x1 + 0.56*x2 + 0.56*x3 + 0.05*(x2 - x3)**2 + 0.06*(x1 - 0.5*x2 - 0.5*x3)**2 + 0.16)</t>
  </si>
  <si>
    <t>(-0.47+((((6.27*x2)*x3)*pow(x0,-1.0))*pow(x1,-1.0)))</t>
  </si>
  <si>
    <t>-0.47 + 6.27*x2*x3/(x0*x1)</t>
  </si>
  <si>
    <t>((((12.58*x0)*x2)*pow(x1,2.0))*pow(x3,-1.0))</t>
  </si>
  <si>
    <t>12.58*x0*x1**2*x2/x3</t>
  </si>
  <si>
    <t>(((0.07*x0)*pow(x4,-1.0))*pow((x2+(x1*sin(log((pow(x2,-1.0)*exp(x3)))))),-1.0))</t>
  </si>
  <si>
    <t>0.07*x0/(x4*(x1*sin(log(exp(x3)/x2)) + x2))</t>
  </si>
  <si>
    <t>(((0.14*pow(x0,2.0))*pow(x1,-0.5))*pow((pow(x1,0.5)+(0.71*x2)),-2.0))</t>
  </si>
  <si>
    <t>0.14*x0**2/(x1**0.5*(x1**0.5 + 0.71*x2)**2)</t>
  </si>
  <si>
    <t>(10.0+((-1.98*x1)*pow(x0,-1.0)))</t>
  </si>
  <si>
    <t>10 - 1.98*x1/x0</t>
  </si>
  <si>
    <t>((((x0*x1)*pow(x2,-1.0))*pow(x3,-1.0))+((((((-1.57*x0)*x4)*pow(x2,-1.0))*pow(x3,-1.0))*pow((x6+pow((-1.0+((-1.0*x5)*pow(x7,-1.0))),-1.0)),-1.0))*pow(((-1.0+((-1.0*x5)*pow(x7,-1.0)))+(((-1.0*x5)*x6)*pow(x7,-1.0))),-1.0)))</t>
  </si>
  <si>
    <t>x0*x1/(x2*x3) - 1.57*x0*x4/(x2*x3*(x6 + 1/(-x5/x7 - 1))*(-x5*x6/x7 - x5/x7 - 1))</t>
  </si>
  <si>
    <t>((((((0.12*x0)*pow(x1,2.0))*pow(((-1.0+pow(x2,-1.0))+pow(exp(x4),0.5)),-2.0))+((((0.04*x0)*x2)*pow(x1,2.0))*pow(x3,-2.0)))+((((0.08*x0)*pow(x1,2.0))*pow(x3,-2.0))*pow(x4,-1.0)))+((((1.19*x0)*x2)*pow(x1,2.0))*pow(((x3+x4)+pow(x2,-1.0)),-2.0)))</t>
  </si>
  <si>
    <t>1.19*x0*x1**2*x2/(x3 + x4 + 1/x2)**2 + 0.04*x0*x1**2*x2/x3**2 + 0.12*x0*x1**2/(exp(x4)**0.5 - 1 + 1/x2)**2 + 0.08*x0*x1**2/(x3**2*x4)</t>
  </si>
  <si>
    <t>((((-2.52+(3.16*pow(x0,-1.0)))+(2.72*pow(((x1*pow(x0,-1.0))+(pow(x0,-1.0)*pow(x1,-1.0))),-1.0)))+(-1.13*sin((((1.0+x2)+pow((0.8+(pow(x2,2.0)*pow(x3,-2.0))),-1.0))+(-1.0*x3)))))+((0.35*pow(x1,2.0))*pow((pow(x0,-1.0)+(0.5*x0)),-2.0)))</t>
  </si>
  <si>
    <t>0.35*x1**2/(0.5*x0 + 1/x0)**2 - 1.13*sin(x2 - x3 + 1 + 1/(x2**2/x3**2 + 0.8)) - 2.52 + 2.72/(x1/x0 + 1/(x0*x1)) + 3.16/x0</t>
  </si>
  <si>
    <t>((2.96*pow((x0*x1),0.5))+((-0.28*x3)*pow(x4,-1.0)))</t>
  </si>
  <si>
    <t>-0.28*x3/x4 + 2.96*(x0*x1)**0.5</t>
  </si>
  <si>
    <t>((pow((pow(x4,-1.0)*(x2+(x4*(x4+(x0*x2))))),(-1.0*x2))*((pow((pow(x4,-1.0)*(x2+(x4*(x4+(x0*x2))))),x2)*((((((0.01*pow((((x3+(-1.0*pow(x0,-1.0)))+(x0*sin(pow(x2,-1.0))))+(x3*pow(x2,-1.0))),4.0))*log(x4))+((0.31*x3)*log(x4)))+((-0.02*x4)*exp((x3+((-1.0*x0)*pow(x2,-1.0))))))+((-1.01*x0)*x2))+(((-0.0*x0)*x4)*exp((x0*pow(x2,-1.0))))))+((((0.01*pow(x0,2.0))*pow((x2+x4),2.0))*pow(log((x2+x3)),4.0))*exp(x2))))*cos(x1))</t>
  </si>
  <si>
    <t>(0.01*x0**2*(x2 + x4)**2*exp(x2)*log(x2 + x3)**4 + ((x2 + x4*(x0*x2 + x4))/x4)**x2*(-1.01*x0*x2 - 0.e-2*x0*x4*exp(x0/x2) + 0.31*x3*log(x4) - 0.02*x4*exp(-x0/x2 + x3) + 0.01*(x0*sin(1/x2) + x3 + x3/x2 - 1/x0)**4*log(x4)))*cos(x1)/((x2 + x4*(x0*x2 + x4))/x4)**x2</t>
  </si>
  <si>
    <t>((((((0.32+(0.26*x2))+(-0.27*x1))+(-0.24*x3))+((0.9*x0)*pow((1.0+(x0*pow(x2,-1.0))),-1.0)))+((0.9*x3)*pow((1.0+(x0*pow(x2,-1.0))),-1.0)))+(((0.34*x1)*x3)*pow((1.0+x2),-1.0)))</t>
  </si>
  <si>
    <t>0.9*x0/(x0/x2 + 1) + 0.34*x1*x3/(x2 + 1) - 0.27*x1 + 0.26*x2 - 0.24*x3 + 0.9*x3/(x0/x2 + 1) + 0.32</t>
  </si>
  <si>
    <t>((((((0.01*pow(x2,2.0))*pow(x3,2.0))*pow(x4,(-0.5*x4)))*pow((0.5+(-1.0*x5)),-2.0))+((((((0.01*pow(x1,3.0))*pow(x2,2.0))*pow(x3,2.0))*pow(x4,-2.0))*sin(pow((x0+(-1.0*x4)),-3.0)))*sin((pow(x0,-2.0)*pow(x5,-2.0)))))+((((((0.08*pow(x1,3.0))*pow(x2,2.0))*pow(x3,2.0))*pow(x4,-2.0))*sin(pow(x0,-3.0)))*sin(pow(x5,-2.0))))</t>
  </si>
  <si>
    <t>0.08*x1**3*x2**2*x3**2*sin(x0**(-3))*sin(x5**(-2))/x4**2 + 0.01*x1**3*x2**2*x3**2*sin(1/(x0**2*x5**2))*sin((x0 - x4)**(-3))/x4**2 + 0.01*x2**2*x3**2/(x4**(0.5*x4)*(0.5 - x5)**2)</t>
  </si>
  <si>
    <t>(0.5+((-0.48*cos((x2+sin(x2))))*cos(((((((x1+pow((1.0+x0),2.0))+(-1.32*x0))+(pow((1.0+x0),2.0)*sin(((x0*x1)*sin(pow(x2,-2.0))))))+((2.42*x0)*pow(x2,-2.0)))+((pow(x0,-1.0)*pow(x2,-1.0))*pow((1.0+x0),2.0)))+(((pow(x0,-1.0)*pow(x1,2.0))*pow(x2,-1.0))*pow((1.0+x0),2.0))))))</t>
  </si>
  <si>
    <t>-0.48*cos(x2 + sin(x2))*cos(-1.32*x0 + 2.42*x0/x2**2 + x1 + (x0 + 1)**2*sin(x0*x1*sin(x2**(-2))) + (x0 + 1)**2 + x1**2*(x0 + 1)**2/(x0*x2) + (x0 + 1)**2/(x0*x2)) + 0.5</t>
  </si>
  <si>
    <t>(((((1.14+((0.08*x3)*pow(x4,2.0)))+((0.98*x3)*x5))+((0.97*x0)*pow(x1,2.0)))+((-0.21*x2)*x4))+(((0.09*pow(x3,2.0))*pow(x4,2.0))*pow((pow(x0,-1.0)*((x1*pow((x4+(pow(x2,2.0)*pow(x4,-2.0))),-1.0))+(pow(x1,2.0)*pow((x4+(3.14*x2)),-1.0)))),0.5)))</t>
  </si>
  <si>
    <t>0.97*x0*x1**2 - 0.21*x2*x4 + 0.09*x3**2*x4**2*((x1**2/(3.14*x2 + x4) + x1/(x2**2/x4**2 + x4))/x0)**0.5 + 0.08*x3*x4**2 + 0.98*x3*x5 + 1.14</t>
  </si>
  <si>
    <t>(x0+((-0.99*pow(x0,-1.0))*cos(x1)))</t>
  </si>
  <si>
    <t>x0 - 0.99*cos(x1)/x0</t>
  </si>
  <si>
    <t>(((x0*pow(x3,-2.0))*pow(x4,-2.0))*((((2.17*pow(x1,2.0))*pow(x2,2.0))+((pow(x3,2.0)*pow(x4,2.0))*(0.28+((-0.63*x1)*sin(((((0.97*x1)*pow(x2,2.0))*pow(x3,-2.0))*pow(x4,-2.0)))))))+(((-0.83*x1)*pow(x2,2.0))*sin((((pow(x2,2.0)*pow(x3,-2.0))*pow(x4,-2.0))*(-0.5+(0.78*x1)))))))</t>
  </si>
  <si>
    <t>x0*(2.17*x1**2*x2**2 - 0.83*x1*x2**2*sin(x2**2*(0.78*x1 - 0.5)/(x3**2*x4**2)) + x3**2*x4**2*(-0.63*x1*sin(0.97*x1*x2**2/(x3**2*x4**2)) + 0.28))/(x3**2*x4**2)</t>
  </si>
  <si>
    <t>(x0*(0.84+(-0.9*sin((0.3+sin(((((0.3*x3)*x4)*pow(x1,-1.0))*pow(x2,-1.0))))))))</t>
  </si>
  <si>
    <t>x0*(0.84 - 0.9*sin(sin(0.3*x3*x4/(x1*x2)) + 0.3))</t>
  </si>
  <si>
    <t>(-0.02+(((x0*x2)*x3)*pow(x1,-2.0)))</t>
  </si>
  <si>
    <t>x0*x2*x3/x1**2 - 0.02</t>
  </si>
  <si>
    <t>(((((0.03+((-0.04*x0)*pow(x1,2.0)))+((-0.39*x0)*x3))+(((0.62*x0)*x3)*pow(x2,-1.0)))+(((0.22*x0)*x2)*x3))+((((2.0*x0)*x3)*pow((x1+x2),-1.0))*sin(((0.72*x2)*x3))))</t>
  </si>
  <si>
    <t>-0.04*x0*x1**2 + 0.22*x0*x2*x3 - 0.39*x0*x3 + 2*x0*x3*sin(0.72*x2*x3)/(x1 + x2) + 0.62*x0*x3/x2 + 0.03</t>
  </si>
  <si>
    <t>((((((20.67+(0.34*x1))+(0.33*x2))+(3.7*pow((x1+x2),-1.0)))+(-22.26*pow((1.0+(0.32*x0)),-0.5)))+((-3.17*x0)*pow((x1+x2),-1.0)))+((-1.06*pow(x2,0.5))*pow(((pow(x0,-1.0)*pow(x1,-1.0))+((0.32*x0)*pow(x1,-1.0))),-0.5)))</t>
  </si>
  <si>
    <t>-3.17*x0/(x1 + x2) + 0.34*x1 - 1.06*x2**0.5/(0.32*x0/x1 + 1/(x0*x1))**0.5 + 0.33*x2 - 22.26/(0.32*x0 + 1)**0.5 + 20.67 + 3.7/(x1 + x2)</t>
  </si>
  <si>
    <t>((((0.37*pow(0.5,x0))*exp(x2))+(((0.51*x0)*pow(x1,2.0))*pow(x4,2.0)))+(((((0.5*x0)*x5)*pow(x1,2.0))*pow(x3,-1.0))*pow(x4,3.0)))</t>
  </si>
  <si>
    <t>0.37*0.5**x0*exp(x2) + 0.51*x0*x1**2*x4**2 + 0.5*x0*x1**2*x4**3*x5/x3</t>
  </si>
  <si>
    <t>((((((10.41*x0)*x1)*pow(x4,4.0))*log(x2))*sin(pow((((x2*pow(x5,-1.0))+(pow(x3,-1.0)*pow(x5,2.0)))+((-1.0*x5)*pow(x3,-1.0))),-2.0)))+(((((-0.21*x0)*x1)*pow(x4,5.0))*pow((x4+(-0.9*x5)),-1.0))*pow(((x2*pow(x3,-1.0))+((-1.0*x5)*pow(x3,-1.0))),-2.0)))</t>
  </si>
  <si>
    <t>-0.21*x0*x1*x4**5/((x4 - 0.9*x5)*(x2/x3 - x5/x3)**2) + 10.41*x0*x1*x4**4*log(x2)*sin((x2/x5 + x5**2/x3 - x5/x3)**(-2))</t>
  </si>
  <si>
    <t>(((((3.04*x1)*x4)*pow((((2.0*pow(x0,-1.0))+(x2*pow(x0,-1.0)))+log(x3)),-1.0))*log(x2))+((((-3.05*x1)*x4)*pow(((pow(x0,-1.0)+(x3*pow(x0,-1.0)))+log((x2+(x2*pow((-0.5+x0),-1.0))))),-1.0))*log(x3)))</t>
  </si>
  <si>
    <t>-3.05*x1*x4*log(x3)/(log(x2 + x2/(x0 - 0.5)) + x3/x0 + 1/x0) + 3.04*x1*x4*log(x2)/(log(x3) + x2/x0 + 2/x0)</t>
  </si>
  <si>
    <t>(((((-0.11*x0)*pow(x2,-2.0))*pow(x3,-2.0))*pow(x4,-2.0))*pow(((1.0+(-1.0*pow(x1,2.0)))+(-0.5*x1)),2.0))</t>
  </si>
  <si>
    <t>-0.11*x0*(-x1**2 - 0.5*x1 + 1)**2/(x2**2*x3**2*x4**2)</t>
  </si>
  <si>
    <t>((((10.0*x1)+(20.11*sin(x0)))+(-0.15*pow(x0,5.0)))+(-16.78*x0))</t>
  </si>
  <si>
    <t>-0.15*x0**5 - 16.78*x0 + 10*x1 + 20.11*sin(x0)</t>
  </si>
  <si>
    <t>((((1.08+(1.76*x0))+(-0.19*x1))+(-1.61*sin(((3.03*pow(x1,-2.0))*pow((1.0+(-1.0*x0)),4.0)))))+((-0.28*x0)*x1))</t>
  </si>
  <si>
    <t>-0.28*x0*x1 + 1.76*x0 - 0.19*x1 - 1.61*sin(3.03*(1 - x0)**4/x1**2) + 1.08</t>
  </si>
  <si>
    <t>((((-1.75+(0.77*sin((x1+((x0*pow(x1,-1.0))*pow(x2,-1.0))))))+(0.56*x1))+((0.15*x0)*x1))+((-0.58*x0)*sin((1.5+(x1*x2)))))</t>
  </si>
  <si>
    <t>0.15*x0*x1 - 0.58*x0*sin(x1*x2 + 1.5) + 0.56*x1 + 0.77*sin(x0/(x1*x2) + x1) - 1.75</t>
  </si>
  <si>
    <t>(((-1.94+(0.96*x3))+(((0.17*x0)*x1)*x2))+((((((0.07*x0)*x1)*x2)*x3)*log((x1*x2)))*sin((9.5+(9.5*log((x1*x2)))))))</t>
  </si>
  <si>
    <t>0.07*x0*x1*x2*x3*log(x1*x2)*sin(9.5*log(x1*x2) + 9.5) + 0.17*x0*x1*x2 + 0.96*x3 - 1.94</t>
  </si>
  <si>
    <t>((((((-1.72+(1.1*x0))+((0.78*x3)*cos(x0)))+((6.35*x0)*pow(x1,-0.5)))+((-0.73*x0)*cos(x0)))+((-0.48*x0)*x2))+((-1.11*x3)*pow(x1,-1.0)))</t>
  </si>
  <si>
    <t>6.35*x0/x1**0.5 - 0.48*x0*x2 - 0.73*x0*cos(x0) + 1.1*x0 + 0.78*x3*cos(x0) - 1.72 - 1.11*x3/x1</t>
  </si>
  <si>
    <t>(((2.82+(-0.06*pow(x5,-1.0)))+(-1.88*cos((((((((0.47*x0)*x1)*x6)*pow(x2,-1.0))*pow(x3,-1.0))*pow(x4,-1.0))*pow(x5,-2.0)))))+(((((0.6*x0)*x1)*pow(x3,-1.0))*pow(x4,-1.0))*pow(x5,-2.0)))</t>
  </si>
  <si>
    <t>0.6*x0*x1/(x3*x4*x5**2) - 1.88*cos(0.47*x0*x1*x6/(x2*x3*x4*x5**2)) + 2.82 - 0.06/x5</t>
  </si>
  <si>
    <t>((0.04+(-1.23*pow(x2,-1.0)))+((1.06*x0)*pow(x1,-1.0)))</t>
  </si>
  <si>
    <t>1.06*x0/x1 + 0.04 - 1.23/x2</t>
  </si>
  <si>
    <t>(((((0.29+(0.86*x1))+(-0.64*sin(x3)))+((0.21*pow(x0,2.0))*pow(x1,-1.0)))+((-0.31*x2)*cos(((16.0+x2)+(1.6*sin(x3))))))+(((1.68*cos(pow((((-1.0*x2)*sin(pow(x3,-1.0)))+cos((x3*pow(x2,-1.0)))),-1.0)))*log(x0))*log(x1)))</t>
  </si>
  <si>
    <t>0.21*x0**2/x1 + 0.86*x1 - 0.31*x2*cos(x2 + 1.6*sin(x3) + 16) + 1.68*log(x0)*log(x1)*cos(1/(-x2*sin(1/x3) + cos(x3/x2))) - 0.64*sin(x3) + 0.29</t>
  </si>
  <si>
    <t>((((-1.22+(2.3*pow(x2,-1.0)))+(((0.57*x0)*x1)*pow(x2,-1.0)))+(((0.41*x1)*pow(x2,-10.0))*pow(x4,-1.0)))+((((4.89*x0)*pow(((pow(x1,-1.0)+pow(x2,2.0))+(x2*pow(x1,-1.0))),-1.0))*sin(x4))*sin(x5)))</t>
  </si>
  <si>
    <t>0.57*x0*x1/x2 + 4.89*x0*sin(x4)*sin(x5)/(x2**2 + x2/x1 + 1/x1) + 0.41*x1/(x2**10*x4) - 1.22 + 2.3/x2</t>
  </si>
  <si>
    <t>(((-0.07+(0.04*x0))+((1.06*pow(x0,2.0))*pow(x1,-1.0)))+((10.36*x0)*pow(((x2+x3)+(x1*pow(x0,-1.0))),-1.0)))</t>
  </si>
  <si>
    <t>1.06*x0**2/x1 + 0.04*x0 + 10.36*x0/(x2 + x3 + x1/x0) - 0.07</t>
  </si>
  <si>
    <t>(((((-1.67+(6.59*x0))+(2.32*pow((x1+(3.14*x0)),-1.0)))+(-1.5*x1))+(-4.22*log(pow(x1,-1.0))))+((-41.61*pow(x0,2.0))*pow((x1+(6.28*x0)),-1.0)))</t>
  </si>
  <si>
    <t>-41.61*x0**2/(6.28*x0 + x1) + 6.59*x0 - 1.5*x1 - 4.22*log(1/x1) - 1.67 + 2.32/(3.14*x0 + x1)</t>
  </si>
  <si>
    <t>((pow(x2,-1.0)*pow(x4,-2.0))*(((0.17*x0)*x3)+((x2*pow(x0,2.0))*((0.13+(0.07*pow(log(x1),4.0)))+((0.4*pow(log(x3),2.0))*log(x1))))))</t>
  </si>
  <si>
    <t>(x0**2*x2*(0.07*log(x1)**4 + 0.4*log(x1)*log(x3)**2 + 0.13) + 0.17*x0*x3)/(x2*x4**2)</t>
  </si>
  <si>
    <t>(((-0.04+(0.79*sin(x0)))+((-1.96*pow(x0,2.0))*pow(x1,2.0)))+(((1.7*pow(x0,2.0))*pow(x1,2.0))*sin(x0)))</t>
  </si>
  <si>
    <t>1.7*x0**2*x1**2*sin(x0) - 1.96*x0**2*x1**2 + 0.79*sin(x0) - 0.04</t>
  </si>
  <si>
    <t>(pow(x0,-1.0)*((((-0.04*pow(x3,2.0))*pow(x5,2.0))+(((0.08*x4)*pow(x3,2.0))*pow(x5,2.0)))+(((-0.04*x1)*pow(x2,-2.0))*pow(x5,4.0))))</t>
  </si>
  <si>
    <t>(-0.04*x1*x5**4/x2**2 + 0.08*x3**2*x4*x5**2 - 0.04*x3**2*x5**2)/x0</t>
  </si>
  <si>
    <t>((2.72+(-1.79*cos(((((((0.28*x0)*x1)*x6)*pow(x3,-1.0))*pow(x4,-1.0))*pow(x5,-2.0)))))+((((((0.96*x0)*x1)*pow(x2,-1.0))*pow(x3,-1.0))*pow(x4,-1.0))*pow(x5,-2.0)))</t>
  </si>
  <si>
    <t>0.96*x0*x1/(x2*x3*x4*x5**2) - 1.79*cos(0.28*x0*x1*x6/(x3*x4*x5**2)) + 2.72</t>
  </si>
  <si>
    <t>((-0.8+(0.14*x2))+((1.06*x0)*pow(x1,-1.0)))</t>
  </si>
  <si>
    <t>1.06*x0/x1 + 0.14*x2 - 0.8</t>
  </si>
  <si>
    <t>(((((0.27+(0.57*sin(pow(x0,-1.0))))+(0.03*pow((x0+x1),-1.0)))+(-0.09*pow((3.14+x0),-1.0)))+(-0.05*x1))+(-0.45*pow(cos(((1.0+pow(x0,-1.0))+(1.11*x1))),2.0)))</t>
  </si>
  <si>
    <t>-0.05*x1 + 0.57*sin(1/x0) - 0.45*cos(1.11*x1 + 1 + 1/x0)**2 + 0.27 + 0.03/(x0 + x1) - 0.09/(x0 + 3.14)</t>
  </si>
  <si>
    <t>((20.21+(-1.01*x0))+((-1.98*x1)*pow(x0,-1.0)))</t>
  </si>
  <si>
    <t>-1.01*x0 + 20.21 - 1.98*x1/x0</t>
  </si>
  <si>
    <t>((pow(x1,-5.0)*pow(x4,-5.0))*(((((7.0*pow(x1,5.0))*pow(x4,5.0))+(((2.32*x2)*pow(x0,4.0))*pow(x3,2.0)))+(((-2.32*pow(x0,4.0))*pow(x3,2.0))*pow((1.0+(0.67*x2)),4.0)))+(((-30.43*pow(x0,4.0))*pow(x3,3.0))*pow(log((1.2+(0.67*x2))),4.0))))</t>
  </si>
  <si>
    <t>(2.32*x0**4*x2*x3**2 - 30.43*x0**4*x3**3*log(0.67*x2 + 1.2)**4 - 2.32*x0**4*x3**2*(0.67*x2 + 1)**4 + 7*x1**5*x4**5)/(x1**5*x4**5)</t>
  </si>
  <si>
    <t>((x0*pow(x3,2.0))*((0.13*pow((x1+(-1.0*x2)),2.0))+(0.12*pow((x1+x2),2.0))))</t>
  </si>
  <si>
    <t>x0*x3**2*(0.13*(x1 - x2)**2 + 0.12*(x1 + x2)**2)</t>
  </si>
  <si>
    <t>((((-0.24*x1)*x2)*pow(((x0*x3)+(pow(x3,2.0)*pow(sin(log(pow(x2,2.0))),-5.0))),-2.0))+((((0.12*x1)*pow(x0,-1.0))*pow(x2,-3.0))*pow(x3,-3.0)))</t>
  </si>
  <si>
    <t>-0.24*x1*x2/(x0*x3 + x3**2/sin(log(x2**2))**5)**2 + 0.12*x1/(x0*x2**3*x3**3)</t>
  </si>
  <si>
    <t>(0.5+(-0.5*sin(((((pow(x1,-1.0)+(x0*x1))+(pow(x1,2.0)*sin(pow(x2,-3.0))))+((x0*pow(x2,-1.0))*sin(x2)))+(((10.5*x0)*x1)*pow(x2,-1.0))))))</t>
  </si>
  <si>
    <t>0.5 - 0.5*sin(x0*x1 + 10.5*x0*x1/x2 + x0*sin(x2)/x2 + x1**2*sin(x2**(-3)) + 1/x1)</t>
  </si>
  <si>
    <t>((4.11+(-0.5*x0))+(-1.19*sin((1.0+cos(x1)))))</t>
  </si>
  <si>
    <t>-0.5*x0 - 1.19*sin(cos(x1) + 1) + 4.11</t>
  </si>
  <si>
    <t>((-3.91+(3.84*cos((((0.29*x3)*pow(x0,-1.0))*pow(x4,-1.0)))))+(1.45*pow((pow(x0,-1.0)*(x1+(-1.0*x2))),0.5)))</t>
  </si>
  <si>
    <t>1.45*((x1 - x2)/x0)**0.5 + 3.84*cos(0.29*x3/(x0*x4)) - 3.91</t>
  </si>
  <si>
    <t>(((-0.23*x0)+(((1.23*x0)*x1)*pow((x1+((x3*x4)*pow(x2,-1.0))),-1.0)))+(((((-0.07*x0)*x1)*x2)*pow(x3,-1.0))*pow(x4,-1.0)))</t>
  </si>
  <si>
    <t>-0.07*x0*x1*x2/(x3*x4) + 1.23*x0*x1/(x1 + x3*x4/x2) - 0.23*x0</t>
  </si>
  <si>
    <t>(((((0.26+(0.14*x1))+((0.59*x0)*pow(x3,-1.0)))+((0.54*x0)*log(x2)))+((-0.26*x0)*pow(x1,-1.0)))+(((-0.28*x1)*pow(x3,-1.0))*log(x2)))</t>
  </si>
  <si>
    <t>0.54*x0*log(x2) + 0.59*x0/x3 - 0.26*x0/x1 + 0.14*x1 - 0.28*x1*log(x2)/x3 + 0.26</t>
  </si>
  <si>
    <t>((0.69+(0.64*log(x0)))+((-0.81*pow(x0,0.5))*cos(log(((2.0*pow(x0,-1.0))+(((((x0*x3)*x5)*pow(x1,-1.0))*pow(x2,-1.0))*pow(x4,-1.0)))))))</t>
  </si>
  <si>
    <t>-0.81*x0**0.5*cos(log(x0*x3*x5/(x1*x2*x4) + 2/x0)) + 0.64*log(x0) + 0.69</t>
  </si>
  <si>
    <t>(((((-0.98*x0)*x1)*x4)*pow(((0.6*x2)+(x2*pow(log(x3),-1.0))),-1.0))+(((((0.76*x0)*x1)*x4)*pow(x3,-1.0))*sin(log(x2))))</t>
  </si>
  <si>
    <t>-0.98*x0*x1*x4/(0.6*x2 + x2/log(x3)) + 0.76*x0*x1*x4*sin(log(x2))/x3</t>
  </si>
  <si>
    <t>(((((((0.1*x0)*pow(x2,2.0))+((0.57*x0)*x1))+((0.77*x0)*x3))+(((0.27*x0)*x2)*pow(x1,-1.0)))+(((0.28*x0)*x1)*pow(x3,-1.0)))+(((-0.0*x0)*x3)*pow(x2,2.0)))</t>
  </si>
  <si>
    <t>0.57*x0*x1 + 0.28*x0*x1/x3 - 0.e-2*x0*x2**2*x3 + 0.1*x0*x2**2 + 0.77*x0*x3 + 0.27*x0*x2/x1</t>
  </si>
  <si>
    <t>(0.01+((((0.5*x0)*x1)*x2)*pow(x3,-1.0)))</t>
  </si>
  <si>
    <t>0.5*x0*x1*x2/x3 + 0.01</t>
  </si>
  <si>
    <t>(x0*(2.0+(2.0*sin((-1.58+(x1*x2))))))</t>
  </si>
  <si>
    <t>x0*(2*sin(x1*x2 - 1.58) + 2)</t>
  </si>
  <si>
    <t>(((9.98*x1)+(3.32*x0))+(-3.32*pow(x0,3.0)))</t>
  </si>
  <si>
    <t>-3.32*x0**3 + 3.32*x0 + 9.98*x1</t>
  </si>
  <si>
    <t>(0.02+((((-1.0*x0)*x1)*x2)*log((x3*pow(x4,-1.0)))))</t>
  </si>
  <si>
    <t>-x0*x1*x2*log(x3/x4) + 0.02</t>
  </si>
  <si>
    <t>(((0.17+(-1.28*x0))+((8.25*x0)*pow(x1,-1.0)))+((-0.42*pow(x1,-1.0))*exp(x0)))</t>
  </si>
  <si>
    <t>-1.28*x0 + 8.25*x0/x1 + 0.17 - 0.42*exp(x0)/x1</t>
  </si>
  <si>
    <t>((((-0.14+(0.29*pow(x4,-1.0)))+((0.12*pow(x0,-1.0))*pow(x3,2.0)))+(((-0.66*x1)*pow(x0,-1.0))*pow(x2,-1.0)))+((((0.32*x1)*x4)*pow(x0,-1.0))*pow((-0.5+x2),-1.0)))</t>
  </si>
  <si>
    <t>-0.14 + 0.29/x4 + 0.32*x1*x4/(x0*(x2 - 0.5)) - 0.66*x1/(x0*x2) + 0.12*x3**2/x0</t>
  </si>
  <si>
    <t>(((39.78+(-78.29*pow(x0,-1.0)))+(-14.68*log(x0)))+((1.55*pow(log(x0),-1.0))*cos((x1+log(x0)))))</t>
  </si>
  <si>
    <t>-14.68*log(x0) + 39.78 + 1.55*cos(x1 + log(x0))/log(x0) - 78.29/x0</t>
  </si>
  <si>
    <t>(x2+((((-1.05*x1)*x2)*pow(x0,-1.0))*cos(x3)))</t>
  </si>
  <si>
    <t>x2 - 1.05*x1*x2*cos(x3)/x0</t>
  </si>
  <si>
    <t>(((((((0.03+(0.98*x0))+(-0.19*cos((3.14*x1))))+((0.54*x0)*cos(x1)))+((0.86*x0)*pow(x1,-6.0)))+((-1.48*pow(x1,-1.0))*cos((x1*x2))))+(((-0.47*pow(x0,2.0))*pow((1.0+(-0.1*x1)),10.0))*cos((x1*x2))))+((((-0.82*pow(x1,-5.0))*cos((x1*x2)))*exp((2.0*x1)))*sin((0.12+(0.06*pow(x0,2.0))))))</t>
  </si>
  <si>
    <t>-0.47*x0**2*(1 - 0.1*x1)**10*cos(x1*x2) + 0.54*x0*cos(x1) + 0.98*x0 + 0.86*x0/x1**6 - 0.19*cos(3.14*x1) + 0.03 - 1.48*cos(x1*x2)/x1 - 0.82*exp(2*x1)*sin(0.06*x0**2 + 0.12)*cos(x1*x2)/x1**5</t>
  </si>
  <si>
    <t>((0.09+(0.68*pow(0.4,x0)))+((-0.1*pow(x0,-2.0))*pow((x1+(-1.0*x2)),2.0)))</t>
  </si>
  <si>
    <t>0.68*0.4**x0 + 0.09 - 0.1*(x1 - x2)**2/x0**2</t>
  </si>
  <si>
    <t>(((((2.26+(0.03*x3))+(0.42*x0))+(-2.6*cos(log((pow(((pow(x2,-1.0)*pow(x3,-1.0))+(pow(x2,-2.0)*pow(x3,2.0))),-1.0)+(pow(x2,-1.0)*pow(x3,-1.0)))))))+((0.33*x0)*sin((1.57+((3.14*x1)*pow((x0+pow(x0,-1.0)),-1.0))))))+((0.58*x1)*pow(x0,-1.0)))</t>
  </si>
  <si>
    <t>0.33*x0*sin(3.14*x1/(x0 + 1/x0) + 1.57) + 0.42*x0 + 0.03*x3 - 2.6*cos(log(1/(1/(x2*x3) + x3**2/x2**2) + 1/(x2*x3))) + 2.26 + 0.58*x1/x0</t>
  </si>
  <si>
    <t>((((2.15*x0)+(1.11*x1))+((-0.29*x3)*pow(x4,-1.0)))+((-0.3*pow(x0,2.0))*pow(x1,-1.0)))</t>
  </si>
  <si>
    <t>-0.3*x0**2/x1 + 2.15*x0 + 1.11*x1 - 0.29*x3/x4</t>
  </si>
  <si>
    <t>((((((((((5.02+(6.25*cos(((3.38*x5)*pow(x4,-1.0)))))+((-6.88*cos(((2.38*x5)*pow(x4,-1.0))))*log((x4*pow(x5,-1.0)))))+(((0.61*x0)*x2)*cos(((5.69*pow(x4,-1.0))+((5.69*x5)*pow(x4,-1.0))))))+(((9.08*x0)*x1)*pow(x3,-1.0)))+(((-1.97*x5)*pow(x4,-1.0))*log(x5)))+((((0.4*x0)*x2)*x4)*cos(((5.69*x5)*pow(x4,-1.0)))))+((((-1.41*x0)*x1)*x5)*pow(x3,-1.0)))+((((-3.47*x1)*x2)*pow(x3,-1.0))*cos(((3.38*x5)*pow(x4,-1.0)))))+(((((49.13*pow(x3,-2.0))*pow(cos(x1),40.0))*pow(log(x0),2.0))*log(x2))*log(x5)))+(((((-2.46*x0)*x1)*x2)*pow(x3,-1.0))*cos(((2.38*x5)*pow(x4,-1.0)))))</t>
  </si>
  <si>
    <t>-2.46*x0*x1*x2*cos(2.38*x5/x4)/x3 - 1.41*x0*x1*x5/x3 + 9.08*x0*x1/x3 + 0.4*x0*x2*x4*cos(5.69*x5/x4) + 0.61*x0*x2*cos(5.69*x5/x4 + 5.69/x4) - 3.47*x1*x2*cos(3.38*x5/x4)/x3 - 6.88*log(x4/x5)*cos(2.38*x5/x4) + 6.25*cos(3.38*x5/x4) + 5.02 - 1.97*x5*log(x5)/x4 + 49.13*log(x0)**2*log(x2)*log(x5)*cos(x1)**40/x3**2</t>
  </si>
  <si>
    <t>(10.0+((-2.05*x1)*pow((0.5+x0),-1.0)))</t>
  </si>
  <si>
    <t>-2.05*x1/(x0 + 0.5) + 10</t>
  </si>
  <si>
    <t>((pow(x2,-4.0)*pow(x4,-2.0))*((((pow(x2,4.0)*pow(x4,2.0))*(0.03+(((-1.0*x0)*x2)*cos(x1))))+(((x0*pow(x2,2.0))*(4.18+(-2.99*x3)))*cos(x1)))+(((pow(x2,2.0)*pow(x4,2.0))*((((0.16*pow(x3,3.0))+((-0.16*x4)*pow(x3,2.0)))+(((0.5*x0)*x4)*pow((0.5+(-1.0*x3)),2.0)))+(((0.04*x3)*pow(((x3+(x0*x3))+((-0.6*x0)*x4)),2.0))*pow(log(x4),2.0))))*cos(x1))))</t>
  </si>
  <si>
    <t>(x0*x2**2*(4.18 - 2.99*x3)*cos(x1) + x2**4*x4**2*(-x0*x2*cos(x1) + 0.03) + x2**2*x4**2*(0.5*x0*x4*(0.5 - x3)**2 + 0.16*x3**3 - 0.16*x3**2*x4 + 0.04*x3*(x0*x3 - 0.6*x0*x4 + x3)**2*log(x4)**2)*cos(x1))/(x2**4*x4**2)</t>
  </si>
  <si>
    <t>((((0.19+(0.97*x0))+(-2.29*pow(x2,-1.0)))+((-1.0*x1)*x3))+((-0.33*x0)*pow((x1+(-1.0*x2)),-1.0)))</t>
  </si>
  <si>
    <t>0.97*x0 - 0.33*x0/(x1 - x2) - x1*x3 + 0.19 - 2.29/x2</t>
  </si>
  <si>
    <t>(((((((5.37*x1)*x4)*pow(x5,-1.0))+((((0.04*pow(x1,2.0))*pow(x3,-1.0))*pow(x4,3.0))*pow((x0+x5),2.0)))+((((0.29*pow(x1,2.0))*pow(x3,-1.0))*pow(x4,2.0))*pow((((((1.0+(0.2*x4))+(0.2*pow(x0,0.5)))+((0.2*x0)*x5))+((0.2*x3)*pow(x0,0.5)))+((0.24*x4)*pow((x5*log(pow(x0,2.0))),0.5))),2.0)))+((((0.32*x0)*pow(x1,3.0))*pow(x3,-1.0))*pow(log(x4),3.0)))+((((-0.12*pow(x1,2.0))*pow(x3,-1.0))*pow(x4,4.0))*pow(x5,-2.0)))</t>
  </si>
  <si>
    <t>0.32*x0*x1**3*log(x4)**3/x3 - 0.12*x1**2*x4**4/(x3*x5**2) + 0.04*x1**2*x4**3*(x0 + x5)**2/x3 + 0.29*x1**2*x4**2*(0.2*x0**0.5*x3 + 0.2*x0**0.5 + 0.2*x0*x5 + 0.24*x4*(x5*log(x0**2))**0.5 + 0.2*x4 + 1)**2/x3 + 5.37*x1*x4/x5</t>
  </si>
  <si>
    <t>((0.02+((0.98*x0)*x1))+(((-0.13*x0)*pow(x1,2.0))*pow((x1+(-0.9*x2)),-1.0)))</t>
  </si>
  <si>
    <t>-0.13*x0*x1**2/(x1 - 0.9*x2) + 0.98*x0*x1 + 0.02</t>
  </si>
  <si>
    <t>(((0.28+(0.27*sin(x1)))+((-0.17*pow(x1,-4.0))*pow(sin(x1),2.0)))+(((-0.01*pow(x0,2.0))*exp(pow((-0.5+x1),-1.0)))*sin(x1)))</t>
  </si>
  <si>
    <t>-0.01*x0**2*exp(1/(x1 - 0.5))*sin(x1) + 0.27*sin(x1) + 0.28 - 0.17*sin(x1)**2/x1**4</t>
  </si>
  <si>
    <t>(0.49+((-0.28*pow(x2,0.5))*cos((((x2+(pow(x0,-1.0)*pow(x1,-1.0)))+(((-10.0*x0)*x1)*pow(x2,-1.0)))+sin((x0*x1))))))</t>
  </si>
  <si>
    <t>-0.28*x2**0.5*cos(-10*x0*x1/x2 + x2 + sin(x0*x1) + 1/(x0*x1)) + 0.49</t>
  </si>
  <si>
    <t>(pow((x0+x1),-1.0)*(((x0*x2)+(x3*(x0+x1)))+((-1.0*x0)*x3)))</t>
  </si>
  <si>
    <t>(x0*x2 - x0*x3 + x3*(x0 + x1))/(x0 + x1)</t>
  </si>
  <si>
    <t>(((0.04+(0.36*x0))+(((((0.01*pow(x1,5.0))*pow(x2,4.0))*pow(x3,-4.0))*pow(x4,-6.0))*pow(((x0*pow(x3,-1.0))+(x2*x4)),2.0)))+(((((1.29*x0)*pow(x1,2.0))*pow(x2,2.0))*pow(x3,-2.0))*pow(x4,-2.0)))</t>
  </si>
  <si>
    <t>1.29*x0*x1**2*x2**2/(x3**2*x4**2) + 0.36*x0 + 0.01*x1**5*x2**4*(x0/x3 + x2*x4)**2/(x3**4*x4**6) + 0.04</t>
  </si>
  <si>
    <t>((x0*pow((x1+x2),-1.0))*(((x1+x2)*(((((0.64*x3)+(0.1*pow(x2,2.0)))+(-0.05*pow(x1,2.0)))+(-0.2*x2))+((-0.1*x2)*x3)))+((1.84*x3)*sin(((0.75*x2)*x3)))))</t>
  </si>
  <si>
    <t>x0*(1.84*x3*sin(0.75*x2*x3) + (x1 + x2)*(-0.05*x1**2 + 0.1*x2**2 - 0.1*x2*x3 - 0.2*x2 + 0.64*x3))/(x1 + x2)</t>
  </si>
  <si>
    <t>(((0.33+(-0.04*x0))+(-0.34*sin((pow(x0,-1.0)*log(x1)))))+((-0.03*x0)*pow(x1,(-1.0*x1))))</t>
  </si>
  <si>
    <t>-0.04*x0 - 0.03*x0/x1**x1 - 0.34*sin(log(x1)/x0) + 0.33</t>
  </si>
  <si>
    <t>(((-7.96+(7.49*pow((1.0+(0.5*x0)),0.5)))+((-0.87*cos(pow((pow(x2,-1.0)+(x0*pow(x2,-1.0))),0.5)))*log(x1)))+(((0.54*pow(x0,2.0))*pow(((-1.0*x1)+(-1.0*pow(x1,-1.0))),-1.0))*sin(pow(x2,-1.0))))</t>
  </si>
  <si>
    <t>0.54*x0**2*sin(1/x2)/(-x1 - 1/x1) + 7.49*(0.5*x0 + 1)**0.5 - 0.87*log(x1)*cos((x0/x2 + 1/x2)**0.5) - 7.96</t>
  </si>
  <si>
    <t>((0.07+(((((-0.03*x0)*x1)*pow(x2,2.0))*pow(x3,-1.0))*pow(x4,4.0)))+((((((1.07*x0)*x1)*pow(x2,2.0))*pow(x4,5.0))*pow(x5,-1.0))*sin(pow((x3+(-1.0*x5)),-2.0))))</t>
  </si>
  <si>
    <t>1.07*x0*x1*x2**2*x4**5*sin((x3 - x5)**(-2))/x5 - 0.03*x0*x1*x2**2*x4**4/x3 + 0.07</t>
  </si>
  <si>
    <t>(0.11+(0.9*exp((x0*x1))))</t>
  </si>
  <si>
    <t>0.9*exp(x0*x1) + 0.11</t>
  </si>
  <si>
    <t>(x0*(0.97+(-1.06*pow(0.6,((((x3*x5)*pow(x1,-1.0))*pow(x2,-1.0))*pow(x4,-1.0))))))</t>
  </si>
  <si>
    <t>x0*(0.97 - 1.06*0.6**(x3*x5/(x1*x2*x4)))</t>
  </si>
  <si>
    <t>((x0*pow((x2+x3),-1.0))*((-1.46+(1.46*x1))+((x2+x3)*((((0.31+(0.05*pow(x1,2.0)))+(0.05*pow((x2+(-1.0*x3)),2.0)))+(0.66*x2))+(0.66*x3)))))</t>
  </si>
  <si>
    <t>x0*(1.46*x1 + (x2 + x3)*(0.05*x1**2 + 0.66*x2 + 0.66*x3 + 0.05*(x2 - x3)**2 + 0.31) - 1.46)/(x2 + x3)</t>
  </si>
  <si>
    <t>(-0.46+((((6.27*x2)*x3)*pow(x0,-1.0))*pow(x1,-1.0)))</t>
  </si>
  <si>
    <t>-0.46 + 6.27*x2*x3/(x0*x1)</t>
  </si>
  <si>
    <t>(((((0.12*pow(x0,-1.0))*pow(x3,2.0))+((-0.11*x1)*pow(x0,-1.0)))+((((0.23*x1)*x4)*pow(x0,-1.0))*pow(x2,-1.0)))+((((-0.5*x1)*pow(x0,-1.0))*pow((-1.0+(-1.0*x2)),-5.0))*exp(x4)))</t>
  </si>
  <si>
    <t>-0.11*x1/x0 - 0.5*x1*exp(x4)/(x0*(-x2 - 1)**5) + 0.23*x1*x4/(x0*x2) + 0.12*x3**2/x0</t>
  </si>
  <si>
    <t>(((1.01*x0)*pow(x2,2.0))+(((2.25*x0)*pow(x1,3.0))*pow((3.14+x2),-1.0)))</t>
  </si>
  <si>
    <t>2.25*x0*x1**3/(x2 + 3.14) + 1.01*x0*x2**2</t>
  </si>
  <si>
    <t>((((((-3.0+(0.42*x2))+(0.42*x3))+(1.1*x1))+(1.09*x0))+(-7.12*pow(((((0.5*sin(pow(x3,-1.0)))+(x2*sin(pow(x3,-1.0))))+(x3*pow(x2,-1.0)))+((-1.0*x3)*sin(pow(x3,-1.0)))),-8.0)))+(((-15668.31*pow(((1.0+(x2*sin(pow(x3,-1.0))))+(x3*pow(x2,-1.0))),-8.0))*log(x0))*log(x1)))</t>
  </si>
  <si>
    <t>1.09*x0 + 1.1*x1 + 0.42*x2 + 0.42*x3 - 3 - 7.12/(x2*sin(1/x3) - x3*sin(1/x3) + 0.5*sin(1/x3) + x3/x2)**8 - 15668.31*log(x0)*log(x1)/(x2*sin(1/x3) + 1 + x3/x2)**8</t>
  </si>
  <si>
    <t>((((((11.19+(((68.94*pow(x0,4.0))*pow(x1,-5.0))*pow(x4,-5.0)))+((((0.26*pow(x0,4.0))*pow(x1,-5.0))*pow(x3,6.0))*pow(x4,-5.0)))+((((-1.3*pow(x0,4.0))*pow(x1,-5.0))*pow(x4,-5.0))*pow(((-1.0+(-1.0*x3))+sin(x2)),4.0)))+((((-68.94*x2)*pow(x0,4.0))*pow(x1,-5.0))*pow(x4,-5.0)))+(((((-0.98*x3)*pow(x0,4.0))*pow(x1,-5.0))*pow(x4,-5.0))*pow(((-1.0+x2)+x3),4.0)))+((((((-61.62*pow(2.0,x2))*pow(x0,4.0))*pow(x1,-5.0))*pow(x3,5.0))*pow(x4,-5.0))*pow((x3+pow(x3,-1.0)),-4.0)))</t>
  </si>
  <si>
    <t>-61.62*2**x2*x0**4*x3**5/(x1**5*x4**5*(x3 + 1/x3)**4) - 68.94*x0**4*x2/(x1**5*x4**5) + 0.26*x0**4*x3**6/(x1**5*x4**5) - 0.98*x0**4*x3*(x2 + x3 - 1)**4/(x1**5*x4**5) - 1.3*x0**4*(-x3 + sin(x2) - 1)**4/(x1**5*x4**5) + 68.94*x0**4/(x1**5*x4**5) + 11.19</t>
  </si>
  <si>
    <t>((((((0.26*x0)*x2)*pow(x1,2.0))*pow((x4+(0.5*pow(x4,-1.0))),-5.0))+((((1.16*x0)*x2)*pow(x1,2.0))*pow((1.0+x3),-5.0)))+((((1.47*x0)*x2)*pow(x1,2.0))*pow(((0.43+x3)+x4),-2.0)))</t>
  </si>
  <si>
    <t>1.47*x0*x1**2*x2/(x3 + x4 + 0.43)**2 + 0.26*x0*x1**2*x2/(x4 + 0.5/x4)**5 + 1.16*x0*x1**2*x2/(x3 + 1)**5</t>
  </si>
  <si>
    <t>((((-0.13+(0.19*sin(x2)))+((0.15*x0)*x2))+((0.11*x0)*x1))+(((-0.12*x0)*x4)*log((0.5+x3))))</t>
  </si>
  <si>
    <t>0.11*x0*x1 + 0.15*x0*x2 - 0.12*x0*x4*log(x3 + 0.5) + 0.19*sin(x2) - 0.13</t>
  </si>
  <si>
    <t>((2.44+(-0.41*x0))+(-0.11*sin((x0+x1))))</t>
  </si>
  <si>
    <t>-0.41*x0 - 0.11*sin(x0 + x1) + 2.44</t>
  </si>
  <si>
    <t>((((0.06*x0)*pow(x1,-1.0))*pow(x2,-1.0))+(((((0.19*x0)*x3)*pow(x1,-1.0))*pow(x2,-1.0))*pow(x4,-1.0)))</t>
  </si>
  <si>
    <t>0.19*x0*x3/(x1*x2*x4) + 0.06*x0/(x1*x2)</t>
  </si>
  <si>
    <t>((-4.05+(1.45*pow((pow(x0,-1.0)*(x1+(-1.0*x2))),0.5)))+(3.97*cos((((0.29*x3)*pow(x0,-1.0))*pow(x4,-1.0)))))</t>
  </si>
  <si>
    <t>1.45*((x1 - x2)/x0)**0.5 + 3.97*cos(0.29*x3/(x0*x4)) - 4.05</t>
  </si>
  <si>
    <t>((0.05+(((((0.75*x0)*x1)*x4)*pow(x3,-1.0))*sin(log(x2))))+(((((-0.75*x0)*x1)*x4)*pow(x2,-1.0))*sin(log(x3))))</t>
  </si>
  <si>
    <t>0.75*x0*x1*x4*sin(log(x2))/x3 - 0.75*x0*x1*x4*sin(log(x3))/x2 + 0.05</t>
  </si>
  <si>
    <t>(((((0.26+(0.17*x1))+((0.51*x0)*log(x2)))+((0.64*x0)*pow(x3,-1.0)))+((-0.27*x0)*pow(x1,-1.0)))+(((-0.12*x1)*x2)*pow(x3,-1.0)))</t>
  </si>
  <si>
    <t>0.51*x0*log(x2) + 0.64*x0/x3 - 0.27*x0/x1 - 0.12*x1*x2/x3 + 0.17*x1 + 0.26</t>
  </si>
  <si>
    <t>((20.2+(-1.01*x0))+((-1.98*x1)*pow(x0,-1.0)))</t>
  </si>
  <si>
    <t>-1.01*x0 + 20.2 - 1.98*x1/x0</t>
  </si>
  <si>
    <t>(((-0.01+(1.33*sin((2.5*x0))))+(9.98*x1))+(-0.8*pow(x0,5.0)))</t>
  </si>
  <si>
    <t>-0.8*x0**5 + 9.98*x1 + 1.33*sin(2.5*x0) - 0.01</t>
  </si>
  <si>
    <t>((((-1.6+(1.61*cos((0.01*pow(x1,2.0)))))+(3.48*x0))+((-0.84*x0)*log(pow(x1,2.0))))+((-0.36*pow(x0,3.0))*pow(log(pow(x1,2.0)),-1.0)))</t>
  </si>
  <si>
    <t>-0.36*x0**3/log(x1**2) - 0.84*x0*log(x1**2) + 3.48*x0 + 1.61*cos(0.01*x1**2) - 1.6</t>
  </si>
  <si>
    <t>(((-0.08*x0)*pow(x4,-1.0))*pow(((-1.1*x2)+(x1*cos(x3))),-1.0))</t>
  </si>
  <si>
    <t>-0.08*x0/(x4*(x1*cos(x3) - 1.1*x2))</t>
  </si>
  <si>
    <t>((((((-0.09*x0)+((-1.0*x0)*sin((1.62+(x1*x2)))))+((0.01*x0)*exp(x1)))+((-1.03*x0)*pow((0.5+(-1.0*x1)),-1.0)))+(((-0.1*pow(x1,-4.0))*pow((x0+x2),2.0))*sin(log(pow(x2,-2.0)))))+(((-0.56*x0)*cos(x1))*sin((1.62+(x1*x2)))))</t>
  </si>
  <si>
    <t>0.01*x0*exp(x1) - 0.56*x0*sin(x1*x2 + 1.62)*cos(x1) - x0*sin(x1*x2 + 1.62) - 0.09*x0 - 1.03*x0/(0.5 - x1) - 0.1*(x0 + x2)**2*sin(log(x2**(-2)))/x1**4</t>
  </si>
  <si>
    <t>((((3.98+(0.32*x0))+(-0.98*x1))+(-4.98*pow(x1,-1.0)))+((7.65*x0)*pow((x0+(10.0*pow((x1+(-1.0*x0)),-1.0))),-1.0)))</t>
  </si>
  <si>
    <t>0.32*x0 + 7.65*x0/(x0 + 10/(-x0 + x1)) - 0.98*x1 + 3.98 - 4.98/x1</t>
  </si>
  <si>
    <t>(((0.1+((((((0.64*pow(x0,-3.0))*pow(x1,2.0))*pow(x3,2.0))*pow(x4,-2.0))*pow(x5,-2.0))*pow(log(x2),2.0)))+(((((((0.07*x3)*pow(x0,-3.0))*pow(x1,3.0))*pow(x4,-2.0))*pow(x5,-2.0))*pow((x2+log(x2)),2.0))*log(x3)))+(((((((0.64*x3)*x6)*pow(x0,-3.0))*pow(x1,2.0))*pow(x4,-3.0))*pow(x5,-2.0))*pow(log(x2),2.0)))</t>
  </si>
  <si>
    <t>0.1 + 0.07*x1**3*x3*(x2 + log(x2))**2*log(x3)/(x0**3*x4**2*x5**2) + 0.64*x1**2*x3**2*log(x2)**2/(x0**3*x4**2*x5**2) + 0.64*x1**2*x3*x6*log(x2)**2/(x0**3*x4**3*x5**2)</t>
  </si>
  <si>
    <t>(((((0.3*x0)*x1)*x2)*pow((1.0+(0.5*x3)),-2.0))+(((((((((6.69*x0)*x1)*x2)*x4)*x6)*x8)*pow(x3,-1.0))*pow(x5,-2.0))*pow(x7,-2.0)))</t>
  </si>
  <si>
    <t>0.3*x0*x1*x2/(0.5*x3 + 1)**2 + 6.69*x0*x1*x2*x4*x6*x8/(x3*x5**2*x7**2)</t>
  </si>
  <si>
    <t>(((2.91*x0)+(-0.97*pow(x0,2.0)))+((-1.96*x0)*x1))</t>
  </si>
  <si>
    <t>-0.97*x0**2 - 1.96*x0*x1 + 2.91*x0</t>
  </si>
  <si>
    <t>(((0.39*pow((((((x3*x5)*pow(x0,2.0))*pow(x1,-1.0))*pow(x2,-1.0))*pow(x4,-1.0)),0.5))+(-0.04*x0))+((0.13*x0)*sin(log(((((x3*x5)*pow(x1,-1.0))*pow(x2,-1.0))*pow(x4,-1.0))))))</t>
  </si>
  <si>
    <t>0.13*x0*sin(log(x3*x5/(x1*x2*x4))) - 0.04*x0 + 0.39*(x0**2*x3*x5/(x1*x2*x4))**0.5</t>
  </si>
  <si>
    <t>(((((((0.75*x0)*x2)+((0.1*x0)*pow(x1,2.0)))+((0.59*x0)*x3))+(((0.3*x0)*x1)*pow(x3,-1.0)))+(((0.27*x0)*x3)*pow(x2,-1.0)))+(((-0.0*x0)*x2)*pow(x1,2.0)))</t>
  </si>
  <si>
    <t>-0.e-2*x0*x1**2*x2 + 0.1*x0*x1**2 + 0.3*x0*x1/x3 + 0.75*x0*x2 + 0.59*x0*x3 + 0.27*x0*x3/x2</t>
  </si>
  <si>
    <t>((2.68+(((0.5*x0)*pow(x1,2.0))*pow(x4,2.0)))+(((((0.5*x0)*x5)*pow(x1,2.0))*pow(x3,-1.0))*pow(x4,3.0)))</t>
  </si>
  <si>
    <t>0.5*x0*x1**2*x4**2 + 0.5*x0*x1**2*x4**3*x5/x3 + 2.68</t>
  </si>
  <si>
    <t>((3.86+(2.2*cos(log((pow(((pow(x0,-1.0)*pow(x1,-1.0))+(pow(x0,-2.0)*pow(x1,2.0))),-1.0)+(pow(x1,-1.0)*sin(pow(x0,-1.0))))))))+((-7.94*pow(((-0.5+(x2*sin(pow(x3,-1.0))))+(x3*sin(pow(x2,-1.0)))),-1.0))*cos(log((pow(((pow(x0,-1.0)*pow(x1,-1.0))+(pow(x0,-2.0)*pow(x1,2.0))),-1.0)+(pow(x1,-1.0)*sin(pow(x0,-1.0))))))))</t>
  </si>
  <si>
    <t>2.2*cos(log(1/(1/(x0*x1) + x1**2/x0**2) + sin(1/x0)/x1)) + 3.86 - 7.94*cos(log(1/(1/(x0*x1) + x1**2/x0**2) + sin(1/x0)/x1))/(x2*sin(1/x3) + x3*sin(1/x2) - 0.5)</t>
  </si>
  <si>
    <t>(pow(x2,-1.0)*((x2*(0.5+((0.42*log(x2))*sin((((x1+(x0*sin(x2)))+(x1*pow(x0,2.0)))+(pow(x2,-2.0)*pow(((1.0+x1)+(x0*x1)),2.0)))))))+((0.52*sin(x2))*sin(((((4.0*pow(((1.0+(0.5*pow(x2,-1.0)))+(((0.5*x0)*x1)*pow(x2,-1.0))),2.0))+(0.71*x1))+(x1*pow(x0,2.0)))+(x1*sin(x2)))))))</t>
  </si>
  <si>
    <t>(x2*(0.42*log(x2)*sin(x0**2*x1 + x0*sin(x2) + x1 + (x0*x1 + x1 + 1)**2/x2**2) + 0.5) + 0.52*sin(x2)*sin(x0**2*x1 + x1*sin(x2) + 0.71*x1 + 4*(0.5*x0*x1/x2 + 1 + 0.5/x2)**2))/x2</t>
  </si>
  <si>
    <t>((((-0.05+(1.12*x1))+(2.13*x0))+((-0.29*pow(x0,2.0))*pow(x1,-1.0)))+((-0.27*x3)*pow(x4,-1.0)))</t>
  </si>
  <si>
    <t>-0.29*x0**2/x1 + 2.13*x0 + 1.12*x1 - 0.27*x3/x4 - 0.05</t>
  </si>
  <si>
    <t>((0.39*pow(x0,-1.0))+((((-36.2*pow((x1+(-1.0*x2)),2.0))*pow(((1.0+x0)+(9.87*pow(x0,2.0))),-1.0))*pow(sin(pow(((1.0+x0)+x1),-1.0)),2.0))*sin((x1*sin(pow(x2,-1.0))))))</t>
  </si>
  <si>
    <t>-36.2*(x1 - x2)**2*sin(x1*sin(1/x2))*sin(1/(x0 + x1 + 1))**2/(9.87*x0**2 + x0 + 1) + 0.39/x0</t>
  </si>
  <si>
    <t>((((12.56*x0)*x2)*pow(x1,2.0))*pow(x3,-1.0))</t>
  </si>
  <si>
    <t>12.56*x0*x1**2*x2/x3</t>
  </si>
  <si>
    <t>(pow(x2,-1.0)*((((x2*(((0.25+(-0.19*x3))+((-0.25*x0)*cos((x2*x3))))+((((-0.28*x0)*x1)*x3)*sin(pow(x2,-1.0)))))+((1.31*x0)*x3))+((-0.5*x0)*cos((x2*x3))))+((-0.35*x0)*cos((x1+(x2*x3))))))</t>
  </si>
  <si>
    <t>(1.31*x0*x3 - 0.5*x0*cos(x2*x3) - 0.35*x0*cos(x1 + x2*x3) + x2*(-0.28*x0*x1*x3*sin(1/x2) - 0.25*x0*cos(x2*x3) - 0.19*x3 + 0.25))/x2</t>
  </si>
  <si>
    <t>(10.01+((-2.06*x1)*pow((0.5+x0),-1.0)))</t>
  </si>
  <si>
    <t>-2.06*x1/(x0 + 0.5) + 10.01</t>
  </si>
  <si>
    <t>((((((0.5*x2)+(0.49*x3))+((0.09*x1)*x3))+((0.08*x0)*x2))+((-0.09*x1)*x2))+((-0.08*x0)*x3))</t>
  </si>
  <si>
    <t>0.08*x0*x2 - 0.08*x0*x3 - 0.09*x1*x2 + 0.09*x1*x3 + 0.5*x2 + 0.49*x3</t>
  </si>
  <si>
    <t>(((-0.48+(1.24*pow(x2,-1.0)))+((0.89*x0)*pow((x1*pow((1.0+x2),-1.0)),x1)))+(((((2.01*x0)*pow(x2,-1.0))*pow((pow(x1,-1.0)+(0.32*x2)),-1.0))*sin(x4))*sin(x5)))</t>
  </si>
  <si>
    <t>0.89*x0*(x1/(x2 + 1))**x1 + 2.01*x0*sin(x4)*sin(x5)/(x2*(0.32*x2 + 1/x1)) - 0.48 + 1.24/x2</t>
  </si>
  <si>
    <t>(0.02+((0.5*x0)*pow(x1,2.0)))</t>
  </si>
  <si>
    <t>0.5*x0*x1**2 + 0.02</t>
  </si>
  <si>
    <t>((((((0.26+(x3*x5))+((0.03*pow(x3,2.0))*pow(x4,2.0)))+((0.98*x0)*pow(x1,2.0)))+(((-5.19*x1)*pow((1.0+x0),-1.0))*log((x3*x4))))+((((2.32*x1)*x3)*x4)*pow((1.0+x0),-1.0)))+((((-0.12*x1)*x2)*pow(log((x3*x4)),2.0))*pow(log((1.0+x0)),-1.0)))</t>
  </si>
  <si>
    <t>0.98*x0*x1**2 - 0.12*x1*x2*log(x3*x4)**2/log(x0 + 1) + 2.32*x1*x3*x4/(x0 + 1) - 5.19*x1*log(x3*x4)/(x0 + 1) + 0.03*x3**2*x4**2 + x3*x5 + 0.26</t>
  </si>
  <si>
    <t>(((((0.47+(0.35*x2))+(-1.02*sin(((((0.57*pow(x1,2.0))*pow(x2,2.0))*pow(x3,-2.0))*pow(x4,-2.0)))))+((0.31*x0)*exp(((((0.34*pow(x1,2.0))*pow(x2,2.0))*pow(x3,-2.0))*pow(x4,-2.0)))))+(((-0.32*x3)*x4)*pow(x1,-1.0)))+(((((1.29*x0)*pow(x1,2.0))*pow(x2,2.0))*pow(x3,-2.0))*pow(x4,-2.0)))</t>
  </si>
  <si>
    <t>1.29*x0*x1**2*x2**2/(x3**2*x4**2) + 0.31*x0*exp(0.34*x1**2*x2**2/(x3**2*x4**2)) + 0.35*x2 - 1.02*sin(0.57*x1**2*x2**2/(x3**2*x4**2)) + 0.47 - 0.32*x3*x4/x1</t>
  </si>
  <si>
    <t>(x0+((-1.01*pow(x0,-1.0))*cos(x1)))</t>
  </si>
  <si>
    <t>x0 - 1.01*cos(x1)/x0</t>
  </si>
  <si>
    <t>(pow(x2,-1.0)*(((4.84*cos(pow(x0,0.5)))+(x2*((((2.22+(0.07*x2))+(-0.89*cos((x1*pow(x0,-0.5)))))+(-3.92*cos(pow(x0,0.5))))+((0.3*x2)*cos((x1*pow(x0,-0.5)))))))+((-1.05*x1)*cos(pow(x0,0.5)))))</t>
  </si>
  <si>
    <t>(-1.05*x1*cos(x0**0.5) + x2*(0.3*x2*cos(x1/x0**0.5) + 0.07*x2 - 3.92*cos(x0**0.5) - 0.89*cos(x1/x0**0.5) + 2.22) + 4.84*cos(x0**0.5))/x2</t>
  </si>
  <si>
    <t>((-1.17+(0.91*x2))+((((((1.68*x0)*x1)*pow(x3,2.0))*pow(x4,6.0))*pow(x5,-2.0))*pow((x2+(-1.0*x5)),-2.0)))</t>
  </si>
  <si>
    <t>1.68*x0*x1*x3**2*x4**6/(x5**2*(x2 - x5)**2) + 0.91*x2 - 1.17</t>
  </si>
  <si>
    <t>(-0.57+(1.57*exp(((0.66*x0)*x1))))</t>
  </si>
  <si>
    <t>1.57*exp(0.66*x0*x1) - 0.57</t>
  </si>
  <si>
    <t>(((((0.23*x0)*x1)*pow(x2,-1.0))*pow((1.0+x3),-1.0))+((((((4.05*x0)*x1)*x4)*pow(x2,-1.0))*pow(x3,-1.0))*pow((1.0+exp(x3)),-1.0)))</t>
  </si>
  <si>
    <t>0.23*x0*x1/(x2*(x3 + 1)) + 4.05*x0*x1*x4/(x2*x3*(exp(x3) + 1))</t>
  </si>
  <si>
    <t>(x0*(-0.04+(0.75*sin(pow(0.5,(((x3*x4)*pow(x1,-1.0))*pow(x2,-1.0)))))))</t>
  </si>
  <si>
    <t>x0*(0.75*sin(0.5**(x3*x4/(x1*x2))) - 0.04)</t>
  </si>
  <si>
    <t>((20.12+(-1.01*x0))+((-1.98*x1)*pow(x0,-1.0)))</t>
  </si>
  <si>
    <t>-1.01*x0 + 20.12 - 1.98*x1/x0</t>
  </si>
  <si>
    <t>(((0.99*x0)*x1)+(((0.66*x0)*pow(x1,3.0))*pow(x2,-2.0)))</t>
  </si>
  <si>
    <t>0.66*x0*x1**3/x2**2 + 0.99*x0*x1</t>
  </si>
  <si>
    <t>(((((-0.99*x0)*x1)*x4)*pow(((0.6*x2)+(x2*pow(log(x3),-1.0))),-1.0))+(((((0.76*x0)*x1)*x4)*pow(x3,-1.0))*sin(log(x2))))</t>
  </si>
  <si>
    <t>-0.99*x0*x1*x4/(0.6*x2 + x2/log(x3)) + 0.76*x0*x1*x4*sin(log(x2))/x3</t>
  </si>
  <si>
    <t>(((((((-1558.5*pow(x0,4.0))*pow(x1,-5.0))*pow((x1+x4),-3.0))+((((1309.36*pow(x0,4.0))*pow(x1,-5.0))*pow((x1+x4),-3.0))*sin(x2)))+(((((1.19*pow(x0,4.0))*pow(x1,-3.0))*pow(x4,-4.0))*pow((x2+((-1.0*x3)*pow(x1,-1.0))),4.0))*pow(((-0.67*x4)+(x3*pow(((1.4+(0.33*x1))+cos(x3)),-1.0))),2.0)))+(((((-8.36*pow(x0,4.0))*pow(x1,-4.0))*pow(x4,-4.0))*pow((x2+(x3*pow((1.0+x1),-1.0))),4.0))*pow(((-0.37*x4)+(x3*pow(((1.0+(0.33*x1))+(0.4*x3)),-1.0))),2.0)))+((((((-124.29*pow(x0,4.0))*pow(x1,-3.0))*pow(x2,4.0))*pow(x4,-4.0))*pow((1.0+(0.32*x2)),-4.0))*pow(((-0.33*x4)+(x3*pow(((1.0+(0.33*x1))+(0.4*x3)),-1.0))),2.0)))</t>
  </si>
  <si>
    <t>-124.29*x0**4*x2**4*(x3/(0.33*x1 + 0.4*x3 + 1) - 0.33*x4)**2/(x1**3*x4**4*(0.32*x2 + 1)**4) + 1.19*x0**4*(x2 - x3/x1)**4*(x3/(0.33*x1 + cos(x3) + 1.4) - 0.67*x4)**2/(x1**3*x4**4) - 8.36*x0**4*(x2 + x3/(x1 + 1))**4*(x3/(0.33*x1 + 0.4*x3 + 1) - 0.37*x4)**2/(x1**4*x4**4) + 1309.36*x0**4*sin(x2)/(x1**5*(x1 + x4)**3) - 1558.5*x0**4/(x1**5*(x1 + x4)**3)</t>
  </si>
  <si>
    <t>((4.12+(-0.51*x0))+(-1.13*sin((1.0+cos(x1)))))</t>
  </si>
  <si>
    <t>-0.51*x0 - 1.13*sin(cos(x1) + 1) + 4.12</t>
  </si>
  <si>
    <t>((-4.22+(4.15*cos((((0.28*x3)*pow(x0,-1.0))*pow(x4,-1.0)))))+(1.45*pow((pow(x0,-1.0)*(x1+(-1.0*x2))),0.5)))</t>
  </si>
  <si>
    <t>1.45*((x1 - x2)/x0)**0.5 + 4.15*cos(0.28*x3/(x0*x4)) - 4.22</t>
  </si>
  <si>
    <t>(((((((((((((3.51+(1.54*x3))+(-2.3*x2))+(-3.53*pow(x4,-1.0)))+((2.29*x2)*pow(sin((0.47*x1)),3.0)))+((-0.04*cos(x4))*exp(x3)))+((-0.52*x0)*x2))+((-0.8*x3)*pow(sin((0.55*x1)),3.0)))+(((1.59*x0)*x2)*pow(sin((0.52*x1)),3.0)))+(((65.52*pow(x3,((0.5*x0)+(0.5*x4))))*pow((1.0+(-0.32*x1)),6.0))*pow((-1.0+(-1.0*x2)),-6.0)))+(((-0.38*pow(x2,-4.0))*pow(x3,((0.5*x0)+(0.5*x4))))*pow(sin(((0.5*pow(x1,-0.5))+(x3*sin(pow(x1,-1.0))))),3.0)))+(((((-0.02*x0)*x1)*pow(x2,-1.0))*pow(sin((0.55*x1)),3.0))*exp(x3)))+(((((-0.66*x1)*x3)*x4)*pow(x2,-1.0))*pow(sin((0.55*x1)),3.0)))+((((((0.04*x0)*x1)*pow(x2,-1.0))*pow(sin((0.55*x1)),3.0))*cos(x4))*exp(x3)))</t>
  </si>
  <si>
    <t>0.04*x0*x1*exp(x3)*sin(0.55*x1)**3*cos(x4)/x2 - 0.02*x0*x1*exp(x3)*sin(0.55*x1)**3/x2 + 1.59*x0*x2*sin(0.52*x1)**3 - 0.52*x0*x2 - 0.66*x1*x3*x4*sin(0.55*x1)**3/x2 + 2.29*x2*sin(0.47*x1)**3 - 2.3*x2 - 0.8*x3*sin(0.55*x1)**3 + 1.54*x3 + 65.52*x3**(0.5*x0 + 0.5*x4)*(1 - 0.32*x1)**6/(-x2 - 1)**6 - 0.04*exp(x3)*cos(x4) + 3.51 - 3.53/x4 - 0.38*x3**(0.5*x0 + 0.5*x4)*sin(0.5/x1**0.5 + x3*sin(1/x1))**3/x2**4</t>
  </si>
  <si>
    <t>(((1.01*x0)+((-1.02*x1)*x3))+(((0.41*x0)*pow(x1,2.0))*pow(x2,-2.0)))</t>
  </si>
  <si>
    <t>0.41*x0*x1**2/x2**2 + 1.01*x0 - 1.02*x1*x3</t>
  </si>
  <si>
    <t>((((0.69+(-0.18*x2))+((0.56*x0)*log((1.0+x2))))+((0.31*x0)*pow(x3,-1.0)))+((-1.1*x0)*pow(((2.0*pow(x3,-1.0))+(x1*x2)),-1.0)))</t>
  </si>
  <si>
    <t>0.56*x0*log(x2 + 1) - 1.1*x0/(x1*x2 + 2/x3) + 0.31*x0/x3 - 0.18*x2 + 0.69</t>
  </si>
  <si>
    <t>(0.33+(((((6.28*x0)*x2)*x3)*x4)*pow(x1,-1.0)))</t>
  </si>
  <si>
    <t>6.28*x0*x2*x3*x4/x1 + 0.33</t>
  </si>
  <si>
    <t>(x2+((((-1.04*x1)*x2)*pow(x0,-1.0))*cos(x3)))</t>
  </si>
  <si>
    <t>x2 - 1.04*x1*x2*cos(x3)/x0</t>
  </si>
  <si>
    <t>((((3.35+(-1.62*cos((0.5+(0.5*pow(pow((x0+(-1.0*x1)),2.0),0.5))))))+(-1.85*cos((x2*sin(pow((x3+pow(x3,-1.0)),-1.0))))))+((12.09*x2)*exp(((-4.14*x2)*pow(x3,-1.0)))))+((-0.67*x3)*exp(((-1.0*x2)*pow(x3,-1.0)))))</t>
  </si>
  <si>
    <t>12.09*x2*exp(-4.14*x2/x3) - 0.67*x3*exp(-x2/x3) - 1.85*cos(x2*sin(1/(x3 + 1/x3))) - 1.62*cos(0.5*((x0 - x1)**2)**0.5 + 0.5) + 3.35</t>
  </si>
  <si>
    <t>((((-0.04+(1.12*x1))+(2.12*x0))+((-0.26*x3)*pow(x4,-1.0)))+((-0.29*pow(x0,2.0))*pow(x1,-1.0)))</t>
  </si>
  <si>
    <t>-0.29*x0**2/x1 + 2.12*x0 + 1.12*x1 - 0.26*x3/x4 - 0.04</t>
  </si>
  <si>
    <t>(((0.24+(0.12*x1))+(1.79*pow(x1,-1.0)))+(-2.04*pow((-0.25+x1),-1.0)))</t>
  </si>
  <si>
    <t>0.12*x1 + 0.24 - 2.04/(x1 - 0.25) + 1.79/x1</t>
  </si>
  <si>
    <t>((((0.12*x1)*pow(x0,-1.0))*pow(x3,-3.0))*sin((2.0*x2)))</t>
  </si>
  <si>
    <t>0.12*x1*sin(2*x2)/(x0*x3**3)</t>
  </si>
  <si>
    <t>(((0.36+(0.25*cos((x1*pow(x0,-0.5)))))+(0.19*x1))+(-0.32*pow((x0+x1),0.5)))</t>
  </si>
  <si>
    <t>0.19*x1 - 0.32*(x0 + x1)**0.5 + 0.25*cos(x1/x0**0.5) + 0.36</t>
  </si>
  <si>
    <t>(((0.57*x1)+((0.19*x1)*log(((pow(x1,-1.0)+pow((x2+(-1.0*x3)),2.0))+((pow(x0,-1.0)*pow(x1,-2.0))*pow((x0+(-1.0*x1)),2.0))))))+((0.27*x0)*log(((pow(x1,-1.0)+(4.0*pow((x2+(-1.0*x3)),2.0)))+(0.5*pow((x0+(-1.0*x1)),2.0))))))</t>
  </si>
  <si>
    <t>0.27*x0*log(0.5*(x0 - x1)**2 + 4*(x2 - x3)**2 + 1/x1) + 0.19*x1*log((x2 - x3)**2 + 1/x1 + (x0 - x1)**2/(x0*x1**2)) + 0.57*x1</t>
  </si>
  <si>
    <t>(((4.14+(4.26*cos(x0)))+(((0.5*x0)*pow(x1,2.0))*pow(x4,2.0)))+(((((0.5*x0)*x5)*pow(x1,2.0))*pow(x3,-1.0))*pow(x4,3.0)))</t>
  </si>
  <si>
    <t>0.5*x0*x1**2*x4**2 + 0.5*x0*x1**2*x4**3*x5/x3 + 4.26*cos(x0) + 4.14</t>
  </si>
  <si>
    <t>(((0.97*x0)*x1)+(((-0.19*x0)*pow(x1,2.0))*pow((x1+(-1.0*x2)),-1.0)))</t>
  </si>
  <si>
    <t>-0.19*x0*x1**2/(x1 - x2) + 0.97*x0*x1</t>
  </si>
  <si>
    <t>((47.16+(0.03*pow(x3,2.0)))+(-47.17*cos(pow(((pow(x3,-1.0)+(x0*sin(pow(x3,-1.0))))+((x0*x2)*pow(x1,-1.0))),-1.0))))</t>
  </si>
  <si>
    <t>0.03*x3**2 - 47.17*cos(1/(x0*sin(1/x3) + x0*x2/x1 + 1/x3)) + 47.16</t>
  </si>
  <si>
    <t>(((((0.55+((0.03*pow(x0,2.0))*log(x1)))+((3.97*exp(((-1.0*x0)*pow(x1,-1.0))))*log(x1)))+((-0.01*pow(x1,2.0))*log(x1)))+((-0.72*x1)*exp(((-1.0*x0)*pow(x1,-1.0)))))+((-2.99*exp((-1.0*x0)))*log(x1)))</t>
  </si>
  <si>
    <t>0.03*x0**2*log(x1) - 0.01*x1**2*log(x1) - 0.72*x1*exp(-x0/x1) + 0.55 + 3.97*exp(-x0/x1)*log(x1) - 2.99*exp(-x0)*log(x1)</t>
  </si>
  <si>
    <t>((((2.03+(0.35*x0))+(-0.15*exp(x0)))+(-0.94*x1))+((-1.1*x0)*x1))</t>
  </si>
  <si>
    <t>-1.1*x0*x1 + 0.35*x0 - 0.94*x1 - 0.15*exp(x0) + 2.03</t>
  </si>
  <si>
    <t>(pow(x0,-1.0)*((0.32*cos((pow(x0,-1.0)*(x1+(-1.0*x2)))))+(x0*((0.05+(0.03*x0))+(-0.09*log(x0))))))</t>
  </si>
  <si>
    <t>(x0*(0.03*x0 - 0.09*log(x0) + 0.05) + 0.32*cos((x1 - x2)/x0))/x0</t>
  </si>
  <si>
    <t>((0.75+(0.01*x0))+(-0.77*cos((x0*pow((2.0+(x1*x2)),-1.0)))))</t>
  </si>
  <si>
    <t>0.01*x0 - 0.77*cos(x0/(x1*x2 + 2)) + 0.75</t>
  </si>
  <si>
    <t>(9.97+((-1.97*x1)*pow(x0,-1.0)))</t>
  </si>
  <si>
    <t>9.97 - 1.97*x1/x0</t>
  </si>
  <si>
    <t>(pow(x0,-1.0)*(((0.52*x3)+(-0.52*x2))+(x0*((((0.05*x3)+(0.96*x2))+((0.08*x1)*x3))+((-0.08*x1)*x2)))))</t>
  </si>
  <si>
    <t>(x0*(-0.08*x1*x2 + 0.08*x1*x3 + 0.96*x2 + 0.05*x3) - 0.52*x2 + 0.52*x3)/x0</t>
  </si>
  <si>
    <t>((0.12+(((((1.67*x0)*pow(x1,2.0))*pow(x2,2.0))*pow(x3,-2.0))*pow(x4,-2.0)))+((((((0.25*x0)*x1)*x2)*pow(x3,-1.0))*pow(x4,-1.0))*sin(((((2.94*x1)*x2)*pow(x3,-1.0))*pow(x4,-1.0)))))</t>
  </si>
  <si>
    <t>1.67*x0*x1**2*x2**2/(x3**2*x4**2) + 0.25*x0*x1*x2*sin(2.94*x1*x2/(x3*x4))/(x3*x4) + 0.12</t>
  </si>
  <si>
    <t>(((((2.39+(2.1*log(x0)))+(-0.42*x1))+(-1.05*x0))+((1.03*pow(log(x0),2.0))*log(x2)))+(((-0.59*x0)*x1)*pow((-1.0+(-1.0*x2)),-1.0)))</t>
  </si>
  <si>
    <t>-0.59*x0*x1/(-x2 - 1) - 1.05*x0 - 0.42*x1 + 1.03*log(x0)**2*log(x2) + 2.1*log(x0) + 2.39</t>
  </si>
  <si>
    <t>((0.69+(-1.16*pow(x3,-1.0)))+((((((-0.65*x0)*x1)*pow(x2,2.0))*pow(x4,5.0))*pow((1.0+(-1.0*x5)),-1.0))*pow((x3+(-1.0*x5)),-2.0)))</t>
  </si>
  <si>
    <t>-0.65*x0*x1*x2**2*x4**5/((1 - x5)*(x3 - x5)**2) + 0.69 - 1.16/x3</t>
  </si>
  <si>
    <t>(x0*((((-0.53+(2.61*x3))+(-0.71*x1))+((0.2*x1)*x2))+((-0.4*x2)*pow(x3,2.0))))</t>
  </si>
  <si>
    <t>x0*(0.2*x1*x2 - 0.71*x1 - 0.4*x2*x3**2 + 2.61*x3 - 0.53)</t>
  </si>
  <si>
    <t>(((0.02+(0.96*x0))+((-0.98*x0)*x1))+(((-0.1*x0)*pow(x1,2.0))*pow((x2+(-1.0*x3)),2.0)))</t>
  </si>
  <si>
    <t>-0.1*x0*x1**2*(x2 - x3)**2 - 0.98*x0*x1 + 0.96*x0 + 0.02</t>
  </si>
  <si>
    <t>(((-0.04+x0)+((-1.0*x1)*x3))+(((0.09*x0)*x2)*pow((x1+(-1.0*x2)),-2.0)))</t>
  </si>
  <si>
    <t>0.09*x0*x2/(x1 - x2)**2 + x0 - x1*x3 - 0.04</t>
  </si>
  <si>
    <t>((pow(x2,-1.0)*pow(x3,-2.0))*((((-0.09*x2)*pow(x3,2.0))+((((3.27*x0)*x1)*x3)*pow((1.0+((x2*cos((x4+(-1.0*x5))))*log(x2))),2.0)))+((((x0*x1)*x2)*x3)*((((11.69+(1.6*cos((x4+(-1.0*x5)))))+(16.17*log(x2)))+(-9.7*x2))+((-0.95*x2)*pow(cos((x4+(-1.0*x5))),2.0))))))</t>
  </si>
  <si>
    <t>(x0*x1*x2*x3*(-0.95*x2*cos(x4 - x5)**2 - 9.7*x2 + 16.17*log(x2) + 1.6*cos(x4 - x5) + 11.69) + 3.27*x0*x1*x3*(x2*log(x2)*cos(x4 - x5) + 1)**2 - 0.09*x2*x3**2)/(x2*x3**2)</t>
  </si>
  <si>
    <t>(((0.09*x0)*pow(x4,-1.0))*pow(((x2+(-1.0*x1))+(x1*x3)),-1.0))</t>
  </si>
  <si>
    <t>0.09*x0/(x4*(x1*x3 - x1 + x2))</t>
  </si>
  <si>
    <t>((((-0.0+(0.09*x0))+(0.46*sin((x0+pow(x0,-1.0)))))+((0.55*pow(sin(x1),5.0))*sin((2.0*pow(x0,-1.0)))))+((-0.07*x0)*pow(sin(x1),-1.0)))</t>
  </si>
  <si>
    <t>0.09*x0 - 0.07*x0/sin(x1) + 0.55*sin(2/x0)*sin(x1)**5 + 0.46*sin(x0 + 1/x0) - 0.e-2</t>
  </si>
  <si>
    <t>((20.16+(-1.01*x0))+((-1.98*x1)*pow(x0,-1.0)))</t>
  </si>
  <si>
    <t>-1.01*x0 + 20.16 - 1.98*x1/x0</t>
  </si>
  <si>
    <t>(((((((0.31*pow(x0,4.0))*pow(x1,-5.0))*pow(x3,5.0))*pow(x4,-5.0))+((((1.2*pow(x0,4.0))*pow(x1,-5.0))*pow(x2,5.0))*pow(x4,-5.0)))+(((((4.96*x3)*pow(x0,4.0))*pow(x1,-5.0))*pow(x2,4.0))*pow(x4,-5.0)))+(((((-1.2*x2)*pow(x0,4.0))*pow(x1,-5.0))*pow(x4,-5.0))*pow((x2+x3),4.0)))</t>
  </si>
  <si>
    <t>1.2*x0**4*x2**5/(x1**5*x4**5) + 4.96*x0**4*x2**4*x3/(x1**5*x4**5) - 1.2*x0**4*x2*(x2 + x3)**4/(x1**5*x4**5) + 0.31*x0**4*x3**5/(x1**5*x4**5)</t>
  </si>
  <si>
    <t>(0.14+((((((0.07*pow(x0,-2.0))*pow(x1,3.0))*pow(x3,2.0))*pow(x4,-2.0))*pow(x5,-2.0))*pow((pow((x2+(x3*pow(x1,-1.0))),-1.0)+(x0*pow(x2,-2.0))),-2.0)))</t>
  </si>
  <si>
    <t>0.14 + 0.07*x1**3*x3**2/(x0**2*x4**2*x5**2*(x0/x2**2 + 1/(x2 + x3/x1))**2)</t>
  </si>
  <si>
    <t>((0.03+(((0.25*x0)*pow(x3,2.0))*pow((x1+x2),2.0)))+((((-0.5*x0)*x1)*x2)*pow(x3,2.0)))</t>
  </si>
  <si>
    <t>-0.5*x0*x1*x2*x3**2 + 0.25*x0*x3**2*(x1 + x2)**2 + 0.03</t>
  </si>
  <si>
    <t>(((2.18+(-0.06*pow(x0,2.0)))+(-1.06*cos(x1)))+(((0.09*x0)*(1.0+cos(x1)))*cos(x1)))</t>
  </si>
  <si>
    <t>-0.06*x0**2 + 0.09*x0*(cos(x1) + 1)*cos(x1) - 1.06*cos(x1) + 2.18</t>
  </si>
  <si>
    <t>((((0.06*x0)*pow(x1,-1.0))*pow(x2,-1.0))+(((((0.17*x0)*x3)*pow(x1,-1.0))*pow(x2,-1.0))*pow(x4,-1.0)))</t>
  </si>
  <si>
    <t>0.17*x0*x3/(x1*x2*x4) + 0.06*x0/(x1*x2)</t>
  </si>
  <si>
    <t>((-4.05+(3.99*cos((((0.28*x3)*pow(x0,-1.0))*pow(x4,-1.0)))))+(1.44*pow((pow(x0,-1.0)*(x1+(-1.0*x2))),0.5)))</t>
  </si>
  <si>
    <t>1.44*((x1 - x2)/x0)**0.5 + 3.99*cos(0.28*x3/(x0*x4)) - 4.05</t>
  </si>
  <si>
    <t>((((0.36+(-0.03*pow((x0+x2),2.0)))+((0.67*x0)*log(x2)))+((0.19*x0)*log(x1)))+((1.05*x0)*pow((x2+pow(x3,2.0)),-1.0)))</t>
  </si>
  <si>
    <t>0.19*x0*log(x1) + 0.67*x0*log(x2) + 1.05*x0/(x2 + x3**2) - 0.03*(x0 + x2)**2 + 0.36</t>
  </si>
  <si>
    <t>((((((-0.29+(1.75*x1))+(1.83*x0))+(-0.64*sin(((11.0+x3)+(-1.0*x2)))))+((-2.07*pow(x0,0.5))*pow(x1,0.5)))+(((0.96*pow(x0,0.5))*pow(x1,0.5))*sin(((11.0+x3)+(-1.0*x2)))))+(((-0.15*x0)*pow(x1,0.5))*pow(sin(((11.0+x3)+(-1.0*x2))),2.0)))</t>
  </si>
  <si>
    <t>0.96*x0**0.5*x1**0.5*sin(-x2 + x3 + 11) - 2.07*x0**0.5*x1**0.5 - 0.15*x0*x1**0.5*sin(-x2 + x3 + 11)**2 + 1.83*x0 + 1.75*x1 - 0.64*sin(-x2 + x3 + 11) - 0.29</t>
  </si>
  <si>
    <t>(((-1.45+(1.3*x1))+(x0*pow(x2,2.0)))+(((2.99*pow(x1,2.0))*pow(x2,-0.5))*log(x0)))</t>
  </si>
  <si>
    <t>x0*x2**2 + 2.99*x1**2*log(x0)/x2**0.5 + 1.3*x1 - 1.45</t>
  </si>
  <si>
    <t>(((3.82+(-0.98*sin(((2.0*x2)*pow((x3+pow(x3,-1.0)),-1.0)))))+(-0.86*sin((2.07*pow((pow(x3,-1.0)+(x2*pow((1.0+x3),-1.0))),-1.0)))))+(-1.28*cos((0.74*pow(pow((x0+(-1.0*x1)),2.0),0.5)))))</t>
  </si>
  <si>
    <t>-0.98*sin(2*x2/(x3 + 1/x3)) - 0.86*sin(2.07/(x2/(x3 + 1) + 1/x3)) - 1.28*cos(0.74*((x0 - x1)**2)**0.5) + 3.82</t>
  </si>
  <si>
    <t>((2.96*pow((x0*x1),0.5))+((-0.26*x3)*pow(x4,-1.0)))</t>
  </si>
  <si>
    <t>-0.26*x3/x4 + 2.96*(x0*x1)**0.5</t>
  </si>
  <si>
    <t>((((5.43+(2.07*pow(((-1.0*x0)+(x0*x1)),0.5)))+(-0.97*x0))+(-1.24*x1))+(-7.96*pow(x1,-1.0)))</t>
  </si>
  <si>
    <t>-0.97*x0 - 1.24*x1 + 2.07*(x0*x1 - x0)**0.5 + 5.43 - 7.96/x1</t>
  </si>
  <si>
    <t>((((0.12+((0.5*x0)*pow(x1,2.0)))+((0.5*x0)*pow(x3,2.0)))+((0.51*x0)*pow(x2,2.0)))+((-0.03*x0)*x2))</t>
  </si>
  <si>
    <t>0.5*x0*x1**2 + 0.51*x0*x2**2 - 0.03*x0*x2 + 0.5*x0*x3**2 + 0.12</t>
  </si>
  <si>
    <t>((-82.62+(83.22*cos((0.12*exp(((-1.2*sin(x0))+(x0*x1)))))))+(-0.04*x0))</t>
  </si>
  <si>
    <t>-0.04*x0 + 83.22*cos(0.12*exp(x0*x1 - 1.2*sin(x0))) - 82.62</t>
  </si>
  <si>
    <t>(((pow(x3,-1.0)*pow(x5,-1.0))*pow(x7,-1.0))*(((1.76+(((1.76*x0)*x1)*x2))+(((-0.04*x3)*x5)*x7))+((((((0.54*x0)*x1)*x2)*x4)*x6)*x8)))</t>
  </si>
  <si>
    <t>(0.54*x0*x1*x2*x4*x6*x8 + 1.76*x0*x1*x2 - 0.04*x3*x5*x7 + 1.76)/(x3*x5*x7)</t>
  </si>
  <si>
    <t>((0.28+(((1.44*x0)*x1)*pow(x2,-2.0)))+(((-1.08*pow((x2+pow(x3,-1.0)),-2.0))*pow(((((((-0.5*x0)*x5)*pow((1.0+(x3*pow(x1,-1.0))),-1.0))+(((x0*x1)*x2)*pow(x3,-1.0)))+(((x0*x4)*x5)*pow((x3+x4),-1.0)))+(((pow(x0,2.0)*pow(x1,2.0))*pow(x2,-4.0))*pow(x3,-2.0))),0.5))*log((0.1+pow((x4+(-1.0*x5)),4.0)))))</t>
  </si>
  <si>
    <t>1.44*x0*x1/x2**2 + 0.28 - 1.08*(x0**2*x1**2/(x2**4*x3**2) + x0*x1*x2/x3 + x0*x4*x5/(x3 + x4) - 0.5*x0*x5/(1 + x3/x1))**0.5*log((x4 - x5)**4 + 0.1)/(x2 + 1/x3)**2</t>
  </si>
  <si>
    <t>((((0.03+(0.37*x0))+((0.4*x0)*x3))+((-0.06*x0)*pow(x1,2.0)))+((((0.88*x0)*pow(x3,2.0))*pow((x1+x2),-1.0))*sin(((0.84*x2)*x3))))</t>
  </si>
  <si>
    <t>-0.06*x0*x1**2 + 0.88*x0*x3**2*sin(0.84*x2*x3)/(x1 + x2) + 0.4*x0*x3 + 0.37*x0 + 0.03</t>
  </si>
  <si>
    <t>((2.72+(((0.5*x0)*pow(x1,2.0))*pow(x4,2.0)))+(((((0.5*x0)*x5)*pow(x1,2.0))*pow(x3,-1.0))*pow(x4,3.0)))</t>
  </si>
  <si>
    <t>0.5*x0*x1**2*x4**2 + 0.5*x0*x1**2*x4**3*x5/x3 + 2.72</t>
  </si>
  <si>
    <t>((x0*x1)+(((0.63*x0)*pow(x1,3.0))*pow(x2,-2.0)))</t>
  </si>
  <si>
    <t>0.63*x0*x1**3/x2**2 + x0*x1</t>
  </si>
  <si>
    <t>((19.03+(-0.97*x0))+((1.96*pow(x0,-1.0))*(3.14+(-1.0*x1))))</t>
  </si>
  <si>
    <t>-0.97*x0 + 19.03 + 1.96*(3.14 - x1)/x0</t>
  </si>
  <si>
    <t>(((-0.06+(-3.5*pow((x1+(-1.0*x2)),-1.0)))+(-4.76*pow(x2,-1.0)))+((1.05*x0)*x1))</t>
  </si>
  <si>
    <t>1.05*x0*x1 - 0.06 - 3.5/(x1 - x2) - 4.76/x2</t>
  </si>
  <si>
    <t>((1.18+(0.01*x0))+(-1.19*cos((x0*pow((3.14+(x1*x2)),-1.0)))))</t>
  </si>
  <si>
    <t>0.01*x0 - 1.19*cos(x0/(x1*x2 + 3.14)) + 1.18</t>
  </si>
  <si>
    <t>(10.03+((-2.06*x1)*pow((0.5+x0),-1.0)))</t>
  </si>
  <si>
    <t>-2.06*x1/(x0 + 0.5) + 10.03</t>
  </si>
  <si>
    <t>((((((0.49*x3)+(0.51*x2))+((0.09*x0)*x2))+((0.09*x1)*x3))+((-0.09*x0)*x3))+((-0.09*x1)*x2))</t>
  </si>
  <si>
    <t>0.09*x0*x2 - 0.09*x0*x3 - 0.09*x1*x2 + 0.09*x1*x3 + 0.51*x2 + 0.49*x3</t>
  </si>
  <si>
    <t>(((0.71+(0.39*x1))+((-1.48*x1)*sin(((((0.94*x1)*pow(x2,2.0))*pow(x3,-2.0))*pow(x4,-2.0)))))+(((((1.69*x0)*pow(x1,2.0))*pow(x2,2.0))*pow(x3,-2.0))*pow(x4,-2.0)))</t>
  </si>
  <si>
    <t>1.69*x0*x1**2*x2**2/(x3**2*x4**2) - 1.48*x1*sin(0.94*x1*x2**2/(x3**2*x4**2)) + 0.39*x1 + 0.71</t>
  </si>
  <si>
    <t>((((-0.44+(1.06*x2))+(((0.33*x2)*pow(x0,-1.0))*pow(x1,0.5)))+(((2.19*x0)*x1)*pow((x0+x1),-1.0)))+(((-2.42*x1)*x2)*pow((x0+x1),-1.0)))</t>
  </si>
  <si>
    <t>2.19*x0*x1/(x0 + x1) - 2.42*x1*x2/(x0 + x1) + 1.06*x2 - 0.44 + 0.33*x1**0.5*x2/x0</t>
  </si>
  <si>
    <t>((0.02+(0.37*pow(x0,-1.0)))+((-0.11*pow(x0,-2.0))*pow((x1+(-1.0*x2)),2.0)))</t>
  </si>
  <si>
    <t>0.02 + 0.37/x0 - 0.11*(x1 - x2)**2/x0**2</t>
  </si>
  <si>
    <t>((((((-1.85+(-1.67*x2))+(x3*x5))+((0.98*x0)*pow(x1,2.0)))+((0.96*x3)*x4))+(((4.41*x2)*pow(x3,-1.0))*sin(pow(x4,-1.0))))+((((0.15*pow(x3,2.0))*pow(x4,2.0))*pow((x0+(0.25*x2)),-1.0))*log(x1)))</t>
  </si>
  <si>
    <t>0.98*x0*x1**2 - 1.67*x2 + 4.41*x2*sin(1/x4)/x3 + 0.15*x3**2*x4**2*log(x1)/(x0 + 0.25*x2) + 0.96*x3*x4 + x3*x5 - 1.85</t>
  </si>
  <si>
    <t>(x0+((-0.97*pow(x0,-1.0))*cos(x1)))</t>
  </si>
  <si>
    <t>x0 - 0.97*cos(x1)/x0</t>
  </si>
  <si>
    <t>((((((0.74+((-0.66*x1)*x3))+(((-1.55*pow(x3,2.0))*pow(((0.5+(-0.84*x5))+(x4*pow(x2,-1.0))),-2.0))*log(pow(x2,2.0))))+((((-1.5*x0)*x2)*pow(x3,2.0))*pow(((-0.84*x5)+(x4*pow(x2,-1.0))),-2.0)))+(((((0.72*x0)*x1)*x2)*pow(x3,2.0))*pow((x4+(-0.84*x5)),-2.0)))+(((((0.2*x1)*x2)*x5)*pow(x3,2.0))*pow((x4+(-0.84*x5)),-2.0)))+((((((0.17*x0)*x2)*x4)*x5)*pow(x3,2.0))*pow((x4+(-0.84*x5)),-2.0)))</t>
  </si>
  <si>
    <t>0.72*x0*x1*x2*x3**2/(x4 - 0.84*x5)**2 + 0.17*x0*x2*x3**2*x4*x5/(x4 - 0.84*x5)**2 - 1.5*x0*x2*x3**2/(-0.84*x5 + x4/x2)**2 + 0.2*x1*x2*x3**2*x5/(x4 - 0.84*x5)**2 - 0.66*x1*x3 - 1.55*x3**2*log(x2**2)/(-0.84*x5 + 0.5 + x4/x2)**2 + 0.74</t>
  </si>
  <si>
    <t>(((((6.29*x0)*x2)*x3)*x4)*pow(x1,-1.0))</t>
  </si>
  <si>
    <t>6.29*x0*x2*x3*x4/x1</t>
  </si>
  <si>
    <t>((((29.51+(-3.51*pow((3.14+(-1.0*x0)),-1.0)))+(-2.57*x0))+(-92.58*pow(x0,-1.0)))+((1.75*pow((3.14+(-1.0*x0)),-1.0))*sin((-0.5+x1))))</t>
  </si>
  <si>
    <t>-2.57*x0 + 29.51 + 1.75*sin(x1 - 0.5)/(3.14 - x0) - 3.51/(3.14 - x0) - 92.58/x0</t>
  </si>
  <si>
    <t>(((0.1+(0.25*pow((0.71+(-1.0*x1)),-1.0)))+(0.12*x1))+((-0.06*pow(x1,-1.0))*log(pow(sin(x1),10.0))))</t>
  </si>
  <si>
    <t>0.12*x1 + 0.1 + 0.25/(0.71 - x1) - 0.06*log(sin(x1)**10)/x1</t>
  </si>
  <si>
    <t>((((((407.83+(-591.32*pow(x4,-1.0)))+((487.37*pow(x2,-1.0))*pow(x3,-1.0)))+((-210.65*pow(x0,2.0))*pow(x1,-2.0)))+(((0.01*pow(x1,-3.0))*pow(x4,-4.0))*pow(((((x0*x2)+(x0*pow(x3,2.0)))+((-1.0*x0)*x4))+(((-1.0*x0)*x1)*x3)),4.0)))+(((0.16*pow(x1,-4.0))*pow(((((1.0+pow((x0*exp(x2)),0.5))+(-1.0*pow(x4,2.0)))+(x0*x3))+(((-1.0*x1)*x4)*pow(x0,-1.0))),4.0))*sin(pow(x4,-3.0))))+(((-11.03*pow(x1,-4.0))*pow(x4,-4.0))*pow(((((x0*x2)+(x0*x3))+((-1.0*x0)*x1))+((-1.0*x0)*x4)),4.0)))</t>
  </si>
  <si>
    <t>-210.65*x0**2/x1**2 + 407.83 - 591.32/x4 + 487.37/(x2*x3) + 0.01*(-x0*x1*x3 + x0*x2 + x0*x3**2 - x0*x4)**4/(x1**3*x4**4) + 0.16*(x0*x3 - x4**2 + (x0*exp(x2))**0.5 + 1 - x1*x4/x0)**4*sin(x4**(-3))/x1**4 - 11.03*(-x0*x1 + x0*x2 + x0*x3 - x0*x4)**4/(x1**4*x4**4)</t>
  </si>
  <si>
    <t>(0.22+(-0.22*cos(((x0*pow(x2,-1.0))*pow((2.0+x1),-1.0)))))</t>
  </si>
  <si>
    <t>0.22 - 0.22*cos(x0/(x2*(x1 + 2)))</t>
  </si>
  <si>
    <t>((4.31+(-0.51*x0))+(-1.36*cos((-0.5+(0.88*cos(x1))))))</t>
  </si>
  <si>
    <t>-0.51*x0 - 1.36*cos(0.88*cos(x1) - 0.5) + 4.31</t>
  </si>
  <si>
    <t>((-3.87+(1.45*pow((pow(x0,-1.0)*(x1+(-1.0*x2))),0.5)))+(3.78*cos((((0.29*x3)*pow(x0,-1.0))*pow(x4,-1.0)))))</t>
  </si>
  <si>
    <t>1.45*((x1 - x2)/x0)**0.5 + 3.78*cos(0.29*x3/(x0*x4)) - 3.87</t>
  </si>
  <si>
    <t>((4.59+(-1.79*cos((0.25+(0.5*pow(pow((x2+(-1.0*x3)),2.0),0.5))))))+(-2.12*cos(((0.5*x0)+(-0.5*x1)))))</t>
  </si>
  <si>
    <t>-2.12*cos(0.5*x0 - 0.5*x1) - 1.79*cos(0.5*((x2 - x3)**2)**0.5 + 0.25) + 4.59</t>
  </si>
  <si>
    <t>((((0.74*x0)+(3.69*x1))+((-0.28*x3)*pow(x4,-1.0)))+((-2.95*pow(x1,2.0))*pow((x0+x1),-1.0)))</t>
  </si>
  <si>
    <t>0.74*x0 - 2.95*x1**2/(x0 + x1) + 3.69*x1 - 0.28*x3/x4</t>
  </si>
  <si>
    <t>(((((0.4+(-0.11*x0))+(-0.12*x2))+((0.34*x0)*x2))+(((-0.04*x3)*pow(x0,2.0))*pow(x1,-1.0)))+((((0.26*x0)*pow(x1,0.5))*pow(x3,-1.0))*sin(x2)))</t>
  </si>
  <si>
    <t>-0.04*x0**2*x3/x1 + 0.26*x0*x1**0.5*sin(x2)/x3 + 0.34*x0*x2 - 0.11*x0 - 0.12*x2 + 0.4</t>
  </si>
  <si>
    <t>((x0*pow(x2,-1.0))*((2.37*log(x3))+(x2*(((1.33+(-0.33*x1))+((-0.22*pow((x1+(-1.0*x2)),2.0))*log(x3)))+((-2.24*pow(log(x2),2.0))*pow(log(x3),2.0))))))</t>
  </si>
  <si>
    <t>x0*(x2*(-0.33*x1 - 0.22*(x1 - x2)**2*log(x3) - 2.24*log(x2)**2*log(x3)**2 + 1.33) + 2.37*log(x3))/x2</t>
  </si>
  <si>
    <t>(x0*((0.97+(-0.98*x1))+((-0.1*pow(x1,2.0))*pow((x2+(-1.0*x3)),2.0))))</t>
  </si>
  <si>
    <t>x0*(-0.1*x1**2*(x2 - x3)**2 - 0.98*x1 + 0.97)</t>
  </si>
  <si>
    <t>(((((((-1.16*x0)*sin((x1+x2)))+((((1.02*x0)*x4)*pow((2.0+sin((-0.5+x3))),-1.0))*sin((x1+log(x2)))))+((((-2.83*x0)*pow(x2,2.0))*pow(((2.0+x2)+x3),-1.0))*sin((x1+log(x2)))))+(((((0.21*x0)*pow(x2,-2.0))*pow(x3,3.0))*log(x4))*sin((x1+x2))))+(((((-0.23*x0)*pow(x2,-3.0))*pow(x3,3.0))*log(x4))*sin((x1+(-0.9*x2)))))+(((((-0.95*x0)*pow(2.0,x3))*pow((x2+x3),-2.0))*log(x4))*sin((x1+x2))))</t>
  </si>
  <si>
    <t>-0.95*2**x3*x0*log(x4)*sin(x1 + x2)/(x2 + x3)**2 - 2.83*x0*x2**2*sin(x1 + log(x2))/(x2 + x3 + 2) + 1.02*x0*x4*sin(x1 + log(x2))/(sin(x3 - 0.5) + 2) - 1.16*x0*sin(x1 + x2) + 0.21*x0*x3**3*log(x4)*sin(x1 + x2)/x2**2 - 0.23*x0*x3**3*log(x4)*sin(x1 - 0.9*x2)/x2**3</t>
  </si>
  <si>
    <t>(((1.42*x0)+((-0.42*x0)*cos(((1.4*x1)*pow(x2,-1.0)))))+((-1.02*x1)*x3))</t>
  </si>
  <si>
    <t>-0.42*x0*cos(1.4*x1/x2) + 1.42*x0 - 1.02*x1*x3</t>
  </si>
  <si>
    <t>((pow(x0,-1.0)*pow(x2,-2.0))*(((-0.04*x1)*pow(x5,4.0))+(((pow(x2,2.0)*pow(x3,2.0))*pow(x5,2.0))*(-0.04+(0.08*x4)))))</t>
  </si>
  <si>
    <t>(-0.04*x1*x5**4 + x2**2*x3**2*x5**2*(0.08*x4 - 0.04))/(x0*x2**2)</t>
  </si>
  <si>
    <t>((1.88+(((0.5*x0)*pow(x1,2.0))*pow(x4,2.0)))+(((((0.5*x0)*x5)*pow(x1,2.0))*pow(x3,-1.0))*pow(x4,3.0)))</t>
  </si>
  <si>
    <t>0.5*x0*x1**2*x4**2 + 0.5*x0*x1**2*x4**3*x5/x3 + 1.88</t>
  </si>
  <si>
    <t>(((0.99*x0)*x1)+(((0.63*x0)*pow(x1,3.0))*pow(x2,-2.0)))</t>
  </si>
  <si>
    <t>0.63*x0*x1**3/x2**2 + 0.99*x0*x1</t>
  </si>
  <si>
    <t>(((((((2.08*x3)*pow(x4,-2.0))*pow(x5,-2.0))*pow(log(x2),2.0))+((((((0.25*pow(x0,-2.0))*pow(x1,2.0))*pow(x2,2.0))*pow(x3,2.0))*pow(x4,-2.0))*pow(x5,-2.0)))+((((((-1.75*x1)*pow(x0,-1.0))*pow(x3,2.0))*pow(x4,-2.0))*pow(x5,-2.0))*pow(log(x2),2.0)))+((((((-0.8*x3)*pow(x0,-20.0))*pow(x4,-1.0))*pow(x5,-4.0))*pow((x2+pow(x1,0.5)),x1))*sin(x1)))</t>
  </si>
  <si>
    <t>2.08*x3*log(x2)**2/(x4**2*x5**2) - 1.75*x1*x3**2*log(x2)**2/(x0*x4**2*x5**2) + 0.25*x1**2*x2**2*x3**2/(x0**2*x4**2*x5**2) - 0.8*x3*(x1**0.5 + x2)**x1*sin(x1)/(x0**20*x4*x5**4)</t>
  </si>
  <si>
    <t>(((((2.17+(1.04*x0))+(1.04*x1))+(-3.15*cos(sin(log((x2*pow(x3,-1.0)))))))+(((-1.08*x1)*pow(cos(sin(log((x2*pow(x3,-1.0))))),(x2*x3)))*log(x0)))+(((-4.05*pow(0.86,(x1*pow(x2,0.5))))*pow(x3,-0.5))*pow((1.0+x0),-1.0)))</t>
  </si>
  <si>
    <t>-4.05*0.86**(x1*x2**0.5)/(x3**0.5*(x0 + 1)) + 1.04*x0 - 1.08*x1*log(x0)*cos(sin(log(x2/x3)))**(x2*x3) + 1.04*x1 - 3.15*cos(sin(log(x2/x3))) + 2.17</t>
  </si>
  <si>
    <t>((0.04+(-0.2*pow(x3,-1.0)))+(((0.21*pow(x3,-2.0))*pow((x2+x3),-2.0))*pow(((-1.0+x2)+(x0*x1)),2.0)))</t>
  </si>
  <si>
    <t>0.04 - 0.2/x3 + 0.21*(x0*x1 + x2 - 1)**2/(x3**2*(x2 + x3)**2)</t>
  </si>
  <si>
    <t>((0.75+(0.01*x0))+(-0.76*cos((x0*pow((2.0+(x1*x2)),-1.0)))))</t>
  </si>
  <si>
    <t>0.01*x0 - 0.76*cos(x0/(x1*x2 + 2)) + 0.75</t>
  </si>
  <si>
    <t>(10.0+((-2.07*x1)*pow((0.6+x0),-1.0)))</t>
  </si>
  <si>
    <t>-2.07*x1/(x0 + 0.6) + 10</t>
  </si>
  <si>
    <t>(((0.02+(0.98*x2))+((0.47*x3)*pow((x1*pow(x0,-1.0)),0.5)))+((-0.46*x2)*pow((x1*pow(x0,-1.0)),0.5)))</t>
  </si>
  <si>
    <t>-0.46*x2*(x1/x0)**0.5 + 0.98*x2 + 0.47*x3*(x1/x0)**0.5 + 0.02</t>
  </si>
  <si>
    <t>((((3.61+(1.1*x1))+(-3.14*pow(x0,-1.0)))+(((-0.95*x3)*x4)*pow(x2,-1.0)))+(((((0.15*pow(x1,2.0))*pow(x2,2.0))*pow(x3,-2.0))*pow(x4,-2.0))*pow((x0+(((x1*x2)*pow(x3,-1.0))*pow(x4,-1.0))),2.0)))</t>
  </si>
  <si>
    <t>0.15*x1**2*x2**2*(x0 + x1*x2/(x3*x4))**2/(x3**2*x4**2) + 1.1*x1 + 3.61 - 0.95*x3*x4/x2 - 3.14/x0</t>
  </si>
  <si>
    <t>(((-19.24+(18.52*pow((1.0+(0.25*x0)),0.5)))+((0.56*log(x1))*log(pow(x2,-1.0))))+((-2.14*pow(x0,1.5))*pow(((1.0+x1)+x2),-1.0)))</t>
  </si>
  <si>
    <t>-2.14*x0**1.5/(x1 + x2 + 1) + 18.52*(0.25*x0 + 1)**0.5 + 0.56*log(x1)*log(1/x2) - 19.24</t>
  </si>
  <si>
    <t>(((((((((-2.53+(((3.08*x0)*x1)*log(x2)))+(((6.96*x0)*x1)*pow(x3,-1.0)))+((((0.18*x1)*x3)*pow(x4,-1.0))*pow(x5,2.0)))+((((3.35*x0)*x2)*pow(x3,-1.0))*pow(x5,-1.0)))+(((((0.1*x0)*x1)*x4)*x5)*sin(((4.15*x5)*pow(x4,-1.0)))))+(((((0.28*x0)*x1)*x2)*x5)*sin(((4.15*x5)*pow(x4,-1.0)))))+(((((-0.3*x0)*x1)*x2)*pow(x4,-1.0))*pow(x5,2.0)))+(((((-0.47*x0)*x1)*x2)*x4)*sin(((4.15*x5)*pow(x4,-1.0)))))+((((((-0.72*x0)*x1)*x2)*x4)*pow(x3,-1.0))*sin(((4.15*x5)*pow(x4,-1.0)))))</t>
  </si>
  <si>
    <t>-0.47*x0*x1*x2*x4*sin(4.15*x5/x4) + 0.28*x0*x1*x2*x5*sin(4.15*x5/x4) - 0.3*x0*x1*x2*x5**2/x4 - 0.72*x0*x1*x2*x4*sin(4.15*x5/x4)/x3 + 0.1*x0*x1*x4*x5*sin(4.15*x5/x4) + 3.08*x0*x1*log(x2) + 6.96*x0*x1/x3 + 3.35*x0*x2/(x3*x5) + 0.18*x1*x3*x5**2/x4 - 2.53</t>
  </si>
  <si>
    <t>((((0.46+(-0.58*x3))+((-1.73*x4)*pow(((x0*x3)+((-1.0*x0)*x5)),-2.0)))+(((-2.94*x2)*pow((x4+(-0.8*x5)),-1.0))*log(x3)))+((((((1.49*x0)*x1)*pow(x2,2.0))*pow(x4,6.0))*pow(x5,-2.0))*pow((x3+(-1.0*x5)),-2.0)))</t>
  </si>
  <si>
    <t>1.49*x0*x1*x2**2*x4**6.0/(x5**2*(x3 - x5)**2) - 2.94*x2*log(x3)/(x4 - 0.8*x5) - 0.58*x3 - 1.73*x4/(x0*x3 - x0*x5)**2 + 0.46</t>
  </si>
  <si>
    <t>(0.12+(0.9*exp((x0*x1))))</t>
  </si>
  <si>
    <t>0.9*exp(x0*x1) + 0.12</t>
  </si>
  <si>
    <t>((((((((16.63+(0.6*pow((x2+(x0*pow(x3,-1.0))),4.0)))+((-0.37*x0)*pow((1.0+x2),4.0)))+(((8.23*x3)*pow((1.0+x2),4.0))*pow(((x1*pow(x0,-1.0))+(x4*pow(x0,-1.0))),-4.0)))+(((3.47*pow(x1,-1.0))*pow((1.0+x2),4.0))*pow(((pow(x0,-1.0)+(x1*pow(x3,-1.0)))+((pow(x0,-1.0)*pow(x1,2.0))*log(x4))),-4.0)))+(((-2.25*x4)*pow((1.0+x2),4.0))*pow(((x1*pow((x0+x4),-1.0))+(x4*pow(x0,-1.0))),-4.0)))+(((-0.04*pow(x1,-8.0))*pow(((-0.5+x2)+(x0*x3)),6.0))*sin(pow(x4,-8.0))))+((((26.73*pow(x0,4.0))*pow(x1,-4.0))*pow(x3,2.0))*pow(x4,-4.0)))+(((((-8.51*pow(x0,4.0))*pow(x1,-4.0))*pow(x3,2.0))*pow(x4,-4.0))*pow((1.0+(0.5*x2)),4.0)))</t>
  </si>
  <si>
    <t>-8.51*x0**4*x3**2*(0.5*x2 + 1)**4/(x1**4*x4**4) + 26.73*x0**4*x3**2/(x1**4*x4**4) - 0.37*x0*(x2 + 1)**4 + 8.23*x3*(x2 + 1)**4/(x1/x0 + x4/x0)**4 - 2.25*x4*(x2 + 1)**4/(x1/(x0 + x4) + x4/x0)**4 + 0.6*(x0/x3 + x2)**4 + 16.63 + 3.47*(x2 + 1)**4/(x1*(x1/x3 + x1**2*log(x4)/x0 + 1/x0)**4) - 0.04*(x0*x3 + x2 - 0.5)**6*sin(x4**(-8))/x1**8</t>
  </si>
  <si>
    <t>((((-0.86+((0.16*x2)*pow(((0.32*x2)+((x2*pow(x0,-2.0))*pow((x4+(-1.0*x5)),2.0))),-2.0)))+((1.16*pow(x2,2.0))*pow((x2+(0.06*pow((x4+(-1.0*x5)),4.0))),-2.0)))+((-0.04*x0)*x1))+(((1.77*x0)*x1)*pow((x2+(0.06*pow((x4+(-1.0*x5)),4.0))),-2.0)))</t>
  </si>
  <si>
    <t>-0.04*x0*x1 + 1.77*x0*x1/(x2 + 0.06*(x4 - x5)**4)**2 + 1.16*x2**2/(x2 + 0.06*(x4 - x5)**4)**2 + 0.16*x2/(0.32*x2 + x2*(x4 - x5)**2/x0**2)**2 - 0.86</t>
  </si>
  <si>
    <t>(pow(x4,-1.0)*((((x4*((((-8.51+(5.19*sin(x2)))+(3.57*x2))+(-0.85*x1))+(-1.35*sin(x1))))+(((0.32*x0)*x3)*sin((2.0*x1))))+(((1.65*x0)*x3)*sin(x1)))+(((-1.47*x0)*x3)*sin(x2))))</t>
  </si>
  <si>
    <t>(1.65*x0*x3*sin(x1) + 0.32*x0*x3*sin(2*x1) - 1.47*x0*x3*sin(x2) + x4*(-0.85*x1 + 3.57*x2 - 1.35*sin(x1) + 5.19*sin(x2) - 8.51))/x4</t>
  </si>
  <si>
    <t>((((-2.92+(2.9*pow((1.0+(x0*x1)),0.5)))+(-0.07*pow(x1,2.0)))+(-2.13*x0))+((2.33*x0)*pow(x1,-1.0)))</t>
  </si>
  <si>
    <t>-2.13*x0 + 2.33*x0/x1 - 0.07*x1**2 + 2.9*(x0*x1 + 1)**0.5 - 2.92</t>
  </si>
  <si>
    <t>(x0*(pow(x2,2.0)+(0.57*pow(x1,2.0))))</t>
  </si>
  <si>
    <t>x0*(0.57*x1**2 + x2**2)</t>
  </si>
  <si>
    <t>(((-4.49+(0.59*sin(((1.0+x0)+cos(x1)))))+(1.37*pow((3.14+(-1.0*x0)),-1.0)))+(31.8*pow(((1.0+x0)+sin(x1)),-1.0)))</t>
  </si>
  <si>
    <t>0.59*sin(x0 + cos(x1) + 1) - 4.49 + 31.8/(x0 + sin(x1) + 1) + 1.37/(3.14 - x0)</t>
  </si>
  <si>
    <t>((0.39*pow(x0,-1.0))+((-0.13*pow(x0,-3.0))*pow((x1+(-1.0*x2)),2.0)))</t>
  </si>
  <si>
    <t>0.39/x0 - 0.13*(x1 - x2)**2/x0**3</t>
  </si>
  <si>
    <t>(((x0*pow(x2,-2.0))*((-1.0*pow(x2,3.0))+((0.18*pow(x3,3.0))*log(pow(x4,2.0)))))*cos(x1))</t>
  </si>
  <si>
    <t>x0*(-x2**3 + 0.18*x3**3*log(x4**2))*cos(x1)/x2**2</t>
  </si>
  <si>
    <t>(((-0.09+x0)+((-0.99*x1)*x3))+((-0.11*x0)*pow((x1+(-0.8*x2)),-1.0)))</t>
  </si>
  <si>
    <t>x0 - 0.11*x0/(x1 - 0.8*x2) - 0.99*x1*x3 - 0.09</t>
  </si>
  <si>
    <t>(((-2.92+(0.16*x1))+(3.07*cos((0.5*pow(x1,-1.0)))))+(-0.4*pow(x1,-1.0)))</t>
  </si>
  <si>
    <t>0.16*x1 + 3.07*cos(0.5/x1) - 2.92 - 0.4/x1</t>
  </si>
  <si>
    <t>((0.04+(0.84*pow((x0+x1),-2.0)))+((0.18*pow((1.0+x0),-1.0))*cos(((0.5*pow(x0,-1.0))+(x1*pow(x0,-1.0))))))</t>
  </si>
  <si>
    <t>0.04 + 0.84/(x0 + x1)**2 + 0.18*cos(x1/x0 + 0.5/x0)/(x0 + 1)</t>
  </si>
  <si>
    <t>(-0.01+(0.71*pow(((((((((x4*x6)*x8)*pow(x0,2.0))*pow(x1,2.0))*pow(x2,2.0))*pow(x3,-2.0))*pow(x5,-2.0))*pow((-2.0+x7),-1.0)),0.5)))</t>
  </si>
  <si>
    <t>0.71*(x0**2*x1**2*x2**2*x4*x6*x8/(x3**2*x5**2*(x7 - 2)))**0.5 - 0.01</t>
  </si>
  <si>
    <t>((((((-1.29+(1.14*x0))+(1.14*x1))+(-0.67*sin(x3)))+((-0.37*x2)*sin(((x3+((3.14*pow(x2,-2.0))*pow(x3,-1.0)))+log(pow(x2,-2.0))))))+(((-3.16*pow((x2+x3),-1.0))*log(x0))*log(x1)))+(((-15577.33*pow(sin(pow(((x2*pow(x3,-1.0))+(x3*pow(x2,-1.0))),-1.0)),12.0))*log(x0))*log(x1)))</t>
  </si>
  <si>
    <t>1.14*x0 + 1.14*x1 - 0.37*x2*sin(x3 + log(x2**(-2)) + 3.14/(x2**2*x3)) - 15577.33*log(x0)*log(x1)*sin(1/(x2/x3 + x3/x2))**12 - 0.67*sin(x3) - 1.29 - 3.16*log(x0)*log(x1)/(x2 + x3)</t>
  </si>
  <si>
    <t>((((0.08*x0)*pow(x2,-1.0))*pow(x4,-1.0))+(((((0.08*x0)*x1)*pow(x2,-2.0))*pow(x4,-1.0))*cos(x3)))</t>
  </si>
  <si>
    <t>0.08*x0*x1*cos(x3)/(x2**2*x4) + 0.08*x0/(x2*x4)</t>
  </si>
  <si>
    <t>(((((2.71+(-0.85*x2))+((0.97*x0)*pow(x1,2.0)))+((1.01*x3)*x5))+((2.52*pow(log(x3),2.0))*pow(log(x4),2.0)))+((((0.16*pow(x3,2.0))*pow(x4,2.0))*pow((x0+log(x2)),-1.0))*log(x1)))</t>
  </si>
  <si>
    <t>0.97*x0*x1**2 - 0.85*x2 + 0.16*x3**2*x4**2*log(x1)/(x0 + log(x2)) + 1.01*x3*x5 + 2.52*log(x3)**2*log(x4)**2 + 2.71</t>
  </si>
  <si>
    <t>(x0+((-0.99*pow(x0,-1.0))*sin((1.6+x1))))</t>
  </si>
  <si>
    <t>x0 - 0.99*sin(x1 + 1.6)/x0</t>
  </si>
  <si>
    <t>((((((((0.82*x2)*pow(x4,-1.0))*sin(pow(x5,-2.0)))+((((1.06*x4)*pow(x3,2.0))*pow(x5,-2.0))*pow((x0+x2),-2.0)))+((((-1.79*x1)*pow(x3,2.0))*pow(x5,-2.0))*pow((1.0+x0),-2.0)))+(((((-0.18*x2)*pow(x0,-2.0))*pow(x1,3.0))*pow(x4,-1.0))*sin((2.0*pow(x5,-2.0)))))+((((((0.04*x3)*pow(2.0,x2))*pow(x0,-3.0))*pow(x1,4.0))*pow(x4,-2.0))*sin(pow(x5,-2.0))))+((((((0.33*x2)*pow(x0,-2.0))*pow(x1,2.0))*pow(x3,2.0))*pow(x4,-1.0))*sin(pow(x5,-2.0))))</t>
  </si>
  <si>
    <t>0.04*2**x2*x1**4*x3*sin(x5**(-2))/(x0**3*x4**2) - 1.79*x1*x3**2/(x5**2*(x0 + 1)**2) + 0.82*x2*sin(x5**(-2))/x4 + 1.06*x3**2*x4/(x5**2*(x0 + x2)**2) - 0.18*x1**3*x2*sin(2/x5**2)/(x0**2*x4) + 0.33*x1**2*x2*x3**2*sin(x5**(-2))/(x0**2*x4)</t>
  </si>
  <si>
    <t>(-0.19+(((1.15*x0)*x1)*pow(x2,-2.0)))</t>
  </si>
  <si>
    <t>1.15*x0*x1/x2**2 - 0.19</t>
  </si>
  <si>
    <t>((0.01+(-0.28*pow(((((pow(x2,-1.0)*pow(x3,2.0))*pow(log(x2),-2.0))+(((x0*x2)*pow(x1,-1.0))*pow(x3,2.0)))+sin(pow(2.0,x2))),-1.0)))+((0.13*pow(x3,-2.0))*pow((((10.0*pow(x3,-2.0))*pow(log(x2),2.0))+((x0*pow(x1,-1.0))*pow(x3,2.0))),-1.0)))</t>
  </si>
  <si>
    <t>0.01 - 0.28/(x0*x2*x3**2/x1 + sin(2**x2) + x3**2/(x2*log(x2)**2)) + 0.13/(x3**2*(x0*x3**2/x1 + 10*log(x2)**2/x3**2))</t>
  </si>
  <si>
    <t>(((-0.03+(0.3*pow((0.5+(-1.0*x1)),-1.0)))+(-0.18*pow(x1,-2.0)))+((-0.04*x0)*(1.0+x1)))</t>
  </si>
  <si>
    <t>-0.04*x0*(x1 + 1) - 0.03 + 0.3/(0.5 - x1) - 0.18/x1**2</t>
  </si>
  <si>
    <t>((-0.71*pow((x0+x1),-1.0))+((1.19*pow(0.5,(x1*pow(x0,-1.0))))*pow(x0,-1.0)))</t>
  </si>
  <si>
    <t>1.19*0.5**(x1/x0)/x0 - 0.71/(x0 + x1)</t>
  </si>
  <si>
    <t>(((x0*x1)*pow(x3,-1.0))*(((((0.52*pow(cos(x2),2.0))+(5.58*sin(x2)))+((3.38*cos((0.5+x2)))*sin(((11.0+x5)+(-1.0*x4)))))+((-1.78*x2)*sin(((11.0+x5)+(-1.0*x4)))))+(((-0.34*pow(x2,3.0))*pow(sin(((11.0+x5)+(-1.0*x4))),2.0))*cos(x2))))</t>
  </si>
  <si>
    <t>x0*x1*(-0.34*x2**3*sin(-x4 + x5 + 11)**2*cos(x2) - 1.78*x2*sin(-x4 + x5 + 11) + 5.58*sin(x2) + 3.38*sin(-x4 + x5 + 11)*cos(x2 + 0.5) + 0.52*cos(x2)**2)/x3</t>
  </si>
  <si>
    <t>(((x0*pow(x2,-3.0))*pow(x4,-1.0))*((0.08*pow(x2,2.0))+(((0.08*x1)*x2)*cos(x3))))</t>
  </si>
  <si>
    <t>x0*(0.08*x1*x2*cos(x3) + 0.08*x2**2)/(x2**3*x4)</t>
  </si>
  <si>
    <t>((x0*pow(x2,-0.5))*(pow(x2,2.5)+(1.34*pow(x1,x1))))</t>
  </si>
  <si>
    <t>x0*(1.34*x1**x1 + x2**2.5)/x2**0.5</t>
  </si>
  <si>
    <t>((((1.68*pow(x2,2.0))*pow(x3,2.0))*pow((1.0+(-1.0*x1)),2.0))*pow(((x4*x5)+((x4*x5)*pow(x0,2.0))),-2.0))</t>
  </si>
  <si>
    <t>1.68*x2**2*x3**2*(1 - x1)**2/(x0**2*x4*x5 + x4*x5)**2</t>
  </si>
  <si>
    <t>(-0.01+(2.04*pow(((((((((x4*x6)*x8)*pow(x0,2.0))*pow(x1,2.0))*pow(x2,2.0))*pow(x3,-2.0))*pow(x5,-2.0))*pow(x7,-2.0)),0.5)))</t>
  </si>
  <si>
    <t>2.04*(x0**2*x1**2*x2**2*x4*x6*x8/(x3**2*x5**2*x7**2))**0.5 - 0.01</t>
  </si>
  <si>
    <t>(((((0.03*pow(x5,-1.0))+(-1.42*sin((0.42*pow((pow(x5,-1.0)+(x2*pow(x4,-1.0))),-2.0)))))+(((14.17*pow(x5,-1.0))*pow((x4+(x5*pow(x1,-5.0))),-2.0))*pow((pow(x5,-1.0)+(x2*pow(x4,-1.0))),-2.0)))+((((46.5*x0)*pow((pow(x5,-1.0)+(x2*pow(x4,-1.0))),-2.0))*pow(((x0+x4)+(x5*pow(x1,-1.0))),-2.0))*cos(log((pow(x4,x1)*pow(pow(x5,-1.0),x1))))))+(((((65.71*pow(x0,2.0))*pow(x1,2.0))*pow(x5,-2.0))*pow((1.0+x4),-4.0))*pow((pow(x5,-1.0)+(x2*pow(x4,-1.0))),-4.0)))</t>
  </si>
  <si>
    <t>65.71*x0**2*x1**2/(x5**2*(x4 + 1)**4*(x2/x4 + 1/x5)**4) + 46.5*x0*cos(log(x4**x1*(1/x5)**x1))/((x2/x4 + 1/x5)**2*(x0 + x4 + x5/x1)**2) - 1.42*sin(0.42/(x2/x4 + 1/x5)**2) + 0.03/x5 + 14.17/(x5*(x4 + x5/x1**5)**2*(x2/x4 + 1/x5)**2)</t>
  </si>
  <si>
    <t>((((0.42+(13.9*pow(log((((1.0+(-0.1*x2))+((0.1*x1)*pow(x0,-1.0)))+((0.1*x3)*x4))),2.0)))+((0.98*x0)*pow(x1,2.0)))+((0.99*x3)*x5))+(((0.19*pow((0.88+x0),-1.0))*pow(((-1.0*x2)+(x3*x4)),2.0))*log(x1)))</t>
  </si>
  <si>
    <t>0.98*x0*x1**2 + 0.99*x3*x5 + 13.9*log(-0.1*x2 + 0.1*x3*x4 + 1 + 0.1*x1/x0)**2 + 0.42 + 0.19*(-x2 + x3*x4)**2*log(x1)/(x0 + 0.88)</t>
  </si>
  <si>
    <t>((((9.74+(-0.95*x0))+(-3.45*sin((-0.5+x1))))+(-24.8*pow(x0,-1.0)))+((0.5*x0)*sin((-0.5+x1))))</t>
  </si>
  <si>
    <t>0.5*x0*sin(x1 - 0.5) - 0.95*x0 - 3.45*sin(x1 - 0.5) + 9.74 - 24.8/x0</t>
  </si>
  <si>
    <t>(((((0.1+(0.26*x1))+(-0.23*pow(x1,-2.0)))+(-0.62*pow(x1,-1.0)))+(-0.12*sin((10.0+pow(x1,2.0)))))+((-1.15*pow(pow(x0,-2.0),0.5))*cos(x1)))</t>
  </si>
  <si>
    <t>0.26*x1 - 1.15*(x0**(-2))**0.5*cos(x1) - 0.12*sin(x1**2 + 10) + 0.1 - 0.62/x1 - 0.23/x1**2</t>
  </si>
  <si>
    <t>((-0.36+(0.06*x0))+(1.08*pow((x0+(x1*pow(x0,-1.0))),-1.0)))</t>
  </si>
  <si>
    <t>0.06*x0 - 0.36 + 1.08/(x0 + x1/x0)</t>
  </si>
  <si>
    <t>((pow(x0,-1.0)*pow(x2,-2.0))*(((0.34*x1)*pow((0.88+(-1.0*x5)),3.0))+(((pow(x2,2.0)*pow(x3,2.0))*pow(x5,2.0))*(-0.04+(0.08*x4)))))</t>
  </si>
  <si>
    <t>(0.34*x1*(0.88 - x5)**3 + x2**2*x3**2*x5**2*(0.08*x4 - 0.04))/(x0*x2**2)</t>
  </si>
  <si>
    <t>((((0.06*x0)*pow(x2,-1.0))*pow(x4,-1.0))+((((0.04*x0)*pow(10.0,cos(x3)))*pow(x4,-1.0))*pow((x2+sin((1.0+x1))),-2.0)))</t>
  </si>
  <si>
    <t>0.04*10**cos(x3)*x0/(x4*(x2 + sin(x1 + 1))**2) + 0.06*x0/(x2*x4)</t>
  </si>
  <si>
    <t>(((0.03+(-0.0*x3))+(-0.18*pow((((((-1.0*x3)+(pow(x3,2.0)*pow(log(x2),-2.0)))+(pow(x3,2.0)*pow(log(x2),3.0)))+((-1.0*x3)*pow(log(x2),-1.0)))+(((x0*x3)*pow(x1,-1.0))*log((x2+x3)))),-1.0)))+((((0.1*x1)*pow(x0,-1.0))*pow(x2,-1.0))*pow(x3,-5.0)))</t>
  </si>
  <si>
    <t>-0.e-2*x3 + 0.03 - 0.18/(x0*x3*log(x2 + x3)/x1 + x3**2*log(x2)**3 + x3**2/log(x2)**2 - x3 - x3/log(x2)) + 0.1*x1/(x0*x2*x3**5)</t>
  </si>
  <si>
    <t>(((((((0.13*pow(x2,2.0))*pow(x3,2.0))*pow(x4,-2.0))*pow((1.0+x5),-2.0))+(((((0.58*pow(x0,-3.0))*pow(x1,3.0))*pow(x3,2.0))*pow(x4,-2.0))*sin(pow(x5,-2.0))))+(((((-1.11*pow(x1,3.0))*pow(x3,2.0))*pow(x4,-2.0))*pow(x5,-2.0))*sin(pow(x0,-3.0))))+((((((0.4*x2)*pow(x0,-3.0))*pow(x1,3.0))*pow(x3,2.0))*pow(x4,-2.0))*pow(x5,-2.0)))</t>
  </si>
  <si>
    <t>-1.11*x1**3*x3**2*sin(x0**(-3))/(x4**2*x5**2) + 0.13*x2**2*x3**2/(x4**2*(x5 + 1)**2) + 0.4*x1**3*x2*x3**2/(x0**3*x4**2*x5**2) + 0.58*x1**3*x3**2*sin(x5**(-2))/(x0**3*x4**2)</t>
  </si>
  <si>
    <t>((((0.31+(((((20.8*x0)*x1)*x2)*pow(x3,-1.0))*pow((2.14+((x2*pow(x5,-1.0))*pow((x5+(-1.0*x4)),2.0))),-1.0)))+((((((-0.5*x0)*x1)*x4)*pow(x2,2.0))*pow(x3,-1.0))*sin(pow((x4+(x5*pow(x2,-1.0))),-1.0))))+(((((((2.55*x0)*x1)*x2)*x5)*pow(x3,-1.0))*pow((1.0+x4),-1.0))*sin(pow(x5,-1.0))))+(((((((-3.96*x0)*x1)*x2)*x5)*pow(x3,-1.0))*pow(x4,-1.0))*sin((x4*sin(pow(x5,-1.0))))))</t>
  </si>
  <si>
    <t>-0.5*x0*x1*x2**2*x4*sin(1/(x4 + x5/x2))/x3 + 2.55*x0*x1*x2*x5*sin(1/x5)/(x3*(x4 + 1)) + 20.8*x0*x1*x2/(x3*(x2*(-x4 + x5)**2/x5 + 2.14)) - 3.96*x0*x1*x2*x5*sin(x4*sin(1/x5))/(x3*x4) + 0.31</t>
  </si>
  <si>
    <t>(((-7.01*pow(x2,-50.0))+((0.7*x1)*pow(x2,-1.0)))+((((6.52*pow(x1,-1.0))*pow(x2,-5.0))*pow(((pow(4.0,x0)*pow(x3,-1.0))*log(x3)),0.5))*sin(log(x1))))</t>
  </si>
  <si>
    <t>0.7*x1/x2 - 7.01/x2**50 + 6.52*(4**x0*log(x3)/x3)**0.5*sin(log(x1))/(x1*x2**5)</t>
  </si>
  <si>
    <t>((-0.97+(0.21*x0))+((1.75*pow((3.14+(-1.0*x0)),-1.0))*sin((-0.5+x1))))</t>
  </si>
  <si>
    <t>0.21*x0 - 0.97 + 1.75*sin(x1 - 0.5)/(3.14 - x0)</t>
  </si>
  <si>
    <t>((0.26+(-0.17*pow(x1,-2.0)))+((-0.79*pow(sin((0.8+x1)),2.0))*sin(pow(x1,-2.0))))</t>
  </si>
  <si>
    <t>-0.79*sin(x1**(-2))*sin(x1 + 0.8)**2 + 0.26 - 0.17/x1**2</t>
  </si>
  <si>
    <t>((((0.15*x0)*pow(x2,-1.0))*pow(x4,-1.0))*pow((1.0+pow((1.0+sin((11.0+x3))),(0.32*x1))),-1.0))</t>
  </si>
  <si>
    <t>0.15*x0/(x2*x4*((sin(x3 + 11) + 1)**(0.32*x1) + 1))</t>
  </si>
  <si>
    <t>(((((((((((-0.82+(x3*x5))+((0.01*pow(x3,2.0))*pow(x4,2.0)))+((0.99*x0)*pow(x1,2.0)))+(((0.07*x1)*x4)*pow(x3,2.0)))+(((0.29*x1)*x3)*x4))+(((0.83*x1)*x2)*pow((1.0+x4),-1.0)))+(((-0.06*x3)*x4)*pow(x1,2.0)))+(((-0.18*x1)*x2)*x3))+((((0.22*x1)*x3)*pow(x4,2.0))*pow((1.0+x0),-1.0)))+((((-0.34*x1)*x2)*x4)*pow((1.0+x0),-1.0)))+((((-0.03*x0)*x1)*x3)*x4))</t>
  </si>
  <si>
    <t>0.99*x0*x1**2 - 0.03*x0*x1*x3*x4 - 0.06*x1**2*x3*x4 - 0.18*x1*x2*x3 - 0.34*x1*x2*x4/(x0 + 1) + 0.83*x1*x2/(x4 + 1) + 0.07*x1*x3**2*x4 + 0.22*x1*x3*x4**2/(x0 + 1) + 0.29*x1*x3*x4 + 0.01*x3**2*x4**2 + x3*x5 - 0.82</t>
  </si>
  <si>
    <t>(((((0.07*pow(x5,-2.0))*pow((pow(x4,2.0)+(pow(x4,-4.0)*sin(pow(x0,-1.0)))),-1.0))*pow(((x0*pow(x2,-1.0))+(pow(x0,2.0)*pow(x2,-1.0))),-2.0))*pow(((((((0.5*x3)+(x1*x3))+((0.5*x3)*pow(x6,-1.0)))+((0.45*x3)*pow(x1,2.0)))+((0.71*x6)*sin((x5*pow(x0,2.0)))))+(((0.5*x3)*pow(x1,2.0))*pow(x4,-1.0))),2.0))+((((0.03*x3)*pow(x2,3.0))*pow(x4,-1.0))*pow(x5,-2.0)))</t>
  </si>
  <si>
    <t>0.03*x2**3*x3/(x4*x5**2) + 0.07*(0.45*x1**2*x3 + 0.5*x1**2*x3/x4 + x1*x3 + 0.5*x3 + 0.5*x3/x6 + 0.71*x6*sin(x0**2*x5))**2/(x5**2*(x4**2 + sin(1/x0)/x4**4)*(x0**2/x2 + x0/x2)**2)</t>
  </si>
  <si>
    <t>((((0.58*x1)*pow(x0,-1.0))*pow((0.5+x3),-4.0))*sin((2.0*x2)))</t>
  </si>
  <si>
    <t>0.58*x1*sin(2*x2)/(x0*(x3 + 0.5)**4)</t>
  </si>
  <si>
    <t>(pow(x2,-2.0)*(((((0.87*x0)*x1)*pow((x0*sin(x0)),0.5))+(((1.71*x0)*sin(x4))*sin(x5)))+(((1.28*x1)*sin(x4))*sin(x5))))</t>
  </si>
  <si>
    <t>(0.87*x0*x1*(x0*sin(x0))**0.5 + 1.71*x0*sin(x4)*sin(x5) + 1.28*x1*sin(x4)*sin(x5))/x2**2</t>
  </si>
  <si>
    <t>(((((((((((8.46+(-1.41*x1))+(-7.3*pow(x2,-1.0)))+((4.0*x1)*sin(((4.23*x4)*pow(x5,-1.0)))))+((-1.52*x1)*sin(((4.23*x4)*pow((0.5+x5),-1.0)))))+(((0.76*x5)*pow(x2,2.0))*pow((x3+(x4*pow(x0,-1.0))),-2.0)))+(((2.26*pow(x1,2.0))*pow(x2,2.0))*pow((x3+(x4*pow(x0,-1.0))),-2.0)))+(((10.59*x0)*x1)*pow(x3,-1.0)))+(((-0.64*x2)*x4)*pow(x5,-1.0)))+((((-1.09*x0)*x1)*x4)*pow(x3,-1.0)))+(((((-5.72*x1)*x2)*x5)*pow((((-0.5+x3)+(x3*pow(x0,-1.0)))+(x4*pow(x0,-1.0))),-1.0))*sin(((4.23*x4)*pow(x5,-1.0)))))+((((((-0.8*x0)*x1)*x2)*x4)*pow(x3,-1.0))*pow(x5,-1.0)))</t>
  </si>
  <si>
    <t>-0.8*x0*x1*x2*x4/(x3*x5) - 1.09*x0*x1*x4/x3 + 10.59*x0*x1/x3 + 2.26*x1**2*x2**2/(x3 + x4/x0)**2 - 5.72*x1*x2*x5*sin(4.23*x4/x5)/(x3 - 0.5 + x3/x0 + x4/x0) + 4*x1*sin(4.23*x4/x5) - 1.52*x1*sin(4.23*x4/(x5 + 0.5)) - 1.41*x1 + 0.76*x2**2*x5/(x3 + x4/x0)**2 - 0.64*x2*x4/x5 + 8.46 - 7.3/x2</t>
  </si>
  <si>
    <t>(-0.0+((2.07*pow(((((((x4*x6)*pow(x0,2.0))*pow(x1,2.0))*pow(x2,2.0))*pow(x5,-2.0))*pow(x7,-2.0)),0.5))*pow(((1.0+x3)+(-1.0*x8)),-1.0)))</t>
  </si>
  <si>
    <t>2.07*(x0**2*x1**2*x2**2*x4*x6/(x5**2*x7**2))**0.5/(x3 - x8 + 1) - 0.e-2</t>
  </si>
  <si>
    <t>((((((2.16+(-0.64*x2))+(x0*pow(x1,2.0)))+((0.3*pow(x4,2.0))*pow(log(x3),2.0)))+((1.02*x3)*x5))+((-1.62*log(x1))*sin(log(x3))))+((((0.91*pow(x3,2.0))*pow(x4,2.0))*pow(((x4+(3.0*x0))+(x0*x2)),-1.0))*log(x1)))</t>
  </si>
  <si>
    <t>x0*x1**2 - 0.64*x2 + 0.91*x3**2*x4**2*log(x1)/(x0*x2 + 3*x0 + x4) + 1.02*x3*x5 + 0.3*x4**2*log(x3)**2 - 1.62*log(x1)*sin(log(x3)) + 2.16</t>
  </si>
  <si>
    <t>((((((0.08*x4)*pow(x0,-1.0))*pow(x3,2.0))*pow(x5,2.0))+(((((-0.02*x1)*pow(x0,-1.0))*pow(x2,-1.0))*pow(x5,2.0))*pow(((x5+(-0.5*x4))+(x4*pow(x2,-1.0))),2.0)))+(((((-0.04*pow(x0,-1.0))*pow(x3,2.0))*pow(x5,2.0))*pow(((-2.0+x2)+x4),-1.0))*pow(log((x2+x4)),2.0)))</t>
  </si>
  <si>
    <t>-0.02*x1*x5**2*(-0.5*x4 + x5 + x4/x2)**2/(x0*x2) + 0.08*x3**2*x4*x5**2/x0 - 0.04*x3**2*x5**2*log(x2 + x4)**2/(x0*(x2 + x4 - 2))</t>
  </si>
  <si>
    <t>((((x0*x1)*pow(x2,-1.0))*pow((0.5+(-1.0*x3)),-1.0))*(-0.0474827223871+(0.0*x3)))</t>
  </si>
  <si>
    <t>x0*x1*(0.e-2*x3 - 0.0474827223871)/(x2*(0.5 - x3))</t>
  </si>
  <si>
    <t>((((0.26*x1)*pow(x0,-1.0))*pow((0.5+pow(x3,2.0)),-2.0))*sin((2.0*x2)))</t>
  </si>
  <si>
    <t>0.26*x1*sin(2*x2)/(x0*(x3**2 + 0.5)**2)</t>
  </si>
  <si>
    <t>(((x0*x1)*pow(x3,-1.0))*(((((3.33+(-0.21*pow(x2,2.0)))+(-2.7*cos((x2+pow(pow((x4+(-1.0*x5)),2.0),0.5)))))+((0.22*pow(cos(pow(pow((x4+(-1.0*x5)),2.0),0.5)),2.0))*exp(x2)))+((3.58*x2)*cos(pow(pow((x4+(-1.0*x5)),2.0),0.5))))+(((-0.34*pow(x2,2.0))*pow(pow((x4+(-1.0*x5)),2.0),0.5))*cos(pow(pow((x4+(-1.0*x5)),2.0),0.5)))))</t>
  </si>
  <si>
    <t>x0*x1*(-0.34*x2**2*((x4 - x5)**2)**0.5*cos(((x4 - x5)**2)**0.5) - 0.21*x2**2 + 3.58*x2*cos(((x4 - x5)**2)**0.5) + 0.22*exp(x2)*cos(((x4 - x5)**2)**0.5)**2 - 2.7*cos(x2 + ((x4 - x5)**2)**0.5) + 3.33)/x3</t>
  </si>
  <si>
    <t>((-0.34+(x0*pow(x2,2.0)))+(((0.39*x0)*pow(x1,2.0))*pow((1.0+pow(x2,-1.0)),2.0)))</t>
  </si>
  <si>
    <t>0.39*x0*x1**2*(1 + 1/x2)**2 + x0*x2**2 - 0.34</t>
  </si>
  <si>
    <t>(-0.0+(2.01*pow(((((((((x4*x6)*x8)*pow(x0,2.0))*pow(x1,2.0))*pow(x2,2.0))*pow(x3,-2.0))*pow(x5,-2.0))*pow(x7,-2.0)),0.5)))</t>
  </si>
  <si>
    <t>2.01*(x0**2*x1**2*x2**2*x4*x6*x8/(x3**2*x5**2*x7**2))**0.5 - 0.e-2</t>
  </si>
  <si>
    <t>(((((1.06*x0)*pow(x1,2.0))+((1.01*x3)*x5))+(((1.67*pow(x3,2.0))*pow(x4,2.0))*pow(((x0+((1.8*x2)*pow(x1,-1.0)))+((x3*x4)*pow(x1,-1.0))),-1.0)))+(((-0.49*x1)*x3)*x4))</t>
  </si>
  <si>
    <t>1.06*x0*x1**2 - 0.49*x1*x3*x4 + 1.67*x3**2*x4**2/(x0 + 1.8*x2/x1 + x3*x4/x1) + 1.01*x3*x5</t>
  </si>
  <si>
    <t>(((x0*x1)*pow(x3,-1.0))*((((1.65+(6.15*x2))+((-4.47*x2)*pow(pow(sin(log((x4*pow(x5,-1.0)))),2.0),0.5)))+(((0.95*x4)*x5)*pow(pow(sin(log((x4*pow(x5,-1.0)))),2.0),0.5)))+((((-0.95*x2)*x4)*x5)*pow(pow(sin(log((x4*pow(x5,-1.0)))),2.0),0.5))))</t>
  </si>
  <si>
    <t>x0*x1*(-0.95*x2*x4*x5*(sin(log(x4/x5))**2)**0.5 - 4.47*x2*(sin(log(x4/x5))**2)**0.5 + 6.15*x2 + 0.95*x4*x5*(sin(log(x4/x5))**2)**0.5 + 1.65)/x3</t>
  </si>
  <si>
    <t>((((((0.48*x0)*x1)*x2)*pow(x5,-1.0))*pow(x7,-1.0))+(((((((((0.86*x0)*x1)*x2)*x4)*x6)*x8)*pow(x3,-2.0))*pow(x7,-1.0))*pow(log(x5),-2.0)))</t>
  </si>
  <si>
    <t>0.48*x0*x1*x2/(x5*x7) + 0.86*x0*x1*x2*x4*x6*x8/(x3**2*x7*log(x5)**2)</t>
  </si>
  <si>
    <t>((((-0.19+((0.99*x3)*x5))+((1.04*x0)*pow(x1,2.0)))+(((1.53*pow(x3,2.0))*pow(x4,2.0))*pow(((x0+((2.0*x2)*pow(x1,-1.0)))+((x3*x4)*sin(pow(x1,-1.0)))),-1.0)))+(((-0.39*x1)*x3)*x4))</t>
  </si>
  <si>
    <t>1.04*x0*x1**2 - 0.39*x1*x3*x4 + 1.53*x3**2*x4**2/(x0 + x3*x4*sin(1/x1) + 2*x2/x1) + 0.99*x3*x5 - 0.19</t>
  </si>
  <si>
    <t>R2&gt;0.999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</si>
</sst>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11" fontId="0" fillId="0" borderId="0" xfId="0" applyNumberFormat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2" fontId="0" fillId="0" borderId="0" xfId="0" applyNumberFormat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/>
    <xf numFmtId="0" fontId="1" fillId="0" borderId="5" xfId="0" applyFont="1" applyBorder="1"/>
    <xf numFmtId="0" fontId="1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CD27C-5A23-4711-9737-227D669C119C}">
  <dimension ref="A1:S1303"/>
  <sheetViews>
    <sheetView tabSelected="1" topLeftCell="C1" workbookViewId="0">
      <selection activeCell="P15" sqref="P15"/>
    </sheetView>
  </sheetViews>
  <sheetFormatPr defaultRowHeight="15" x14ac:dyDescent="0.25"/>
  <cols>
    <col min="1" max="1" width="19.140625" bestFit="1" customWidth="1"/>
    <col min="3" max="3" width="52.28515625" customWidth="1"/>
    <col min="4" max="4" width="9.140625" style="3" customWidth="1"/>
    <col min="5" max="5" width="9.85546875" style="17" customWidth="1"/>
    <col min="6" max="7" width="9.140625" style="17" customWidth="1"/>
    <col min="8" max="8" width="65.140625" style="17" customWidth="1"/>
    <col min="9" max="9" width="8.7109375" style="17" bestFit="1" customWidth="1"/>
    <col min="10" max="10" width="10.42578125" style="17" customWidth="1"/>
    <col min="11" max="11" width="9.140625" style="4" customWidth="1"/>
    <col min="12" max="12" width="9.140625" style="3"/>
    <col min="13" max="13" width="9.85546875" style="17" customWidth="1"/>
    <col min="14" max="15" width="9.140625" style="17"/>
    <col min="16" max="16" width="65.140625" style="17" customWidth="1"/>
    <col min="17" max="17" width="8.7109375" style="17" bestFit="1" customWidth="1"/>
    <col min="18" max="18" width="10.42578125" style="17" customWidth="1"/>
    <col min="19" max="19" width="9.140625" style="4"/>
  </cols>
  <sheetData>
    <row r="1" spans="1:19" s="2" customFormat="1" x14ac:dyDescent="0.25">
      <c r="A1" s="1"/>
      <c r="D1" s="19" t="s">
        <v>1302</v>
      </c>
      <c r="E1" s="20"/>
      <c r="F1" s="20"/>
      <c r="G1" s="20"/>
      <c r="H1" s="20"/>
      <c r="I1" s="23">
        <f>I2/1300</f>
        <v>0.83461538461538465</v>
      </c>
      <c r="J1" s="23"/>
      <c r="K1" s="21">
        <f>K2/1300</f>
        <v>0.60538461538461541</v>
      </c>
      <c r="L1" s="19" t="s">
        <v>1745</v>
      </c>
      <c r="M1" s="20"/>
      <c r="N1" s="20"/>
      <c r="O1" s="20"/>
      <c r="P1" s="20"/>
      <c r="Q1" s="23">
        <f>Q2/1300</f>
        <v>0.63230769230769235</v>
      </c>
      <c r="R1" s="23"/>
      <c r="S1" s="21">
        <f>S2/1300</f>
        <v>0.3453846153846154</v>
      </c>
    </row>
    <row r="2" spans="1:19" s="17" customFormat="1" x14ac:dyDescent="0.25">
      <c r="A2" s="3"/>
      <c r="D2" s="10">
        <f>MEDIAN(D4:D1303)</f>
        <v>1</v>
      </c>
      <c r="E2" s="16">
        <f>MEDIAN(E4:E1303)</f>
        <v>0</v>
      </c>
      <c r="F2" s="16">
        <f>MEDIAN(F4:F1303)</f>
        <v>13</v>
      </c>
      <c r="G2" s="16">
        <f>MEDIAN(G4:G1303)</f>
        <v>236</v>
      </c>
      <c r="H2" s="16"/>
      <c r="I2" s="16">
        <f>SUM(I4:I1303)</f>
        <v>1085</v>
      </c>
      <c r="K2" s="11">
        <f>SUM(K4:K1303)</f>
        <v>787</v>
      </c>
      <c r="L2" s="10">
        <f>MEDIAN(L4:L1303)</f>
        <v>0.99992126999999997</v>
      </c>
      <c r="M2" s="16">
        <f>MEDIAN(M4:M1303)</f>
        <v>1.149232E-2</v>
      </c>
      <c r="N2" s="16">
        <f>MEDIAN(N4:N1303)</f>
        <v>13</v>
      </c>
      <c r="O2" s="16">
        <f>MEDIAN(O4:O1303)</f>
        <v>35.700000000000003</v>
      </c>
      <c r="P2" s="16"/>
      <c r="Q2" s="16">
        <f>SUM(Q4:Q1303)</f>
        <v>822</v>
      </c>
      <c r="S2" s="11">
        <f>SUM(S4:S1303)</f>
        <v>449</v>
      </c>
    </row>
    <row r="3" spans="1:19" s="7" customFormat="1" ht="15.75" thickBot="1" x14ac:dyDescent="0.3">
      <c r="A3" s="6" t="s">
        <v>147</v>
      </c>
      <c r="B3" s="7" t="s">
        <v>145</v>
      </c>
      <c r="C3" s="7" t="s">
        <v>1301</v>
      </c>
      <c r="D3" s="6" t="s">
        <v>1303</v>
      </c>
      <c r="E3" s="7" t="s">
        <v>1304</v>
      </c>
      <c r="F3" s="7" t="s">
        <v>6</v>
      </c>
      <c r="G3" s="7" t="s">
        <v>1305</v>
      </c>
      <c r="H3" s="7" t="s">
        <v>1306</v>
      </c>
      <c r="I3" s="7" t="s">
        <v>4731</v>
      </c>
      <c r="J3" s="7" t="s">
        <v>1323</v>
      </c>
      <c r="K3" s="8" t="s">
        <v>1322</v>
      </c>
      <c r="L3" s="6" t="s">
        <v>1303</v>
      </c>
      <c r="M3" s="7" t="s">
        <v>1304</v>
      </c>
      <c r="N3" s="7" t="s">
        <v>6</v>
      </c>
      <c r="O3" s="7" t="s">
        <v>1305</v>
      </c>
      <c r="P3" s="7" t="s">
        <v>1306</v>
      </c>
      <c r="Q3" s="7" t="s">
        <v>4731</v>
      </c>
      <c r="R3" s="7" t="s">
        <v>1323</v>
      </c>
      <c r="S3" s="8" t="s">
        <v>1322</v>
      </c>
    </row>
    <row r="4" spans="1:19" x14ac:dyDescent="0.25">
      <c r="A4" t="s">
        <v>46</v>
      </c>
      <c r="B4">
        <v>860</v>
      </c>
      <c r="C4" t="str">
        <f>VLOOKUP(A4,'srbench true models'!$A$1:$B$133,2,FALSE)</f>
        <v xml:space="preserve"> m_0/sqrt(1-v**2/c**2)</v>
      </c>
      <c r="D4" s="3">
        <f>_xlfn.IFNA(VLOOKUP(CONCATENATE($A4,"_",$B4), 'Srbench noise 0'!$A$1:$AH$1291, 32, FALSE),"")</f>
        <v>0.99998911999999995</v>
      </c>
      <c r="E4" s="17">
        <f>_xlfn.IFNA(VLOOKUP(CONCATENATE($A4,"_",$B4), 'Srbench noise 0'!$A$1:$AH$1291, 34, FALSE),"")</f>
        <v>4.0115200000000002E-3</v>
      </c>
      <c r="F4" s="17">
        <f>_xlfn.IFNA(VLOOKUP(CONCATENATE($A4,"_",$B4), 'Srbench noise 0'!$A$1:$AH$1291, 16, FALSE),"")</f>
        <v>15</v>
      </c>
      <c r="G4" s="17">
        <f>_xlfn.IFNA(VLOOKUP(CONCATENATE($A4,"_",$B4), 'Srbench noise 0'!$A$1:$AH$1291, 18, FALSE),"")</f>
        <v>3600.3</v>
      </c>
      <c r="H4" s="17" t="str">
        <f>_xlfn.IFNA(VLOOKUP(CONCATENATE($A4,"_",$B4), 'Srbench noise 0'!$A$1:$AH$1291, 28, FALSE),"")</f>
        <v>x0*(0.85915284*(x1**5/x2**5)**0.5 + 1.00486582)</v>
      </c>
      <c r="I4" s="17">
        <f>IF(D4&gt;0.999,1,0)</f>
        <v>1</v>
      </c>
      <c r="J4" s="17">
        <f>IF(AND(D4=1, E4&lt;0.000001),1,IF(AND(D4&gt;0.999,E4&lt;0.001),"?",0))</f>
        <v>0</v>
      </c>
      <c r="K4" s="4">
        <f>IF(J4&lt;&gt;"?",J4,"")</f>
        <v>0</v>
      </c>
      <c r="L4" s="3">
        <f>_xlfn.IFNA(VLOOKUP(CONCATENATE($A4,"_",$B4), 'Srbench noise 0.01'!$A$1:$AH$1291, 32, FALSE),"")</f>
        <v>0.99990816999999999</v>
      </c>
      <c r="M4" s="17">
        <f>_xlfn.IFNA(VLOOKUP(CONCATENATE($A4,"_",$B4), 'Srbench noise 0.01'!$A$1:$AH$1291, 34, FALSE),"")</f>
        <v>1.165421E-2</v>
      </c>
      <c r="N4" s="17">
        <f>_xlfn.IFNA(VLOOKUP(CONCATENATE($A4,"_",$B4), 'Srbench noise 0.01'!$A$1:$AH$1291, 16, FALSE),"")</f>
        <v>15</v>
      </c>
      <c r="O4" s="17">
        <f>_xlfn.IFNA(VLOOKUP(CONCATENATE($A4,"_",$B4), 'Srbench noise 0.01'!$A$1:$AH$1291, 18, FALSE),"")</f>
        <v>19.100000000000001</v>
      </c>
      <c r="P4" s="17" t="str">
        <f>_xlfn.IFNA(VLOOKUP(CONCATENATE($A4,"_",$B4), 'Srbench noise 0.01'!$A$1:$AH$1291, 28, FALSE),"")</f>
        <v>-0.17*x0*x1/(x1 - x2) + 0.98*x0</v>
      </c>
      <c r="Q4" s="17">
        <f>IF(L4&gt;0.999,1,0)</f>
        <v>1</v>
      </c>
      <c r="R4" s="17">
        <f>IF(AND(L4=1, M4&lt;0.000001),1,IF(AND(L4&gt;0.999,M4&lt;0.001),"?",0))</f>
        <v>0</v>
      </c>
      <c r="S4" s="4">
        <f>IF(R4&lt;&gt;"?",R4,"")</f>
        <v>0</v>
      </c>
    </row>
    <row r="5" spans="1:19" x14ac:dyDescent="0.25">
      <c r="A5" t="s">
        <v>46</v>
      </c>
      <c r="B5">
        <v>4426</v>
      </c>
      <c r="C5" t="str">
        <f>VLOOKUP(A5,'srbench true models'!$A$1:$B$133,2,FALSE)</f>
        <v xml:space="preserve"> m_0/sqrt(1-v**2/c**2)</v>
      </c>
      <c r="D5" s="3">
        <f>_xlfn.IFNA(VLOOKUP(CONCATENATE($A5,"_",$B5), 'Srbench noise 0'!$A$1:$AH$1291, 32, FALSE),"")</f>
        <v>0.99998927000000004</v>
      </c>
      <c r="E5" s="17">
        <f>_xlfn.IFNA(VLOOKUP(CONCATENATE($A5,"_",$B5), 'Srbench noise 0'!$A$1:$AH$1291, 34, FALSE),"")</f>
        <v>3.9743299999999999E-3</v>
      </c>
      <c r="F5" s="17">
        <f>_xlfn.IFNA(VLOOKUP(CONCATENATE($A5,"_",$B5), 'Srbench noise 0'!$A$1:$AH$1291, 16, FALSE),"")</f>
        <v>15</v>
      </c>
      <c r="G5" s="17">
        <f>_xlfn.IFNA(VLOOKUP(CONCATENATE($A5,"_",$B5), 'Srbench noise 0'!$A$1:$AH$1291, 18, FALSE),"")</f>
        <v>3600.2</v>
      </c>
      <c r="H5" s="17" t="str">
        <f>_xlfn.IFNA(VLOOKUP(CONCATENATE($A5,"_",$B5), 'Srbench noise 0'!$A$1:$AH$1291, 28, FALSE),"")</f>
        <v>x0*(0.85650521*(x1**5/x2**5)**0.5 + 1.00503006)</v>
      </c>
      <c r="I5" s="17">
        <f t="shared" ref="I5:I68" si="0">IF(D5&gt;0.999,1,0)</f>
        <v>1</v>
      </c>
      <c r="J5" s="17">
        <f t="shared" ref="J5:J68" si="1">IF(AND(D5=1, E5&lt;0.000001),1,IF(AND(D5&gt;0.999,E5&lt;0.001),"?",0))</f>
        <v>0</v>
      </c>
      <c r="K5" s="4">
        <f t="shared" ref="K5:K68" si="2">IF(J5&lt;&gt;"?",J5,"")</f>
        <v>0</v>
      </c>
      <c r="L5" s="3">
        <f>_xlfn.IFNA(VLOOKUP(CONCATENATE($A5,"_",$B5), 'Srbench noise 0.01'!$A$1:$AH$1291, 32, FALSE),"")</f>
        <v>0.99990772000000006</v>
      </c>
      <c r="M5" s="17">
        <f>_xlfn.IFNA(VLOOKUP(CONCATENATE($A5,"_",$B5), 'Srbench noise 0.01'!$A$1:$AH$1291, 34, FALSE),"")</f>
        <v>1.165598E-2</v>
      </c>
      <c r="N5" s="17">
        <f>_xlfn.IFNA(VLOOKUP(CONCATENATE($A5,"_",$B5), 'Srbench noise 0.01'!$A$1:$AH$1291, 16, FALSE),"")</f>
        <v>15</v>
      </c>
      <c r="O5" s="17">
        <f>_xlfn.IFNA(VLOOKUP(CONCATENATE($A5,"_",$B5), 'Srbench noise 0.01'!$A$1:$AH$1291, 18, FALSE),"")</f>
        <v>16.8</v>
      </c>
      <c r="P5" s="17" t="str">
        <f>_xlfn.IFNA(VLOOKUP(CONCATENATE($A5,"_",$B5), 'Srbench noise 0.01'!$A$1:$AH$1291, 28, FALSE),"")</f>
        <v>-0.17*x0*x1/(x1 - x2) + 0.98*x0</v>
      </c>
      <c r="Q5" s="17">
        <f t="shared" ref="Q5:Q68" si="3">IF(L5&gt;0.999,1,0)</f>
        <v>1</v>
      </c>
      <c r="R5" s="17">
        <f t="shared" ref="R5:R68" si="4">IF(AND(L5=1, M5&lt;0.000001),1,IF(AND(L5&gt;0.999,M5&lt;0.001),"?",0))</f>
        <v>0</v>
      </c>
      <c r="S5" s="4">
        <f t="shared" ref="S5:S68" si="5">IF(R5&lt;&gt;"?",R5,"")</f>
        <v>0</v>
      </c>
    </row>
    <row r="6" spans="1:19" x14ac:dyDescent="0.25">
      <c r="A6" t="s">
        <v>46</v>
      </c>
      <c r="B6">
        <v>5390</v>
      </c>
      <c r="C6" t="str">
        <f>VLOOKUP(A6,'srbench true models'!$A$1:$B$133,2,FALSE)</f>
        <v xml:space="preserve"> m_0/sqrt(1-v**2/c**2)</v>
      </c>
      <c r="D6" s="3">
        <f>_xlfn.IFNA(VLOOKUP(CONCATENATE($A6,"_",$B6), 'Srbench noise 0'!$A$1:$AH$1291, 32, FALSE),"")</f>
        <v>0.99997575000000005</v>
      </c>
      <c r="E6" s="17">
        <f>_xlfn.IFNA(VLOOKUP(CONCATENATE($A6,"_",$B6), 'Srbench noise 0'!$A$1:$AH$1291, 34, FALSE),"")</f>
        <v>5.9506899999999998E-3</v>
      </c>
      <c r="F6" s="17">
        <f>_xlfn.IFNA(VLOOKUP(CONCATENATE($A6,"_",$B6), 'Srbench noise 0'!$A$1:$AH$1291, 16, FALSE),"")</f>
        <v>15</v>
      </c>
      <c r="G6" s="17">
        <f>_xlfn.IFNA(VLOOKUP(CONCATENATE($A6,"_",$B6), 'Srbench noise 0'!$A$1:$AH$1291, 18, FALSE),"")</f>
        <v>3601.4</v>
      </c>
      <c r="H6" s="17" t="str">
        <f>_xlfn.IFNA(VLOOKUP(CONCATENATE($A6,"_",$B6), 'Srbench noise 0'!$A$1:$AH$1291, 28, FALSE),"")</f>
        <v>-0.13510124*x0*x1/(x1 - 0.9*x2) + 0.9827008*x0</v>
      </c>
      <c r="I6" s="17">
        <f t="shared" si="0"/>
        <v>1</v>
      </c>
      <c r="J6" s="17">
        <f t="shared" si="1"/>
        <v>0</v>
      </c>
      <c r="K6" s="4">
        <f t="shared" si="2"/>
        <v>0</v>
      </c>
      <c r="L6" s="3">
        <f>_xlfn.IFNA(VLOOKUP(CONCATENATE($A6,"_",$B6), 'Srbench noise 0.01'!$A$1:$AH$1291, 32, FALSE),"")</f>
        <v>0.99972835000000004</v>
      </c>
      <c r="M6" s="17">
        <f>_xlfn.IFNA(VLOOKUP(CONCATENATE($A6,"_",$B6), 'Srbench noise 0.01'!$A$1:$AH$1291, 34, FALSE),"")</f>
        <v>1.991801E-2</v>
      </c>
      <c r="N6" s="17">
        <f>_xlfn.IFNA(VLOOKUP(CONCATENATE($A6,"_",$B6), 'Srbench noise 0.01'!$A$1:$AH$1291, 16, FALSE),"")</f>
        <v>15</v>
      </c>
      <c r="O6" s="17">
        <f>_xlfn.IFNA(VLOOKUP(CONCATENATE($A6,"_",$B6), 'Srbench noise 0.01'!$A$1:$AH$1291, 18, FALSE),"")</f>
        <v>17.399999999999999</v>
      </c>
      <c r="P6" s="17" t="str">
        <f>_xlfn.IFNA(VLOOKUP(CONCATENATE($A6,"_",$B6), 'Srbench noise 0.01'!$A$1:$AH$1291, 28, FALSE),"")</f>
        <v>-0.18*x0*x1/(x1 - x2) + 0.98*x0</v>
      </c>
      <c r="Q6" s="17">
        <f t="shared" si="3"/>
        <v>1</v>
      </c>
      <c r="R6" s="17">
        <f t="shared" si="4"/>
        <v>0</v>
      </c>
      <c r="S6" s="4">
        <f t="shared" si="5"/>
        <v>0</v>
      </c>
    </row>
    <row r="7" spans="1:19" x14ac:dyDescent="0.25">
      <c r="A7" t="s">
        <v>46</v>
      </c>
      <c r="B7">
        <v>14423</v>
      </c>
      <c r="C7" t="str">
        <f>VLOOKUP(A7,'srbench true models'!$A$1:$B$133,2,FALSE)</f>
        <v xml:space="preserve"> m_0/sqrt(1-v**2/c**2)</v>
      </c>
      <c r="D7" s="3">
        <f>_xlfn.IFNA(VLOOKUP(CONCATENATE($A7,"_",$B7), 'Srbench noise 0'!$A$1:$AH$1291, 32, FALSE),"")</f>
        <v>0.99997290999999999</v>
      </c>
      <c r="E7" s="17">
        <f>_xlfn.IFNA(VLOOKUP(CONCATENATE($A7,"_",$B7), 'Srbench noise 0'!$A$1:$AH$1291, 34, FALSE),"")</f>
        <v>6.3350200000000002E-3</v>
      </c>
      <c r="F7" s="17">
        <f>_xlfn.IFNA(VLOOKUP(CONCATENATE($A7,"_",$B7), 'Srbench noise 0'!$A$1:$AH$1291, 16, FALSE),"")</f>
        <v>15</v>
      </c>
      <c r="G7" s="17">
        <f>_xlfn.IFNA(VLOOKUP(CONCATENATE($A7,"_",$B7), 'Srbench noise 0'!$A$1:$AH$1291, 18, FALSE),"")</f>
        <v>3600.8</v>
      </c>
      <c r="H7" s="17" t="str">
        <f>_xlfn.IFNA(VLOOKUP(CONCATENATE($A7,"_",$B7), 'Srbench noise 0'!$A$1:$AH$1291, 28, FALSE),"")</f>
        <v>0.14296184*x0*x1/(-1.14159265*x1 + x2) + 0.98449781*x0</v>
      </c>
      <c r="I7" s="17">
        <f t="shared" si="0"/>
        <v>1</v>
      </c>
      <c r="J7" s="17">
        <f t="shared" si="1"/>
        <v>0</v>
      </c>
      <c r="K7" s="4">
        <f t="shared" si="2"/>
        <v>0</v>
      </c>
      <c r="L7" s="3">
        <f>_xlfn.IFNA(VLOOKUP(CONCATENATE($A7,"_",$B7), 'Srbench noise 0.01'!$A$1:$AH$1291, 32, FALSE),"")</f>
        <v>0.99990800000000002</v>
      </c>
      <c r="M7" s="17">
        <f>_xlfn.IFNA(VLOOKUP(CONCATENATE($A7,"_",$B7), 'Srbench noise 0.01'!$A$1:$AH$1291, 34, FALSE),"")</f>
        <v>1.167462E-2</v>
      </c>
      <c r="N7" s="17">
        <f>_xlfn.IFNA(VLOOKUP(CONCATENATE($A7,"_",$B7), 'Srbench noise 0.01'!$A$1:$AH$1291, 16, FALSE),"")</f>
        <v>15</v>
      </c>
      <c r="O7" s="17">
        <f>_xlfn.IFNA(VLOOKUP(CONCATENATE($A7,"_",$B7), 'Srbench noise 0.01'!$A$1:$AH$1291, 18, FALSE),"")</f>
        <v>15.8</v>
      </c>
      <c r="P7" s="17" t="str">
        <f>_xlfn.IFNA(VLOOKUP(CONCATENATE($A7,"_",$B7), 'Srbench noise 0.01'!$A$1:$AH$1291, 28, FALSE),"")</f>
        <v>-0.17*x0*x1/(x1 - x2) + 0.98*x0</v>
      </c>
      <c r="Q7" s="17">
        <f t="shared" si="3"/>
        <v>1</v>
      </c>
      <c r="R7" s="17">
        <f t="shared" si="4"/>
        <v>0</v>
      </c>
      <c r="S7" s="4">
        <f t="shared" si="5"/>
        <v>0</v>
      </c>
    </row>
    <row r="8" spans="1:19" x14ac:dyDescent="0.25">
      <c r="A8" t="s">
        <v>46</v>
      </c>
      <c r="B8">
        <v>15795</v>
      </c>
      <c r="C8" t="str">
        <f>VLOOKUP(A8,'srbench true models'!$A$1:$B$133,2,FALSE)</f>
        <v xml:space="preserve"> m_0/sqrt(1-v**2/c**2)</v>
      </c>
      <c r="D8" s="3">
        <f>_xlfn.IFNA(VLOOKUP(CONCATENATE($A8,"_",$B8), 'Srbench noise 0'!$A$1:$AH$1291, 32, FALSE),"")</f>
        <v>0.99999733999999996</v>
      </c>
      <c r="E8" s="17">
        <f>_xlfn.IFNA(VLOOKUP(CONCATENATE($A8,"_",$B8), 'Srbench noise 0'!$A$1:$AH$1291, 34, FALSE),"")</f>
        <v>1.9844699999999999E-3</v>
      </c>
      <c r="F8" s="17">
        <f>_xlfn.IFNA(VLOOKUP(CONCATENATE($A8,"_",$B8), 'Srbench noise 0'!$A$1:$AH$1291, 16, FALSE),"")</f>
        <v>17</v>
      </c>
      <c r="G8" s="17">
        <f>_xlfn.IFNA(VLOOKUP(CONCATENATE($A8,"_",$B8), 'Srbench noise 0'!$A$1:$AH$1291, 18, FALSE),"")</f>
        <v>3600.4</v>
      </c>
      <c r="H8" s="17" t="str">
        <f>_xlfn.IFNA(VLOOKUP(CONCATENATE($A8,"_",$B8), 'Srbench noise 0'!$A$1:$AH$1291, 28, FALSE),"")</f>
        <v>0.39381793*x0*x1**2/(-0.4*x1 + x2)**2 + 1.00191105*x0</v>
      </c>
      <c r="I8" s="17">
        <f t="shared" si="0"/>
        <v>1</v>
      </c>
      <c r="J8" s="17">
        <f t="shared" si="1"/>
        <v>0</v>
      </c>
      <c r="K8" s="4">
        <f t="shared" si="2"/>
        <v>0</v>
      </c>
      <c r="L8" s="3">
        <f>_xlfn.IFNA(VLOOKUP(CONCATENATE($A8,"_",$B8), 'Srbench noise 0.01'!$A$1:$AH$1291, 32, FALSE),"")</f>
        <v>0.99990849999999998</v>
      </c>
      <c r="M8" s="17">
        <f>_xlfn.IFNA(VLOOKUP(CONCATENATE($A8,"_",$B8), 'Srbench noise 0.01'!$A$1:$AH$1291, 34, FALSE),"")</f>
        <v>1.1631890000000001E-2</v>
      </c>
      <c r="N8" s="17">
        <f>_xlfn.IFNA(VLOOKUP(CONCATENATE($A8,"_",$B8), 'Srbench noise 0.01'!$A$1:$AH$1291, 16, FALSE),"")</f>
        <v>15</v>
      </c>
      <c r="O8" s="17">
        <f>_xlfn.IFNA(VLOOKUP(CONCATENATE($A8,"_",$B8), 'Srbench noise 0.01'!$A$1:$AH$1291, 18, FALSE),"")</f>
        <v>21.8</v>
      </c>
      <c r="P8" s="17" t="str">
        <f>_xlfn.IFNA(VLOOKUP(CONCATENATE($A8,"_",$B8), 'Srbench noise 0.01'!$A$1:$AH$1291, 28, FALSE),"")</f>
        <v>-0.17*x0*x1/(x1 - x2) + 0.98*x0</v>
      </c>
      <c r="Q8" s="17">
        <f t="shared" si="3"/>
        <v>1</v>
      </c>
      <c r="R8" s="17">
        <f t="shared" si="4"/>
        <v>0</v>
      </c>
      <c r="S8" s="4">
        <f t="shared" si="5"/>
        <v>0</v>
      </c>
    </row>
    <row r="9" spans="1:19" x14ac:dyDescent="0.25">
      <c r="A9" t="s">
        <v>46</v>
      </c>
      <c r="B9">
        <v>16850</v>
      </c>
      <c r="C9" t="str">
        <f>VLOOKUP(A9,'srbench true models'!$A$1:$B$133,2,FALSE)</f>
        <v xml:space="preserve"> m_0/sqrt(1-v**2/c**2)</v>
      </c>
      <c r="D9" s="3">
        <f>_xlfn.IFNA(VLOOKUP(CONCATENATE($A9,"_",$B9), 'Srbench noise 0'!$A$1:$AH$1291, 32, FALSE),"")</f>
        <v>0.99997526000000003</v>
      </c>
      <c r="E9" s="17">
        <f>_xlfn.IFNA(VLOOKUP(CONCATENATE($A9,"_",$B9), 'Srbench noise 0'!$A$1:$AH$1291, 34, FALSE),"")</f>
        <v>6.0313500000000004E-3</v>
      </c>
      <c r="F9" s="17">
        <f>_xlfn.IFNA(VLOOKUP(CONCATENATE($A9,"_",$B9), 'Srbench noise 0'!$A$1:$AH$1291, 16, FALSE),"")</f>
        <v>15</v>
      </c>
      <c r="G9" s="17">
        <f>_xlfn.IFNA(VLOOKUP(CONCATENATE($A9,"_",$B9), 'Srbench noise 0'!$A$1:$AH$1291, 18, FALSE),"")</f>
        <v>3600.5</v>
      </c>
      <c r="H9" s="17" t="str">
        <f>_xlfn.IFNA(VLOOKUP(CONCATENATE($A9,"_",$B9), 'Srbench noise 0'!$A$1:$AH$1291, 28, FALSE),"")</f>
        <v>0.14266117*x0*x1/(-1.14159265*x1 + x2) + 0.98456709*x0</v>
      </c>
      <c r="I9" s="17">
        <f t="shared" si="0"/>
        <v>1</v>
      </c>
      <c r="J9" s="17">
        <f t="shared" si="1"/>
        <v>0</v>
      </c>
      <c r="K9" s="4">
        <f t="shared" si="2"/>
        <v>0</v>
      </c>
      <c r="L9" s="3">
        <f>_xlfn.IFNA(VLOOKUP(CONCATENATE($A9,"_",$B9), 'Srbench noise 0.01'!$A$1:$AH$1291, 32, FALSE),"")</f>
        <v>0.99990829999999997</v>
      </c>
      <c r="M9" s="17">
        <f>_xlfn.IFNA(VLOOKUP(CONCATENATE($A9,"_",$B9), 'Srbench noise 0.01'!$A$1:$AH$1291, 34, FALSE),"")</f>
        <v>1.161235E-2</v>
      </c>
      <c r="N9" s="17">
        <f>_xlfn.IFNA(VLOOKUP(CONCATENATE($A9,"_",$B9), 'Srbench noise 0.01'!$A$1:$AH$1291, 16, FALSE),"")</f>
        <v>15</v>
      </c>
      <c r="O9" s="17">
        <f>_xlfn.IFNA(VLOOKUP(CONCATENATE($A9,"_",$B9), 'Srbench noise 0.01'!$A$1:$AH$1291, 18, FALSE),"")</f>
        <v>16.8</v>
      </c>
      <c r="P9" s="17" t="str">
        <f>_xlfn.IFNA(VLOOKUP(CONCATENATE($A9,"_",$B9), 'Srbench noise 0.01'!$A$1:$AH$1291, 28, FALSE),"")</f>
        <v>-0.17*x0*x1/(x1 - x2) + 0.98*x0</v>
      </c>
      <c r="Q9" s="17">
        <f t="shared" si="3"/>
        <v>1</v>
      </c>
      <c r="R9" s="17">
        <f t="shared" si="4"/>
        <v>0</v>
      </c>
      <c r="S9" s="4">
        <f t="shared" si="5"/>
        <v>0</v>
      </c>
    </row>
    <row r="10" spans="1:19" x14ac:dyDescent="0.25">
      <c r="A10" t="s">
        <v>46</v>
      </c>
      <c r="B10">
        <v>21962</v>
      </c>
      <c r="C10" t="str">
        <f>VLOOKUP(A10,'srbench true models'!$A$1:$B$133,2,FALSE)</f>
        <v xml:space="preserve"> m_0/sqrt(1-v**2/c**2)</v>
      </c>
      <c r="D10" s="3">
        <f>_xlfn.IFNA(VLOOKUP(CONCATENATE($A10,"_",$B10), 'Srbench noise 0'!$A$1:$AH$1291, 32, FALSE),"")</f>
        <v>0.99997574</v>
      </c>
      <c r="E10" s="17">
        <f>_xlfn.IFNA(VLOOKUP(CONCATENATE($A10,"_",$B10), 'Srbench noise 0'!$A$1:$AH$1291, 34, FALSE),"")</f>
        <v>6.0021900000000001E-3</v>
      </c>
      <c r="F10" s="17">
        <f>_xlfn.IFNA(VLOOKUP(CONCATENATE($A10,"_",$B10), 'Srbench noise 0'!$A$1:$AH$1291, 16, FALSE),"")</f>
        <v>15</v>
      </c>
      <c r="G10" s="17">
        <f>_xlfn.IFNA(VLOOKUP(CONCATENATE($A10,"_",$B10), 'Srbench noise 0'!$A$1:$AH$1291, 18, FALSE),"")</f>
        <v>3600.6</v>
      </c>
      <c r="H10" s="17" t="str">
        <f>_xlfn.IFNA(VLOOKUP(CONCATENATE($A10,"_",$B10), 'Srbench noise 0'!$A$1:$AH$1291, 28, FALSE),"")</f>
        <v>-0.13391616*x0*x1/(x1 - 0.9*x2) + 0.98305753*x0</v>
      </c>
      <c r="I10" s="17">
        <f t="shared" si="0"/>
        <v>1</v>
      </c>
      <c r="J10" s="17">
        <f t="shared" si="1"/>
        <v>0</v>
      </c>
      <c r="K10" s="4">
        <f t="shared" si="2"/>
        <v>0</v>
      </c>
      <c r="L10" s="3">
        <f>_xlfn.IFNA(VLOOKUP(CONCATENATE($A10,"_",$B10), 'Srbench noise 0.01'!$A$1:$AH$1291, 32, FALSE),"")</f>
        <v>0.99972919999999998</v>
      </c>
      <c r="M10" s="17">
        <f>_xlfn.IFNA(VLOOKUP(CONCATENATE($A10,"_",$B10), 'Srbench noise 0.01'!$A$1:$AH$1291, 34, FALSE),"")</f>
        <v>2.0053379999999999E-2</v>
      </c>
      <c r="N10" s="17">
        <f>_xlfn.IFNA(VLOOKUP(CONCATENATE($A10,"_",$B10), 'Srbench noise 0.01'!$A$1:$AH$1291, 16, FALSE),"")</f>
        <v>15</v>
      </c>
      <c r="O10" s="17">
        <f>_xlfn.IFNA(VLOOKUP(CONCATENATE($A10,"_",$B10), 'Srbench noise 0.01'!$A$1:$AH$1291, 18, FALSE),"")</f>
        <v>15.1</v>
      </c>
      <c r="P10" s="17" t="str">
        <f>_xlfn.IFNA(VLOOKUP(CONCATENATE($A10,"_",$B10), 'Srbench noise 0.01'!$A$1:$AH$1291, 28, FALSE),"")</f>
        <v>-0.18*x0*x1/(x1 - x2) + 0.98*x0</v>
      </c>
      <c r="Q10" s="17">
        <f t="shared" si="3"/>
        <v>1</v>
      </c>
      <c r="R10" s="17">
        <f t="shared" si="4"/>
        <v>0</v>
      </c>
      <c r="S10" s="4">
        <f t="shared" si="5"/>
        <v>0</v>
      </c>
    </row>
    <row r="11" spans="1:19" x14ac:dyDescent="0.25">
      <c r="A11" t="s">
        <v>46</v>
      </c>
      <c r="B11">
        <v>23654</v>
      </c>
      <c r="C11" t="str">
        <f>VLOOKUP(A11,'srbench true models'!$A$1:$B$133,2,FALSE)</f>
        <v xml:space="preserve"> m_0/sqrt(1-v**2/c**2)</v>
      </c>
      <c r="D11" s="3">
        <f>_xlfn.IFNA(VLOOKUP(CONCATENATE($A11,"_",$B11), 'Srbench noise 0'!$A$1:$AH$1291, 32, FALSE),"")</f>
        <v>0.99997515000000003</v>
      </c>
      <c r="E11" s="17">
        <f>_xlfn.IFNA(VLOOKUP(CONCATENATE($A11,"_",$B11), 'Srbench noise 0'!$A$1:$AH$1291, 34, FALSE),"")</f>
        <v>6.0519199999999997E-3</v>
      </c>
      <c r="F11" s="17">
        <f>_xlfn.IFNA(VLOOKUP(CONCATENATE($A11,"_",$B11), 'Srbench noise 0'!$A$1:$AH$1291, 16, FALSE),"")</f>
        <v>15</v>
      </c>
      <c r="G11" s="17">
        <f>_xlfn.IFNA(VLOOKUP(CONCATENATE($A11,"_",$B11), 'Srbench noise 0'!$A$1:$AH$1291, 18, FALSE),"")</f>
        <v>3600.6</v>
      </c>
      <c r="H11" s="17" t="str">
        <f>_xlfn.IFNA(VLOOKUP(CONCATENATE($A11,"_",$B11), 'Srbench noise 0'!$A$1:$AH$1291, 28, FALSE),"")</f>
        <v>0.14230158*x0*x1/(-1.14159265*x1 + x2) + 0.98449547*x0</v>
      </c>
      <c r="I11" s="17">
        <f t="shared" si="0"/>
        <v>1</v>
      </c>
      <c r="J11" s="17">
        <f t="shared" si="1"/>
        <v>0</v>
      </c>
      <c r="K11" s="4">
        <f t="shared" si="2"/>
        <v>0</v>
      </c>
      <c r="L11" s="3">
        <f>_xlfn.IFNA(VLOOKUP(CONCATENATE($A11,"_",$B11), 'Srbench noise 0.01'!$A$1:$AH$1291, 32, FALSE),"")</f>
        <v>0.99990897000000001</v>
      </c>
      <c r="M11" s="17">
        <f>_xlfn.IFNA(VLOOKUP(CONCATENATE($A11,"_",$B11), 'Srbench noise 0.01'!$A$1:$AH$1291, 34, FALSE),"")</f>
        <v>1.1582449999999999E-2</v>
      </c>
      <c r="N11" s="17">
        <f>_xlfn.IFNA(VLOOKUP(CONCATENATE($A11,"_",$B11), 'Srbench noise 0.01'!$A$1:$AH$1291, 16, FALSE),"")</f>
        <v>15</v>
      </c>
      <c r="O11" s="17">
        <f>_xlfn.IFNA(VLOOKUP(CONCATENATE($A11,"_",$B11), 'Srbench noise 0.01'!$A$1:$AH$1291, 18, FALSE),"")</f>
        <v>21.3</v>
      </c>
      <c r="P11" s="17" t="str">
        <f>_xlfn.IFNA(VLOOKUP(CONCATENATE($A11,"_",$B11), 'Srbench noise 0.01'!$A$1:$AH$1291, 28, FALSE),"")</f>
        <v>-0.17*x0*x1/(x1 - x2) + 0.98*x0</v>
      </c>
      <c r="Q11" s="17">
        <f t="shared" si="3"/>
        <v>1</v>
      </c>
      <c r="R11" s="17">
        <f t="shared" si="4"/>
        <v>0</v>
      </c>
      <c r="S11" s="4">
        <f t="shared" si="5"/>
        <v>0</v>
      </c>
    </row>
    <row r="12" spans="1:19" x14ac:dyDescent="0.25">
      <c r="A12" t="s">
        <v>46</v>
      </c>
      <c r="B12">
        <v>28020</v>
      </c>
      <c r="C12" t="str">
        <f>VLOOKUP(A12,'srbench true models'!$A$1:$B$133,2,FALSE)</f>
        <v xml:space="preserve"> m_0/sqrt(1-v**2/c**2)</v>
      </c>
      <c r="D12" s="3">
        <f>_xlfn.IFNA(VLOOKUP(CONCATENATE($A12,"_",$B12), 'Srbench noise 0'!$A$1:$AH$1291, 32, FALSE),"")</f>
        <v>1</v>
      </c>
      <c r="E12" s="17">
        <f>_xlfn.IFNA(VLOOKUP(CONCATENATE($A12,"_",$B12), 'Srbench noise 0'!$A$1:$AH$1291, 34, FALSE),"")</f>
        <v>0</v>
      </c>
      <c r="F12" s="17">
        <f>_xlfn.IFNA(VLOOKUP(CONCATENATE($A12,"_",$B12), 'Srbench noise 0'!$A$1:$AH$1291, 16, FALSE),"")</f>
        <v>14</v>
      </c>
      <c r="G12" s="17">
        <f>_xlfn.IFNA(VLOOKUP(CONCATENATE($A12,"_",$B12), 'Srbench noise 0'!$A$1:$AH$1291, 18, FALSE),"")</f>
        <v>3066.8</v>
      </c>
      <c r="H12" s="17" t="str">
        <f>_xlfn.IFNA(VLOOKUP(CONCATENATE($A12,"_",$B12), 'Srbench noise 0'!$A$1:$AH$1291, 28, FALSE),"")</f>
        <v>x0*x2/(-x1**2 + x2**2)**0.5</v>
      </c>
      <c r="I12" s="17">
        <f t="shared" si="0"/>
        <v>1</v>
      </c>
      <c r="J12" s="17">
        <f t="shared" si="1"/>
        <v>1</v>
      </c>
      <c r="K12" s="4">
        <f t="shared" si="2"/>
        <v>1</v>
      </c>
      <c r="L12" s="3" t="str">
        <f>_xlfn.IFNA(VLOOKUP(CONCATENATE($A12,"_",$B12), 'Srbench noise 0.01'!$A$1:$AH$1291, 32, FALSE),"")</f>
        <v/>
      </c>
      <c r="M12" s="17" t="str">
        <f>_xlfn.IFNA(VLOOKUP(CONCATENATE($A12,"_",$B12), 'Srbench noise 0.01'!$A$1:$AH$1291, 34, FALSE),"")</f>
        <v/>
      </c>
      <c r="N12" s="17" t="str">
        <f>_xlfn.IFNA(VLOOKUP(CONCATENATE($A12,"_",$B12), 'Srbench noise 0.01'!$A$1:$AH$1291, 16, FALSE),"")</f>
        <v/>
      </c>
      <c r="O12" s="17" t="str">
        <f>_xlfn.IFNA(VLOOKUP(CONCATENATE($A12,"_",$B12), 'Srbench noise 0.01'!$A$1:$AH$1291, 18, FALSE),"")</f>
        <v/>
      </c>
      <c r="P12" s="17" t="str">
        <f>_xlfn.IFNA(VLOOKUP(CONCATENATE($A12,"_",$B12), 'Srbench noise 0.01'!$A$1:$AH$1291, 28, FALSE),"")</f>
        <v/>
      </c>
      <c r="Q12" s="17">
        <f t="shared" si="3"/>
        <v>1</v>
      </c>
      <c r="R12" s="17">
        <f t="shared" si="4"/>
        <v>0</v>
      </c>
      <c r="S12" s="4">
        <f t="shared" si="5"/>
        <v>0</v>
      </c>
    </row>
    <row r="13" spans="1:19" x14ac:dyDescent="0.25">
      <c r="A13" t="s">
        <v>46</v>
      </c>
      <c r="B13">
        <v>29910</v>
      </c>
      <c r="C13" t="str">
        <f>VLOOKUP(A13,'srbench true models'!$A$1:$B$133,2,FALSE)</f>
        <v xml:space="preserve"> m_0/sqrt(1-v**2/c**2)</v>
      </c>
      <c r="D13" s="3">
        <f>_xlfn.IFNA(VLOOKUP(CONCATENATE($A13,"_",$B13), 'Srbench noise 0'!$A$1:$AH$1291, 32, FALSE),"")</f>
        <v>0.99999720999999997</v>
      </c>
      <c r="E13" s="17">
        <f>_xlfn.IFNA(VLOOKUP(CONCATENATE($A13,"_",$B13), 'Srbench noise 0'!$A$1:$AH$1291, 34, FALSE),"")</f>
        <v>2.0153200000000001E-3</v>
      </c>
      <c r="F13" s="17">
        <f>_xlfn.IFNA(VLOOKUP(CONCATENATE($A13,"_",$B13), 'Srbench noise 0'!$A$1:$AH$1291, 16, FALSE),"")</f>
        <v>17</v>
      </c>
      <c r="G13" s="17">
        <f>_xlfn.IFNA(VLOOKUP(CONCATENATE($A13,"_",$B13), 'Srbench noise 0'!$A$1:$AH$1291, 18, FALSE),"")</f>
        <v>3600.9</v>
      </c>
      <c r="H13" s="17" t="str">
        <f>_xlfn.IFNA(VLOOKUP(CONCATENATE($A13,"_",$B13), 'Srbench noise 0'!$A$1:$AH$1291, 28, FALSE),"")</f>
        <v>0.3937285*x0*x1**2/(-0.4*x1 + x2)**2 + 1.00198083*x0</v>
      </c>
      <c r="I13" s="17">
        <f t="shared" si="0"/>
        <v>1</v>
      </c>
      <c r="J13" s="17">
        <f t="shared" si="1"/>
        <v>0</v>
      </c>
      <c r="K13" s="4">
        <f t="shared" si="2"/>
        <v>0</v>
      </c>
      <c r="L13" s="3">
        <f>_xlfn.IFNA(VLOOKUP(CONCATENATE($A13,"_",$B13), 'Srbench noise 0.01'!$A$1:$AH$1291, 32, FALSE),"")</f>
        <v>0.99990743000000004</v>
      </c>
      <c r="M13" s="17">
        <f>_xlfn.IFNA(VLOOKUP(CONCATENATE($A13,"_",$B13), 'Srbench noise 0.01'!$A$1:$AH$1291, 34, FALSE),"")</f>
        <v>1.161126E-2</v>
      </c>
      <c r="N13" s="17">
        <f>_xlfn.IFNA(VLOOKUP(CONCATENATE($A13,"_",$B13), 'Srbench noise 0.01'!$A$1:$AH$1291, 16, FALSE),"")</f>
        <v>15</v>
      </c>
      <c r="O13" s="17">
        <f>_xlfn.IFNA(VLOOKUP(CONCATENATE($A13,"_",$B13), 'Srbench noise 0.01'!$A$1:$AH$1291, 18, FALSE),"")</f>
        <v>15.6</v>
      </c>
      <c r="P13" s="17" t="str">
        <f>_xlfn.IFNA(VLOOKUP(CONCATENATE($A13,"_",$B13), 'Srbench noise 0.01'!$A$1:$AH$1291, 28, FALSE),"")</f>
        <v>-0.17*x0*x1/(x1 - x2) + 0.98*x0</v>
      </c>
      <c r="Q13" s="17">
        <f t="shared" si="3"/>
        <v>1</v>
      </c>
      <c r="R13" s="17">
        <f t="shared" si="4"/>
        <v>0</v>
      </c>
      <c r="S13" s="4">
        <f t="shared" si="5"/>
        <v>0</v>
      </c>
    </row>
    <row r="14" spans="1:19" x14ac:dyDescent="0.25">
      <c r="A14" t="s">
        <v>127</v>
      </c>
      <c r="B14">
        <v>860</v>
      </c>
      <c r="C14" t="str">
        <f>VLOOKUP(A14,'srbench true models'!$A$1:$B$133,2,FALSE)</f>
        <v xml:space="preserve"> x1*y1+x2*y2+x3*y3</v>
      </c>
      <c r="D14" s="3">
        <f>_xlfn.IFNA(VLOOKUP(CONCATENATE($A14,"_",$B14), 'Srbench noise 0'!$A$1:$AH$1291, 32, FALSE),"")</f>
        <v>1</v>
      </c>
      <c r="E14" s="17">
        <f>_xlfn.IFNA(VLOOKUP(CONCATENATE($A14,"_",$B14), 'Srbench noise 0'!$A$1:$AH$1291, 34, FALSE),"")</f>
        <v>0</v>
      </c>
      <c r="F14" s="17">
        <f>_xlfn.IFNA(VLOOKUP(CONCATENATE($A14,"_",$B14), 'Srbench noise 0'!$A$1:$AH$1291, 16, FALSE),"")</f>
        <v>10</v>
      </c>
      <c r="G14" s="17">
        <f>_xlfn.IFNA(VLOOKUP(CONCATENATE($A14,"_",$B14), 'Srbench noise 0'!$A$1:$AH$1291, 18, FALSE),"")</f>
        <v>32.200000000000003</v>
      </c>
      <c r="H14" s="17" t="str">
        <f>_xlfn.IFNA(VLOOKUP(CONCATENATE($A14,"_",$B14), 'Srbench noise 0'!$A$1:$AH$1291, 28, FALSE),"")</f>
        <v>x0*x3 + x1*x4 + x2*x5</v>
      </c>
      <c r="I14" s="17">
        <f t="shared" si="0"/>
        <v>1</v>
      </c>
      <c r="J14" s="17">
        <f t="shared" si="1"/>
        <v>1</v>
      </c>
      <c r="K14" s="4">
        <f t="shared" si="2"/>
        <v>1</v>
      </c>
      <c r="L14" s="3">
        <f>_xlfn.IFNA(VLOOKUP(CONCATENATE($A14,"_",$B14), 'Srbench noise 0.01'!$A$1:$AH$1291, 32, FALSE),"")</f>
        <v>1</v>
      </c>
      <c r="M14" s="17">
        <f>_xlfn.IFNA(VLOOKUP(CONCATENATE($A14,"_",$B14), 'Srbench noise 0.01'!$A$1:$AH$1291, 34, FALSE),"")</f>
        <v>0</v>
      </c>
      <c r="N14" s="17">
        <f>_xlfn.IFNA(VLOOKUP(CONCATENATE($A14,"_",$B14), 'Srbench noise 0.01'!$A$1:$AH$1291, 16, FALSE),"")</f>
        <v>10</v>
      </c>
      <c r="O14" s="17">
        <f>_xlfn.IFNA(VLOOKUP(CONCATENATE($A14,"_",$B14), 'Srbench noise 0.01'!$A$1:$AH$1291, 18, FALSE),"")</f>
        <v>36.299999999999997</v>
      </c>
      <c r="P14" s="17" t="str">
        <f>_xlfn.IFNA(VLOOKUP(CONCATENATE($A14,"_",$B14), 'Srbench noise 0.01'!$A$1:$AH$1291, 28, FALSE),"")</f>
        <v>x0*x3 + x1*x4 + x2*x5</v>
      </c>
      <c r="Q14" s="17">
        <f t="shared" si="3"/>
        <v>1</v>
      </c>
      <c r="R14" s="17">
        <f t="shared" si="4"/>
        <v>1</v>
      </c>
      <c r="S14" s="4">
        <f t="shared" si="5"/>
        <v>1</v>
      </c>
    </row>
    <row r="15" spans="1:19" x14ac:dyDescent="0.25">
      <c r="A15" t="s">
        <v>127</v>
      </c>
      <c r="B15">
        <v>4426</v>
      </c>
      <c r="C15" t="str">
        <f>VLOOKUP(A15,'srbench true models'!$A$1:$B$133,2,FALSE)</f>
        <v xml:space="preserve"> x1*y1+x2*y2+x3*y3</v>
      </c>
      <c r="D15" s="3">
        <f>_xlfn.IFNA(VLOOKUP(CONCATENATE($A15,"_",$B15), 'Srbench noise 0'!$A$1:$AH$1291, 32, FALSE),"")</f>
        <v>1</v>
      </c>
      <c r="E15" s="17">
        <f>_xlfn.IFNA(VLOOKUP(CONCATENATE($A15,"_",$B15), 'Srbench noise 0'!$A$1:$AH$1291, 34, FALSE),"")</f>
        <v>0</v>
      </c>
      <c r="F15" s="17">
        <f>_xlfn.IFNA(VLOOKUP(CONCATENATE($A15,"_",$B15), 'Srbench noise 0'!$A$1:$AH$1291, 16, FALSE),"")</f>
        <v>10</v>
      </c>
      <c r="G15" s="17">
        <f>_xlfn.IFNA(VLOOKUP(CONCATENATE($A15,"_",$B15), 'Srbench noise 0'!$A$1:$AH$1291, 18, FALSE),"")</f>
        <v>32.4</v>
      </c>
      <c r="H15" s="17" t="str">
        <f>_xlfn.IFNA(VLOOKUP(CONCATENATE($A15,"_",$B15), 'Srbench noise 0'!$A$1:$AH$1291, 28, FALSE),"")</f>
        <v>x0*x3 + x1*x4 + x2*x5</v>
      </c>
      <c r="I15" s="17">
        <f t="shared" si="0"/>
        <v>1</v>
      </c>
      <c r="J15" s="17">
        <f t="shared" si="1"/>
        <v>1</v>
      </c>
      <c r="K15" s="4">
        <f t="shared" si="2"/>
        <v>1</v>
      </c>
      <c r="L15" s="3">
        <f>_xlfn.IFNA(VLOOKUP(CONCATENATE($A15,"_",$B15), 'Srbench noise 0.01'!$A$1:$AH$1291, 32, FALSE),"")</f>
        <v>1</v>
      </c>
      <c r="M15" s="17">
        <f>_xlfn.IFNA(VLOOKUP(CONCATENATE($A15,"_",$B15), 'Srbench noise 0.01'!$A$1:$AH$1291, 34, FALSE),"")</f>
        <v>0</v>
      </c>
      <c r="N15" s="17">
        <f>_xlfn.IFNA(VLOOKUP(CONCATENATE($A15,"_",$B15), 'Srbench noise 0.01'!$A$1:$AH$1291, 16, FALSE),"")</f>
        <v>10</v>
      </c>
      <c r="O15" s="17">
        <f>_xlfn.IFNA(VLOOKUP(CONCATENATE($A15,"_",$B15), 'Srbench noise 0.01'!$A$1:$AH$1291, 18, FALSE),"")</f>
        <v>32.1</v>
      </c>
      <c r="P15" s="17" t="str">
        <f>_xlfn.IFNA(VLOOKUP(CONCATENATE($A15,"_",$B15), 'Srbench noise 0.01'!$A$1:$AH$1291, 28, FALSE),"")</f>
        <v>x0*x3 + x1*x4 + x2*x5</v>
      </c>
      <c r="Q15" s="17">
        <f t="shared" si="3"/>
        <v>1</v>
      </c>
      <c r="R15" s="17">
        <f t="shared" si="4"/>
        <v>1</v>
      </c>
      <c r="S15" s="4">
        <f t="shared" si="5"/>
        <v>1</v>
      </c>
    </row>
    <row r="16" spans="1:19" x14ac:dyDescent="0.25">
      <c r="A16" t="s">
        <v>127</v>
      </c>
      <c r="B16">
        <v>5390</v>
      </c>
      <c r="C16" t="str">
        <f>VLOOKUP(A16,'srbench true models'!$A$1:$B$133,2,FALSE)</f>
        <v xml:space="preserve"> x1*y1+x2*y2+x3*y3</v>
      </c>
      <c r="D16" s="3">
        <f>_xlfn.IFNA(VLOOKUP(CONCATENATE($A16,"_",$B16), 'Srbench noise 0'!$A$1:$AH$1291, 32, FALSE),"")</f>
        <v>1</v>
      </c>
      <c r="E16" s="17">
        <f>_xlfn.IFNA(VLOOKUP(CONCATENATE($A16,"_",$B16), 'Srbench noise 0'!$A$1:$AH$1291, 34, FALSE),"")</f>
        <v>0</v>
      </c>
      <c r="F16" s="17">
        <f>_xlfn.IFNA(VLOOKUP(CONCATENATE($A16,"_",$B16), 'Srbench noise 0'!$A$1:$AH$1291, 16, FALSE),"")</f>
        <v>10</v>
      </c>
      <c r="G16" s="17">
        <f>_xlfn.IFNA(VLOOKUP(CONCATENATE($A16,"_",$B16), 'Srbench noise 0'!$A$1:$AH$1291, 18, FALSE),"")</f>
        <v>32.799999999999997</v>
      </c>
      <c r="H16" s="17" t="str">
        <f>_xlfn.IFNA(VLOOKUP(CONCATENATE($A16,"_",$B16), 'Srbench noise 0'!$A$1:$AH$1291, 28, FALSE),"")</f>
        <v>x0*x3 + x1*x4 + x2*x5</v>
      </c>
      <c r="I16" s="17">
        <f t="shared" si="0"/>
        <v>1</v>
      </c>
      <c r="J16" s="17">
        <f t="shared" si="1"/>
        <v>1</v>
      </c>
      <c r="K16" s="4">
        <f t="shared" si="2"/>
        <v>1</v>
      </c>
      <c r="L16" s="3">
        <f>_xlfn.IFNA(VLOOKUP(CONCATENATE($A16,"_",$B16), 'Srbench noise 0.01'!$A$1:$AH$1291, 32, FALSE),"")</f>
        <v>0.9999652</v>
      </c>
      <c r="M16" s="17">
        <f>_xlfn.IFNA(VLOOKUP(CONCATENATE($A16,"_",$B16), 'Srbench noise 0.01'!$A$1:$AH$1291, 34, FALSE),"")</f>
        <v>5.210849E-2</v>
      </c>
      <c r="N16" s="17">
        <f>_xlfn.IFNA(VLOOKUP(CONCATENATE($A16,"_",$B16), 'Srbench noise 0.01'!$A$1:$AH$1291, 16, FALSE),"")</f>
        <v>12</v>
      </c>
      <c r="O16" s="17">
        <f>_xlfn.IFNA(VLOOKUP(CONCATENATE($A16,"_",$B16), 'Srbench noise 0.01'!$A$1:$AH$1291, 18, FALSE),"")</f>
        <v>37.6</v>
      </c>
      <c r="P16" s="17" t="str">
        <f>_xlfn.IFNA(VLOOKUP(CONCATENATE($A16,"_",$B16), 'Srbench noise 0.01'!$A$1:$AH$1291, 28, FALSE),"")</f>
        <v>x0*x3 + x1*x4 + 0.99*x2*x5 + 0.08</v>
      </c>
      <c r="Q16" s="17">
        <f t="shared" si="3"/>
        <v>1</v>
      </c>
      <c r="R16" s="17">
        <f t="shared" si="4"/>
        <v>0</v>
      </c>
      <c r="S16" s="4">
        <f t="shared" si="5"/>
        <v>0</v>
      </c>
    </row>
    <row r="17" spans="1:19" x14ac:dyDescent="0.25">
      <c r="A17" t="s">
        <v>127</v>
      </c>
      <c r="B17">
        <v>14423</v>
      </c>
      <c r="C17" t="str">
        <f>VLOOKUP(A17,'srbench true models'!$A$1:$B$133,2,FALSE)</f>
        <v xml:space="preserve"> x1*y1+x2*y2+x3*y3</v>
      </c>
      <c r="D17" s="3">
        <f>_xlfn.IFNA(VLOOKUP(CONCATENATE($A17,"_",$B17), 'Srbench noise 0'!$A$1:$AH$1291, 32, FALSE),"")</f>
        <v>1</v>
      </c>
      <c r="E17" s="17">
        <f>_xlfn.IFNA(VLOOKUP(CONCATENATE($A17,"_",$B17), 'Srbench noise 0'!$A$1:$AH$1291, 34, FALSE),"")</f>
        <v>0</v>
      </c>
      <c r="F17" s="17">
        <f>_xlfn.IFNA(VLOOKUP(CONCATENATE($A17,"_",$B17), 'Srbench noise 0'!$A$1:$AH$1291, 16, FALSE),"")</f>
        <v>10</v>
      </c>
      <c r="G17" s="17">
        <f>_xlfn.IFNA(VLOOKUP(CONCATENATE($A17,"_",$B17), 'Srbench noise 0'!$A$1:$AH$1291, 18, FALSE),"")</f>
        <v>35.4</v>
      </c>
      <c r="H17" s="17" t="str">
        <f>_xlfn.IFNA(VLOOKUP(CONCATENATE($A17,"_",$B17), 'Srbench noise 0'!$A$1:$AH$1291, 28, FALSE),"")</f>
        <v>x0*x3 + x1*x4 + x2*x5</v>
      </c>
      <c r="I17" s="17">
        <f t="shared" si="0"/>
        <v>1</v>
      </c>
      <c r="J17" s="17">
        <f t="shared" si="1"/>
        <v>1</v>
      </c>
      <c r="K17" s="4">
        <f t="shared" si="2"/>
        <v>1</v>
      </c>
      <c r="L17" s="3">
        <f>_xlfn.IFNA(VLOOKUP(CONCATENATE($A17,"_",$B17), 'Srbench noise 0.01'!$A$1:$AH$1291, 32, FALSE),"")</f>
        <v>1</v>
      </c>
      <c r="M17" s="17">
        <f>_xlfn.IFNA(VLOOKUP(CONCATENATE($A17,"_",$B17), 'Srbench noise 0.01'!$A$1:$AH$1291, 34, FALSE),"")</f>
        <v>0</v>
      </c>
      <c r="N17" s="17">
        <f>_xlfn.IFNA(VLOOKUP(CONCATENATE($A17,"_",$B17), 'Srbench noise 0.01'!$A$1:$AH$1291, 16, FALSE),"")</f>
        <v>10</v>
      </c>
      <c r="O17" s="17">
        <f>_xlfn.IFNA(VLOOKUP(CONCATENATE($A17,"_",$B17), 'Srbench noise 0.01'!$A$1:$AH$1291, 18, FALSE),"")</f>
        <v>31.6</v>
      </c>
      <c r="P17" s="17" t="str">
        <f>_xlfn.IFNA(VLOOKUP(CONCATENATE($A17,"_",$B17), 'Srbench noise 0.01'!$A$1:$AH$1291, 28, FALSE),"")</f>
        <v>x0*x3 + x1*x4 + x2*x5</v>
      </c>
      <c r="Q17" s="17">
        <f t="shared" si="3"/>
        <v>1</v>
      </c>
      <c r="R17" s="17">
        <f t="shared" si="4"/>
        <v>1</v>
      </c>
      <c r="S17" s="4">
        <f t="shared" si="5"/>
        <v>1</v>
      </c>
    </row>
    <row r="18" spans="1:19" x14ac:dyDescent="0.25">
      <c r="A18" t="s">
        <v>127</v>
      </c>
      <c r="B18">
        <v>15795</v>
      </c>
      <c r="C18" t="str">
        <f>VLOOKUP(A18,'srbench true models'!$A$1:$B$133,2,FALSE)</f>
        <v xml:space="preserve"> x1*y1+x2*y2+x3*y3</v>
      </c>
      <c r="D18" s="3">
        <f>_xlfn.IFNA(VLOOKUP(CONCATENATE($A18,"_",$B18), 'Srbench noise 0'!$A$1:$AH$1291, 32, FALSE),"")</f>
        <v>1</v>
      </c>
      <c r="E18" s="17">
        <f>_xlfn.IFNA(VLOOKUP(CONCATENATE($A18,"_",$B18), 'Srbench noise 0'!$A$1:$AH$1291, 34, FALSE),"")</f>
        <v>0</v>
      </c>
      <c r="F18" s="17">
        <f>_xlfn.IFNA(VLOOKUP(CONCATENATE($A18,"_",$B18), 'Srbench noise 0'!$A$1:$AH$1291, 16, FALSE),"")</f>
        <v>10</v>
      </c>
      <c r="G18" s="17">
        <f>_xlfn.IFNA(VLOOKUP(CONCATENATE($A18,"_",$B18), 'Srbench noise 0'!$A$1:$AH$1291, 18, FALSE),"")</f>
        <v>37.4</v>
      </c>
      <c r="H18" s="17" t="str">
        <f>_xlfn.IFNA(VLOOKUP(CONCATENATE($A18,"_",$B18), 'Srbench noise 0'!$A$1:$AH$1291, 28, FALSE),"")</f>
        <v>x0*x3 + x1*x4 + x2*x5</v>
      </c>
      <c r="I18" s="17">
        <f t="shared" si="0"/>
        <v>1</v>
      </c>
      <c r="J18" s="17">
        <f t="shared" si="1"/>
        <v>1</v>
      </c>
      <c r="K18" s="4">
        <f t="shared" si="2"/>
        <v>1</v>
      </c>
      <c r="L18" s="3">
        <f>_xlfn.IFNA(VLOOKUP(CONCATENATE($A18,"_",$B18), 'Srbench noise 0.01'!$A$1:$AH$1291, 32, FALSE),"")</f>
        <v>1</v>
      </c>
      <c r="M18" s="17">
        <f>_xlfn.IFNA(VLOOKUP(CONCATENATE($A18,"_",$B18), 'Srbench noise 0.01'!$A$1:$AH$1291, 34, FALSE),"")</f>
        <v>0</v>
      </c>
      <c r="N18" s="17">
        <f>_xlfn.IFNA(VLOOKUP(CONCATENATE($A18,"_",$B18), 'Srbench noise 0.01'!$A$1:$AH$1291, 16, FALSE),"")</f>
        <v>10</v>
      </c>
      <c r="O18" s="17">
        <f>_xlfn.IFNA(VLOOKUP(CONCATENATE($A18,"_",$B18), 'Srbench noise 0.01'!$A$1:$AH$1291, 18, FALSE),"")</f>
        <v>39.799999999999997</v>
      </c>
      <c r="P18" s="17" t="str">
        <f>_xlfn.IFNA(VLOOKUP(CONCATENATE($A18,"_",$B18), 'Srbench noise 0.01'!$A$1:$AH$1291, 28, FALSE),"")</f>
        <v>x0*x3 + x1*x4 + x2*x5</v>
      </c>
      <c r="Q18" s="17">
        <f t="shared" si="3"/>
        <v>1</v>
      </c>
      <c r="R18" s="17">
        <f t="shared" si="4"/>
        <v>1</v>
      </c>
      <c r="S18" s="4">
        <f t="shared" si="5"/>
        <v>1</v>
      </c>
    </row>
    <row r="19" spans="1:19" x14ac:dyDescent="0.25">
      <c r="A19" t="s">
        <v>127</v>
      </c>
      <c r="B19">
        <v>16850</v>
      </c>
      <c r="C19" t="str">
        <f>VLOOKUP(A19,'srbench true models'!$A$1:$B$133,2,FALSE)</f>
        <v xml:space="preserve"> x1*y1+x2*y2+x3*y3</v>
      </c>
      <c r="D19" s="3">
        <f>_xlfn.IFNA(VLOOKUP(CONCATENATE($A19,"_",$B19), 'Srbench noise 0'!$A$1:$AH$1291, 32, FALSE),"")</f>
        <v>1</v>
      </c>
      <c r="E19" s="17">
        <f>_xlfn.IFNA(VLOOKUP(CONCATENATE($A19,"_",$B19), 'Srbench noise 0'!$A$1:$AH$1291, 34, FALSE),"")</f>
        <v>0</v>
      </c>
      <c r="F19" s="17">
        <f>_xlfn.IFNA(VLOOKUP(CONCATENATE($A19,"_",$B19), 'Srbench noise 0'!$A$1:$AH$1291, 16, FALSE),"")</f>
        <v>10</v>
      </c>
      <c r="G19" s="17">
        <f>_xlfn.IFNA(VLOOKUP(CONCATENATE($A19,"_",$B19), 'Srbench noise 0'!$A$1:$AH$1291, 18, FALSE),"")</f>
        <v>33.299999999999997</v>
      </c>
      <c r="H19" s="17" t="str">
        <f>_xlfn.IFNA(VLOOKUP(CONCATENATE($A19,"_",$B19), 'Srbench noise 0'!$A$1:$AH$1291, 28, FALSE),"")</f>
        <v>x0*x3 + x1*x4 + x2*x5</v>
      </c>
      <c r="I19" s="17">
        <f t="shared" si="0"/>
        <v>1</v>
      </c>
      <c r="J19" s="17">
        <f t="shared" si="1"/>
        <v>1</v>
      </c>
      <c r="K19" s="4">
        <f t="shared" si="2"/>
        <v>1</v>
      </c>
      <c r="L19" s="3">
        <f>_xlfn.IFNA(VLOOKUP(CONCATENATE($A19,"_",$B19), 'Srbench noise 0.01'!$A$1:$AH$1291, 32, FALSE),"")</f>
        <v>1</v>
      </c>
      <c r="M19" s="17">
        <f>_xlfn.IFNA(VLOOKUP(CONCATENATE($A19,"_",$B19), 'Srbench noise 0.01'!$A$1:$AH$1291, 34, FALSE),"")</f>
        <v>0</v>
      </c>
      <c r="N19" s="17">
        <f>_xlfn.IFNA(VLOOKUP(CONCATENATE($A19,"_",$B19), 'Srbench noise 0.01'!$A$1:$AH$1291, 16, FALSE),"")</f>
        <v>10</v>
      </c>
      <c r="O19" s="17">
        <f>_xlfn.IFNA(VLOOKUP(CONCATENATE($A19,"_",$B19), 'Srbench noise 0.01'!$A$1:$AH$1291, 18, FALSE),"")</f>
        <v>36.200000000000003</v>
      </c>
      <c r="P19" s="17" t="str">
        <f>_xlfn.IFNA(VLOOKUP(CONCATENATE($A19,"_",$B19), 'Srbench noise 0.01'!$A$1:$AH$1291, 28, FALSE),"")</f>
        <v>x0*x3 + x1*x4 + x2*x5</v>
      </c>
      <c r="Q19" s="17">
        <f t="shared" si="3"/>
        <v>1</v>
      </c>
      <c r="R19" s="17">
        <f t="shared" si="4"/>
        <v>1</v>
      </c>
      <c r="S19" s="4">
        <f t="shared" si="5"/>
        <v>1</v>
      </c>
    </row>
    <row r="20" spans="1:19" x14ac:dyDescent="0.25">
      <c r="A20" t="s">
        <v>127</v>
      </c>
      <c r="B20">
        <v>21962</v>
      </c>
      <c r="C20" t="str">
        <f>VLOOKUP(A20,'srbench true models'!$A$1:$B$133,2,FALSE)</f>
        <v xml:space="preserve"> x1*y1+x2*y2+x3*y3</v>
      </c>
      <c r="D20" s="3">
        <f>_xlfn.IFNA(VLOOKUP(CONCATENATE($A20,"_",$B20), 'Srbench noise 0'!$A$1:$AH$1291, 32, FALSE),"")</f>
        <v>1</v>
      </c>
      <c r="E20" s="17">
        <f>_xlfn.IFNA(VLOOKUP(CONCATENATE($A20,"_",$B20), 'Srbench noise 0'!$A$1:$AH$1291, 34, FALSE),"")</f>
        <v>0</v>
      </c>
      <c r="F20" s="17">
        <f>_xlfn.IFNA(VLOOKUP(CONCATENATE($A20,"_",$B20), 'Srbench noise 0'!$A$1:$AH$1291, 16, FALSE),"")</f>
        <v>10</v>
      </c>
      <c r="G20" s="17">
        <f>_xlfn.IFNA(VLOOKUP(CONCATENATE($A20,"_",$B20), 'Srbench noise 0'!$A$1:$AH$1291, 18, FALSE),"")</f>
        <v>33.200000000000003</v>
      </c>
      <c r="H20" s="17" t="str">
        <f>_xlfn.IFNA(VLOOKUP(CONCATENATE($A20,"_",$B20), 'Srbench noise 0'!$A$1:$AH$1291, 28, FALSE),"")</f>
        <v>x0*x3 + x1*x4 + x2*x5</v>
      </c>
      <c r="I20" s="17">
        <f t="shared" si="0"/>
        <v>1</v>
      </c>
      <c r="J20" s="17">
        <f t="shared" si="1"/>
        <v>1</v>
      </c>
      <c r="K20" s="4">
        <f t="shared" si="2"/>
        <v>1</v>
      </c>
      <c r="L20" s="3">
        <f>_xlfn.IFNA(VLOOKUP(CONCATENATE($A20,"_",$B20), 'Srbench noise 0.01'!$A$1:$AH$1291, 32, FALSE),"")</f>
        <v>1</v>
      </c>
      <c r="M20" s="17">
        <f>_xlfn.IFNA(VLOOKUP(CONCATENATE($A20,"_",$B20), 'Srbench noise 0.01'!$A$1:$AH$1291, 34, FALSE),"")</f>
        <v>0</v>
      </c>
      <c r="N20" s="17">
        <f>_xlfn.IFNA(VLOOKUP(CONCATENATE($A20,"_",$B20), 'Srbench noise 0.01'!$A$1:$AH$1291, 16, FALSE),"")</f>
        <v>10</v>
      </c>
      <c r="O20" s="17">
        <f>_xlfn.IFNA(VLOOKUP(CONCATENATE($A20,"_",$B20), 'Srbench noise 0.01'!$A$1:$AH$1291, 18, FALSE),"")</f>
        <v>33.4</v>
      </c>
      <c r="P20" s="17" t="str">
        <f>_xlfn.IFNA(VLOOKUP(CONCATENATE($A20,"_",$B20), 'Srbench noise 0.01'!$A$1:$AH$1291, 28, FALSE),"")</f>
        <v>x0*x3 + x1*x4 + x2*x5</v>
      </c>
      <c r="Q20" s="17">
        <f t="shared" si="3"/>
        <v>1</v>
      </c>
      <c r="R20" s="17">
        <f t="shared" si="4"/>
        <v>1</v>
      </c>
      <c r="S20" s="4">
        <f t="shared" si="5"/>
        <v>1</v>
      </c>
    </row>
    <row r="21" spans="1:19" x14ac:dyDescent="0.25">
      <c r="A21" t="s">
        <v>127</v>
      </c>
      <c r="B21">
        <v>23654</v>
      </c>
      <c r="C21" t="str">
        <f>VLOOKUP(A21,'srbench true models'!$A$1:$B$133,2,FALSE)</f>
        <v xml:space="preserve"> x1*y1+x2*y2+x3*y3</v>
      </c>
      <c r="D21" s="3">
        <f>_xlfn.IFNA(VLOOKUP(CONCATENATE($A21,"_",$B21), 'Srbench noise 0'!$A$1:$AH$1291, 32, FALSE),"")</f>
        <v>1</v>
      </c>
      <c r="E21" s="17">
        <f>_xlfn.IFNA(VLOOKUP(CONCATENATE($A21,"_",$B21), 'Srbench noise 0'!$A$1:$AH$1291, 34, FALSE),"")</f>
        <v>0</v>
      </c>
      <c r="F21" s="17">
        <f>_xlfn.IFNA(VLOOKUP(CONCATENATE($A21,"_",$B21), 'Srbench noise 0'!$A$1:$AH$1291, 16, FALSE),"")</f>
        <v>10</v>
      </c>
      <c r="G21" s="17">
        <f>_xlfn.IFNA(VLOOKUP(CONCATENATE($A21,"_",$B21), 'Srbench noise 0'!$A$1:$AH$1291, 18, FALSE),"")</f>
        <v>35.200000000000003</v>
      </c>
      <c r="H21" s="17" t="str">
        <f>_xlfn.IFNA(VLOOKUP(CONCATENATE($A21,"_",$B21), 'Srbench noise 0'!$A$1:$AH$1291, 28, FALSE),"")</f>
        <v>x0*x3 + x1*x4 + x2*x5</v>
      </c>
      <c r="I21" s="17">
        <f t="shared" si="0"/>
        <v>1</v>
      </c>
      <c r="J21" s="17">
        <f t="shared" si="1"/>
        <v>1</v>
      </c>
      <c r="K21" s="4">
        <f t="shared" si="2"/>
        <v>1</v>
      </c>
      <c r="L21" s="3">
        <f>_xlfn.IFNA(VLOOKUP(CONCATENATE($A21,"_",$B21), 'Srbench noise 0.01'!$A$1:$AH$1291, 32, FALSE),"")</f>
        <v>1</v>
      </c>
      <c r="M21" s="17">
        <f>_xlfn.IFNA(VLOOKUP(CONCATENATE($A21,"_",$B21), 'Srbench noise 0.01'!$A$1:$AH$1291, 34, FALSE),"")</f>
        <v>0</v>
      </c>
      <c r="N21" s="17">
        <f>_xlfn.IFNA(VLOOKUP(CONCATENATE($A21,"_",$B21), 'Srbench noise 0.01'!$A$1:$AH$1291, 16, FALSE),"")</f>
        <v>10</v>
      </c>
      <c r="O21" s="17">
        <f>_xlfn.IFNA(VLOOKUP(CONCATENATE($A21,"_",$B21), 'Srbench noise 0.01'!$A$1:$AH$1291, 18, FALSE),"")</f>
        <v>38.799999999999997</v>
      </c>
      <c r="P21" s="17" t="str">
        <f>_xlfn.IFNA(VLOOKUP(CONCATENATE($A21,"_",$B21), 'Srbench noise 0.01'!$A$1:$AH$1291, 28, FALSE),"")</f>
        <v>x0*x3 + x1*x4 + x2*x5</v>
      </c>
      <c r="Q21" s="17">
        <f t="shared" si="3"/>
        <v>1</v>
      </c>
      <c r="R21" s="17">
        <f t="shared" si="4"/>
        <v>1</v>
      </c>
      <c r="S21" s="4">
        <f t="shared" si="5"/>
        <v>1</v>
      </c>
    </row>
    <row r="22" spans="1:19" x14ac:dyDescent="0.25">
      <c r="A22" t="s">
        <v>127</v>
      </c>
      <c r="B22">
        <v>28020</v>
      </c>
      <c r="C22" t="str">
        <f>VLOOKUP(A22,'srbench true models'!$A$1:$B$133,2,FALSE)</f>
        <v xml:space="preserve"> x1*y1+x2*y2+x3*y3</v>
      </c>
      <c r="D22" s="3">
        <f>_xlfn.IFNA(VLOOKUP(CONCATENATE($A22,"_",$B22), 'Srbench noise 0'!$A$1:$AH$1291, 32, FALSE),"")</f>
        <v>1</v>
      </c>
      <c r="E22" s="17">
        <f>_xlfn.IFNA(VLOOKUP(CONCATENATE($A22,"_",$B22), 'Srbench noise 0'!$A$1:$AH$1291, 34, FALSE),"")</f>
        <v>0</v>
      </c>
      <c r="F22" s="17">
        <f>_xlfn.IFNA(VLOOKUP(CONCATENATE($A22,"_",$B22), 'Srbench noise 0'!$A$1:$AH$1291, 16, FALSE),"")</f>
        <v>10</v>
      </c>
      <c r="G22" s="17">
        <f>_xlfn.IFNA(VLOOKUP(CONCATENATE($A22,"_",$B22), 'Srbench noise 0'!$A$1:$AH$1291, 18, FALSE),"")</f>
        <v>30.7</v>
      </c>
      <c r="H22" s="17" t="str">
        <f>_xlfn.IFNA(VLOOKUP(CONCATENATE($A22,"_",$B22), 'Srbench noise 0'!$A$1:$AH$1291, 28, FALSE),"")</f>
        <v>x0*x3 + x1*x4 + x2*x5</v>
      </c>
      <c r="I22" s="17">
        <f t="shared" si="0"/>
        <v>1</v>
      </c>
      <c r="J22" s="17">
        <f t="shared" si="1"/>
        <v>1</v>
      </c>
      <c r="K22" s="4">
        <f t="shared" si="2"/>
        <v>1</v>
      </c>
      <c r="L22" s="3">
        <f>_xlfn.IFNA(VLOOKUP(CONCATENATE($A22,"_",$B22), 'Srbench noise 0.01'!$A$1:$AH$1291, 32, FALSE),"")</f>
        <v>1</v>
      </c>
      <c r="M22" s="17">
        <f>_xlfn.IFNA(VLOOKUP(CONCATENATE($A22,"_",$B22), 'Srbench noise 0.01'!$A$1:$AH$1291, 34, FALSE),"")</f>
        <v>0</v>
      </c>
      <c r="N22" s="17">
        <f>_xlfn.IFNA(VLOOKUP(CONCATENATE($A22,"_",$B22), 'Srbench noise 0.01'!$A$1:$AH$1291, 16, FALSE),"")</f>
        <v>10</v>
      </c>
      <c r="O22" s="17">
        <f>_xlfn.IFNA(VLOOKUP(CONCATENATE($A22,"_",$B22), 'Srbench noise 0.01'!$A$1:$AH$1291, 18, FALSE),"")</f>
        <v>32.299999999999997</v>
      </c>
      <c r="P22" s="17" t="str">
        <f>_xlfn.IFNA(VLOOKUP(CONCATENATE($A22,"_",$B22), 'Srbench noise 0.01'!$A$1:$AH$1291, 28, FALSE),"")</f>
        <v>x0*x3 + x1*x4 + x2*x5</v>
      </c>
      <c r="Q22" s="17">
        <f t="shared" si="3"/>
        <v>1</v>
      </c>
      <c r="R22" s="17">
        <f t="shared" si="4"/>
        <v>1</v>
      </c>
      <c r="S22" s="4">
        <f t="shared" si="5"/>
        <v>1</v>
      </c>
    </row>
    <row r="23" spans="1:19" x14ac:dyDescent="0.25">
      <c r="A23" t="s">
        <v>127</v>
      </c>
      <c r="B23">
        <v>29910</v>
      </c>
      <c r="C23" t="str">
        <f>VLOOKUP(A23,'srbench true models'!$A$1:$B$133,2,FALSE)</f>
        <v xml:space="preserve"> x1*y1+x2*y2+x3*y3</v>
      </c>
      <c r="D23" s="3">
        <f>_xlfn.IFNA(VLOOKUP(CONCATENATE($A23,"_",$B23), 'Srbench noise 0'!$A$1:$AH$1291, 32, FALSE),"")</f>
        <v>1</v>
      </c>
      <c r="E23" s="17">
        <f>_xlfn.IFNA(VLOOKUP(CONCATENATE($A23,"_",$B23), 'Srbench noise 0'!$A$1:$AH$1291, 34, FALSE),"")</f>
        <v>0</v>
      </c>
      <c r="F23" s="17">
        <f>_xlfn.IFNA(VLOOKUP(CONCATENATE($A23,"_",$B23), 'Srbench noise 0'!$A$1:$AH$1291, 16, FALSE),"")</f>
        <v>10</v>
      </c>
      <c r="G23" s="17">
        <f>_xlfn.IFNA(VLOOKUP(CONCATENATE($A23,"_",$B23), 'Srbench noise 0'!$A$1:$AH$1291, 18, FALSE),"")</f>
        <v>32.6</v>
      </c>
      <c r="H23" s="17" t="str">
        <f>_xlfn.IFNA(VLOOKUP(CONCATENATE($A23,"_",$B23), 'Srbench noise 0'!$A$1:$AH$1291, 28, FALSE),"")</f>
        <v>x0*x3 + x1*x4 + x2*x5</v>
      </c>
      <c r="I23" s="17">
        <f t="shared" si="0"/>
        <v>1</v>
      </c>
      <c r="J23" s="17">
        <f t="shared" si="1"/>
        <v>1</v>
      </c>
      <c r="K23" s="4">
        <f t="shared" si="2"/>
        <v>1</v>
      </c>
      <c r="L23" s="3">
        <f>_xlfn.IFNA(VLOOKUP(CONCATENATE($A23,"_",$B23), 'Srbench noise 0.01'!$A$1:$AH$1291, 32, FALSE),"")</f>
        <v>1</v>
      </c>
      <c r="M23" s="17">
        <f>_xlfn.IFNA(VLOOKUP(CONCATENATE($A23,"_",$B23), 'Srbench noise 0.01'!$A$1:$AH$1291, 34, FALSE),"")</f>
        <v>0</v>
      </c>
      <c r="N23" s="17">
        <f>_xlfn.IFNA(VLOOKUP(CONCATENATE($A23,"_",$B23), 'Srbench noise 0.01'!$A$1:$AH$1291, 16, FALSE),"")</f>
        <v>10</v>
      </c>
      <c r="O23" s="17">
        <f>_xlfn.IFNA(VLOOKUP(CONCATENATE($A23,"_",$B23), 'Srbench noise 0.01'!$A$1:$AH$1291, 18, FALSE),"")</f>
        <v>33.299999999999997</v>
      </c>
      <c r="P23" s="17" t="str">
        <f>_xlfn.IFNA(VLOOKUP(CONCATENATE($A23,"_",$B23), 'Srbench noise 0.01'!$A$1:$AH$1291, 28, FALSE),"")</f>
        <v>x0*x3 + x1*x4 + x2*x5</v>
      </c>
      <c r="Q23" s="17">
        <f t="shared" si="3"/>
        <v>1</v>
      </c>
      <c r="R23" s="17">
        <f t="shared" si="4"/>
        <v>1</v>
      </c>
      <c r="S23" s="4">
        <f t="shared" si="5"/>
        <v>1</v>
      </c>
    </row>
    <row r="24" spans="1:19" x14ac:dyDescent="0.25">
      <c r="A24" t="s">
        <v>26</v>
      </c>
      <c r="B24">
        <v>860</v>
      </c>
      <c r="C24" t="str">
        <f>VLOOKUP(A24,'srbench true models'!$A$1:$B$133,2,FALSE)</f>
        <v xml:space="preserve"> mu*Nn</v>
      </c>
      <c r="D24" s="3">
        <f>_xlfn.IFNA(VLOOKUP(CONCATENATE($A24,"_",$B24), 'Srbench noise 0'!$A$1:$AH$1291, 32, FALSE),"")</f>
        <v>1</v>
      </c>
      <c r="E24" s="17">
        <f>_xlfn.IFNA(VLOOKUP(CONCATENATE($A24,"_",$B24), 'Srbench noise 0'!$A$1:$AH$1291, 34, FALSE),"")</f>
        <v>0</v>
      </c>
      <c r="F24" s="17">
        <f>_xlfn.IFNA(VLOOKUP(CONCATENATE($A24,"_",$B24), 'Srbench noise 0'!$A$1:$AH$1291, 16, FALSE),"")</f>
        <v>3</v>
      </c>
      <c r="G24" s="17">
        <f>_xlfn.IFNA(VLOOKUP(CONCATENATE($A24,"_",$B24), 'Srbench noise 0'!$A$1:$AH$1291, 18, FALSE),"")</f>
        <v>3.1</v>
      </c>
      <c r="H24" s="17" t="str">
        <f>_xlfn.IFNA(VLOOKUP(CONCATENATE($A24,"_",$B24), 'Srbench noise 0'!$A$1:$AH$1291, 28, FALSE),"")</f>
        <v>x0*x1</v>
      </c>
      <c r="I24" s="17">
        <f t="shared" si="0"/>
        <v>1</v>
      </c>
      <c r="J24" s="17">
        <f t="shared" si="1"/>
        <v>1</v>
      </c>
      <c r="K24" s="4">
        <f t="shared" si="2"/>
        <v>1</v>
      </c>
      <c r="L24" s="3">
        <f>_xlfn.IFNA(VLOOKUP(CONCATENATE($A24,"_",$B24), 'Srbench noise 0.01'!$A$1:$AH$1291, 32, FALSE),"")</f>
        <v>1</v>
      </c>
      <c r="M24" s="17">
        <f>_xlfn.IFNA(VLOOKUP(CONCATENATE($A24,"_",$B24), 'Srbench noise 0.01'!$A$1:$AH$1291, 34, FALSE),"")</f>
        <v>0</v>
      </c>
      <c r="N24" s="17">
        <f>_xlfn.IFNA(VLOOKUP(CONCATENATE($A24,"_",$B24), 'Srbench noise 0.01'!$A$1:$AH$1291, 16, FALSE),"")</f>
        <v>3</v>
      </c>
      <c r="O24" s="17">
        <f>_xlfn.IFNA(VLOOKUP(CONCATENATE($A24,"_",$B24), 'Srbench noise 0.01'!$A$1:$AH$1291, 18, FALSE),"")</f>
        <v>2.2000000000000002</v>
      </c>
      <c r="P24" s="17" t="str">
        <f>_xlfn.IFNA(VLOOKUP(CONCATENATE($A24,"_",$B24), 'Srbench noise 0.01'!$A$1:$AH$1291, 28, FALSE),"")</f>
        <v>x0*x1</v>
      </c>
      <c r="Q24" s="17">
        <f t="shared" si="3"/>
        <v>1</v>
      </c>
      <c r="R24" s="17">
        <f t="shared" si="4"/>
        <v>1</v>
      </c>
      <c r="S24" s="4">
        <f t="shared" si="5"/>
        <v>1</v>
      </c>
    </row>
    <row r="25" spans="1:19" x14ac:dyDescent="0.25">
      <c r="A25" t="s">
        <v>26</v>
      </c>
      <c r="B25">
        <v>4426</v>
      </c>
      <c r="C25" t="str">
        <f>VLOOKUP(A25,'srbench true models'!$A$1:$B$133,2,FALSE)</f>
        <v xml:space="preserve"> mu*Nn</v>
      </c>
      <c r="D25" s="3">
        <f>_xlfn.IFNA(VLOOKUP(CONCATENATE($A25,"_",$B25), 'Srbench noise 0'!$A$1:$AH$1291, 32, FALSE),"")</f>
        <v>1</v>
      </c>
      <c r="E25" s="17">
        <f>_xlfn.IFNA(VLOOKUP(CONCATENATE($A25,"_",$B25), 'Srbench noise 0'!$A$1:$AH$1291, 34, FALSE),"")</f>
        <v>0</v>
      </c>
      <c r="F25" s="17">
        <f>_xlfn.IFNA(VLOOKUP(CONCATENATE($A25,"_",$B25), 'Srbench noise 0'!$A$1:$AH$1291, 16, FALSE),"")</f>
        <v>3</v>
      </c>
      <c r="G25" s="17">
        <f>_xlfn.IFNA(VLOOKUP(CONCATENATE($A25,"_",$B25), 'Srbench noise 0'!$A$1:$AH$1291, 18, FALSE),"")</f>
        <v>2.2999999999999998</v>
      </c>
      <c r="H25" s="17" t="str">
        <f>_xlfn.IFNA(VLOOKUP(CONCATENATE($A25,"_",$B25), 'Srbench noise 0'!$A$1:$AH$1291, 28, FALSE),"")</f>
        <v>x0*x1</v>
      </c>
      <c r="I25" s="17">
        <f t="shared" si="0"/>
        <v>1</v>
      </c>
      <c r="J25" s="17">
        <f t="shared" si="1"/>
        <v>1</v>
      </c>
      <c r="K25" s="4">
        <f>IF(J25&lt;&gt;"?",J25,"")</f>
        <v>1</v>
      </c>
      <c r="L25" s="3">
        <f>_xlfn.IFNA(VLOOKUP(CONCATENATE($A25,"_",$B25), 'Srbench noise 0.01'!$A$1:$AH$1291, 32, FALSE),"")</f>
        <v>1</v>
      </c>
      <c r="M25" s="17">
        <f>_xlfn.IFNA(VLOOKUP(CONCATENATE($A25,"_",$B25), 'Srbench noise 0.01'!$A$1:$AH$1291, 34, FALSE),"")</f>
        <v>0</v>
      </c>
      <c r="N25" s="17">
        <f>_xlfn.IFNA(VLOOKUP(CONCATENATE($A25,"_",$B25), 'Srbench noise 0.01'!$A$1:$AH$1291, 16, FALSE),"")</f>
        <v>3</v>
      </c>
      <c r="O25" s="17">
        <f>_xlfn.IFNA(VLOOKUP(CONCATENATE($A25,"_",$B25), 'Srbench noise 0.01'!$A$1:$AH$1291, 18, FALSE),"")</f>
        <v>3</v>
      </c>
      <c r="P25" s="17" t="str">
        <f>_xlfn.IFNA(VLOOKUP(CONCATENATE($A25,"_",$B25), 'Srbench noise 0.01'!$A$1:$AH$1291, 28, FALSE),"")</f>
        <v>x0*x1</v>
      </c>
      <c r="Q25" s="17">
        <f t="shared" si="3"/>
        <v>1</v>
      </c>
      <c r="R25" s="17">
        <f t="shared" si="4"/>
        <v>1</v>
      </c>
      <c r="S25" s="4">
        <f t="shared" si="5"/>
        <v>1</v>
      </c>
    </row>
    <row r="26" spans="1:19" x14ac:dyDescent="0.25">
      <c r="A26" t="s">
        <v>26</v>
      </c>
      <c r="B26">
        <v>5390</v>
      </c>
      <c r="C26" t="str">
        <f>VLOOKUP(A26,'srbench true models'!$A$1:$B$133,2,FALSE)</f>
        <v xml:space="preserve"> mu*Nn</v>
      </c>
      <c r="D26" s="3">
        <f>_xlfn.IFNA(VLOOKUP(CONCATENATE($A26,"_",$B26), 'Srbench noise 0'!$A$1:$AH$1291, 32, FALSE),"")</f>
        <v>1</v>
      </c>
      <c r="E26" s="17">
        <f>_xlfn.IFNA(VLOOKUP(CONCATENATE($A26,"_",$B26), 'Srbench noise 0'!$A$1:$AH$1291, 34, FALSE),"")</f>
        <v>0</v>
      </c>
      <c r="F26" s="17">
        <f>_xlfn.IFNA(VLOOKUP(CONCATENATE($A26,"_",$B26), 'Srbench noise 0'!$A$1:$AH$1291, 16, FALSE),"")</f>
        <v>3</v>
      </c>
      <c r="G26" s="17">
        <f>_xlfn.IFNA(VLOOKUP(CONCATENATE($A26,"_",$B26), 'Srbench noise 0'!$A$1:$AH$1291, 18, FALSE),"")</f>
        <v>2.6</v>
      </c>
      <c r="H26" s="17" t="str">
        <f>_xlfn.IFNA(VLOOKUP(CONCATENATE($A26,"_",$B26), 'Srbench noise 0'!$A$1:$AH$1291, 28, FALSE),"")</f>
        <v>x0*x1</v>
      </c>
      <c r="I26" s="17">
        <f t="shared" si="0"/>
        <v>1</v>
      </c>
      <c r="J26" s="17">
        <f t="shared" si="1"/>
        <v>1</v>
      </c>
      <c r="K26" s="4">
        <f t="shared" si="2"/>
        <v>1</v>
      </c>
      <c r="L26" s="3">
        <f>_xlfn.IFNA(VLOOKUP(CONCATENATE($A26,"_",$B26), 'Srbench noise 0.01'!$A$1:$AH$1291, 32, FALSE),"")</f>
        <v>1</v>
      </c>
      <c r="M26" s="17">
        <f>_xlfn.IFNA(VLOOKUP(CONCATENATE($A26,"_",$B26), 'Srbench noise 0.01'!$A$1:$AH$1291, 34, FALSE),"")</f>
        <v>0</v>
      </c>
      <c r="N26" s="17">
        <f>_xlfn.IFNA(VLOOKUP(CONCATENATE($A26,"_",$B26), 'Srbench noise 0.01'!$A$1:$AH$1291, 16, FALSE),"")</f>
        <v>3</v>
      </c>
      <c r="O26" s="17">
        <f>_xlfn.IFNA(VLOOKUP(CONCATENATE($A26,"_",$B26), 'Srbench noise 0.01'!$A$1:$AH$1291, 18, FALSE),"")</f>
        <v>2.2000000000000002</v>
      </c>
      <c r="P26" s="17" t="str">
        <f>_xlfn.IFNA(VLOOKUP(CONCATENATE($A26,"_",$B26), 'Srbench noise 0.01'!$A$1:$AH$1291, 28, FALSE),"")</f>
        <v>x0*x1</v>
      </c>
      <c r="Q26" s="17">
        <f t="shared" si="3"/>
        <v>1</v>
      </c>
      <c r="R26" s="17">
        <f t="shared" si="4"/>
        <v>1</v>
      </c>
      <c r="S26" s="4">
        <f t="shared" si="5"/>
        <v>1</v>
      </c>
    </row>
    <row r="27" spans="1:19" x14ac:dyDescent="0.25">
      <c r="A27" t="s">
        <v>26</v>
      </c>
      <c r="B27">
        <v>14423</v>
      </c>
      <c r="C27" t="str">
        <f>VLOOKUP(A27,'srbench true models'!$A$1:$B$133,2,FALSE)</f>
        <v xml:space="preserve"> mu*Nn</v>
      </c>
      <c r="D27" s="3">
        <f>_xlfn.IFNA(VLOOKUP(CONCATENATE($A27,"_",$B27), 'Srbench noise 0'!$A$1:$AH$1291, 32, FALSE),"")</f>
        <v>1</v>
      </c>
      <c r="E27" s="17">
        <f>_xlfn.IFNA(VLOOKUP(CONCATENATE($A27,"_",$B27), 'Srbench noise 0'!$A$1:$AH$1291, 34, FALSE),"")</f>
        <v>0</v>
      </c>
      <c r="F27" s="17">
        <f>_xlfn.IFNA(VLOOKUP(CONCATENATE($A27,"_",$B27), 'Srbench noise 0'!$A$1:$AH$1291, 16, FALSE),"")</f>
        <v>3</v>
      </c>
      <c r="G27" s="17">
        <f>_xlfn.IFNA(VLOOKUP(CONCATENATE($A27,"_",$B27), 'Srbench noise 0'!$A$1:$AH$1291, 18, FALSE),"")</f>
        <v>2.2999999999999998</v>
      </c>
      <c r="H27" s="17" t="str">
        <f>_xlfn.IFNA(VLOOKUP(CONCATENATE($A27,"_",$B27), 'Srbench noise 0'!$A$1:$AH$1291, 28, FALSE),"")</f>
        <v>x0*x1</v>
      </c>
      <c r="I27" s="17">
        <f t="shared" si="0"/>
        <v>1</v>
      </c>
      <c r="J27" s="17">
        <f t="shared" si="1"/>
        <v>1</v>
      </c>
      <c r="K27" s="4">
        <f t="shared" si="2"/>
        <v>1</v>
      </c>
      <c r="L27" s="3">
        <f>_xlfn.IFNA(VLOOKUP(CONCATENATE($A27,"_",$B27), 'Srbench noise 0.01'!$A$1:$AH$1291, 32, FALSE),"")</f>
        <v>1</v>
      </c>
      <c r="M27" s="17">
        <f>_xlfn.IFNA(VLOOKUP(CONCATENATE($A27,"_",$B27), 'Srbench noise 0.01'!$A$1:$AH$1291, 34, FALSE),"")</f>
        <v>0</v>
      </c>
      <c r="N27" s="17">
        <f>_xlfn.IFNA(VLOOKUP(CONCATENATE($A27,"_",$B27), 'Srbench noise 0.01'!$A$1:$AH$1291, 16, FALSE),"")</f>
        <v>3</v>
      </c>
      <c r="O27" s="17">
        <f>_xlfn.IFNA(VLOOKUP(CONCATENATE($A27,"_",$B27), 'Srbench noise 0.01'!$A$1:$AH$1291, 18, FALSE),"")</f>
        <v>2.7</v>
      </c>
      <c r="P27" s="17" t="str">
        <f>_xlfn.IFNA(VLOOKUP(CONCATENATE($A27,"_",$B27), 'Srbench noise 0.01'!$A$1:$AH$1291, 28, FALSE),"")</f>
        <v>x0*x1</v>
      </c>
      <c r="Q27" s="17">
        <f t="shared" si="3"/>
        <v>1</v>
      </c>
      <c r="R27" s="17">
        <f t="shared" si="4"/>
        <v>1</v>
      </c>
      <c r="S27" s="4">
        <f t="shared" si="5"/>
        <v>1</v>
      </c>
    </row>
    <row r="28" spans="1:19" x14ac:dyDescent="0.25">
      <c r="A28" t="s">
        <v>26</v>
      </c>
      <c r="B28">
        <v>15795</v>
      </c>
      <c r="C28" t="str">
        <f>VLOOKUP(A28,'srbench true models'!$A$1:$B$133,2,FALSE)</f>
        <v xml:space="preserve"> mu*Nn</v>
      </c>
      <c r="D28" s="3">
        <f>_xlfn.IFNA(VLOOKUP(CONCATENATE($A28,"_",$B28), 'Srbench noise 0'!$A$1:$AH$1291, 32, FALSE),"")</f>
        <v>1</v>
      </c>
      <c r="E28" s="17">
        <f>_xlfn.IFNA(VLOOKUP(CONCATENATE($A28,"_",$B28), 'Srbench noise 0'!$A$1:$AH$1291, 34, FALSE),"")</f>
        <v>0</v>
      </c>
      <c r="F28" s="17">
        <f>_xlfn.IFNA(VLOOKUP(CONCATENATE($A28,"_",$B28), 'Srbench noise 0'!$A$1:$AH$1291, 16, FALSE),"")</f>
        <v>3</v>
      </c>
      <c r="G28" s="17">
        <f>_xlfn.IFNA(VLOOKUP(CONCATENATE($A28,"_",$B28), 'Srbench noise 0'!$A$1:$AH$1291, 18, FALSE),"")</f>
        <v>3.1</v>
      </c>
      <c r="H28" s="17" t="str">
        <f>_xlfn.IFNA(VLOOKUP(CONCATENATE($A28,"_",$B28), 'Srbench noise 0'!$A$1:$AH$1291, 28, FALSE),"")</f>
        <v>x0*x1</v>
      </c>
      <c r="I28" s="17">
        <f t="shared" si="0"/>
        <v>1</v>
      </c>
      <c r="J28" s="17">
        <f t="shared" si="1"/>
        <v>1</v>
      </c>
      <c r="K28" s="4">
        <f t="shared" si="2"/>
        <v>1</v>
      </c>
      <c r="L28" s="3">
        <f>_xlfn.IFNA(VLOOKUP(CONCATENATE($A28,"_",$B28), 'Srbench noise 0.01'!$A$1:$AH$1291, 32, FALSE),"")</f>
        <v>1</v>
      </c>
      <c r="M28" s="17">
        <f>_xlfn.IFNA(VLOOKUP(CONCATENATE($A28,"_",$B28), 'Srbench noise 0.01'!$A$1:$AH$1291, 34, FALSE),"")</f>
        <v>0</v>
      </c>
      <c r="N28" s="17">
        <f>_xlfn.IFNA(VLOOKUP(CONCATENATE($A28,"_",$B28), 'Srbench noise 0.01'!$A$1:$AH$1291, 16, FALSE),"")</f>
        <v>3</v>
      </c>
      <c r="O28" s="17">
        <f>_xlfn.IFNA(VLOOKUP(CONCATENATE($A28,"_",$B28), 'Srbench noise 0.01'!$A$1:$AH$1291, 18, FALSE),"")</f>
        <v>2.4</v>
      </c>
      <c r="P28" s="17" t="str">
        <f>_xlfn.IFNA(VLOOKUP(CONCATENATE($A28,"_",$B28), 'Srbench noise 0.01'!$A$1:$AH$1291, 28, FALSE),"")</f>
        <v>x0*x1</v>
      </c>
      <c r="Q28" s="17">
        <f t="shared" si="3"/>
        <v>1</v>
      </c>
      <c r="R28" s="17">
        <f t="shared" si="4"/>
        <v>1</v>
      </c>
      <c r="S28" s="4">
        <f t="shared" si="5"/>
        <v>1</v>
      </c>
    </row>
    <row r="29" spans="1:19" x14ac:dyDescent="0.25">
      <c r="A29" t="s">
        <v>26</v>
      </c>
      <c r="B29">
        <v>16850</v>
      </c>
      <c r="C29" t="str">
        <f>VLOOKUP(A29,'srbench true models'!$A$1:$B$133,2,FALSE)</f>
        <v xml:space="preserve"> mu*Nn</v>
      </c>
      <c r="D29" s="3">
        <f>_xlfn.IFNA(VLOOKUP(CONCATENATE($A29,"_",$B29), 'Srbench noise 0'!$A$1:$AH$1291, 32, FALSE),"")</f>
        <v>1</v>
      </c>
      <c r="E29" s="17">
        <f>_xlfn.IFNA(VLOOKUP(CONCATENATE($A29,"_",$B29), 'Srbench noise 0'!$A$1:$AH$1291, 34, FALSE),"")</f>
        <v>0</v>
      </c>
      <c r="F29" s="17">
        <f>_xlfn.IFNA(VLOOKUP(CONCATENATE($A29,"_",$B29), 'Srbench noise 0'!$A$1:$AH$1291, 16, FALSE),"")</f>
        <v>3</v>
      </c>
      <c r="G29" s="17">
        <f>_xlfn.IFNA(VLOOKUP(CONCATENATE($A29,"_",$B29), 'Srbench noise 0'!$A$1:$AH$1291, 18, FALSE),"")</f>
        <v>3.1</v>
      </c>
      <c r="H29" s="17" t="str">
        <f>_xlfn.IFNA(VLOOKUP(CONCATENATE($A29,"_",$B29), 'Srbench noise 0'!$A$1:$AH$1291, 28, FALSE),"")</f>
        <v>x0*x1</v>
      </c>
      <c r="I29" s="17">
        <f t="shared" si="0"/>
        <v>1</v>
      </c>
      <c r="J29" s="17">
        <f t="shared" si="1"/>
        <v>1</v>
      </c>
      <c r="K29" s="4">
        <f t="shared" si="2"/>
        <v>1</v>
      </c>
      <c r="L29" s="3">
        <f>_xlfn.IFNA(VLOOKUP(CONCATENATE($A29,"_",$B29), 'Srbench noise 0.01'!$A$1:$AH$1291, 32, FALSE),"")</f>
        <v>1</v>
      </c>
      <c r="M29" s="17">
        <f>_xlfn.IFNA(VLOOKUP(CONCATENATE($A29,"_",$B29), 'Srbench noise 0.01'!$A$1:$AH$1291, 34, FALSE),"")</f>
        <v>0</v>
      </c>
      <c r="N29" s="17">
        <f>_xlfn.IFNA(VLOOKUP(CONCATENATE($A29,"_",$B29), 'Srbench noise 0.01'!$A$1:$AH$1291, 16, FALSE),"")</f>
        <v>3</v>
      </c>
      <c r="O29" s="17">
        <f>_xlfn.IFNA(VLOOKUP(CONCATENATE($A29,"_",$B29), 'Srbench noise 0.01'!$A$1:$AH$1291, 18, FALSE),"")</f>
        <v>2.2999999999999998</v>
      </c>
      <c r="P29" s="17" t="str">
        <f>_xlfn.IFNA(VLOOKUP(CONCATENATE($A29,"_",$B29), 'Srbench noise 0.01'!$A$1:$AH$1291, 28, FALSE),"")</f>
        <v>x0*x1</v>
      </c>
      <c r="Q29" s="17">
        <f t="shared" si="3"/>
        <v>1</v>
      </c>
      <c r="R29" s="17">
        <f t="shared" si="4"/>
        <v>1</v>
      </c>
      <c r="S29" s="4">
        <f t="shared" si="5"/>
        <v>1</v>
      </c>
    </row>
    <row r="30" spans="1:19" x14ac:dyDescent="0.25">
      <c r="A30" t="s">
        <v>26</v>
      </c>
      <c r="B30">
        <v>21962</v>
      </c>
      <c r="C30" t="str">
        <f>VLOOKUP(A30,'srbench true models'!$A$1:$B$133,2,FALSE)</f>
        <v xml:space="preserve"> mu*Nn</v>
      </c>
      <c r="D30" s="3">
        <f>_xlfn.IFNA(VLOOKUP(CONCATENATE($A30,"_",$B30), 'Srbench noise 0'!$A$1:$AH$1291, 32, FALSE),"")</f>
        <v>1</v>
      </c>
      <c r="E30" s="17">
        <f>_xlfn.IFNA(VLOOKUP(CONCATENATE($A30,"_",$B30), 'Srbench noise 0'!$A$1:$AH$1291, 34, FALSE),"")</f>
        <v>0</v>
      </c>
      <c r="F30" s="17">
        <f>_xlfn.IFNA(VLOOKUP(CONCATENATE($A30,"_",$B30), 'Srbench noise 0'!$A$1:$AH$1291, 16, FALSE),"")</f>
        <v>3</v>
      </c>
      <c r="G30" s="17">
        <f>_xlfn.IFNA(VLOOKUP(CONCATENATE($A30,"_",$B30), 'Srbench noise 0'!$A$1:$AH$1291, 18, FALSE),"")</f>
        <v>2.2999999999999998</v>
      </c>
      <c r="H30" s="17" t="str">
        <f>_xlfn.IFNA(VLOOKUP(CONCATENATE($A30,"_",$B30), 'Srbench noise 0'!$A$1:$AH$1291, 28, FALSE),"")</f>
        <v>x0*x1</v>
      </c>
      <c r="I30" s="17">
        <f t="shared" si="0"/>
        <v>1</v>
      </c>
      <c r="J30" s="17">
        <f t="shared" si="1"/>
        <v>1</v>
      </c>
      <c r="K30" s="4">
        <f t="shared" si="2"/>
        <v>1</v>
      </c>
      <c r="L30" s="3">
        <f>_xlfn.IFNA(VLOOKUP(CONCATENATE($A30,"_",$B30), 'Srbench noise 0.01'!$A$1:$AH$1291, 32, FALSE),"")</f>
        <v>1</v>
      </c>
      <c r="M30" s="17">
        <f>_xlfn.IFNA(VLOOKUP(CONCATENATE($A30,"_",$B30), 'Srbench noise 0.01'!$A$1:$AH$1291, 34, FALSE),"")</f>
        <v>0</v>
      </c>
      <c r="N30" s="17">
        <f>_xlfn.IFNA(VLOOKUP(CONCATENATE($A30,"_",$B30), 'Srbench noise 0.01'!$A$1:$AH$1291, 16, FALSE),"")</f>
        <v>3</v>
      </c>
      <c r="O30" s="17">
        <f>_xlfn.IFNA(VLOOKUP(CONCATENATE($A30,"_",$B30), 'Srbench noise 0.01'!$A$1:$AH$1291, 18, FALSE),"")</f>
        <v>2.1</v>
      </c>
      <c r="P30" s="17" t="str">
        <f>_xlfn.IFNA(VLOOKUP(CONCATENATE($A30,"_",$B30), 'Srbench noise 0.01'!$A$1:$AH$1291, 28, FALSE),"")</f>
        <v>x0*x1</v>
      </c>
      <c r="Q30" s="17">
        <f t="shared" si="3"/>
        <v>1</v>
      </c>
      <c r="R30" s="17">
        <f t="shared" si="4"/>
        <v>1</v>
      </c>
      <c r="S30" s="4">
        <f t="shared" si="5"/>
        <v>1</v>
      </c>
    </row>
    <row r="31" spans="1:19" x14ac:dyDescent="0.25">
      <c r="A31" t="s">
        <v>26</v>
      </c>
      <c r="B31">
        <v>23654</v>
      </c>
      <c r="C31" t="str">
        <f>VLOOKUP(A31,'srbench true models'!$A$1:$B$133,2,FALSE)</f>
        <v xml:space="preserve"> mu*Nn</v>
      </c>
      <c r="D31" s="3">
        <f>_xlfn.IFNA(VLOOKUP(CONCATENATE($A31,"_",$B31), 'Srbench noise 0'!$A$1:$AH$1291, 32, FALSE),"")</f>
        <v>1</v>
      </c>
      <c r="E31" s="17">
        <f>_xlfn.IFNA(VLOOKUP(CONCATENATE($A31,"_",$B31), 'Srbench noise 0'!$A$1:$AH$1291, 34, FALSE),"")</f>
        <v>0</v>
      </c>
      <c r="F31" s="17">
        <f>_xlfn.IFNA(VLOOKUP(CONCATENATE($A31,"_",$B31), 'Srbench noise 0'!$A$1:$AH$1291, 16, FALSE),"")</f>
        <v>3</v>
      </c>
      <c r="G31" s="17">
        <f>_xlfn.IFNA(VLOOKUP(CONCATENATE($A31,"_",$B31), 'Srbench noise 0'!$A$1:$AH$1291, 18, FALSE),"")</f>
        <v>2.4</v>
      </c>
      <c r="H31" s="17" t="str">
        <f>_xlfn.IFNA(VLOOKUP(CONCATENATE($A31,"_",$B31), 'Srbench noise 0'!$A$1:$AH$1291, 28, FALSE),"")</f>
        <v>x0*x1</v>
      </c>
      <c r="I31" s="17">
        <f t="shared" si="0"/>
        <v>1</v>
      </c>
      <c r="J31" s="17">
        <f t="shared" si="1"/>
        <v>1</v>
      </c>
      <c r="K31" s="4">
        <f t="shared" si="2"/>
        <v>1</v>
      </c>
      <c r="L31" s="3">
        <f>_xlfn.IFNA(VLOOKUP(CONCATENATE($A31,"_",$B31), 'Srbench noise 0.01'!$A$1:$AH$1291, 32, FALSE),"")</f>
        <v>0.99998452999999998</v>
      </c>
      <c r="M31" s="17">
        <f>_xlfn.IFNA(VLOOKUP(CONCATENATE($A31,"_",$B31), 'Srbench noise 0.01'!$A$1:$AH$1291, 34, FALSE),"")</f>
        <v>0.02</v>
      </c>
      <c r="N31" s="17">
        <f>_xlfn.IFNA(VLOOKUP(CONCATENATE($A31,"_",$B31), 'Srbench noise 0.01'!$A$1:$AH$1291, 16, FALSE),"")</f>
        <v>5</v>
      </c>
      <c r="O31" s="17">
        <f>_xlfn.IFNA(VLOOKUP(CONCATENATE($A31,"_",$B31), 'Srbench noise 0.01'!$A$1:$AH$1291, 18, FALSE),"")</f>
        <v>2.8</v>
      </c>
      <c r="P31" s="17" t="str">
        <f>_xlfn.IFNA(VLOOKUP(CONCATENATE($A31,"_",$B31), 'Srbench noise 0.01'!$A$1:$AH$1291, 28, FALSE),"")</f>
        <v>x0*x1 + 0.02</v>
      </c>
      <c r="Q31" s="17">
        <f t="shared" si="3"/>
        <v>1</v>
      </c>
      <c r="R31" s="17">
        <f t="shared" si="4"/>
        <v>0</v>
      </c>
      <c r="S31" s="4">
        <f t="shared" si="5"/>
        <v>0</v>
      </c>
    </row>
    <row r="32" spans="1:19" x14ac:dyDescent="0.25">
      <c r="A32" t="s">
        <v>26</v>
      </c>
      <c r="B32">
        <v>28020</v>
      </c>
      <c r="C32" t="str">
        <f>VLOOKUP(A32,'srbench true models'!$A$1:$B$133,2,FALSE)</f>
        <v xml:space="preserve"> mu*Nn</v>
      </c>
      <c r="D32" s="3">
        <f>_xlfn.IFNA(VLOOKUP(CONCATENATE($A32,"_",$B32), 'Srbench noise 0'!$A$1:$AH$1291, 32, FALSE),"")</f>
        <v>1</v>
      </c>
      <c r="E32" s="17">
        <f>_xlfn.IFNA(VLOOKUP(CONCATENATE($A32,"_",$B32), 'Srbench noise 0'!$A$1:$AH$1291, 34, FALSE),"")</f>
        <v>0</v>
      </c>
      <c r="F32" s="17">
        <f>_xlfn.IFNA(VLOOKUP(CONCATENATE($A32,"_",$B32), 'Srbench noise 0'!$A$1:$AH$1291, 16, FALSE),"")</f>
        <v>3</v>
      </c>
      <c r="G32" s="17">
        <f>_xlfn.IFNA(VLOOKUP(CONCATENATE($A32,"_",$B32), 'Srbench noise 0'!$A$1:$AH$1291, 18, FALSE),"")</f>
        <v>2.2999999999999998</v>
      </c>
      <c r="H32" s="17" t="str">
        <f>_xlfn.IFNA(VLOOKUP(CONCATENATE($A32,"_",$B32), 'Srbench noise 0'!$A$1:$AH$1291, 28, FALSE),"")</f>
        <v>x0*x1</v>
      </c>
      <c r="I32" s="17">
        <f t="shared" si="0"/>
        <v>1</v>
      </c>
      <c r="J32" s="17">
        <f t="shared" si="1"/>
        <v>1</v>
      </c>
      <c r="K32" s="4">
        <f t="shared" si="2"/>
        <v>1</v>
      </c>
      <c r="L32" s="3">
        <f>_xlfn.IFNA(VLOOKUP(CONCATENATE($A32,"_",$B32), 'Srbench noise 0.01'!$A$1:$AH$1291, 32, FALSE),"")</f>
        <v>1</v>
      </c>
      <c r="M32" s="17">
        <f>_xlfn.IFNA(VLOOKUP(CONCATENATE($A32,"_",$B32), 'Srbench noise 0.01'!$A$1:$AH$1291, 34, FALSE),"")</f>
        <v>0</v>
      </c>
      <c r="N32" s="17">
        <f>_xlfn.IFNA(VLOOKUP(CONCATENATE($A32,"_",$B32), 'Srbench noise 0.01'!$A$1:$AH$1291, 16, FALSE),"")</f>
        <v>3</v>
      </c>
      <c r="O32" s="17">
        <f>_xlfn.IFNA(VLOOKUP(CONCATENATE($A32,"_",$B32), 'Srbench noise 0.01'!$A$1:$AH$1291, 18, FALSE),"")</f>
        <v>2.6</v>
      </c>
      <c r="P32" s="17" t="str">
        <f>_xlfn.IFNA(VLOOKUP(CONCATENATE($A32,"_",$B32), 'Srbench noise 0.01'!$A$1:$AH$1291, 28, FALSE),"")</f>
        <v>x0*x1</v>
      </c>
      <c r="Q32" s="17">
        <f t="shared" si="3"/>
        <v>1</v>
      </c>
      <c r="R32" s="17">
        <f t="shared" si="4"/>
        <v>1</v>
      </c>
      <c r="S32" s="4">
        <f t="shared" si="5"/>
        <v>1</v>
      </c>
    </row>
    <row r="33" spans="1:19" x14ac:dyDescent="0.25">
      <c r="A33" t="s">
        <v>26</v>
      </c>
      <c r="B33">
        <v>29910</v>
      </c>
      <c r="C33" t="str">
        <f>VLOOKUP(A33,'srbench true models'!$A$1:$B$133,2,FALSE)</f>
        <v xml:space="preserve"> mu*Nn</v>
      </c>
      <c r="D33" s="3">
        <f>_xlfn.IFNA(VLOOKUP(CONCATENATE($A33,"_",$B33), 'Srbench noise 0'!$A$1:$AH$1291, 32, FALSE),"")</f>
        <v>1</v>
      </c>
      <c r="E33" s="17">
        <f>_xlfn.IFNA(VLOOKUP(CONCATENATE($A33,"_",$B33), 'Srbench noise 0'!$A$1:$AH$1291, 34, FALSE),"")</f>
        <v>0</v>
      </c>
      <c r="F33" s="17">
        <f>_xlfn.IFNA(VLOOKUP(CONCATENATE($A33,"_",$B33), 'Srbench noise 0'!$A$1:$AH$1291, 16, FALSE),"")</f>
        <v>3</v>
      </c>
      <c r="G33" s="17">
        <f>_xlfn.IFNA(VLOOKUP(CONCATENATE($A33,"_",$B33), 'Srbench noise 0'!$A$1:$AH$1291, 18, FALSE),"")</f>
        <v>2.5</v>
      </c>
      <c r="H33" s="17" t="str">
        <f>_xlfn.IFNA(VLOOKUP(CONCATENATE($A33,"_",$B33), 'Srbench noise 0'!$A$1:$AH$1291, 28, FALSE),"")</f>
        <v>x0*x1</v>
      </c>
      <c r="I33" s="17">
        <f t="shared" si="0"/>
        <v>1</v>
      </c>
      <c r="J33" s="17">
        <f t="shared" si="1"/>
        <v>1</v>
      </c>
      <c r="K33" s="4">
        <f t="shared" si="2"/>
        <v>1</v>
      </c>
      <c r="L33" s="3">
        <f>_xlfn.IFNA(VLOOKUP(CONCATENATE($A33,"_",$B33), 'Srbench noise 0.01'!$A$1:$AH$1291, 32, FALSE),"")</f>
        <v>1</v>
      </c>
      <c r="M33" s="17">
        <f>_xlfn.IFNA(VLOOKUP(CONCATENATE($A33,"_",$B33), 'Srbench noise 0.01'!$A$1:$AH$1291, 34, FALSE),"")</f>
        <v>0</v>
      </c>
      <c r="N33" s="17">
        <f>_xlfn.IFNA(VLOOKUP(CONCATENATE($A33,"_",$B33), 'Srbench noise 0.01'!$A$1:$AH$1291, 16, FALSE),"")</f>
        <v>3</v>
      </c>
      <c r="O33" s="17">
        <f>_xlfn.IFNA(VLOOKUP(CONCATENATE($A33,"_",$B33), 'Srbench noise 0.01'!$A$1:$AH$1291, 18, FALSE),"")</f>
        <v>2.2000000000000002</v>
      </c>
      <c r="P33" s="17" t="str">
        <f>_xlfn.IFNA(VLOOKUP(CONCATENATE($A33,"_",$B33), 'Srbench noise 0.01'!$A$1:$AH$1291, 28, FALSE),"")</f>
        <v>x0*x1</v>
      </c>
      <c r="Q33" s="17">
        <f t="shared" si="3"/>
        <v>1</v>
      </c>
      <c r="R33" s="17">
        <f t="shared" si="4"/>
        <v>1</v>
      </c>
      <c r="S33" s="4">
        <f t="shared" si="5"/>
        <v>1</v>
      </c>
    </row>
    <row r="34" spans="1:19" x14ac:dyDescent="0.25">
      <c r="A34" t="s">
        <v>119</v>
      </c>
      <c r="B34">
        <v>860</v>
      </c>
      <c r="C34" t="str">
        <f>VLOOKUP(A34,'srbench true models'!$A$1:$B$133,2,FALSE)</f>
        <v xml:space="preserve"> q*(Ef+B*v*sin(theta))</v>
      </c>
      <c r="D34" s="3">
        <f>_xlfn.IFNA(VLOOKUP(CONCATENATE($A34,"_",$B34), 'Srbench noise 0'!$A$1:$AH$1291, 32, FALSE),"")</f>
        <v>1</v>
      </c>
      <c r="E34" s="17">
        <f>_xlfn.IFNA(VLOOKUP(CONCATENATE($A34,"_",$B34), 'Srbench noise 0'!$A$1:$AH$1291, 34, FALSE),"")</f>
        <v>0</v>
      </c>
      <c r="F34" s="17">
        <f>_xlfn.IFNA(VLOOKUP(CONCATENATE($A34,"_",$B34), 'Srbench noise 0'!$A$1:$AH$1291, 16, FALSE),"")</f>
        <v>9</v>
      </c>
      <c r="G34" s="17">
        <f>_xlfn.IFNA(VLOOKUP(CONCATENATE($A34,"_",$B34), 'Srbench noise 0'!$A$1:$AH$1291, 18, FALSE),"")</f>
        <v>38.799999999999997</v>
      </c>
      <c r="H34" s="17" t="str">
        <f>_xlfn.IFNA(VLOOKUP(CONCATENATE($A34,"_",$B34), 'Srbench noise 0'!$A$1:$AH$1291, 28, FALSE),"")</f>
        <v>x0*(x1 + x2*x3*sin(x4))</v>
      </c>
      <c r="I34" s="17">
        <f t="shared" si="0"/>
        <v>1</v>
      </c>
      <c r="J34" s="17">
        <f t="shared" si="1"/>
        <v>1</v>
      </c>
      <c r="K34" s="4">
        <f t="shared" si="2"/>
        <v>1</v>
      </c>
      <c r="L34" s="3">
        <f>_xlfn.IFNA(VLOOKUP(CONCATENATE($A34,"_",$B34), 'Srbench noise 0.01'!$A$1:$AH$1291, 32, FALSE),"")</f>
        <v>1</v>
      </c>
      <c r="M34" s="17">
        <f>_xlfn.IFNA(VLOOKUP(CONCATENATE($A34,"_",$B34), 'Srbench noise 0.01'!$A$1:$AH$1291, 34, FALSE),"")</f>
        <v>0</v>
      </c>
      <c r="N34" s="17">
        <f>_xlfn.IFNA(VLOOKUP(CONCATENATE($A34,"_",$B34), 'Srbench noise 0.01'!$A$1:$AH$1291, 16, FALSE),"")</f>
        <v>9</v>
      </c>
      <c r="O34" s="17">
        <f>_xlfn.IFNA(VLOOKUP(CONCATENATE($A34,"_",$B34), 'Srbench noise 0.01'!$A$1:$AH$1291, 18, FALSE),"")</f>
        <v>40.200000000000003</v>
      </c>
      <c r="P34" s="17" t="str">
        <f>_xlfn.IFNA(VLOOKUP(CONCATENATE($A34,"_",$B34), 'Srbench noise 0.01'!$A$1:$AH$1291, 28, FALSE),"")</f>
        <v>x0*(x1 + x2*x3*sin(x4))</v>
      </c>
      <c r="Q34" s="17">
        <f t="shared" si="3"/>
        <v>1</v>
      </c>
      <c r="R34" s="17">
        <f t="shared" si="4"/>
        <v>1</v>
      </c>
      <c r="S34" s="4">
        <f t="shared" si="5"/>
        <v>1</v>
      </c>
    </row>
    <row r="35" spans="1:19" x14ac:dyDescent="0.25">
      <c r="A35" t="s">
        <v>119</v>
      </c>
      <c r="B35">
        <v>4426</v>
      </c>
      <c r="C35" t="str">
        <f>VLOOKUP(A35,'srbench true models'!$A$1:$B$133,2,FALSE)</f>
        <v xml:space="preserve"> q*(Ef+B*v*sin(theta))</v>
      </c>
      <c r="D35" s="3">
        <f>_xlfn.IFNA(VLOOKUP(CONCATENATE($A35,"_",$B35), 'Srbench noise 0'!$A$1:$AH$1291, 32, FALSE),"")</f>
        <v>1</v>
      </c>
      <c r="E35" s="17">
        <f>_xlfn.IFNA(VLOOKUP(CONCATENATE($A35,"_",$B35), 'Srbench noise 0'!$A$1:$AH$1291, 34, FALSE),"")</f>
        <v>0</v>
      </c>
      <c r="F35" s="17">
        <f>_xlfn.IFNA(VLOOKUP(CONCATENATE($A35,"_",$B35), 'Srbench noise 0'!$A$1:$AH$1291, 16, FALSE),"")</f>
        <v>9</v>
      </c>
      <c r="G35" s="17">
        <f>_xlfn.IFNA(VLOOKUP(CONCATENATE($A35,"_",$B35), 'Srbench noise 0'!$A$1:$AH$1291, 18, FALSE),"")</f>
        <v>38.700000000000003</v>
      </c>
      <c r="H35" s="17" t="str">
        <f>_xlfn.IFNA(VLOOKUP(CONCATENATE($A35,"_",$B35), 'Srbench noise 0'!$A$1:$AH$1291, 28, FALSE),"")</f>
        <v>x0*(x1 + x2*x3*sin(x4))</v>
      </c>
      <c r="I35" s="17">
        <f t="shared" si="0"/>
        <v>1</v>
      </c>
      <c r="J35" s="17">
        <f t="shared" si="1"/>
        <v>1</v>
      </c>
      <c r="K35" s="4">
        <f t="shared" si="2"/>
        <v>1</v>
      </c>
      <c r="L35" s="3">
        <f>_xlfn.IFNA(VLOOKUP(CONCATENATE($A35,"_",$B35), 'Srbench noise 0.01'!$A$1:$AH$1291, 32, FALSE),"")</f>
        <v>1</v>
      </c>
      <c r="M35" s="17">
        <f>_xlfn.IFNA(VLOOKUP(CONCATENATE($A35,"_",$B35), 'Srbench noise 0.01'!$A$1:$AH$1291, 34, FALSE),"")</f>
        <v>0</v>
      </c>
      <c r="N35" s="17">
        <f>_xlfn.IFNA(VLOOKUP(CONCATENATE($A35,"_",$B35), 'Srbench noise 0.01'!$A$1:$AH$1291, 16, FALSE),"")</f>
        <v>9</v>
      </c>
      <c r="O35" s="17">
        <f>_xlfn.IFNA(VLOOKUP(CONCATENATE($A35,"_",$B35), 'Srbench noise 0.01'!$A$1:$AH$1291, 18, FALSE),"")</f>
        <v>37.700000000000003</v>
      </c>
      <c r="P35" s="17" t="str">
        <f>_xlfn.IFNA(VLOOKUP(CONCATENATE($A35,"_",$B35), 'Srbench noise 0.01'!$A$1:$AH$1291, 28, FALSE),"")</f>
        <v>x0*(x1 + x2*x3*sin(x4))</v>
      </c>
      <c r="Q35" s="17">
        <f t="shared" si="3"/>
        <v>1</v>
      </c>
      <c r="R35" s="17">
        <f t="shared" si="4"/>
        <v>1</v>
      </c>
      <c r="S35" s="4">
        <f t="shared" si="5"/>
        <v>1</v>
      </c>
    </row>
    <row r="36" spans="1:19" x14ac:dyDescent="0.25">
      <c r="A36" t="s">
        <v>119</v>
      </c>
      <c r="B36">
        <v>5390</v>
      </c>
      <c r="C36" t="str">
        <f>VLOOKUP(A36,'srbench true models'!$A$1:$B$133,2,FALSE)</f>
        <v xml:space="preserve"> q*(Ef+B*v*sin(theta))</v>
      </c>
      <c r="D36" s="3">
        <f>_xlfn.IFNA(VLOOKUP(CONCATENATE($A36,"_",$B36), 'Srbench noise 0'!$A$1:$AH$1291, 32, FALSE),"")</f>
        <v>1</v>
      </c>
      <c r="E36" s="17">
        <f>_xlfn.IFNA(VLOOKUP(CONCATENATE($A36,"_",$B36), 'Srbench noise 0'!$A$1:$AH$1291, 34, FALSE),"")</f>
        <v>0</v>
      </c>
      <c r="F36" s="17">
        <f>_xlfn.IFNA(VLOOKUP(CONCATENATE($A36,"_",$B36), 'Srbench noise 0'!$A$1:$AH$1291, 16, FALSE),"")</f>
        <v>9</v>
      </c>
      <c r="G36" s="17">
        <f>_xlfn.IFNA(VLOOKUP(CONCATENATE($A36,"_",$B36), 'Srbench noise 0'!$A$1:$AH$1291, 18, FALSE),"")</f>
        <v>39.9</v>
      </c>
      <c r="H36" s="17" t="str">
        <f>_xlfn.IFNA(VLOOKUP(CONCATENATE($A36,"_",$B36), 'Srbench noise 0'!$A$1:$AH$1291, 28, FALSE),"")</f>
        <v>x0*(x1 + x2*x3*sin(x4))</v>
      </c>
      <c r="I36" s="17">
        <f t="shared" si="0"/>
        <v>1</v>
      </c>
      <c r="J36" s="17">
        <f t="shared" si="1"/>
        <v>1</v>
      </c>
      <c r="K36" s="4">
        <f t="shared" si="2"/>
        <v>1</v>
      </c>
      <c r="L36" s="3">
        <f>_xlfn.IFNA(VLOOKUP(CONCATENATE($A36,"_",$B36), 'Srbench noise 0.01'!$A$1:$AH$1291, 32, FALSE),"")</f>
        <v>1</v>
      </c>
      <c r="M36" s="17">
        <f>_xlfn.IFNA(VLOOKUP(CONCATENATE($A36,"_",$B36), 'Srbench noise 0.01'!$A$1:$AH$1291, 34, FALSE),"")</f>
        <v>0</v>
      </c>
      <c r="N36" s="17">
        <f>_xlfn.IFNA(VLOOKUP(CONCATENATE($A36,"_",$B36), 'Srbench noise 0.01'!$A$1:$AH$1291, 16, FALSE),"")</f>
        <v>9</v>
      </c>
      <c r="O36" s="17">
        <f>_xlfn.IFNA(VLOOKUP(CONCATENATE($A36,"_",$B36), 'Srbench noise 0.01'!$A$1:$AH$1291, 18, FALSE),"")</f>
        <v>31.9</v>
      </c>
      <c r="P36" s="17" t="str">
        <f>_xlfn.IFNA(VLOOKUP(CONCATENATE($A36,"_",$B36), 'Srbench noise 0.01'!$A$1:$AH$1291, 28, FALSE),"")</f>
        <v>x0*(x1 + x2*x3*sin(x4))</v>
      </c>
      <c r="Q36" s="17">
        <f t="shared" si="3"/>
        <v>1</v>
      </c>
      <c r="R36" s="17">
        <f t="shared" si="4"/>
        <v>1</v>
      </c>
      <c r="S36" s="4">
        <f t="shared" si="5"/>
        <v>1</v>
      </c>
    </row>
    <row r="37" spans="1:19" x14ac:dyDescent="0.25">
      <c r="A37" t="s">
        <v>119</v>
      </c>
      <c r="B37">
        <v>14423</v>
      </c>
      <c r="C37" t="str">
        <f>VLOOKUP(A37,'srbench true models'!$A$1:$B$133,2,FALSE)</f>
        <v xml:space="preserve"> q*(Ef+B*v*sin(theta))</v>
      </c>
      <c r="D37" s="3">
        <f>_xlfn.IFNA(VLOOKUP(CONCATENATE($A37,"_",$B37), 'Srbench noise 0'!$A$1:$AH$1291, 32, FALSE),"")</f>
        <v>1</v>
      </c>
      <c r="E37" s="17">
        <f>_xlfn.IFNA(VLOOKUP(CONCATENATE($A37,"_",$B37), 'Srbench noise 0'!$A$1:$AH$1291, 34, FALSE),"")</f>
        <v>0</v>
      </c>
      <c r="F37" s="17">
        <f>_xlfn.IFNA(VLOOKUP(CONCATENATE($A37,"_",$B37), 'Srbench noise 0'!$A$1:$AH$1291, 16, FALSE),"")</f>
        <v>9</v>
      </c>
      <c r="G37" s="17">
        <f>_xlfn.IFNA(VLOOKUP(CONCATENATE($A37,"_",$B37), 'Srbench noise 0'!$A$1:$AH$1291, 18, FALSE),"")</f>
        <v>39.799999999999997</v>
      </c>
      <c r="H37" s="17" t="str">
        <f>_xlfn.IFNA(VLOOKUP(CONCATENATE($A37,"_",$B37), 'Srbench noise 0'!$A$1:$AH$1291, 28, FALSE),"")</f>
        <v>x0*(x1 + x2*x3*sin(x4))</v>
      </c>
      <c r="I37" s="17">
        <f t="shared" si="0"/>
        <v>1</v>
      </c>
      <c r="J37" s="17">
        <f t="shared" si="1"/>
        <v>1</v>
      </c>
      <c r="K37" s="4">
        <f t="shared" si="2"/>
        <v>1</v>
      </c>
      <c r="L37" s="3">
        <f>_xlfn.IFNA(VLOOKUP(CONCATENATE($A37,"_",$B37), 'Srbench noise 0.01'!$A$1:$AH$1291, 32, FALSE),"")</f>
        <v>1</v>
      </c>
      <c r="M37" s="17">
        <f>_xlfn.IFNA(VLOOKUP(CONCATENATE($A37,"_",$B37), 'Srbench noise 0.01'!$A$1:$AH$1291, 34, FALSE),"")</f>
        <v>0</v>
      </c>
      <c r="N37" s="17">
        <f>_xlfn.IFNA(VLOOKUP(CONCATENATE($A37,"_",$B37), 'Srbench noise 0.01'!$A$1:$AH$1291, 16, FALSE),"")</f>
        <v>9</v>
      </c>
      <c r="O37" s="17">
        <f>_xlfn.IFNA(VLOOKUP(CONCATENATE($A37,"_",$B37), 'Srbench noise 0.01'!$A$1:$AH$1291, 18, FALSE),"")</f>
        <v>26.3</v>
      </c>
      <c r="P37" s="17" t="str">
        <f>_xlfn.IFNA(VLOOKUP(CONCATENATE($A37,"_",$B37), 'Srbench noise 0.01'!$A$1:$AH$1291, 28, FALSE),"")</f>
        <v>x0*(x1 + x2*x3*sin(x4))</v>
      </c>
      <c r="Q37" s="17">
        <f t="shared" si="3"/>
        <v>1</v>
      </c>
      <c r="R37" s="17">
        <f t="shared" si="4"/>
        <v>1</v>
      </c>
      <c r="S37" s="4">
        <f t="shared" si="5"/>
        <v>1</v>
      </c>
    </row>
    <row r="38" spans="1:19" x14ac:dyDescent="0.25">
      <c r="A38" t="s">
        <v>119</v>
      </c>
      <c r="B38">
        <v>15795</v>
      </c>
      <c r="C38" t="str">
        <f>VLOOKUP(A38,'srbench true models'!$A$1:$B$133,2,FALSE)</f>
        <v xml:space="preserve"> q*(Ef+B*v*sin(theta))</v>
      </c>
      <c r="D38" s="3">
        <f>_xlfn.IFNA(VLOOKUP(CONCATENATE($A38,"_",$B38), 'Srbench noise 0'!$A$1:$AH$1291, 32, FALSE),"")</f>
        <v>1</v>
      </c>
      <c r="E38" s="17">
        <f>_xlfn.IFNA(VLOOKUP(CONCATENATE($A38,"_",$B38), 'Srbench noise 0'!$A$1:$AH$1291, 34, FALSE),"")</f>
        <v>0</v>
      </c>
      <c r="F38" s="17">
        <f>_xlfn.IFNA(VLOOKUP(CONCATENATE($A38,"_",$B38), 'Srbench noise 0'!$A$1:$AH$1291, 16, FALSE),"")</f>
        <v>9</v>
      </c>
      <c r="G38" s="17">
        <f>_xlfn.IFNA(VLOOKUP(CONCATENATE($A38,"_",$B38), 'Srbench noise 0'!$A$1:$AH$1291, 18, FALSE),"")</f>
        <v>40.4</v>
      </c>
      <c r="H38" s="17" t="str">
        <f>_xlfn.IFNA(VLOOKUP(CONCATENATE($A38,"_",$B38), 'Srbench noise 0'!$A$1:$AH$1291, 28, FALSE),"")</f>
        <v>x0*(x1 + x2*x3*sin(x4))</v>
      </c>
      <c r="I38" s="17">
        <f t="shared" si="0"/>
        <v>1</v>
      </c>
      <c r="J38" s="17">
        <f t="shared" si="1"/>
        <v>1</v>
      </c>
      <c r="K38" s="4">
        <f t="shared" si="2"/>
        <v>1</v>
      </c>
      <c r="L38" s="3">
        <f>_xlfn.IFNA(VLOOKUP(CONCATENATE($A38,"_",$B38), 'Srbench noise 0.01'!$A$1:$AH$1291, 32, FALSE),"")</f>
        <v>0.99999762000000003</v>
      </c>
      <c r="M38" s="17">
        <f>_xlfn.IFNA(VLOOKUP(CONCATENATE($A38,"_",$B38), 'Srbench noise 0.01'!$A$1:$AH$1291, 34, FALSE),"")</f>
        <v>0.04</v>
      </c>
      <c r="N38" s="17">
        <f>_xlfn.IFNA(VLOOKUP(CONCATENATE($A38,"_",$B38), 'Srbench noise 0.01'!$A$1:$AH$1291, 16, FALSE),"")</f>
        <v>11</v>
      </c>
      <c r="O38" s="17">
        <f>_xlfn.IFNA(VLOOKUP(CONCATENATE($A38,"_",$B38), 'Srbench noise 0.01'!$A$1:$AH$1291, 18, FALSE),"")</f>
        <v>34</v>
      </c>
      <c r="P38" s="17" t="str">
        <f>_xlfn.IFNA(VLOOKUP(CONCATENATE($A38,"_",$B38), 'Srbench noise 0.01'!$A$1:$AH$1291, 28, FALSE),"")</f>
        <v>x0*x1 + x0*x2*x3*sin(x4) - 0.04</v>
      </c>
      <c r="Q38" s="17">
        <f t="shared" si="3"/>
        <v>1</v>
      </c>
      <c r="R38" s="17">
        <f t="shared" si="4"/>
        <v>0</v>
      </c>
      <c r="S38" s="4">
        <f t="shared" si="5"/>
        <v>0</v>
      </c>
    </row>
    <row r="39" spans="1:19" x14ac:dyDescent="0.25">
      <c r="A39" t="s">
        <v>119</v>
      </c>
      <c r="B39">
        <v>16850</v>
      </c>
      <c r="C39" t="str">
        <f>VLOOKUP(A39,'srbench true models'!$A$1:$B$133,2,FALSE)</f>
        <v xml:space="preserve"> q*(Ef+B*v*sin(theta))</v>
      </c>
      <c r="D39" s="3">
        <f>_xlfn.IFNA(VLOOKUP(CONCATENATE($A39,"_",$B39), 'Srbench noise 0'!$A$1:$AH$1291, 32, FALSE),"")</f>
        <v>1</v>
      </c>
      <c r="E39" s="17">
        <f>_xlfn.IFNA(VLOOKUP(CONCATENATE($A39,"_",$B39), 'Srbench noise 0'!$A$1:$AH$1291, 34, FALSE),"")</f>
        <v>0</v>
      </c>
      <c r="F39" s="17">
        <f>_xlfn.IFNA(VLOOKUP(CONCATENATE($A39,"_",$B39), 'Srbench noise 0'!$A$1:$AH$1291, 16, FALSE),"")</f>
        <v>10</v>
      </c>
      <c r="G39" s="17">
        <f>_xlfn.IFNA(VLOOKUP(CONCATENATE($A39,"_",$B39), 'Srbench noise 0'!$A$1:$AH$1291, 18, FALSE),"")</f>
        <v>40.799999999999997</v>
      </c>
      <c r="H39" s="17" t="str">
        <f>_xlfn.IFNA(VLOOKUP(CONCATENATE($A39,"_",$B39), 'Srbench noise 0'!$A$1:$AH$1291, 28, FALSE),"")</f>
        <v>x0*x1 + x0*x2*x3*sin(x4)</v>
      </c>
      <c r="I39" s="17">
        <f t="shared" si="0"/>
        <v>1</v>
      </c>
      <c r="J39" s="17">
        <f t="shared" si="1"/>
        <v>1</v>
      </c>
      <c r="K39" s="4">
        <f t="shared" si="2"/>
        <v>1</v>
      </c>
      <c r="L39" s="3">
        <f>_xlfn.IFNA(VLOOKUP(CONCATENATE($A39,"_",$B39), 'Srbench noise 0.01'!$A$1:$AH$1291, 32, FALSE),"")</f>
        <v>0.99999769000000005</v>
      </c>
      <c r="M39" s="17">
        <f>_xlfn.IFNA(VLOOKUP(CONCATENATE($A39,"_",$B39), 'Srbench noise 0.01'!$A$1:$AH$1291, 34, FALSE),"")</f>
        <v>0.04</v>
      </c>
      <c r="N39" s="17">
        <f>_xlfn.IFNA(VLOOKUP(CONCATENATE($A39,"_",$B39), 'Srbench noise 0.01'!$A$1:$AH$1291, 16, FALSE),"")</f>
        <v>11</v>
      </c>
      <c r="O39" s="17">
        <f>_xlfn.IFNA(VLOOKUP(CONCATENATE($A39,"_",$B39), 'Srbench noise 0.01'!$A$1:$AH$1291, 18, FALSE),"")</f>
        <v>32.700000000000003</v>
      </c>
      <c r="P39" s="17" t="str">
        <f>_xlfn.IFNA(VLOOKUP(CONCATENATE($A39,"_",$B39), 'Srbench noise 0.01'!$A$1:$AH$1291, 28, FALSE),"")</f>
        <v>x0*x1 + x0*x2*x3*sin(x4) + 0.04</v>
      </c>
      <c r="Q39" s="17">
        <f t="shared" si="3"/>
        <v>1</v>
      </c>
      <c r="R39" s="17">
        <f t="shared" si="4"/>
        <v>0</v>
      </c>
      <c r="S39" s="4">
        <f t="shared" si="5"/>
        <v>0</v>
      </c>
    </row>
    <row r="40" spans="1:19" x14ac:dyDescent="0.25">
      <c r="A40" t="s">
        <v>119</v>
      </c>
      <c r="B40">
        <v>21962</v>
      </c>
      <c r="C40" t="str">
        <f>VLOOKUP(A40,'srbench true models'!$A$1:$B$133,2,FALSE)</f>
        <v xml:space="preserve"> q*(Ef+B*v*sin(theta))</v>
      </c>
      <c r="D40" s="3">
        <f>_xlfn.IFNA(VLOOKUP(CONCATENATE($A40,"_",$B40), 'Srbench noise 0'!$A$1:$AH$1291, 32, FALSE),"")</f>
        <v>1</v>
      </c>
      <c r="E40" s="17">
        <f>_xlfn.IFNA(VLOOKUP(CONCATENATE($A40,"_",$B40), 'Srbench noise 0'!$A$1:$AH$1291, 34, FALSE),"")</f>
        <v>0</v>
      </c>
      <c r="F40" s="17">
        <f>_xlfn.IFNA(VLOOKUP(CONCATENATE($A40,"_",$B40), 'Srbench noise 0'!$A$1:$AH$1291, 16, FALSE),"")</f>
        <v>9</v>
      </c>
      <c r="G40" s="17">
        <f>_xlfn.IFNA(VLOOKUP(CONCATENATE($A40,"_",$B40), 'Srbench noise 0'!$A$1:$AH$1291, 18, FALSE),"")</f>
        <v>40.200000000000003</v>
      </c>
      <c r="H40" s="17" t="str">
        <f>_xlfn.IFNA(VLOOKUP(CONCATENATE($A40,"_",$B40), 'Srbench noise 0'!$A$1:$AH$1291, 28, FALSE),"")</f>
        <v>x0*(x1 + x2*x3*sin(x4))</v>
      </c>
      <c r="I40" s="17">
        <f t="shared" si="0"/>
        <v>1</v>
      </c>
      <c r="J40" s="17">
        <f t="shared" si="1"/>
        <v>1</v>
      </c>
      <c r="K40" s="4">
        <f t="shared" si="2"/>
        <v>1</v>
      </c>
      <c r="L40" s="3">
        <f>_xlfn.IFNA(VLOOKUP(CONCATENATE($A40,"_",$B40), 'Srbench noise 0.01'!$A$1:$AH$1291, 32, FALSE),"")</f>
        <v>1</v>
      </c>
      <c r="M40" s="17">
        <f>_xlfn.IFNA(VLOOKUP(CONCATENATE($A40,"_",$B40), 'Srbench noise 0.01'!$A$1:$AH$1291, 34, FALSE),"")</f>
        <v>0</v>
      </c>
      <c r="N40" s="17">
        <f>_xlfn.IFNA(VLOOKUP(CONCATENATE($A40,"_",$B40), 'Srbench noise 0.01'!$A$1:$AH$1291, 16, FALSE),"")</f>
        <v>9</v>
      </c>
      <c r="O40" s="17">
        <f>_xlfn.IFNA(VLOOKUP(CONCATENATE($A40,"_",$B40), 'Srbench noise 0.01'!$A$1:$AH$1291, 18, FALSE),"")</f>
        <v>33.799999999999997</v>
      </c>
      <c r="P40" s="17" t="str">
        <f>_xlfn.IFNA(VLOOKUP(CONCATENATE($A40,"_",$B40), 'Srbench noise 0.01'!$A$1:$AH$1291, 28, FALSE),"")</f>
        <v>x0*(x1 + x2*x3*sin(x4))</v>
      </c>
      <c r="Q40" s="17">
        <f t="shared" si="3"/>
        <v>1</v>
      </c>
      <c r="R40" s="17">
        <f t="shared" si="4"/>
        <v>1</v>
      </c>
      <c r="S40" s="4">
        <f t="shared" si="5"/>
        <v>1</v>
      </c>
    </row>
    <row r="41" spans="1:19" x14ac:dyDescent="0.25">
      <c r="A41" t="s">
        <v>119</v>
      </c>
      <c r="B41">
        <v>23654</v>
      </c>
      <c r="C41" t="str">
        <f>VLOOKUP(A41,'srbench true models'!$A$1:$B$133,2,FALSE)</f>
        <v xml:space="preserve"> q*(Ef+B*v*sin(theta))</v>
      </c>
      <c r="D41" s="3">
        <f>_xlfn.IFNA(VLOOKUP(CONCATENATE($A41,"_",$B41), 'Srbench noise 0'!$A$1:$AH$1291, 32, FALSE),"")</f>
        <v>1</v>
      </c>
      <c r="E41" s="17">
        <f>_xlfn.IFNA(VLOOKUP(CONCATENATE($A41,"_",$B41), 'Srbench noise 0'!$A$1:$AH$1291, 34, FALSE),"")</f>
        <v>0</v>
      </c>
      <c r="F41" s="17">
        <f>_xlfn.IFNA(VLOOKUP(CONCATENATE($A41,"_",$B41), 'Srbench noise 0'!$A$1:$AH$1291, 16, FALSE),"")</f>
        <v>9</v>
      </c>
      <c r="G41" s="17">
        <f>_xlfn.IFNA(VLOOKUP(CONCATENATE($A41,"_",$B41), 'Srbench noise 0'!$A$1:$AH$1291, 18, FALSE),"")</f>
        <v>42.9</v>
      </c>
      <c r="H41" s="17" t="str">
        <f>_xlfn.IFNA(VLOOKUP(CONCATENATE($A41,"_",$B41), 'Srbench noise 0'!$A$1:$AH$1291, 28, FALSE),"")</f>
        <v>x0*(x1 + x2*x3*sin(x4))</v>
      </c>
      <c r="I41" s="17">
        <f t="shared" si="0"/>
        <v>1</v>
      </c>
      <c r="J41" s="17">
        <f t="shared" si="1"/>
        <v>1</v>
      </c>
      <c r="K41" s="4">
        <f t="shared" si="2"/>
        <v>1</v>
      </c>
      <c r="L41" s="3">
        <f>_xlfn.IFNA(VLOOKUP(CONCATENATE($A41,"_",$B41), 'Srbench noise 0.01'!$A$1:$AH$1291, 32, FALSE),"")</f>
        <v>1</v>
      </c>
      <c r="M41" s="17">
        <f>_xlfn.IFNA(VLOOKUP(CONCATENATE($A41,"_",$B41), 'Srbench noise 0.01'!$A$1:$AH$1291, 34, FALSE),"")</f>
        <v>0</v>
      </c>
      <c r="N41" s="17">
        <f>_xlfn.IFNA(VLOOKUP(CONCATENATE($A41,"_",$B41), 'Srbench noise 0.01'!$A$1:$AH$1291, 16, FALSE),"")</f>
        <v>9</v>
      </c>
      <c r="O41" s="17">
        <f>_xlfn.IFNA(VLOOKUP(CONCATENATE($A41,"_",$B41), 'Srbench noise 0.01'!$A$1:$AH$1291, 18, FALSE),"")</f>
        <v>45.3</v>
      </c>
      <c r="P41" s="17" t="str">
        <f>_xlfn.IFNA(VLOOKUP(CONCATENATE($A41,"_",$B41), 'Srbench noise 0.01'!$A$1:$AH$1291, 28, FALSE),"")</f>
        <v>x0*(x1 + x2*x3*sin(x4))</v>
      </c>
      <c r="Q41" s="17">
        <f t="shared" si="3"/>
        <v>1</v>
      </c>
      <c r="R41" s="17">
        <f t="shared" si="4"/>
        <v>1</v>
      </c>
      <c r="S41" s="4">
        <f t="shared" si="5"/>
        <v>1</v>
      </c>
    </row>
    <row r="42" spans="1:19" x14ac:dyDescent="0.25">
      <c r="A42" t="s">
        <v>119</v>
      </c>
      <c r="B42">
        <v>28020</v>
      </c>
      <c r="C42" t="str">
        <f>VLOOKUP(A42,'srbench true models'!$A$1:$B$133,2,FALSE)</f>
        <v xml:space="preserve"> q*(Ef+B*v*sin(theta))</v>
      </c>
      <c r="D42" s="3">
        <f>_xlfn.IFNA(VLOOKUP(CONCATENATE($A42,"_",$B42), 'Srbench noise 0'!$A$1:$AH$1291, 32, FALSE),"")</f>
        <v>1</v>
      </c>
      <c r="E42" s="17">
        <f>_xlfn.IFNA(VLOOKUP(CONCATENATE($A42,"_",$B42), 'Srbench noise 0'!$A$1:$AH$1291, 34, FALSE),"")</f>
        <v>0</v>
      </c>
      <c r="F42" s="17">
        <f>_xlfn.IFNA(VLOOKUP(CONCATENATE($A42,"_",$B42), 'Srbench noise 0'!$A$1:$AH$1291, 16, FALSE),"")</f>
        <v>9</v>
      </c>
      <c r="G42" s="17">
        <f>_xlfn.IFNA(VLOOKUP(CONCATENATE($A42,"_",$B42), 'Srbench noise 0'!$A$1:$AH$1291, 18, FALSE),"")</f>
        <v>38.799999999999997</v>
      </c>
      <c r="H42" s="17" t="str">
        <f>_xlfn.IFNA(VLOOKUP(CONCATENATE($A42,"_",$B42), 'Srbench noise 0'!$A$1:$AH$1291, 28, FALSE),"")</f>
        <v>x0*(x1 + x2*x3*sin(x4))</v>
      </c>
      <c r="I42" s="17">
        <f t="shared" si="0"/>
        <v>1</v>
      </c>
      <c r="J42" s="17">
        <f t="shared" si="1"/>
        <v>1</v>
      </c>
      <c r="K42" s="4">
        <f t="shared" si="2"/>
        <v>1</v>
      </c>
      <c r="L42" s="3">
        <f>_xlfn.IFNA(VLOOKUP(CONCATENATE($A42,"_",$B42), 'Srbench noise 0.01'!$A$1:$AH$1291, 32, FALSE),"")</f>
        <v>1</v>
      </c>
      <c r="M42" s="17">
        <f>_xlfn.IFNA(VLOOKUP(CONCATENATE($A42,"_",$B42), 'Srbench noise 0.01'!$A$1:$AH$1291, 34, FALSE),"")</f>
        <v>0</v>
      </c>
      <c r="N42" s="17">
        <f>_xlfn.IFNA(VLOOKUP(CONCATENATE($A42,"_",$B42), 'Srbench noise 0.01'!$A$1:$AH$1291, 16, FALSE),"")</f>
        <v>9</v>
      </c>
      <c r="O42" s="17">
        <f>_xlfn.IFNA(VLOOKUP(CONCATENATE($A42,"_",$B42), 'Srbench noise 0.01'!$A$1:$AH$1291, 18, FALSE),"")</f>
        <v>25.6</v>
      </c>
      <c r="P42" s="17" t="str">
        <f>_xlfn.IFNA(VLOOKUP(CONCATENATE($A42,"_",$B42), 'Srbench noise 0.01'!$A$1:$AH$1291, 28, FALSE),"")</f>
        <v>x0*(x1 + x2*x3*sin(x4))</v>
      </c>
      <c r="Q42" s="17">
        <f t="shared" si="3"/>
        <v>1</v>
      </c>
      <c r="R42" s="17">
        <f t="shared" si="4"/>
        <v>1</v>
      </c>
      <c r="S42" s="4">
        <f t="shared" si="5"/>
        <v>1</v>
      </c>
    </row>
    <row r="43" spans="1:19" x14ac:dyDescent="0.25">
      <c r="A43" t="s">
        <v>119</v>
      </c>
      <c r="B43">
        <v>29910</v>
      </c>
      <c r="C43" t="str">
        <f>VLOOKUP(A43,'srbench true models'!$A$1:$B$133,2,FALSE)</f>
        <v xml:space="preserve"> q*(Ef+B*v*sin(theta))</v>
      </c>
      <c r="D43" s="3">
        <f>_xlfn.IFNA(VLOOKUP(CONCATENATE($A43,"_",$B43), 'Srbench noise 0'!$A$1:$AH$1291, 32, FALSE),"")</f>
        <v>1</v>
      </c>
      <c r="E43" s="17">
        <f>_xlfn.IFNA(VLOOKUP(CONCATENATE($A43,"_",$B43), 'Srbench noise 0'!$A$1:$AH$1291, 34, FALSE),"")</f>
        <v>0</v>
      </c>
      <c r="F43" s="17">
        <f>_xlfn.IFNA(VLOOKUP(CONCATENATE($A43,"_",$B43), 'Srbench noise 0'!$A$1:$AH$1291, 16, FALSE),"")</f>
        <v>9</v>
      </c>
      <c r="G43" s="17">
        <f>_xlfn.IFNA(VLOOKUP(CONCATENATE($A43,"_",$B43), 'Srbench noise 0'!$A$1:$AH$1291, 18, FALSE),"")</f>
        <v>40.1</v>
      </c>
      <c r="H43" s="17" t="str">
        <f>_xlfn.IFNA(VLOOKUP(CONCATENATE($A43,"_",$B43), 'Srbench noise 0'!$A$1:$AH$1291, 28, FALSE),"")</f>
        <v>x0*(x1 + x2*x3*sin(x4))</v>
      </c>
      <c r="I43" s="17">
        <f t="shared" si="0"/>
        <v>1</v>
      </c>
      <c r="J43" s="17">
        <f t="shared" si="1"/>
        <v>1</v>
      </c>
      <c r="K43" s="4">
        <f t="shared" si="2"/>
        <v>1</v>
      </c>
      <c r="L43" s="3">
        <f>_xlfn.IFNA(VLOOKUP(CONCATENATE($A43,"_",$B43), 'Srbench noise 0.01'!$A$1:$AH$1291, 32, FALSE),"")</f>
        <v>1</v>
      </c>
      <c r="M43" s="17">
        <f>_xlfn.IFNA(VLOOKUP(CONCATENATE($A43,"_",$B43), 'Srbench noise 0.01'!$A$1:$AH$1291, 34, FALSE),"")</f>
        <v>0</v>
      </c>
      <c r="N43" s="17">
        <f>_xlfn.IFNA(VLOOKUP(CONCATENATE($A43,"_",$B43), 'Srbench noise 0.01'!$A$1:$AH$1291, 16, FALSE),"")</f>
        <v>9</v>
      </c>
      <c r="O43" s="17">
        <f>_xlfn.IFNA(VLOOKUP(CONCATENATE($A43,"_",$B43), 'Srbench noise 0.01'!$A$1:$AH$1291, 18, FALSE),"")</f>
        <v>37.799999999999997</v>
      </c>
      <c r="P43" s="17" t="str">
        <f>_xlfn.IFNA(VLOOKUP(CONCATENATE($A43,"_",$B43), 'Srbench noise 0.01'!$A$1:$AH$1291, 28, FALSE),"")</f>
        <v>x0*(x1 + x2*x3*sin(x4))</v>
      </c>
      <c r="Q43" s="17">
        <f t="shared" si="3"/>
        <v>1</v>
      </c>
      <c r="R43" s="17">
        <f t="shared" si="4"/>
        <v>1</v>
      </c>
      <c r="S43" s="4">
        <f t="shared" si="5"/>
        <v>1</v>
      </c>
    </row>
    <row r="44" spans="1:19" x14ac:dyDescent="0.25">
      <c r="A44" t="s">
        <v>99</v>
      </c>
      <c r="B44">
        <v>860</v>
      </c>
      <c r="C44" t="str">
        <f>VLOOKUP(A44,'srbench true models'!$A$1:$B$133,2,FALSE)</f>
        <v xml:space="preserve"> q1*q2*r/(4*3.1415926535*epsilon*r**3)</v>
      </c>
      <c r="D44" s="3">
        <f>_xlfn.IFNA(VLOOKUP(CONCATENATE($A44,"_",$B44), 'Srbench noise 0'!$A$1:$AH$1291, 32, FALSE),"")</f>
        <v>1</v>
      </c>
      <c r="E44" s="17">
        <f>_xlfn.IFNA(VLOOKUP(CONCATENATE($A44,"_",$B44), 'Srbench noise 0'!$A$1:$AH$1291, 34, FALSE),"")</f>
        <v>0</v>
      </c>
      <c r="F44" s="17">
        <f>_xlfn.IFNA(VLOOKUP(CONCATENATE($A44,"_",$B44), 'Srbench noise 0'!$A$1:$AH$1291, 16, FALSE),"")</f>
        <v>10</v>
      </c>
      <c r="G44" s="17">
        <f>_xlfn.IFNA(VLOOKUP(CONCATENATE($A44,"_",$B44), 'Srbench noise 0'!$A$1:$AH$1291, 18, FALSE),"")</f>
        <v>29.1</v>
      </c>
      <c r="H44" s="17" t="str">
        <f>_xlfn.IFNA(VLOOKUP(CONCATENATE($A44,"_",$B44), 'Srbench noise 0'!$A$1:$AH$1291, 28, FALSE),"")</f>
        <v>0.07957747*x0*x1/(x2*x3**2)</v>
      </c>
      <c r="I44" s="17">
        <f t="shared" si="0"/>
        <v>1</v>
      </c>
      <c r="J44" s="17">
        <f t="shared" si="1"/>
        <v>1</v>
      </c>
      <c r="K44" s="4">
        <f t="shared" si="2"/>
        <v>1</v>
      </c>
      <c r="L44" s="3">
        <f>_xlfn.IFNA(VLOOKUP(CONCATENATE($A44,"_",$B44), 'Srbench noise 0.01'!$A$1:$AH$1291, 32, FALSE),"")</f>
        <v>0.99995999000000002</v>
      </c>
      <c r="M44" s="17">
        <f>_xlfn.IFNA(VLOOKUP(CONCATENATE($A44,"_",$B44), 'Srbench noise 0.01'!$A$1:$AH$1291, 34, FALSE),"")</f>
        <v>5.6271999999999995E-4</v>
      </c>
      <c r="N44" s="17">
        <f>_xlfn.IFNA(VLOOKUP(CONCATENATE($A44,"_",$B44), 'Srbench noise 0.01'!$A$1:$AH$1291, 16, FALSE),"")</f>
        <v>10</v>
      </c>
      <c r="O44" s="17">
        <f>_xlfn.IFNA(VLOOKUP(CONCATENATE($A44,"_",$B44), 'Srbench noise 0.01'!$A$1:$AH$1291, 18, FALSE),"")</f>
        <v>28.6</v>
      </c>
      <c r="P44" s="17" t="str">
        <f>_xlfn.IFNA(VLOOKUP(CONCATENATE($A44,"_",$B44), 'Srbench noise 0.01'!$A$1:$AH$1291, 28, FALSE),"")</f>
        <v>0.08*x0*x1/(x2*x3**2)</v>
      </c>
      <c r="Q44" s="17">
        <f t="shared" si="3"/>
        <v>1</v>
      </c>
      <c r="R44" s="17" t="str">
        <f t="shared" si="4"/>
        <v>?</v>
      </c>
      <c r="S44" s="4">
        <v>1</v>
      </c>
    </row>
    <row r="45" spans="1:19" x14ac:dyDescent="0.25">
      <c r="A45" t="s">
        <v>99</v>
      </c>
      <c r="B45">
        <v>4426</v>
      </c>
      <c r="C45" t="str">
        <f>VLOOKUP(A45,'srbench true models'!$A$1:$B$133,2,FALSE)</f>
        <v xml:space="preserve"> q1*q2*r/(4*3.1415926535*epsilon*r**3)</v>
      </c>
      <c r="D45" s="3">
        <f>_xlfn.IFNA(VLOOKUP(CONCATENATE($A45,"_",$B45), 'Srbench noise 0'!$A$1:$AH$1291, 32, FALSE),"")</f>
        <v>1</v>
      </c>
      <c r="E45" s="17">
        <f>_xlfn.IFNA(VLOOKUP(CONCATENATE($A45,"_",$B45), 'Srbench noise 0'!$A$1:$AH$1291, 34, FALSE),"")</f>
        <v>0</v>
      </c>
      <c r="F45" s="17">
        <f>_xlfn.IFNA(VLOOKUP(CONCATENATE($A45,"_",$B45), 'Srbench noise 0'!$A$1:$AH$1291, 16, FALSE),"")</f>
        <v>10</v>
      </c>
      <c r="G45" s="17">
        <f>_xlfn.IFNA(VLOOKUP(CONCATENATE($A45,"_",$B45), 'Srbench noise 0'!$A$1:$AH$1291, 18, FALSE),"")</f>
        <v>28.7</v>
      </c>
      <c r="H45" s="17" t="str">
        <f>_xlfn.IFNA(VLOOKUP(CONCATENATE($A45,"_",$B45), 'Srbench noise 0'!$A$1:$AH$1291, 28, FALSE),"")</f>
        <v>0.07957747*x0*x1/(x2*x3**2)</v>
      </c>
      <c r="I45" s="17">
        <f t="shared" si="0"/>
        <v>1</v>
      </c>
      <c r="J45" s="17">
        <f t="shared" si="1"/>
        <v>1</v>
      </c>
      <c r="K45" s="4">
        <f t="shared" si="2"/>
        <v>1</v>
      </c>
      <c r="L45" s="3">
        <f>_xlfn.IFNA(VLOOKUP(CONCATENATE($A45,"_",$B45), 'Srbench noise 0.01'!$A$1:$AH$1291, 32, FALSE),"")</f>
        <v>0.99996001000000001</v>
      </c>
      <c r="M45" s="17">
        <f>_xlfn.IFNA(VLOOKUP(CONCATENATE($A45,"_",$B45), 'Srbench noise 0.01'!$A$1:$AH$1291, 34, FALSE),"")</f>
        <v>5.6698000000000002E-4</v>
      </c>
      <c r="N45" s="17">
        <f>_xlfn.IFNA(VLOOKUP(CONCATENATE($A45,"_",$B45), 'Srbench noise 0.01'!$A$1:$AH$1291, 16, FALSE),"")</f>
        <v>10</v>
      </c>
      <c r="O45" s="17">
        <f>_xlfn.IFNA(VLOOKUP(CONCATENATE($A45,"_",$B45), 'Srbench noise 0.01'!$A$1:$AH$1291, 18, FALSE),"")</f>
        <v>21.7</v>
      </c>
      <c r="P45" s="17" t="str">
        <f>_xlfn.IFNA(VLOOKUP(CONCATENATE($A45,"_",$B45), 'Srbench noise 0.01'!$A$1:$AH$1291, 28, FALSE),"")</f>
        <v>0.08*x0*x1/(x2*x3**2)</v>
      </c>
      <c r="Q45" s="17">
        <f t="shared" si="3"/>
        <v>1</v>
      </c>
      <c r="R45" s="17" t="str">
        <f t="shared" si="4"/>
        <v>?</v>
      </c>
      <c r="S45" s="4">
        <v>1</v>
      </c>
    </row>
    <row r="46" spans="1:19" x14ac:dyDescent="0.25">
      <c r="A46" t="s">
        <v>99</v>
      </c>
      <c r="B46">
        <v>5390</v>
      </c>
      <c r="C46" t="str">
        <f>VLOOKUP(A46,'srbench true models'!$A$1:$B$133,2,FALSE)</f>
        <v xml:space="preserve"> q1*q2*r/(4*3.1415926535*epsilon*r**3)</v>
      </c>
      <c r="D46" s="3">
        <f>_xlfn.IFNA(VLOOKUP(CONCATENATE($A46,"_",$B46), 'Srbench noise 0'!$A$1:$AH$1291, 32, FALSE),"")</f>
        <v>1</v>
      </c>
      <c r="E46" s="17">
        <f>_xlfn.IFNA(VLOOKUP(CONCATENATE($A46,"_",$B46), 'Srbench noise 0'!$A$1:$AH$1291, 34, FALSE),"")</f>
        <v>0</v>
      </c>
      <c r="F46" s="17">
        <f>_xlfn.IFNA(VLOOKUP(CONCATENATE($A46,"_",$B46), 'Srbench noise 0'!$A$1:$AH$1291, 16, FALSE),"")</f>
        <v>10</v>
      </c>
      <c r="G46" s="17">
        <f>_xlfn.IFNA(VLOOKUP(CONCATENATE($A46,"_",$B46), 'Srbench noise 0'!$A$1:$AH$1291, 18, FALSE),"")</f>
        <v>19</v>
      </c>
      <c r="H46" s="17" t="str">
        <f>_xlfn.IFNA(VLOOKUP(CONCATENATE($A46,"_",$B46), 'Srbench noise 0'!$A$1:$AH$1291, 28, FALSE),"")</f>
        <v>0.07957747*x0*x1/(x2*x3**2)</v>
      </c>
      <c r="I46" s="17">
        <f t="shared" si="0"/>
        <v>1</v>
      </c>
      <c r="J46" s="17">
        <f t="shared" si="1"/>
        <v>1</v>
      </c>
      <c r="K46" s="4">
        <f t="shared" si="2"/>
        <v>1</v>
      </c>
      <c r="L46" s="3">
        <f>_xlfn.IFNA(VLOOKUP(CONCATENATE($A46,"_",$B46), 'Srbench noise 0.01'!$A$1:$AH$1291, 32, FALSE),"")</f>
        <v>0.99996032000000001</v>
      </c>
      <c r="M46" s="17">
        <f>_xlfn.IFNA(VLOOKUP(CONCATENATE($A46,"_",$B46), 'Srbench noise 0.01'!$A$1:$AH$1291, 34, FALSE),"")</f>
        <v>5.7034000000000002E-4</v>
      </c>
      <c r="N46" s="17">
        <f>_xlfn.IFNA(VLOOKUP(CONCATENATE($A46,"_",$B46), 'Srbench noise 0.01'!$A$1:$AH$1291, 16, FALSE),"")</f>
        <v>10</v>
      </c>
      <c r="O46" s="17">
        <f>_xlfn.IFNA(VLOOKUP(CONCATENATE($A46,"_",$B46), 'Srbench noise 0.01'!$A$1:$AH$1291, 18, FALSE),"")</f>
        <v>15.6</v>
      </c>
      <c r="P46" s="17" t="str">
        <f>_xlfn.IFNA(VLOOKUP(CONCATENATE($A46,"_",$B46), 'Srbench noise 0.01'!$A$1:$AH$1291, 28, FALSE),"")</f>
        <v>0.08*x0*x1/(x2*x3**2)</v>
      </c>
      <c r="Q46" s="17">
        <f t="shared" si="3"/>
        <v>1</v>
      </c>
      <c r="R46" s="17" t="str">
        <f t="shared" si="4"/>
        <v>?</v>
      </c>
      <c r="S46" s="4">
        <v>1</v>
      </c>
    </row>
    <row r="47" spans="1:19" x14ac:dyDescent="0.25">
      <c r="A47" t="s">
        <v>99</v>
      </c>
      <c r="B47">
        <v>14423</v>
      </c>
      <c r="C47" t="str">
        <f>VLOOKUP(A47,'srbench true models'!$A$1:$B$133,2,FALSE)</f>
        <v xml:space="preserve"> q1*q2*r/(4*3.1415926535*epsilon*r**3)</v>
      </c>
      <c r="D47" s="3">
        <f>_xlfn.IFNA(VLOOKUP(CONCATENATE($A47,"_",$B47), 'Srbench noise 0'!$A$1:$AH$1291, 32, FALSE),"")</f>
        <v>1</v>
      </c>
      <c r="E47" s="17">
        <f>_xlfn.IFNA(VLOOKUP(CONCATENATE($A47,"_",$B47), 'Srbench noise 0'!$A$1:$AH$1291, 34, FALSE),"")</f>
        <v>0</v>
      </c>
      <c r="F47" s="17">
        <f>_xlfn.IFNA(VLOOKUP(CONCATENATE($A47,"_",$B47), 'Srbench noise 0'!$A$1:$AH$1291, 16, FALSE),"")</f>
        <v>10</v>
      </c>
      <c r="G47" s="17">
        <f>_xlfn.IFNA(VLOOKUP(CONCATENATE($A47,"_",$B47), 'Srbench noise 0'!$A$1:$AH$1291, 18, FALSE),"")</f>
        <v>100.2</v>
      </c>
      <c r="H47" s="17" t="str">
        <f>_xlfn.IFNA(VLOOKUP(CONCATENATE($A47,"_",$B47), 'Srbench noise 0'!$A$1:$AH$1291, 28, FALSE),"")</f>
        <v>0.07957747*x0*x1/(x2*x3**2)</v>
      </c>
      <c r="I47" s="17">
        <f t="shared" si="0"/>
        <v>1</v>
      </c>
      <c r="J47" s="17">
        <f t="shared" si="1"/>
        <v>1</v>
      </c>
      <c r="K47" s="4">
        <f t="shared" si="2"/>
        <v>1</v>
      </c>
      <c r="L47" s="3">
        <f>_xlfn.IFNA(VLOOKUP(CONCATENATE($A47,"_",$B47), 'Srbench noise 0.01'!$A$1:$AH$1291, 32, FALSE),"")</f>
        <v>0.70122450999999997</v>
      </c>
      <c r="M47" s="17">
        <f>_xlfn.IFNA(VLOOKUP(CONCATENATE($A47,"_",$B47), 'Srbench noise 0.01'!$A$1:$AH$1291, 34, FALSE),"")</f>
        <v>4.7109739999999997E-2</v>
      </c>
      <c r="N47" s="17">
        <f>_xlfn.IFNA(VLOOKUP(CONCATENATE($A47,"_",$B47), 'Srbench noise 0.01'!$A$1:$AH$1291, 16, FALSE),"")</f>
        <v>18</v>
      </c>
      <c r="O47" s="17">
        <f>_xlfn.IFNA(VLOOKUP(CONCATENATE($A47,"_",$B47), 'Srbench noise 0.01'!$A$1:$AH$1291, 18, FALSE),"")</f>
        <v>67.5</v>
      </c>
      <c r="P47" s="17" t="str">
        <f>_xlfn.IFNA(VLOOKUP(CONCATENATE($A47,"_",$B47), 'Srbench noise 0.01'!$A$1:$AH$1291, 28, FALSE),"")</f>
        <v>x0*x1*(0.e-2*x3 - 0.0474827223871)/(x2*(0.5 - x3))</v>
      </c>
      <c r="Q47" s="17">
        <f t="shared" si="3"/>
        <v>0</v>
      </c>
      <c r="R47" s="17">
        <f t="shared" si="4"/>
        <v>0</v>
      </c>
      <c r="S47" s="4">
        <f t="shared" si="5"/>
        <v>0</v>
      </c>
    </row>
    <row r="48" spans="1:19" x14ac:dyDescent="0.25">
      <c r="A48" t="s">
        <v>99</v>
      </c>
      <c r="B48">
        <v>15795</v>
      </c>
      <c r="C48" t="str">
        <f>VLOOKUP(A48,'srbench true models'!$A$1:$B$133,2,FALSE)</f>
        <v xml:space="preserve"> q1*q2*r/(4*3.1415926535*epsilon*r**3)</v>
      </c>
      <c r="D48" s="3">
        <f>_xlfn.IFNA(VLOOKUP(CONCATENATE($A48,"_",$B48), 'Srbench noise 0'!$A$1:$AH$1291, 32, FALSE),"")</f>
        <v>1</v>
      </c>
      <c r="E48" s="17">
        <f>_xlfn.IFNA(VLOOKUP(CONCATENATE($A48,"_",$B48), 'Srbench noise 0'!$A$1:$AH$1291, 34, FALSE),"")</f>
        <v>0</v>
      </c>
      <c r="F48" s="17">
        <f>_xlfn.IFNA(VLOOKUP(CONCATENATE($A48,"_",$B48), 'Srbench noise 0'!$A$1:$AH$1291, 16, FALSE),"")</f>
        <v>10</v>
      </c>
      <c r="G48" s="17">
        <f>_xlfn.IFNA(VLOOKUP(CONCATENATE($A48,"_",$B48), 'Srbench noise 0'!$A$1:$AH$1291, 18, FALSE),"")</f>
        <v>33.200000000000003</v>
      </c>
      <c r="H48" s="17" t="str">
        <f>_xlfn.IFNA(VLOOKUP(CONCATENATE($A48,"_",$B48), 'Srbench noise 0'!$A$1:$AH$1291, 28, FALSE),"")</f>
        <v>0.07957747*x0*x1/(x2*x3**2)</v>
      </c>
      <c r="I48" s="17">
        <f t="shared" si="0"/>
        <v>1</v>
      </c>
      <c r="J48" s="17">
        <f t="shared" si="1"/>
        <v>1</v>
      </c>
      <c r="K48" s="4">
        <f t="shared" si="2"/>
        <v>1</v>
      </c>
      <c r="L48" s="3">
        <f>_xlfn.IFNA(VLOOKUP(CONCATENATE($A48,"_",$B48), 'Srbench noise 0.01'!$A$1:$AH$1291, 32, FALSE),"")</f>
        <v>0.99996039000000003</v>
      </c>
      <c r="M48" s="17">
        <f>_xlfn.IFNA(VLOOKUP(CONCATENATE($A48,"_",$B48), 'Srbench noise 0.01'!$A$1:$AH$1291, 34, FALSE),"")</f>
        <v>5.7554999999999998E-4</v>
      </c>
      <c r="N48" s="17">
        <f>_xlfn.IFNA(VLOOKUP(CONCATENATE($A48,"_",$B48), 'Srbench noise 0.01'!$A$1:$AH$1291, 16, FALSE),"")</f>
        <v>10</v>
      </c>
      <c r="O48" s="17">
        <f>_xlfn.IFNA(VLOOKUP(CONCATENATE($A48,"_",$B48), 'Srbench noise 0.01'!$A$1:$AH$1291, 18, FALSE),"")</f>
        <v>28.2</v>
      </c>
      <c r="P48" s="17" t="str">
        <f>_xlfn.IFNA(VLOOKUP(CONCATENATE($A48,"_",$B48), 'Srbench noise 0.01'!$A$1:$AH$1291, 28, FALSE),"")</f>
        <v>0.08*x0*x1/(x2*x3**2)</v>
      </c>
      <c r="Q48" s="17">
        <f t="shared" si="3"/>
        <v>1</v>
      </c>
      <c r="R48" s="17" t="str">
        <f t="shared" si="4"/>
        <v>?</v>
      </c>
      <c r="S48" s="4">
        <v>1</v>
      </c>
    </row>
    <row r="49" spans="1:19" x14ac:dyDescent="0.25">
      <c r="A49" t="s">
        <v>99</v>
      </c>
      <c r="B49">
        <v>16850</v>
      </c>
      <c r="C49" t="str">
        <f>VLOOKUP(A49,'srbench true models'!$A$1:$B$133,2,FALSE)</f>
        <v xml:space="preserve"> q1*q2*r/(4*3.1415926535*epsilon*r**3)</v>
      </c>
      <c r="D49" s="3">
        <f>_xlfn.IFNA(VLOOKUP(CONCATENATE($A49,"_",$B49), 'Srbench noise 0'!$A$1:$AH$1291, 32, FALSE),"")</f>
        <v>1</v>
      </c>
      <c r="E49" s="17">
        <f>_xlfn.IFNA(VLOOKUP(CONCATENATE($A49,"_",$B49), 'Srbench noise 0'!$A$1:$AH$1291, 34, FALSE),"")</f>
        <v>0</v>
      </c>
      <c r="F49" s="17">
        <f>_xlfn.IFNA(VLOOKUP(CONCATENATE($A49,"_",$B49), 'Srbench noise 0'!$A$1:$AH$1291, 16, FALSE),"")</f>
        <v>10</v>
      </c>
      <c r="G49" s="17">
        <f>_xlfn.IFNA(VLOOKUP(CONCATENATE($A49,"_",$B49), 'Srbench noise 0'!$A$1:$AH$1291, 18, FALSE),"")</f>
        <v>28.7</v>
      </c>
      <c r="H49" s="17" t="str">
        <f>_xlfn.IFNA(VLOOKUP(CONCATENATE($A49,"_",$B49), 'Srbench noise 0'!$A$1:$AH$1291, 28, FALSE),"")</f>
        <v>0.07957747*x0*x1/(x2*x3**2)</v>
      </c>
      <c r="I49" s="17">
        <f t="shared" si="0"/>
        <v>1</v>
      </c>
      <c r="J49" s="17">
        <f t="shared" si="1"/>
        <v>1</v>
      </c>
      <c r="K49" s="4">
        <f t="shared" si="2"/>
        <v>1</v>
      </c>
      <c r="L49" s="3">
        <f>_xlfn.IFNA(VLOOKUP(CONCATENATE($A49,"_",$B49), 'Srbench noise 0.01'!$A$1:$AH$1291, 32, FALSE),"")</f>
        <v>0.99995957999999996</v>
      </c>
      <c r="M49" s="17">
        <f>_xlfn.IFNA(VLOOKUP(CONCATENATE($A49,"_",$B49), 'Srbench noise 0.01'!$A$1:$AH$1291, 34, FALSE),"")</f>
        <v>5.5332999999999999E-4</v>
      </c>
      <c r="N49" s="17">
        <f>_xlfn.IFNA(VLOOKUP(CONCATENATE($A49,"_",$B49), 'Srbench noise 0.01'!$A$1:$AH$1291, 16, FALSE),"")</f>
        <v>10</v>
      </c>
      <c r="O49" s="17">
        <f>_xlfn.IFNA(VLOOKUP(CONCATENATE($A49,"_",$B49), 'Srbench noise 0.01'!$A$1:$AH$1291, 18, FALSE),"")</f>
        <v>24</v>
      </c>
      <c r="P49" s="17" t="str">
        <f>_xlfn.IFNA(VLOOKUP(CONCATENATE($A49,"_",$B49), 'Srbench noise 0.01'!$A$1:$AH$1291, 28, FALSE),"")</f>
        <v>0.08*x0*x1/(x2*x3**2)</v>
      </c>
      <c r="Q49" s="17">
        <f t="shared" si="3"/>
        <v>1</v>
      </c>
      <c r="R49" s="17" t="str">
        <f t="shared" si="4"/>
        <v>?</v>
      </c>
      <c r="S49" s="4">
        <v>1</v>
      </c>
    </row>
    <row r="50" spans="1:19" x14ac:dyDescent="0.25">
      <c r="A50" t="s">
        <v>99</v>
      </c>
      <c r="B50">
        <v>21962</v>
      </c>
      <c r="C50" t="str">
        <f>VLOOKUP(A50,'srbench true models'!$A$1:$B$133,2,FALSE)</f>
        <v xml:space="preserve"> q1*q2*r/(4*3.1415926535*epsilon*r**3)</v>
      </c>
      <c r="D50" s="3">
        <f>_xlfn.IFNA(VLOOKUP(CONCATENATE($A50,"_",$B50), 'Srbench noise 0'!$A$1:$AH$1291, 32, FALSE),"")</f>
        <v>1</v>
      </c>
      <c r="E50" s="17">
        <f>_xlfn.IFNA(VLOOKUP(CONCATENATE($A50,"_",$B50), 'Srbench noise 0'!$A$1:$AH$1291, 34, FALSE),"")</f>
        <v>0</v>
      </c>
      <c r="F50" s="17">
        <f>_xlfn.IFNA(VLOOKUP(CONCATENATE($A50,"_",$B50), 'Srbench noise 0'!$A$1:$AH$1291, 16, FALSE),"")</f>
        <v>10</v>
      </c>
      <c r="G50" s="17">
        <f>_xlfn.IFNA(VLOOKUP(CONCATENATE($A50,"_",$B50), 'Srbench noise 0'!$A$1:$AH$1291, 18, FALSE),"")</f>
        <v>30</v>
      </c>
      <c r="H50" s="17" t="str">
        <f>_xlfn.IFNA(VLOOKUP(CONCATENATE($A50,"_",$B50), 'Srbench noise 0'!$A$1:$AH$1291, 28, FALSE),"")</f>
        <v>0.07957747*x0*x1/(x2*x3**2)</v>
      </c>
      <c r="I50" s="17">
        <f t="shared" si="0"/>
        <v>1</v>
      </c>
      <c r="J50" s="17">
        <f t="shared" si="1"/>
        <v>1</v>
      </c>
      <c r="K50" s="4">
        <f t="shared" si="2"/>
        <v>1</v>
      </c>
      <c r="L50" s="3">
        <f>_xlfn.IFNA(VLOOKUP(CONCATENATE($A50,"_",$B50), 'Srbench noise 0.01'!$A$1:$AH$1291, 32, FALSE),"")</f>
        <v>0.99996024999999999</v>
      </c>
      <c r="M50" s="17">
        <f>_xlfn.IFNA(VLOOKUP(CONCATENATE($A50,"_",$B50), 'Srbench noise 0.01'!$A$1:$AH$1291, 34, FALSE),"")</f>
        <v>5.7894000000000001E-4</v>
      </c>
      <c r="N50" s="17">
        <f>_xlfn.IFNA(VLOOKUP(CONCATENATE($A50,"_",$B50), 'Srbench noise 0.01'!$A$1:$AH$1291, 16, FALSE),"")</f>
        <v>10</v>
      </c>
      <c r="O50" s="17">
        <f>_xlfn.IFNA(VLOOKUP(CONCATENATE($A50,"_",$B50), 'Srbench noise 0.01'!$A$1:$AH$1291, 18, FALSE),"")</f>
        <v>28.4</v>
      </c>
      <c r="P50" s="17" t="str">
        <f>_xlfn.IFNA(VLOOKUP(CONCATENATE($A50,"_",$B50), 'Srbench noise 0.01'!$A$1:$AH$1291, 28, FALSE),"")</f>
        <v>0.08*x0*x1/(x2*x3**2)</v>
      </c>
      <c r="Q50" s="17">
        <f t="shared" si="3"/>
        <v>1</v>
      </c>
      <c r="R50" s="17" t="str">
        <f t="shared" si="4"/>
        <v>?</v>
      </c>
      <c r="S50" s="4">
        <v>1</v>
      </c>
    </row>
    <row r="51" spans="1:19" x14ac:dyDescent="0.25">
      <c r="A51" t="s">
        <v>99</v>
      </c>
      <c r="B51">
        <v>23654</v>
      </c>
      <c r="C51" t="str">
        <f>VLOOKUP(A51,'srbench true models'!$A$1:$B$133,2,FALSE)</f>
        <v xml:space="preserve"> q1*q2*r/(4*3.1415926535*epsilon*r**3)</v>
      </c>
      <c r="D51" s="3">
        <f>_xlfn.IFNA(VLOOKUP(CONCATENATE($A51,"_",$B51), 'Srbench noise 0'!$A$1:$AH$1291, 32, FALSE),"")</f>
        <v>1</v>
      </c>
      <c r="E51" s="17">
        <f>_xlfn.IFNA(VLOOKUP(CONCATENATE($A51,"_",$B51), 'Srbench noise 0'!$A$1:$AH$1291, 34, FALSE),"")</f>
        <v>0</v>
      </c>
      <c r="F51" s="17">
        <f>_xlfn.IFNA(VLOOKUP(CONCATENATE($A51,"_",$B51), 'Srbench noise 0'!$A$1:$AH$1291, 16, FALSE),"")</f>
        <v>10</v>
      </c>
      <c r="G51" s="17">
        <f>_xlfn.IFNA(VLOOKUP(CONCATENATE($A51,"_",$B51), 'Srbench noise 0'!$A$1:$AH$1291, 18, FALSE),"")</f>
        <v>31.1</v>
      </c>
      <c r="H51" s="17" t="str">
        <f>_xlfn.IFNA(VLOOKUP(CONCATENATE($A51,"_",$B51), 'Srbench noise 0'!$A$1:$AH$1291, 28, FALSE),"")</f>
        <v>0.07957747*x0*x1/(x2*x3**2)</v>
      </c>
      <c r="I51" s="17">
        <f t="shared" si="0"/>
        <v>1</v>
      </c>
      <c r="J51" s="17">
        <f t="shared" si="1"/>
        <v>1</v>
      </c>
      <c r="K51" s="4">
        <f t="shared" si="2"/>
        <v>1</v>
      </c>
      <c r="L51" s="3">
        <f>_xlfn.IFNA(VLOOKUP(CONCATENATE($A51,"_",$B51), 'Srbench noise 0.01'!$A$1:$AH$1291, 32, FALSE),"")</f>
        <v>0.99995992</v>
      </c>
      <c r="M51" s="17">
        <f>_xlfn.IFNA(VLOOKUP(CONCATENATE($A51,"_",$B51), 'Srbench noise 0.01'!$A$1:$AH$1291, 34, FALSE),"")</f>
        <v>5.6452E-4</v>
      </c>
      <c r="N51" s="17">
        <f>_xlfn.IFNA(VLOOKUP(CONCATENATE($A51,"_",$B51), 'Srbench noise 0.01'!$A$1:$AH$1291, 16, FALSE),"")</f>
        <v>10</v>
      </c>
      <c r="O51" s="17">
        <f>_xlfn.IFNA(VLOOKUP(CONCATENATE($A51,"_",$B51), 'Srbench noise 0.01'!$A$1:$AH$1291, 18, FALSE),"")</f>
        <v>31.7</v>
      </c>
      <c r="P51" s="17" t="str">
        <f>_xlfn.IFNA(VLOOKUP(CONCATENATE($A51,"_",$B51), 'Srbench noise 0.01'!$A$1:$AH$1291, 28, FALSE),"")</f>
        <v>0.08*x0*x1/(x2*x3**2)</v>
      </c>
      <c r="Q51" s="17">
        <f t="shared" si="3"/>
        <v>1</v>
      </c>
      <c r="R51" s="17" t="str">
        <f t="shared" si="4"/>
        <v>?</v>
      </c>
      <c r="S51" s="4">
        <v>1</v>
      </c>
    </row>
    <row r="52" spans="1:19" x14ac:dyDescent="0.25">
      <c r="A52" t="s">
        <v>99</v>
      </c>
      <c r="B52">
        <v>28020</v>
      </c>
      <c r="C52" t="str">
        <f>VLOOKUP(A52,'srbench true models'!$A$1:$B$133,2,FALSE)</f>
        <v xml:space="preserve"> q1*q2*r/(4*3.1415926535*epsilon*r**3)</v>
      </c>
      <c r="D52" s="3">
        <f>_xlfn.IFNA(VLOOKUP(CONCATENATE($A52,"_",$B52), 'Srbench noise 0'!$A$1:$AH$1291, 32, FALSE),"")</f>
        <v>1</v>
      </c>
      <c r="E52" s="17">
        <f>_xlfn.IFNA(VLOOKUP(CONCATENATE($A52,"_",$B52), 'Srbench noise 0'!$A$1:$AH$1291, 34, FALSE),"")</f>
        <v>0</v>
      </c>
      <c r="F52" s="17">
        <f>_xlfn.IFNA(VLOOKUP(CONCATENATE($A52,"_",$B52), 'Srbench noise 0'!$A$1:$AH$1291, 16, FALSE),"")</f>
        <v>10</v>
      </c>
      <c r="G52" s="17">
        <f>_xlfn.IFNA(VLOOKUP(CONCATENATE($A52,"_",$B52), 'Srbench noise 0'!$A$1:$AH$1291, 18, FALSE),"")</f>
        <v>24.3</v>
      </c>
      <c r="H52" s="17" t="str">
        <f>_xlfn.IFNA(VLOOKUP(CONCATENATE($A52,"_",$B52), 'Srbench noise 0'!$A$1:$AH$1291, 28, FALSE),"")</f>
        <v>0.07957747*x0*x1/(x2*x3**2)</v>
      </c>
      <c r="I52" s="17">
        <f t="shared" si="0"/>
        <v>1</v>
      </c>
      <c r="J52" s="17">
        <f t="shared" si="1"/>
        <v>1</v>
      </c>
      <c r="K52" s="4">
        <f t="shared" si="2"/>
        <v>1</v>
      </c>
      <c r="L52" s="3">
        <f>_xlfn.IFNA(VLOOKUP(CONCATENATE($A52,"_",$B52), 'Srbench noise 0.01'!$A$1:$AH$1291, 32, FALSE),"")</f>
        <v>0.99996004999999999</v>
      </c>
      <c r="M52" s="17">
        <f>_xlfn.IFNA(VLOOKUP(CONCATENATE($A52,"_",$B52), 'Srbench noise 0.01'!$A$1:$AH$1291, 34, FALSE),"")</f>
        <v>5.7280999999999999E-4</v>
      </c>
      <c r="N52" s="17">
        <f>_xlfn.IFNA(VLOOKUP(CONCATENATE($A52,"_",$B52), 'Srbench noise 0.01'!$A$1:$AH$1291, 16, FALSE),"")</f>
        <v>10</v>
      </c>
      <c r="O52" s="17">
        <f>_xlfn.IFNA(VLOOKUP(CONCATENATE($A52,"_",$B52), 'Srbench noise 0.01'!$A$1:$AH$1291, 18, FALSE),"")</f>
        <v>20.9</v>
      </c>
      <c r="P52" s="17" t="str">
        <f>_xlfn.IFNA(VLOOKUP(CONCATENATE($A52,"_",$B52), 'Srbench noise 0.01'!$A$1:$AH$1291, 28, FALSE),"")</f>
        <v>0.08*x0*x1/(x2*x3**2)</v>
      </c>
      <c r="Q52" s="17">
        <f t="shared" si="3"/>
        <v>1</v>
      </c>
      <c r="R52" s="17" t="str">
        <f t="shared" si="4"/>
        <v>?</v>
      </c>
      <c r="S52" s="4">
        <v>1</v>
      </c>
    </row>
    <row r="53" spans="1:19" x14ac:dyDescent="0.25">
      <c r="A53" t="s">
        <v>99</v>
      </c>
      <c r="B53">
        <v>29910</v>
      </c>
      <c r="C53" t="str">
        <f>VLOOKUP(A53,'srbench true models'!$A$1:$B$133,2,FALSE)</f>
        <v xml:space="preserve"> q1*q2*r/(4*3.1415926535*epsilon*r**3)</v>
      </c>
      <c r="D53" s="3">
        <f>_xlfn.IFNA(VLOOKUP(CONCATENATE($A53,"_",$B53), 'Srbench noise 0'!$A$1:$AH$1291, 32, FALSE),"")</f>
        <v>1</v>
      </c>
      <c r="E53" s="17">
        <f>_xlfn.IFNA(VLOOKUP(CONCATENATE($A53,"_",$B53), 'Srbench noise 0'!$A$1:$AH$1291, 34, FALSE),"")</f>
        <v>0</v>
      </c>
      <c r="F53" s="17">
        <f>_xlfn.IFNA(VLOOKUP(CONCATENATE($A53,"_",$B53), 'Srbench noise 0'!$A$1:$AH$1291, 16, FALSE),"")</f>
        <v>10</v>
      </c>
      <c r="G53" s="17">
        <f>_xlfn.IFNA(VLOOKUP(CONCATENATE($A53,"_",$B53), 'Srbench noise 0'!$A$1:$AH$1291, 18, FALSE),"")</f>
        <v>30</v>
      </c>
      <c r="H53" s="17" t="str">
        <f>_xlfn.IFNA(VLOOKUP(CONCATENATE($A53,"_",$B53), 'Srbench noise 0'!$A$1:$AH$1291, 28, FALSE),"")</f>
        <v>0.07957747*x0*x1/(x2*x3**2)</v>
      </c>
      <c r="I53" s="17">
        <f t="shared" si="0"/>
        <v>1</v>
      </c>
      <c r="J53" s="17">
        <f t="shared" si="1"/>
        <v>1</v>
      </c>
      <c r="K53" s="4">
        <f t="shared" si="2"/>
        <v>1</v>
      </c>
      <c r="L53" s="3">
        <f>_xlfn.IFNA(VLOOKUP(CONCATENATE($A53,"_",$B53), 'Srbench noise 0.01'!$A$1:$AH$1291, 32, FALSE),"")</f>
        <v>0.99995986999999997</v>
      </c>
      <c r="M53" s="17">
        <f>_xlfn.IFNA(VLOOKUP(CONCATENATE($A53,"_",$B53), 'Srbench noise 0.01'!$A$1:$AH$1291, 34, FALSE),"")</f>
        <v>5.6413000000000004E-4</v>
      </c>
      <c r="N53" s="17">
        <f>_xlfn.IFNA(VLOOKUP(CONCATENATE($A53,"_",$B53), 'Srbench noise 0.01'!$A$1:$AH$1291, 16, FALSE),"")</f>
        <v>10</v>
      </c>
      <c r="O53" s="17">
        <f>_xlfn.IFNA(VLOOKUP(CONCATENATE($A53,"_",$B53), 'Srbench noise 0.01'!$A$1:$AH$1291, 18, FALSE),"")</f>
        <v>22.2</v>
      </c>
      <c r="P53" s="17" t="str">
        <f>_xlfn.IFNA(VLOOKUP(CONCATENATE($A53,"_",$B53), 'Srbench noise 0.01'!$A$1:$AH$1291, 28, FALSE),"")</f>
        <v>0.08*x0*x1/(x2*x3**2)</v>
      </c>
      <c r="Q53" s="17">
        <f t="shared" si="3"/>
        <v>1</v>
      </c>
      <c r="R53" s="17" t="str">
        <f t="shared" si="4"/>
        <v>?</v>
      </c>
      <c r="S53" s="4">
        <v>1</v>
      </c>
    </row>
    <row r="54" spans="1:19" x14ac:dyDescent="0.25">
      <c r="A54" t="s">
        <v>72</v>
      </c>
      <c r="B54">
        <v>860</v>
      </c>
      <c r="C54" t="str">
        <f>VLOOKUP(A54,'srbench true models'!$A$1:$B$133,2,FALSE)</f>
        <v xml:space="preserve"> q1*r/(4*3.1415926535*epsilon*r**3)</v>
      </c>
      <c r="D54" s="3">
        <f>_xlfn.IFNA(VLOOKUP(CONCATENATE($A54,"_",$B54), 'Srbench noise 0'!$A$1:$AH$1291, 32, FALSE),"")</f>
        <v>1</v>
      </c>
      <c r="E54" s="17">
        <f>_xlfn.IFNA(VLOOKUP(CONCATENATE($A54,"_",$B54), 'Srbench noise 0'!$A$1:$AH$1291, 34, FALSE),"")</f>
        <v>0</v>
      </c>
      <c r="F54" s="17">
        <f>_xlfn.IFNA(VLOOKUP(CONCATENATE($A54,"_",$B54), 'Srbench noise 0'!$A$1:$AH$1291, 16, FALSE),"")</f>
        <v>9</v>
      </c>
      <c r="G54" s="17">
        <f>_xlfn.IFNA(VLOOKUP(CONCATENATE($A54,"_",$B54), 'Srbench noise 0'!$A$1:$AH$1291, 18, FALSE),"")</f>
        <v>17.2</v>
      </c>
      <c r="H54" s="17" t="str">
        <f>_xlfn.IFNA(VLOOKUP(CONCATENATE($A54,"_",$B54), 'Srbench noise 0'!$A$1:$AH$1291, 28, FALSE),"")</f>
        <v>0.07957747*x0/(x1*x2**2)</v>
      </c>
      <c r="I54" s="17">
        <f t="shared" si="0"/>
        <v>1</v>
      </c>
      <c r="J54" s="17">
        <f t="shared" si="1"/>
        <v>1</v>
      </c>
      <c r="K54" s="4">
        <f t="shared" si="2"/>
        <v>1</v>
      </c>
      <c r="L54" s="3">
        <f>_xlfn.IFNA(VLOOKUP(CONCATENATE($A54,"_",$B54), 'Srbench noise 0.01'!$A$1:$AH$1291, 32, FALSE),"")</f>
        <v>0.99995725000000002</v>
      </c>
      <c r="M54" s="17">
        <f>_xlfn.IFNA(VLOOKUP(CONCATENATE($A54,"_",$B54), 'Srbench noise 0.01'!$A$1:$AH$1291, 34, FALSE),"")</f>
        <v>1.7681000000000001E-4</v>
      </c>
      <c r="N54" s="17">
        <f>_xlfn.IFNA(VLOOKUP(CONCATENATE($A54,"_",$B54), 'Srbench noise 0.01'!$A$1:$AH$1291, 16, FALSE),"")</f>
        <v>9</v>
      </c>
      <c r="O54" s="17">
        <f>_xlfn.IFNA(VLOOKUP(CONCATENATE($A54,"_",$B54), 'Srbench noise 0.01'!$A$1:$AH$1291, 18, FALSE),"")</f>
        <v>17.2</v>
      </c>
      <c r="P54" s="17" t="str">
        <f>_xlfn.IFNA(VLOOKUP(CONCATENATE($A54,"_",$B54), 'Srbench noise 0.01'!$A$1:$AH$1291, 28, FALSE),"")</f>
        <v>0.08*x0/(x1*x2**2)</v>
      </c>
      <c r="Q54" s="17">
        <f t="shared" si="3"/>
        <v>1</v>
      </c>
      <c r="R54" s="17" t="str">
        <f t="shared" si="4"/>
        <v>?</v>
      </c>
      <c r="S54" s="4">
        <v>1</v>
      </c>
    </row>
    <row r="55" spans="1:19" x14ac:dyDescent="0.25">
      <c r="A55" t="s">
        <v>72</v>
      </c>
      <c r="B55">
        <v>4426</v>
      </c>
      <c r="C55" t="str">
        <f>VLOOKUP(A55,'srbench true models'!$A$1:$B$133,2,FALSE)</f>
        <v xml:space="preserve"> q1*r/(4*3.1415926535*epsilon*r**3)</v>
      </c>
      <c r="D55" s="3">
        <f>_xlfn.IFNA(VLOOKUP(CONCATENATE($A55,"_",$B55), 'Srbench noise 0'!$A$1:$AH$1291, 32, FALSE),"")</f>
        <v>1</v>
      </c>
      <c r="E55" s="17">
        <f>_xlfn.IFNA(VLOOKUP(CONCATENATE($A55,"_",$B55), 'Srbench noise 0'!$A$1:$AH$1291, 34, FALSE),"")</f>
        <v>0</v>
      </c>
      <c r="F55" s="17">
        <f>_xlfn.IFNA(VLOOKUP(CONCATENATE($A55,"_",$B55), 'Srbench noise 0'!$A$1:$AH$1291, 16, FALSE),"")</f>
        <v>9</v>
      </c>
      <c r="G55" s="17">
        <f>_xlfn.IFNA(VLOOKUP(CONCATENATE($A55,"_",$B55), 'Srbench noise 0'!$A$1:$AH$1291, 18, FALSE),"")</f>
        <v>17.600000000000001</v>
      </c>
      <c r="H55" s="17" t="str">
        <f>_xlfn.IFNA(VLOOKUP(CONCATENATE($A55,"_",$B55), 'Srbench noise 0'!$A$1:$AH$1291, 28, FALSE),"")</f>
        <v>0.07957747*x0/(x1*x2**2)</v>
      </c>
      <c r="I55" s="17">
        <f t="shared" si="0"/>
        <v>1</v>
      </c>
      <c r="J55" s="17">
        <f t="shared" si="1"/>
        <v>1</v>
      </c>
      <c r="K55" s="4">
        <f t="shared" si="2"/>
        <v>1</v>
      </c>
      <c r="L55" s="3">
        <f>_xlfn.IFNA(VLOOKUP(CONCATENATE($A55,"_",$B55), 'Srbench noise 0.01'!$A$1:$AH$1291, 32, FALSE),"")</f>
        <v>0.99995765000000003</v>
      </c>
      <c r="M55" s="17">
        <f>_xlfn.IFNA(VLOOKUP(CONCATENATE($A55,"_",$B55), 'Srbench noise 0.01'!$A$1:$AH$1291, 34, FALSE),"")</f>
        <v>1.775E-4</v>
      </c>
      <c r="N55" s="17">
        <f>_xlfn.IFNA(VLOOKUP(CONCATENATE($A55,"_",$B55), 'Srbench noise 0.01'!$A$1:$AH$1291, 16, FALSE),"")</f>
        <v>9</v>
      </c>
      <c r="O55" s="17">
        <f>_xlfn.IFNA(VLOOKUP(CONCATENATE($A55,"_",$B55), 'Srbench noise 0.01'!$A$1:$AH$1291, 18, FALSE),"")</f>
        <v>24.8</v>
      </c>
      <c r="P55" s="17" t="str">
        <f>_xlfn.IFNA(VLOOKUP(CONCATENATE($A55,"_",$B55), 'Srbench noise 0.01'!$A$1:$AH$1291, 28, FALSE),"")</f>
        <v>0.08*x0/(x1*x2**2)</v>
      </c>
      <c r="Q55" s="17">
        <f t="shared" si="3"/>
        <v>1</v>
      </c>
      <c r="R55" s="17" t="str">
        <f t="shared" si="4"/>
        <v>?</v>
      </c>
      <c r="S55" s="4">
        <v>1</v>
      </c>
    </row>
    <row r="56" spans="1:19" x14ac:dyDescent="0.25">
      <c r="A56" t="s">
        <v>72</v>
      </c>
      <c r="B56">
        <v>5390</v>
      </c>
      <c r="C56" t="str">
        <f>VLOOKUP(A56,'srbench true models'!$A$1:$B$133,2,FALSE)</f>
        <v xml:space="preserve"> q1*r/(4*3.1415926535*epsilon*r**3)</v>
      </c>
      <c r="D56" s="3">
        <f>_xlfn.IFNA(VLOOKUP(CONCATENATE($A56,"_",$B56), 'Srbench noise 0'!$A$1:$AH$1291, 32, FALSE),"")</f>
        <v>1</v>
      </c>
      <c r="E56" s="17">
        <f>_xlfn.IFNA(VLOOKUP(CONCATENATE($A56,"_",$B56), 'Srbench noise 0'!$A$1:$AH$1291, 34, FALSE),"")</f>
        <v>0</v>
      </c>
      <c r="F56" s="17">
        <f>_xlfn.IFNA(VLOOKUP(CONCATENATE($A56,"_",$B56), 'Srbench noise 0'!$A$1:$AH$1291, 16, FALSE),"")</f>
        <v>9</v>
      </c>
      <c r="G56" s="17">
        <f>_xlfn.IFNA(VLOOKUP(CONCATENATE($A56,"_",$B56), 'Srbench noise 0'!$A$1:$AH$1291, 18, FALSE),"")</f>
        <v>17.399999999999999</v>
      </c>
      <c r="H56" s="17" t="str">
        <f>_xlfn.IFNA(VLOOKUP(CONCATENATE($A56,"_",$B56), 'Srbench noise 0'!$A$1:$AH$1291, 28, FALSE),"")</f>
        <v>0.07957747*x0/(x1*x2**2)</v>
      </c>
      <c r="I56" s="17">
        <f t="shared" si="0"/>
        <v>1</v>
      </c>
      <c r="J56" s="17">
        <f t="shared" si="1"/>
        <v>1</v>
      </c>
      <c r="K56" s="4">
        <f t="shared" si="2"/>
        <v>1</v>
      </c>
      <c r="L56" s="3">
        <f>_xlfn.IFNA(VLOOKUP(CONCATENATE($A56,"_",$B56), 'Srbench noise 0.01'!$A$1:$AH$1291, 32, FALSE),"")</f>
        <v>0.99995699999999998</v>
      </c>
      <c r="M56" s="17">
        <f>_xlfn.IFNA(VLOOKUP(CONCATENATE($A56,"_",$B56), 'Srbench noise 0.01'!$A$1:$AH$1291, 34, FALSE),"")</f>
        <v>1.7552999999999999E-4</v>
      </c>
      <c r="N56" s="17">
        <f>_xlfn.IFNA(VLOOKUP(CONCATENATE($A56,"_",$B56), 'Srbench noise 0.01'!$A$1:$AH$1291, 16, FALSE),"")</f>
        <v>9</v>
      </c>
      <c r="O56" s="17">
        <f>_xlfn.IFNA(VLOOKUP(CONCATENATE($A56,"_",$B56), 'Srbench noise 0.01'!$A$1:$AH$1291, 18, FALSE),"")</f>
        <v>16.2</v>
      </c>
      <c r="P56" s="17" t="str">
        <f>_xlfn.IFNA(VLOOKUP(CONCATENATE($A56,"_",$B56), 'Srbench noise 0.01'!$A$1:$AH$1291, 28, FALSE),"")</f>
        <v>0.08*x0/(x1*x2**2)</v>
      </c>
      <c r="Q56" s="17">
        <f t="shared" si="3"/>
        <v>1</v>
      </c>
      <c r="R56" s="17" t="str">
        <f t="shared" si="4"/>
        <v>?</v>
      </c>
      <c r="S56" s="4">
        <v>1</v>
      </c>
    </row>
    <row r="57" spans="1:19" x14ac:dyDescent="0.25">
      <c r="A57" t="s">
        <v>72</v>
      </c>
      <c r="B57">
        <v>14423</v>
      </c>
      <c r="C57" t="str">
        <f>VLOOKUP(A57,'srbench true models'!$A$1:$B$133,2,FALSE)</f>
        <v xml:space="preserve"> q1*r/(4*3.1415926535*epsilon*r**3)</v>
      </c>
      <c r="D57" s="3">
        <f>_xlfn.IFNA(VLOOKUP(CONCATENATE($A57,"_",$B57), 'Srbench noise 0'!$A$1:$AH$1291, 32, FALSE),"")</f>
        <v>1</v>
      </c>
      <c r="E57" s="17">
        <f>_xlfn.IFNA(VLOOKUP(CONCATENATE($A57,"_",$B57), 'Srbench noise 0'!$A$1:$AH$1291, 34, FALSE),"")</f>
        <v>0</v>
      </c>
      <c r="F57" s="17">
        <f>_xlfn.IFNA(VLOOKUP(CONCATENATE($A57,"_",$B57), 'Srbench noise 0'!$A$1:$AH$1291, 16, FALSE),"")</f>
        <v>9</v>
      </c>
      <c r="G57" s="17">
        <f>_xlfn.IFNA(VLOOKUP(CONCATENATE($A57,"_",$B57), 'Srbench noise 0'!$A$1:$AH$1291, 18, FALSE),"")</f>
        <v>17.7</v>
      </c>
      <c r="H57" s="17" t="str">
        <f>_xlfn.IFNA(VLOOKUP(CONCATENATE($A57,"_",$B57), 'Srbench noise 0'!$A$1:$AH$1291, 28, FALSE),"")</f>
        <v>0.07957747*x0/(x1*x2**2)</v>
      </c>
      <c r="I57" s="17">
        <f t="shared" si="0"/>
        <v>1</v>
      </c>
      <c r="J57" s="17">
        <f t="shared" si="1"/>
        <v>1</v>
      </c>
      <c r="K57" s="4">
        <f t="shared" si="2"/>
        <v>1</v>
      </c>
      <c r="L57" s="3">
        <f>_xlfn.IFNA(VLOOKUP(CONCATENATE($A57,"_",$B57), 'Srbench noise 0.01'!$A$1:$AH$1291, 32, FALSE),"")</f>
        <v>0.99995743999999998</v>
      </c>
      <c r="M57" s="17">
        <f>_xlfn.IFNA(VLOOKUP(CONCATENATE($A57,"_",$B57), 'Srbench noise 0.01'!$A$1:$AH$1291, 34, FALSE),"")</f>
        <v>1.7592000000000001E-4</v>
      </c>
      <c r="N57" s="17">
        <f>_xlfn.IFNA(VLOOKUP(CONCATENATE($A57,"_",$B57), 'Srbench noise 0.01'!$A$1:$AH$1291, 16, FALSE),"")</f>
        <v>9</v>
      </c>
      <c r="O57" s="17">
        <f>_xlfn.IFNA(VLOOKUP(CONCATENATE($A57,"_",$B57), 'Srbench noise 0.01'!$A$1:$AH$1291, 18, FALSE),"")</f>
        <v>14.9</v>
      </c>
      <c r="P57" s="17" t="str">
        <f>_xlfn.IFNA(VLOOKUP(CONCATENATE($A57,"_",$B57), 'Srbench noise 0.01'!$A$1:$AH$1291, 28, FALSE),"")</f>
        <v>0.08*x0/(x1*x2**2)</v>
      </c>
      <c r="Q57" s="17">
        <f t="shared" si="3"/>
        <v>1</v>
      </c>
      <c r="R57" s="17" t="str">
        <f t="shared" si="4"/>
        <v>?</v>
      </c>
      <c r="S57" s="4">
        <v>1</v>
      </c>
    </row>
    <row r="58" spans="1:19" x14ac:dyDescent="0.25">
      <c r="A58" t="s">
        <v>72</v>
      </c>
      <c r="B58">
        <v>15795</v>
      </c>
      <c r="C58" t="str">
        <f>VLOOKUP(A58,'srbench true models'!$A$1:$B$133,2,FALSE)</f>
        <v xml:space="preserve"> q1*r/(4*3.1415926535*epsilon*r**3)</v>
      </c>
      <c r="D58" s="3">
        <f>_xlfn.IFNA(VLOOKUP(CONCATENATE($A58,"_",$B58), 'Srbench noise 0'!$A$1:$AH$1291, 32, FALSE),"")</f>
        <v>1</v>
      </c>
      <c r="E58" s="17">
        <f>_xlfn.IFNA(VLOOKUP(CONCATENATE($A58,"_",$B58), 'Srbench noise 0'!$A$1:$AH$1291, 34, FALSE),"")</f>
        <v>0</v>
      </c>
      <c r="F58" s="17">
        <f>_xlfn.IFNA(VLOOKUP(CONCATENATE($A58,"_",$B58), 'Srbench noise 0'!$A$1:$AH$1291, 16, FALSE),"")</f>
        <v>9</v>
      </c>
      <c r="G58" s="17">
        <f>_xlfn.IFNA(VLOOKUP(CONCATENATE($A58,"_",$B58), 'Srbench noise 0'!$A$1:$AH$1291, 18, FALSE),"")</f>
        <v>18.100000000000001</v>
      </c>
      <c r="H58" s="17" t="str">
        <f>_xlfn.IFNA(VLOOKUP(CONCATENATE($A58,"_",$B58), 'Srbench noise 0'!$A$1:$AH$1291, 28, FALSE),"")</f>
        <v>0.07957747*x0/(x1*x2**2)</v>
      </c>
      <c r="I58" s="17">
        <f t="shared" si="0"/>
        <v>1</v>
      </c>
      <c r="J58" s="17">
        <f t="shared" si="1"/>
        <v>1</v>
      </c>
      <c r="K58" s="4">
        <f t="shared" si="2"/>
        <v>1</v>
      </c>
      <c r="L58" s="3">
        <f>_xlfn.IFNA(VLOOKUP(CONCATENATE($A58,"_",$B58), 'Srbench noise 0.01'!$A$1:$AH$1291, 32, FALSE),"")</f>
        <v>0.99995747000000001</v>
      </c>
      <c r="M58" s="17">
        <f>_xlfn.IFNA(VLOOKUP(CONCATENATE($A58,"_",$B58), 'Srbench noise 0.01'!$A$1:$AH$1291, 34, FALSE),"")</f>
        <v>1.7689999999999999E-4</v>
      </c>
      <c r="N58" s="17">
        <f>_xlfn.IFNA(VLOOKUP(CONCATENATE($A58,"_",$B58), 'Srbench noise 0.01'!$A$1:$AH$1291, 16, FALSE),"")</f>
        <v>9</v>
      </c>
      <c r="O58" s="17">
        <f>_xlfn.IFNA(VLOOKUP(CONCATENATE($A58,"_",$B58), 'Srbench noise 0.01'!$A$1:$AH$1291, 18, FALSE),"")</f>
        <v>19.3</v>
      </c>
      <c r="P58" s="17" t="str">
        <f>_xlfn.IFNA(VLOOKUP(CONCATENATE($A58,"_",$B58), 'Srbench noise 0.01'!$A$1:$AH$1291, 28, FALSE),"")</f>
        <v>0.08*x0/(x1*x2**2)</v>
      </c>
      <c r="Q58" s="17">
        <f t="shared" si="3"/>
        <v>1</v>
      </c>
      <c r="R58" s="17" t="str">
        <f t="shared" si="4"/>
        <v>?</v>
      </c>
      <c r="S58" s="4">
        <v>1</v>
      </c>
    </row>
    <row r="59" spans="1:19" x14ac:dyDescent="0.25">
      <c r="A59" t="s">
        <v>72</v>
      </c>
      <c r="B59">
        <v>16850</v>
      </c>
      <c r="C59" t="str">
        <f>VLOOKUP(A59,'srbench true models'!$A$1:$B$133,2,FALSE)</f>
        <v xml:space="preserve"> q1*r/(4*3.1415926535*epsilon*r**3)</v>
      </c>
      <c r="D59" s="3">
        <f>_xlfn.IFNA(VLOOKUP(CONCATENATE($A59,"_",$B59), 'Srbench noise 0'!$A$1:$AH$1291, 32, FALSE),"")</f>
        <v>1</v>
      </c>
      <c r="E59" s="17">
        <f>_xlfn.IFNA(VLOOKUP(CONCATENATE($A59,"_",$B59), 'Srbench noise 0'!$A$1:$AH$1291, 34, FALSE),"")</f>
        <v>0</v>
      </c>
      <c r="F59" s="17">
        <f>_xlfn.IFNA(VLOOKUP(CONCATENATE($A59,"_",$B59), 'Srbench noise 0'!$A$1:$AH$1291, 16, FALSE),"")</f>
        <v>9</v>
      </c>
      <c r="G59" s="17">
        <f>_xlfn.IFNA(VLOOKUP(CONCATENATE($A59,"_",$B59), 'Srbench noise 0'!$A$1:$AH$1291, 18, FALSE),"")</f>
        <v>17.3</v>
      </c>
      <c r="H59" s="17" t="str">
        <f>_xlfn.IFNA(VLOOKUP(CONCATENATE($A59,"_",$B59), 'Srbench noise 0'!$A$1:$AH$1291, 28, FALSE),"")</f>
        <v>0.07957747*x0/(x1*x2**2)</v>
      </c>
      <c r="I59" s="17">
        <f t="shared" si="0"/>
        <v>1</v>
      </c>
      <c r="J59" s="17">
        <f t="shared" si="1"/>
        <v>1</v>
      </c>
      <c r="K59" s="4">
        <f t="shared" si="2"/>
        <v>1</v>
      </c>
      <c r="L59" s="3">
        <f>_xlfn.IFNA(VLOOKUP(CONCATENATE($A59,"_",$B59), 'Srbench noise 0.01'!$A$1:$AH$1291, 32, FALSE),"")</f>
        <v>0.99995754999999997</v>
      </c>
      <c r="M59" s="17">
        <f>_xlfn.IFNA(VLOOKUP(CONCATENATE($A59,"_",$B59), 'Srbench noise 0.01'!$A$1:$AH$1291, 34, FALSE),"")</f>
        <v>1.7794999999999999E-4</v>
      </c>
      <c r="N59" s="17">
        <f>_xlfn.IFNA(VLOOKUP(CONCATENATE($A59,"_",$B59), 'Srbench noise 0.01'!$A$1:$AH$1291, 16, FALSE),"")</f>
        <v>9</v>
      </c>
      <c r="O59" s="17">
        <f>_xlfn.IFNA(VLOOKUP(CONCATENATE($A59,"_",$B59), 'Srbench noise 0.01'!$A$1:$AH$1291, 18, FALSE),"")</f>
        <v>18.899999999999999</v>
      </c>
      <c r="P59" s="17" t="str">
        <f>_xlfn.IFNA(VLOOKUP(CONCATENATE($A59,"_",$B59), 'Srbench noise 0.01'!$A$1:$AH$1291, 28, FALSE),"")</f>
        <v>0.08*x0/(x1*x2**2)</v>
      </c>
      <c r="Q59" s="17">
        <f t="shared" si="3"/>
        <v>1</v>
      </c>
      <c r="R59" s="17" t="str">
        <f t="shared" si="4"/>
        <v>?</v>
      </c>
      <c r="S59" s="4">
        <v>1</v>
      </c>
    </row>
    <row r="60" spans="1:19" x14ac:dyDescent="0.25">
      <c r="A60" t="s">
        <v>72</v>
      </c>
      <c r="B60">
        <v>21962</v>
      </c>
      <c r="C60" t="str">
        <f>VLOOKUP(A60,'srbench true models'!$A$1:$B$133,2,FALSE)</f>
        <v xml:space="preserve"> q1*r/(4*3.1415926535*epsilon*r**3)</v>
      </c>
      <c r="D60" s="3">
        <f>_xlfn.IFNA(VLOOKUP(CONCATENATE($A60,"_",$B60), 'Srbench noise 0'!$A$1:$AH$1291, 32, FALSE),"")</f>
        <v>1</v>
      </c>
      <c r="E60" s="17">
        <f>_xlfn.IFNA(VLOOKUP(CONCATENATE($A60,"_",$B60), 'Srbench noise 0'!$A$1:$AH$1291, 34, FALSE),"")</f>
        <v>0</v>
      </c>
      <c r="F60" s="17">
        <f>_xlfn.IFNA(VLOOKUP(CONCATENATE($A60,"_",$B60), 'Srbench noise 0'!$A$1:$AH$1291, 16, FALSE),"")</f>
        <v>9</v>
      </c>
      <c r="G60" s="17">
        <f>_xlfn.IFNA(VLOOKUP(CONCATENATE($A60,"_",$B60), 'Srbench noise 0'!$A$1:$AH$1291, 18, FALSE),"")</f>
        <v>17.899999999999999</v>
      </c>
      <c r="H60" s="17" t="str">
        <f>_xlfn.IFNA(VLOOKUP(CONCATENATE($A60,"_",$B60), 'Srbench noise 0'!$A$1:$AH$1291, 28, FALSE),"")</f>
        <v>0.07957747*x0/(x1*x2**2)</v>
      </c>
      <c r="I60" s="17">
        <f t="shared" si="0"/>
        <v>1</v>
      </c>
      <c r="J60" s="17">
        <f t="shared" si="1"/>
        <v>1</v>
      </c>
      <c r="K60" s="4">
        <f t="shared" si="2"/>
        <v>1</v>
      </c>
      <c r="L60" s="3">
        <f>_xlfn.IFNA(VLOOKUP(CONCATENATE($A60,"_",$B60), 'Srbench noise 0.01'!$A$1:$AH$1291, 32, FALSE),"")</f>
        <v>0.99995754999999997</v>
      </c>
      <c r="M60" s="17">
        <f>_xlfn.IFNA(VLOOKUP(CONCATENATE($A60,"_",$B60), 'Srbench noise 0.01'!$A$1:$AH$1291, 34, FALSE),"")</f>
        <v>1.7835999999999999E-4</v>
      </c>
      <c r="N60" s="17">
        <f>_xlfn.IFNA(VLOOKUP(CONCATENATE($A60,"_",$B60), 'Srbench noise 0.01'!$A$1:$AH$1291, 16, FALSE),"")</f>
        <v>9</v>
      </c>
      <c r="O60" s="17">
        <f>_xlfn.IFNA(VLOOKUP(CONCATENATE($A60,"_",$B60), 'Srbench noise 0.01'!$A$1:$AH$1291, 18, FALSE),"")</f>
        <v>16.600000000000001</v>
      </c>
      <c r="P60" s="17" t="str">
        <f>_xlfn.IFNA(VLOOKUP(CONCATENATE($A60,"_",$B60), 'Srbench noise 0.01'!$A$1:$AH$1291, 28, FALSE),"")</f>
        <v>0.08*x0/(x1*x2**2)</v>
      </c>
      <c r="Q60" s="17">
        <f t="shared" si="3"/>
        <v>1</v>
      </c>
      <c r="R60" s="17" t="str">
        <f t="shared" si="4"/>
        <v>?</v>
      </c>
      <c r="S60" s="4">
        <v>1</v>
      </c>
    </row>
    <row r="61" spans="1:19" x14ac:dyDescent="0.25">
      <c r="A61" t="s">
        <v>72</v>
      </c>
      <c r="B61">
        <v>23654</v>
      </c>
      <c r="C61" t="str">
        <f>VLOOKUP(A61,'srbench true models'!$A$1:$B$133,2,FALSE)</f>
        <v xml:space="preserve"> q1*r/(4*3.1415926535*epsilon*r**3)</v>
      </c>
      <c r="D61" s="3">
        <f>_xlfn.IFNA(VLOOKUP(CONCATENATE($A61,"_",$B61), 'Srbench noise 0'!$A$1:$AH$1291, 32, FALSE),"")</f>
        <v>1</v>
      </c>
      <c r="E61" s="17">
        <f>_xlfn.IFNA(VLOOKUP(CONCATENATE($A61,"_",$B61), 'Srbench noise 0'!$A$1:$AH$1291, 34, FALSE),"")</f>
        <v>0</v>
      </c>
      <c r="F61" s="17">
        <f>_xlfn.IFNA(VLOOKUP(CONCATENATE($A61,"_",$B61), 'Srbench noise 0'!$A$1:$AH$1291, 16, FALSE),"")</f>
        <v>9</v>
      </c>
      <c r="G61" s="17">
        <f>_xlfn.IFNA(VLOOKUP(CONCATENATE($A61,"_",$B61), 'Srbench noise 0'!$A$1:$AH$1291, 18, FALSE),"")</f>
        <v>18.2</v>
      </c>
      <c r="H61" s="17" t="str">
        <f>_xlfn.IFNA(VLOOKUP(CONCATENATE($A61,"_",$B61), 'Srbench noise 0'!$A$1:$AH$1291, 28, FALSE),"")</f>
        <v>0.07957747*x0/(x1*x2**2)</v>
      </c>
      <c r="I61" s="17">
        <f t="shared" si="0"/>
        <v>1</v>
      </c>
      <c r="J61" s="17">
        <f t="shared" si="1"/>
        <v>1</v>
      </c>
      <c r="K61" s="4">
        <f t="shared" si="2"/>
        <v>1</v>
      </c>
      <c r="L61" s="3">
        <f>_xlfn.IFNA(VLOOKUP(CONCATENATE($A61,"_",$B61), 'Srbench noise 0.01'!$A$1:$AH$1291, 32, FALSE),"")</f>
        <v>0.99995712999999997</v>
      </c>
      <c r="M61" s="17">
        <f>_xlfn.IFNA(VLOOKUP(CONCATENATE($A61,"_",$B61), 'Srbench noise 0.01'!$A$1:$AH$1291, 34, FALSE),"")</f>
        <v>1.7267000000000001E-4</v>
      </c>
      <c r="N61" s="17">
        <f>_xlfn.IFNA(VLOOKUP(CONCATENATE($A61,"_",$B61), 'Srbench noise 0.01'!$A$1:$AH$1291, 16, FALSE),"")</f>
        <v>9</v>
      </c>
      <c r="O61" s="17">
        <f>_xlfn.IFNA(VLOOKUP(CONCATENATE($A61,"_",$B61), 'Srbench noise 0.01'!$A$1:$AH$1291, 18, FALSE),"")</f>
        <v>18.399999999999999</v>
      </c>
      <c r="P61" s="17" t="str">
        <f>_xlfn.IFNA(VLOOKUP(CONCATENATE($A61,"_",$B61), 'Srbench noise 0.01'!$A$1:$AH$1291, 28, FALSE),"")</f>
        <v>0.08*x0/(x1*x2**2)</v>
      </c>
      <c r="Q61" s="17">
        <f t="shared" si="3"/>
        <v>1</v>
      </c>
      <c r="R61" s="17" t="str">
        <f t="shared" si="4"/>
        <v>?</v>
      </c>
      <c r="S61" s="4">
        <v>1</v>
      </c>
    </row>
    <row r="62" spans="1:19" x14ac:dyDescent="0.25">
      <c r="A62" t="s">
        <v>72</v>
      </c>
      <c r="B62">
        <v>28020</v>
      </c>
      <c r="C62" t="str">
        <f>VLOOKUP(A62,'srbench true models'!$A$1:$B$133,2,FALSE)</f>
        <v xml:space="preserve"> q1*r/(4*3.1415926535*epsilon*r**3)</v>
      </c>
      <c r="D62" s="3">
        <f>_xlfn.IFNA(VLOOKUP(CONCATENATE($A62,"_",$B62), 'Srbench noise 0'!$A$1:$AH$1291, 32, FALSE),"")</f>
        <v>1</v>
      </c>
      <c r="E62" s="17">
        <f>_xlfn.IFNA(VLOOKUP(CONCATENATE($A62,"_",$B62), 'Srbench noise 0'!$A$1:$AH$1291, 34, FALSE),"")</f>
        <v>0</v>
      </c>
      <c r="F62" s="17">
        <f>_xlfn.IFNA(VLOOKUP(CONCATENATE($A62,"_",$B62), 'Srbench noise 0'!$A$1:$AH$1291, 16, FALSE),"")</f>
        <v>9</v>
      </c>
      <c r="G62" s="17">
        <f>_xlfn.IFNA(VLOOKUP(CONCATENATE($A62,"_",$B62), 'Srbench noise 0'!$A$1:$AH$1291, 18, FALSE),"")</f>
        <v>15.3</v>
      </c>
      <c r="H62" s="17" t="str">
        <f>_xlfn.IFNA(VLOOKUP(CONCATENATE($A62,"_",$B62), 'Srbench noise 0'!$A$1:$AH$1291, 28, FALSE),"")</f>
        <v>0.07957747*x0/(x1*x2**2)</v>
      </c>
      <c r="I62" s="17">
        <f t="shared" si="0"/>
        <v>1</v>
      </c>
      <c r="J62" s="17">
        <f t="shared" si="1"/>
        <v>1</v>
      </c>
      <c r="K62" s="4">
        <f t="shared" si="2"/>
        <v>1</v>
      </c>
      <c r="L62" s="3">
        <f>_xlfn.IFNA(VLOOKUP(CONCATENATE($A62,"_",$B62), 'Srbench noise 0.01'!$A$1:$AH$1291, 32, FALSE),"")</f>
        <v>0.99995761000000005</v>
      </c>
      <c r="M62" s="17">
        <f>_xlfn.IFNA(VLOOKUP(CONCATENATE($A62,"_",$B62), 'Srbench noise 0.01'!$A$1:$AH$1291, 34, FALSE),"")</f>
        <v>1.7828000000000001E-4</v>
      </c>
      <c r="N62" s="17">
        <f>_xlfn.IFNA(VLOOKUP(CONCATENATE($A62,"_",$B62), 'Srbench noise 0.01'!$A$1:$AH$1291, 16, FALSE),"")</f>
        <v>9</v>
      </c>
      <c r="O62" s="17">
        <f>_xlfn.IFNA(VLOOKUP(CONCATENATE($A62,"_",$B62), 'Srbench noise 0.01'!$A$1:$AH$1291, 18, FALSE),"")</f>
        <v>15</v>
      </c>
      <c r="P62" s="17" t="str">
        <f>_xlfn.IFNA(VLOOKUP(CONCATENATE($A62,"_",$B62), 'Srbench noise 0.01'!$A$1:$AH$1291, 28, FALSE),"")</f>
        <v>0.08*x0/(x1*x2**2)</v>
      </c>
      <c r="Q62" s="17">
        <f t="shared" si="3"/>
        <v>1</v>
      </c>
      <c r="R62" s="17" t="str">
        <f t="shared" si="4"/>
        <v>?</v>
      </c>
      <c r="S62" s="4">
        <v>1</v>
      </c>
    </row>
    <row r="63" spans="1:19" x14ac:dyDescent="0.25">
      <c r="A63" t="s">
        <v>72</v>
      </c>
      <c r="B63">
        <v>29910</v>
      </c>
      <c r="C63" t="str">
        <f>VLOOKUP(A63,'srbench true models'!$A$1:$B$133,2,FALSE)</f>
        <v xml:space="preserve"> q1*r/(4*3.1415926535*epsilon*r**3)</v>
      </c>
      <c r="D63" s="3">
        <f>_xlfn.IFNA(VLOOKUP(CONCATENATE($A63,"_",$B63), 'Srbench noise 0'!$A$1:$AH$1291, 32, FALSE),"")</f>
        <v>1</v>
      </c>
      <c r="E63" s="17">
        <f>_xlfn.IFNA(VLOOKUP(CONCATENATE($A63,"_",$B63), 'Srbench noise 0'!$A$1:$AH$1291, 34, FALSE),"")</f>
        <v>0</v>
      </c>
      <c r="F63" s="17">
        <f>_xlfn.IFNA(VLOOKUP(CONCATENATE($A63,"_",$B63), 'Srbench noise 0'!$A$1:$AH$1291, 16, FALSE),"")</f>
        <v>9</v>
      </c>
      <c r="G63" s="17">
        <f>_xlfn.IFNA(VLOOKUP(CONCATENATE($A63,"_",$B63), 'Srbench noise 0'!$A$1:$AH$1291, 18, FALSE),"")</f>
        <v>17.8</v>
      </c>
      <c r="H63" s="17" t="str">
        <f>_xlfn.IFNA(VLOOKUP(CONCATENATE($A63,"_",$B63), 'Srbench noise 0'!$A$1:$AH$1291, 28, FALSE),"")</f>
        <v>0.07957747*x0/(x1*x2**2)</v>
      </c>
      <c r="I63" s="17">
        <f t="shared" si="0"/>
        <v>1</v>
      </c>
      <c r="J63" s="17">
        <f t="shared" si="1"/>
        <v>1</v>
      </c>
      <c r="K63" s="4">
        <f t="shared" si="2"/>
        <v>1</v>
      </c>
      <c r="L63" s="3">
        <f>_xlfn.IFNA(VLOOKUP(CONCATENATE($A63,"_",$B63), 'Srbench noise 0.01'!$A$1:$AH$1291, 32, FALSE),"")</f>
        <v>0.99995750999999999</v>
      </c>
      <c r="M63" s="17">
        <f>_xlfn.IFNA(VLOOKUP(CONCATENATE($A63,"_",$B63), 'Srbench noise 0.01'!$A$1:$AH$1291, 34, FALSE),"")</f>
        <v>1.7516E-4</v>
      </c>
      <c r="N63" s="17">
        <f>_xlfn.IFNA(VLOOKUP(CONCATENATE($A63,"_",$B63), 'Srbench noise 0.01'!$A$1:$AH$1291, 16, FALSE),"")</f>
        <v>9</v>
      </c>
      <c r="O63" s="17">
        <f>_xlfn.IFNA(VLOOKUP(CONCATENATE($A63,"_",$B63), 'Srbench noise 0.01'!$A$1:$AH$1291, 18, FALSE),"")</f>
        <v>17.899999999999999</v>
      </c>
      <c r="P63" s="17" t="str">
        <f>_xlfn.IFNA(VLOOKUP(CONCATENATE($A63,"_",$B63), 'Srbench noise 0.01'!$A$1:$AH$1291, 28, FALSE),"")</f>
        <v>0.08*x0/(x1*x2**2)</v>
      </c>
      <c r="Q63" s="17">
        <f t="shared" si="3"/>
        <v>1</v>
      </c>
      <c r="R63" s="17" t="str">
        <f t="shared" si="4"/>
        <v>?</v>
      </c>
      <c r="S63" s="4">
        <v>1</v>
      </c>
    </row>
    <row r="64" spans="1:19" x14ac:dyDescent="0.25">
      <c r="A64" t="s">
        <v>25</v>
      </c>
      <c r="B64">
        <v>860</v>
      </c>
      <c r="C64" t="str">
        <f>VLOOKUP(A64,'srbench true models'!$A$1:$B$133,2,FALSE)</f>
        <v xml:space="preserve"> q2*Ef</v>
      </c>
      <c r="D64" s="3">
        <f>_xlfn.IFNA(VLOOKUP(CONCATENATE($A64,"_",$B64), 'Srbench noise 0'!$A$1:$AH$1291, 32, FALSE),"")</f>
        <v>1</v>
      </c>
      <c r="E64" s="17">
        <f>_xlfn.IFNA(VLOOKUP(CONCATENATE($A64,"_",$B64), 'Srbench noise 0'!$A$1:$AH$1291, 34, FALSE),"")</f>
        <v>0</v>
      </c>
      <c r="F64" s="17">
        <f>_xlfn.IFNA(VLOOKUP(CONCATENATE($A64,"_",$B64), 'Srbench noise 0'!$A$1:$AH$1291, 16, FALSE),"")</f>
        <v>3</v>
      </c>
      <c r="G64" s="17">
        <f>_xlfn.IFNA(VLOOKUP(CONCATENATE($A64,"_",$B64), 'Srbench noise 0'!$A$1:$AH$1291, 18, FALSE),"")</f>
        <v>2.2000000000000002</v>
      </c>
      <c r="H64" s="17" t="str">
        <f>_xlfn.IFNA(VLOOKUP(CONCATENATE($A64,"_",$B64), 'Srbench noise 0'!$A$1:$AH$1291, 28, FALSE),"")</f>
        <v>x0*x1</v>
      </c>
      <c r="I64" s="17">
        <f t="shared" si="0"/>
        <v>1</v>
      </c>
      <c r="J64" s="17">
        <f t="shared" si="1"/>
        <v>1</v>
      </c>
      <c r="K64" s="4">
        <f t="shared" si="2"/>
        <v>1</v>
      </c>
      <c r="L64" s="3">
        <f>_xlfn.IFNA(VLOOKUP(CONCATENATE($A64,"_",$B64), 'Srbench noise 0.01'!$A$1:$AH$1291, 32, FALSE),"")</f>
        <v>1</v>
      </c>
      <c r="M64" s="17">
        <f>_xlfn.IFNA(VLOOKUP(CONCATENATE($A64,"_",$B64), 'Srbench noise 0.01'!$A$1:$AH$1291, 34, FALSE),"")</f>
        <v>0</v>
      </c>
      <c r="N64" s="17">
        <f>_xlfn.IFNA(VLOOKUP(CONCATENATE($A64,"_",$B64), 'Srbench noise 0.01'!$A$1:$AH$1291, 16, FALSE),"")</f>
        <v>3</v>
      </c>
      <c r="O64" s="17">
        <f>_xlfn.IFNA(VLOOKUP(CONCATENATE($A64,"_",$B64), 'Srbench noise 0.01'!$A$1:$AH$1291, 18, FALSE),"")</f>
        <v>2.4</v>
      </c>
      <c r="P64" s="17" t="str">
        <f>_xlfn.IFNA(VLOOKUP(CONCATENATE($A64,"_",$B64), 'Srbench noise 0.01'!$A$1:$AH$1291, 28, FALSE),"")</f>
        <v>x0*x1</v>
      </c>
      <c r="Q64" s="17">
        <f t="shared" si="3"/>
        <v>1</v>
      </c>
      <c r="R64" s="17">
        <f t="shared" si="4"/>
        <v>1</v>
      </c>
      <c r="S64" s="4">
        <f t="shared" si="5"/>
        <v>1</v>
      </c>
    </row>
    <row r="65" spans="1:19" x14ac:dyDescent="0.25">
      <c r="A65" t="s">
        <v>25</v>
      </c>
      <c r="B65">
        <v>4426</v>
      </c>
      <c r="C65" t="str">
        <f>VLOOKUP(A65,'srbench true models'!$A$1:$B$133,2,FALSE)</f>
        <v xml:space="preserve"> q2*Ef</v>
      </c>
      <c r="D65" s="3">
        <f>_xlfn.IFNA(VLOOKUP(CONCATENATE($A65,"_",$B65), 'Srbench noise 0'!$A$1:$AH$1291, 32, FALSE),"")</f>
        <v>1</v>
      </c>
      <c r="E65" s="17">
        <f>_xlfn.IFNA(VLOOKUP(CONCATENATE($A65,"_",$B65), 'Srbench noise 0'!$A$1:$AH$1291, 34, FALSE),"")</f>
        <v>0</v>
      </c>
      <c r="F65" s="17">
        <f>_xlfn.IFNA(VLOOKUP(CONCATENATE($A65,"_",$B65), 'Srbench noise 0'!$A$1:$AH$1291, 16, FALSE),"")</f>
        <v>3</v>
      </c>
      <c r="G65" s="17">
        <f>_xlfn.IFNA(VLOOKUP(CONCATENATE($A65,"_",$B65), 'Srbench noise 0'!$A$1:$AH$1291, 18, FALSE),"")</f>
        <v>2.2999999999999998</v>
      </c>
      <c r="H65" s="17" t="str">
        <f>_xlfn.IFNA(VLOOKUP(CONCATENATE($A65,"_",$B65), 'Srbench noise 0'!$A$1:$AH$1291, 28, FALSE),"")</f>
        <v>x0*x1</v>
      </c>
      <c r="I65" s="17">
        <f t="shared" si="0"/>
        <v>1</v>
      </c>
      <c r="J65" s="17">
        <f t="shared" si="1"/>
        <v>1</v>
      </c>
      <c r="K65" s="4">
        <f t="shared" si="2"/>
        <v>1</v>
      </c>
      <c r="L65" s="3">
        <f>_xlfn.IFNA(VLOOKUP(CONCATENATE($A65,"_",$B65), 'Srbench noise 0.01'!$A$1:$AH$1291, 32, FALSE),"")</f>
        <v>1</v>
      </c>
      <c r="M65" s="17">
        <f>_xlfn.IFNA(VLOOKUP(CONCATENATE($A65,"_",$B65), 'Srbench noise 0.01'!$A$1:$AH$1291, 34, FALSE),"")</f>
        <v>0</v>
      </c>
      <c r="N65" s="17">
        <f>_xlfn.IFNA(VLOOKUP(CONCATENATE($A65,"_",$B65), 'Srbench noise 0.01'!$A$1:$AH$1291, 16, FALSE),"")</f>
        <v>3</v>
      </c>
      <c r="O65" s="17">
        <f>_xlfn.IFNA(VLOOKUP(CONCATENATE($A65,"_",$B65), 'Srbench noise 0.01'!$A$1:$AH$1291, 18, FALSE),"")</f>
        <v>2.4</v>
      </c>
      <c r="P65" s="17" t="str">
        <f>_xlfn.IFNA(VLOOKUP(CONCATENATE($A65,"_",$B65), 'Srbench noise 0.01'!$A$1:$AH$1291, 28, FALSE),"")</f>
        <v>x0*x1</v>
      </c>
      <c r="Q65" s="17">
        <f t="shared" si="3"/>
        <v>1</v>
      </c>
      <c r="R65" s="17">
        <f t="shared" si="4"/>
        <v>1</v>
      </c>
      <c r="S65" s="4">
        <f t="shared" si="5"/>
        <v>1</v>
      </c>
    </row>
    <row r="66" spans="1:19" x14ac:dyDescent="0.25">
      <c r="A66" t="s">
        <v>25</v>
      </c>
      <c r="B66">
        <v>5390</v>
      </c>
      <c r="C66" t="str">
        <f>VLOOKUP(A66,'srbench true models'!$A$1:$B$133,2,FALSE)</f>
        <v xml:space="preserve"> q2*Ef</v>
      </c>
      <c r="D66" s="3">
        <f>_xlfn.IFNA(VLOOKUP(CONCATENATE($A66,"_",$B66), 'Srbench noise 0'!$A$1:$AH$1291, 32, FALSE),"")</f>
        <v>1</v>
      </c>
      <c r="E66" s="17">
        <f>_xlfn.IFNA(VLOOKUP(CONCATENATE($A66,"_",$B66), 'Srbench noise 0'!$A$1:$AH$1291, 34, FALSE),"")</f>
        <v>0</v>
      </c>
      <c r="F66" s="17">
        <f>_xlfn.IFNA(VLOOKUP(CONCATENATE($A66,"_",$B66), 'Srbench noise 0'!$A$1:$AH$1291, 16, FALSE),"")</f>
        <v>3</v>
      </c>
      <c r="G66" s="17">
        <f>_xlfn.IFNA(VLOOKUP(CONCATENATE($A66,"_",$B66), 'Srbench noise 0'!$A$1:$AH$1291, 18, FALSE),"")</f>
        <v>3.2</v>
      </c>
      <c r="H66" s="17" t="str">
        <f>_xlfn.IFNA(VLOOKUP(CONCATENATE($A66,"_",$B66), 'Srbench noise 0'!$A$1:$AH$1291, 28, FALSE),"")</f>
        <v>x0*x1</v>
      </c>
      <c r="I66" s="17">
        <f t="shared" si="0"/>
        <v>1</v>
      </c>
      <c r="J66" s="17">
        <f t="shared" si="1"/>
        <v>1</v>
      </c>
      <c r="K66" s="4">
        <f t="shared" si="2"/>
        <v>1</v>
      </c>
      <c r="L66" s="3">
        <f>_xlfn.IFNA(VLOOKUP(CONCATENATE($A66,"_",$B66), 'Srbench noise 0.01'!$A$1:$AH$1291, 32, FALSE),"")</f>
        <v>1</v>
      </c>
      <c r="M66" s="17">
        <f>_xlfn.IFNA(VLOOKUP(CONCATENATE($A66,"_",$B66), 'Srbench noise 0.01'!$A$1:$AH$1291, 34, FALSE),"")</f>
        <v>0</v>
      </c>
      <c r="N66" s="17">
        <f>_xlfn.IFNA(VLOOKUP(CONCATENATE($A66,"_",$B66), 'Srbench noise 0.01'!$A$1:$AH$1291, 16, FALSE),"")</f>
        <v>3</v>
      </c>
      <c r="O66" s="17">
        <f>_xlfn.IFNA(VLOOKUP(CONCATENATE($A66,"_",$B66), 'Srbench noise 0.01'!$A$1:$AH$1291, 18, FALSE),"")</f>
        <v>2.4</v>
      </c>
      <c r="P66" s="17" t="str">
        <f>_xlfn.IFNA(VLOOKUP(CONCATENATE($A66,"_",$B66), 'Srbench noise 0.01'!$A$1:$AH$1291, 28, FALSE),"")</f>
        <v>x0*x1</v>
      </c>
      <c r="Q66" s="17">
        <f t="shared" si="3"/>
        <v>1</v>
      </c>
      <c r="R66" s="17">
        <f t="shared" si="4"/>
        <v>1</v>
      </c>
      <c r="S66" s="4">
        <f t="shared" si="5"/>
        <v>1</v>
      </c>
    </row>
    <row r="67" spans="1:19" x14ac:dyDescent="0.25">
      <c r="A67" t="s">
        <v>25</v>
      </c>
      <c r="B67">
        <v>14423</v>
      </c>
      <c r="C67" t="str">
        <f>VLOOKUP(A67,'srbench true models'!$A$1:$B$133,2,FALSE)</f>
        <v xml:space="preserve"> q2*Ef</v>
      </c>
      <c r="D67" s="3">
        <f>_xlfn.IFNA(VLOOKUP(CONCATENATE($A67,"_",$B67), 'Srbench noise 0'!$A$1:$AH$1291, 32, FALSE),"")</f>
        <v>1</v>
      </c>
      <c r="E67" s="17">
        <f>_xlfn.IFNA(VLOOKUP(CONCATENATE($A67,"_",$B67), 'Srbench noise 0'!$A$1:$AH$1291, 34, FALSE),"")</f>
        <v>0</v>
      </c>
      <c r="F67" s="17">
        <f>_xlfn.IFNA(VLOOKUP(CONCATENATE($A67,"_",$B67), 'Srbench noise 0'!$A$1:$AH$1291, 16, FALSE),"")</f>
        <v>3</v>
      </c>
      <c r="G67" s="17">
        <f>_xlfn.IFNA(VLOOKUP(CONCATENATE($A67,"_",$B67), 'Srbench noise 0'!$A$1:$AH$1291, 18, FALSE),"")</f>
        <v>3</v>
      </c>
      <c r="H67" s="17" t="str">
        <f>_xlfn.IFNA(VLOOKUP(CONCATENATE($A67,"_",$B67), 'Srbench noise 0'!$A$1:$AH$1291, 28, FALSE),"")</f>
        <v>x0*x1</v>
      </c>
      <c r="I67" s="17">
        <f t="shared" si="0"/>
        <v>1</v>
      </c>
      <c r="J67" s="17">
        <f t="shared" si="1"/>
        <v>1</v>
      </c>
      <c r="K67" s="4">
        <f t="shared" si="2"/>
        <v>1</v>
      </c>
      <c r="L67" s="3">
        <f>_xlfn.IFNA(VLOOKUP(CONCATENATE($A67,"_",$B67), 'Srbench noise 0.01'!$A$1:$AH$1291, 32, FALSE),"")</f>
        <v>1</v>
      </c>
      <c r="M67" s="17">
        <f>_xlfn.IFNA(VLOOKUP(CONCATENATE($A67,"_",$B67), 'Srbench noise 0.01'!$A$1:$AH$1291, 34, FALSE),"")</f>
        <v>0</v>
      </c>
      <c r="N67" s="17">
        <f>_xlfn.IFNA(VLOOKUP(CONCATENATE($A67,"_",$B67), 'Srbench noise 0.01'!$A$1:$AH$1291, 16, FALSE),"")</f>
        <v>3</v>
      </c>
      <c r="O67" s="17">
        <f>_xlfn.IFNA(VLOOKUP(CONCATENATE($A67,"_",$B67), 'Srbench noise 0.01'!$A$1:$AH$1291, 18, FALSE),"")</f>
        <v>2.6</v>
      </c>
      <c r="P67" s="17" t="str">
        <f>_xlfn.IFNA(VLOOKUP(CONCATENATE($A67,"_",$B67), 'Srbench noise 0.01'!$A$1:$AH$1291, 28, FALSE),"")</f>
        <v>x0*x1</v>
      </c>
      <c r="Q67" s="17">
        <f t="shared" si="3"/>
        <v>1</v>
      </c>
      <c r="R67" s="17">
        <f t="shared" si="4"/>
        <v>1</v>
      </c>
      <c r="S67" s="4">
        <f t="shared" si="5"/>
        <v>1</v>
      </c>
    </row>
    <row r="68" spans="1:19" x14ac:dyDescent="0.25">
      <c r="A68" t="s">
        <v>25</v>
      </c>
      <c r="B68">
        <v>15795</v>
      </c>
      <c r="C68" t="str">
        <f>VLOOKUP(A68,'srbench true models'!$A$1:$B$133,2,FALSE)</f>
        <v xml:space="preserve"> q2*Ef</v>
      </c>
      <c r="D68" s="3">
        <f>_xlfn.IFNA(VLOOKUP(CONCATENATE($A68,"_",$B68), 'Srbench noise 0'!$A$1:$AH$1291, 32, FALSE),"")</f>
        <v>1</v>
      </c>
      <c r="E68" s="17">
        <f>_xlfn.IFNA(VLOOKUP(CONCATENATE($A68,"_",$B68), 'Srbench noise 0'!$A$1:$AH$1291, 34, FALSE),"")</f>
        <v>0</v>
      </c>
      <c r="F68" s="17">
        <f>_xlfn.IFNA(VLOOKUP(CONCATENATE($A68,"_",$B68), 'Srbench noise 0'!$A$1:$AH$1291, 16, FALSE),"")</f>
        <v>3</v>
      </c>
      <c r="G68" s="17">
        <f>_xlfn.IFNA(VLOOKUP(CONCATENATE($A68,"_",$B68), 'Srbench noise 0'!$A$1:$AH$1291, 18, FALSE),"")</f>
        <v>3.1</v>
      </c>
      <c r="H68" s="17" t="str">
        <f>_xlfn.IFNA(VLOOKUP(CONCATENATE($A68,"_",$B68), 'Srbench noise 0'!$A$1:$AH$1291, 28, FALSE),"")</f>
        <v>x0*x1</v>
      </c>
      <c r="I68" s="17">
        <f t="shared" si="0"/>
        <v>1</v>
      </c>
      <c r="J68" s="17">
        <f t="shared" si="1"/>
        <v>1</v>
      </c>
      <c r="K68" s="4">
        <f t="shared" si="2"/>
        <v>1</v>
      </c>
      <c r="L68" s="3">
        <f>_xlfn.IFNA(VLOOKUP(CONCATENATE($A68,"_",$B68), 'Srbench noise 0.01'!$A$1:$AH$1291, 32, FALSE),"")</f>
        <v>1</v>
      </c>
      <c r="M68" s="17">
        <f>_xlfn.IFNA(VLOOKUP(CONCATENATE($A68,"_",$B68), 'Srbench noise 0.01'!$A$1:$AH$1291, 34, FALSE),"")</f>
        <v>0</v>
      </c>
      <c r="N68" s="17">
        <f>_xlfn.IFNA(VLOOKUP(CONCATENATE($A68,"_",$B68), 'Srbench noise 0.01'!$A$1:$AH$1291, 16, FALSE),"")</f>
        <v>3</v>
      </c>
      <c r="O68" s="17">
        <f>_xlfn.IFNA(VLOOKUP(CONCATENATE($A68,"_",$B68), 'Srbench noise 0.01'!$A$1:$AH$1291, 18, FALSE),"")</f>
        <v>2.2999999999999998</v>
      </c>
      <c r="P68" s="17" t="str">
        <f>_xlfn.IFNA(VLOOKUP(CONCATENATE($A68,"_",$B68), 'Srbench noise 0.01'!$A$1:$AH$1291, 28, FALSE),"")</f>
        <v>x0*x1</v>
      </c>
      <c r="Q68" s="17">
        <f t="shared" si="3"/>
        <v>1</v>
      </c>
      <c r="R68" s="17">
        <f t="shared" si="4"/>
        <v>1</v>
      </c>
      <c r="S68" s="4">
        <f t="shared" si="5"/>
        <v>1</v>
      </c>
    </row>
    <row r="69" spans="1:19" x14ac:dyDescent="0.25">
      <c r="A69" t="s">
        <v>25</v>
      </c>
      <c r="B69">
        <v>16850</v>
      </c>
      <c r="C69" t="str">
        <f>VLOOKUP(A69,'srbench true models'!$A$1:$B$133,2,FALSE)</f>
        <v xml:space="preserve"> q2*Ef</v>
      </c>
      <c r="D69" s="3">
        <f>_xlfn.IFNA(VLOOKUP(CONCATENATE($A69,"_",$B69), 'Srbench noise 0'!$A$1:$AH$1291, 32, FALSE),"")</f>
        <v>1</v>
      </c>
      <c r="E69" s="17">
        <f>_xlfn.IFNA(VLOOKUP(CONCATENATE($A69,"_",$B69), 'Srbench noise 0'!$A$1:$AH$1291, 34, FALSE),"")</f>
        <v>0</v>
      </c>
      <c r="F69" s="17">
        <f>_xlfn.IFNA(VLOOKUP(CONCATENATE($A69,"_",$B69), 'Srbench noise 0'!$A$1:$AH$1291, 16, FALSE),"")</f>
        <v>3</v>
      </c>
      <c r="G69" s="17">
        <f>_xlfn.IFNA(VLOOKUP(CONCATENATE($A69,"_",$B69), 'Srbench noise 0'!$A$1:$AH$1291, 18, FALSE),"")</f>
        <v>2.2999999999999998</v>
      </c>
      <c r="H69" s="17" t="str">
        <f>_xlfn.IFNA(VLOOKUP(CONCATENATE($A69,"_",$B69), 'Srbench noise 0'!$A$1:$AH$1291, 28, FALSE),"")</f>
        <v>x0*x1</v>
      </c>
      <c r="I69" s="17">
        <f t="shared" ref="I69:I132" si="6">IF(D69&gt;0.999,1,0)</f>
        <v>1</v>
      </c>
      <c r="J69" s="17">
        <f t="shared" ref="J69:J132" si="7">IF(AND(D69=1, E69&lt;0.000001),1,IF(AND(D69&gt;0.999,E69&lt;0.001),"?",0))</f>
        <v>1</v>
      </c>
      <c r="K69" s="4">
        <f t="shared" ref="K69:K132" si="8">IF(J69&lt;&gt;"?",J69,"")</f>
        <v>1</v>
      </c>
      <c r="L69" s="3">
        <f>_xlfn.IFNA(VLOOKUP(CONCATENATE($A69,"_",$B69), 'Srbench noise 0.01'!$A$1:$AH$1291, 32, FALSE),"")</f>
        <v>1</v>
      </c>
      <c r="M69" s="17">
        <f>_xlfn.IFNA(VLOOKUP(CONCATENATE($A69,"_",$B69), 'Srbench noise 0.01'!$A$1:$AH$1291, 34, FALSE),"")</f>
        <v>0</v>
      </c>
      <c r="N69" s="17">
        <f>_xlfn.IFNA(VLOOKUP(CONCATENATE($A69,"_",$B69), 'Srbench noise 0.01'!$A$1:$AH$1291, 16, FALSE),"")</f>
        <v>3</v>
      </c>
      <c r="O69" s="17">
        <f>_xlfn.IFNA(VLOOKUP(CONCATENATE($A69,"_",$B69), 'Srbench noise 0.01'!$A$1:$AH$1291, 18, FALSE),"")</f>
        <v>2.1</v>
      </c>
      <c r="P69" s="17" t="str">
        <f>_xlfn.IFNA(VLOOKUP(CONCATENATE($A69,"_",$B69), 'Srbench noise 0.01'!$A$1:$AH$1291, 28, FALSE),"")</f>
        <v>x0*x1</v>
      </c>
      <c r="Q69" s="17">
        <f t="shared" ref="Q69:Q132" si="9">IF(L69&gt;0.999,1,0)</f>
        <v>1</v>
      </c>
      <c r="R69" s="17">
        <f t="shared" ref="R69:R132" si="10">IF(AND(L69=1, M69&lt;0.000001),1,IF(AND(L69&gt;0.999,M69&lt;0.001),"?",0))</f>
        <v>1</v>
      </c>
      <c r="S69" s="4">
        <f t="shared" ref="S69:S132" si="11">IF(R69&lt;&gt;"?",R69,"")</f>
        <v>1</v>
      </c>
    </row>
    <row r="70" spans="1:19" x14ac:dyDescent="0.25">
      <c r="A70" t="s">
        <v>25</v>
      </c>
      <c r="B70">
        <v>21962</v>
      </c>
      <c r="C70" t="str">
        <f>VLOOKUP(A70,'srbench true models'!$A$1:$B$133,2,FALSE)</f>
        <v xml:space="preserve"> q2*Ef</v>
      </c>
      <c r="D70" s="3">
        <f>_xlfn.IFNA(VLOOKUP(CONCATENATE($A70,"_",$B70), 'Srbench noise 0'!$A$1:$AH$1291, 32, FALSE),"")</f>
        <v>1</v>
      </c>
      <c r="E70" s="17">
        <f>_xlfn.IFNA(VLOOKUP(CONCATENATE($A70,"_",$B70), 'Srbench noise 0'!$A$1:$AH$1291, 34, FALSE),"")</f>
        <v>0</v>
      </c>
      <c r="F70" s="17">
        <f>_xlfn.IFNA(VLOOKUP(CONCATENATE($A70,"_",$B70), 'Srbench noise 0'!$A$1:$AH$1291, 16, FALSE),"")</f>
        <v>3</v>
      </c>
      <c r="G70" s="17">
        <f>_xlfn.IFNA(VLOOKUP(CONCATENATE($A70,"_",$B70), 'Srbench noise 0'!$A$1:$AH$1291, 18, FALSE),"")</f>
        <v>2.4</v>
      </c>
      <c r="H70" s="17" t="str">
        <f>_xlfn.IFNA(VLOOKUP(CONCATENATE($A70,"_",$B70), 'Srbench noise 0'!$A$1:$AH$1291, 28, FALSE),"")</f>
        <v>x0*x1</v>
      </c>
      <c r="I70" s="17">
        <f t="shared" si="6"/>
        <v>1</v>
      </c>
      <c r="J70" s="17">
        <f t="shared" si="7"/>
        <v>1</v>
      </c>
      <c r="K70" s="4">
        <f t="shared" si="8"/>
        <v>1</v>
      </c>
      <c r="L70" s="3">
        <f>_xlfn.IFNA(VLOOKUP(CONCATENATE($A70,"_",$B70), 'Srbench noise 0.01'!$A$1:$AH$1291, 32, FALSE),"")</f>
        <v>0.99998456000000002</v>
      </c>
      <c r="M70" s="17">
        <f>_xlfn.IFNA(VLOOKUP(CONCATENATE($A70,"_",$B70), 'Srbench noise 0.01'!$A$1:$AH$1291, 34, FALSE),"")</f>
        <v>0.02</v>
      </c>
      <c r="N70" s="17">
        <f>_xlfn.IFNA(VLOOKUP(CONCATENATE($A70,"_",$B70), 'Srbench noise 0.01'!$A$1:$AH$1291, 16, FALSE),"")</f>
        <v>5</v>
      </c>
      <c r="O70" s="17">
        <f>_xlfn.IFNA(VLOOKUP(CONCATENATE($A70,"_",$B70), 'Srbench noise 0.01'!$A$1:$AH$1291, 18, FALSE),"")</f>
        <v>3.4</v>
      </c>
      <c r="P70" s="17" t="str">
        <f>_xlfn.IFNA(VLOOKUP(CONCATENATE($A70,"_",$B70), 'Srbench noise 0.01'!$A$1:$AH$1291, 28, FALSE),"")</f>
        <v>x0*x1 + 0.02</v>
      </c>
      <c r="Q70" s="17">
        <f t="shared" si="9"/>
        <v>1</v>
      </c>
      <c r="R70" s="17">
        <f t="shared" si="10"/>
        <v>0</v>
      </c>
      <c r="S70" s="4">
        <f t="shared" si="11"/>
        <v>0</v>
      </c>
    </row>
    <row r="71" spans="1:19" x14ac:dyDescent="0.25">
      <c r="A71" t="s">
        <v>25</v>
      </c>
      <c r="B71">
        <v>23654</v>
      </c>
      <c r="C71" t="str">
        <f>VLOOKUP(A71,'srbench true models'!$A$1:$B$133,2,FALSE)</f>
        <v xml:space="preserve"> q2*Ef</v>
      </c>
      <c r="D71" s="3">
        <f>_xlfn.IFNA(VLOOKUP(CONCATENATE($A71,"_",$B71), 'Srbench noise 0'!$A$1:$AH$1291, 32, FALSE),"")</f>
        <v>1</v>
      </c>
      <c r="E71" s="17">
        <f>_xlfn.IFNA(VLOOKUP(CONCATENATE($A71,"_",$B71), 'Srbench noise 0'!$A$1:$AH$1291, 34, FALSE),"")</f>
        <v>0</v>
      </c>
      <c r="F71" s="17">
        <f>_xlfn.IFNA(VLOOKUP(CONCATENATE($A71,"_",$B71), 'Srbench noise 0'!$A$1:$AH$1291, 16, FALSE),"")</f>
        <v>3</v>
      </c>
      <c r="G71" s="17">
        <f>_xlfn.IFNA(VLOOKUP(CONCATENATE($A71,"_",$B71), 'Srbench noise 0'!$A$1:$AH$1291, 18, FALSE),"")</f>
        <v>2.4</v>
      </c>
      <c r="H71" s="17" t="str">
        <f>_xlfn.IFNA(VLOOKUP(CONCATENATE($A71,"_",$B71), 'Srbench noise 0'!$A$1:$AH$1291, 28, FALSE),"")</f>
        <v>x0*x1</v>
      </c>
      <c r="I71" s="17">
        <f t="shared" si="6"/>
        <v>1</v>
      </c>
      <c r="J71" s="17">
        <f t="shared" si="7"/>
        <v>1</v>
      </c>
      <c r="K71" s="4">
        <f t="shared" si="8"/>
        <v>1</v>
      </c>
      <c r="L71" s="3">
        <f>_xlfn.IFNA(VLOOKUP(CONCATENATE($A71,"_",$B71), 'Srbench noise 0.01'!$A$1:$AH$1291, 32, FALSE),"")</f>
        <v>1</v>
      </c>
      <c r="M71" s="17">
        <f>_xlfn.IFNA(VLOOKUP(CONCATENATE($A71,"_",$B71), 'Srbench noise 0.01'!$A$1:$AH$1291, 34, FALSE),"")</f>
        <v>0</v>
      </c>
      <c r="N71" s="17">
        <f>_xlfn.IFNA(VLOOKUP(CONCATENATE($A71,"_",$B71), 'Srbench noise 0.01'!$A$1:$AH$1291, 16, FALSE),"")</f>
        <v>3</v>
      </c>
      <c r="O71" s="17">
        <f>_xlfn.IFNA(VLOOKUP(CONCATENATE($A71,"_",$B71), 'Srbench noise 0.01'!$A$1:$AH$1291, 18, FALSE),"")</f>
        <v>3.2</v>
      </c>
      <c r="P71" s="17" t="str">
        <f>_xlfn.IFNA(VLOOKUP(CONCATENATE($A71,"_",$B71), 'Srbench noise 0.01'!$A$1:$AH$1291, 28, FALSE),"")</f>
        <v>x0*x1</v>
      </c>
      <c r="Q71" s="17">
        <f t="shared" si="9"/>
        <v>1</v>
      </c>
      <c r="R71" s="17">
        <f t="shared" si="10"/>
        <v>1</v>
      </c>
      <c r="S71" s="4">
        <f t="shared" si="11"/>
        <v>1</v>
      </c>
    </row>
    <row r="72" spans="1:19" x14ac:dyDescent="0.25">
      <c r="A72" t="s">
        <v>25</v>
      </c>
      <c r="B72">
        <v>28020</v>
      </c>
      <c r="C72" t="str">
        <f>VLOOKUP(A72,'srbench true models'!$A$1:$B$133,2,FALSE)</f>
        <v xml:space="preserve"> q2*Ef</v>
      </c>
      <c r="D72" s="3">
        <f>_xlfn.IFNA(VLOOKUP(CONCATENATE($A72,"_",$B72), 'Srbench noise 0'!$A$1:$AH$1291, 32, FALSE),"")</f>
        <v>1</v>
      </c>
      <c r="E72" s="17">
        <f>_xlfn.IFNA(VLOOKUP(CONCATENATE($A72,"_",$B72), 'Srbench noise 0'!$A$1:$AH$1291, 34, FALSE),"")</f>
        <v>0</v>
      </c>
      <c r="F72" s="17">
        <f>_xlfn.IFNA(VLOOKUP(CONCATENATE($A72,"_",$B72), 'Srbench noise 0'!$A$1:$AH$1291, 16, FALSE),"")</f>
        <v>3</v>
      </c>
      <c r="G72" s="17">
        <f>_xlfn.IFNA(VLOOKUP(CONCATENATE($A72,"_",$B72), 'Srbench noise 0'!$A$1:$AH$1291, 18, FALSE),"")</f>
        <v>2.2000000000000002</v>
      </c>
      <c r="H72" s="17" t="str">
        <f>_xlfn.IFNA(VLOOKUP(CONCATENATE($A72,"_",$B72), 'Srbench noise 0'!$A$1:$AH$1291, 28, FALSE),"")</f>
        <v>x0*x1</v>
      </c>
      <c r="I72" s="17">
        <f t="shared" si="6"/>
        <v>1</v>
      </c>
      <c r="J72" s="17">
        <f t="shared" si="7"/>
        <v>1</v>
      </c>
      <c r="K72" s="4">
        <f t="shared" si="8"/>
        <v>1</v>
      </c>
      <c r="L72" s="3">
        <f>_xlfn.IFNA(VLOOKUP(CONCATENATE($A72,"_",$B72), 'Srbench noise 0.01'!$A$1:$AH$1291, 32, FALSE),"")</f>
        <v>1</v>
      </c>
      <c r="M72" s="17">
        <f>_xlfn.IFNA(VLOOKUP(CONCATENATE($A72,"_",$B72), 'Srbench noise 0.01'!$A$1:$AH$1291, 34, FALSE),"")</f>
        <v>0</v>
      </c>
      <c r="N72" s="17">
        <f>_xlfn.IFNA(VLOOKUP(CONCATENATE($A72,"_",$B72), 'Srbench noise 0.01'!$A$1:$AH$1291, 16, FALSE),"")</f>
        <v>3</v>
      </c>
      <c r="O72" s="17">
        <f>_xlfn.IFNA(VLOOKUP(CONCATENATE($A72,"_",$B72), 'Srbench noise 0.01'!$A$1:$AH$1291, 18, FALSE),"")</f>
        <v>2.1</v>
      </c>
      <c r="P72" s="17" t="str">
        <f>_xlfn.IFNA(VLOOKUP(CONCATENATE($A72,"_",$B72), 'Srbench noise 0.01'!$A$1:$AH$1291, 28, FALSE),"")</f>
        <v>x0*x1</v>
      </c>
      <c r="Q72" s="17">
        <f t="shared" si="9"/>
        <v>1</v>
      </c>
      <c r="R72" s="17">
        <f t="shared" si="10"/>
        <v>1</v>
      </c>
      <c r="S72" s="4">
        <f t="shared" si="11"/>
        <v>1</v>
      </c>
    </row>
    <row r="73" spans="1:19" x14ac:dyDescent="0.25">
      <c r="A73" t="s">
        <v>25</v>
      </c>
      <c r="B73">
        <v>29910</v>
      </c>
      <c r="C73" t="str">
        <f>VLOOKUP(A73,'srbench true models'!$A$1:$B$133,2,FALSE)</f>
        <v xml:space="preserve"> q2*Ef</v>
      </c>
      <c r="D73" s="3">
        <f>_xlfn.IFNA(VLOOKUP(CONCATENATE($A73,"_",$B73), 'Srbench noise 0'!$A$1:$AH$1291, 32, FALSE),"")</f>
        <v>1</v>
      </c>
      <c r="E73" s="17">
        <f>_xlfn.IFNA(VLOOKUP(CONCATENATE($A73,"_",$B73), 'Srbench noise 0'!$A$1:$AH$1291, 34, FALSE),"")</f>
        <v>0</v>
      </c>
      <c r="F73" s="17">
        <f>_xlfn.IFNA(VLOOKUP(CONCATENATE($A73,"_",$B73), 'Srbench noise 0'!$A$1:$AH$1291, 16, FALSE),"")</f>
        <v>3</v>
      </c>
      <c r="G73" s="17">
        <f>_xlfn.IFNA(VLOOKUP(CONCATENATE($A73,"_",$B73), 'Srbench noise 0'!$A$1:$AH$1291, 18, FALSE),"")</f>
        <v>2.4</v>
      </c>
      <c r="H73" s="17" t="str">
        <f>_xlfn.IFNA(VLOOKUP(CONCATENATE($A73,"_",$B73), 'Srbench noise 0'!$A$1:$AH$1291, 28, FALSE),"")</f>
        <v>x0*x1</v>
      </c>
      <c r="I73" s="17">
        <f t="shared" si="6"/>
        <v>1</v>
      </c>
      <c r="J73" s="17">
        <f t="shared" si="7"/>
        <v>1</v>
      </c>
      <c r="K73" s="4">
        <f t="shared" si="8"/>
        <v>1</v>
      </c>
      <c r="L73" s="3">
        <f>_xlfn.IFNA(VLOOKUP(CONCATENATE($A73,"_",$B73), 'Srbench noise 0.01'!$A$1:$AH$1291, 32, FALSE),"")</f>
        <v>1</v>
      </c>
      <c r="M73" s="17">
        <f>_xlfn.IFNA(VLOOKUP(CONCATENATE($A73,"_",$B73), 'Srbench noise 0.01'!$A$1:$AH$1291, 34, FALSE),"")</f>
        <v>0</v>
      </c>
      <c r="N73" s="17">
        <f>_xlfn.IFNA(VLOOKUP(CONCATENATE($A73,"_",$B73), 'Srbench noise 0.01'!$A$1:$AH$1291, 16, FALSE),"")</f>
        <v>3</v>
      </c>
      <c r="O73" s="17">
        <f>_xlfn.IFNA(VLOOKUP(CONCATENATE($A73,"_",$B73), 'Srbench noise 0.01'!$A$1:$AH$1291, 18, FALSE),"")</f>
        <v>2.2000000000000002</v>
      </c>
      <c r="P73" s="17" t="str">
        <f>_xlfn.IFNA(VLOOKUP(CONCATENATE($A73,"_",$B73), 'Srbench noise 0.01'!$A$1:$AH$1291, 28, FALSE),"")</f>
        <v>x0*x1</v>
      </c>
      <c r="Q73" s="17">
        <f t="shared" si="9"/>
        <v>1</v>
      </c>
      <c r="R73" s="17">
        <f t="shared" si="10"/>
        <v>1</v>
      </c>
      <c r="S73" s="4">
        <f t="shared" si="11"/>
        <v>1</v>
      </c>
    </row>
    <row r="74" spans="1:19" x14ac:dyDescent="0.25">
      <c r="A74" t="s">
        <v>117</v>
      </c>
      <c r="B74">
        <v>860</v>
      </c>
      <c r="C74" t="str">
        <f>VLOOKUP(A74,'srbench true models'!$A$1:$B$133,2,FALSE)</f>
        <v xml:space="preserve"> G*m1*m2*(1/r2-1/r1)</v>
      </c>
      <c r="D74" s="3">
        <f>_xlfn.IFNA(VLOOKUP(CONCATENATE($A74,"_",$B74), 'Srbench noise 0'!$A$1:$AH$1291, 32, FALSE),"")</f>
        <v>1</v>
      </c>
      <c r="E74" s="17">
        <f>_xlfn.IFNA(VLOOKUP(CONCATENATE($A74,"_",$B74), 'Srbench noise 0'!$A$1:$AH$1291, 34, FALSE),"")</f>
        <v>0</v>
      </c>
      <c r="F74" s="17">
        <f>_xlfn.IFNA(VLOOKUP(CONCATENATE($A74,"_",$B74), 'Srbench noise 0'!$A$1:$AH$1291, 16, FALSE),"")</f>
        <v>16</v>
      </c>
      <c r="G74" s="17">
        <f>_xlfn.IFNA(VLOOKUP(CONCATENATE($A74,"_",$B74), 'Srbench noise 0'!$A$1:$AH$1291, 18, FALSE),"")</f>
        <v>1259</v>
      </c>
      <c r="H74" s="17" t="str">
        <f>_xlfn.IFNA(VLOOKUP(CONCATENATE($A74,"_",$B74), 'Srbench noise 0'!$A$1:$AH$1291, 28, FALSE),"")</f>
        <v>x0*x1*x4/x3 - x0*x1*x4/x2</v>
      </c>
      <c r="I74" s="17">
        <f t="shared" si="6"/>
        <v>1</v>
      </c>
      <c r="J74" s="17">
        <f t="shared" si="7"/>
        <v>1</v>
      </c>
      <c r="K74" s="4">
        <f t="shared" si="8"/>
        <v>1</v>
      </c>
      <c r="L74" s="3">
        <f>_xlfn.IFNA(VLOOKUP(CONCATENATE($A74,"_",$B74), 'Srbench noise 0.01'!$A$1:$AH$1291, 32, FALSE),"")</f>
        <v>0.99571849999999995</v>
      </c>
      <c r="M74" s="17">
        <f>_xlfn.IFNA(VLOOKUP(CONCATENATE($A74,"_",$B74), 'Srbench noise 0.01'!$A$1:$AH$1291, 34, FALSE),"")</f>
        <v>0.60223766000000001</v>
      </c>
      <c r="N74" s="17">
        <f>_xlfn.IFNA(VLOOKUP(CONCATENATE($A74,"_",$B74), 'Srbench noise 0.01'!$A$1:$AH$1291, 16, FALSE),"")</f>
        <v>87</v>
      </c>
      <c r="O74" s="17">
        <f>_xlfn.IFNA(VLOOKUP(CONCATENATE($A74,"_",$B74), 'Srbench noise 0.01'!$A$1:$AH$1291, 18, FALSE),"")</f>
        <v>1524.6</v>
      </c>
      <c r="P74" s="17" t="str">
        <f>_xlfn.IFNA(VLOOKUP(CONCATENATE($A74,"_",$B74), 'Srbench noise 0.01'!$A$1:$AH$1291, 28, FALSE),"")</f>
        <v>0.81*x0*x1*x2/(x2/x4 + log(x3)) - 0.04*x0*x1*x3/(x2 + log(x2/x3) + 1) - 0.79*x0*x1*x3/(x3/x4 + log(x2)) - 0.41*x2 + 1.27*x3 - 0.33*x3/(x2 + log(x2/x3) + 1) - 4.97 - 1.7/(x2/(x4 + 5) + log(x3)) + 10.69/x3</v>
      </c>
      <c r="Q74" s="17">
        <f t="shared" si="9"/>
        <v>0</v>
      </c>
      <c r="R74" s="17">
        <f t="shared" si="10"/>
        <v>0</v>
      </c>
      <c r="S74" s="4">
        <f t="shared" si="11"/>
        <v>0</v>
      </c>
    </row>
    <row r="75" spans="1:19" x14ac:dyDescent="0.25">
      <c r="A75" t="s">
        <v>117</v>
      </c>
      <c r="B75">
        <v>4426</v>
      </c>
      <c r="C75" t="str">
        <f>VLOOKUP(A75,'srbench true models'!$A$1:$B$133,2,FALSE)</f>
        <v xml:space="preserve"> G*m1*m2*(1/r2-1/r1)</v>
      </c>
      <c r="D75" s="3">
        <f>_xlfn.IFNA(VLOOKUP(CONCATENATE($A75,"_",$B75), 'Srbench noise 0'!$A$1:$AH$1291, 32, FALSE),"")</f>
        <v>0.99912106999999994</v>
      </c>
      <c r="E75" s="17">
        <f>_xlfn.IFNA(VLOOKUP(CONCATENATE($A75,"_",$B75), 'Srbench noise 0'!$A$1:$AH$1291, 34, FALSE),"")</f>
        <v>0.26835182000000002</v>
      </c>
      <c r="F75" s="17">
        <f>_xlfn.IFNA(VLOOKUP(CONCATENATE($A75,"_",$B75), 'Srbench noise 0'!$A$1:$AH$1291, 16, FALSE),"")</f>
        <v>100</v>
      </c>
      <c r="G75" s="17">
        <f>_xlfn.IFNA(VLOOKUP(CONCATENATE($A75,"_",$B75), 'Srbench noise 0'!$A$1:$AH$1291, 18, FALSE),"")</f>
        <v>3605.4</v>
      </c>
      <c r="H75" s="17" t="str">
        <f>_xlfn.IFNA(VLOOKUP(CONCATENATE($A75,"_",$B75), 'Srbench noise 0'!$A$1:$AH$1291, 28, FALSE),"")</f>
        <v>-0.0267475*x0*x1*x3*x4/(x2*(1/(x3 + 1) + x2/x0)) + 0.52172699*x1*x2*x4/(0.25*x3 + 0.25 + 0.25*x2*x3/x0 + x3/x0)**2 - 0.34635327*x1*x3*x4/(x0 + x2) - 4.52608855*x1*x4/(-0.70710678*x2**0.5 + x2**0.5/x3 + x2 + x2**0.5*x3/x0) + 5.73543228*x1*x4/(x2*sin(1/x0) + x3 + 1)</v>
      </c>
      <c r="I75" s="17">
        <f t="shared" si="6"/>
        <v>1</v>
      </c>
      <c r="J75" s="17">
        <f t="shared" si="7"/>
        <v>0</v>
      </c>
      <c r="K75" s="4">
        <f t="shared" si="8"/>
        <v>0</v>
      </c>
      <c r="L75" s="3">
        <f>_xlfn.IFNA(VLOOKUP(CONCATENATE($A75,"_",$B75), 'Srbench noise 0.01'!$A$1:$AH$1291, 32, FALSE),"")</f>
        <v>0.99741139000000001</v>
      </c>
      <c r="M75" s="17">
        <f>_xlfn.IFNA(VLOOKUP(CONCATENATE($A75,"_",$B75), 'Srbench noise 0.01'!$A$1:$AH$1291, 34, FALSE),"")</f>
        <v>0.46053309999999997</v>
      </c>
      <c r="N75" s="17">
        <f>_xlfn.IFNA(VLOOKUP(CONCATENATE($A75,"_",$B75), 'Srbench noise 0.01'!$A$1:$AH$1291, 16, FALSE),"")</f>
        <v>49</v>
      </c>
      <c r="O75" s="17">
        <f>_xlfn.IFNA(VLOOKUP(CONCATENATE($A75,"_",$B75), 'Srbench noise 0.01'!$A$1:$AH$1291, 18, FALSE),"")</f>
        <v>737</v>
      </c>
      <c r="P75" s="17" t="str">
        <f>_xlfn.IFNA(VLOOKUP(CONCATENATE($A75,"_",$B75), 'Srbench noise 0.01'!$A$1:$AH$1291, 28, FALSE),"")</f>
        <v>-3.05*x1*x4*log(x3)/(log(x2 + x2/(x0 - 0.5)) + x3/x0 + 1/x0) + 3.04*x1*x4*log(x2)/(log(x3) + x2/x0 + 2/x0)</v>
      </c>
      <c r="Q75" s="17">
        <f t="shared" si="9"/>
        <v>0</v>
      </c>
      <c r="R75" s="17">
        <f t="shared" si="10"/>
        <v>0</v>
      </c>
      <c r="S75" s="4">
        <f t="shared" si="11"/>
        <v>0</v>
      </c>
    </row>
    <row r="76" spans="1:19" x14ac:dyDescent="0.25">
      <c r="A76" t="s">
        <v>117</v>
      </c>
      <c r="B76">
        <v>5390</v>
      </c>
      <c r="C76" t="str">
        <f>VLOOKUP(A76,'srbench true models'!$A$1:$B$133,2,FALSE)</f>
        <v xml:space="preserve"> G*m1*m2*(1/r2-1/r1)</v>
      </c>
      <c r="D76" s="3">
        <f>_xlfn.IFNA(VLOOKUP(CONCATENATE($A76,"_",$B76), 'Srbench noise 0'!$A$1:$AH$1291, 32, FALSE),"")</f>
        <v>0.99991525999999997</v>
      </c>
      <c r="E76" s="17">
        <f>_xlfn.IFNA(VLOOKUP(CONCATENATE($A76,"_",$B76), 'Srbench noise 0'!$A$1:$AH$1291, 34, FALSE),"")</f>
        <v>8.3566050000000003E-2</v>
      </c>
      <c r="F76" s="17">
        <f>_xlfn.IFNA(VLOOKUP(CONCATENATE($A76,"_",$B76), 'Srbench noise 0'!$A$1:$AH$1291, 16, FALSE),"")</f>
        <v>49</v>
      </c>
      <c r="G76" s="17">
        <f>_xlfn.IFNA(VLOOKUP(CONCATENATE($A76,"_",$B76), 'Srbench noise 0'!$A$1:$AH$1291, 18, FALSE),"")</f>
        <v>3602.1</v>
      </c>
      <c r="H76" s="17" t="str">
        <f>_xlfn.IFNA(VLOOKUP(CONCATENATE($A76,"_",$B76), 'Srbench noise 0'!$A$1:$AH$1291, 28, FALSE),"")</f>
        <v>0.21651219*x0*x1*x4*log(x2/x3) + 3.0126577*x0*x1*x4/(-x3 - 1/x3)**4 - 3.53381501*x0*x1*x4/(0.5*x2 + 1)**5 + 0.27492414*x0*x1*x4/x3**3 + 0.01427118</v>
      </c>
      <c r="I76" s="17">
        <f t="shared" si="6"/>
        <v>1</v>
      </c>
      <c r="J76" s="17">
        <f t="shared" si="7"/>
        <v>0</v>
      </c>
      <c r="K76" s="4">
        <f t="shared" si="8"/>
        <v>0</v>
      </c>
      <c r="L76" s="3">
        <f>_xlfn.IFNA(VLOOKUP(CONCATENATE($A76,"_",$B76), 'Srbench noise 0.01'!$A$1:$AH$1291, 32, FALSE),"")</f>
        <v>0.99921791999999998</v>
      </c>
      <c r="M76" s="17">
        <f>_xlfn.IFNA(VLOOKUP(CONCATENATE($A76,"_",$B76), 'Srbench noise 0.01'!$A$1:$AH$1291, 34, FALSE),"")</f>
        <v>0.25386669000000001</v>
      </c>
      <c r="N76" s="17">
        <f>_xlfn.IFNA(VLOOKUP(CONCATENATE($A76,"_",$B76), 'Srbench noise 0.01'!$A$1:$AH$1291, 16, FALSE),"")</f>
        <v>19</v>
      </c>
      <c r="O76" s="17">
        <f>_xlfn.IFNA(VLOOKUP(CONCATENATE($A76,"_",$B76), 'Srbench noise 0.01'!$A$1:$AH$1291, 18, FALSE),"")</f>
        <v>259</v>
      </c>
      <c r="P76" s="17" t="str">
        <f>_xlfn.IFNA(VLOOKUP(CONCATENATE($A76,"_",$B76), 'Srbench noise 0.01'!$A$1:$AH$1291, 28, FALSE),"")</f>
        <v>x0*x1*x4*(0.25*cos(log(x2*x3)) + 0.48)*log(x2/x3)</v>
      </c>
      <c r="Q76" s="17">
        <f t="shared" si="9"/>
        <v>1</v>
      </c>
      <c r="R76" s="17">
        <f t="shared" si="10"/>
        <v>0</v>
      </c>
      <c r="S76" s="4">
        <f t="shared" si="11"/>
        <v>0</v>
      </c>
    </row>
    <row r="77" spans="1:19" x14ac:dyDescent="0.25">
      <c r="A77" t="s">
        <v>117</v>
      </c>
      <c r="B77">
        <v>14423</v>
      </c>
      <c r="C77" t="str">
        <f>VLOOKUP(A77,'srbench true models'!$A$1:$B$133,2,FALSE)</f>
        <v xml:space="preserve"> G*m1*m2*(1/r2-1/r1)</v>
      </c>
      <c r="D77" s="3">
        <f>_xlfn.IFNA(VLOOKUP(CONCATENATE($A77,"_",$B77), 'Srbench noise 0'!$A$1:$AH$1291, 32, FALSE),"")</f>
        <v>0.99998496999999997</v>
      </c>
      <c r="E77" s="17">
        <f>_xlfn.IFNA(VLOOKUP(CONCATENATE($A77,"_",$B77), 'Srbench noise 0'!$A$1:$AH$1291, 34, FALSE),"")</f>
        <v>3.5445039999999997E-2</v>
      </c>
      <c r="F77" s="17">
        <f>_xlfn.IFNA(VLOOKUP(CONCATENATE($A77,"_",$B77), 'Srbench noise 0'!$A$1:$AH$1291, 16, FALSE),"")</f>
        <v>51</v>
      </c>
      <c r="G77" s="17">
        <f>_xlfn.IFNA(VLOOKUP(CONCATENATE($A77,"_",$B77), 'Srbench noise 0'!$A$1:$AH$1291, 18, FALSE),"")</f>
        <v>3602.8</v>
      </c>
      <c r="H77" s="17" t="str">
        <f>_xlfn.IFNA(VLOOKUP(CONCATENATE($A77,"_",$B77), 'Srbench noise 0'!$A$1:$AH$1291, 28, FALSE),"")</f>
        <v>0.46938549*x0*x1*x4*log(x2/x3)/(x3**0.5*log(x2 + 1)) + 0.27763396*x0*x1*x4*log(x2/x3)/(x2 + 0.8) + 0.1920928*x0*x1*x4*log(x2/x3)/x3</v>
      </c>
      <c r="I77" s="17">
        <f t="shared" si="6"/>
        <v>1</v>
      </c>
      <c r="J77" s="17">
        <f t="shared" si="7"/>
        <v>0</v>
      </c>
      <c r="K77" s="4">
        <f t="shared" si="8"/>
        <v>0</v>
      </c>
      <c r="L77" s="3">
        <f>_xlfn.IFNA(VLOOKUP(CONCATENATE($A77,"_",$B77), 'Srbench noise 0.01'!$A$1:$AH$1291, 32, FALSE),"")</f>
        <v>0.99873959000000001</v>
      </c>
      <c r="M77" s="17">
        <f>_xlfn.IFNA(VLOOKUP(CONCATENATE($A77,"_",$B77), 'Srbench noise 0.01'!$A$1:$AH$1291, 34, FALSE),"")</f>
        <v>0.32457381000000002</v>
      </c>
      <c r="N77" s="17">
        <f>_xlfn.IFNA(VLOOKUP(CONCATENATE($A77,"_",$B77), 'Srbench noise 0.01'!$A$1:$AH$1291, 16, FALSE),"")</f>
        <v>24</v>
      </c>
      <c r="O77" s="17">
        <f>_xlfn.IFNA(VLOOKUP(CONCATENATE($A77,"_",$B77), 'Srbench noise 0.01'!$A$1:$AH$1291, 18, FALSE),"")</f>
        <v>500.6</v>
      </c>
      <c r="P77" s="17" t="str">
        <f>_xlfn.IFNA(VLOOKUP(CONCATENATE($A77,"_",$B77), 'Srbench noise 0.01'!$A$1:$AH$1291, 28, FALSE),"")</f>
        <v>0.75*x0*x1*x4*sin(log(x2))/x3 - 0.75*x0*x1*x4*sin(log(x3))/x2 + 0.05</v>
      </c>
      <c r="Q77" s="17">
        <f t="shared" si="9"/>
        <v>0</v>
      </c>
      <c r="R77" s="17">
        <f t="shared" si="10"/>
        <v>0</v>
      </c>
      <c r="S77" s="4">
        <f t="shared" si="11"/>
        <v>0</v>
      </c>
    </row>
    <row r="78" spans="1:19" x14ac:dyDescent="0.25">
      <c r="A78" t="s">
        <v>117</v>
      </c>
      <c r="B78">
        <v>15795</v>
      </c>
      <c r="C78" t="str">
        <f>VLOOKUP(A78,'srbench true models'!$A$1:$B$133,2,FALSE)</f>
        <v xml:space="preserve"> G*m1*m2*(1/r2-1/r1)</v>
      </c>
      <c r="D78" s="3">
        <f>_xlfn.IFNA(VLOOKUP(CONCATENATE($A78,"_",$B78), 'Srbench noise 0'!$A$1:$AH$1291, 32, FALSE),"")</f>
        <v>0.99995153999999997</v>
      </c>
      <c r="E78" s="17">
        <f>_xlfn.IFNA(VLOOKUP(CONCATENATE($A78,"_",$B78), 'Srbench noise 0'!$A$1:$AH$1291, 34, FALSE),"")</f>
        <v>6.4046179999999994E-2</v>
      </c>
      <c r="F78" s="17">
        <f>_xlfn.IFNA(VLOOKUP(CONCATENATE($A78,"_",$B78), 'Srbench noise 0'!$A$1:$AH$1291, 16, FALSE),"")</f>
        <v>57</v>
      </c>
      <c r="G78" s="17">
        <f>_xlfn.IFNA(VLOOKUP(CONCATENATE($A78,"_",$B78), 'Srbench noise 0'!$A$1:$AH$1291, 18, FALSE),"")</f>
        <v>3602.5</v>
      </c>
      <c r="H78" s="17" t="str">
        <f>_xlfn.IFNA(VLOOKUP(CONCATENATE($A78,"_",$B78), 'Srbench noise 0'!$A$1:$AH$1291, 28, FALSE),"")</f>
        <v>0.10442256*x0*x1*x4*log(x2/x3) + 0.13560085*x0*x1*x4/x3**3 + 2.76390707*x0*x1*x4*log(x2*sin(1/x3))/(x2*(x3 + 3.14159265*sin(1/x2))) - 0.00010281*x0*x1*x3**4*x4/x2**3 - 0.00809988</v>
      </c>
      <c r="I78" s="17">
        <f t="shared" si="6"/>
        <v>1</v>
      </c>
      <c r="J78" s="17">
        <f t="shared" si="7"/>
        <v>0</v>
      </c>
      <c r="K78" s="4">
        <f t="shared" si="8"/>
        <v>0</v>
      </c>
      <c r="L78" s="3">
        <f>_xlfn.IFNA(VLOOKUP(CONCATENATE($A78,"_",$B78), 'Srbench noise 0.01'!$A$1:$AH$1291, 32, FALSE),"")</f>
        <v>0.99787848000000001</v>
      </c>
      <c r="M78" s="17">
        <f>_xlfn.IFNA(VLOOKUP(CONCATENATE($A78,"_",$B78), 'Srbench noise 0.01'!$A$1:$AH$1291, 34, FALSE),"")</f>
        <v>0.42378527999999999</v>
      </c>
      <c r="N78" s="17">
        <f>_xlfn.IFNA(VLOOKUP(CONCATENATE($A78,"_",$B78), 'Srbench noise 0.01'!$A$1:$AH$1291, 16, FALSE),"")</f>
        <v>51</v>
      </c>
      <c r="O78" s="17">
        <f>_xlfn.IFNA(VLOOKUP(CONCATENATE($A78,"_",$B78), 'Srbench noise 0.01'!$A$1:$AH$1291, 18, FALSE),"")</f>
        <v>1065.5999999999999</v>
      </c>
      <c r="P78" s="17" t="str">
        <f>_xlfn.IFNA(VLOOKUP(CONCATENATE($A78,"_",$B78), 'Srbench noise 0.01'!$A$1:$AH$1291, 28, FALSE),"")</f>
        <v>2.73*x0*x1*x4*log(x2/x3)/(x2 + x3 + 1) + 0.01*x1*x4*(x0 + x3)**2*log(x2/x3)*cos(x2)/x2 + 0.07*x2**2*x4/x3**5 - 0.11*x2 + 0.22</v>
      </c>
      <c r="Q78" s="17">
        <f t="shared" si="9"/>
        <v>0</v>
      </c>
      <c r="R78" s="17">
        <f t="shared" si="10"/>
        <v>0</v>
      </c>
      <c r="S78" s="4">
        <f t="shared" si="11"/>
        <v>0</v>
      </c>
    </row>
    <row r="79" spans="1:19" x14ac:dyDescent="0.25">
      <c r="A79" t="s">
        <v>117</v>
      </c>
      <c r="B79">
        <v>16850</v>
      </c>
      <c r="C79" t="str">
        <f>VLOOKUP(A79,'srbench true models'!$A$1:$B$133,2,FALSE)</f>
        <v xml:space="preserve"> G*m1*m2*(1/r2-1/r1)</v>
      </c>
      <c r="D79" s="3">
        <f>_xlfn.IFNA(VLOOKUP(CONCATENATE($A79,"_",$B79), 'Srbench noise 0'!$A$1:$AH$1291, 32, FALSE),"")</f>
        <v>1</v>
      </c>
      <c r="E79" s="17">
        <f>_xlfn.IFNA(VLOOKUP(CONCATENATE($A79,"_",$B79), 'Srbench noise 0'!$A$1:$AH$1291, 34, FALSE),"")</f>
        <v>0</v>
      </c>
      <c r="F79" s="17">
        <f>_xlfn.IFNA(VLOOKUP(CONCATENATE($A79,"_",$B79), 'Srbench noise 0'!$A$1:$AH$1291, 16, FALSE),"")</f>
        <v>15</v>
      </c>
      <c r="G79" s="17">
        <f>_xlfn.IFNA(VLOOKUP(CONCATENATE($A79,"_",$B79), 'Srbench noise 0'!$A$1:$AH$1291, 18, FALSE),"")</f>
        <v>2100.4</v>
      </c>
      <c r="H79" s="17" t="str">
        <f>_xlfn.IFNA(VLOOKUP(CONCATENATE($A79,"_",$B79), 'Srbench noise 0'!$A$1:$AH$1291, 28, FALSE),"")</f>
        <v>x0*x1*x4*(x2 - x3)/(x2*x3)</v>
      </c>
      <c r="I79" s="17">
        <f t="shared" si="6"/>
        <v>1</v>
      </c>
      <c r="J79" s="17">
        <f t="shared" si="7"/>
        <v>1</v>
      </c>
      <c r="K79" s="4">
        <f t="shared" si="8"/>
        <v>1</v>
      </c>
      <c r="L79" s="3">
        <f>_xlfn.IFNA(VLOOKUP(CONCATENATE($A79,"_",$B79), 'Srbench noise 0.01'!$A$1:$AH$1291, 32, FALSE),"")</f>
        <v>0.99897716000000003</v>
      </c>
      <c r="M79" s="17">
        <f>_xlfn.IFNA(VLOOKUP(CONCATENATE($A79,"_",$B79), 'Srbench noise 0.01'!$A$1:$AH$1291, 34, FALSE),"")</f>
        <v>0.29040236000000003</v>
      </c>
      <c r="N79" s="17">
        <f>_xlfn.IFNA(VLOOKUP(CONCATENATE($A79,"_",$B79), 'Srbench noise 0.01'!$A$1:$AH$1291, 16, FALSE),"")</f>
        <v>85</v>
      </c>
      <c r="O79" s="17">
        <f>_xlfn.IFNA(VLOOKUP(CONCATENATE($A79,"_",$B79), 'Srbench noise 0.01'!$A$1:$AH$1291, 18, FALSE),"")</f>
        <v>2140.4</v>
      </c>
      <c r="P79" s="17" t="str">
        <f>_xlfn.IFNA(VLOOKUP(CONCATENATE($A79,"_",$B79), 'Srbench noise 0.01'!$A$1:$AH$1291, 28, FALSE),"")</f>
        <v>-0.73*x0*x1*x3/(2*x2**2/x4 + x2 - x2/x4 + x3/x4 - 1) + 0.05*x0*x1 + 0.43*x0*x1/(-2*x2**3/x4 + x2**2 - x2 - 1/(x2*x4)) - 0.62*x0*x1*x4*log(x3/(x2 + 3.14) + 1/(x2 + 3.14))/x3</v>
      </c>
      <c r="Q79" s="17">
        <f t="shared" si="9"/>
        <v>0</v>
      </c>
      <c r="R79" s="17">
        <f t="shared" si="10"/>
        <v>0</v>
      </c>
      <c r="S79" s="4">
        <f t="shared" si="11"/>
        <v>0</v>
      </c>
    </row>
    <row r="80" spans="1:19" x14ac:dyDescent="0.25">
      <c r="A80" t="s">
        <v>117</v>
      </c>
      <c r="B80">
        <v>21962</v>
      </c>
      <c r="C80" t="str">
        <f>VLOOKUP(A80,'srbench true models'!$A$1:$B$133,2,FALSE)</f>
        <v xml:space="preserve"> G*m1*m2*(1/r2-1/r1)</v>
      </c>
      <c r="D80" s="3">
        <f>_xlfn.IFNA(VLOOKUP(CONCATENATE($A80,"_",$B80), 'Srbench noise 0'!$A$1:$AH$1291, 32, FALSE),"")</f>
        <v>1</v>
      </c>
      <c r="E80" s="17">
        <f>_xlfn.IFNA(VLOOKUP(CONCATENATE($A80,"_",$B80), 'Srbench noise 0'!$A$1:$AH$1291, 34, FALSE),"")</f>
        <v>0</v>
      </c>
      <c r="F80" s="17">
        <f>_xlfn.IFNA(VLOOKUP(CONCATENATE($A80,"_",$B80), 'Srbench noise 0'!$A$1:$AH$1291, 16, FALSE),"")</f>
        <v>15</v>
      </c>
      <c r="G80" s="17">
        <f>_xlfn.IFNA(VLOOKUP(CONCATENATE($A80,"_",$B80), 'Srbench noise 0'!$A$1:$AH$1291, 18, FALSE),"")</f>
        <v>926.2</v>
      </c>
      <c r="H80" s="17" t="str">
        <f>_xlfn.IFNA(VLOOKUP(CONCATENATE($A80,"_",$B80), 'Srbench noise 0'!$A$1:$AH$1291, 28, FALSE),"")</f>
        <v>x0*x1*x4*(x2 - x3)/(x2*x3)</v>
      </c>
      <c r="I80" s="17">
        <f t="shared" si="6"/>
        <v>1</v>
      </c>
      <c r="J80" s="17">
        <f t="shared" si="7"/>
        <v>1</v>
      </c>
      <c r="K80" s="4">
        <f t="shared" si="8"/>
        <v>1</v>
      </c>
      <c r="L80" s="3">
        <f>_xlfn.IFNA(VLOOKUP(CONCATENATE($A80,"_",$B80), 'Srbench noise 0.01'!$A$1:$AH$1291, 32, FALSE),"")</f>
        <v>0.99926572999999996</v>
      </c>
      <c r="M80" s="17">
        <f>_xlfn.IFNA(VLOOKUP(CONCATENATE($A80,"_",$B80), 'Srbench noise 0.01'!$A$1:$AH$1291, 34, FALSE),"")</f>
        <v>0.24832470000000001</v>
      </c>
      <c r="N80" s="17">
        <f>_xlfn.IFNA(VLOOKUP(CONCATENATE($A80,"_",$B80), 'Srbench noise 0.01'!$A$1:$AH$1291, 16, FALSE),"")</f>
        <v>29</v>
      </c>
      <c r="O80" s="17">
        <f>_xlfn.IFNA(VLOOKUP(CONCATENATE($A80,"_",$B80), 'Srbench noise 0.01'!$A$1:$AH$1291, 18, FALSE),"")</f>
        <v>189.2</v>
      </c>
      <c r="P80" s="17" t="str">
        <f>_xlfn.IFNA(VLOOKUP(CONCATENATE($A80,"_",$B80), 'Srbench noise 0.01'!$A$1:$AH$1291, 28, FALSE),"")</f>
        <v>-0.98*x0*x1*x4/(0.6*x2 + x2/log(x3)) + 0.76*x0*x1*x4*sin(log(x2))/x3</v>
      </c>
      <c r="Q80" s="17">
        <f t="shared" si="9"/>
        <v>1</v>
      </c>
      <c r="R80" s="17">
        <f t="shared" si="10"/>
        <v>0</v>
      </c>
      <c r="S80" s="4">
        <f t="shared" si="11"/>
        <v>0</v>
      </c>
    </row>
    <row r="81" spans="1:19" x14ac:dyDescent="0.25">
      <c r="A81" t="s">
        <v>117</v>
      </c>
      <c r="B81">
        <v>23654</v>
      </c>
      <c r="C81" t="str">
        <f>VLOOKUP(A81,'srbench true models'!$A$1:$B$133,2,FALSE)</f>
        <v xml:space="preserve"> G*m1*m2*(1/r2-1/r1)</v>
      </c>
      <c r="D81" s="3">
        <f>_xlfn.IFNA(VLOOKUP(CONCATENATE($A81,"_",$B81), 'Srbench noise 0'!$A$1:$AH$1291, 32, FALSE),"")</f>
        <v>1</v>
      </c>
      <c r="E81" s="17">
        <f>_xlfn.IFNA(VLOOKUP(CONCATENATE($A81,"_",$B81), 'Srbench noise 0'!$A$1:$AH$1291, 34, FALSE),"")</f>
        <v>0</v>
      </c>
      <c r="F81" s="17">
        <f>_xlfn.IFNA(VLOOKUP(CONCATENATE($A81,"_",$B81), 'Srbench noise 0'!$A$1:$AH$1291, 16, FALSE),"")</f>
        <v>16</v>
      </c>
      <c r="G81" s="17">
        <f>_xlfn.IFNA(VLOOKUP(CONCATENATE($A81,"_",$B81), 'Srbench noise 0'!$A$1:$AH$1291, 18, FALSE),"")</f>
        <v>1568.9</v>
      </c>
      <c r="H81" s="17" t="str">
        <f>_xlfn.IFNA(VLOOKUP(CONCATENATE($A81,"_",$B81), 'Srbench noise 0'!$A$1:$AH$1291, 28, FALSE),"")</f>
        <v>x0*x1*x4/x3 - x0*x1*x4/x2</v>
      </c>
      <c r="I81" s="17">
        <f t="shared" si="6"/>
        <v>1</v>
      </c>
      <c r="J81" s="17">
        <f t="shared" si="7"/>
        <v>1</v>
      </c>
      <c r="K81" s="4">
        <f t="shared" si="8"/>
        <v>1</v>
      </c>
      <c r="L81" s="3">
        <f>_xlfn.IFNA(VLOOKUP(CONCATENATE($A81,"_",$B81), 'Srbench noise 0.01'!$A$1:$AH$1291, 32, FALSE),"")</f>
        <v>0.99386472999999997</v>
      </c>
      <c r="M81" s="17">
        <f>_xlfn.IFNA(VLOOKUP(CONCATENATE($A81,"_",$B81), 'Srbench noise 0.01'!$A$1:$AH$1291, 34, FALSE),"")</f>
        <v>0.71781945999999996</v>
      </c>
      <c r="N81" s="17">
        <f>_xlfn.IFNA(VLOOKUP(CONCATENATE($A81,"_",$B81), 'Srbench noise 0.01'!$A$1:$AH$1291, 16, FALSE),"")</f>
        <v>80</v>
      </c>
      <c r="O81" s="17">
        <f>_xlfn.IFNA(VLOOKUP(CONCATENATE($A81,"_",$B81), 'Srbench noise 0.01'!$A$1:$AH$1291, 18, FALSE),"")</f>
        <v>1209.5</v>
      </c>
      <c r="P81" s="17" t="str">
        <f>_xlfn.IFNA(VLOOKUP(CONCATENATE($A81,"_",$B81), 'Srbench noise 0.01'!$A$1:$AH$1291, 28, FALSE),"")</f>
        <v>0.02*x0*x2*(x1 + x4)**2/x3**2 - 0.75*x0*x3*x4/(x2 + 0.5 - x2/x1 + x3/x1) + 0.64*x0*x4 - 1.24*x0*x4*cos(x2/x3)/(x2**2/x1 + x2/x1) + 0.34*x0*(x1 - x1/x4)**2/x3**2 + 0.07</v>
      </c>
      <c r="Q81" s="17">
        <f t="shared" si="9"/>
        <v>0</v>
      </c>
      <c r="R81" s="17">
        <f t="shared" si="10"/>
        <v>0</v>
      </c>
      <c r="S81" s="4">
        <f t="shared" si="11"/>
        <v>0</v>
      </c>
    </row>
    <row r="82" spans="1:19" x14ac:dyDescent="0.25">
      <c r="A82" t="s">
        <v>117</v>
      </c>
      <c r="B82">
        <v>28020</v>
      </c>
      <c r="C82" t="str">
        <f>VLOOKUP(A82,'srbench true models'!$A$1:$B$133,2,FALSE)</f>
        <v xml:space="preserve"> G*m1*m2*(1/r2-1/r1)</v>
      </c>
      <c r="D82" s="3">
        <f>_xlfn.IFNA(VLOOKUP(CONCATENATE($A82,"_",$B82), 'Srbench noise 0'!$A$1:$AH$1291, 32, FALSE),"")</f>
        <v>1</v>
      </c>
      <c r="E82" s="17">
        <f>_xlfn.IFNA(VLOOKUP(CONCATENATE($A82,"_",$B82), 'Srbench noise 0'!$A$1:$AH$1291, 34, FALSE),"")</f>
        <v>0</v>
      </c>
      <c r="F82" s="17">
        <f>_xlfn.IFNA(VLOOKUP(CONCATENATE($A82,"_",$B82), 'Srbench noise 0'!$A$1:$AH$1291, 16, FALSE),"")</f>
        <v>16</v>
      </c>
      <c r="G82" s="17">
        <f>_xlfn.IFNA(VLOOKUP(CONCATENATE($A82,"_",$B82), 'Srbench noise 0'!$A$1:$AH$1291, 18, FALSE),"")</f>
        <v>2265.6999999999998</v>
      </c>
      <c r="H82" s="17" t="str">
        <f>_xlfn.IFNA(VLOOKUP(CONCATENATE($A82,"_",$B82), 'Srbench noise 0'!$A$1:$AH$1291, 28, FALSE),"")</f>
        <v>x0*x1*x4/x3 - x0*x1*x4/x2</v>
      </c>
      <c r="I82" s="17">
        <f t="shared" si="6"/>
        <v>1</v>
      </c>
      <c r="J82" s="17">
        <f t="shared" si="7"/>
        <v>1</v>
      </c>
      <c r="K82" s="4">
        <f t="shared" si="8"/>
        <v>1</v>
      </c>
      <c r="L82" s="3">
        <f>_xlfn.IFNA(VLOOKUP(CONCATENATE($A82,"_",$B82), 'Srbench noise 0.01'!$A$1:$AH$1291, 32, FALSE),"")</f>
        <v>0.99926649000000001</v>
      </c>
      <c r="M82" s="17">
        <f>_xlfn.IFNA(VLOOKUP(CONCATENATE($A82,"_",$B82), 'Srbench noise 0.01'!$A$1:$AH$1291, 34, FALSE),"")</f>
        <v>0.25372957000000002</v>
      </c>
      <c r="N82" s="17">
        <f>_xlfn.IFNA(VLOOKUP(CONCATENATE($A82,"_",$B82), 'Srbench noise 0.01'!$A$1:$AH$1291, 16, FALSE),"")</f>
        <v>29</v>
      </c>
      <c r="O82" s="17">
        <f>_xlfn.IFNA(VLOOKUP(CONCATENATE($A82,"_",$B82), 'Srbench noise 0.01'!$A$1:$AH$1291, 18, FALSE),"")</f>
        <v>176.8</v>
      </c>
      <c r="P82" s="17" t="str">
        <f>_xlfn.IFNA(VLOOKUP(CONCATENATE($A82,"_",$B82), 'Srbench noise 0.01'!$A$1:$AH$1291, 28, FALSE),"")</f>
        <v>-0.99*x0*x1*x4/(0.6*x2 + x2/log(x3)) + 0.76*x0*x1*x4*sin(log(x2))/x3</v>
      </c>
      <c r="Q82" s="17">
        <f t="shared" si="9"/>
        <v>1</v>
      </c>
      <c r="R82" s="17">
        <f t="shared" si="10"/>
        <v>0</v>
      </c>
      <c r="S82" s="4">
        <f t="shared" si="11"/>
        <v>0</v>
      </c>
    </row>
    <row r="83" spans="1:19" x14ac:dyDescent="0.25">
      <c r="A83" t="s">
        <v>117</v>
      </c>
      <c r="B83">
        <v>29910</v>
      </c>
      <c r="C83" t="str">
        <f>VLOOKUP(A83,'srbench true models'!$A$1:$B$133,2,FALSE)</f>
        <v xml:space="preserve"> G*m1*m2*(1/r2-1/r1)</v>
      </c>
      <c r="D83" s="3">
        <f>_xlfn.IFNA(VLOOKUP(CONCATENATE($A83,"_",$B83), 'Srbench noise 0'!$A$1:$AH$1291, 32, FALSE),"")</f>
        <v>0.99999667999999997</v>
      </c>
      <c r="E83" s="17">
        <f>_xlfn.IFNA(VLOOKUP(CONCATENATE($A83,"_",$B83), 'Srbench noise 0'!$A$1:$AH$1291, 34, FALSE),"")</f>
        <v>1.646481E-2</v>
      </c>
      <c r="F83" s="17">
        <f>_xlfn.IFNA(VLOOKUP(CONCATENATE($A83,"_",$B83), 'Srbench noise 0'!$A$1:$AH$1291, 16, FALSE),"")</f>
        <v>31</v>
      </c>
      <c r="G83" s="17">
        <f>_xlfn.IFNA(VLOOKUP(CONCATENATE($A83,"_",$B83), 'Srbench noise 0'!$A$1:$AH$1291, 18, FALSE),"")</f>
        <v>3600.8</v>
      </c>
      <c r="H83" s="17" t="str">
        <f>_xlfn.IFNA(VLOOKUP(CONCATENATE($A83,"_",$B83), 'Srbench noise 0'!$A$1:$AH$1291, 28, FALSE),"")</f>
        <v>x0*x1*x4*(1.41110944*(1/(x2*x3))**0.5*(x2 + x3) - 0.82910066)*log(x2/x3)/(x2 + x3)</v>
      </c>
      <c r="I83" s="17">
        <f t="shared" si="6"/>
        <v>1</v>
      </c>
      <c r="J83" s="17">
        <f t="shared" si="7"/>
        <v>0</v>
      </c>
      <c r="K83" s="4">
        <f t="shared" si="8"/>
        <v>0</v>
      </c>
      <c r="L83" s="3">
        <f>_xlfn.IFNA(VLOOKUP(CONCATENATE($A83,"_",$B83), 'Srbench noise 0.01'!$A$1:$AH$1291, 32, FALSE),"")</f>
        <v>0.99950092000000001</v>
      </c>
      <c r="M83" s="17">
        <f>_xlfn.IFNA(VLOOKUP(CONCATENATE($A83,"_",$B83), 'Srbench noise 0.01'!$A$1:$AH$1291, 34, FALSE),"")</f>
        <v>0.20187988000000001</v>
      </c>
      <c r="N83" s="17">
        <f>_xlfn.IFNA(VLOOKUP(CONCATENATE($A83,"_",$B83), 'Srbench noise 0.01'!$A$1:$AH$1291, 16, FALSE),"")</f>
        <v>32</v>
      </c>
      <c r="O83" s="17">
        <f>_xlfn.IFNA(VLOOKUP(CONCATENATE($A83,"_",$B83), 'Srbench noise 0.01'!$A$1:$AH$1291, 18, FALSE),"")</f>
        <v>224.6</v>
      </c>
      <c r="P83" s="17" t="str">
        <f>_xlfn.IFNA(VLOOKUP(CONCATENATE($A83,"_",$B83), 'Srbench noise 0.01'!$A$1:$AH$1291, 28, FALSE),"")</f>
        <v>x0*x1*x4*(0.83*exp(3.41/(x2*x3)) - 0.71)*exp(-3.41/(x2*x3))*log(x2/x3)</v>
      </c>
      <c r="Q83" s="17">
        <f t="shared" si="9"/>
        <v>1</v>
      </c>
      <c r="R83" s="17">
        <f t="shared" si="10"/>
        <v>0</v>
      </c>
      <c r="S83" s="4">
        <f t="shared" si="11"/>
        <v>0</v>
      </c>
    </row>
    <row r="84" spans="1:19" x14ac:dyDescent="0.25">
      <c r="A84" t="s">
        <v>96</v>
      </c>
      <c r="B84">
        <v>860</v>
      </c>
      <c r="C84" t="str">
        <f>VLOOKUP(A84,'srbench true models'!$A$1:$B$133,2,FALSE)</f>
        <v xml:space="preserve"> 1/2*m*(v**2+u**2+w**2)</v>
      </c>
      <c r="D84" s="3">
        <f>_xlfn.IFNA(VLOOKUP(CONCATENATE($A84,"_",$B84), 'Srbench noise 0'!$A$1:$AH$1291, 32, FALSE),"")</f>
        <v>1</v>
      </c>
      <c r="E84" s="17">
        <f>_xlfn.IFNA(VLOOKUP(CONCATENATE($A84,"_",$B84), 'Srbench noise 0'!$A$1:$AH$1291, 34, FALSE),"")</f>
        <v>0</v>
      </c>
      <c r="F84" s="17">
        <f>_xlfn.IFNA(VLOOKUP(CONCATENATE($A84,"_",$B84), 'Srbench noise 0'!$A$1:$AH$1291, 16, FALSE),"")</f>
        <v>18</v>
      </c>
      <c r="G84" s="17">
        <f>_xlfn.IFNA(VLOOKUP(CONCATENATE($A84,"_",$B84), 'Srbench noise 0'!$A$1:$AH$1291, 18, FALSE),"")</f>
        <v>75.5</v>
      </c>
      <c r="H84" s="17" t="str">
        <f>_xlfn.IFNA(VLOOKUP(CONCATENATE($A84,"_",$B84), 'Srbench noise 0'!$A$1:$AH$1291, 28, FALSE),"")</f>
        <v>x0*(0.5*x1**2 + 0.5*x2**2 + 0.5*x3**2)</v>
      </c>
      <c r="I84" s="17">
        <f t="shared" si="6"/>
        <v>1</v>
      </c>
      <c r="J84" s="17">
        <f t="shared" si="7"/>
        <v>1</v>
      </c>
      <c r="K84" s="4">
        <f t="shared" si="8"/>
        <v>1</v>
      </c>
      <c r="L84" s="3">
        <f>_xlfn.IFNA(VLOOKUP(CONCATENATE($A84,"_",$B84), 'Srbench noise 0.01'!$A$1:$AH$1291, 32, FALSE),"")</f>
        <v>0.99999083</v>
      </c>
      <c r="M84" s="17">
        <f>_xlfn.IFNA(VLOOKUP(CONCATENATE($A84,"_",$B84), 'Srbench noise 0.01'!$A$1:$AH$1291, 34, FALSE),"")</f>
        <v>0.08</v>
      </c>
      <c r="N84" s="17">
        <f>_xlfn.IFNA(VLOOKUP(CONCATENATE($A84,"_",$B84), 'Srbench noise 0.01'!$A$1:$AH$1291, 16, FALSE),"")</f>
        <v>20</v>
      </c>
      <c r="O84" s="17">
        <f>_xlfn.IFNA(VLOOKUP(CONCATENATE($A84,"_",$B84), 'Srbench noise 0.01'!$A$1:$AH$1291, 18, FALSE),"")</f>
        <v>86.1</v>
      </c>
      <c r="P84" s="17" t="str">
        <f>_xlfn.IFNA(VLOOKUP(CONCATENATE($A84,"_",$B84), 'Srbench noise 0.01'!$A$1:$AH$1291, 28, FALSE),"")</f>
        <v>0.5*x0*x1**2 + 0.5*x0*x2**2 + 0.5*x0*x3**2 - 0.08</v>
      </c>
      <c r="Q84" s="17">
        <f t="shared" si="9"/>
        <v>1</v>
      </c>
      <c r="R84" s="17">
        <f t="shared" si="10"/>
        <v>0</v>
      </c>
      <c r="S84" s="4">
        <f t="shared" si="11"/>
        <v>0</v>
      </c>
    </row>
    <row r="85" spans="1:19" x14ac:dyDescent="0.25">
      <c r="A85" t="s">
        <v>96</v>
      </c>
      <c r="B85">
        <v>4426</v>
      </c>
      <c r="C85" t="str">
        <f>VLOOKUP(A85,'srbench true models'!$A$1:$B$133,2,FALSE)</f>
        <v xml:space="preserve"> 1/2*m*(v**2+u**2+w**2)</v>
      </c>
      <c r="D85" s="3">
        <f>_xlfn.IFNA(VLOOKUP(CONCATENATE($A85,"_",$B85), 'Srbench noise 0'!$A$1:$AH$1291, 32, FALSE),"")</f>
        <v>1</v>
      </c>
      <c r="E85" s="17">
        <f>_xlfn.IFNA(VLOOKUP(CONCATENATE($A85,"_",$B85), 'Srbench noise 0'!$A$1:$AH$1291, 34, FALSE),"")</f>
        <v>0</v>
      </c>
      <c r="F85" s="17">
        <f>_xlfn.IFNA(VLOOKUP(CONCATENATE($A85,"_",$B85), 'Srbench noise 0'!$A$1:$AH$1291, 16, FALSE),"")</f>
        <v>13</v>
      </c>
      <c r="G85" s="17">
        <f>_xlfn.IFNA(VLOOKUP(CONCATENATE($A85,"_",$B85), 'Srbench noise 0'!$A$1:$AH$1291, 18, FALSE),"")</f>
        <v>80.7</v>
      </c>
      <c r="H85" s="17" t="str">
        <f>_xlfn.IFNA(VLOOKUP(CONCATENATE($A85,"_",$B85), 'Srbench noise 0'!$A$1:$AH$1291, 28, FALSE),"")</f>
        <v>0.5*x0*(x1**2 + x2**2 + x3**2)</v>
      </c>
      <c r="I85" s="17">
        <f t="shared" si="6"/>
        <v>1</v>
      </c>
      <c r="J85" s="17">
        <f t="shared" si="7"/>
        <v>1</v>
      </c>
      <c r="K85" s="4">
        <f t="shared" si="8"/>
        <v>1</v>
      </c>
      <c r="L85" s="3">
        <f>_xlfn.IFNA(VLOOKUP(CONCATENATE($A85,"_",$B85), 'Srbench noise 0.01'!$A$1:$AH$1291, 32, FALSE),"")</f>
        <v>1</v>
      </c>
      <c r="M85" s="17">
        <f>_xlfn.IFNA(VLOOKUP(CONCATENATE($A85,"_",$B85), 'Srbench noise 0.01'!$A$1:$AH$1291, 34, FALSE),"")</f>
        <v>0</v>
      </c>
      <c r="N85" s="17">
        <f>_xlfn.IFNA(VLOOKUP(CONCATENATE($A85,"_",$B85), 'Srbench noise 0.01'!$A$1:$AH$1291, 16, FALSE),"")</f>
        <v>18</v>
      </c>
      <c r="O85" s="17">
        <f>_xlfn.IFNA(VLOOKUP(CONCATENATE($A85,"_",$B85), 'Srbench noise 0.01'!$A$1:$AH$1291, 18, FALSE),"")</f>
        <v>54.7</v>
      </c>
      <c r="P85" s="17" t="str">
        <f>_xlfn.IFNA(VLOOKUP(CONCATENATE($A85,"_",$B85), 'Srbench noise 0.01'!$A$1:$AH$1291, 28, FALSE),"")</f>
        <v>x0*(0.5*x1**2 + 0.5*x2**2 + 0.5*x3**2)</v>
      </c>
      <c r="Q85" s="17">
        <f t="shared" si="9"/>
        <v>1</v>
      </c>
      <c r="R85" s="17">
        <f t="shared" si="10"/>
        <v>1</v>
      </c>
      <c r="S85" s="4">
        <f t="shared" si="11"/>
        <v>1</v>
      </c>
    </row>
    <row r="86" spans="1:19" x14ac:dyDescent="0.25">
      <c r="A86" t="s">
        <v>96</v>
      </c>
      <c r="B86">
        <v>5390</v>
      </c>
      <c r="C86" t="str">
        <f>VLOOKUP(A86,'srbench true models'!$A$1:$B$133,2,FALSE)</f>
        <v xml:space="preserve"> 1/2*m*(v**2+u**2+w**2)</v>
      </c>
      <c r="D86" s="3">
        <f>_xlfn.IFNA(VLOOKUP(CONCATENATE($A86,"_",$B86), 'Srbench noise 0'!$A$1:$AH$1291, 32, FALSE),"")</f>
        <v>1</v>
      </c>
      <c r="E86" s="17">
        <f>_xlfn.IFNA(VLOOKUP(CONCATENATE($A86,"_",$B86), 'Srbench noise 0'!$A$1:$AH$1291, 34, FALSE),"")</f>
        <v>0</v>
      </c>
      <c r="F86" s="17">
        <f>_xlfn.IFNA(VLOOKUP(CONCATENATE($A86,"_",$B86), 'Srbench noise 0'!$A$1:$AH$1291, 16, FALSE),"")</f>
        <v>13</v>
      </c>
      <c r="G86" s="17">
        <f>_xlfn.IFNA(VLOOKUP(CONCATENATE($A86,"_",$B86), 'Srbench noise 0'!$A$1:$AH$1291, 18, FALSE),"")</f>
        <v>57.2</v>
      </c>
      <c r="H86" s="17" t="str">
        <f>_xlfn.IFNA(VLOOKUP(CONCATENATE($A86,"_",$B86), 'Srbench noise 0'!$A$1:$AH$1291, 28, FALSE),"")</f>
        <v>0.5*x0*(x1**2 + x2**2 + x3**2)</v>
      </c>
      <c r="I86" s="17">
        <f t="shared" si="6"/>
        <v>1</v>
      </c>
      <c r="J86" s="17">
        <f t="shared" si="7"/>
        <v>1</v>
      </c>
      <c r="K86" s="4">
        <f t="shared" si="8"/>
        <v>1</v>
      </c>
      <c r="L86" s="3">
        <f>_xlfn.IFNA(VLOOKUP(CONCATENATE($A86,"_",$B86), 'Srbench noise 0.01'!$A$1:$AH$1291, 32, FALSE),"")</f>
        <v>1</v>
      </c>
      <c r="M86" s="17">
        <f>_xlfn.IFNA(VLOOKUP(CONCATENATE($A86,"_",$B86), 'Srbench noise 0.01'!$A$1:$AH$1291, 34, FALSE),"")</f>
        <v>0</v>
      </c>
      <c r="N86" s="17">
        <f>_xlfn.IFNA(VLOOKUP(CONCATENATE($A86,"_",$B86), 'Srbench noise 0.01'!$A$1:$AH$1291, 16, FALSE),"")</f>
        <v>18</v>
      </c>
      <c r="O86" s="17">
        <f>_xlfn.IFNA(VLOOKUP(CONCATENATE($A86,"_",$B86), 'Srbench noise 0.01'!$A$1:$AH$1291, 18, FALSE),"")</f>
        <v>74.900000000000006</v>
      </c>
      <c r="P86" s="17" t="str">
        <f>_xlfn.IFNA(VLOOKUP(CONCATENATE($A86,"_",$B86), 'Srbench noise 0.01'!$A$1:$AH$1291, 28, FALSE),"")</f>
        <v>x0*(0.5*x1**2 + 0.5*x2**2 + 0.5*x3**2)</v>
      </c>
      <c r="Q86" s="17">
        <f t="shared" si="9"/>
        <v>1</v>
      </c>
      <c r="R86" s="17">
        <f t="shared" si="10"/>
        <v>1</v>
      </c>
      <c r="S86" s="4">
        <f t="shared" si="11"/>
        <v>1</v>
      </c>
    </row>
    <row r="87" spans="1:19" x14ac:dyDescent="0.25">
      <c r="A87" t="s">
        <v>96</v>
      </c>
      <c r="B87">
        <v>14423</v>
      </c>
      <c r="C87" t="str">
        <f>VLOOKUP(A87,'srbench true models'!$A$1:$B$133,2,FALSE)</f>
        <v xml:space="preserve"> 1/2*m*(v**2+u**2+w**2)</v>
      </c>
      <c r="D87" s="3">
        <f>_xlfn.IFNA(VLOOKUP(CONCATENATE($A87,"_",$B87), 'Srbench noise 0'!$A$1:$AH$1291, 32, FALSE),"")</f>
        <v>1</v>
      </c>
      <c r="E87" s="17">
        <f>_xlfn.IFNA(VLOOKUP(CONCATENATE($A87,"_",$B87), 'Srbench noise 0'!$A$1:$AH$1291, 34, FALSE),"")</f>
        <v>0</v>
      </c>
      <c r="F87" s="17">
        <f>_xlfn.IFNA(VLOOKUP(CONCATENATE($A87,"_",$B87), 'Srbench noise 0'!$A$1:$AH$1291, 16, FALSE),"")</f>
        <v>18</v>
      </c>
      <c r="G87" s="17">
        <f>_xlfn.IFNA(VLOOKUP(CONCATENATE($A87,"_",$B87), 'Srbench noise 0'!$A$1:$AH$1291, 18, FALSE),"")</f>
        <v>78.8</v>
      </c>
      <c r="H87" s="17" t="str">
        <f>_xlfn.IFNA(VLOOKUP(CONCATENATE($A87,"_",$B87), 'Srbench noise 0'!$A$1:$AH$1291, 28, FALSE),"")</f>
        <v>x0*(0.5*x1**2 + 0.5*x2**2 + 0.5*x3**2)</v>
      </c>
      <c r="I87" s="17">
        <f t="shared" si="6"/>
        <v>1</v>
      </c>
      <c r="J87" s="17">
        <f t="shared" si="7"/>
        <v>1</v>
      </c>
      <c r="K87" s="4">
        <f t="shared" si="8"/>
        <v>1</v>
      </c>
      <c r="L87" s="3">
        <f>_xlfn.IFNA(VLOOKUP(CONCATENATE($A87,"_",$B87), 'Srbench noise 0.01'!$A$1:$AH$1291, 32, FALSE),"")</f>
        <v>0.99994353999999996</v>
      </c>
      <c r="M87" s="17">
        <f>_xlfn.IFNA(VLOOKUP(CONCATENATE($A87,"_",$B87), 'Srbench noise 0.01'!$A$1:$AH$1291, 34, FALSE),"")</f>
        <v>0.19912183999999999</v>
      </c>
      <c r="N87" s="17">
        <f>_xlfn.IFNA(VLOOKUP(CONCATENATE($A87,"_",$B87), 'Srbench noise 0.01'!$A$1:$AH$1291, 16, FALSE),"")</f>
        <v>24</v>
      </c>
      <c r="O87" s="17">
        <f>_xlfn.IFNA(VLOOKUP(CONCATENATE($A87,"_",$B87), 'Srbench noise 0.01'!$A$1:$AH$1291, 18, FALSE),"")</f>
        <v>59.9</v>
      </c>
      <c r="P87" s="17" t="str">
        <f>_xlfn.IFNA(VLOOKUP(CONCATENATE($A87,"_",$B87), 'Srbench noise 0.01'!$A$1:$AH$1291, 28, FALSE),"")</f>
        <v>0.5*x0*x1**2 + 0.51*x0*x2**2 - 0.03*x0*x2 + 0.5*x0*x3**2 + 0.12</v>
      </c>
      <c r="Q87" s="17">
        <f t="shared" si="9"/>
        <v>1</v>
      </c>
      <c r="R87" s="17">
        <f t="shared" si="10"/>
        <v>0</v>
      </c>
      <c r="S87" s="4">
        <f t="shared" si="11"/>
        <v>0</v>
      </c>
    </row>
    <row r="88" spans="1:19" x14ac:dyDescent="0.25">
      <c r="A88" t="s">
        <v>96</v>
      </c>
      <c r="B88">
        <v>15795</v>
      </c>
      <c r="C88" t="str">
        <f>VLOOKUP(A88,'srbench true models'!$A$1:$B$133,2,FALSE)</f>
        <v xml:space="preserve"> 1/2*m*(v**2+u**2+w**2)</v>
      </c>
      <c r="D88" s="3">
        <f>_xlfn.IFNA(VLOOKUP(CONCATENATE($A88,"_",$B88), 'Srbench noise 0'!$A$1:$AH$1291, 32, FALSE),"")</f>
        <v>1</v>
      </c>
      <c r="E88" s="17">
        <f>_xlfn.IFNA(VLOOKUP(CONCATENATE($A88,"_",$B88), 'Srbench noise 0'!$A$1:$AH$1291, 34, FALSE),"")</f>
        <v>0</v>
      </c>
      <c r="F88" s="17">
        <f>_xlfn.IFNA(VLOOKUP(CONCATENATE($A88,"_",$B88), 'Srbench noise 0'!$A$1:$AH$1291, 16, FALSE),"")</f>
        <v>13</v>
      </c>
      <c r="G88" s="17">
        <f>_xlfn.IFNA(VLOOKUP(CONCATENATE($A88,"_",$B88), 'Srbench noise 0'!$A$1:$AH$1291, 18, FALSE),"")</f>
        <v>77.8</v>
      </c>
      <c r="H88" s="17" t="str">
        <f>_xlfn.IFNA(VLOOKUP(CONCATENATE($A88,"_",$B88), 'Srbench noise 0'!$A$1:$AH$1291, 28, FALSE),"")</f>
        <v>0.5*x0*(x1**2 + x2**2 + x3**2)</v>
      </c>
      <c r="I88" s="17">
        <f t="shared" si="6"/>
        <v>1</v>
      </c>
      <c r="J88" s="17">
        <f t="shared" si="7"/>
        <v>1</v>
      </c>
      <c r="K88" s="4">
        <f t="shared" si="8"/>
        <v>1</v>
      </c>
      <c r="L88" s="3">
        <f>_xlfn.IFNA(VLOOKUP(CONCATENATE($A88,"_",$B88), 'Srbench noise 0.01'!$A$1:$AH$1291, 32, FALSE),"")</f>
        <v>1</v>
      </c>
      <c r="M88" s="17">
        <f>_xlfn.IFNA(VLOOKUP(CONCATENATE($A88,"_",$B88), 'Srbench noise 0.01'!$A$1:$AH$1291, 34, FALSE),"")</f>
        <v>0</v>
      </c>
      <c r="N88" s="17">
        <f>_xlfn.IFNA(VLOOKUP(CONCATENATE($A88,"_",$B88), 'Srbench noise 0.01'!$A$1:$AH$1291, 16, FALSE),"")</f>
        <v>18</v>
      </c>
      <c r="O88" s="17">
        <f>_xlfn.IFNA(VLOOKUP(CONCATENATE($A88,"_",$B88), 'Srbench noise 0.01'!$A$1:$AH$1291, 18, FALSE),"")</f>
        <v>71</v>
      </c>
      <c r="P88" s="17" t="str">
        <f>_xlfn.IFNA(VLOOKUP(CONCATENATE($A88,"_",$B88), 'Srbench noise 0.01'!$A$1:$AH$1291, 28, FALSE),"")</f>
        <v>x0*(0.5*x1**2 + 0.5*x2**2 + 0.5*x3**2)</v>
      </c>
      <c r="Q88" s="17">
        <f t="shared" si="9"/>
        <v>1</v>
      </c>
      <c r="R88" s="17">
        <f t="shared" si="10"/>
        <v>1</v>
      </c>
      <c r="S88" s="4">
        <f t="shared" si="11"/>
        <v>1</v>
      </c>
    </row>
    <row r="89" spans="1:19" x14ac:dyDescent="0.25">
      <c r="A89" t="s">
        <v>96</v>
      </c>
      <c r="B89">
        <v>16850</v>
      </c>
      <c r="C89" t="str">
        <f>VLOOKUP(A89,'srbench true models'!$A$1:$B$133,2,FALSE)</f>
        <v xml:space="preserve"> 1/2*m*(v**2+u**2+w**2)</v>
      </c>
      <c r="D89" s="3">
        <f>_xlfn.IFNA(VLOOKUP(CONCATENATE($A89,"_",$B89), 'Srbench noise 0'!$A$1:$AH$1291, 32, FALSE),"")</f>
        <v>1</v>
      </c>
      <c r="E89" s="17">
        <f>_xlfn.IFNA(VLOOKUP(CONCATENATE($A89,"_",$B89), 'Srbench noise 0'!$A$1:$AH$1291, 34, FALSE),"")</f>
        <v>0</v>
      </c>
      <c r="F89" s="17">
        <f>_xlfn.IFNA(VLOOKUP(CONCATENATE($A89,"_",$B89), 'Srbench noise 0'!$A$1:$AH$1291, 16, FALSE),"")</f>
        <v>13</v>
      </c>
      <c r="G89" s="17">
        <f>_xlfn.IFNA(VLOOKUP(CONCATENATE($A89,"_",$B89), 'Srbench noise 0'!$A$1:$AH$1291, 18, FALSE),"")</f>
        <v>89</v>
      </c>
      <c r="H89" s="17" t="str">
        <f>_xlfn.IFNA(VLOOKUP(CONCATENATE($A89,"_",$B89), 'Srbench noise 0'!$A$1:$AH$1291, 28, FALSE),"")</f>
        <v>0.5*x0*(x1**2 + x2**2 + x3**2)</v>
      </c>
      <c r="I89" s="17">
        <f t="shared" si="6"/>
        <v>1</v>
      </c>
      <c r="J89" s="17">
        <f t="shared" si="7"/>
        <v>1</v>
      </c>
      <c r="K89" s="4">
        <f t="shared" si="8"/>
        <v>1</v>
      </c>
      <c r="L89" s="3">
        <f>_xlfn.IFNA(VLOOKUP(CONCATENATE($A89,"_",$B89), 'Srbench noise 0.01'!$A$1:$AH$1291, 32, FALSE),"")</f>
        <v>1</v>
      </c>
      <c r="M89" s="17">
        <f>_xlfn.IFNA(VLOOKUP(CONCATENATE($A89,"_",$B89), 'Srbench noise 0.01'!$A$1:$AH$1291, 34, FALSE),"")</f>
        <v>0</v>
      </c>
      <c r="N89" s="17">
        <f>_xlfn.IFNA(VLOOKUP(CONCATENATE($A89,"_",$B89), 'Srbench noise 0.01'!$A$1:$AH$1291, 16, FALSE),"")</f>
        <v>18</v>
      </c>
      <c r="O89" s="17">
        <f>_xlfn.IFNA(VLOOKUP(CONCATENATE($A89,"_",$B89), 'Srbench noise 0.01'!$A$1:$AH$1291, 18, FALSE),"")</f>
        <v>91.5</v>
      </c>
      <c r="P89" s="17" t="str">
        <f>_xlfn.IFNA(VLOOKUP(CONCATENATE($A89,"_",$B89), 'Srbench noise 0.01'!$A$1:$AH$1291, 28, FALSE),"")</f>
        <v>x0*(0.5*x1**2 + 0.5*x2**2 + 0.5*x3**2)</v>
      </c>
      <c r="Q89" s="17">
        <f t="shared" si="9"/>
        <v>1</v>
      </c>
      <c r="R89" s="17">
        <f t="shared" si="10"/>
        <v>1</v>
      </c>
      <c r="S89" s="4">
        <f t="shared" si="11"/>
        <v>1</v>
      </c>
    </row>
    <row r="90" spans="1:19" x14ac:dyDescent="0.25">
      <c r="A90" t="s">
        <v>96</v>
      </c>
      <c r="B90">
        <v>21962</v>
      </c>
      <c r="C90" t="str">
        <f>VLOOKUP(A90,'srbench true models'!$A$1:$B$133,2,FALSE)</f>
        <v xml:space="preserve"> 1/2*m*(v**2+u**2+w**2)</v>
      </c>
      <c r="D90" s="3">
        <f>_xlfn.IFNA(VLOOKUP(CONCATENATE($A90,"_",$B90), 'Srbench noise 0'!$A$1:$AH$1291, 32, FALSE),"")</f>
        <v>1</v>
      </c>
      <c r="E90" s="17">
        <f>_xlfn.IFNA(VLOOKUP(CONCATENATE($A90,"_",$B90), 'Srbench noise 0'!$A$1:$AH$1291, 34, FALSE),"")</f>
        <v>0</v>
      </c>
      <c r="F90" s="17">
        <f>_xlfn.IFNA(VLOOKUP(CONCATENATE($A90,"_",$B90), 'Srbench noise 0'!$A$1:$AH$1291, 16, FALSE),"")</f>
        <v>13</v>
      </c>
      <c r="G90" s="17">
        <f>_xlfn.IFNA(VLOOKUP(CONCATENATE($A90,"_",$B90), 'Srbench noise 0'!$A$1:$AH$1291, 18, FALSE),"")</f>
        <v>65.099999999999994</v>
      </c>
      <c r="H90" s="17" t="str">
        <f>_xlfn.IFNA(VLOOKUP(CONCATENATE($A90,"_",$B90), 'Srbench noise 0'!$A$1:$AH$1291, 28, FALSE),"")</f>
        <v>0.5*x0*(x1**2 + x2**2 + x3**2)</v>
      </c>
      <c r="I90" s="17">
        <f t="shared" si="6"/>
        <v>1</v>
      </c>
      <c r="J90" s="17">
        <f t="shared" si="7"/>
        <v>1</v>
      </c>
      <c r="K90" s="4">
        <f t="shared" si="8"/>
        <v>1</v>
      </c>
      <c r="L90" s="3">
        <f>_xlfn.IFNA(VLOOKUP(CONCATENATE($A90,"_",$B90), 'Srbench noise 0.01'!$A$1:$AH$1291, 32, FALSE),"")</f>
        <v>1</v>
      </c>
      <c r="M90" s="17">
        <f>_xlfn.IFNA(VLOOKUP(CONCATENATE($A90,"_",$B90), 'Srbench noise 0.01'!$A$1:$AH$1291, 34, FALSE),"")</f>
        <v>0</v>
      </c>
      <c r="N90" s="17">
        <f>_xlfn.IFNA(VLOOKUP(CONCATENATE($A90,"_",$B90), 'Srbench noise 0.01'!$A$1:$AH$1291, 16, FALSE),"")</f>
        <v>18</v>
      </c>
      <c r="O90" s="17">
        <f>_xlfn.IFNA(VLOOKUP(CONCATENATE($A90,"_",$B90), 'Srbench noise 0.01'!$A$1:$AH$1291, 18, FALSE),"")</f>
        <v>47.9</v>
      </c>
      <c r="P90" s="17" t="str">
        <f>_xlfn.IFNA(VLOOKUP(CONCATENATE($A90,"_",$B90), 'Srbench noise 0.01'!$A$1:$AH$1291, 28, FALSE),"")</f>
        <v>x0*(0.5*x1**2 + 0.5*x2**2 + 0.5*x3**2)</v>
      </c>
      <c r="Q90" s="17">
        <f t="shared" si="9"/>
        <v>1</v>
      </c>
      <c r="R90" s="17">
        <f t="shared" si="10"/>
        <v>1</v>
      </c>
      <c r="S90" s="4">
        <f t="shared" si="11"/>
        <v>1</v>
      </c>
    </row>
    <row r="91" spans="1:19" x14ac:dyDescent="0.25">
      <c r="A91" t="s">
        <v>96</v>
      </c>
      <c r="B91">
        <v>23654</v>
      </c>
      <c r="C91" t="str">
        <f>VLOOKUP(A91,'srbench true models'!$A$1:$B$133,2,FALSE)</f>
        <v xml:space="preserve"> 1/2*m*(v**2+u**2+w**2)</v>
      </c>
      <c r="D91" s="3">
        <f>_xlfn.IFNA(VLOOKUP(CONCATENATE($A91,"_",$B91), 'Srbench noise 0'!$A$1:$AH$1291, 32, FALSE),"")</f>
        <v>1</v>
      </c>
      <c r="E91" s="17">
        <f>_xlfn.IFNA(VLOOKUP(CONCATENATE($A91,"_",$B91), 'Srbench noise 0'!$A$1:$AH$1291, 34, FALSE),"")</f>
        <v>0</v>
      </c>
      <c r="F91" s="17">
        <f>_xlfn.IFNA(VLOOKUP(CONCATENATE($A91,"_",$B91), 'Srbench noise 0'!$A$1:$AH$1291, 16, FALSE),"")</f>
        <v>13</v>
      </c>
      <c r="G91" s="17">
        <f>_xlfn.IFNA(VLOOKUP(CONCATENATE($A91,"_",$B91), 'Srbench noise 0'!$A$1:$AH$1291, 18, FALSE),"")</f>
        <v>84.2</v>
      </c>
      <c r="H91" s="17" t="str">
        <f>_xlfn.IFNA(VLOOKUP(CONCATENATE($A91,"_",$B91), 'Srbench noise 0'!$A$1:$AH$1291, 28, FALSE),"")</f>
        <v>0.5*x0*(x1**2 + x2**2 + x3**2)</v>
      </c>
      <c r="I91" s="17">
        <f t="shared" si="6"/>
        <v>1</v>
      </c>
      <c r="J91" s="17">
        <f t="shared" si="7"/>
        <v>1</v>
      </c>
      <c r="K91" s="4">
        <f t="shared" si="8"/>
        <v>1</v>
      </c>
      <c r="L91" s="3">
        <f>_xlfn.IFNA(VLOOKUP(CONCATENATE($A91,"_",$B91), 'Srbench noise 0.01'!$A$1:$AH$1291, 32, FALSE),"")</f>
        <v>1</v>
      </c>
      <c r="M91" s="17">
        <f>_xlfn.IFNA(VLOOKUP(CONCATENATE($A91,"_",$B91), 'Srbench noise 0.01'!$A$1:$AH$1291, 34, FALSE),"")</f>
        <v>0</v>
      </c>
      <c r="N91" s="17">
        <f>_xlfn.IFNA(VLOOKUP(CONCATENATE($A91,"_",$B91), 'Srbench noise 0.01'!$A$1:$AH$1291, 16, FALSE),"")</f>
        <v>18</v>
      </c>
      <c r="O91" s="17">
        <f>_xlfn.IFNA(VLOOKUP(CONCATENATE($A91,"_",$B91), 'Srbench noise 0.01'!$A$1:$AH$1291, 18, FALSE),"")</f>
        <v>86.2</v>
      </c>
      <c r="P91" s="17" t="str">
        <f>_xlfn.IFNA(VLOOKUP(CONCATENATE($A91,"_",$B91), 'Srbench noise 0.01'!$A$1:$AH$1291, 28, FALSE),"")</f>
        <v>x0*(0.5*x1**2 + 0.5*x2**2 + 0.5*x3**2)</v>
      </c>
      <c r="Q91" s="17">
        <f t="shared" si="9"/>
        <v>1</v>
      </c>
      <c r="R91" s="17">
        <f t="shared" si="10"/>
        <v>1</v>
      </c>
      <c r="S91" s="4">
        <f t="shared" si="11"/>
        <v>1</v>
      </c>
    </row>
    <row r="92" spans="1:19" x14ac:dyDescent="0.25">
      <c r="A92" t="s">
        <v>96</v>
      </c>
      <c r="B92">
        <v>28020</v>
      </c>
      <c r="C92" t="str">
        <f>VLOOKUP(A92,'srbench true models'!$A$1:$B$133,2,FALSE)</f>
        <v xml:space="preserve"> 1/2*m*(v**2+u**2+w**2)</v>
      </c>
      <c r="D92" s="3">
        <f>_xlfn.IFNA(VLOOKUP(CONCATENATE($A92,"_",$B92), 'Srbench noise 0'!$A$1:$AH$1291, 32, FALSE),"")</f>
        <v>1</v>
      </c>
      <c r="E92" s="17">
        <f>_xlfn.IFNA(VLOOKUP(CONCATENATE($A92,"_",$B92), 'Srbench noise 0'!$A$1:$AH$1291, 34, FALSE),"")</f>
        <v>0</v>
      </c>
      <c r="F92" s="17">
        <f>_xlfn.IFNA(VLOOKUP(CONCATENATE($A92,"_",$B92), 'Srbench noise 0'!$A$1:$AH$1291, 16, FALSE),"")</f>
        <v>13</v>
      </c>
      <c r="G92" s="17">
        <f>_xlfn.IFNA(VLOOKUP(CONCATENATE($A92,"_",$B92), 'Srbench noise 0'!$A$1:$AH$1291, 18, FALSE),"")</f>
        <v>58.2</v>
      </c>
      <c r="H92" s="17" t="str">
        <f>_xlfn.IFNA(VLOOKUP(CONCATENATE($A92,"_",$B92), 'Srbench noise 0'!$A$1:$AH$1291, 28, FALSE),"")</f>
        <v>0.5*x0*(x1**2 + x2**2 + x3**2)</v>
      </c>
      <c r="I92" s="17">
        <f t="shared" si="6"/>
        <v>1</v>
      </c>
      <c r="J92" s="17">
        <f t="shared" si="7"/>
        <v>1</v>
      </c>
      <c r="K92" s="4">
        <f t="shared" si="8"/>
        <v>1</v>
      </c>
      <c r="L92" s="3">
        <f>_xlfn.IFNA(VLOOKUP(CONCATENATE($A92,"_",$B92), 'Srbench noise 0.01'!$A$1:$AH$1291, 32, FALSE),"")</f>
        <v>1</v>
      </c>
      <c r="M92" s="17">
        <f>_xlfn.IFNA(VLOOKUP(CONCATENATE($A92,"_",$B92), 'Srbench noise 0.01'!$A$1:$AH$1291, 34, FALSE),"")</f>
        <v>0</v>
      </c>
      <c r="N92" s="17">
        <f>_xlfn.IFNA(VLOOKUP(CONCATENATE($A92,"_",$B92), 'Srbench noise 0.01'!$A$1:$AH$1291, 16, FALSE),"")</f>
        <v>18</v>
      </c>
      <c r="O92" s="17">
        <f>_xlfn.IFNA(VLOOKUP(CONCATENATE($A92,"_",$B92), 'Srbench noise 0.01'!$A$1:$AH$1291, 18, FALSE),"")</f>
        <v>65.900000000000006</v>
      </c>
      <c r="P92" s="17" t="str">
        <f>_xlfn.IFNA(VLOOKUP(CONCATENATE($A92,"_",$B92), 'Srbench noise 0.01'!$A$1:$AH$1291, 28, FALSE),"")</f>
        <v>x0*(0.5*x1**2 + 0.5*x2**2 + 0.5*x3**2)</v>
      </c>
      <c r="Q92" s="17">
        <f t="shared" si="9"/>
        <v>1</v>
      </c>
      <c r="R92" s="17">
        <f t="shared" si="10"/>
        <v>1</v>
      </c>
      <c r="S92" s="4">
        <f t="shared" si="11"/>
        <v>1</v>
      </c>
    </row>
    <row r="93" spans="1:19" x14ac:dyDescent="0.25">
      <c r="A93" t="s">
        <v>96</v>
      </c>
      <c r="B93">
        <v>29910</v>
      </c>
      <c r="C93" t="str">
        <f>VLOOKUP(A93,'srbench true models'!$A$1:$B$133,2,FALSE)</f>
        <v xml:space="preserve"> 1/2*m*(v**2+u**2+w**2)</v>
      </c>
      <c r="D93" s="3">
        <f>_xlfn.IFNA(VLOOKUP(CONCATENATE($A93,"_",$B93), 'Srbench noise 0'!$A$1:$AH$1291, 32, FALSE),"")</f>
        <v>1</v>
      </c>
      <c r="E93" s="17">
        <f>_xlfn.IFNA(VLOOKUP(CONCATENATE($A93,"_",$B93), 'Srbench noise 0'!$A$1:$AH$1291, 34, FALSE),"")</f>
        <v>0</v>
      </c>
      <c r="F93" s="17">
        <f>_xlfn.IFNA(VLOOKUP(CONCATENATE($A93,"_",$B93), 'Srbench noise 0'!$A$1:$AH$1291, 16, FALSE),"")</f>
        <v>13</v>
      </c>
      <c r="G93" s="17">
        <f>_xlfn.IFNA(VLOOKUP(CONCATENATE($A93,"_",$B93), 'Srbench noise 0'!$A$1:$AH$1291, 18, FALSE),"")</f>
        <v>112.1</v>
      </c>
      <c r="H93" s="17" t="str">
        <f>_xlfn.IFNA(VLOOKUP(CONCATENATE($A93,"_",$B93), 'Srbench noise 0'!$A$1:$AH$1291, 28, FALSE),"")</f>
        <v>0.5*x0*(x1**2 + x2**2 + x3**2)</v>
      </c>
      <c r="I93" s="17">
        <f t="shared" si="6"/>
        <v>1</v>
      </c>
      <c r="J93" s="17">
        <f t="shared" si="7"/>
        <v>1</v>
      </c>
      <c r="K93" s="4">
        <f t="shared" si="8"/>
        <v>1</v>
      </c>
      <c r="L93" s="3">
        <f>_xlfn.IFNA(VLOOKUP(CONCATENATE($A93,"_",$B93), 'Srbench noise 0.01'!$A$1:$AH$1291, 32, FALSE),"")</f>
        <v>1</v>
      </c>
      <c r="M93" s="17">
        <f>_xlfn.IFNA(VLOOKUP(CONCATENATE($A93,"_",$B93), 'Srbench noise 0.01'!$A$1:$AH$1291, 34, FALSE),"")</f>
        <v>0</v>
      </c>
      <c r="N93" s="17">
        <f>_xlfn.IFNA(VLOOKUP(CONCATENATE($A93,"_",$B93), 'Srbench noise 0.01'!$A$1:$AH$1291, 16, FALSE),"")</f>
        <v>18</v>
      </c>
      <c r="O93" s="17">
        <f>_xlfn.IFNA(VLOOKUP(CONCATENATE($A93,"_",$B93), 'Srbench noise 0.01'!$A$1:$AH$1291, 18, FALSE),"")</f>
        <v>99.6</v>
      </c>
      <c r="P93" s="17" t="str">
        <f>_xlfn.IFNA(VLOOKUP(CONCATENATE($A93,"_",$B93), 'Srbench noise 0.01'!$A$1:$AH$1291, 28, FALSE),"")</f>
        <v>x0*(0.5*x1**2 + 0.5*x2**2 + 0.5*x3**2)</v>
      </c>
      <c r="Q93" s="17">
        <f t="shared" si="9"/>
        <v>1</v>
      </c>
      <c r="R93" s="17">
        <f t="shared" si="10"/>
        <v>1</v>
      </c>
      <c r="S93" s="4">
        <f t="shared" si="11"/>
        <v>1</v>
      </c>
    </row>
    <row r="94" spans="1:19" x14ac:dyDescent="0.25">
      <c r="A94" t="s">
        <v>62</v>
      </c>
      <c r="B94">
        <v>860</v>
      </c>
      <c r="C94" t="str">
        <f>VLOOKUP(A94,'srbench true models'!$A$1:$B$133,2,FALSE)</f>
        <v xml:space="preserve"> m*g*z</v>
      </c>
      <c r="D94" s="3">
        <f>_xlfn.IFNA(VLOOKUP(CONCATENATE($A94,"_",$B94), 'Srbench noise 0'!$A$1:$AH$1291, 32, FALSE),"")</f>
        <v>1</v>
      </c>
      <c r="E94" s="17">
        <f>_xlfn.IFNA(VLOOKUP(CONCATENATE($A94,"_",$B94), 'Srbench noise 0'!$A$1:$AH$1291, 34, FALSE),"")</f>
        <v>0</v>
      </c>
      <c r="F94" s="17">
        <f>_xlfn.IFNA(VLOOKUP(CONCATENATE($A94,"_",$B94), 'Srbench noise 0'!$A$1:$AH$1291, 16, FALSE),"")</f>
        <v>4</v>
      </c>
      <c r="G94" s="17">
        <f>_xlfn.IFNA(VLOOKUP(CONCATENATE($A94,"_",$B94), 'Srbench noise 0'!$A$1:$AH$1291, 18, FALSE),"")</f>
        <v>5.3</v>
      </c>
      <c r="H94" s="17" t="str">
        <f>_xlfn.IFNA(VLOOKUP(CONCATENATE($A94,"_",$B94), 'Srbench noise 0'!$A$1:$AH$1291, 28, FALSE),"")</f>
        <v>x0*x1*x2</v>
      </c>
      <c r="I94" s="17">
        <f t="shared" si="6"/>
        <v>1</v>
      </c>
      <c r="J94" s="17">
        <f t="shared" si="7"/>
        <v>1</v>
      </c>
      <c r="K94" s="4">
        <f t="shared" si="8"/>
        <v>1</v>
      </c>
      <c r="L94" s="3">
        <f>_xlfn.IFNA(VLOOKUP(CONCATENATE($A94,"_",$B94), 'Srbench noise 0.01'!$A$1:$AH$1291, 32, FALSE),"")</f>
        <v>1</v>
      </c>
      <c r="M94" s="17">
        <f>_xlfn.IFNA(VLOOKUP(CONCATENATE($A94,"_",$B94), 'Srbench noise 0.01'!$A$1:$AH$1291, 34, FALSE),"")</f>
        <v>0</v>
      </c>
      <c r="N94" s="17">
        <f>_xlfn.IFNA(VLOOKUP(CONCATENATE($A94,"_",$B94), 'Srbench noise 0.01'!$A$1:$AH$1291, 16, FALSE),"")</f>
        <v>4</v>
      </c>
      <c r="O94" s="17">
        <f>_xlfn.IFNA(VLOOKUP(CONCATENATE($A94,"_",$B94), 'Srbench noise 0.01'!$A$1:$AH$1291, 18, FALSE),"")</f>
        <v>6.3</v>
      </c>
      <c r="P94" s="17" t="str">
        <f>_xlfn.IFNA(VLOOKUP(CONCATENATE($A94,"_",$B94), 'Srbench noise 0.01'!$A$1:$AH$1291, 28, FALSE),"")</f>
        <v>x0*x1*x2</v>
      </c>
      <c r="Q94" s="17">
        <f t="shared" si="9"/>
        <v>1</v>
      </c>
      <c r="R94" s="17">
        <f t="shared" si="10"/>
        <v>1</v>
      </c>
      <c r="S94" s="4">
        <f t="shared" si="11"/>
        <v>1</v>
      </c>
    </row>
    <row r="95" spans="1:19" x14ac:dyDescent="0.25">
      <c r="A95" t="s">
        <v>62</v>
      </c>
      <c r="B95">
        <v>4426</v>
      </c>
      <c r="C95" t="str">
        <f>VLOOKUP(A95,'srbench true models'!$A$1:$B$133,2,FALSE)</f>
        <v xml:space="preserve"> m*g*z</v>
      </c>
      <c r="D95" s="3">
        <f>_xlfn.IFNA(VLOOKUP(CONCATENATE($A95,"_",$B95), 'Srbench noise 0'!$A$1:$AH$1291, 32, FALSE),"")</f>
        <v>1</v>
      </c>
      <c r="E95" s="17">
        <f>_xlfn.IFNA(VLOOKUP(CONCATENATE($A95,"_",$B95), 'Srbench noise 0'!$A$1:$AH$1291, 34, FALSE),"")</f>
        <v>0</v>
      </c>
      <c r="F95" s="17">
        <f>_xlfn.IFNA(VLOOKUP(CONCATENATE($A95,"_",$B95), 'Srbench noise 0'!$A$1:$AH$1291, 16, FALSE),"")</f>
        <v>4</v>
      </c>
      <c r="G95" s="17">
        <f>_xlfn.IFNA(VLOOKUP(CONCATENATE($A95,"_",$B95), 'Srbench noise 0'!$A$1:$AH$1291, 18, FALSE),"")</f>
        <v>5</v>
      </c>
      <c r="H95" s="17" t="str">
        <f>_xlfn.IFNA(VLOOKUP(CONCATENATE($A95,"_",$B95), 'Srbench noise 0'!$A$1:$AH$1291, 28, FALSE),"")</f>
        <v>x0*x1*x2</v>
      </c>
      <c r="I95" s="17">
        <f t="shared" si="6"/>
        <v>1</v>
      </c>
      <c r="J95" s="17">
        <f t="shared" si="7"/>
        <v>1</v>
      </c>
      <c r="K95" s="4">
        <f t="shared" si="8"/>
        <v>1</v>
      </c>
      <c r="L95" s="3">
        <f>_xlfn.IFNA(VLOOKUP(CONCATENATE($A95,"_",$B95), 'Srbench noise 0.01'!$A$1:$AH$1291, 32, FALSE),"")</f>
        <v>1</v>
      </c>
      <c r="M95" s="17">
        <f>_xlfn.IFNA(VLOOKUP(CONCATENATE($A95,"_",$B95), 'Srbench noise 0.01'!$A$1:$AH$1291, 34, FALSE),"")</f>
        <v>0</v>
      </c>
      <c r="N95" s="17">
        <f>_xlfn.IFNA(VLOOKUP(CONCATENATE($A95,"_",$B95), 'Srbench noise 0.01'!$A$1:$AH$1291, 16, FALSE),"")</f>
        <v>4</v>
      </c>
      <c r="O95" s="17">
        <f>_xlfn.IFNA(VLOOKUP(CONCATENATE($A95,"_",$B95), 'Srbench noise 0.01'!$A$1:$AH$1291, 18, FALSE),"")</f>
        <v>5.2</v>
      </c>
      <c r="P95" s="17" t="str">
        <f>_xlfn.IFNA(VLOOKUP(CONCATENATE($A95,"_",$B95), 'Srbench noise 0.01'!$A$1:$AH$1291, 28, FALSE),"")</f>
        <v>x0*x1*x2</v>
      </c>
      <c r="Q95" s="17">
        <f t="shared" si="9"/>
        <v>1</v>
      </c>
      <c r="R95" s="17">
        <f t="shared" si="10"/>
        <v>1</v>
      </c>
      <c r="S95" s="4">
        <f t="shared" si="11"/>
        <v>1</v>
      </c>
    </row>
    <row r="96" spans="1:19" x14ac:dyDescent="0.25">
      <c r="A96" t="s">
        <v>62</v>
      </c>
      <c r="B96">
        <v>5390</v>
      </c>
      <c r="C96" t="str">
        <f>VLOOKUP(A96,'srbench true models'!$A$1:$B$133,2,FALSE)</f>
        <v xml:space="preserve"> m*g*z</v>
      </c>
      <c r="D96" s="3">
        <f>_xlfn.IFNA(VLOOKUP(CONCATENATE($A96,"_",$B96), 'Srbench noise 0'!$A$1:$AH$1291, 32, FALSE),"")</f>
        <v>1</v>
      </c>
      <c r="E96" s="17">
        <f>_xlfn.IFNA(VLOOKUP(CONCATENATE($A96,"_",$B96), 'Srbench noise 0'!$A$1:$AH$1291, 34, FALSE),"")</f>
        <v>0</v>
      </c>
      <c r="F96" s="17">
        <f>_xlfn.IFNA(VLOOKUP(CONCATENATE($A96,"_",$B96), 'Srbench noise 0'!$A$1:$AH$1291, 16, FALSE),"")</f>
        <v>4</v>
      </c>
      <c r="G96" s="17">
        <f>_xlfn.IFNA(VLOOKUP(CONCATENATE($A96,"_",$B96), 'Srbench noise 0'!$A$1:$AH$1291, 18, FALSE),"")</f>
        <v>5.0999999999999996</v>
      </c>
      <c r="H96" s="17" t="str">
        <f>_xlfn.IFNA(VLOOKUP(CONCATENATE($A96,"_",$B96), 'Srbench noise 0'!$A$1:$AH$1291, 28, FALSE),"")</f>
        <v>x0*x1*x2</v>
      </c>
      <c r="I96" s="17">
        <f t="shared" si="6"/>
        <v>1</v>
      </c>
      <c r="J96" s="17">
        <f t="shared" si="7"/>
        <v>1</v>
      </c>
      <c r="K96" s="4">
        <f t="shared" si="8"/>
        <v>1</v>
      </c>
      <c r="L96" s="3">
        <f>_xlfn.IFNA(VLOOKUP(CONCATENATE($A96,"_",$B96), 'Srbench noise 0.01'!$A$1:$AH$1291, 32, FALSE),"")</f>
        <v>1</v>
      </c>
      <c r="M96" s="17">
        <f>_xlfn.IFNA(VLOOKUP(CONCATENATE($A96,"_",$B96), 'Srbench noise 0.01'!$A$1:$AH$1291, 34, FALSE),"")</f>
        <v>0</v>
      </c>
      <c r="N96" s="17">
        <f>_xlfn.IFNA(VLOOKUP(CONCATENATE($A96,"_",$B96), 'Srbench noise 0.01'!$A$1:$AH$1291, 16, FALSE),"")</f>
        <v>4</v>
      </c>
      <c r="O96" s="17">
        <f>_xlfn.IFNA(VLOOKUP(CONCATENATE($A96,"_",$B96), 'Srbench noise 0.01'!$A$1:$AH$1291, 18, FALSE),"")</f>
        <v>5.6</v>
      </c>
      <c r="P96" s="17" t="str">
        <f>_xlfn.IFNA(VLOOKUP(CONCATENATE($A96,"_",$B96), 'Srbench noise 0.01'!$A$1:$AH$1291, 28, FALSE),"")</f>
        <v>x0*x1*x2</v>
      </c>
      <c r="Q96" s="17">
        <f t="shared" si="9"/>
        <v>1</v>
      </c>
      <c r="R96" s="17">
        <f t="shared" si="10"/>
        <v>1</v>
      </c>
      <c r="S96" s="4">
        <f t="shared" si="11"/>
        <v>1</v>
      </c>
    </row>
    <row r="97" spans="1:19" x14ac:dyDescent="0.25">
      <c r="A97" t="s">
        <v>62</v>
      </c>
      <c r="B97">
        <v>14423</v>
      </c>
      <c r="C97" t="str">
        <f>VLOOKUP(A97,'srbench true models'!$A$1:$B$133,2,FALSE)</f>
        <v xml:space="preserve"> m*g*z</v>
      </c>
      <c r="D97" s="3">
        <f>_xlfn.IFNA(VLOOKUP(CONCATENATE($A97,"_",$B97), 'Srbench noise 0'!$A$1:$AH$1291, 32, FALSE),"")</f>
        <v>1</v>
      </c>
      <c r="E97" s="17">
        <f>_xlfn.IFNA(VLOOKUP(CONCATENATE($A97,"_",$B97), 'Srbench noise 0'!$A$1:$AH$1291, 34, FALSE),"")</f>
        <v>0</v>
      </c>
      <c r="F97" s="17">
        <f>_xlfn.IFNA(VLOOKUP(CONCATENATE($A97,"_",$B97), 'Srbench noise 0'!$A$1:$AH$1291, 16, FALSE),"")</f>
        <v>4</v>
      </c>
      <c r="G97" s="17">
        <f>_xlfn.IFNA(VLOOKUP(CONCATENATE($A97,"_",$B97), 'Srbench noise 0'!$A$1:$AH$1291, 18, FALSE),"")</f>
        <v>5.3</v>
      </c>
      <c r="H97" s="17" t="str">
        <f>_xlfn.IFNA(VLOOKUP(CONCATENATE($A97,"_",$B97), 'Srbench noise 0'!$A$1:$AH$1291, 28, FALSE),"")</f>
        <v>x0*x1*x2</v>
      </c>
      <c r="I97" s="17">
        <f t="shared" si="6"/>
        <v>1</v>
      </c>
      <c r="J97" s="17">
        <f t="shared" si="7"/>
        <v>1</v>
      </c>
      <c r="K97" s="4">
        <f t="shared" si="8"/>
        <v>1</v>
      </c>
      <c r="L97" s="3">
        <f>_xlfn.IFNA(VLOOKUP(CONCATENATE($A97,"_",$B97), 'Srbench noise 0.01'!$A$1:$AH$1291, 32, FALSE),"")</f>
        <v>0.99999320000000003</v>
      </c>
      <c r="M97" s="17">
        <f>_xlfn.IFNA(VLOOKUP(CONCATENATE($A97,"_",$B97), 'Srbench noise 0.01'!$A$1:$AH$1291, 34, FALSE),"")</f>
        <v>0.05</v>
      </c>
      <c r="N97" s="17">
        <f>_xlfn.IFNA(VLOOKUP(CONCATENATE($A97,"_",$B97), 'Srbench noise 0.01'!$A$1:$AH$1291, 16, FALSE),"")</f>
        <v>6</v>
      </c>
      <c r="O97" s="17">
        <f>_xlfn.IFNA(VLOOKUP(CONCATENATE($A97,"_",$B97), 'Srbench noise 0.01'!$A$1:$AH$1291, 18, FALSE),"")</f>
        <v>6.3</v>
      </c>
      <c r="P97" s="17" t="str">
        <f>_xlfn.IFNA(VLOOKUP(CONCATENATE($A97,"_",$B97), 'Srbench noise 0.01'!$A$1:$AH$1291, 28, FALSE),"")</f>
        <v>x0*x1*x2 + 0.05</v>
      </c>
      <c r="Q97" s="17">
        <f t="shared" si="9"/>
        <v>1</v>
      </c>
      <c r="R97" s="17">
        <f t="shared" si="10"/>
        <v>0</v>
      </c>
      <c r="S97" s="4">
        <f t="shared" si="11"/>
        <v>0</v>
      </c>
    </row>
    <row r="98" spans="1:19" x14ac:dyDescent="0.25">
      <c r="A98" t="s">
        <v>62</v>
      </c>
      <c r="B98">
        <v>15795</v>
      </c>
      <c r="C98" t="str">
        <f>VLOOKUP(A98,'srbench true models'!$A$1:$B$133,2,FALSE)</f>
        <v xml:space="preserve"> m*g*z</v>
      </c>
      <c r="D98" s="3">
        <f>_xlfn.IFNA(VLOOKUP(CONCATENATE($A98,"_",$B98), 'Srbench noise 0'!$A$1:$AH$1291, 32, FALSE),"")</f>
        <v>1</v>
      </c>
      <c r="E98" s="17">
        <f>_xlfn.IFNA(VLOOKUP(CONCATENATE($A98,"_",$B98), 'Srbench noise 0'!$A$1:$AH$1291, 34, FALSE),"")</f>
        <v>0</v>
      </c>
      <c r="F98" s="17">
        <f>_xlfn.IFNA(VLOOKUP(CONCATENATE($A98,"_",$B98), 'Srbench noise 0'!$A$1:$AH$1291, 16, FALSE),"")</f>
        <v>4</v>
      </c>
      <c r="G98" s="17">
        <f>_xlfn.IFNA(VLOOKUP(CONCATENATE($A98,"_",$B98), 'Srbench noise 0'!$A$1:$AH$1291, 18, FALSE),"")</f>
        <v>5.4</v>
      </c>
      <c r="H98" s="17" t="str">
        <f>_xlfn.IFNA(VLOOKUP(CONCATENATE($A98,"_",$B98), 'Srbench noise 0'!$A$1:$AH$1291, 28, FALSE),"")</f>
        <v>x0*x1*x2</v>
      </c>
      <c r="I98" s="17">
        <f t="shared" si="6"/>
        <v>1</v>
      </c>
      <c r="J98" s="17">
        <f t="shared" si="7"/>
        <v>1</v>
      </c>
      <c r="K98" s="4">
        <f t="shared" si="8"/>
        <v>1</v>
      </c>
      <c r="L98" s="3">
        <f>_xlfn.IFNA(VLOOKUP(CONCATENATE($A98,"_",$B98), 'Srbench noise 0.01'!$A$1:$AH$1291, 32, FALSE),"")</f>
        <v>1</v>
      </c>
      <c r="M98" s="17">
        <f>_xlfn.IFNA(VLOOKUP(CONCATENATE($A98,"_",$B98), 'Srbench noise 0.01'!$A$1:$AH$1291, 34, FALSE),"")</f>
        <v>0</v>
      </c>
      <c r="N98" s="17">
        <f>_xlfn.IFNA(VLOOKUP(CONCATENATE($A98,"_",$B98), 'Srbench noise 0.01'!$A$1:$AH$1291, 16, FALSE),"")</f>
        <v>4</v>
      </c>
      <c r="O98" s="17">
        <f>_xlfn.IFNA(VLOOKUP(CONCATENATE($A98,"_",$B98), 'Srbench noise 0.01'!$A$1:$AH$1291, 18, FALSE),"")</f>
        <v>6.2</v>
      </c>
      <c r="P98" s="17" t="str">
        <f>_xlfn.IFNA(VLOOKUP(CONCATENATE($A98,"_",$B98), 'Srbench noise 0.01'!$A$1:$AH$1291, 28, FALSE),"")</f>
        <v>x0*x1*x2</v>
      </c>
      <c r="Q98" s="17">
        <f t="shared" si="9"/>
        <v>1</v>
      </c>
      <c r="R98" s="17">
        <f t="shared" si="10"/>
        <v>1</v>
      </c>
      <c r="S98" s="4">
        <f t="shared" si="11"/>
        <v>1</v>
      </c>
    </row>
    <row r="99" spans="1:19" x14ac:dyDescent="0.25">
      <c r="A99" t="s">
        <v>62</v>
      </c>
      <c r="B99">
        <v>16850</v>
      </c>
      <c r="C99" t="str">
        <f>VLOOKUP(A99,'srbench true models'!$A$1:$B$133,2,FALSE)</f>
        <v xml:space="preserve"> m*g*z</v>
      </c>
      <c r="D99" s="3">
        <f>_xlfn.IFNA(VLOOKUP(CONCATENATE($A99,"_",$B99), 'Srbench noise 0'!$A$1:$AH$1291, 32, FALSE),"")</f>
        <v>1</v>
      </c>
      <c r="E99" s="17">
        <f>_xlfn.IFNA(VLOOKUP(CONCATENATE($A99,"_",$B99), 'Srbench noise 0'!$A$1:$AH$1291, 34, FALSE),"")</f>
        <v>0</v>
      </c>
      <c r="F99" s="17">
        <f>_xlfn.IFNA(VLOOKUP(CONCATENATE($A99,"_",$B99), 'Srbench noise 0'!$A$1:$AH$1291, 16, FALSE),"")</f>
        <v>4</v>
      </c>
      <c r="G99" s="17">
        <f>_xlfn.IFNA(VLOOKUP(CONCATENATE($A99,"_",$B99), 'Srbench noise 0'!$A$1:$AH$1291, 18, FALSE),"")</f>
        <v>5.0999999999999996</v>
      </c>
      <c r="H99" s="17" t="str">
        <f>_xlfn.IFNA(VLOOKUP(CONCATENATE($A99,"_",$B99), 'Srbench noise 0'!$A$1:$AH$1291, 28, FALSE),"")</f>
        <v>x0*x1*x2</v>
      </c>
      <c r="I99" s="17">
        <f t="shared" si="6"/>
        <v>1</v>
      </c>
      <c r="J99" s="17">
        <f t="shared" si="7"/>
        <v>1</v>
      </c>
      <c r="K99" s="4">
        <f t="shared" si="8"/>
        <v>1</v>
      </c>
      <c r="L99" s="3">
        <f>_xlfn.IFNA(VLOOKUP(CONCATENATE($A99,"_",$B99), 'Srbench noise 0.01'!$A$1:$AH$1291, 32, FALSE),"")</f>
        <v>1</v>
      </c>
      <c r="M99" s="17">
        <f>_xlfn.IFNA(VLOOKUP(CONCATENATE($A99,"_",$B99), 'Srbench noise 0.01'!$A$1:$AH$1291, 34, FALSE),"")</f>
        <v>0</v>
      </c>
      <c r="N99" s="17">
        <f>_xlfn.IFNA(VLOOKUP(CONCATENATE($A99,"_",$B99), 'Srbench noise 0.01'!$A$1:$AH$1291, 16, FALSE),"")</f>
        <v>4</v>
      </c>
      <c r="O99" s="17">
        <f>_xlfn.IFNA(VLOOKUP(CONCATENATE($A99,"_",$B99), 'Srbench noise 0.01'!$A$1:$AH$1291, 18, FALSE),"")</f>
        <v>6.4</v>
      </c>
      <c r="P99" s="17" t="str">
        <f>_xlfn.IFNA(VLOOKUP(CONCATENATE($A99,"_",$B99), 'Srbench noise 0.01'!$A$1:$AH$1291, 28, FALSE),"")</f>
        <v>x0*x1*x2</v>
      </c>
      <c r="Q99" s="17">
        <f t="shared" si="9"/>
        <v>1</v>
      </c>
      <c r="R99" s="17">
        <f t="shared" si="10"/>
        <v>1</v>
      </c>
      <c r="S99" s="4">
        <f t="shared" si="11"/>
        <v>1</v>
      </c>
    </row>
    <row r="100" spans="1:19" x14ac:dyDescent="0.25">
      <c r="A100" t="s">
        <v>62</v>
      </c>
      <c r="B100">
        <v>21962</v>
      </c>
      <c r="C100" t="str">
        <f>VLOOKUP(A100,'srbench true models'!$A$1:$B$133,2,FALSE)</f>
        <v xml:space="preserve"> m*g*z</v>
      </c>
      <c r="D100" s="3">
        <f>_xlfn.IFNA(VLOOKUP(CONCATENATE($A100,"_",$B100), 'Srbench noise 0'!$A$1:$AH$1291, 32, FALSE),"")</f>
        <v>1</v>
      </c>
      <c r="E100" s="17">
        <f>_xlfn.IFNA(VLOOKUP(CONCATENATE($A100,"_",$B100), 'Srbench noise 0'!$A$1:$AH$1291, 34, FALSE),"")</f>
        <v>0</v>
      </c>
      <c r="F100" s="17">
        <f>_xlfn.IFNA(VLOOKUP(CONCATENATE($A100,"_",$B100), 'Srbench noise 0'!$A$1:$AH$1291, 16, FALSE),"")</f>
        <v>4</v>
      </c>
      <c r="G100" s="17">
        <f>_xlfn.IFNA(VLOOKUP(CONCATENATE($A100,"_",$B100), 'Srbench noise 0'!$A$1:$AH$1291, 18, FALSE),"")</f>
        <v>5.8</v>
      </c>
      <c r="H100" s="17" t="str">
        <f>_xlfn.IFNA(VLOOKUP(CONCATENATE($A100,"_",$B100), 'Srbench noise 0'!$A$1:$AH$1291, 28, FALSE),"")</f>
        <v>x0*x1*x2</v>
      </c>
      <c r="I100" s="17">
        <f t="shared" si="6"/>
        <v>1</v>
      </c>
      <c r="J100" s="17">
        <f t="shared" si="7"/>
        <v>1</v>
      </c>
      <c r="K100" s="4">
        <f t="shared" si="8"/>
        <v>1</v>
      </c>
      <c r="L100" s="3">
        <f>_xlfn.IFNA(VLOOKUP(CONCATENATE($A100,"_",$B100), 'Srbench noise 0.01'!$A$1:$AH$1291, 32, FALSE),"")</f>
        <v>1</v>
      </c>
      <c r="M100" s="17">
        <f>_xlfn.IFNA(VLOOKUP(CONCATENATE($A100,"_",$B100), 'Srbench noise 0.01'!$A$1:$AH$1291, 34, FALSE),"")</f>
        <v>0</v>
      </c>
      <c r="N100" s="17">
        <f>_xlfn.IFNA(VLOOKUP(CONCATENATE($A100,"_",$B100), 'Srbench noise 0.01'!$A$1:$AH$1291, 16, FALSE),"")</f>
        <v>4</v>
      </c>
      <c r="O100" s="17">
        <f>_xlfn.IFNA(VLOOKUP(CONCATENATE($A100,"_",$B100), 'Srbench noise 0.01'!$A$1:$AH$1291, 18, FALSE),"")</f>
        <v>5.6</v>
      </c>
      <c r="P100" s="17" t="str">
        <f>_xlfn.IFNA(VLOOKUP(CONCATENATE($A100,"_",$B100), 'Srbench noise 0.01'!$A$1:$AH$1291, 28, FALSE),"")</f>
        <v>x0*x1*x2</v>
      </c>
      <c r="Q100" s="17">
        <f t="shared" si="9"/>
        <v>1</v>
      </c>
      <c r="R100" s="17">
        <f t="shared" si="10"/>
        <v>1</v>
      </c>
      <c r="S100" s="4">
        <f t="shared" si="11"/>
        <v>1</v>
      </c>
    </row>
    <row r="101" spans="1:19" x14ac:dyDescent="0.25">
      <c r="A101" t="s">
        <v>62</v>
      </c>
      <c r="B101">
        <v>23654</v>
      </c>
      <c r="C101" t="str">
        <f>VLOOKUP(A101,'srbench true models'!$A$1:$B$133,2,FALSE)</f>
        <v xml:space="preserve"> m*g*z</v>
      </c>
      <c r="D101" s="3">
        <f>_xlfn.IFNA(VLOOKUP(CONCATENATE($A101,"_",$B101), 'Srbench noise 0'!$A$1:$AH$1291, 32, FALSE),"")</f>
        <v>1</v>
      </c>
      <c r="E101" s="17">
        <f>_xlfn.IFNA(VLOOKUP(CONCATENATE($A101,"_",$B101), 'Srbench noise 0'!$A$1:$AH$1291, 34, FALSE),"")</f>
        <v>0</v>
      </c>
      <c r="F101" s="17">
        <f>_xlfn.IFNA(VLOOKUP(CONCATENATE($A101,"_",$B101), 'Srbench noise 0'!$A$1:$AH$1291, 16, FALSE),"")</f>
        <v>4</v>
      </c>
      <c r="G101" s="17">
        <f>_xlfn.IFNA(VLOOKUP(CONCATENATE($A101,"_",$B101), 'Srbench noise 0'!$A$1:$AH$1291, 18, FALSE),"")</f>
        <v>5.9</v>
      </c>
      <c r="H101" s="17" t="str">
        <f>_xlfn.IFNA(VLOOKUP(CONCATENATE($A101,"_",$B101), 'Srbench noise 0'!$A$1:$AH$1291, 28, FALSE),"")</f>
        <v>x0*x1*x2</v>
      </c>
      <c r="I101" s="17">
        <f t="shared" si="6"/>
        <v>1</v>
      </c>
      <c r="J101" s="17">
        <f t="shared" si="7"/>
        <v>1</v>
      </c>
      <c r="K101" s="4">
        <f t="shared" si="8"/>
        <v>1</v>
      </c>
      <c r="L101" s="3">
        <f>_xlfn.IFNA(VLOOKUP(CONCATENATE($A101,"_",$B101), 'Srbench noise 0.01'!$A$1:$AH$1291, 32, FALSE),"")</f>
        <v>1</v>
      </c>
      <c r="M101" s="17">
        <f>_xlfn.IFNA(VLOOKUP(CONCATENATE($A101,"_",$B101), 'Srbench noise 0.01'!$A$1:$AH$1291, 34, FALSE),"")</f>
        <v>0</v>
      </c>
      <c r="N101" s="17">
        <f>_xlfn.IFNA(VLOOKUP(CONCATENATE($A101,"_",$B101), 'Srbench noise 0.01'!$A$1:$AH$1291, 16, FALSE),"")</f>
        <v>4</v>
      </c>
      <c r="O101" s="17">
        <f>_xlfn.IFNA(VLOOKUP(CONCATENATE($A101,"_",$B101), 'Srbench noise 0.01'!$A$1:$AH$1291, 18, FALSE),"")</f>
        <v>5.6</v>
      </c>
      <c r="P101" s="17" t="str">
        <f>_xlfn.IFNA(VLOOKUP(CONCATENATE($A101,"_",$B101), 'Srbench noise 0.01'!$A$1:$AH$1291, 28, FALSE),"")</f>
        <v>x0*x1*x2</v>
      </c>
      <c r="Q101" s="17">
        <f t="shared" si="9"/>
        <v>1</v>
      </c>
      <c r="R101" s="17">
        <f t="shared" si="10"/>
        <v>1</v>
      </c>
      <c r="S101" s="4">
        <f t="shared" si="11"/>
        <v>1</v>
      </c>
    </row>
    <row r="102" spans="1:19" x14ac:dyDescent="0.25">
      <c r="A102" t="s">
        <v>62</v>
      </c>
      <c r="B102">
        <v>28020</v>
      </c>
      <c r="C102" t="str">
        <f>VLOOKUP(A102,'srbench true models'!$A$1:$B$133,2,FALSE)</f>
        <v xml:space="preserve"> m*g*z</v>
      </c>
      <c r="D102" s="3">
        <f>_xlfn.IFNA(VLOOKUP(CONCATENATE($A102,"_",$B102), 'Srbench noise 0'!$A$1:$AH$1291, 32, FALSE),"")</f>
        <v>1</v>
      </c>
      <c r="E102" s="17">
        <f>_xlfn.IFNA(VLOOKUP(CONCATENATE($A102,"_",$B102), 'Srbench noise 0'!$A$1:$AH$1291, 34, FALSE),"")</f>
        <v>0</v>
      </c>
      <c r="F102" s="17">
        <f>_xlfn.IFNA(VLOOKUP(CONCATENATE($A102,"_",$B102), 'Srbench noise 0'!$A$1:$AH$1291, 16, FALSE),"")</f>
        <v>4</v>
      </c>
      <c r="G102" s="17">
        <f>_xlfn.IFNA(VLOOKUP(CONCATENATE($A102,"_",$B102), 'Srbench noise 0'!$A$1:$AH$1291, 18, FALSE),"")</f>
        <v>5</v>
      </c>
      <c r="H102" s="17" t="str">
        <f>_xlfn.IFNA(VLOOKUP(CONCATENATE($A102,"_",$B102), 'Srbench noise 0'!$A$1:$AH$1291, 28, FALSE),"")</f>
        <v>x0*x1*x2</v>
      </c>
      <c r="I102" s="17">
        <f t="shared" si="6"/>
        <v>1</v>
      </c>
      <c r="J102" s="17">
        <f t="shared" si="7"/>
        <v>1</v>
      </c>
      <c r="K102" s="4">
        <f t="shared" si="8"/>
        <v>1</v>
      </c>
      <c r="L102" s="3">
        <f>_xlfn.IFNA(VLOOKUP(CONCATENATE($A102,"_",$B102), 'Srbench noise 0.01'!$A$1:$AH$1291, 32, FALSE),"")</f>
        <v>1</v>
      </c>
      <c r="M102" s="17">
        <f>_xlfn.IFNA(VLOOKUP(CONCATENATE($A102,"_",$B102), 'Srbench noise 0.01'!$A$1:$AH$1291, 34, FALSE),"")</f>
        <v>0</v>
      </c>
      <c r="N102" s="17">
        <f>_xlfn.IFNA(VLOOKUP(CONCATENATE($A102,"_",$B102), 'Srbench noise 0.01'!$A$1:$AH$1291, 16, FALSE),"")</f>
        <v>4</v>
      </c>
      <c r="O102" s="17">
        <f>_xlfn.IFNA(VLOOKUP(CONCATENATE($A102,"_",$B102), 'Srbench noise 0.01'!$A$1:$AH$1291, 18, FALSE),"")</f>
        <v>6.4</v>
      </c>
      <c r="P102" s="17" t="str">
        <f>_xlfn.IFNA(VLOOKUP(CONCATENATE($A102,"_",$B102), 'Srbench noise 0.01'!$A$1:$AH$1291, 28, FALSE),"")</f>
        <v>x0*x1*x2</v>
      </c>
      <c r="Q102" s="17">
        <f t="shared" si="9"/>
        <v>1</v>
      </c>
      <c r="R102" s="17">
        <f t="shared" si="10"/>
        <v>1</v>
      </c>
      <c r="S102" s="4">
        <f t="shared" si="11"/>
        <v>1</v>
      </c>
    </row>
    <row r="103" spans="1:19" x14ac:dyDescent="0.25">
      <c r="A103" t="s">
        <v>62</v>
      </c>
      <c r="B103">
        <v>29910</v>
      </c>
      <c r="C103" t="str">
        <f>VLOOKUP(A103,'srbench true models'!$A$1:$B$133,2,FALSE)</f>
        <v xml:space="preserve"> m*g*z</v>
      </c>
      <c r="D103" s="3">
        <f>_xlfn.IFNA(VLOOKUP(CONCATENATE($A103,"_",$B103), 'Srbench noise 0'!$A$1:$AH$1291, 32, FALSE),"")</f>
        <v>1</v>
      </c>
      <c r="E103" s="17">
        <f>_xlfn.IFNA(VLOOKUP(CONCATENATE($A103,"_",$B103), 'Srbench noise 0'!$A$1:$AH$1291, 34, FALSE),"")</f>
        <v>0</v>
      </c>
      <c r="F103" s="17">
        <f>_xlfn.IFNA(VLOOKUP(CONCATENATE($A103,"_",$B103), 'Srbench noise 0'!$A$1:$AH$1291, 16, FALSE),"")</f>
        <v>4</v>
      </c>
      <c r="G103" s="17">
        <f>_xlfn.IFNA(VLOOKUP(CONCATENATE($A103,"_",$B103), 'Srbench noise 0'!$A$1:$AH$1291, 18, FALSE),"")</f>
        <v>6.2</v>
      </c>
      <c r="H103" s="17" t="str">
        <f>_xlfn.IFNA(VLOOKUP(CONCATENATE($A103,"_",$B103), 'Srbench noise 0'!$A$1:$AH$1291, 28, FALSE),"")</f>
        <v>x0*x1*x2</v>
      </c>
      <c r="I103" s="17">
        <f t="shared" si="6"/>
        <v>1</v>
      </c>
      <c r="J103" s="17">
        <f t="shared" si="7"/>
        <v>1</v>
      </c>
      <c r="K103" s="4">
        <f t="shared" si="8"/>
        <v>1</v>
      </c>
      <c r="L103" s="3">
        <f>_xlfn.IFNA(VLOOKUP(CONCATENATE($A103,"_",$B103), 'Srbench noise 0.01'!$A$1:$AH$1291, 32, FALSE),"")</f>
        <v>1</v>
      </c>
      <c r="M103" s="17">
        <f>_xlfn.IFNA(VLOOKUP(CONCATENATE($A103,"_",$B103), 'Srbench noise 0.01'!$A$1:$AH$1291, 34, FALSE),"")</f>
        <v>0</v>
      </c>
      <c r="N103" s="17">
        <f>_xlfn.IFNA(VLOOKUP(CONCATENATE($A103,"_",$B103), 'Srbench noise 0.01'!$A$1:$AH$1291, 16, FALSE),"")</f>
        <v>4</v>
      </c>
      <c r="O103" s="17">
        <f>_xlfn.IFNA(VLOOKUP(CONCATENATE($A103,"_",$B103), 'Srbench noise 0.01'!$A$1:$AH$1291, 18, FALSE),"")</f>
        <v>4.9000000000000004</v>
      </c>
      <c r="P103" s="17" t="str">
        <f>_xlfn.IFNA(VLOOKUP(CONCATENATE($A103,"_",$B103), 'Srbench noise 0.01'!$A$1:$AH$1291, 28, FALSE),"")</f>
        <v>x0*x1*x2</v>
      </c>
      <c r="Q103" s="17">
        <f t="shared" si="9"/>
        <v>1</v>
      </c>
      <c r="R103" s="17">
        <f t="shared" si="10"/>
        <v>1</v>
      </c>
      <c r="S103" s="4">
        <f t="shared" si="11"/>
        <v>1</v>
      </c>
    </row>
    <row r="104" spans="1:19" x14ac:dyDescent="0.25">
      <c r="A104" t="s">
        <v>30</v>
      </c>
      <c r="B104">
        <v>860</v>
      </c>
      <c r="C104" t="str">
        <f>VLOOKUP(A104,'srbench true models'!$A$1:$B$133,2,FALSE)</f>
        <v xml:space="preserve"> 1/2*k_spring*x**2</v>
      </c>
      <c r="D104" s="3">
        <f>_xlfn.IFNA(VLOOKUP(CONCATENATE($A104,"_",$B104), 'Srbench noise 0'!$A$1:$AH$1291, 32, FALSE),"")</f>
        <v>1</v>
      </c>
      <c r="E104" s="17">
        <f>_xlfn.IFNA(VLOOKUP(CONCATENATE($A104,"_",$B104), 'Srbench noise 0'!$A$1:$AH$1291, 34, FALSE),"")</f>
        <v>0</v>
      </c>
      <c r="F104" s="17">
        <f>_xlfn.IFNA(VLOOKUP(CONCATENATE($A104,"_",$B104), 'Srbench noise 0'!$A$1:$AH$1291, 16, FALSE),"")</f>
        <v>6</v>
      </c>
      <c r="G104" s="17">
        <f>_xlfn.IFNA(VLOOKUP(CONCATENATE($A104,"_",$B104), 'Srbench noise 0'!$A$1:$AH$1291, 18, FALSE),"")</f>
        <v>7.3</v>
      </c>
      <c r="H104" s="17" t="str">
        <f>_xlfn.IFNA(VLOOKUP(CONCATENATE($A104,"_",$B104), 'Srbench noise 0'!$A$1:$AH$1291, 28, FALSE),"")</f>
        <v>0.5*x0*x1**2</v>
      </c>
      <c r="I104" s="17">
        <f t="shared" si="6"/>
        <v>1</v>
      </c>
      <c r="J104" s="17">
        <f t="shared" si="7"/>
        <v>1</v>
      </c>
      <c r="K104" s="4">
        <f t="shared" si="8"/>
        <v>1</v>
      </c>
      <c r="L104" s="3">
        <f>_xlfn.IFNA(VLOOKUP(CONCATENATE($A104,"_",$B104), 'Srbench noise 0.01'!$A$1:$AH$1291, 32, FALSE),"")</f>
        <v>1</v>
      </c>
      <c r="M104" s="17">
        <f>_xlfn.IFNA(VLOOKUP(CONCATENATE($A104,"_",$B104), 'Srbench noise 0.01'!$A$1:$AH$1291, 34, FALSE),"")</f>
        <v>0</v>
      </c>
      <c r="N104" s="17">
        <f>_xlfn.IFNA(VLOOKUP(CONCATENATE($A104,"_",$B104), 'Srbench noise 0.01'!$A$1:$AH$1291, 16, FALSE),"")</f>
        <v>6</v>
      </c>
      <c r="O104" s="17">
        <f>_xlfn.IFNA(VLOOKUP(CONCATENATE($A104,"_",$B104), 'Srbench noise 0.01'!$A$1:$AH$1291, 18, FALSE),"")</f>
        <v>6.5</v>
      </c>
      <c r="P104" s="17" t="str">
        <f>_xlfn.IFNA(VLOOKUP(CONCATENATE($A104,"_",$B104), 'Srbench noise 0.01'!$A$1:$AH$1291, 28, FALSE),"")</f>
        <v>0.5*x0*x1**2</v>
      </c>
      <c r="Q104" s="17">
        <f t="shared" si="9"/>
        <v>1</v>
      </c>
      <c r="R104" s="17">
        <f t="shared" si="10"/>
        <v>1</v>
      </c>
      <c r="S104" s="4">
        <f t="shared" si="11"/>
        <v>1</v>
      </c>
    </row>
    <row r="105" spans="1:19" x14ac:dyDescent="0.25">
      <c r="A105" t="s">
        <v>30</v>
      </c>
      <c r="B105">
        <v>4426</v>
      </c>
      <c r="C105" t="str">
        <f>VLOOKUP(A105,'srbench true models'!$A$1:$B$133,2,FALSE)</f>
        <v xml:space="preserve"> 1/2*k_spring*x**2</v>
      </c>
      <c r="D105" s="3">
        <f>_xlfn.IFNA(VLOOKUP(CONCATENATE($A105,"_",$B105), 'Srbench noise 0'!$A$1:$AH$1291, 32, FALSE),"")</f>
        <v>1</v>
      </c>
      <c r="E105" s="17">
        <f>_xlfn.IFNA(VLOOKUP(CONCATENATE($A105,"_",$B105), 'Srbench noise 0'!$A$1:$AH$1291, 34, FALSE),"")</f>
        <v>0</v>
      </c>
      <c r="F105" s="17">
        <f>_xlfn.IFNA(VLOOKUP(CONCATENATE($A105,"_",$B105), 'Srbench noise 0'!$A$1:$AH$1291, 16, FALSE),"")</f>
        <v>6</v>
      </c>
      <c r="G105" s="17">
        <f>_xlfn.IFNA(VLOOKUP(CONCATENATE($A105,"_",$B105), 'Srbench noise 0'!$A$1:$AH$1291, 18, FALSE),"")</f>
        <v>5.2</v>
      </c>
      <c r="H105" s="17" t="str">
        <f>_xlfn.IFNA(VLOOKUP(CONCATENATE($A105,"_",$B105), 'Srbench noise 0'!$A$1:$AH$1291, 28, FALSE),"")</f>
        <v>0.5*x0*x1**2</v>
      </c>
      <c r="I105" s="17">
        <f t="shared" si="6"/>
        <v>1</v>
      </c>
      <c r="J105" s="17">
        <f t="shared" si="7"/>
        <v>1</v>
      </c>
      <c r="K105" s="4">
        <f t="shared" si="8"/>
        <v>1</v>
      </c>
      <c r="L105" s="3">
        <f>_xlfn.IFNA(VLOOKUP(CONCATENATE($A105,"_",$B105), 'Srbench noise 0.01'!$A$1:$AH$1291, 32, FALSE),"")</f>
        <v>1</v>
      </c>
      <c r="M105" s="17">
        <f>_xlfn.IFNA(VLOOKUP(CONCATENATE($A105,"_",$B105), 'Srbench noise 0.01'!$A$1:$AH$1291, 34, FALSE),"")</f>
        <v>0</v>
      </c>
      <c r="N105" s="17">
        <f>_xlfn.IFNA(VLOOKUP(CONCATENATE($A105,"_",$B105), 'Srbench noise 0.01'!$A$1:$AH$1291, 16, FALSE),"")</f>
        <v>6</v>
      </c>
      <c r="O105" s="17">
        <f>_xlfn.IFNA(VLOOKUP(CONCATENATE($A105,"_",$B105), 'Srbench noise 0.01'!$A$1:$AH$1291, 18, FALSE),"")</f>
        <v>6.6</v>
      </c>
      <c r="P105" s="17" t="str">
        <f>_xlfn.IFNA(VLOOKUP(CONCATENATE($A105,"_",$B105), 'Srbench noise 0.01'!$A$1:$AH$1291, 28, FALSE),"")</f>
        <v>0.5*x0*x1**2</v>
      </c>
      <c r="Q105" s="17">
        <f t="shared" si="9"/>
        <v>1</v>
      </c>
      <c r="R105" s="17">
        <f t="shared" si="10"/>
        <v>1</v>
      </c>
      <c r="S105" s="4">
        <f t="shared" si="11"/>
        <v>1</v>
      </c>
    </row>
    <row r="106" spans="1:19" x14ac:dyDescent="0.25">
      <c r="A106" t="s">
        <v>30</v>
      </c>
      <c r="B106">
        <v>5390</v>
      </c>
      <c r="C106" t="str">
        <f>VLOOKUP(A106,'srbench true models'!$A$1:$B$133,2,FALSE)</f>
        <v xml:space="preserve"> 1/2*k_spring*x**2</v>
      </c>
      <c r="D106" s="3">
        <f>_xlfn.IFNA(VLOOKUP(CONCATENATE($A106,"_",$B106), 'Srbench noise 0'!$A$1:$AH$1291, 32, FALSE),"")</f>
        <v>1</v>
      </c>
      <c r="E106" s="17">
        <f>_xlfn.IFNA(VLOOKUP(CONCATENATE($A106,"_",$B106), 'Srbench noise 0'!$A$1:$AH$1291, 34, FALSE),"")</f>
        <v>0</v>
      </c>
      <c r="F106" s="17">
        <f>_xlfn.IFNA(VLOOKUP(CONCATENATE($A106,"_",$B106), 'Srbench noise 0'!$A$1:$AH$1291, 16, FALSE),"")</f>
        <v>6</v>
      </c>
      <c r="G106" s="17">
        <f>_xlfn.IFNA(VLOOKUP(CONCATENATE($A106,"_",$B106), 'Srbench noise 0'!$A$1:$AH$1291, 18, FALSE),"")</f>
        <v>6.8</v>
      </c>
      <c r="H106" s="17" t="str">
        <f>_xlfn.IFNA(VLOOKUP(CONCATENATE($A106,"_",$B106), 'Srbench noise 0'!$A$1:$AH$1291, 28, FALSE),"")</f>
        <v>0.5*x0*x1**2</v>
      </c>
      <c r="I106" s="17">
        <f t="shared" si="6"/>
        <v>1</v>
      </c>
      <c r="J106" s="17">
        <f t="shared" si="7"/>
        <v>1</v>
      </c>
      <c r="K106" s="4">
        <f t="shared" si="8"/>
        <v>1</v>
      </c>
      <c r="L106" s="3">
        <f>_xlfn.IFNA(VLOOKUP(CONCATENATE($A106,"_",$B106), 'Srbench noise 0.01'!$A$1:$AH$1291, 32, FALSE),"")</f>
        <v>1</v>
      </c>
      <c r="M106" s="17">
        <f>_xlfn.IFNA(VLOOKUP(CONCATENATE($A106,"_",$B106), 'Srbench noise 0.01'!$A$1:$AH$1291, 34, FALSE),"")</f>
        <v>0</v>
      </c>
      <c r="N106" s="17">
        <f>_xlfn.IFNA(VLOOKUP(CONCATENATE($A106,"_",$B106), 'Srbench noise 0.01'!$A$1:$AH$1291, 16, FALSE),"")</f>
        <v>6</v>
      </c>
      <c r="O106" s="17">
        <f>_xlfn.IFNA(VLOOKUP(CONCATENATE($A106,"_",$B106), 'Srbench noise 0.01'!$A$1:$AH$1291, 18, FALSE),"")</f>
        <v>6.8</v>
      </c>
      <c r="P106" s="17" t="str">
        <f>_xlfn.IFNA(VLOOKUP(CONCATENATE($A106,"_",$B106), 'Srbench noise 0.01'!$A$1:$AH$1291, 28, FALSE),"")</f>
        <v>0.5*x0*x1**2</v>
      </c>
      <c r="Q106" s="17">
        <f t="shared" si="9"/>
        <v>1</v>
      </c>
      <c r="R106" s="17">
        <f t="shared" si="10"/>
        <v>1</v>
      </c>
      <c r="S106" s="4">
        <f t="shared" si="11"/>
        <v>1</v>
      </c>
    </row>
    <row r="107" spans="1:19" x14ac:dyDescent="0.25">
      <c r="A107" t="s">
        <v>30</v>
      </c>
      <c r="B107">
        <v>14423</v>
      </c>
      <c r="C107" t="str">
        <f>VLOOKUP(A107,'srbench true models'!$A$1:$B$133,2,FALSE)</f>
        <v xml:space="preserve"> 1/2*k_spring*x**2</v>
      </c>
      <c r="D107" s="3">
        <f>_xlfn.IFNA(VLOOKUP(CONCATENATE($A107,"_",$B107), 'Srbench noise 0'!$A$1:$AH$1291, 32, FALSE),"")</f>
        <v>1</v>
      </c>
      <c r="E107" s="17">
        <f>_xlfn.IFNA(VLOOKUP(CONCATENATE($A107,"_",$B107), 'Srbench noise 0'!$A$1:$AH$1291, 34, FALSE),"")</f>
        <v>0</v>
      </c>
      <c r="F107" s="17">
        <f>_xlfn.IFNA(VLOOKUP(CONCATENATE($A107,"_",$B107), 'Srbench noise 0'!$A$1:$AH$1291, 16, FALSE),"")</f>
        <v>6</v>
      </c>
      <c r="G107" s="17">
        <f>_xlfn.IFNA(VLOOKUP(CONCATENATE($A107,"_",$B107), 'Srbench noise 0'!$A$1:$AH$1291, 18, FALSE),"")</f>
        <v>6.9</v>
      </c>
      <c r="H107" s="17" t="str">
        <f>_xlfn.IFNA(VLOOKUP(CONCATENATE($A107,"_",$B107), 'Srbench noise 0'!$A$1:$AH$1291, 28, FALSE),"")</f>
        <v>0.5*x0*x1**2</v>
      </c>
      <c r="I107" s="17">
        <f t="shared" si="6"/>
        <v>1</v>
      </c>
      <c r="J107" s="17">
        <f t="shared" si="7"/>
        <v>1</v>
      </c>
      <c r="K107" s="4">
        <f t="shared" si="8"/>
        <v>1</v>
      </c>
      <c r="L107" s="3">
        <f>_xlfn.IFNA(VLOOKUP(CONCATENATE($A107,"_",$B107), 'Srbench noise 0.01'!$A$1:$AH$1291, 32, FALSE),"")</f>
        <v>1</v>
      </c>
      <c r="M107" s="17">
        <f>_xlfn.IFNA(VLOOKUP(CONCATENATE($A107,"_",$B107), 'Srbench noise 0.01'!$A$1:$AH$1291, 34, FALSE),"")</f>
        <v>0</v>
      </c>
      <c r="N107" s="17">
        <f>_xlfn.IFNA(VLOOKUP(CONCATENATE($A107,"_",$B107), 'Srbench noise 0.01'!$A$1:$AH$1291, 16, FALSE),"")</f>
        <v>6</v>
      </c>
      <c r="O107" s="17">
        <f>_xlfn.IFNA(VLOOKUP(CONCATENATE($A107,"_",$B107), 'Srbench noise 0.01'!$A$1:$AH$1291, 18, FALSE),"")</f>
        <v>9.6</v>
      </c>
      <c r="P107" s="17" t="str">
        <f>_xlfn.IFNA(VLOOKUP(CONCATENATE($A107,"_",$B107), 'Srbench noise 0.01'!$A$1:$AH$1291, 28, FALSE),"")</f>
        <v>0.5*x0*x1**2</v>
      </c>
      <c r="Q107" s="17">
        <f t="shared" si="9"/>
        <v>1</v>
      </c>
      <c r="R107" s="17">
        <f t="shared" si="10"/>
        <v>1</v>
      </c>
      <c r="S107" s="4">
        <f t="shared" si="11"/>
        <v>1</v>
      </c>
    </row>
    <row r="108" spans="1:19" x14ac:dyDescent="0.25">
      <c r="A108" t="s">
        <v>30</v>
      </c>
      <c r="B108">
        <v>15795</v>
      </c>
      <c r="C108" t="str">
        <f>VLOOKUP(A108,'srbench true models'!$A$1:$B$133,2,FALSE)</f>
        <v xml:space="preserve"> 1/2*k_spring*x**2</v>
      </c>
      <c r="D108" s="3">
        <f>_xlfn.IFNA(VLOOKUP(CONCATENATE($A108,"_",$B108), 'Srbench noise 0'!$A$1:$AH$1291, 32, FALSE),"")</f>
        <v>1</v>
      </c>
      <c r="E108" s="17">
        <f>_xlfn.IFNA(VLOOKUP(CONCATENATE($A108,"_",$B108), 'Srbench noise 0'!$A$1:$AH$1291, 34, FALSE),"")</f>
        <v>0</v>
      </c>
      <c r="F108" s="17">
        <f>_xlfn.IFNA(VLOOKUP(CONCATENATE($A108,"_",$B108), 'Srbench noise 0'!$A$1:$AH$1291, 16, FALSE),"")</f>
        <v>6</v>
      </c>
      <c r="G108" s="17">
        <f>_xlfn.IFNA(VLOOKUP(CONCATENATE($A108,"_",$B108), 'Srbench noise 0'!$A$1:$AH$1291, 18, FALSE),"")</f>
        <v>6.7</v>
      </c>
      <c r="H108" s="17" t="str">
        <f>_xlfn.IFNA(VLOOKUP(CONCATENATE($A108,"_",$B108), 'Srbench noise 0'!$A$1:$AH$1291, 28, FALSE),"")</f>
        <v>0.5*x0*x1**2</v>
      </c>
      <c r="I108" s="17">
        <f t="shared" si="6"/>
        <v>1</v>
      </c>
      <c r="J108" s="17">
        <f t="shared" si="7"/>
        <v>1</v>
      </c>
      <c r="K108" s="4">
        <f t="shared" si="8"/>
        <v>1</v>
      </c>
      <c r="L108" s="3">
        <f>_xlfn.IFNA(VLOOKUP(CONCATENATE($A108,"_",$B108), 'Srbench noise 0.01'!$A$1:$AH$1291, 32, FALSE),"")</f>
        <v>1</v>
      </c>
      <c r="M108" s="17">
        <f>_xlfn.IFNA(VLOOKUP(CONCATENATE($A108,"_",$B108), 'Srbench noise 0.01'!$A$1:$AH$1291, 34, FALSE),"")</f>
        <v>0</v>
      </c>
      <c r="N108" s="17">
        <f>_xlfn.IFNA(VLOOKUP(CONCATENATE($A108,"_",$B108), 'Srbench noise 0.01'!$A$1:$AH$1291, 16, FALSE),"")</f>
        <v>6</v>
      </c>
      <c r="O108" s="17">
        <f>_xlfn.IFNA(VLOOKUP(CONCATENATE($A108,"_",$B108), 'Srbench noise 0.01'!$A$1:$AH$1291, 18, FALSE),"")</f>
        <v>5.0999999999999996</v>
      </c>
      <c r="P108" s="17" t="str">
        <f>_xlfn.IFNA(VLOOKUP(CONCATENATE($A108,"_",$B108), 'Srbench noise 0.01'!$A$1:$AH$1291, 28, FALSE),"")</f>
        <v>0.5*x0*x1**2</v>
      </c>
      <c r="Q108" s="17">
        <f t="shared" si="9"/>
        <v>1</v>
      </c>
      <c r="R108" s="17">
        <f t="shared" si="10"/>
        <v>1</v>
      </c>
      <c r="S108" s="4">
        <f t="shared" si="11"/>
        <v>1</v>
      </c>
    </row>
    <row r="109" spans="1:19" x14ac:dyDescent="0.25">
      <c r="A109" t="s">
        <v>30</v>
      </c>
      <c r="B109">
        <v>16850</v>
      </c>
      <c r="C109" t="str">
        <f>VLOOKUP(A109,'srbench true models'!$A$1:$B$133,2,FALSE)</f>
        <v xml:space="preserve"> 1/2*k_spring*x**2</v>
      </c>
      <c r="D109" s="3">
        <f>_xlfn.IFNA(VLOOKUP(CONCATENATE($A109,"_",$B109), 'Srbench noise 0'!$A$1:$AH$1291, 32, FALSE),"")</f>
        <v>1</v>
      </c>
      <c r="E109" s="17">
        <f>_xlfn.IFNA(VLOOKUP(CONCATENATE($A109,"_",$B109), 'Srbench noise 0'!$A$1:$AH$1291, 34, FALSE),"")</f>
        <v>0</v>
      </c>
      <c r="F109" s="17">
        <f>_xlfn.IFNA(VLOOKUP(CONCATENATE($A109,"_",$B109), 'Srbench noise 0'!$A$1:$AH$1291, 16, FALSE),"")</f>
        <v>6</v>
      </c>
      <c r="G109" s="17">
        <f>_xlfn.IFNA(VLOOKUP(CONCATENATE($A109,"_",$B109), 'Srbench noise 0'!$A$1:$AH$1291, 18, FALSE),"")</f>
        <v>6.3</v>
      </c>
      <c r="H109" s="17" t="str">
        <f>_xlfn.IFNA(VLOOKUP(CONCATENATE($A109,"_",$B109), 'Srbench noise 0'!$A$1:$AH$1291, 28, FALSE),"")</f>
        <v>0.5*x0*x1**2</v>
      </c>
      <c r="I109" s="17">
        <f t="shared" si="6"/>
        <v>1</v>
      </c>
      <c r="J109" s="17">
        <f t="shared" si="7"/>
        <v>1</v>
      </c>
      <c r="K109" s="4">
        <f t="shared" si="8"/>
        <v>1</v>
      </c>
      <c r="L109" s="3">
        <f>_xlfn.IFNA(VLOOKUP(CONCATENATE($A109,"_",$B109), 'Srbench noise 0.01'!$A$1:$AH$1291, 32, FALSE),"")</f>
        <v>1</v>
      </c>
      <c r="M109" s="17">
        <f>_xlfn.IFNA(VLOOKUP(CONCATENATE($A109,"_",$B109), 'Srbench noise 0.01'!$A$1:$AH$1291, 34, FALSE),"")</f>
        <v>0</v>
      </c>
      <c r="N109" s="17">
        <f>_xlfn.IFNA(VLOOKUP(CONCATENATE($A109,"_",$B109), 'Srbench noise 0.01'!$A$1:$AH$1291, 16, FALSE),"")</f>
        <v>6</v>
      </c>
      <c r="O109" s="17">
        <f>_xlfn.IFNA(VLOOKUP(CONCATENATE($A109,"_",$B109), 'Srbench noise 0.01'!$A$1:$AH$1291, 18, FALSE),"")</f>
        <v>6.2</v>
      </c>
      <c r="P109" s="17" t="str">
        <f>_xlfn.IFNA(VLOOKUP(CONCATENATE($A109,"_",$B109), 'Srbench noise 0.01'!$A$1:$AH$1291, 28, FALSE),"")</f>
        <v>0.5*x0*x1**2</v>
      </c>
      <c r="Q109" s="17">
        <f t="shared" si="9"/>
        <v>1</v>
      </c>
      <c r="R109" s="17">
        <f t="shared" si="10"/>
        <v>1</v>
      </c>
      <c r="S109" s="4">
        <f t="shared" si="11"/>
        <v>1</v>
      </c>
    </row>
    <row r="110" spans="1:19" x14ac:dyDescent="0.25">
      <c r="A110" t="s">
        <v>30</v>
      </c>
      <c r="B110">
        <v>21962</v>
      </c>
      <c r="C110" t="str">
        <f>VLOOKUP(A110,'srbench true models'!$A$1:$B$133,2,FALSE)</f>
        <v xml:space="preserve"> 1/2*k_spring*x**2</v>
      </c>
      <c r="D110" s="3">
        <f>_xlfn.IFNA(VLOOKUP(CONCATENATE($A110,"_",$B110), 'Srbench noise 0'!$A$1:$AH$1291, 32, FALSE),"")</f>
        <v>1</v>
      </c>
      <c r="E110" s="17">
        <f>_xlfn.IFNA(VLOOKUP(CONCATENATE($A110,"_",$B110), 'Srbench noise 0'!$A$1:$AH$1291, 34, FALSE),"")</f>
        <v>0</v>
      </c>
      <c r="F110" s="17">
        <f>_xlfn.IFNA(VLOOKUP(CONCATENATE($A110,"_",$B110), 'Srbench noise 0'!$A$1:$AH$1291, 16, FALSE),"")</f>
        <v>6</v>
      </c>
      <c r="G110" s="17">
        <f>_xlfn.IFNA(VLOOKUP(CONCATENATE($A110,"_",$B110), 'Srbench noise 0'!$A$1:$AH$1291, 18, FALSE),"")</f>
        <v>6.7</v>
      </c>
      <c r="H110" s="17" t="str">
        <f>_xlfn.IFNA(VLOOKUP(CONCATENATE($A110,"_",$B110), 'Srbench noise 0'!$A$1:$AH$1291, 28, FALSE),"")</f>
        <v>0.5*x0*x1**2</v>
      </c>
      <c r="I110" s="17">
        <f t="shared" si="6"/>
        <v>1</v>
      </c>
      <c r="J110" s="17">
        <f t="shared" si="7"/>
        <v>1</v>
      </c>
      <c r="K110" s="4">
        <f t="shared" si="8"/>
        <v>1</v>
      </c>
      <c r="L110" s="3">
        <f>_xlfn.IFNA(VLOOKUP(CONCATENATE($A110,"_",$B110), 'Srbench noise 0.01'!$A$1:$AH$1291, 32, FALSE),"")</f>
        <v>1</v>
      </c>
      <c r="M110" s="17">
        <f>_xlfn.IFNA(VLOOKUP(CONCATENATE($A110,"_",$B110), 'Srbench noise 0.01'!$A$1:$AH$1291, 34, FALSE),"")</f>
        <v>0</v>
      </c>
      <c r="N110" s="17">
        <f>_xlfn.IFNA(VLOOKUP(CONCATENATE($A110,"_",$B110), 'Srbench noise 0.01'!$A$1:$AH$1291, 16, FALSE),"")</f>
        <v>6</v>
      </c>
      <c r="O110" s="17">
        <f>_xlfn.IFNA(VLOOKUP(CONCATENATE($A110,"_",$B110), 'Srbench noise 0.01'!$A$1:$AH$1291, 18, FALSE),"")</f>
        <v>7</v>
      </c>
      <c r="P110" s="17" t="str">
        <f>_xlfn.IFNA(VLOOKUP(CONCATENATE($A110,"_",$B110), 'Srbench noise 0.01'!$A$1:$AH$1291, 28, FALSE),"")</f>
        <v>0.5*x0*x1**2</v>
      </c>
      <c r="Q110" s="17">
        <f t="shared" si="9"/>
        <v>1</v>
      </c>
      <c r="R110" s="17">
        <f t="shared" si="10"/>
        <v>1</v>
      </c>
      <c r="S110" s="4">
        <f t="shared" si="11"/>
        <v>1</v>
      </c>
    </row>
    <row r="111" spans="1:19" x14ac:dyDescent="0.25">
      <c r="A111" t="s">
        <v>30</v>
      </c>
      <c r="B111">
        <v>23654</v>
      </c>
      <c r="C111" t="str">
        <f>VLOOKUP(A111,'srbench true models'!$A$1:$B$133,2,FALSE)</f>
        <v xml:space="preserve"> 1/2*k_spring*x**2</v>
      </c>
      <c r="D111" s="3">
        <f>_xlfn.IFNA(VLOOKUP(CONCATENATE($A111,"_",$B111), 'Srbench noise 0'!$A$1:$AH$1291, 32, FALSE),"")</f>
        <v>1</v>
      </c>
      <c r="E111" s="17">
        <f>_xlfn.IFNA(VLOOKUP(CONCATENATE($A111,"_",$B111), 'Srbench noise 0'!$A$1:$AH$1291, 34, FALSE),"")</f>
        <v>0</v>
      </c>
      <c r="F111" s="17">
        <f>_xlfn.IFNA(VLOOKUP(CONCATENATE($A111,"_",$B111), 'Srbench noise 0'!$A$1:$AH$1291, 16, FALSE),"")</f>
        <v>6</v>
      </c>
      <c r="G111" s="17">
        <f>_xlfn.IFNA(VLOOKUP(CONCATENATE($A111,"_",$B111), 'Srbench noise 0'!$A$1:$AH$1291, 18, FALSE),"")</f>
        <v>7.1</v>
      </c>
      <c r="H111" s="17" t="str">
        <f>_xlfn.IFNA(VLOOKUP(CONCATENATE($A111,"_",$B111), 'Srbench noise 0'!$A$1:$AH$1291, 28, FALSE),"")</f>
        <v>0.5*x0*x1**2</v>
      </c>
      <c r="I111" s="17">
        <f t="shared" si="6"/>
        <v>1</v>
      </c>
      <c r="J111" s="17">
        <f t="shared" si="7"/>
        <v>1</v>
      </c>
      <c r="K111" s="4">
        <f t="shared" si="8"/>
        <v>1</v>
      </c>
      <c r="L111" s="3">
        <f>_xlfn.IFNA(VLOOKUP(CONCATENATE($A111,"_",$B111), 'Srbench noise 0.01'!$A$1:$AH$1291, 32, FALSE),"")</f>
        <v>1</v>
      </c>
      <c r="M111" s="17">
        <f>_xlfn.IFNA(VLOOKUP(CONCATENATE($A111,"_",$B111), 'Srbench noise 0.01'!$A$1:$AH$1291, 34, FALSE),"")</f>
        <v>0</v>
      </c>
      <c r="N111" s="17">
        <f>_xlfn.IFNA(VLOOKUP(CONCATENATE($A111,"_",$B111), 'Srbench noise 0.01'!$A$1:$AH$1291, 16, FALSE),"")</f>
        <v>6</v>
      </c>
      <c r="O111" s="17">
        <f>_xlfn.IFNA(VLOOKUP(CONCATENATE($A111,"_",$B111), 'Srbench noise 0.01'!$A$1:$AH$1291, 18, FALSE),"")</f>
        <v>7</v>
      </c>
      <c r="P111" s="17" t="str">
        <f>_xlfn.IFNA(VLOOKUP(CONCATENATE($A111,"_",$B111), 'Srbench noise 0.01'!$A$1:$AH$1291, 28, FALSE),"")</f>
        <v>0.5*x0*x1**2</v>
      </c>
      <c r="Q111" s="17">
        <f t="shared" si="9"/>
        <v>1</v>
      </c>
      <c r="R111" s="17">
        <f t="shared" si="10"/>
        <v>1</v>
      </c>
      <c r="S111" s="4">
        <f t="shared" si="11"/>
        <v>1</v>
      </c>
    </row>
    <row r="112" spans="1:19" x14ac:dyDescent="0.25">
      <c r="A112" t="s">
        <v>30</v>
      </c>
      <c r="B112">
        <v>28020</v>
      </c>
      <c r="C112" t="str">
        <f>VLOOKUP(A112,'srbench true models'!$A$1:$B$133,2,FALSE)</f>
        <v xml:space="preserve"> 1/2*k_spring*x**2</v>
      </c>
      <c r="D112" s="3">
        <f>_xlfn.IFNA(VLOOKUP(CONCATENATE($A112,"_",$B112), 'Srbench noise 0'!$A$1:$AH$1291, 32, FALSE),"")</f>
        <v>1</v>
      </c>
      <c r="E112" s="17">
        <f>_xlfn.IFNA(VLOOKUP(CONCATENATE($A112,"_",$B112), 'Srbench noise 0'!$A$1:$AH$1291, 34, FALSE),"")</f>
        <v>0</v>
      </c>
      <c r="F112" s="17">
        <f>_xlfn.IFNA(VLOOKUP(CONCATENATE($A112,"_",$B112), 'Srbench noise 0'!$A$1:$AH$1291, 16, FALSE),"")</f>
        <v>6</v>
      </c>
      <c r="G112" s="17">
        <f>_xlfn.IFNA(VLOOKUP(CONCATENATE($A112,"_",$B112), 'Srbench noise 0'!$A$1:$AH$1291, 18, FALSE),"")</f>
        <v>7.2</v>
      </c>
      <c r="H112" s="17" t="str">
        <f>_xlfn.IFNA(VLOOKUP(CONCATENATE($A112,"_",$B112), 'Srbench noise 0'!$A$1:$AH$1291, 28, FALSE),"")</f>
        <v>0.5*x0*x1**2</v>
      </c>
      <c r="I112" s="17">
        <f t="shared" si="6"/>
        <v>1</v>
      </c>
      <c r="J112" s="17">
        <f t="shared" si="7"/>
        <v>1</v>
      </c>
      <c r="K112" s="4">
        <f t="shared" si="8"/>
        <v>1</v>
      </c>
      <c r="L112" s="3">
        <f>_xlfn.IFNA(VLOOKUP(CONCATENATE($A112,"_",$B112), 'Srbench noise 0.01'!$A$1:$AH$1291, 32, FALSE),"")</f>
        <v>1</v>
      </c>
      <c r="M112" s="17">
        <f>_xlfn.IFNA(VLOOKUP(CONCATENATE($A112,"_",$B112), 'Srbench noise 0.01'!$A$1:$AH$1291, 34, FALSE),"")</f>
        <v>0</v>
      </c>
      <c r="N112" s="17">
        <f>_xlfn.IFNA(VLOOKUP(CONCATENATE($A112,"_",$B112), 'Srbench noise 0.01'!$A$1:$AH$1291, 16, FALSE),"")</f>
        <v>6</v>
      </c>
      <c r="O112" s="17">
        <f>_xlfn.IFNA(VLOOKUP(CONCATENATE($A112,"_",$B112), 'Srbench noise 0.01'!$A$1:$AH$1291, 18, FALSE),"")</f>
        <v>6.7</v>
      </c>
      <c r="P112" s="17" t="str">
        <f>_xlfn.IFNA(VLOOKUP(CONCATENATE($A112,"_",$B112), 'Srbench noise 0.01'!$A$1:$AH$1291, 28, FALSE),"")</f>
        <v>0.5*x0*x1**2</v>
      </c>
      <c r="Q112" s="17">
        <f t="shared" si="9"/>
        <v>1</v>
      </c>
      <c r="R112" s="17">
        <f t="shared" si="10"/>
        <v>1</v>
      </c>
      <c r="S112" s="4">
        <f t="shared" si="11"/>
        <v>1</v>
      </c>
    </row>
    <row r="113" spans="1:19" x14ac:dyDescent="0.25">
      <c r="A113" t="s">
        <v>30</v>
      </c>
      <c r="B113">
        <v>29910</v>
      </c>
      <c r="C113" t="str">
        <f>VLOOKUP(A113,'srbench true models'!$A$1:$B$133,2,FALSE)</f>
        <v xml:space="preserve"> 1/2*k_spring*x**2</v>
      </c>
      <c r="D113" s="3">
        <f>_xlfn.IFNA(VLOOKUP(CONCATENATE($A113,"_",$B113), 'Srbench noise 0'!$A$1:$AH$1291, 32, FALSE),"")</f>
        <v>1</v>
      </c>
      <c r="E113" s="17">
        <f>_xlfn.IFNA(VLOOKUP(CONCATENATE($A113,"_",$B113), 'Srbench noise 0'!$A$1:$AH$1291, 34, FALSE),"")</f>
        <v>0</v>
      </c>
      <c r="F113" s="17">
        <f>_xlfn.IFNA(VLOOKUP(CONCATENATE($A113,"_",$B113), 'Srbench noise 0'!$A$1:$AH$1291, 16, FALSE),"")</f>
        <v>6</v>
      </c>
      <c r="G113" s="17">
        <f>_xlfn.IFNA(VLOOKUP(CONCATENATE($A113,"_",$B113), 'Srbench noise 0'!$A$1:$AH$1291, 18, FALSE),"")</f>
        <v>4.7</v>
      </c>
      <c r="H113" s="17" t="str">
        <f>_xlfn.IFNA(VLOOKUP(CONCATENATE($A113,"_",$B113), 'Srbench noise 0'!$A$1:$AH$1291, 28, FALSE),"")</f>
        <v>0.5*x0*x1**2</v>
      </c>
      <c r="I113" s="17">
        <f t="shared" si="6"/>
        <v>1</v>
      </c>
      <c r="J113" s="17">
        <f t="shared" si="7"/>
        <v>1</v>
      </c>
      <c r="K113" s="4">
        <f t="shared" si="8"/>
        <v>1</v>
      </c>
      <c r="L113" s="3">
        <f>_xlfn.IFNA(VLOOKUP(CONCATENATE($A113,"_",$B113), 'Srbench noise 0.01'!$A$1:$AH$1291, 32, FALSE),"")</f>
        <v>1</v>
      </c>
      <c r="M113" s="17">
        <f>_xlfn.IFNA(VLOOKUP(CONCATENATE($A113,"_",$B113), 'Srbench noise 0.01'!$A$1:$AH$1291, 34, FALSE),"")</f>
        <v>0</v>
      </c>
      <c r="N113" s="17">
        <f>_xlfn.IFNA(VLOOKUP(CONCATENATE($A113,"_",$B113), 'Srbench noise 0.01'!$A$1:$AH$1291, 16, FALSE),"")</f>
        <v>6</v>
      </c>
      <c r="O113" s="17">
        <f>_xlfn.IFNA(VLOOKUP(CONCATENATE($A113,"_",$B113), 'Srbench noise 0.01'!$A$1:$AH$1291, 18, FALSE),"")</f>
        <v>4.5999999999999996</v>
      </c>
      <c r="P113" s="17" t="str">
        <f>_xlfn.IFNA(VLOOKUP(CONCATENATE($A113,"_",$B113), 'Srbench noise 0.01'!$A$1:$AH$1291, 28, FALSE),"")</f>
        <v>0.5*x0*x1**2</v>
      </c>
      <c r="Q113" s="17">
        <f t="shared" si="9"/>
        <v>1</v>
      </c>
      <c r="R113" s="17">
        <f t="shared" si="10"/>
        <v>1</v>
      </c>
      <c r="S113" s="4">
        <f t="shared" si="11"/>
        <v>1</v>
      </c>
    </row>
    <row r="114" spans="1:19" x14ac:dyDescent="0.25">
      <c r="A114" t="s">
        <v>44</v>
      </c>
      <c r="B114">
        <v>860</v>
      </c>
      <c r="C114" t="str">
        <f>VLOOKUP(A114,'srbench true models'!$A$1:$B$133,2,FALSE)</f>
        <v xml:space="preserve"> m_0*v/sqrt(1-v**2/c**2)</v>
      </c>
      <c r="D114" s="3">
        <f>_xlfn.IFNA(VLOOKUP(CONCATENATE($A114,"_",$B114), 'Srbench noise 0'!$A$1:$AH$1291, 32, FALSE),"")</f>
        <v>0.99999691000000002</v>
      </c>
      <c r="E114" s="17">
        <f>_xlfn.IFNA(VLOOKUP(CONCATENATE($A114,"_",$B114), 'Srbench noise 0'!$A$1:$AH$1291, 34, FALSE),"")</f>
        <v>3.7224300000000001E-3</v>
      </c>
      <c r="F114" s="17">
        <f>_xlfn.IFNA(VLOOKUP(CONCATENATE($A114,"_",$B114), 'Srbench noise 0'!$A$1:$AH$1291, 16, FALSE),"")</f>
        <v>18</v>
      </c>
      <c r="G114" s="17">
        <f>_xlfn.IFNA(VLOOKUP(CONCATENATE($A114,"_",$B114), 'Srbench noise 0'!$A$1:$AH$1291, 18, FALSE),"")</f>
        <v>3600.5</v>
      </c>
      <c r="H114" s="17" t="str">
        <f>_xlfn.IFNA(VLOOKUP(CONCATENATE($A114,"_",$B114), 'Srbench noise 0'!$A$1:$AH$1291, 28, FALSE),"")</f>
        <v>0.39380865*x0*x1**3/(-0.4*x1 + x2)**2 + 1.00204351*x0*x1</v>
      </c>
      <c r="I114" s="17">
        <f t="shared" si="6"/>
        <v>1</v>
      </c>
      <c r="J114" s="17">
        <f t="shared" si="7"/>
        <v>0</v>
      </c>
      <c r="K114" s="4">
        <f t="shared" si="8"/>
        <v>0</v>
      </c>
      <c r="L114" s="3">
        <f>_xlfn.IFNA(VLOOKUP(CONCATENATE($A114,"_",$B114), 'Srbench noise 0.01'!$A$1:$AH$1291, 32, FALSE),"")</f>
        <v>0.99984326999999995</v>
      </c>
      <c r="M114" s="17">
        <f>_xlfn.IFNA(VLOOKUP(CONCATENATE($A114,"_",$B114), 'Srbench noise 0.01'!$A$1:$AH$1291, 34, FALSE),"")</f>
        <v>2.649404E-2</v>
      </c>
      <c r="N114" s="17">
        <f>_xlfn.IFNA(VLOOKUP(CONCATENATE($A114,"_",$B114), 'Srbench noise 0.01'!$A$1:$AH$1291, 16, FALSE),"")</f>
        <v>15</v>
      </c>
      <c r="O114" s="17">
        <f>_xlfn.IFNA(VLOOKUP(CONCATENATE($A114,"_",$B114), 'Srbench noise 0.01'!$A$1:$AH$1291, 18, FALSE),"")</f>
        <v>33.6</v>
      </c>
      <c r="P114" s="17" t="str">
        <f>_xlfn.IFNA(VLOOKUP(CONCATENATE($A114,"_",$B114), 'Srbench noise 0.01'!$A$1:$AH$1291, 28, FALSE),"")</f>
        <v>0.64*x0*x1**3/x2**2 + 0.99*x0*x1 + 0.01</v>
      </c>
      <c r="Q114" s="17">
        <f t="shared" si="9"/>
        <v>1</v>
      </c>
      <c r="R114" s="17">
        <f t="shared" si="10"/>
        <v>0</v>
      </c>
      <c r="S114" s="4">
        <f t="shared" si="11"/>
        <v>0</v>
      </c>
    </row>
    <row r="115" spans="1:19" x14ac:dyDescent="0.25">
      <c r="A115" t="s">
        <v>44</v>
      </c>
      <c r="B115">
        <v>4426</v>
      </c>
      <c r="C115" t="str">
        <f>VLOOKUP(A115,'srbench true models'!$A$1:$B$133,2,FALSE)</f>
        <v xml:space="preserve"> m_0*v/sqrt(1-v**2/c**2)</v>
      </c>
      <c r="D115" s="3">
        <f>_xlfn.IFNA(VLOOKUP(CONCATENATE($A115,"_",$B115), 'Srbench noise 0'!$A$1:$AH$1291, 32, FALSE),"")</f>
        <v>0.99999530999999997</v>
      </c>
      <c r="E115" s="17">
        <f>_xlfn.IFNA(VLOOKUP(CONCATENATE($A115,"_",$B115), 'Srbench noise 0'!$A$1:$AH$1291, 34, FALSE),"")</f>
        <v>4.5677000000000001E-3</v>
      </c>
      <c r="F115" s="17">
        <f>_xlfn.IFNA(VLOOKUP(CONCATENATE($A115,"_",$B115), 'Srbench noise 0'!$A$1:$AH$1291, 16, FALSE),"")</f>
        <v>23</v>
      </c>
      <c r="G115" s="17">
        <f>_xlfn.IFNA(VLOOKUP(CONCATENATE($A115,"_",$B115), 'Srbench noise 0'!$A$1:$AH$1291, 18, FALSE),"")</f>
        <v>3601.5</v>
      </c>
      <c r="H115" s="17" t="str">
        <f>_xlfn.IFNA(VLOOKUP(CONCATENATE($A115,"_",$B115), 'Srbench noise 0'!$A$1:$AH$1291, 28, FALSE),"")</f>
        <v>-0.49796949*x0*x1**3/(2*x1 - x2**2 - 1) + 0.99995014*x0*x1</v>
      </c>
      <c r="I115" s="17">
        <f t="shared" si="6"/>
        <v>1</v>
      </c>
      <c r="J115" s="17">
        <f t="shared" si="7"/>
        <v>0</v>
      </c>
      <c r="K115" s="4">
        <f t="shared" si="8"/>
        <v>0</v>
      </c>
      <c r="L115" s="3">
        <f>_xlfn.IFNA(VLOOKUP(CONCATENATE($A115,"_",$B115), 'Srbench noise 0.01'!$A$1:$AH$1291, 32, FALSE),"")</f>
        <v>0.99983986999999996</v>
      </c>
      <c r="M115" s="17">
        <f>_xlfn.IFNA(VLOOKUP(CONCATENATE($A115,"_",$B115), 'Srbench noise 0.01'!$A$1:$AH$1291, 34, FALSE),"")</f>
        <v>2.668738E-2</v>
      </c>
      <c r="N115" s="17">
        <f>_xlfn.IFNA(VLOOKUP(CONCATENATE($A115,"_",$B115), 'Srbench noise 0.01'!$A$1:$AH$1291, 16, FALSE),"")</f>
        <v>18</v>
      </c>
      <c r="O115" s="17">
        <f>_xlfn.IFNA(VLOOKUP(CONCATENATE($A115,"_",$B115), 'Srbench noise 0.01'!$A$1:$AH$1291, 18, FALSE),"")</f>
        <v>45.4</v>
      </c>
      <c r="P115" s="17" t="str">
        <f>_xlfn.IFNA(VLOOKUP(CONCATENATE($A115,"_",$B115), 'Srbench noise 0.01'!$A$1:$AH$1291, 28, FALSE),"")</f>
        <v>-0.18*x0*x1**2/(x1 - x2) + 0.97*x0*x1</v>
      </c>
      <c r="Q115" s="17">
        <f t="shared" si="9"/>
        <v>1</v>
      </c>
      <c r="R115" s="17">
        <f t="shared" si="10"/>
        <v>0</v>
      </c>
      <c r="S115" s="4">
        <f t="shared" si="11"/>
        <v>0</v>
      </c>
    </row>
    <row r="116" spans="1:19" x14ac:dyDescent="0.25">
      <c r="A116" t="s">
        <v>44</v>
      </c>
      <c r="B116">
        <v>5390</v>
      </c>
      <c r="C116" t="str">
        <f>VLOOKUP(A116,'srbench true models'!$A$1:$B$133,2,FALSE)</f>
        <v xml:space="preserve"> m_0*v/sqrt(1-v**2/c**2)</v>
      </c>
      <c r="D116" s="3">
        <f>_xlfn.IFNA(VLOOKUP(CONCATENATE($A116,"_",$B116), 'Srbench noise 0'!$A$1:$AH$1291, 32, FALSE),"")</f>
        <v>0.99998140999999996</v>
      </c>
      <c r="E116" s="17">
        <f>_xlfn.IFNA(VLOOKUP(CONCATENATE($A116,"_",$B116), 'Srbench noise 0'!$A$1:$AH$1291, 34, FALSE),"")</f>
        <v>9.0837000000000001E-3</v>
      </c>
      <c r="F116" s="17">
        <f>_xlfn.IFNA(VLOOKUP(CONCATENATE($A116,"_",$B116), 'Srbench noise 0'!$A$1:$AH$1291, 16, FALSE),"")</f>
        <v>19</v>
      </c>
      <c r="G116" s="17">
        <f>_xlfn.IFNA(VLOOKUP(CONCATENATE($A116,"_",$B116), 'Srbench noise 0'!$A$1:$AH$1291, 18, FALSE),"")</f>
        <v>3600.2</v>
      </c>
      <c r="H116" s="17" t="str">
        <f>_xlfn.IFNA(VLOOKUP(CONCATENATE($A116,"_",$B116), 'Srbench noise 0'!$A$1:$AH$1291, 28, FALSE),"")</f>
        <v>-0.13616749*x0*x1**2/(x1 - 0.9*x2) + 0.98122903*x0*x1 + 0.00315943</v>
      </c>
      <c r="I116" s="17">
        <f t="shared" si="6"/>
        <v>1</v>
      </c>
      <c r="J116" s="17">
        <f t="shared" si="7"/>
        <v>0</v>
      </c>
      <c r="K116" s="4">
        <f t="shared" si="8"/>
        <v>0</v>
      </c>
      <c r="L116" s="3">
        <f>_xlfn.IFNA(VLOOKUP(CONCATENATE($A116,"_",$B116), 'Srbench noise 0.01'!$A$1:$AH$1291, 32, FALSE),"")</f>
        <v>0.99993796000000001</v>
      </c>
      <c r="M116" s="17">
        <f>_xlfn.IFNA(VLOOKUP(CONCATENATE($A116,"_",$B116), 'Srbench noise 0.01'!$A$1:$AH$1291, 34, FALSE),"")</f>
        <v>1.6594169999999998E-2</v>
      </c>
      <c r="N116" s="17">
        <f>_xlfn.IFNA(VLOOKUP(CONCATENATE($A116,"_",$B116), 'Srbench noise 0.01'!$A$1:$AH$1291, 16, FALSE),"")</f>
        <v>19</v>
      </c>
      <c r="O116" s="17">
        <f>_xlfn.IFNA(VLOOKUP(CONCATENATE($A116,"_",$B116), 'Srbench noise 0.01'!$A$1:$AH$1291, 18, FALSE),"")</f>
        <v>43.1</v>
      </c>
      <c r="P116" s="17" t="str">
        <f>_xlfn.IFNA(VLOOKUP(CONCATENATE($A116,"_",$B116), 'Srbench noise 0.01'!$A$1:$AH$1291, 28, FALSE),"")</f>
        <v>-0.18*x0*x1**2/(x1 - x2) + 0.97*x0*x1 + 0.02</v>
      </c>
      <c r="Q116" s="17">
        <f t="shared" si="9"/>
        <v>1</v>
      </c>
      <c r="R116" s="17">
        <f t="shared" si="10"/>
        <v>0</v>
      </c>
      <c r="S116" s="4">
        <f t="shared" si="11"/>
        <v>0</v>
      </c>
    </row>
    <row r="117" spans="1:19" x14ac:dyDescent="0.25">
      <c r="A117" t="s">
        <v>44</v>
      </c>
      <c r="B117">
        <v>14423</v>
      </c>
      <c r="C117" t="str">
        <f>VLOOKUP(A117,'srbench true models'!$A$1:$B$133,2,FALSE)</f>
        <v xml:space="preserve"> m_0*v/sqrt(1-v**2/c**2)</v>
      </c>
      <c r="D117" s="3">
        <f>_xlfn.IFNA(VLOOKUP(CONCATENATE($A117,"_",$B117), 'Srbench noise 0'!$A$1:$AH$1291, 32, FALSE),"")</f>
        <v>0.99999077999999997</v>
      </c>
      <c r="E117" s="17">
        <f>_xlfn.IFNA(VLOOKUP(CONCATENATE($A117,"_",$B117), 'Srbench noise 0'!$A$1:$AH$1291, 34, FALSE),"")</f>
        <v>6.3972400000000002E-3</v>
      </c>
      <c r="F117" s="17">
        <f>_xlfn.IFNA(VLOOKUP(CONCATENATE($A117,"_",$B117), 'Srbench noise 0'!$A$1:$AH$1291, 16, FALSE),"")</f>
        <v>18</v>
      </c>
      <c r="G117" s="17">
        <f>_xlfn.IFNA(VLOOKUP(CONCATENATE($A117,"_",$B117), 'Srbench noise 0'!$A$1:$AH$1291, 18, FALSE),"")</f>
        <v>3600.6</v>
      </c>
      <c r="H117" s="17" t="str">
        <f>_xlfn.IFNA(VLOOKUP(CONCATENATE($A117,"_",$B117), 'Srbench noise 0'!$A$1:$AH$1291, 28, FALSE),"")</f>
        <v>0.42927071*x0*x1**3/(-0.33333333*x1 + x2)**2 + 1.00058348*x0*x1</v>
      </c>
      <c r="I117" s="17">
        <f t="shared" si="6"/>
        <v>1</v>
      </c>
      <c r="J117" s="17">
        <f t="shared" si="7"/>
        <v>0</v>
      </c>
      <c r="K117" s="4">
        <f t="shared" si="8"/>
        <v>0</v>
      </c>
      <c r="L117" s="3">
        <f>_xlfn.IFNA(VLOOKUP(CONCATENATE($A117,"_",$B117), 'Srbench noise 0.01'!$A$1:$AH$1291, 32, FALSE),"")</f>
        <v>0.99985683000000003</v>
      </c>
      <c r="M117" s="17">
        <f>_xlfn.IFNA(VLOOKUP(CONCATENATE($A117,"_",$B117), 'Srbench noise 0.01'!$A$1:$AH$1291, 34, FALSE),"")</f>
        <v>2.521458E-2</v>
      </c>
      <c r="N117" s="17">
        <f>_xlfn.IFNA(VLOOKUP(CONCATENATE($A117,"_",$B117), 'Srbench noise 0.01'!$A$1:$AH$1291, 16, FALSE),"")</f>
        <v>15</v>
      </c>
      <c r="O117" s="17">
        <f>_xlfn.IFNA(VLOOKUP(CONCATENATE($A117,"_",$B117), 'Srbench noise 0.01'!$A$1:$AH$1291, 18, FALSE),"")</f>
        <v>28.8</v>
      </c>
      <c r="P117" s="17" t="str">
        <f>_xlfn.IFNA(VLOOKUP(CONCATENATE($A117,"_",$B117), 'Srbench noise 0.01'!$A$1:$AH$1291, 28, FALSE),"")</f>
        <v>0.64*x0*x1**3/x2**2 + 0.99*x0*x1 + 0.01</v>
      </c>
      <c r="Q117" s="17">
        <f t="shared" si="9"/>
        <v>1</v>
      </c>
      <c r="R117" s="17">
        <f t="shared" si="10"/>
        <v>0</v>
      </c>
      <c r="S117" s="4">
        <f t="shared" si="11"/>
        <v>0</v>
      </c>
    </row>
    <row r="118" spans="1:19" x14ac:dyDescent="0.25">
      <c r="A118" t="s">
        <v>44</v>
      </c>
      <c r="B118">
        <v>15795</v>
      </c>
      <c r="C118" t="str">
        <f>VLOOKUP(A118,'srbench true models'!$A$1:$B$133,2,FALSE)</f>
        <v xml:space="preserve"> m_0*v/sqrt(1-v**2/c**2)</v>
      </c>
      <c r="D118" s="3">
        <f>_xlfn.IFNA(VLOOKUP(CONCATENATE($A118,"_",$B118), 'Srbench noise 0'!$A$1:$AH$1291, 32, FALSE),"")</f>
        <v>0.99999185000000002</v>
      </c>
      <c r="E118" s="17">
        <f>_xlfn.IFNA(VLOOKUP(CONCATENATE($A118,"_",$B118), 'Srbench noise 0'!$A$1:$AH$1291, 34, FALSE),"")</f>
        <v>6.0192400000000004E-3</v>
      </c>
      <c r="F118" s="17">
        <f>_xlfn.IFNA(VLOOKUP(CONCATENATE($A118,"_",$B118), 'Srbench noise 0'!$A$1:$AH$1291, 16, FALSE),"")</f>
        <v>18</v>
      </c>
      <c r="G118" s="17">
        <f>_xlfn.IFNA(VLOOKUP(CONCATENATE($A118,"_",$B118), 'Srbench noise 0'!$A$1:$AH$1291, 18, FALSE),"")</f>
        <v>3600.2</v>
      </c>
      <c r="H118" s="17" t="str">
        <f>_xlfn.IFNA(VLOOKUP(CONCATENATE($A118,"_",$B118), 'Srbench noise 0'!$A$1:$AH$1291, 28, FALSE),"")</f>
        <v>0.43088783*x0*x1**3/(-0.33333333*x1 + x2)**2 + 1.00055938*x0*x1</v>
      </c>
      <c r="I118" s="17">
        <f t="shared" si="6"/>
        <v>1</v>
      </c>
      <c r="J118" s="17">
        <f t="shared" si="7"/>
        <v>0</v>
      </c>
      <c r="K118" s="4">
        <f t="shared" si="8"/>
        <v>0</v>
      </c>
      <c r="L118" s="3">
        <f>_xlfn.IFNA(VLOOKUP(CONCATENATE($A118,"_",$B118), 'Srbench noise 0.01'!$A$1:$AH$1291, 32, FALSE),"")</f>
        <v>0.99980247</v>
      </c>
      <c r="M118" s="17">
        <f>_xlfn.IFNA(VLOOKUP(CONCATENATE($A118,"_",$B118), 'Srbench noise 0.01'!$A$1:$AH$1291, 34, FALSE),"")</f>
        <v>2.9631129999999999E-2</v>
      </c>
      <c r="N118" s="17">
        <f>_xlfn.IFNA(VLOOKUP(CONCATENATE($A118,"_",$B118), 'Srbench noise 0.01'!$A$1:$AH$1291, 16, FALSE),"")</f>
        <v>14</v>
      </c>
      <c r="O118" s="17">
        <f>_xlfn.IFNA(VLOOKUP(CONCATENATE($A118,"_",$B118), 'Srbench noise 0.01'!$A$1:$AH$1291, 18, FALSE),"")</f>
        <v>34.6</v>
      </c>
      <c r="P118" s="17" t="str">
        <f>_xlfn.IFNA(VLOOKUP(CONCATENATE($A118,"_",$B118), 'Srbench noise 0.01'!$A$1:$AH$1291, 28, FALSE),"")</f>
        <v>0.64*x0*x1**3/x2**2 + 0.99*x0*x1</v>
      </c>
      <c r="Q118" s="17">
        <f t="shared" si="9"/>
        <v>1</v>
      </c>
      <c r="R118" s="17">
        <f t="shared" si="10"/>
        <v>0</v>
      </c>
      <c r="S118" s="4">
        <f t="shared" si="11"/>
        <v>0</v>
      </c>
    </row>
    <row r="119" spans="1:19" x14ac:dyDescent="0.25">
      <c r="A119" t="s">
        <v>44</v>
      </c>
      <c r="B119">
        <v>16850</v>
      </c>
      <c r="C119" t="str">
        <f>VLOOKUP(A119,'srbench true models'!$A$1:$B$133,2,FALSE)</f>
        <v xml:space="preserve"> m_0*v/sqrt(1-v**2/c**2)</v>
      </c>
      <c r="D119" s="3">
        <f>_xlfn.IFNA(VLOOKUP(CONCATENATE($A119,"_",$B119), 'Srbench noise 0'!$A$1:$AH$1291, 32, FALSE),"")</f>
        <v>0.99999769000000005</v>
      </c>
      <c r="E119" s="17">
        <f>_xlfn.IFNA(VLOOKUP(CONCATENATE($A119,"_",$B119), 'Srbench noise 0'!$A$1:$AH$1291, 34, FALSE),"")</f>
        <v>3.2004199999999998E-3</v>
      </c>
      <c r="F119" s="17">
        <f>_xlfn.IFNA(VLOOKUP(CONCATENATE($A119,"_",$B119), 'Srbench noise 0'!$A$1:$AH$1291, 16, FALSE),"")</f>
        <v>23</v>
      </c>
      <c r="G119" s="17">
        <f>_xlfn.IFNA(VLOOKUP(CONCATENATE($A119,"_",$B119), 'Srbench noise 0'!$A$1:$AH$1291, 18, FALSE),"")</f>
        <v>3600.5</v>
      </c>
      <c r="H119" s="17" t="str">
        <f>_xlfn.IFNA(VLOOKUP(CONCATENATE($A119,"_",$B119), 'Srbench noise 0'!$A$1:$AH$1291, 28, FALSE),"")</f>
        <v>0.62071489*x0*x1**3/(x2*(-x1 + 1.5*x2)) + 1.00144436*x0*x1</v>
      </c>
      <c r="I119" s="17">
        <f t="shared" si="6"/>
        <v>1</v>
      </c>
      <c r="J119" s="17">
        <f t="shared" si="7"/>
        <v>0</v>
      </c>
      <c r="K119" s="4">
        <f t="shared" si="8"/>
        <v>0</v>
      </c>
      <c r="L119" s="3">
        <f>_xlfn.IFNA(VLOOKUP(CONCATENATE($A119,"_",$B119), 'Srbench noise 0.01'!$A$1:$AH$1291, 32, FALSE),"")</f>
        <v>0.99721965999999995</v>
      </c>
      <c r="M119" s="17">
        <f>_xlfn.IFNA(VLOOKUP(CONCATENATE($A119,"_",$B119), 'Srbench noise 0.01'!$A$1:$AH$1291, 34, FALSE),"")</f>
        <v>0.11112717</v>
      </c>
      <c r="N119" s="17">
        <f>_xlfn.IFNA(VLOOKUP(CONCATENATE($A119,"_",$B119), 'Srbench noise 0.01'!$A$1:$AH$1291, 16, FALSE),"")</f>
        <v>19</v>
      </c>
      <c r="O119" s="17">
        <f>_xlfn.IFNA(VLOOKUP(CONCATENATE($A119,"_",$B119), 'Srbench noise 0.01'!$A$1:$AH$1291, 18, FALSE),"")</f>
        <v>25.5</v>
      </c>
      <c r="P119" s="17" t="str">
        <f>_xlfn.IFNA(VLOOKUP(CONCATENATE($A119,"_",$B119), 'Srbench noise 0.01'!$A$1:$AH$1291, 28, FALSE),"")</f>
        <v>1.05*x0*x1 - 4/(x1 - x2) - 5.6/x2</v>
      </c>
      <c r="Q119" s="17">
        <f t="shared" si="9"/>
        <v>0</v>
      </c>
      <c r="R119" s="17">
        <f t="shared" si="10"/>
        <v>0</v>
      </c>
      <c r="S119" s="4">
        <f t="shared" si="11"/>
        <v>0</v>
      </c>
    </row>
    <row r="120" spans="1:19" x14ac:dyDescent="0.25">
      <c r="A120" t="s">
        <v>44</v>
      </c>
      <c r="B120">
        <v>21962</v>
      </c>
      <c r="C120" t="str">
        <f>VLOOKUP(A120,'srbench true models'!$A$1:$B$133,2,FALSE)</f>
        <v xml:space="preserve"> m_0*v/sqrt(1-v**2/c**2)</v>
      </c>
      <c r="D120" s="3">
        <f>_xlfn.IFNA(VLOOKUP(CONCATENATE($A120,"_",$B120), 'Srbench noise 0'!$A$1:$AH$1291, 32, FALSE),"")</f>
        <v>0.99999711999999996</v>
      </c>
      <c r="E120" s="17">
        <f>_xlfn.IFNA(VLOOKUP(CONCATENATE($A120,"_",$B120), 'Srbench noise 0'!$A$1:$AH$1291, 34, FALSE),"")</f>
        <v>3.58042E-3</v>
      </c>
      <c r="F120" s="17">
        <f>_xlfn.IFNA(VLOOKUP(CONCATENATE($A120,"_",$B120), 'Srbench noise 0'!$A$1:$AH$1291, 16, FALSE),"")</f>
        <v>18</v>
      </c>
      <c r="G120" s="17">
        <f>_xlfn.IFNA(VLOOKUP(CONCATENATE($A120,"_",$B120), 'Srbench noise 0'!$A$1:$AH$1291, 18, FALSE),"")</f>
        <v>3601.4</v>
      </c>
      <c r="H120" s="17" t="str">
        <f>_xlfn.IFNA(VLOOKUP(CONCATENATE($A120,"_",$B120), 'Srbench noise 0'!$A$1:$AH$1291, 28, FALSE),"")</f>
        <v>0.39470757*x0*x1**3/(-0.4*x1 + x2)**2 + 1.00207626*x0*x1</v>
      </c>
      <c r="I120" s="17">
        <f t="shared" si="6"/>
        <v>1</v>
      </c>
      <c r="J120" s="17">
        <f t="shared" si="7"/>
        <v>0</v>
      </c>
      <c r="K120" s="4">
        <f t="shared" si="8"/>
        <v>0</v>
      </c>
      <c r="L120" s="3">
        <f>_xlfn.IFNA(VLOOKUP(CONCATENATE($A120,"_",$B120), 'Srbench noise 0.01'!$A$1:$AH$1291, 32, FALSE),"")</f>
        <v>0.99985206999999998</v>
      </c>
      <c r="M120" s="17">
        <f>_xlfn.IFNA(VLOOKUP(CONCATENATE($A120,"_",$B120), 'Srbench noise 0.01'!$A$1:$AH$1291, 34, FALSE),"")</f>
        <v>2.5657329999999999E-2</v>
      </c>
      <c r="N120" s="17">
        <f>_xlfn.IFNA(VLOOKUP(CONCATENATE($A120,"_",$B120), 'Srbench noise 0.01'!$A$1:$AH$1291, 16, FALSE),"")</f>
        <v>14</v>
      </c>
      <c r="O120" s="17">
        <f>_xlfn.IFNA(VLOOKUP(CONCATENATE($A120,"_",$B120), 'Srbench noise 0.01'!$A$1:$AH$1291, 18, FALSE),"")</f>
        <v>31.1</v>
      </c>
      <c r="P120" s="17" t="str">
        <f>_xlfn.IFNA(VLOOKUP(CONCATENATE($A120,"_",$B120), 'Srbench noise 0.01'!$A$1:$AH$1291, 28, FALSE),"")</f>
        <v>0.66*x0*x1**3/x2**2 + 0.99*x0*x1</v>
      </c>
      <c r="Q120" s="17">
        <f t="shared" si="9"/>
        <v>1</v>
      </c>
      <c r="R120" s="17">
        <f t="shared" si="10"/>
        <v>0</v>
      </c>
      <c r="S120" s="4">
        <f t="shared" si="11"/>
        <v>0</v>
      </c>
    </row>
    <row r="121" spans="1:19" x14ac:dyDescent="0.25">
      <c r="A121" t="s">
        <v>44</v>
      </c>
      <c r="B121">
        <v>23654</v>
      </c>
      <c r="C121" t="str">
        <f>VLOOKUP(A121,'srbench true models'!$A$1:$B$133,2,FALSE)</f>
        <v xml:space="preserve"> m_0*v/sqrt(1-v**2/c**2)</v>
      </c>
      <c r="D121" s="3">
        <f>_xlfn.IFNA(VLOOKUP(CONCATENATE($A121,"_",$B121), 'Srbench noise 0'!$A$1:$AH$1291, 32, FALSE),"")</f>
        <v>0.99999769000000005</v>
      </c>
      <c r="E121" s="17">
        <f>_xlfn.IFNA(VLOOKUP(CONCATENATE($A121,"_",$B121), 'Srbench noise 0'!$A$1:$AH$1291, 34, FALSE),"")</f>
        <v>3.2146399999999999E-3</v>
      </c>
      <c r="F121" s="17">
        <f>_xlfn.IFNA(VLOOKUP(CONCATENATE($A121,"_",$B121), 'Srbench noise 0'!$A$1:$AH$1291, 16, FALSE),"")</f>
        <v>22</v>
      </c>
      <c r="G121" s="17">
        <f>_xlfn.IFNA(VLOOKUP(CONCATENATE($A121,"_",$B121), 'Srbench noise 0'!$A$1:$AH$1291, 18, FALSE),"")</f>
        <v>3600.7</v>
      </c>
      <c r="H121" s="17" t="str">
        <f>_xlfn.IFNA(VLOOKUP(CONCATENATE($A121,"_",$B121), 'Srbench noise 0'!$A$1:$AH$1291, 28, FALSE),"")</f>
        <v>-0.19151573*x0*x1*x2/(x1 - x2) + 0.76467407*x0*x1 + 0.00323101*x0*x2 - 0.00099116</v>
      </c>
      <c r="I121" s="17">
        <f t="shared" si="6"/>
        <v>1</v>
      </c>
      <c r="J121" s="17">
        <f t="shared" si="7"/>
        <v>0</v>
      </c>
      <c r="K121" s="4">
        <f t="shared" si="8"/>
        <v>0</v>
      </c>
      <c r="L121" s="3">
        <f>_xlfn.IFNA(VLOOKUP(CONCATENATE($A121,"_",$B121), 'Srbench noise 0.01'!$A$1:$AH$1291, 32, FALSE),"")</f>
        <v>0.99996222999999995</v>
      </c>
      <c r="M121" s="17">
        <f>_xlfn.IFNA(VLOOKUP(CONCATENATE($A121,"_",$B121), 'Srbench noise 0.01'!$A$1:$AH$1291, 34, FALSE),"")</f>
        <v>1.2999800000000001E-2</v>
      </c>
      <c r="N121" s="17">
        <f>_xlfn.IFNA(VLOOKUP(CONCATENATE($A121,"_",$B121), 'Srbench noise 0.01'!$A$1:$AH$1291, 16, FALSE),"")</f>
        <v>18</v>
      </c>
      <c r="O121" s="17">
        <f>_xlfn.IFNA(VLOOKUP(CONCATENATE($A121,"_",$B121), 'Srbench noise 0.01'!$A$1:$AH$1291, 18, FALSE),"")</f>
        <v>71.3</v>
      </c>
      <c r="P121" s="17" t="str">
        <f>_xlfn.IFNA(VLOOKUP(CONCATENATE($A121,"_",$B121), 'Srbench noise 0.01'!$A$1:$AH$1291, 28, FALSE),"")</f>
        <v>-0.14*x0*x1**2/(x1 - 0.9*x2) + 0.98*x0*x1</v>
      </c>
      <c r="Q121" s="17">
        <f t="shared" si="9"/>
        <v>1</v>
      </c>
      <c r="R121" s="17">
        <f t="shared" si="10"/>
        <v>0</v>
      </c>
      <c r="S121" s="4">
        <f t="shared" si="11"/>
        <v>0</v>
      </c>
    </row>
    <row r="122" spans="1:19" x14ac:dyDescent="0.25">
      <c r="A122" t="s">
        <v>44</v>
      </c>
      <c r="B122">
        <v>28020</v>
      </c>
      <c r="C122" t="str">
        <f>VLOOKUP(A122,'srbench true models'!$A$1:$B$133,2,FALSE)</f>
        <v xml:space="preserve"> m_0*v/sqrt(1-v**2/c**2)</v>
      </c>
      <c r="D122" s="3">
        <f>_xlfn.IFNA(VLOOKUP(CONCATENATE($A122,"_",$B122), 'Srbench noise 0'!$A$1:$AH$1291, 32, FALSE),"")</f>
        <v>0.99999139000000004</v>
      </c>
      <c r="E122" s="17">
        <f>_xlfn.IFNA(VLOOKUP(CONCATENATE($A122,"_",$B122), 'Srbench noise 0'!$A$1:$AH$1291, 34, FALSE),"")</f>
        <v>6.1847500000000001E-3</v>
      </c>
      <c r="F122" s="17">
        <f>_xlfn.IFNA(VLOOKUP(CONCATENATE($A122,"_",$B122), 'Srbench noise 0'!$A$1:$AH$1291, 16, FALSE),"")</f>
        <v>19</v>
      </c>
      <c r="G122" s="17">
        <f>_xlfn.IFNA(VLOOKUP(CONCATENATE($A122,"_",$B122), 'Srbench noise 0'!$A$1:$AH$1291, 18, FALSE),"")</f>
        <v>3601.6</v>
      </c>
      <c r="H122" s="17" t="str">
        <f>_xlfn.IFNA(VLOOKUP(CONCATENATE($A122,"_",$B122), 'Srbench noise 0'!$A$1:$AH$1291, 28, FALSE),"")</f>
        <v>1.05499159*x0*x1**4/x2**3 + 1.03044037*x0*x1 - 0.00350125*x0*x2 + 0.00177945</v>
      </c>
      <c r="I122" s="17">
        <f t="shared" si="6"/>
        <v>1</v>
      </c>
      <c r="J122" s="17">
        <f t="shared" si="7"/>
        <v>0</v>
      </c>
      <c r="K122" s="4">
        <f t="shared" si="8"/>
        <v>0</v>
      </c>
      <c r="L122" s="3">
        <f>_xlfn.IFNA(VLOOKUP(CONCATENATE($A122,"_",$B122), 'Srbench noise 0.01'!$A$1:$AH$1291, 32, FALSE),"")</f>
        <v>0.99789251000000001</v>
      </c>
      <c r="M122" s="17">
        <f>_xlfn.IFNA(VLOOKUP(CONCATENATE($A122,"_",$B122), 'Srbench noise 0.01'!$A$1:$AH$1291, 34, FALSE),"")</f>
        <v>9.6766530000000003E-2</v>
      </c>
      <c r="N122" s="17">
        <f>_xlfn.IFNA(VLOOKUP(CONCATENATE($A122,"_",$B122), 'Srbench noise 0.01'!$A$1:$AH$1291, 16, FALSE),"")</f>
        <v>20</v>
      </c>
      <c r="O122" s="17">
        <f>_xlfn.IFNA(VLOOKUP(CONCATENATE($A122,"_",$B122), 'Srbench noise 0.01'!$A$1:$AH$1291, 18, FALSE),"")</f>
        <v>20.399999999999999</v>
      </c>
      <c r="P122" s="17" t="str">
        <f>_xlfn.IFNA(VLOOKUP(CONCATENATE($A122,"_",$B122), 'Srbench noise 0.01'!$A$1:$AH$1291, 28, FALSE),"")</f>
        <v>1.05*x0*x1 - 0.06 - 3.5/(x1 - x2) - 4.76/x2</v>
      </c>
      <c r="Q122" s="17">
        <f t="shared" si="9"/>
        <v>0</v>
      </c>
      <c r="R122" s="17">
        <f t="shared" si="10"/>
        <v>0</v>
      </c>
      <c r="S122" s="4">
        <f t="shared" si="11"/>
        <v>0</v>
      </c>
    </row>
    <row r="123" spans="1:19" x14ac:dyDescent="0.25">
      <c r="A123" t="s">
        <v>44</v>
      </c>
      <c r="B123">
        <v>29910</v>
      </c>
      <c r="C123" t="str">
        <f>VLOOKUP(A123,'srbench true models'!$A$1:$B$133,2,FALSE)</f>
        <v xml:space="preserve"> m_0*v/sqrt(1-v**2/c**2)</v>
      </c>
      <c r="D123" s="3">
        <f>_xlfn.IFNA(VLOOKUP(CONCATENATE($A123,"_",$B123), 'Srbench noise 0'!$A$1:$AH$1291, 32, FALSE),"")</f>
        <v>0.99999700999999996</v>
      </c>
      <c r="E123" s="17">
        <f>_xlfn.IFNA(VLOOKUP(CONCATENATE($A123,"_",$B123), 'Srbench noise 0'!$A$1:$AH$1291, 34, FALSE),"")</f>
        <v>3.6642100000000002E-3</v>
      </c>
      <c r="F123" s="17">
        <f>_xlfn.IFNA(VLOOKUP(CONCATENATE($A123,"_",$B123), 'Srbench noise 0'!$A$1:$AH$1291, 16, FALSE),"")</f>
        <v>19</v>
      </c>
      <c r="G123" s="17">
        <f>_xlfn.IFNA(VLOOKUP(CONCATENATE($A123,"_",$B123), 'Srbench noise 0'!$A$1:$AH$1291, 18, FALSE),"")</f>
        <v>3600.4</v>
      </c>
      <c r="H123" s="17" t="str">
        <f>_xlfn.IFNA(VLOOKUP(CONCATENATE($A123,"_",$B123), 'Srbench noise 0'!$A$1:$AH$1291, 28, FALSE),"")</f>
        <v>0.39395641*x0*x1**3/(-0.4*x1 + x2)**2 + 1.00210957*x0*x1 - 0.00053338</v>
      </c>
      <c r="I123" s="17">
        <f t="shared" si="6"/>
        <v>1</v>
      </c>
      <c r="J123" s="17">
        <f t="shared" si="7"/>
        <v>0</v>
      </c>
      <c r="K123" s="4">
        <f t="shared" si="8"/>
        <v>0</v>
      </c>
      <c r="L123" s="3">
        <f>_xlfn.IFNA(VLOOKUP(CONCATENATE($A123,"_",$B123), 'Srbench noise 0.01'!$A$1:$AH$1291, 32, FALSE),"")</f>
        <v>0.99978908</v>
      </c>
      <c r="M123" s="17">
        <f>_xlfn.IFNA(VLOOKUP(CONCATENATE($A123,"_",$B123), 'Srbench noise 0.01'!$A$1:$AH$1291, 34, FALSE),"")</f>
        <v>3.0791860000000001E-2</v>
      </c>
      <c r="N123" s="17">
        <f>_xlfn.IFNA(VLOOKUP(CONCATENATE($A123,"_",$B123), 'Srbench noise 0.01'!$A$1:$AH$1291, 16, FALSE),"")</f>
        <v>14</v>
      </c>
      <c r="O123" s="17">
        <f>_xlfn.IFNA(VLOOKUP(CONCATENATE($A123,"_",$B123), 'Srbench noise 0.01'!$A$1:$AH$1291, 18, FALSE),"")</f>
        <v>32.200000000000003</v>
      </c>
      <c r="P123" s="17" t="str">
        <f>_xlfn.IFNA(VLOOKUP(CONCATENATE($A123,"_",$B123), 'Srbench noise 0.01'!$A$1:$AH$1291, 28, FALSE),"")</f>
        <v>0.64*x0*x1**3/x2**2 + 0.99*x0*x1</v>
      </c>
      <c r="Q123" s="17">
        <f t="shared" si="9"/>
        <v>1</v>
      </c>
      <c r="R123" s="17">
        <f t="shared" si="10"/>
        <v>0</v>
      </c>
      <c r="S123" s="4">
        <f t="shared" si="11"/>
        <v>0</v>
      </c>
    </row>
    <row r="124" spans="1:19" x14ac:dyDescent="0.25">
      <c r="A124" t="s">
        <v>81</v>
      </c>
      <c r="B124">
        <v>860</v>
      </c>
      <c r="C124" t="str">
        <f>VLOOKUP(A124,'srbench true models'!$A$1:$B$133,2,FALSE)</f>
        <v xml:space="preserve"> (t-u*x/c**2)/sqrt(1-u**2/c**2)</v>
      </c>
      <c r="D124" s="3">
        <f>_xlfn.IFNA(VLOOKUP(CONCATENATE($A124,"_",$B124), 'Srbench noise 0'!$A$1:$AH$1291, 32, FALSE),"")</f>
        <v>0.99994455000000004</v>
      </c>
      <c r="E124" s="17">
        <f>_xlfn.IFNA(VLOOKUP(CONCATENATE($A124,"_",$B124), 'Srbench noise 0'!$A$1:$AH$1291, 34, FALSE),"")</f>
        <v>9.0196900000000003E-3</v>
      </c>
      <c r="F124" s="17">
        <f>_xlfn.IFNA(VLOOKUP(CONCATENATE($A124,"_",$B124), 'Srbench noise 0'!$A$1:$AH$1291, 16, FALSE),"")</f>
        <v>24</v>
      </c>
      <c r="G124" s="17">
        <f>_xlfn.IFNA(VLOOKUP(CONCATENATE($A124,"_",$B124), 'Srbench noise 0'!$A$1:$AH$1291, 18, FALSE),"")</f>
        <v>3600.2</v>
      </c>
      <c r="H124" s="17" t="str">
        <f>_xlfn.IFNA(VLOOKUP(CONCATENATE($A124,"_",$B124), 'Srbench noise 0'!$A$1:$AH$1291, 28, FALSE),"")</f>
        <v>(-1.12557654*x0*x2 + x1**2*(0.99559635*x3 + 0.00814008) + 0.61664133*x2**2*x3)/x1**2</v>
      </c>
      <c r="I124" s="17">
        <f t="shared" si="6"/>
        <v>1</v>
      </c>
      <c r="J124" s="17">
        <f t="shared" si="7"/>
        <v>0</v>
      </c>
      <c r="K124" s="4">
        <f t="shared" si="8"/>
        <v>0</v>
      </c>
      <c r="L124" s="3">
        <f>_xlfn.IFNA(VLOOKUP(CONCATENATE($A124,"_",$B124), 'Srbench noise 0.01'!$A$1:$AH$1291, 32, FALSE),"")</f>
        <v>0.99555161999999997</v>
      </c>
      <c r="M124" s="17">
        <f>_xlfn.IFNA(VLOOKUP(CONCATENATE($A124,"_",$B124), 'Srbench noise 0.01'!$A$1:$AH$1291, 34, FALSE),"")</f>
        <v>8.0787510000000007E-2</v>
      </c>
      <c r="N124" s="17">
        <f>_xlfn.IFNA(VLOOKUP(CONCATENATE($A124,"_",$B124), 'Srbench noise 0.01'!$A$1:$AH$1291, 16, FALSE),"")</f>
        <v>7</v>
      </c>
      <c r="O124" s="17">
        <f>_xlfn.IFNA(VLOOKUP(CONCATENATE($A124,"_",$B124), 'Srbench noise 0.01'!$A$1:$AH$1291, 18, FALSE),"")</f>
        <v>5.2</v>
      </c>
      <c r="P124" s="17" t="str">
        <f>_xlfn.IFNA(VLOOKUP(CONCATENATE($A124,"_",$B124), 'Srbench noise 0.01'!$A$1:$AH$1291, 28, FALSE),"")</f>
        <v>-0.06*x0 + 1.05*x3</v>
      </c>
      <c r="Q124" s="17">
        <f t="shared" si="9"/>
        <v>0</v>
      </c>
      <c r="R124" s="17">
        <f t="shared" si="10"/>
        <v>0</v>
      </c>
      <c r="S124" s="4">
        <f t="shared" si="11"/>
        <v>0</v>
      </c>
    </row>
    <row r="125" spans="1:19" x14ac:dyDescent="0.25">
      <c r="A125" t="s">
        <v>81</v>
      </c>
      <c r="B125">
        <v>4426</v>
      </c>
      <c r="C125" t="str">
        <f>VLOOKUP(A125,'srbench true models'!$A$1:$B$133,2,FALSE)</f>
        <v xml:space="preserve"> (t-u*x/c**2)/sqrt(1-u**2/c**2)</v>
      </c>
      <c r="D125" s="3">
        <f>_xlfn.IFNA(VLOOKUP(CONCATENATE($A125,"_",$B125), 'Srbench noise 0'!$A$1:$AH$1291, 32, FALSE),"")</f>
        <v>0.99994773000000003</v>
      </c>
      <c r="E125" s="17">
        <f>_xlfn.IFNA(VLOOKUP(CONCATENATE($A125,"_",$B125), 'Srbench noise 0'!$A$1:$AH$1291, 34, FALSE),"")</f>
        <v>8.7419200000000002E-3</v>
      </c>
      <c r="F125" s="17">
        <f>_xlfn.IFNA(VLOOKUP(CONCATENATE($A125,"_",$B125), 'Srbench noise 0'!$A$1:$AH$1291, 16, FALSE),"")</f>
        <v>24</v>
      </c>
      <c r="G125" s="17">
        <f>_xlfn.IFNA(VLOOKUP(CONCATENATE($A125,"_",$B125), 'Srbench noise 0'!$A$1:$AH$1291, 18, FALSE),"")</f>
        <v>3600.5</v>
      </c>
      <c r="H125" s="17" t="str">
        <f>_xlfn.IFNA(VLOOKUP(CONCATENATE($A125,"_",$B125), 'Srbench noise 0'!$A$1:$AH$1291, 28, FALSE),"")</f>
        <v>(-1.12248662*x0*x2 + x1**2*(0.99614018*x3 + 0.00653512) + 0.61497389*x2**2*x3)/x1**2</v>
      </c>
      <c r="I125" s="17">
        <f t="shared" si="6"/>
        <v>1</v>
      </c>
      <c r="J125" s="17">
        <f t="shared" si="7"/>
        <v>0</v>
      </c>
      <c r="K125" s="4">
        <f t="shared" si="8"/>
        <v>0</v>
      </c>
      <c r="L125" s="3">
        <f>_xlfn.IFNA(VLOOKUP(CONCATENATE($A125,"_",$B125), 'Srbench noise 0.01'!$A$1:$AH$1291, 32, FALSE),"")</f>
        <v>0.99565977000000006</v>
      </c>
      <c r="M125" s="17">
        <f>_xlfn.IFNA(VLOOKUP(CONCATENATE($A125,"_",$B125), 'Srbench noise 0.01'!$A$1:$AH$1291, 34, FALSE),"")</f>
        <v>7.9657519999999996E-2</v>
      </c>
      <c r="N125" s="17">
        <f>_xlfn.IFNA(VLOOKUP(CONCATENATE($A125,"_",$B125), 'Srbench noise 0.01'!$A$1:$AH$1291, 16, FALSE),"")</f>
        <v>7</v>
      </c>
      <c r="O125" s="17">
        <f>_xlfn.IFNA(VLOOKUP(CONCATENATE($A125,"_",$B125), 'Srbench noise 0.01'!$A$1:$AH$1291, 18, FALSE),"")</f>
        <v>5.8</v>
      </c>
      <c r="P125" s="17" t="str">
        <f>_xlfn.IFNA(VLOOKUP(CONCATENATE($A125,"_",$B125), 'Srbench noise 0.01'!$A$1:$AH$1291, 28, FALSE),"")</f>
        <v>-0.05*x0 + 1.04*x3</v>
      </c>
      <c r="Q125" s="17">
        <f t="shared" si="9"/>
        <v>0</v>
      </c>
      <c r="R125" s="17">
        <f t="shared" si="10"/>
        <v>0</v>
      </c>
      <c r="S125" s="4">
        <f t="shared" si="11"/>
        <v>0</v>
      </c>
    </row>
    <row r="126" spans="1:19" x14ac:dyDescent="0.25">
      <c r="A126" t="s">
        <v>81</v>
      </c>
      <c r="B126">
        <v>5390</v>
      </c>
      <c r="C126" t="str">
        <f>VLOOKUP(A126,'srbench true models'!$A$1:$B$133,2,FALSE)</f>
        <v xml:space="preserve"> (t-u*x/c**2)/sqrt(1-u**2/c**2)</v>
      </c>
      <c r="D126" s="3">
        <f>_xlfn.IFNA(VLOOKUP(CONCATENATE($A126,"_",$B126), 'Srbench noise 0'!$A$1:$AH$1291, 32, FALSE),"")</f>
        <v>0.99993054999999997</v>
      </c>
      <c r="E126" s="17">
        <f>_xlfn.IFNA(VLOOKUP(CONCATENATE($A126,"_",$B126), 'Srbench noise 0'!$A$1:$AH$1291, 34, FALSE),"")</f>
        <v>1.0087580000000001E-2</v>
      </c>
      <c r="F126" s="17">
        <f>_xlfn.IFNA(VLOOKUP(CONCATENATE($A126,"_",$B126), 'Srbench noise 0'!$A$1:$AH$1291, 16, FALSE),"")</f>
        <v>22</v>
      </c>
      <c r="G126" s="17">
        <f>_xlfn.IFNA(VLOOKUP(CONCATENATE($A126,"_",$B126), 'Srbench noise 0'!$A$1:$AH$1291, 18, FALSE),"")</f>
        <v>3600.2</v>
      </c>
      <c r="H126" s="17" t="str">
        <f>_xlfn.IFNA(VLOOKUP(CONCATENATE($A126,"_",$B126), 'Srbench noise 0'!$A$1:$AH$1291, 28, FALSE),"")</f>
        <v>-1.11049925*x0*x2/x1**2 + 0.16488681*x1*x3/(x1 - x2) + 0.81567951*x3</v>
      </c>
      <c r="I126" s="17">
        <f t="shared" si="6"/>
        <v>1</v>
      </c>
      <c r="J126" s="17">
        <f t="shared" si="7"/>
        <v>0</v>
      </c>
      <c r="K126" s="4">
        <f t="shared" si="8"/>
        <v>0</v>
      </c>
      <c r="L126" s="3">
        <f>_xlfn.IFNA(VLOOKUP(CONCATENATE($A126,"_",$B126), 'Srbench noise 0.01'!$A$1:$AH$1291, 32, FALSE),"")</f>
        <v>0.99542003000000001</v>
      </c>
      <c r="M126" s="17">
        <f>_xlfn.IFNA(VLOOKUP(CONCATENATE($A126,"_",$B126), 'Srbench noise 0.01'!$A$1:$AH$1291, 34, FALSE),"")</f>
        <v>8.1919580000000006E-2</v>
      </c>
      <c r="N126" s="17">
        <f>_xlfn.IFNA(VLOOKUP(CONCATENATE($A126,"_",$B126), 'Srbench noise 0.01'!$A$1:$AH$1291, 16, FALSE),"")</f>
        <v>7</v>
      </c>
      <c r="O126" s="17">
        <f>_xlfn.IFNA(VLOOKUP(CONCATENATE($A126,"_",$B126), 'Srbench noise 0.01'!$A$1:$AH$1291, 18, FALSE),"")</f>
        <v>5.2</v>
      </c>
      <c r="P126" s="17" t="str">
        <f>_xlfn.IFNA(VLOOKUP(CONCATENATE($A126,"_",$B126), 'Srbench noise 0.01'!$A$1:$AH$1291, 28, FALSE),"")</f>
        <v>-0.05*x0 + 1.04*x3</v>
      </c>
      <c r="Q126" s="17">
        <f t="shared" si="9"/>
        <v>0</v>
      </c>
      <c r="R126" s="17">
        <f t="shared" si="10"/>
        <v>0</v>
      </c>
      <c r="S126" s="4">
        <f t="shared" si="11"/>
        <v>0</v>
      </c>
    </row>
    <row r="127" spans="1:19" x14ac:dyDescent="0.25">
      <c r="A127" t="s">
        <v>81</v>
      </c>
      <c r="B127">
        <v>14423</v>
      </c>
      <c r="C127" t="str">
        <f>VLOOKUP(A127,'srbench true models'!$A$1:$B$133,2,FALSE)</f>
        <v xml:space="preserve"> (t-u*x/c**2)/sqrt(1-u**2/c**2)</v>
      </c>
      <c r="D127" s="3">
        <f>_xlfn.IFNA(VLOOKUP(CONCATENATE($A127,"_",$B127), 'Srbench noise 0'!$A$1:$AH$1291, 32, FALSE),"")</f>
        <v>0.99994822999999999</v>
      </c>
      <c r="E127" s="17">
        <f>_xlfn.IFNA(VLOOKUP(CONCATENATE($A127,"_",$B127), 'Srbench noise 0'!$A$1:$AH$1291, 34, FALSE),"")</f>
        <v>8.7190500000000008E-3</v>
      </c>
      <c r="F127" s="17">
        <f>_xlfn.IFNA(VLOOKUP(CONCATENATE($A127,"_",$B127), 'Srbench noise 0'!$A$1:$AH$1291, 16, FALSE),"")</f>
        <v>24</v>
      </c>
      <c r="G127" s="17">
        <f>_xlfn.IFNA(VLOOKUP(CONCATENATE($A127,"_",$B127), 'Srbench noise 0'!$A$1:$AH$1291, 18, FALSE),"")</f>
        <v>3600.3</v>
      </c>
      <c r="H127" s="17" t="str">
        <f>_xlfn.IFNA(VLOOKUP(CONCATENATE($A127,"_",$B127), 'Srbench noise 0'!$A$1:$AH$1291, 28, FALSE),"")</f>
        <v>(-1.11592148*x0*x2 + x1**2*(0.99622472*x3 + 0.00671561) + 0.60848649*x2**2*x3)/x1**2</v>
      </c>
      <c r="I127" s="17">
        <f t="shared" si="6"/>
        <v>1</v>
      </c>
      <c r="J127" s="17">
        <f t="shared" si="7"/>
        <v>0</v>
      </c>
      <c r="K127" s="4">
        <f t="shared" si="8"/>
        <v>0</v>
      </c>
      <c r="L127" s="3">
        <f>_xlfn.IFNA(VLOOKUP(CONCATENATE($A127,"_",$B127), 'Srbench noise 0.01'!$A$1:$AH$1291, 32, FALSE),"")</f>
        <v>0.99571772999999997</v>
      </c>
      <c r="M127" s="17">
        <f>_xlfn.IFNA(VLOOKUP(CONCATENATE($A127,"_",$B127), 'Srbench noise 0.01'!$A$1:$AH$1291, 34, FALSE),"")</f>
        <v>7.9297660000000006E-2</v>
      </c>
      <c r="N127" s="17">
        <f>_xlfn.IFNA(VLOOKUP(CONCATENATE($A127,"_",$B127), 'Srbench noise 0.01'!$A$1:$AH$1291, 16, FALSE),"")</f>
        <v>7</v>
      </c>
      <c r="O127" s="17">
        <f>_xlfn.IFNA(VLOOKUP(CONCATENATE($A127,"_",$B127), 'Srbench noise 0.01'!$A$1:$AH$1291, 18, FALSE),"")</f>
        <v>5.0999999999999996</v>
      </c>
      <c r="P127" s="17" t="str">
        <f>_xlfn.IFNA(VLOOKUP(CONCATENATE($A127,"_",$B127), 'Srbench noise 0.01'!$A$1:$AH$1291, 28, FALSE),"")</f>
        <v>-0.05*x0 + 1.04*x3</v>
      </c>
      <c r="Q127" s="17">
        <f t="shared" si="9"/>
        <v>0</v>
      </c>
      <c r="R127" s="17">
        <f t="shared" si="10"/>
        <v>0</v>
      </c>
      <c r="S127" s="4">
        <f t="shared" si="11"/>
        <v>0</v>
      </c>
    </row>
    <row r="128" spans="1:19" x14ac:dyDescent="0.25">
      <c r="A128" t="s">
        <v>81</v>
      </c>
      <c r="B128">
        <v>15795</v>
      </c>
      <c r="C128" t="str">
        <f>VLOOKUP(A128,'srbench true models'!$A$1:$B$133,2,FALSE)</f>
        <v xml:space="preserve"> (t-u*x/c**2)/sqrt(1-u**2/c**2)</v>
      </c>
      <c r="D128" s="3">
        <f>_xlfn.IFNA(VLOOKUP(CONCATENATE($A128,"_",$B128), 'Srbench noise 0'!$A$1:$AH$1291, 32, FALSE),"")</f>
        <v>0.99994373999999997</v>
      </c>
      <c r="E128" s="17">
        <f>_xlfn.IFNA(VLOOKUP(CONCATENATE($A128,"_",$B128), 'Srbench noise 0'!$A$1:$AH$1291, 34, FALSE),"")</f>
        <v>9.0594200000000003E-3</v>
      </c>
      <c r="F128" s="17">
        <f>_xlfn.IFNA(VLOOKUP(CONCATENATE($A128,"_",$B128), 'Srbench noise 0'!$A$1:$AH$1291, 16, FALSE),"")</f>
        <v>24</v>
      </c>
      <c r="G128" s="17">
        <f>_xlfn.IFNA(VLOOKUP(CONCATENATE($A128,"_",$B128), 'Srbench noise 0'!$A$1:$AH$1291, 18, FALSE),"")</f>
        <v>3600.1</v>
      </c>
      <c r="H128" s="17" t="str">
        <f>_xlfn.IFNA(VLOOKUP(CONCATENATE($A128,"_",$B128), 'Srbench noise 0'!$A$1:$AH$1291, 28, FALSE),"")</f>
        <v>(-1.11454488*x0*x2 + x1**2*(0.99705696*x3 + 0.00582154) + 0.60038241*x2**2*x3)/x1**2</v>
      </c>
      <c r="I128" s="17">
        <f t="shared" si="6"/>
        <v>1</v>
      </c>
      <c r="J128" s="17">
        <f t="shared" si="7"/>
        <v>0</v>
      </c>
      <c r="K128" s="4">
        <f t="shared" si="8"/>
        <v>0</v>
      </c>
      <c r="L128" s="3">
        <f>_xlfn.IFNA(VLOOKUP(CONCATENATE($A128,"_",$B128), 'Srbench noise 0.01'!$A$1:$AH$1291, 32, FALSE),"")</f>
        <v>0.99565627000000001</v>
      </c>
      <c r="M128" s="17">
        <f>_xlfn.IFNA(VLOOKUP(CONCATENATE($A128,"_",$B128), 'Srbench noise 0.01'!$A$1:$AH$1291, 34, FALSE),"")</f>
        <v>7.9601779999999997E-2</v>
      </c>
      <c r="N128" s="17">
        <f>_xlfn.IFNA(VLOOKUP(CONCATENATE($A128,"_",$B128), 'Srbench noise 0.01'!$A$1:$AH$1291, 16, FALSE),"")</f>
        <v>7</v>
      </c>
      <c r="O128" s="17">
        <f>_xlfn.IFNA(VLOOKUP(CONCATENATE($A128,"_",$B128), 'Srbench noise 0.01'!$A$1:$AH$1291, 18, FALSE),"")</f>
        <v>6.6</v>
      </c>
      <c r="P128" s="17" t="str">
        <f>_xlfn.IFNA(VLOOKUP(CONCATENATE($A128,"_",$B128), 'Srbench noise 0.01'!$A$1:$AH$1291, 28, FALSE),"")</f>
        <v>-0.05*x0 + 1.04*x3</v>
      </c>
      <c r="Q128" s="17">
        <f t="shared" si="9"/>
        <v>0</v>
      </c>
      <c r="R128" s="17">
        <f t="shared" si="10"/>
        <v>0</v>
      </c>
      <c r="S128" s="4">
        <f t="shared" si="11"/>
        <v>0</v>
      </c>
    </row>
    <row r="129" spans="1:19" x14ac:dyDescent="0.25">
      <c r="A129" t="s">
        <v>81</v>
      </c>
      <c r="B129">
        <v>16850</v>
      </c>
      <c r="C129" t="str">
        <f>VLOOKUP(A129,'srbench true models'!$A$1:$B$133,2,FALSE)</f>
        <v xml:space="preserve"> (t-u*x/c**2)/sqrt(1-u**2/c**2)</v>
      </c>
      <c r="D129" s="3">
        <f>_xlfn.IFNA(VLOOKUP(CONCATENATE($A129,"_",$B129), 'Srbench noise 0'!$A$1:$AH$1291, 32, FALSE),"")</f>
        <v>0.99994316999999999</v>
      </c>
      <c r="E129" s="17">
        <f>_xlfn.IFNA(VLOOKUP(CONCATENATE($A129,"_",$B129), 'Srbench noise 0'!$A$1:$AH$1291, 34, FALSE),"")</f>
        <v>9.0685399999999999E-3</v>
      </c>
      <c r="F129" s="17">
        <f>_xlfn.IFNA(VLOOKUP(CONCATENATE($A129,"_",$B129), 'Srbench noise 0'!$A$1:$AH$1291, 16, FALSE),"")</f>
        <v>24</v>
      </c>
      <c r="G129" s="17">
        <f>_xlfn.IFNA(VLOOKUP(CONCATENATE($A129,"_",$B129), 'Srbench noise 0'!$A$1:$AH$1291, 18, FALSE),"")</f>
        <v>3601.1</v>
      </c>
      <c r="H129" s="17" t="str">
        <f>_xlfn.IFNA(VLOOKUP(CONCATENATE($A129,"_",$B129), 'Srbench noise 0'!$A$1:$AH$1291, 28, FALSE),"")</f>
        <v>(-1.13646854*x0*x2 + x1**2*(0.99600029*x3 + 0.00845543) + 0.6144964*x2**2*x3)/x1**2</v>
      </c>
      <c r="I129" s="17">
        <f t="shared" si="6"/>
        <v>1</v>
      </c>
      <c r="J129" s="17">
        <f t="shared" si="7"/>
        <v>0</v>
      </c>
      <c r="K129" s="4">
        <f t="shared" si="8"/>
        <v>0</v>
      </c>
      <c r="L129" s="3">
        <f>_xlfn.IFNA(VLOOKUP(CONCATENATE($A129,"_",$B129), 'Srbench noise 0.01'!$A$1:$AH$1291, 32, FALSE),"")</f>
        <v>0.99948641999999999</v>
      </c>
      <c r="M129" s="17">
        <f>_xlfn.IFNA(VLOOKUP(CONCATENATE($A129,"_",$B129), 'Srbench noise 0.01'!$A$1:$AH$1291, 34, FALSE),"")</f>
        <v>2.726139E-2</v>
      </c>
      <c r="N129" s="17">
        <f>_xlfn.IFNA(VLOOKUP(CONCATENATE($A129,"_",$B129), 'Srbench noise 0.01'!$A$1:$AH$1291, 16, FALSE),"")</f>
        <v>20</v>
      </c>
      <c r="O129" s="17">
        <f>_xlfn.IFNA(VLOOKUP(CONCATENATE($A129,"_",$B129), 'Srbench noise 0.01'!$A$1:$AH$1291, 18, FALSE),"")</f>
        <v>37.299999999999997</v>
      </c>
      <c r="P129" s="17" t="str">
        <f>_xlfn.IFNA(VLOOKUP(CONCATENATE($A129,"_",$B129), 'Srbench noise 0.01'!$A$1:$AH$1291, 28, FALSE),"")</f>
        <v>-1.69*x0/x1**2 + 0.98*x3 + 0.26*x3/(x1 - x2)</v>
      </c>
      <c r="Q129" s="17">
        <f t="shared" si="9"/>
        <v>1</v>
      </c>
      <c r="R129" s="17">
        <f t="shared" si="10"/>
        <v>0</v>
      </c>
      <c r="S129" s="4">
        <f t="shared" si="11"/>
        <v>0</v>
      </c>
    </row>
    <row r="130" spans="1:19" x14ac:dyDescent="0.25">
      <c r="A130" t="s">
        <v>81</v>
      </c>
      <c r="B130">
        <v>21962</v>
      </c>
      <c r="C130" t="str">
        <f>VLOOKUP(A130,'srbench true models'!$A$1:$B$133,2,FALSE)</f>
        <v xml:space="preserve"> (t-u*x/c**2)/sqrt(1-u**2/c**2)</v>
      </c>
      <c r="D130" s="3">
        <f>_xlfn.IFNA(VLOOKUP(CONCATENATE($A130,"_",$B130), 'Srbench noise 0'!$A$1:$AH$1291, 32, FALSE),"")</f>
        <v>0.99994331000000003</v>
      </c>
      <c r="E130" s="17">
        <f>_xlfn.IFNA(VLOOKUP(CONCATENATE($A130,"_",$B130), 'Srbench noise 0'!$A$1:$AH$1291, 34, FALSE),"")</f>
        <v>9.0985300000000005E-3</v>
      </c>
      <c r="F130" s="17">
        <f>_xlfn.IFNA(VLOOKUP(CONCATENATE($A130,"_",$B130), 'Srbench noise 0'!$A$1:$AH$1291, 16, FALSE),"")</f>
        <v>24</v>
      </c>
      <c r="G130" s="17">
        <f>_xlfn.IFNA(VLOOKUP(CONCATENATE($A130,"_",$B130), 'Srbench noise 0'!$A$1:$AH$1291, 18, FALSE),"")</f>
        <v>3601</v>
      </c>
      <c r="H130" s="17" t="str">
        <f>_xlfn.IFNA(VLOOKUP(CONCATENATE($A130,"_",$B130), 'Srbench noise 0'!$A$1:$AH$1291, 28, FALSE),"")</f>
        <v>(-1.11932424*x0*x2 + x1**2*(0.99675851*x3 + 0.00659133) + 0.60197916*x2**2*x3)/x1**2</v>
      </c>
      <c r="I130" s="17">
        <f t="shared" si="6"/>
        <v>1</v>
      </c>
      <c r="J130" s="17">
        <f t="shared" si="7"/>
        <v>0</v>
      </c>
      <c r="K130" s="4">
        <f t="shared" si="8"/>
        <v>0</v>
      </c>
      <c r="L130" s="3">
        <f>_xlfn.IFNA(VLOOKUP(CONCATENATE($A130,"_",$B130), 'Srbench noise 0.01'!$A$1:$AH$1291, 32, FALSE),"")</f>
        <v>0.99548506000000003</v>
      </c>
      <c r="M130" s="17">
        <f>_xlfn.IFNA(VLOOKUP(CONCATENATE($A130,"_",$B130), 'Srbench noise 0.01'!$A$1:$AH$1291, 34, FALSE),"")</f>
        <v>8.1196779999999996E-2</v>
      </c>
      <c r="N130" s="17">
        <f>_xlfn.IFNA(VLOOKUP(CONCATENATE($A130,"_",$B130), 'Srbench noise 0.01'!$A$1:$AH$1291, 16, FALSE),"")</f>
        <v>7</v>
      </c>
      <c r="O130" s="17">
        <f>_xlfn.IFNA(VLOOKUP(CONCATENATE($A130,"_",$B130), 'Srbench noise 0.01'!$A$1:$AH$1291, 18, FALSE),"")</f>
        <v>5.2</v>
      </c>
      <c r="P130" s="17" t="str">
        <f>_xlfn.IFNA(VLOOKUP(CONCATENATE($A130,"_",$B130), 'Srbench noise 0.01'!$A$1:$AH$1291, 28, FALSE),"")</f>
        <v>-0.06*x0 + 1.05*x3</v>
      </c>
      <c r="Q130" s="17">
        <f t="shared" si="9"/>
        <v>0</v>
      </c>
      <c r="R130" s="17">
        <f t="shared" si="10"/>
        <v>0</v>
      </c>
      <c r="S130" s="4">
        <f t="shared" si="11"/>
        <v>0</v>
      </c>
    </row>
    <row r="131" spans="1:19" x14ac:dyDescent="0.25">
      <c r="A131" t="s">
        <v>81</v>
      </c>
      <c r="B131">
        <v>23654</v>
      </c>
      <c r="C131" t="str">
        <f>VLOOKUP(A131,'srbench true models'!$A$1:$B$133,2,FALSE)</f>
        <v xml:space="preserve"> (t-u*x/c**2)/sqrt(1-u**2/c**2)</v>
      </c>
      <c r="D131" s="3">
        <f>_xlfn.IFNA(VLOOKUP(CONCATENATE($A131,"_",$B131), 'Srbench noise 0'!$A$1:$AH$1291, 32, FALSE),"")</f>
        <v>0.99994263000000005</v>
      </c>
      <c r="E131" s="17">
        <f>_xlfn.IFNA(VLOOKUP(CONCATENATE($A131,"_",$B131), 'Srbench noise 0'!$A$1:$AH$1291, 34, FALSE),"")</f>
        <v>9.1214399999999998E-3</v>
      </c>
      <c r="F131" s="17">
        <f>_xlfn.IFNA(VLOOKUP(CONCATENATE($A131,"_",$B131), 'Srbench noise 0'!$A$1:$AH$1291, 16, FALSE),"")</f>
        <v>24</v>
      </c>
      <c r="G131" s="17">
        <f>_xlfn.IFNA(VLOOKUP(CONCATENATE($A131,"_",$B131), 'Srbench noise 0'!$A$1:$AH$1291, 18, FALSE),"")</f>
        <v>3600.6</v>
      </c>
      <c r="H131" s="17" t="str">
        <f>_xlfn.IFNA(VLOOKUP(CONCATENATE($A131,"_",$B131), 'Srbench noise 0'!$A$1:$AH$1291, 28, FALSE),"")</f>
        <v>(-1.14171338*x0*x2 + x1**2*(0.9958524*x3 + 0.00804052) + 0.62209211*x2**2*x3)/x1**2</v>
      </c>
      <c r="I131" s="17">
        <f t="shared" si="6"/>
        <v>1</v>
      </c>
      <c r="J131" s="17">
        <f t="shared" si="7"/>
        <v>0</v>
      </c>
      <c r="K131" s="4">
        <f t="shared" si="8"/>
        <v>0</v>
      </c>
      <c r="L131" s="3">
        <f>_xlfn.IFNA(VLOOKUP(CONCATENATE($A131,"_",$B131), 'Srbench noise 0.01'!$A$1:$AH$1291, 32, FALSE),"")</f>
        <v>0.99552481000000004</v>
      </c>
      <c r="M131" s="17">
        <f>_xlfn.IFNA(VLOOKUP(CONCATENATE($A131,"_",$B131), 'Srbench noise 0.01'!$A$1:$AH$1291, 34, FALSE),"")</f>
        <v>8.0560619999999999E-2</v>
      </c>
      <c r="N131" s="17">
        <f>_xlfn.IFNA(VLOOKUP(CONCATENATE($A131,"_",$B131), 'Srbench noise 0.01'!$A$1:$AH$1291, 16, FALSE),"")</f>
        <v>7</v>
      </c>
      <c r="O131" s="17">
        <f>_xlfn.IFNA(VLOOKUP(CONCATENATE($A131,"_",$B131), 'Srbench noise 0.01'!$A$1:$AH$1291, 18, FALSE),"")</f>
        <v>5.9</v>
      </c>
      <c r="P131" s="17" t="str">
        <f>_xlfn.IFNA(VLOOKUP(CONCATENATE($A131,"_",$B131), 'Srbench noise 0.01'!$A$1:$AH$1291, 28, FALSE),"")</f>
        <v>-0.06*x0 + 1.05*x3</v>
      </c>
      <c r="Q131" s="17">
        <f t="shared" si="9"/>
        <v>0</v>
      </c>
      <c r="R131" s="17">
        <f t="shared" si="10"/>
        <v>0</v>
      </c>
      <c r="S131" s="4">
        <f t="shared" si="11"/>
        <v>0</v>
      </c>
    </row>
    <row r="132" spans="1:19" x14ac:dyDescent="0.25">
      <c r="A132" t="s">
        <v>81</v>
      </c>
      <c r="B132">
        <v>28020</v>
      </c>
      <c r="C132" t="str">
        <f>VLOOKUP(A132,'srbench true models'!$A$1:$B$133,2,FALSE)</f>
        <v xml:space="preserve"> (t-u*x/c**2)/sqrt(1-u**2/c**2)</v>
      </c>
      <c r="D132" s="3">
        <f>_xlfn.IFNA(VLOOKUP(CONCATENATE($A132,"_",$B132), 'Srbench noise 0'!$A$1:$AH$1291, 32, FALSE),"")</f>
        <v>0.99994397999999995</v>
      </c>
      <c r="E132" s="17">
        <f>_xlfn.IFNA(VLOOKUP(CONCATENATE($A132,"_",$B132), 'Srbench noise 0'!$A$1:$AH$1291, 34, FALSE),"")</f>
        <v>9.0432099999999994E-3</v>
      </c>
      <c r="F132" s="17">
        <f>_xlfn.IFNA(VLOOKUP(CONCATENATE($A132,"_",$B132), 'Srbench noise 0'!$A$1:$AH$1291, 16, FALSE),"")</f>
        <v>24</v>
      </c>
      <c r="G132" s="17">
        <f>_xlfn.IFNA(VLOOKUP(CONCATENATE($A132,"_",$B132), 'Srbench noise 0'!$A$1:$AH$1291, 18, FALSE),"")</f>
        <v>3600.7</v>
      </c>
      <c r="H132" s="17" t="str">
        <f>_xlfn.IFNA(VLOOKUP(CONCATENATE($A132,"_",$B132), 'Srbench noise 0'!$A$1:$AH$1291, 28, FALSE),"")</f>
        <v>(-1.14355037*x0*x2 + x1**2*(0.99518171*x3 + 0.01010946) + 0.62615848*x2**2*x3)/x1**2</v>
      </c>
      <c r="I132" s="17">
        <f t="shared" si="6"/>
        <v>1</v>
      </c>
      <c r="J132" s="17">
        <f t="shared" si="7"/>
        <v>0</v>
      </c>
      <c r="K132" s="4">
        <f t="shared" si="8"/>
        <v>0</v>
      </c>
      <c r="L132" s="3">
        <f>_xlfn.IFNA(VLOOKUP(CONCATENATE($A132,"_",$B132), 'Srbench noise 0.01'!$A$1:$AH$1291, 32, FALSE),"")</f>
        <v>0.99559993000000002</v>
      </c>
      <c r="M132" s="17">
        <f>_xlfn.IFNA(VLOOKUP(CONCATENATE($A132,"_",$B132), 'Srbench noise 0.01'!$A$1:$AH$1291, 34, FALSE),"")</f>
        <v>8.0147319999999994E-2</v>
      </c>
      <c r="N132" s="17">
        <f>_xlfn.IFNA(VLOOKUP(CONCATENATE($A132,"_",$B132), 'Srbench noise 0.01'!$A$1:$AH$1291, 16, FALSE),"")</f>
        <v>7</v>
      </c>
      <c r="O132" s="17">
        <f>_xlfn.IFNA(VLOOKUP(CONCATENATE($A132,"_",$B132), 'Srbench noise 0.01'!$A$1:$AH$1291, 18, FALSE),"")</f>
        <v>5</v>
      </c>
      <c r="P132" s="17" t="str">
        <f>_xlfn.IFNA(VLOOKUP(CONCATENATE($A132,"_",$B132), 'Srbench noise 0.01'!$A$1:$AH$1291, 28, FALSE),"")</f>
        <v>-0.06*x0 + 1.05*x3</v>
      </c>
      <c r="Q132" s="17">
        <f t="shared" si="9"/>
        <v>0</v>
      </c>
      <c r="R132" s="17">
        <f t="shared" si="10"/>
        <v>0</v>
      </c>
      <c r="S132" s="4">
        <f t="shared" si="11"/>
        <v>0</v>
      </c>
    </row>
    <row r="133" spans="1:19" x14ac:dyDescent="0.25">
      <c r="A133" t="s">
        <v>81</v>
      </c>
      <c r="B133">
        <v>29910</v>
      </c>
      <c r="C133" t="str">
        <f>VLOOKUP(A133,'srbench true models'!$A$1:$B$133,2,FALSE)</f>
        <v xml:space="preserve"> (t-u*x/c**2)/sqrt(1-u**2/c**2)</v>
      </c>
      <c r="D133" s="3" t="str">
        <f>_xlfn.IFNA(VLOOKUP(CONCATENATE($A133,"_",$B133), 'Srbench noise 0'!$A$1:$AH$1291, 32, FALSE),"")</f>
        <v/>
      </c>
      <c r="E133" s="17" t="str">
        <f>_xlfn.IFNA(VLOOKUP(CONCATENATE($A133,"_",$B133), 'Srbench noise 0'!$A$1:$AH$1291, 34, FALSE),"")</f>
        <v/>
      </c>
      <c r="F133" s="17" t="str">
        <f>_xlfn.IFNA(VLOOKUP(CONCATENATE($A133,"_",$B133), 'Srbench noise 0'!$A$1:$AH$1291, 16, FALSE),"")</f>
        <v/>
      </c>
      <c r="G133" s="17" t="str">
        <f>_xlfn.IFNA(VLOOKUP(CONCATENATE($A133,"_",$B133), 'Srbench noise 0'!$A$1:$AH$1291, 18, FALSE),"")</f>
        <v/>
      </c>
      <c r="H133" s="17" t="str">
        <f>_xlfn.IFNA(VLOOKUP(CONCATENATE($A133,"_",$B133), 'Srbench noise 0'!$A$1:$AH$1291, 28, FALSE),"")</f>
        <v/>
      </c>
      <c r="I133" s="17">
        <f t="shared" ref="I133:I196" si="12">IF(D133&gt;0.999,1,0)</f>
        <v>1</v>
      </c>
      <c r="J133" s="17">
        <f t="shared" ref="J133:J196" si="13">IF(AND(D133=1, E133&lt;0.000001),1,IF(AND(D133&gt;0.999,E133&lt;0.001),"?",0))</f>
        <v>0</v>
      </c>
      <c r="K133" s="4">
        <f t="shared" ref="K133:K196" si="14">IF(J133&lt;&gt;"?",J133,"")</f>
        <v>0</v>
      </c>
      <c r="L133" s="3" t="str">
        <f>_xlfn.IFNA(VLOOKUP(CONCATENATE($A133,"_",$B133), 'Srbench noise 0.01'!$A$1:$AH$1291, 32, FALSE),"")</f>
        <v/>
      </c>
      <c r="M133" s="17" t="str">
        <f>_xlfn.IFNA(VLOOKUP(CONCATENATE($A133,"_",$B133), 'Srbench noise 0.01'!$A$1:$AH$1291, 34, FALSE),"")</f>
        <v/>
      </c>
      <c r="N133" s="17" t="str">
        <f>_xlfn.IFNA(VLOOKUP(CONCATENATE($A133,"_",$B133), 'Srbench noise 0.01'!$A$1:$AH$1291, 16, FALSE),"")</f>
        <v/>
      </c>
      <c r="O133" s="17" t="str">
        <f>_xlfn.IFNA(VLOOKUP(CONCATENATE($A133,"_",$B133), 'Srbench noise 0.01'!$A$1:$AH$1291, 18, FALSE),"")</f>
        <v/>
      </c>
      <c r="P133" s="17" t="str">
        <f>_xlfn.IFNA(VLOOKUP(CONCATENATE($A133,"_",$B133), 'Srbench noise 0.01'!$A$1:$AH$1291, 28, FALSE),"")</f>
        <v/>
      </c>
      <c r="Q133" s="17">
        <f t="shared" ref="Q133:Q196" si="15">IF(L133&gt;0.999,1,0)</f>
        <v>1</v>
      </c>
      <c r="R133" s="17">
        <f t="shared" ref="R133:R196" si="16">IF(AND(L133=1, M133&lt;0.000001),1,IF(AND(L133&gt;0.999,M133&lt;0.001),"?",0))</f>
        <v>0</v>
      </c>
      <c r="S133" s="4">
        <f t="shared" ref="S133:S196" si="17">IF(R133&lt;&gt;"?",R133,"")</f>
        <v>0</v>
      </c>
    </row>
    <row r="134" spans="1:19" x14ac:dyDescent="0.25">
      <c r="A134" t="s">
        <v>82</v>
      </c>
      <c r="B134">
        <v>860</v>
      </c>
      <c r="C134" t="str">
        <f>VLOOKUP(A134,'srbench true models'!$A$1:$B$133,2,FALSE)</f>
        <v xml:space="preserve"> (x-u*t)/sqrt(1-u**2/c**2)</v>
      </c>
      <c r="D134" s="3">
        <f>_xlfn.IFNA(VLOOKUP(CONCATENATE($A134,"_",$B134), 'Srbench noise 0'!$A$1:$AH$1291, 32, FALSE),"")</f>
        <v>0.99971262000000005</v>
      </c>
      <c r="E134" s="17">
        <f>_xlfn.IFNA(VLOOKUP(CONCATENATE($A134,"_",$B134), 'Srbench noise 0'!$A$1:$AH$1291, 34, FALSE),"")</f>
        <v>2.7103729999999999E-2</v>
      </c>
      <c r="F134" s="17">
        <f>_xlfn.IFNA(VLOOKUP(CONCATENATE($A134,"_",$B134), 'Srbench noise 0'!$A$1:$AH$1291, 16, FALSE),"")</f>
        <v>20</v>
      </c>
      <c r="G134" s="17">
        <f>_xlfn.IFNA(VLOOKUP(CONCATENATE($A134,"_",$B134), 'Srbench noise 0'!$A$1:$AH$1291, 18, FALSE),"")</f>
        <v>3600.8</v>
      </c>
      <c r="H134" s="17" t="str">
        <f>_xlfn.IFNA(VLOOKUP(CONCATENATE($A134,"_",$B134), 'Srbench noise 0'!$A$1:$AH$1291, 28, FALSE),"")</f>
        <v>0.04916684*x0**2*x1**2/x2**2 + 0.99321924*x0 - 1.01957337*x1*x3 + 0.09089809</v>
      </c>
      <c r="I134" s="17">
        <f t="shared" si="12"/>
        <v>1</v>
      </c>
      <c r="J134" s="17">
        <f t="shared" si="13"/>
        <v>0</v>
      </c>
      <c r="K134" s="4">
        <f t="shared" si="14"/>
        <v>0</v>
      </c>
      <c r="L134" s="3">
        <f>_xlfn.IFNA(VLOOKUP(CONCATENATE($A134,"_",$B134), 'Srbench noise 0.01'!$A$1:$AH$1291, 32, FALSE),"")</f>
        <v>0.9992221</v>
      </c>
      <c r="M134" s="17">
        <f>_xlfn.IFNA(VLOOKUP(CONCATENATE($A134,"_",$B134), 'Srbench noise 0.01'!$A$1:$AH$1291, 34, FALSE),"")</f>
        <v>4.4592189999999997E-2</v>
      </c>
      <c r="N134" s="17">
        <f>_xlfn.IFNA(VLOOKUP(CONCATENATE($A134,"_",$B134), 'Srbench noise 0.01'!$A$1:$AH$1291, 16, FALSE),"")</f>
        <v>17</v>
      </c>
      <c r="O134" s="17">
        <f>_xlfn.IFNA(VLOOKUP(CONCATENATE($A134,"_",$B134), 'Srbench noise 0.01'!$A$1:$AH$1291, 18, FALSE),"")</f>
        <v>48.3</v>
      </c>
      <c r="P134" s="17" t="str">
        <f>_xlfn.IFNA(VLOOKUP(CONCATENATE($A134,"_",$B134), 'Srbench noise 0.01'!$A$1:$AH$1291, 28, FALSE),"")</f>
        <v>-0.11*x0*x1/(x1 - x2) + x0 - 1.02*x1*x3</v>
      </c>
      <c r="Q134" s="17">
        <f t="shared" si="15"/>
        <v>1</v>
      </c>
      <c r="R134" s="17">
        <f t="shared" si="16"/>
        <v>0</v>
      </c>
      <c r="S134" s="4">
        <f t="shared" si="17"/>
        <v>0</v>
      </c>
    </row>
    <row r="135" spans="1:19" x14ac:dyDescent="0.25">
      <c r="A135" t="s">
        <v>82</v>
      </c>
      <c r="B135">
        <v>4426</v>
      </c>
      <c r="C135" t="str">
        <f>VLOOKUP(A135,'srbench true models'!$A$1:$B$133,2,FALSE)</f>
        <v xml:space="preserve"> (x-u*t)/sqrt(1-u**2/c**2)</v>
      </c>
      <c r="D135" s="3">
        <f>_xlfn.IFNA(VLOOKUP(CONCATENATE($A135,"_",$B135), 'Srbench noise 0'!$A$1:$AH$1291, 32, FALSE),"")</f>
        <v>0.99972116</v>
      </c>
      <c r="E135" s="17">
        <f>_xlfn.IFNA(VLOOKUP(CONCATENATE($A135,"_",$B135), 'Srbench noise 0'!$A$1:$AH$1291, 34, FALSE),"")</f>
        <v>2.6926450000000001E-2</v>
      </c>
      <c r="F135" s="17">
        <f>_xlfn.IFNA(VLOOKUP(CONCATENATE($A135,"_",$B135), 'Srbench noise 0'!$A$1:$AH$1291, 16, FALSE),"")</f>
        <v>20</v>
      </c>
      <c r="G135" s="17">
        <f>_xlfn.IFNA(VLOOKUP(CONCATENATE($A135,"_",$B135), 'Srbench noise 0'!$A$1:$AH$1291, 18, FALSE),"")</f>
        <v>3600.5</v>
      </c>
      <c r="H135" s="17" t="str">
        <f>_xlfn.IFNA(VLOOKUP(CONCATENATE($A135,"_",$B135), 'Srbench noise 0'!$A$1:$AH$1291, 28, FALSE),"")</f>
        <v>-0.09319086*x0*x1/(x1 - x2 + 0.25) + 0.99903794*x0 - 1.02333335*x1*x3</v>
      </c>
      <c r="I135" s="17">
        <f t="shared" si="12"/>
        <v>1</v>
      </c>
      <c r="J135" s="17">
        <f t="shared" si="13"/>
        <v>0</v>
      </c>
      <c r="K135" s="4">
        <f t="shared" si="14"/>
        <v>0</v>
      </c>
      <c r="L135" s="3">
        <f>_xlfn.IFNA(VLOOKUP(CONCATENATE($A135,"_",$B135), 'Srbench noise 0.01'!$A$1:$AH$1291, 32, FALSE),"")</f>
        <v>0.99904656999999997</v>
      </c>
      <c r="M135" s="17">
        <f>_xlfn.IFNA(VLOOKUP(CONCATENATE($A135,"_",$B135), 'Srbench noise 0.01'!$A$1:$AH$1291, 34, FALSE),"")</f>
        <v>4.9790210000000001E-2</v>
      </c>
      <c r="N135" s="17">
        <f>_xlfn.IFNA(VLOOKUP(CONCATENATE($A135,"_",$B135), 'Srbench noise 0.01'!$A$1:$AH$1291, 16, FALSE),"")</f>
        <v>17</v>
      </c>
      <c r="O135" s="17">
        <f>_xlfn.IFNA(VLOOKUP(CONCATENATE($A135,"_",$B135), 'Srbench noise 0.01'!$A$1:$AH$1291, 18, FALSE),"")</f>
        <v>38.299999999999997</v>
      </c>
      <c r="P135" s="17" t="str">
        <f>_xlfn.IFNA(VLOOKUP(CONCATENATE($A135,"_",$B135), 'Srbench noise 0.01'!$A$1:$AH$1291, 28, FALSE),"")</f>
        <v>0.41*x0*x1**2/x2**2 + 1.01*x0 - 1.02*x1*x3</v>
      </c>
      <c r="Q135" s="17">
        <f t="shared" si="15"/>
        <v>1</v>
      </c>
      <c r="R135" s="17">
        <f t="shared" si="16"/>
        <v>0</v>
      </c>
      <c r="S135" s="4">
        <f t="shared" si="17"/>
        <v>0</v>
      </c>
    </row>
    <row r="136" spans="1:19" x14ac:dyDescent="0.25">
      <c r="A136" t="s">
        <v>82</v>
      </c>
      <c r="B136">
        <v>5390</v>
      </c>
      <c r="C136" t="str">
        <f>VLOOKUP(A136,'srbench true models'!$A$1:$B$133,2,FALSE)</f>
        <v xml:space="preserve"> (x-u*t)/sqrt(1-u**2/c**2)</v>
      </c>
      <c r="D136" s="3">
        <f>_xlfn.IFNA(VLOOKUP(CONCATENATE($A136,"_",$B136), 'Srbench noise 0'!$A$1:$AH$1291, 32, FALSE),"")</f>
        <v>0.99986565000000005</v>
      </c>
      <c r="E136" s="17">
        <f>_xlfn.IFNA(VLOOKUP(CONCATENATE($A136,"_",$B136), 'Srbench noise 0'!$A$1:$AH$1291, 34, FALSE),"")</f>
        <v>1.8564110000000002E-2</v>
      </c>
      <c r="F136" s="17">
        <f>_xlfn.IFNA(VLOOKUP(CONCATENATE($A136,"_",$B136), 'Srbench noise 0'!$A$1:$AH$1291, 16, FALSE),"")</f>
        <v>24</v>
      </c>
      <c r="G136" s="17">
        <f>_xlfn.IFNA(VLOOKUP(CONCATENATE($A136,"_",$B136), 'Srbench noise 0'!$A$1:$AH$1291, 18, FALSE),"")</f>
        <v>3600.9</v>
      </c>
      <c r="H136" s="17" t="str">
        <f>_xlfn.IFNA(VLOOKUP(CONCATENATE($A136,"_",$B136), 'Srbench noise 0'!$A$1:$AH$1291, 28, FALSE),"")</f>
        <v>1.12481062*x0*x1**2/(x2**2*(x3 + log(x2))) + 1.00721098*x0 - 1.00276424*x1*x3 - 0.04282172</v>
      </c>
      <c r="I136" s="17">
        <f t="shared" si="12"/>
        <v>1</v>
      </c>
      <c r="J136" s="17">
        <f t="shared" si="13"/>
        <v>0</v>
      </c>
      <c r="K136" s="4">
        <f t="shared" si="14"/>
        <v>0</v>
      </c>
      <c r="L136" s="3">
        <f>_xlfn.IFNA(VLOOKUP(CONCATENATE($A136,"_",$B136), 'Srbench noise 0.01'!$A$1:$AH$1291, 32, FALSE),"")</f>
        <v>0.99960890999999996</v>
      </c>
      <c r="M136" s="17">
        <f>_xlfn.IFNA(VLOOKUP(CONCATENATE($A136,"_",$B136), 'Srbench noise 0.01'!$A$1:$AH$1291, 34, FALSE),"")</f>
        <v>3.1673050000000001E-2</v>
      </c>
      <c r="N136" s="17">
        <f>_xlfn.IFNA(VLOOKUP(CONCATENATE($A136,"_",$B136), 'Srbench noise 0.01'!$A$1:$AH$1291, 16, FALSE),"")</f>
        <v>17</v>
      </c>
      <c r="O136" s="17">
        <f>_xlfn.IFNA(VLOOKUP(CONCATENATE($A136,"_",$B136), 'Srbench noise 0.01'!$A$1:$AH$1291, 18, FALSE),"")</f>
        <v>48.3</v>
      </c>
      <c r="P136" s="17" t="str">
        <f>_xlfn.IFNA(VLOOKUP(CONCATENATE($A136,"_",$B136), 'Srbench noise 0.01'!$A$1:$AH$1291, 28, FALSE),"")</f>
        <v>-0.11*x0*x1/(x1 - x2) + x0 - 1.03*x1*x3</v>
      </c>
      <c r="Q136" s="17">
        <f t="shared" si="15"/>
        <v>1</v>
      </c>
      <c r="R136" s="17">
        <f t="shared" si="16"/>
        <v>0</v>
      </c>
      <c r="S136" s="4">
        <f t="shared" si="17"/>
        <v>0</v>
      </c>
    </row>
    <row r="137" spans="1:19" x14ac:dyDescent="0.25">
      <c r="A137" t="s">
        <v>82</v>
      </c>
      <c r="B137">
        <v>14423</v>
      </c>
      <c r="C137" t="str">
        <f>VLOOKUP(A137,'srbench true models'!$A$1:$B$133,2,FALSE)</f>
        <v xml:space="preserve"> (x-u*t)/sqrt(1-u**2/c**2)</v>
      </c>
      <c r="D137" s="3">
        <f>_xlfn.IFNA(VLOOKUP(CONCATENATE($A137,"_",$B137), 'Srbench noise 0'!$A$1:$AH$1291, 32, FALSE),"")</f>
        <v>0.99964518000000002</v>
      </c>
      <c r="E137" s="17">
        <f>_xlfn.IFNA(VLOOKUP(CONCATENATE($A137,"_",$B137), 'Srbench noise 0'!$A$1:$AH$1291, 34, FALSE),"")</f>
        <v>3.0280319999999999E-2</v>
      </c>
      <c r="F137" s="17">
        <f>_xlfn.IFNA(VLOOKUP(CONCATENATE($A137,"_",$B137), 'Srbench noise 0'!$A$1:$AH$1291, 16, FALSE),"")</f>
        <v>17</v>
      </c>
      <c r="G137" s="17">
        <f>_xlfn.IFNA(VLOOKUP(CONCATENATE($A137,"_",$B137), 'Srbench noise 0'!$A$1:$AH$1291, 18, FALSE),"")</f>
        <v>3600.3</v>
      </c>
      <c r="H137" s="17" t="str">
        <f>_xlfn.IFNA(VLOOKUP(CONCATENATE($A137,"_",$B137), 'Srbench noise 0'!$A$1:$AH$1291, 28, FALSE),"")</f>
        <v>-0.80516225*x0*cos(x1/x2) + 1.81043667*x0 - 1.02177718*x1*x3</v>
      </c>
      <c r="I137" s="17">
        <f t="shared" si="12"/>
        <v>1</v>
      </c>
      <c r="J137" s="17">
        <f t="shared" si="13"/>
        <v>0</v>
      </c>
      <c r="K137" s="4">
        <f t="shared" si="14"/>
        <v>0</v>
      </c>
      <c r="L137" s="3">
        <f>_xlfn.IFNA(VLOOKUP(CONCATENATE($A137,"_",$B137), 'Srbench noise 0.01'!$A$1:$AH$1291, 32, FALSE),"")</f>
        <v>0.99908967000000004</v>
      </c>
      <c r="M137" s="17">
        <f>_xlfn.IFNA(VLOOKUP(CONCATENATE($A137,"_",$B137), 'Srbench noise 0.01'!$A$1:$AH$1291, 34, FALSE),"")</f>
        <v>4.8501490000000001E-2</v>
      </c>
      <c r="N137" s="17">
        <f>_xlfn.IFNA(VLOOKUP(CONCATENATE($A137,"_",$B137), 'Srbench noise 0.01'!$A$1:$AH$1291, 16, FALSE),"")</f>
        <v>18</v>
      </c>
      <c r="O137" s="17">
        <f>_xlfn.IFNA(VLOOKUP(CONCATENATE($A137,"_",$B137), 'Srbench noise 0.01'!$A$1:$AH$1291, 18, FALSE),"")</f>
        <v>40.299999999999997</v>
      </c>
      <c r="P137" s="17" t="str">
        <f>_xlfn.IFNA(VLOOKUP(CONCATENATE($A137,"_",$B137), 'Srbench noise 0.01'!$A$1:$AH$1291, 28, FALSE),"")</f>
        <v>-0.42*x0*cos(1.4*x1/x2) + 1.42*x0 - 1.02*x1*x3</v>
      </c>
      <c r="Q137" s="17">
        <f t="shared" si="15"/>
        <v>1</v>
      </c>
      <c r="R137" s="17">
        <f t="shared" si="16"/>
        <v>0</v>
      </c>
      <c r="S137" s="4">
        <f t="shared" si="17"/>
        <v>0</v>
      </c>
    </row>
    <row r="138" spans="1:19" x14ac:dyDescent="0.25">
      <c r="A138" t="s">
        <v>82</v>
      </c>
      <c r="B138">
        <v>15795</v>
      </c>
      <c r="C138" t="str">
        <f>VLOOKUP(A138,'srbench true models'!$A$1:$B$133,2,FALSE)</f>
        <v xml:space="preserve"> (x-u*t)/sqrt(1-u**2/c**2)</v>
      </c>
      <c r="D138" s="3">
        <f>_xlfn.IFNA(VLOOKUP(CONCATENATE($A138,"_",$B138), 'Srbench noise 0'!$A$1:$AH$1291, 32, FALSE),"")</f>
        <v>0.99980102999999998</v>
      </c>
      <c r="E138" s="17">
        <f>_xlfn.IFNA(VLOOKUP(CONCATENATE($A138,"_",$B138), 'Srbench noise 0'!$A$1:$AH$1291, 34, FALSE),"")</f>
        <v>2.2699770000000001E-2</v>
      </c>
      <c r="F138" s="17">
        <f>_xlfn.IFNA(VLOOKUP(CONCATENATE($A138,"_",$B138), 'Srbench noise 0'!$A$1:$AH$1291, 16, FALSE),"")</f>
        <v>25</v>
      </c>
      <c r="G138" s="17">
        <f>_xlfn.IFNA(VLOOKUP(CONCATENATE($A138,"_",$B138), 'Srbench noise 0'!$A$1:$AH$1291, 18, FALSE),"")</f>
        <v>3600.3</v>
      </c>
      <c r="H138" s="17" t="str">
        <f>_xlfn.IFNA(VLOOKUP(CONCATENATE($A138,"_",$B138), 'Srbench noise 0'!$A$1:$AH$1291, 28, FALSE),"")</f>
        <v>-0.06871152*x0*x2/(x1 - x2 + 0.5/x3) + 0.93127438*x0 - 1.00620231*x1*x3 - 0.03623532</v>
      </c>
      <c r="I138" s="17">
        <f t="shared" si="12"/>
        <v>1</v>
      </c>
      <c r="J138" s="17">
        <f t="shared" si="13"/>
        <v>0</v>
      </c>
      <c r="K138" s="4">
        <f t="shared" si="14"/>
        <v>0</v>
      </c>
      <c r="L138" s="3">
        <f>_xlfn.IFNA(VLOOKUP(CONCATENATE($A138,"_",$B138), 'Srbench noise 0.01'!$A$1:$AH$1291, 32, FALSE),"")</f>
        <v>0.99959947999999998</v>
      </c>
      <c r="M138" s="17">
        <f>_xlfn.IFNA(VLOOKUP(CONCATENATE($A138,"_",$B138), 'Srbench noise 0.01'!$A$1:$AH$1291, 34, FALSE),"")</f>
        <v>3.2206579999999999E-2</v>
      </c>
      <c r="N138" s="17">
        <f>_xlfn.IFNA(VLOOKUP(CONCATENATE($A138,"_",$B138), 'Srbench noise 0.01'!$A$1:$AH$1291, 16, FALSE),"")</f>
        <v>17</v>
      </c>
      <c r="O138" s="17">
        <f>_xlfn.IFNA(VLOOKUP(CONCATENATE($A138,"_",$B138), 'Srbench noise 0.01'!$A$1:$AH$1291, 18, FALSE),"")</f>
        <v>50.8</v>
      </c>
      <c r="P138" s="17" t="str">
        <f>_xlfn.IFNA(VLOOKUP(CONCATENATE($A138,"_",$B138), 'Srbench noise 0.01'!$A$1:$AH$1291, 28, FALSE),"")</f>
        <v>-0.11*x0*x1/(x1 - x2) + x0 - 1.03*x1*x3</v>
      </c>
      <c r="Q138" s="17">
        <f t="shared" si="15"/>
        <v>1</v>
      </c>
      <c r="R138" s="17">
        <f t="shared" si="16"/>
        <v>0</v>
      </c>
      <c r="S138" s="4">
        <f t="shared" si="17"/>
        <v>0</v>
      </c>
    </row>
    <row r="139" spans="1:19" x14ac:dyDescent="0.25">
      <c r="A139" t="s">
        <v>82</v>
      </c>
      <c r="B139">
        <v>16850</v>
      </c>
      <c r="C139" t="str">
        <f>VLOOKUP(A139,'srbench true models'!$A$1:$B$133,2,FALSE)</f>
        <v xml:space="preserve"> (x-u*t)/sqrt(1-u**2/c**2)</v>
      </c>
      <c r="D139" s="3">
        <f>_xlfn.IFNA(VLOOKUP(CONCATENATE($A139,"_",$B139), 'Srbench noise 0'!$A$1:$AH$1291, 32, FALSE),"")</f>
        <v>0.99967605999999998</v>
      </c>
      <c r="E139" s="17">
        <f>_xlfn.IFNA(VLOOKUP(CONCATENATE($A139,"_",$B139), 'Srbench noise 0'!$A$1:$AH$1291, 34, FALSE),"")</f>
        <v>2.8705390000000001E-2</v>
      </c>
      <c r="F139" s="17">
        <f>_xlfn.IFNA(VLOOKUP(CONCATENATE($A139,"_",$B139), 'Srbench noise 0'!$A$1:$AH$1291, 16, FALSE),"")</f>
        <v>19</v>
      </c>
      <c r="G139" s="17">
        <f>_xlfn.IFNA(VLOOKUP(CONCATENATE($A139,"_",$B139), 'Srbench noise 0'!$A$1:$AH$1291, 18, FALSE),"")</f>
        <v>3601.1</v>
      </c>
      <c r="H139" s="17" t="str">
        <f>_xlfn.IFNA(VLOOKUP(CONCATENATE($A139,"_",$B139), 'Srbench noise 0'!$A$1:$AH$1291, 28, FALSE),"")</f>
        <v>-0.06148847*x0*x2/(x1 - 0.84147098*x2) + 0.92648643*x0 - 1.02188547*x1*x3</v>
      </c>
      <c r="I139" s="17">
        <f t="shared" si="12"/>
        <v>1</v>
      </c>
      <c r="J139" s="17">
        <f t="shared" si="13"/>
        <v>0</v>
      </c>
      <c r="K139" s="4">
        <f t="shared" si="14"/>
        <v>0</v>
      </c>
      <c r="L139" s="3">
        <f>_xlfn.IFNA(VLOOKUP(CONCATENATE($A139,"_",$B139), 'Srbench noise 0.01'!$A$1:$AH$1291, 32, FALSE),"")</f>
        <v>0.99957567000000003</v>
      </c>
      <c r="M139" s="17">
        <f>_xlfn.IFNA(VLOOKUP(CONCATENATE($A139,"_",$B139), 'Srbench noise 0.01'!$A$1:$AH$1291, 34, FALSE),"")</f>
        <v>3.2853939999999998E-2</v>
      </c>
      <c r="N139" s="17">
        <f>_xlfn.IFNA(VLOOKUP(CONCATENATE($A139,"_",$B139), 'Srbench noise 0.01'!$A$1:$AH$1291, 16, FALSE),"")</f>
        <v>17</v>
      </c>
      <c r="O139" s="17">
        <f>_xlfn.IFNA(VLOOKUP(CONCATENATE($A139,"_",$B139), 'Srbench noise 0.01'!$A$1:$AH$1291, 18, FALSE),"")</f>
        <v>51.4</v>
      </c>
      <c r="P139" s="17" t="str">
        <f>_xlfn.IFNA(VLOOKUP(CONCATENATE($A139,"_",$B139), 'Srbench noise 0.01'!$A$1:$AH$1291, 28, FALSE),"")</f>
        <v>-0.11*x0*x1/(x1 - x2) + x0 - 1.03*x1*x3</v>
      </c>
      <c r="Q139" s="17">
        <f t="shared" si="15"/>
        <v>1</v>
      </c>
      <c r="R139" s="17">
        <f t="shared" si="16"/>
        <v>0</v>
      </c>
      <c r="S139" s="4">
        <f t="shared" si="17"/>
        <v>0</v>
      </c>
    </row>
    <row r="140" spans="1:19" x14ac:dyDescent="0.25">
      <c r="A140" t="s">
        <v>82</v>
      </c>
      <c r="B140">
        <v>21962</v>
      </c>
      <c r="C140" t="str">
        <f>VLOOKUP(A140,'srbench true models'!$A$1:$B$133,2,FALSE)</f>
        <v xml:space="preserve"> (x-u*t)/sqrt(1-u**2/c**2)</v>
      </c>
      <c r="D140" s="3">
        <f>_xlfn.IFNA(VLOOKUP(CONCATENATE($A140,"_",$B140), 'Srbench noise 0'!$A$1:$AH$1291, 32, FALSE),"")</f>
        <v>0.99999839000000001</v>
      </c>
      <c r="E140" s="17">
        <f>_xlfn.IFNA(VLOOKUP(CONCATENATE($A140,"_",$B140), 'Srbench noise 0'!$A$1:$AH$1291, 34, FALSE),"")</f>
        <v>2.0538499999999999E-3</v>
      </c>
      <c r="F140" s="17">
        <f>_xlfn.IFNA(VLOOKUP(CONCATENATE($A140,"_",$B140), 'Srbench noise 0'!$A$1:$AH$1291, 16, FALSE),"")</f>
        <v>29</v>
      </c>
      <c r="G140" s="17">
        <f>_xlfn.IFNA(VLOOKUP(CONCATENATE($A140,"_",$B140), 'Srbench noise 0'!$A$1:$AH$1291, 18, FALSE),"")</f>
        <v>3600.4</v>
      </c>
      <c r="H140" s="17" t="str">
        <f>_xlfn.IFNA(VLOOKUP(CONCATENATE($A140,"_",$B140), 'Srbench noise 0'!$A$1:$AH$1291, 28, FALSE),"")</f>
        <v>0.48378619*x0 + 0.51590731*x0/cos(x1/x2)**2 - 3.23727305*x1*x3/(cos(x1/x2) + 0.8)**2</v>
      </c>
      <c r="I140" s="17">
        <f t="shared" si="12"/>
        <v>1</v>
      </c>
      <c r="J140" s="17">
        <f t="shared" si="13"/>
        <v>0</v>
      </c>
      <c r="K140" s="4">
        <f t="shared" si="14"/>
        <v>0</v>
      </c>
      <c r="L140" s="3">
        <f>_xlfn.IFNA(VLOOKUP(CONCATENATE($A140,"_",$B140), 'Srbench noise 0.01'!$A$1:$AH$1291, 32, FALSE),"")</f>
        <v>0.99949474999999999</v>
      </c>
      <c r="M140" s="17">
        <f>_xlfn.IFNA(VLOOKUP(CONCATENATE($A140,"_",$B140), 'Srbench noise 0.01'!$A$1:$AH$1291, 34, FALSE),"")</f>
        <v>3.633314E-2</v>
      </c>
      <c r="N140" s="17">
        <f>_xlfn.IFNA(VLOOKUP(CONCATENATE($A140,"_",$B140), 'Srbench noise 0.01'!$A$1:$AH$1291, 16, FALSE),"")</f>
        <v>18</v>
      </c>
      <c r="O140" s="17">
        <f>_xlfn.IFNA(VLOOKUP(CONCATENATE($A140,"_",$B140), 'Srbench noise 0.01'!$A$1:$AH$1291, 18, FALSE),"")</f>
        <v>50.5</v>
      </c>
      <c r="P140" s="17" t="str">
        <f>_xlfn.IFNA(VLOOKUP(CONCATENATE($A140,"_",$B140), 'Srbench noise 0.01'!$A$1:$AH$1291, 28, FALSE),"")</f>
        <v>0.09*x0*x2/(x1 - x2)**2 + x0 - x1*x3 - 0.04</v>
      </c>
      <c r="Q140" s="17">
        <f t="shared" si="15"/>
        <v>1</v>
      </c>
      <c r="R140" s="17">
        <f t="shared" si="16"/>
        <v>0</v>
      </c>
      <c r="S140" s="4">
        <f t="shared" si="17"/>
        <v>0</v>
      </c>
    </row>
    <row r="141" spans="1:19" x14ac:dyDescent="0.25">
      <c r="A141" t="s">
        <v>82</v>
      </c>
      <c r="B141">
        <v>23654</v>
      </c>
      <c r="C141" t="str">
        <f>VLOOKUP(A141,'srbench true models'!$A$1:$B$133,2,FALSE)</f>
        <v xml:space="preserve"> (x-u*t)/sqrt(1-u**2/c**2)</v>
      </c>
      <c r="D141" s="3">
        <f>_xlfn.IFNA(VLOOKUP(CONCATENATE($A141,"_",$B141), 'Srbench noise 0'!$A$1:$AH$1291, 32, FALSE),"")</f>
        <v>0.99985007000000004</v>
      </c>
      <c r="E141" s="17">
        <f>_xlfn.IFNA(VLOOKUP(CONCATENATE($A141,"_",$B141), 'Srbench noise 0'!$A$1:$AH$1291, 34, FALSE),"")</f>
        <v>1.9673309999999999E-2</v>
      </c>
      <c r="F141" s="17">
        <f>_xlfn.IFNA(VLOOKUP(CONCATENATE($A141,"_",$B141), 'Srbench noise 0'!$A$1:$AH$1291, 16, FALSE),"")</f>
        <v>28</v>
      </c>
      <c r="G141" s="17">
        <f>_xlfn.IFNA(VLOOKUP(CONCATENATE($A141,"_",$B141), 'Srbench noise 0'!$A$1:$AH$1291, 18, FALSE),"")</f>
        <v>3601</v>
      </c>
      <c r="H141" s="17" t="str">
        <f>_xlfn.IFNA(VLOOKUP(CONCATENATE($A141,"_",$B141), 'Srbench noise 0'!$A$1:$AH$1291, 28, FALSE),"")</f>
        <v>-0.14074271*x0*x1/(x1 - x2) + 0.98889168*x0 - 1.12956093*x1*x3*cos(0.5 - 1/x2) + 0.05023659</v>
      </c>
      <c r="I141" s="17">
        <f t="shared" si="12"/>
        <v>1</v>
      </c>
      <c r="J141" s="17">
        <f t="shared" si="13"/>
        <v>0</v>
      </c>
      <c r="K141" s="4">
        <f t="shared" si="14"/>
        <v>0</v>
      </c>
      <c r="L141" s="3">
        <f>_xlfn.IFNA(VLOOKUP(CONCATENATE($A141,"_",$B141), 'Srbench noise 0.01'!$A$1:$AH$1291, 32, FALSE),"")</f>
        <v>0.99854642000000005</v>
      </c>
      <c r="M141" s="17">
        <f>_xlfn.IFNA(VLOOKUP(CONCATENATE($A141,"_",$B141), 'Srbench noise 0.01'!$A$1:$AH$1291, 34, FALSE),"")</f>
        <v>6.1255709999999998E-2</v>
      </c>
      <c r="N141" s="17">
        <f>_xlfn.IFNA(VLOOKUP(CONCATENATE($A141,"_",$B141), 'Srbench noise 0.01'!$A$1:$AH$1291, 16, FALSE),"")</f>
        <v>17</v>
      </c>
      <c r="O141" s="17">
        <f>_xlfn.IFNA(VLOOKUP(CONCATENATE($A141,"_",$B141), 'Srbench noise 0.01'!$A$1:$AH$1291, 18, FALSE),"")</f>
        <v>39.799999999999997</v>
      </c>
      <c r="P141" s="17" t="str">
        <f>_xlfn.IFNA(VLOOKUP(CONCATENATE($A141,"_",$B141), 'Srbench noise 0.01'!$A$1:$AH$1291, 28, FALSE),"")</f>
        <v>x0 - 0.17*x0/(x1 - x2) - 0.99*x1*x3 - 0.07</v>
      </c>
      <c r="Q141" s="17">
        <f t="shared" si="15"/>
        <v>0</v>
      </c>
      <c r="R141" s="17">
        <f t="shared" si="16"/>
        <v>0</v>
      </c>
      <c r="S141" s="4">
        <f t="shared" si="17"/>
        <v>0</v>
      </c>
    </row>
    <row r="142" spans="1:19" x14ac:dyDescent="0.25">
      <c r="A142" t="s">
        <v>82</v>
      </c>
      <c r="B142">
        <v>28020</v>
      </c>
      <c r="C142" t="str">
        <f>VLOOKUP(A142,'srbench true models'!$A$1:$B$133,2,FALSE)</f>
        <v xml:space="preserve"> (x-u*t)/sqrt(1-u**2/c**2)</v>
      </c>
      <c r="D142" s="3">
        <f>_xlfn.IFNA(VLOOKUP(CONCATENATE($A142,"_",$B142), 'Srbench noise 0'!$A$1:$AH$1291, 32, FALSE),"")</f>
        <v>0.99971984000000003</v>
      </c>
      <c r="E142" s="17">
        <f>_xlfn.IFNA(VLOOKUP(CONCATENATE($A142,"_",$B142), 'Srbench noise 0'!$A$1:$AH$1291, 34, FALSE),"")</f>
        <v>2.6870169999999999E-2</v>
      </c>
      <c r="F142" s="17">
        <f>_xlfn.IFNA(VLOOKUP(CONCATENATE($A142,"_",$B142), 'Srbench noise 0'!$A$1:$AH$1291, 16, FALSE),"")</f>
        <v>20</v>
      </c>
      <c r="G142" s="17">
        <f>_xlfn.IFNA(VLOOKUP(CONCATENATE($A142,"_",$B142), 'Srbench noise 0'!$A$1:$AH$1291, 18, FALSE),"")</f>
        <v>3601</v>
      </c>
      <c r="H142" s="17" t="str">
        <f>_xlfn.IFNA(VLOOKUP(CONCATENATE($A142,"_",$B142), 'Srbench noise 0'!$A$1:$AH$1291, 28, FALSE),"")</f>
        <v>0.05048174*x0**2*x1**2/x2**2 + 0.99295753*x0 - 1.01710931*x1*x3 + 0.08580962</v>
      </c>
      <c r="I142" s="17">
        <f t="shared" si="12"/>
        <v>1</v>
      </c>
      <c r="J142" s="17">
        <f t="shared" si="13"/>
        <v>0</v>
      </c>
      <c r="K142" s="4">
        <f t="shared" si="14"/>
        <v>0</v>
      </c>
      <c r="L142" s="3">
        <f>_xlfn.IFNA(VLOOKUP(CONCATENATE($A142,"_",$B142), 'Srbench noise 0.01'!$A$1:$AH$1291, 32, FALSE),"")</f>
        <v>0.99939792999999999</v>
      </c>
      <c r="M142" s="17">
        <f>_xlfn.IFNA(VLOOKUP(CONCATENATE($A142,"_",$B142), 'Srbench noise 0.01'!$A$1:$AH$1291, 34, FALSE),"")</f>
        <v>3.9390649999999999E-2</v>
      </c>
      <c r="N142" s="17">
        <f>_xlfn.IFNA(VLOOKUP(CONCATENATE($A142,"_",$B142), 'Srbench noise 0.01'!$A$1:$AH$1291, 16, FALSE),"")</f>
        <v>17</v>
      </c>
      <c r="O142" s="17">
        <f>_xlfn.IFNA(VLOOKUP(CONCATENATE($A142,"_",$B142), 'Srbench noise 0.01'!$A$1:$AH$1291, 18, FALSE),"")</f>
        <v>38.799999999999997</v>
      </c>
      <c r="P142" s="17" t="str">
        <f>_xlfn.IFNA(VLOOKUP(CONCATENATE($A142,"_",$B142), 'Srbench noise 0.01'!$A$1:$AH$1291, 28, FALSE),"")</f>
        <v>x0 - 0.11*x0/(x1 - 0.8*x2) - 0.99*x1*x3 - 0.09</v>
      </c>
      <c r="Q142" s="17">
        <f t="shared" si="15"/>
        <v>1</v>
      </c>
      <c r="R142" s="17">
        <f t="shared" si="16"/>
        <v>0</v>
      </c>
      <c r="S142" s="4">
        <f t="shared" si="17"/>
        <v>0</v>
      </c>
    </row>
    <row r="143" spans="1:19" x14ac:dyDescent="0.25">
      <c r="A143" t="s">
        <v>82</v>
      </c>
      <c r="B143">
        <v>29910</v>
      </c>
      <c r="C143" t="str">
        <f>VLOOKUP(A143,'srbench true models'!$A$1:$B$133,2,FALSE)</f>
        <v xml:space="preserve"> (x-u*t)/sqrt(1-u**2/c**2)</v>
      </c>
      <c r="D143" s="3">
        <f>_xlfn.IFNA(VLOOKUP(CONCATENATE($A143,"_",$B143), 'Srbench noise 0'!$A$1:$AH$1291, 32, FALSE),"")</f>
        <v>0.99979397000000003</v>
      </c>
      <c r="E143" s="17">
        <f>_xlfn.IFNA(VLOOKUP(CONCATENATE($A143,"_",$B143), 'Srbench noise 0'!$A$1:$AH$1291, 34, FALSE),"")</f>
        <v>2.2969750000000001E-2</v>
      </c>
      <c r="F143" s="17">
        <f>_xlfn.IFNA(VLOOKUP(CONCATENATE($A143,"_",$B143), 'Srbench noise 0'!$A$1:$AH$1291, 16, FALSE),"")</f>
        <v>24</v>
      </c>
      <c r="G143" s="17">
        <f>_xlfn.IFNA(VLOOKUP(CONCATENATE($A143,"_",$B143), 'Srbench noise 0'!$A$1:$AH$1291, 18, FALSE),"")</f>
        <v>3600.5</v>
      </c>
      <c r="H143" s="17" t="str">
        <f>_xlfn.IFNA(VLOOKUP(CONCATENATE($A143,"_",$B143), 'Srbench noise 0'!$A$1:$AH$1291, 28, FALSE),"")</f>
        <v>0.08909888*x0*x1/(-x1 + x2 + 0.5*x3 - 1) + 0.99983983*x0 - 1.0144239*x1*x3 - 0.02033228</v>
      </c>
      <c r="I143" s="17">
        <f t="shared" si="12"/>
        <v>1</v>
      </c>
      <c r="J143" s="17">
        <f t="shared" si="13"/>
        <v>0</v>
      </c>
      <c r="K143" s="4">
        <f t="shared" si="14"/>
        <v>0</v>
      </c>
      <c r="L143" s="3">
        <f>_xlfn.IFNA(VLOOKUP(CONCATENATE($A143,"_",$B143), 'Srbench noise 0.01'!$A$1:$AH$1291, 32, FALSE),"")</f>
        <v>0.99922277999999998</v>
      </c>
      <c r="M143" s="17">
        <f>_xlfn.IFNA(VLOOKUP(CONCATENATE($A143,"_",$B143), 'Srbench noise 0.01'!$A$1:$AH$1291, 34, FALSE),"")</f>
        <v>4.4612869999999999E-2</v>
      </c>
      <c r="N143" s="17">
        <f>_xlfn.IFNA(VLOOKUP(CONCATENATE($A143,"_",$B143), 'Srbench noise 0.01'!$A$1:$AH$1291, 16, FALSE),"")</f>
        <v>24</v>
      </c>
      <c r="O143" s="17">
        <f>_xlfn.IFNA(VLOOKUP(CONCATENATE($A143,"_",$B143), 'Srbench noise 0.01'!$A$1:$AH$1291, 18, FALSE),"")</f>
        <v>55.8</v>
      </c>
      <c r="P143" s="17" t="str">
        <f>_xlfn.IFNA(VLOOKUP(CONCATENATE($A143,"_",$B143), 'Srbench noise 0.01'!$A$1:$AH$1291, 28, FALSE),"")</f>
        <v>0.97*x0 - 0.33*x0/(x1 - x2) - x1*x3 + 0.19 - 2.29/x2</v>
      </c>
      <c r="Q143" s="17">
        <f t="shared" si="15"/>
        <v>1</v>
      </c>
      <c r="R143" s="17">
        <f t="shared" si="16"/>
        <v>0</v>
      </c>
      <c r="S143" s="4">
        <f t="shared" si="17"/>
        <v>0</v>
      </c>
    </row>
    <row r="144" spans="1:19" x14ac:dyDescent="0.25">
      <c r="A144" t="s">
        <v>39</v>
      </c>
      <c r="B144">
        <v>860</v>
      </c>
      <c r="C144" t="str">
        <f>VLOOKUP(A144,'srbench true models'!$A$1:$B$133,2,FALSE)</f>
        <v xml:space="preserve"> (u+v)/(1+u*v/c**2)</v>
      </c>
      <c r="D144" s="3">
        <f>_xlfn.IFNA(VLOOKUP(CONCATENATE($A144,"_",$B144), 'Srbench noise 0'!$A$1:$AH$1291, 32, FALSE),"")</f>
        <v>0.99750609000000001</v>
      </c>
      <c r="E144" s="17">
        <f>_xlfn.IFNA(VLOOKUP(CONCATENATE($A144,"_",$B144), 'Srbench noise 0'!$A$1:$AH$1291, 34, FALSE),"")</f>
        <v>5.7146549999999997E-2</v>
      </c>
      <c r="F144" s="17">
        <f>_xlfn.IFNA(VLOOKUP(CONCATENATE($A144,"_",$B144), 'Srbench noise 0'!$A$1:$AH$1291, 16, FALSE),"")</f>
        <v>24</v>
      </c>
      <c r="G144" s="17">
        <f>_xlfn.IFNA(VLOOKUP(CONCATENATE($A144,"_",$B144), 'Srbench noise 0'!$A$1:$AH$1291, 18, FALSE),"")</f>
        <v>3600.2</v>
      </c>
      <c r="H144" s="17" t="str">
        <f>_xlfn.IFNA(VLOOKUP(CONCATENATE($A144,"_",$B144), 'Srbench noise 0'!$A$1:$AH$1291, 28, FALSE),"")</f>
        <v>0.82420806*x0*sin(x0/(x1 + x2) + 2.71828183) + 1.44122662*x0 - 0.52680689*log(x1)*log(x2) - 0.4958878</v>
      </c>
      <c r="I144" s="17">
        <f t="shared" si="12"/>
        <v>0</v>
      </c>
      <c r="J144" s="17">
        <f t="shared" si="13"/>
        <v>0</v>
      </c>
      <c r="K144" s="4">
        <f t="shared" si="14"/>
        <v>0</v>
      </c>
      <c r="L144" s="3">
        <f>_xlfn.IFNA(VLOOKUP(CONCATENATE($A144,"_",$B144), 'Srbench noise 0.01'!$A$1:$AH$1291, 32, FALSE),"")</f>
        <v>0.98953336999999997</v>
      </c>
      <c r="M144" s="17">
        <f>_xlfn.IFNA(VLOOKUP(CONCATENATE($A144,"_",$B144), 'Srbench noise 0.01'!$A$1:$AH$1291, 34, FALSE),"")</f>
        <v>0.11707209</v>
      </c>
      <c r="N144" s="17">
        <f>_xlfn.IFNA(VLOOKUP(CONCATENATE($A144,"_",$B144), 'Srbench noise 0.01'!$A$1:$AH$1291, 16, FALSE),"")</f>
        <v>30</v>
      </c>
      <c r="O144" s="17">
        <f>_xlfn.IFNA(VLOOKUP(CONCATENATE($A144,"_",$B144), 'Srbench noise 0.01'!$A$1:$AH$1291, 18, FALSE),"")</f>
        <v>114.8</v>
      </c>
      <c r="P144" s="17" t="str">
        <f>_xlfn.IFNA(VLOOKUP(CONCATENATE($A144,"_",$B144), 'Srbench noise 0.01'!$A$1:$AH$1291, 28, FALSE),"")</f>
        <v>4.48*x0**0.5 - 3.98*x0/((x1 + 0.5)*(x2 + 0.5)) - 5.21 + 2.1/x2 + 2.11/x1</v>
      </c>
      <c r="Q144" s="17">
        <f t="shared" si="15"/>
        <v>0</v>
      </c>
      <c r="R144" s="17">
        <f t="shared" si="16"/>
        <v>0</v>
      </c>
      <c r="S144" s="4">
        <f t="shared" si="17"/>
        <v>0</v>
      </c>
    </row>
    <row r="145" spans="1:19" x14ac:dyDescent="0.25">
      <c r="A145" t="s">
        <v>39</v>
      </c>
      <c r="B145">
        <v>4426</v>
      </c>
      <c r="C145" t="str">
        <f>VLOOKUP(A145,'srbench true models'!$A$1:$B$133,2,FALSE)</f>
        <v xml:space="preserve"> (u+v)/(1+u*v/c**2)</v>
      </c>
      <c r="D145" s="3">
        <f>_xlfn.IFNA(VLOOKUP(CONCATENATE($A145,"_",$B145), 'Srbench noise 0'!$A$1:$AH$1291, 32, FALSE),"")</f>
        <v>0.99664841999999998</v>
      </c>
      <c r="E145" s="17">
        <f>_xlfn.IFNA(VLOOKUP(CONCATENATE($A145,"_",$B145), 'Srbench noise 0'!$A$1:$AH$1291, 34, FALSE),"")</f>
        <v>6.574257E-2</v>
      </c>
      <c r="F145" s="17">
        <f>_xlfn.IFNA(VLOOKUP(CONCATENATE($A145,"_",$B145), 'Srbench noise 0'!$A$1:$AH$1291, 16, FALSE),"")</f>
        <v>29</v>
      </c>
      <c r="G145" s="17">
        <f>_xlfn.IFNA(VLOOKUP(CONCATENATE($A145,"_",$B145), 'Srbench noise 0'!$A$1:$AH$1291, 18, FALSE),"")</f>
        <v>3601</v>
      </c>
      <c r="H145" s="17" t="str">
        <f>_xlfn.IFNA(VLOOKUP(CONCATENATE($A145,"_",$B145), 'Srbench noise 0'!$A$1:$AH$1291, 28, FALSE),"")</f>
        <v>0.01825157*x0**2 + 2.00910382*x0 - 1.31321526*(x0 + 1)**2/(x1 + x2 + 3.14159265) - 0.62361851*log(x1)*log(x2) - 0.18135895</v>
      </c>
      <c r="I145" s="17">
        <f t="shared" si="12"/>
        <v>0</v>
      </c>
      <c r="J145" s="17">
        <f t="shared" si="13"/>
        <v>0</v>
      </c>
      <c r="K145" s="4">
        <f t="shared" si="14"/>
        <v>0</v>
      </c>
      <c r="L145" s="3">
        <f>_xlfn.IFNA(VLOOKUP(CONCATENATE($A145,"_",$B145), 'Srbench noise 0.01'!$A$1:$AH$1291, 32, FALSE),"")</f>
        <v>0.98902161</v>
      </c>
      <c r="M145" s="17">
        <f>_xlfn.IFNA(VLOOKUP(CONCATENATE($A145,"_",$B145), 'Srbench noise 0.01'!$A$1:$AH$1291, 34, FALSE),"")</f>
        <v>0.11898478</v>
      </c>
      <c r="N145" s="17">
        <f>_xlfn.IFNA(VLOOKUP(CONCATENATE($A145,"_",$B145), 'Srbench noise 0.01'!$A$1:$AH$1291, 16, FALSE),"")</f>
        <v>48</v>
      </c>
      <c r="O145" s="17">
        <f>_xlfn.IFNA(VLOOKUP(CONCATENATE($A145,"_",$B145), 'Srbench noise 0.01'!$A$1:$AH$1291, 18, FALSE),"")</f>
        <v>185.5</v>
      </c>
      <c r="P145" s="17" t="str">
        <f>_xlfn.IFNA(VLOOKUP(CONCATENATE($A145,"_",$B145), 'Srbench noise 0.01'!$A$1:$AH$1291, 28, FALSE),"")</f>
        <v>(-1.05*x1*cos(x0**0.5) + x2*(0.3*x2*cos(x1/x0**0.5) + 0.07*x2 - 3.92*cos(x0**0.5) - 0.89*cos(x1/x0**0.5) + 2.22) + 4.84*cos(x0**0.5))/x2</v>
      </c>
      <c r="Q145" s="17">
        <f t="shared" si="15"/>
        <v>0</v>
      </c>
      <c r="R145" s="17">
        <f t="shared" si="16"/>
        <v>0</v>
      </c>
      <c r="S145" s="4">
        <f t="shared" si="17"/>
        <v>0</v>
      </c>
    </row>
    <row r="146" spans="1:19" x14ac:dyDescent="0.25">
      <c r="A146" t="s">
        <v>39</v>
      </c>
      <c r="B146">
        <v>5390</v>
      </c>
      <c r="C146" t="str">
        <f>VLOOKUP(A146,'srbench true models'!$A$1:$B$133,2,FALSE)</f>
        <v xml:space="preserve"> (u+v)/(1+u*v/c**2)</v>
      </c>
      <c r="D146" s="3">
        <f>_xlfn.IFNA(VLOOKUP(CONCATENATE($A146,"_",$B146), 'Srbench noise 0'!$A$1:$AH$1291, 32, FALSE),"")</f>
        <v>0.99660196000000001</v>
      </c>
      <c r="E146" s="17">
        <f>_xlfn.IFNA(VLOOKUP(CONCATENATE($A146,"_",$B146), 'Srbench noise 0'!$A$1:$AH$1291, 34, FALSE),"")</f>
        <v>6.647467E-2</v>
      </c>
      <c r="F146" s="17">
        <f>_xlfn.IFNA(VLOOKUP(CONCATENATE($A146,"_",$B146), 'Srbench noise 0'!$A$1:$AH$1291, 16, FALSE),"")</f>
        <v>24</v>
      </c>
      <c r="G146" s="17">
        <f>_xlfn.IFNA(VLOOKUP(CONCATENATE($A146,"_",$B146), 'Srbench noise 0'!$A$1:$AH$1291, 18, FALSE),"")</f>
        <v>3600.9</v>
      </c>
      <c r="H146" s="17" t="str">
        <f>_xlfn.IFNA(VLOOKUP(CONCATENATE($A146,"_",$B146), 'Srbench noise 0'!$A$1:$AH$1291, 28, FALSE),"")</f>
        <v>1.95384757*x0 - 0.97944945*(x0 + 1)**2/(x1 + x2 + 2) - 0.61046752*log(x1)*log(x2) - 0.19783914</v>
      </c>
      <c r="I146" s="17">
        <f t="shared" si="12"/>
        <v>0</v>
      </c>
      <c r="J146" s="17">
        <f t="shared" si="13"/>
        <v>0</v>
      </c>
      <c r="K146" s="4">
        <f t="shared" si="14"/>
        <v>0</v>
      </c>
      <c r="L146" s="3">
        <f>_xlfn.IFNA(VLOOKUP(CONCATENATE($A146,"_",$B146), 'Srbench noise 0.01'!$A$1:$AH$1291, 32, FALSE),"")</f>
        <v>0.99539191999999999</v>
      </c>
      <c r="M146" s="17">
        <f>_xlfn.IFNA(VLOOKUP(CONCATENATE($A146,"_",$B146), 'Srbench noise 0.01'!$A$1:$AH$1291, 34, FALSE),"")</f>
        <v>7.7410870000000007E-2</v>
      </c>
      <c r="N146" s="17">
        <f>_xlfn.IFNA(VLOOKUP(CONCATENATE($A146,"_",$B146), 'Srbench noise 0.01'!$A$1:$AH$1291, 16, FALSE),"")</f>
        <v>30</v>
      </c>
      <c r="O146" s="17">
        <f>_xlfn.IFNA(VLOOKUP(CONCATENATE($A146,"_",$B146), 'Srbench noise 0.01'!$A$1:$AH$1291, 18, FALSE),"")</f>
        <v>114.6</v>
      </c>
      <c r="P146" s="17" t="str">
        <f>_xlfn.IFNA(VLOOKUP(CONCATENATE($A146,"_",$B146), 'Srbench noise 0.01'!$A$1:$AH$1291, 28, FALSE),"")</f>
        <v>-2.17*x0**1.5/(x1 + x2 + 1) + 18.68*(0.25*x0 + 1)**0.5 + 0.57*log(x1)*log(1/x2) - 19.41</v>
      </c>
      <c r="Q146" s="17">
        <f t="shared" si="15"/>
        <v>0</v>
      </c>
      <c r="R146" s="17">
        <f t="shared" si="16"/>
        <v>0</v>
      </c>
      <c r="S146" s="4">
        <f t="shared" si="17"/>
        <v>0</v>
      </c>
    </row>
    <row r="147" spans="1:19" x14ac:dyDescent="0.25">
      <c r="A147" t="s">
        <v>39</v>
      </c>
      <c r="B147">
        <v>14423</v>
      </c>
      <c r="C147" t="str">
        <f>VLOOKUP(A147,'srbench true models'!$A$1:$B$133,2,FALSE)</f>
        <v xml:space="preserve"> (u+v)/(1+u*v/c**2)</v>
      </c>
      <c r="D147" s="3">
        <f>_xlfn.IFNA(VLOOKUP(CONCATENATE($A147,"_",$B147), 'Srbench noise 0'!$A$1:$AH$1291, 32, FALSE),"")</f>
        <v>0.99641906000000002</v>
      </c>
      <c r="E147" s="17">
        <f>_xlfn.IFNA(VLOOKUP(CONCATENATE($A147,"_",$B147), 'Srbench noise 0'!$A$1:$AH$1291, 34, FALSE),"")</f>
        <v>6.8145620000000004E-2</v>
      </c>
      <c r="F147" s="17">
        <f>_xlfn.IFNA(VLOOKUP(CONCATENATE($A147,"_",$B147), 'Srbench noise 0'!$A$1:$AH$1291, 16, FALSE),"")</f>
        <v>24</v>
      </c>
      <c r="G147" s="17">
        <f>_xlfn.IFNA(VLOOKUP(CONCATENATE($A147,"_",$B147), 'Srbench noise 0'!$A$1:$AH$1291, 18, FALSE),"")</f>
        <v>3601.7</v>
      </c>
      <c r="H147" s="17" t="str">
        <f>_xlfn.IFNA(VLOOKUP(CONCATENATE($A147,"_",$B147), 'Srbench noise 0'!$A$1:$AH$1291, 28, FALSE),"")</f>
        <v>-1.45537852*x0**2/(0.5*x0 + x1 + x2) + 1.99533502*x0 - 0.56113738*log(x1)*log(x2) - 0.58416465</v>
      </c>
      <c r="I147" s="17">
        <f t="shared" si="12"/>
        <v>0</v>
      </c>
      <c r="J147" s="17">
        <f t="shared" si="13"/>
        <v>0</v>
      </c>
      <c r="K147" s="4">
        <f t="shared" si="14"/>
        <v>0</v>
      </c>
      <c r="L147" s="3">
        <f>_xlfn.IFNA(VLOOKUP(CONCATENATE($A147,"_",$B147), 'Srbench noise 0.01'!$A$1:$AH$1291, 32, FALSE),"")</f>
        <v>0.99388049000000001</v>
      </c>
      <c r="M147" s="17">
        <f>_xlfn.IFNA(VLOOKUP(CONCATENATE($A147,"_",$B147), 'Srbench noise 0.01'!$A$1:$AH$1291, 34, FALSE),"")</f>
        <v>8.9083560000000006E-2</v>
      </c>
      <c r="N147" s="17">
        <f>_xlfn.IFNA(VLOOKUP(CONCATENATE($A147,"_",$B147), 'Srbench noise 0.01'!$A$1:$AH$1291, 16, FALSE),"")</f>
        <v>32</v>
      </c>
      <c r="O147" s="17">
        <f>_xlfn.IFNA(VLOOKUP(CONCATENATE($A147,"_",$B147), 'Srbench noise 0.01'!$A$1:$AH$1291, 18, FALSE),"")</f>
        <v>232.1</v>
      </c>
      <c r="P147" s="17" t="str">
        <f>_xlfn.IFNA(VLOOKUP(CONCATENATE($A147,"_",$B147), 'Srbench noise 0.01'!$A$1:$AH$1291, 28, FALSE),"")</f>
        <v>2.19*x0*x1/(x0 + x1) - 2.42*x1*x2/(x0 + x1) + 1.06*x2 - 0.44 + 0.33*x1**0.5*x2/x0</v>
      </c>
      <c r="Q147" s="17">
        <f t="shared" si="15"/>
        <v>0</v>
      </c>
      <c r="R147" s="17">
        <f t="shared" si="16"/>
        <v>0</v>
      </c>
      <c r="S147" s="4">
        <f t="shared" si="17"/>
        <v>0</v>
      </c>
    </row>
    <row r="148" spans="1:19" x14ac:dyDescent="0.25">
      <c r="A148" t="s">
        <v>39</v>
      </c>
      <c r="B148">
        <v>15795</v>
      </c>
      <c r="C148" t="str">
        <f>VLOOKUP(A148,'srbench true models'!$A$1:$B$133,2,FALSE)</f>
        <v xml:space="preserve"> (u+v)/(1+u*v/c**2)</v>
      </c>
      <c r="D148" s="3">
        <f>_xlfn.IFNA(VLOOKUP(CONCATENATE($A148,"_",$B148), 'Srbench noise 0'!$A$1:$AH$1291, 32, FALSE),"")</f>
        <v>0.99581257999999995</v>
      </c>
      <c r="E148" s="17">
        <f>_xlfn.IFNA(VLOOKUP(CONCATENATE($A148,"_",$B148), 'Srbench noise 0'!$A$1:$AH$1291, 34, FALSE),"")</f>
        <v>7.383315E-2</v>
      </c>
      <c r="F148" s="17">
        <f>_xlfn.IFNA(VLOOKUP(CONCATENATE($A148,"_",$B148), 'Srbench noise 0'!$A$1:$AH$1291, 16, FALSE),"")</f>
        <v>24</v>
      </c>
      <c r="G148" s="17">
        <f>_xlfn.IFNA(VLOOKUP(CONCATENATE($A148,"_",$B148), 'Srbench noise 0'!$A$1:$AH$1291, 18, FALSE),"")</f>
        <v>3600.5</v>
      </c>
      <c r="H148" s="17" t="str">
        <f>_xlfn.IFNA(VLOOKUP(CONCATENATE($A148,"_",$B148), 'Srbench noise 0'!$A$1:$AH$1291, 28, FALSE),"")</f>
        <v>1.77132623*x0 - 0.79449234*(x0 + 0.5)**2/(x1 + x2 + 1) - 0.51267989*log(x1)*log(x2) - 0.32803294</v>
      </c>
      <c r="I148" s="17">
        <f t="shared" si="12"/>
        <v>0</v>
      </c>
      <c r="J148" s="17">
        <f t="shared" si="13"/>
        <v>0</v>
      </c>
      <c r="K148" s="4">
        <f t="shared" si="14"/>
        <v>0</v>
      </c>
      <c r="L148" s="3">
        <f>_xlfn.IFNA(VLOOKUP(CONCATENATE($A148,"_",$B148), 'Srbench noise 0.01'!$A$1:$AH$1291, 32, FALSE),"")</f>
        <v>0.99101647000000004</v>
      </c>
      <c r="M148" s="17">
        <f>_xlfn.IFNA(VLOOKUP(CONCATENATE($A148,"_",$B148), 'Srbench noise 0.01'!$A$1:$AH$1291, 34, FALSE),"")</f>
        <v>0.10814379</v>
      </c>
      <c r="N148" s="17">
        <f>_xlfn.IFNA(VLOOKUP(CONCATENATE($A148,"_",$B148), 'Srbench noise 0.01'!$A$1:$AH$1291, 16, FALSE),"")</f>
        <v>35</v>
      </c>
      <c r="O148" s="17">
        <f>_xlfn.IFNA(VLOOKUP(CONCATENATE($A148,"_",$B148), 'Srbench noise 0.01'!$A$1:$AH$1291, 18, FALSE),"")</f>
        <v>344.2</v>
      </c>
      <c r="P148" s="17" t="str">
        <f>_xlfn.IFNA(VLOOKUP(CONCATENATE($A148,"_",$B148), 'Srbench noise 0.01'!$A$1:$AH$1291, 28, FALSE),"")</f>
        <v>-1.94*log(x1)*cos((x0 + x0/x2)**0.5) + 1.44 - 4.54*log(x2)*cos(1.1*(0.83*x0 + 1)**0.5)/(x1 + 0.5)</v>
      </c>
      <c r="Q148" s="17">
        <f t="shared" si="15"/>
        <v>0</v>
      </c>
      <c r="R148" s="17">
        <f t="shared" si="16"/>
        <v>0</v>
      </c>
      <c r="S148" s="4">
        <f t="shared" si="17"/>
        <v>0</v>
      </c>
    </row>
    <row r="149" spans="1:19" x14ac:dyDescent="0.25">
      <c r="A149" t="s">
        <v>39</v>
      </c>
      <c r="B149">
        <v>16850</v>
      </c>
      <c r="C149" t="str">
        <f>VLOOKUP(A149,'srbench true models'!$A$1:$B$133,2,FALSE)</f>
        <v xml:space="preserve"> (u+v)/(1+u*v/c**2)</v>
      </c>
      <c r="D149" s="3">
        <f>_xlfn.IFNA(VLOOKUP(CONCATENATE($A149,"_",$B149), 'Srbench noise 0'!$A$1:$AH$1291, 32, FALSE),"")</f>
        <v>0.99850561000000004</v>
      </c>
      <c r="E149" s="17">
        <f>_xlfn.IFNA(VLOOKUP(CONCATENATE($A149,"_",$B149), 'Srbench noise 0'!$A$1:$AH$1291, 34, FALSE),"")</f>
        <v>4.3865149999999999E-2</v>
      </c>
      <c r="F149" s="17">
        <f>_xlfn.IFNA(VLOOKUP(CONCATENATE($A149,"_",$B149), 'Srbench noise 0'!$A$1:$AH$1291, 16, FALSE),"")</f>
        <v>22</v>
      </c>
      <c r="G149" s="17">
        <f>_xlfn.IFNA(VLOOKUP(CONCATENATE($A149,"_",$B149), 'Srbench noise 0'!$A$1:$AH$1291, 18, FALSE),"")</f>
        <v>3601</v>
      </c>
      <c r="H149" s="17" t="str">
        <f>_xlfn.IFNA(VLOOKUP(CONCATENATE($A149,"_",$B149), 'Srbench noise 0'!$A$1:$AH$1291, 28, FALSE),"")</f>
        <v>-0.46523139*x0*log(x0*sin(1/x1))*sin(log(x0/x2)) + 0.98538413*x0 + 0.05421599</v>
      </c>
      <c r="I149" s="17">
        <f t="shared" si="12"/>
        <v>0</v>
      </c>
      <c r="J149" s="17">
        <f t="shared" si="13"/>
        <v>0</v>
      </c>
      <c r="K149" s="4">
        <f t="shared" si="14"/>
        <v>0</v>
      </c>
      <c r="L149" s="3">
        <f>_xlfn.IFNA(VLOOKUP(CONCATENATE($A149,"_",$B149), 'Srbench noise 0.01'!$A$1:$AH$1291, 32, FALSE),"")</f>
        <v>0.99498284000000004</v>
      </c>
      <c r="M149" s="17">
        <f>_xlfn.IFNA(VLOOKUP(CONCATENATE($A149,"_",$B149), 'Srbench noise 0.01'!$A$1:$AH$1291, 34, FALSE),"")</f>
        <v>8.0374230000000005E-2</v>
      </c>
      <c r="N149" s="17">
        <f>_xlfn.IFNA(VLOOKUP(CONCATENATE($A149,"_",$B149), 'Srbench noise 0.01'!$A$1:$AH$1291, 16, FALSE),"")</f>
        <v>53</v>
      </c>
      <c r="O149" s="17">
        <f>_xlfn.IFNA(VLOOKUP(CONCATENATE($A149,"_",$B149), 'Srbench noise 0.01'!$A$1:$AH$1291, 18, FALSE),"")</f>
        <v>351.3</v>
      </c>
      <c r="P149" s="17" t="str">
        <f>_xlfn.IFNA(VLOOKUP(CONCATENATE($A149,"_",$B149), 'Srbench noise 0.01'!$A$1:$AH$1291, 28, FALSE),"")</f>
        <v>-3.17*x0/(x1 + x2) + 0.34*x1 - 1.06*x2**0.5/(0.32*x0/x1 + 1/(x0*x1))**0.5 + 0.33*x2 - 22.26/(0.32*x0 + 1)**0.5 + 20.67 + 3.7/(x1 + x2)</v>
      </c>
      <c r="Q149" s="17">
        <f t="shared" si="15"/>
        <v>0</v>
      </c>
      <c r="R149" s="17">
        <f t="shared" si="16"/>
        <v>0</v>
      </c>
      <c r="S149" s="4">
        <f t="shared" si="17"/>
        <v>0</v>
      </c>
    </row>
    <row r="150" spans="1:19" x14ac:dyDescent="0.25">
      <c r="A150" t="s">
        <v>39</v>
      </c>
      <c r="B150">
        <v>21962</v>
      </c>
      <c r="C150" t="str">
        <f>VLOOKUP(A150,'srbench true models'!$A$1:$B$133,2,FALSE)</f>
        <v xml:space="preserve"> (u+v)/(1+u*v/c**2)</v>
      </c>
      <c r="D150" s="3" t="str">
        <f>_xlfn.IFNA(VLOOKUP(CONCATENATE($A150,"_",$B150), 'Srbench noise 0'!$A$1:$AH$1291, 32, FALSE),"")</f>
        <v/>
      </c>
      <c r="E150" s="17" t="str">
        <f>_xlfn.IFNA(VLOOKUP(CONCATENATE($A150,"_",$B150), 'Srbench noise 0'!$A$1:$AH$1291, 34, FALSE),"")</f>
        <v/>
      </c>
      <c r="F150" s="17" t="str">
        <f>_xlfn.IFNA(VLOOKUP(CONCATENATE($A150,"_",$B150), 'Srbench noise 0'!$A$1:$AH$1291, 16, FALSE),"")</f>
        <v/>
      </c>
      <c r="G150" s="17" t="str">
        <f>_xlfn.IFNA(VLOOKUP(CONCATENATE($A150,"_",$B150), 'Srbench noise 0'!$A$1:$AH$1291, 18, FALSE),"")</f>
        <v/>
      </c>
      <c r="H150" s="17" t="str">
        <f>_xlfn.IFNA(VLOOKUP(CONCATENATE($A150,"_",$B150), 'Srbench noise 0'!$A$1:$AH$1291, 28, FALSE),"")</f>
        <v/>
      </c>
      <c r="I150" s="17">
        <f t="shared" si="12"/>
        <v>1</v>
      </c>
      <c r="J150" s="17">
        <f t="shared" si="13"/>
        <v>0</v>
      </c>
      <c r="K150" s="4">
        <f t="shared" si="14"/>
        <v>0</v>
      </c>
      <c r="L150" s="3">
        <f>_xlfn.IFNA(VLOOKUP(CONCATENATE($A150,"_",$B150), 'Srbench noise 0.01'!$A$1:$AH$1291, 32, FALSE),"")</f>
        <v>0.99224276</v>
      </c>
      <c r="M150" s="17">
        <f>_xlfn.IFNA(VLOOKUP(CONCATENATE($A150,"_",$B150), 'Srbench noise 0.01'!$A$1:$AH$1291, 34, FALSE),"")</f>
        <v>0.10022201999999999</v>
      </c>
      <c r="N150" s="17">
        <f>_xlfn.IFNA(VLOOKUP(CONCATENATE($A150,"_",$B150), 'Srbench noise 0.01'!$A$1:$AH$1291, 16, FALSE),"")</f>
        <v>31</v>
      </c>
      <c r="O150" s="17">
        <f>_xlfn.IFNA(VLOOKUP(CONCATENATE($A150,"_",$B150), 'Srbench noise 0.01'!$A$1:$AH$1291, 18, FALSE),"")</f>
        <v>90.9</v>
      </c>
      <c r="P150" s="17" t="str">
        <f>_xlfn.IFNA(VLOOKUP(CONCATENATE($A150,"_",$B150), 'Srbench noise 0.01'!$A$1:$AH$1291, 28, FALSE),"")</f>
        <v>-0.59*x0*x1/(-x2 - 1) - 1.05*x0 - 0.42*x1 + 1.03*log(x0)**2*log(x2) + 2.1*log(x0) + 2.39</v>
      </c>
      <c r="Q150" s="17">
        <f t="shared" si="15"/>
        <v>0</v>
      </c>
      <c r="R150" s="17">
        <f t="shared" si="16"/>
        <v>0</v>
      </c>
      <c r="S150" s="4">
        <f t="shared" si="17"/>
        <v>0</v>
      </c>
    </row>
    <row r="151" spans="1:19" x14ac:dyDescent="0.25">
      <c r="A151" t="s">
        <v>39</v>
      </c>
      <c r="B151">
        <v>23654</v>
      </c>
      <c r="C151" t="str">
        <f>VLOOKUP(A151,'srbench true models'!$A$1:$B$133,2,FALSE)</f>
        <v xml:space="preserve"> (u+v)/(1+u*v/c**2)</v>
      </c>
      <c r="D151" s="3">
        <f>_xlfn.IFNA(VLOOKUP(CONCATENATE($A151,"_",$B151), 'Srbench noise 0'!$A$1:$AH$1291, 32, FALSE),"")</f>
        <v>0.99615876000000003</v>
      </c>
      <c r="E151" s="17">
        <f>_xlfn.IFNA(VLOOKUP(CONCATENATE($A151,"_",$B151), 'Srbench noise 0'!$A$1:$AH$1291, 34, FALSE),"")</f>
        <v>7.0654599999999998E-2</v>
      </c>
      <c r="F151" s="17">
        <f>_xlfn.IFNA(VLOOKUP(CONCATENATE($A151,"_",$B151), 'Srbench noise 0'!$A$1:$AH$1291, 16, FALSE),"")</f>
        <v>39</v>
      </c>
      <c r="G151" s="17">
        <f>_xlfn.IFNA(VLOOKUP(CONCATENATE($A151,"_",$B151), 'Srbench noise 0'!$A$1:$AH$1291, 18, FALSE),"")</f>
        <v>3600.8</v>
      </c>
      <c r="H151" s="17" t="str">
        <f>_xlfn.IFNA(VLOOKUP(CONCATENATE($A151,"_",$B151), 'Srbench noise 0'!$A$1:$AH$1291, 28, FALSE),"")</f>
        <v>0.97950098*x0 + 0.20617384*x1/x2 - 0.7329354*(x0 - 0.5*x1 - 0.5*x2)**2/(x1 + x2 + 1/x1) - 0.30226386 + 0.0441265*x2**2/x1</v>
      </c>
      <c r="I151" s="17">
        <f t="shared" si="12"/>
        <v>0</v>
      </c>
      <c r="J151" s="17">
        <f t="shared" si="13"/>
        <v>0</v>
      </c>
      <c r="K151" s="4">
        <f t="shared" si="14"/>
        <v>0</v>
      </c>
      <c r="L151" s="3">
        <f>_xlfn.IFNA(VLOOKUP(CONCATENATE($A151,"_",$B151), 'Srbench noise 0.01'!$A$1:$AH$1291, 32, FALSE),"")</f>
        <v>0.99235751999999999</v>
      </c>
      <c r="M151" s="17">
        <f>_xlfn.IFNA(VLOOKUP(CONCATENATE($A151,"_",$B151), 'Srbench noise 0.01'!$A$1:$AH$1291, 34, FALSE),"")</f>
        <v>9.9660189999999996E-2</v>
      </c>
      <c r="N151" s="17">
        <f>_xlfn.IFNA(VLOOKUP(CONCATENATE($A151,"_",$B151), 'Srbench noise 0.01'!$A$1:$AH$1291, 16, FALSE),"")</f>
        <v>33</v>
      </c>
      <c r="O151" s="17">
        <f>_xlfn.IFNA(VLOOKUP(CONCATENATE($A151,"_",$B151), 'Srbench noise 0.01'!$A$1:$AH$1291, 18, FALSE),"")</f>
        <v>368.4</v>
      </c>
      <c r="P151" s="17" t="str">
        <f>_xlfn.IFNA(VLOOKUP(CONCATENATE($A151,"_",$B151), 'Srbench noise 0.01'!$A$1:$AH$1291, 28, FALSE),"")</f>
        <v>2.21*x0**0.5 - 0.18*x0**2/x2 + 0.33*x0*x1*sin(1/x2) - 0.32*x1 + 0.15*x2*log(x0)**2 - 0.92</v>
      </c>
      <c r="Q151" s="17">
        <f t="shared" si="15"/>
        <v>0</v>
      </c>
      <c r="R151" s="17">
        <f t="shared" si="16"/>
        <v>0</v>
      </c>
      <c r="S151" s="4">
        <f t="shared" si="17"/>
        <v>0</v>
      </c>
    </row>
    <row r="152" spans="1:19" x14ac:dyDescent="0.25">
      <c r="A152" t="s">
        <v>39</v>
      </c>
      <c r="B152">
        <v>28020</v>
      </c>
      <c r="C152" t="str">
        <f>VLOOKUP(A152,'srbench true models'!$A$1:$B$133,2,FALSE)</f>
        <v xml:space="preserve"> (u+v)/(1+u*v/c**2)</v>
      </c>
      <c r="D152" s="3">
        <f>_xlfn.IFNA(VLOOKUP(CONCATENATE($A152,"_",$B152), 'Srbench noise 0'!$A$1:$AH$1291, 32, FALSE),"")</f>
        <v>0.99694691000000002</v>
      </c>
      <c r="E152" s="17">
        <f>_xlfn.IFNA(VLOOKUP(CONCATENATE($A152,"_",$B152), 'Srbench noise 0'!$A$1:$AH$1291, 34, FALSE),"")</f>
        <v>6.2713859999999996E-2</v>
      </c>
      <c r="F152" s="17">
        <f>_xlfn.IFNA(VLOOKUP(CONCATENATE($A152,"_",$B152), 'Srbench noise 0'!$A$1:$AH$1291, 16, FALSE),"")</f>
        <v>25</v>
      </c>
      <c r="G152" s="17">
        <f>_xlfn.IFNA(VLOOKUP(CONCATENATE($A152,"_",$B152), 'Srbench noise 0'!$A$1:$AH$1291, 18, FALSE),"")</f>
        <v>3600.3</v>
      </c>
      <c r="H152" s="17" t="str">
        <f>_xlfn.IFNA(VLOOKUP(CONCATENATE($A152,"_",$B152), 'Srbench noise 0'!$A$1:$AH$1291, 28, FALSE),"")</f>
        <v>1.72300297*x0 - 0.86297079*(x0 + 1)**3.5/(x0 + x1 + x2 + 1)**2 - 0.55803396*log(x1)*log(x2) - 0.38591044</v>
      </c>
      <c r="I152" s="17">
        <f t="shared" si="12"/>
        <v>0</v>
      </c>
      <c r="J152" s="17">
        <f t="shared" si="13"/>
        <v>0</v>
      </c>
      <c r="K152" s="4">
        <f t="shared" si="14"/>
        <v>0</v>
      </c>
      <c r="L152" s="3">
        <f>_xlfn.IFNA(VLOOKUP(CONCATENATE($A152,"_",$B152), 'Srbench noise 0.01'!$A$1:$AH$1291, 32, FALSE),"")</f>
        <v>0.99542556999999998</v>
      </c>
      <c r="M152" s="17">
        <f>_xlfn.IFNA(VLOOKUP(CONCATENATE($A152,"_",$B152), 'Srbench noise 0.01'!$A$1:$AH$1291, 34, FALSE),"")</f>
        <v>7.6764869999999999E-2</v>
      </c>
      <c r="N152" s="17">
        <f>_xlfn.IFNA(VLOOKUP(CONCATENATE($A152,"_",$B152), 'Srbench noise 0.01'!$A$1:$AH$1291, 16, FALSE),"")</f>
        <v>30</v>
      </c>
      <c r="O152" s="17">
        <f>_xlfn.IFNA(VLOOKUP(CONCATENATE($A152,"_",$B152), 'Srbench noise 0.01'!$A$1:$AH$1291, 18, FALSE),"")</f>
        <v>102</v>
      </c>
      <c r="P152" s="17" t="str">
        <f>_xlfn.IFNA(VLOOKUP(CONCATENATE($A152,"_",$B152), 'Srbench noise 0.01'!$A$1:$AH$1291, 28, FALSE),"")</f>
        <v>-2.14*x0**1.5/(x1 + x2 + 1) + 18.52*(0.25*x0 + 1)**0.5 + 0.56*log(x1)*log(1/x2) - 19.24</v>
      </c>
      <c r="Q152" s="17">
        <f t="shared" si="15"/>
        <v>0</v>
      </c>
      <c r="R152" s="17">
        <f t="shared" si="16"/>
        <v>0</v>
      </c>
      <c r="S152" s="4">
        <f t="shared" si="17"/>
        <v>0</v>
      </c>
    </row>
    <row r="153" spans="1:19" x14ac:dyDescent="0.25">
      <c r="A153" t="s">
        <v>39</v>
      </c>
      <c r="B153">
        <v>29910</v>
      </c>
      <c r="C153" t="str">
        <f>VLOOKUP(A153,'srbench true models'!$A$1:$B$133,2,FALSE)</f>
        <v xml:space="preserve"> (u+v)/(1+u*v/c**2)</v>
      </c>
      <c r="D153" s="3">
        <f>_xlfn.IFNA(VLOOKUP(CONCATENATE($A153,"_",$B153), 'Srbench noise 0'!$A$1:$AH$1291, 32, FALSE),"")</f>
        <v>0.99855716999999999</v>
      </c>
      <c r="E153" s="17">
        <f>_xlfn.IFNA(VLOOKUP(CONCATENATE($A153,"_",$B153), 'Srbench noise 0'!$A$1:$AH$1291, 34, FALSE),"")</f>
        <v>4.3389669999999998E-2</v>
      </c>
      <c r="F153" s="17">
        <f>_xlfn.IFNA(VLOOKUP(CONCATENATE($A153,"_",$B153), 'Srbench noise 0'!$A$1:$AH$1291, 16, FALSE),"")</f>
        <v>35</v>
      </c>
      <c r="G153" s="17">
        <f>_xlfn.IFNA(VLOOKUP(CONCATENATE($A153,"_",$B153), 'Srbench noise 0'!$A$1:$AH$1291, 18, FALSE),"")</f>
        <v>3600.2</v>
      </c>
      <c r="H153" s="17" t="str">
        <f>_xlfn.IFNA(VLOOKUP(CONCATENATE($A153,"_",$B153), 'Srbench noise 0'!$A$1:$AH$1291, 28, FALSE),"")</f>
        <v>0.98828494*x0 + 3.85855887*sin(log(x0/x1))*cos(1.04880885*(0.90909091*x0*sin(2/(x2 + 0.5)) + 0.45454545 + 1/x0)**0.5) + 0.03812343</v>
      </c>
      <c r="I153" s="17">
        <f t="shared" si="12"/>
        <v>0</v>
      </c>
      <c r="J153" s="17">
        <f t="shared" si="13"/>
        <v>0</v>
      </c>
      <c r="K153" s="4">
        <f t="shared" si="14"/>
        <v>0</v>
      </c>
      <c r="L153" s="3">
        <f>_xlfn.IFNA(VLOOKUP(CONCATENATE($A153,"_",$B153), 'Srbench noise 0.01'!$A$1:$AH$1291, 32, FALSE),"")</f>
        <v>0.99116762999999997</v>
      </c>
      <c r="M153" s="17">
        <f>_xlfn.IFNA(VLOOKUP(CONCATENATE($A153,"_",$B153), 'Srbench noise 0.01'!$A$1:$AH$1291, 34, FALSE),"")</f>
        <v>0.10735375</v>
      </c>
      <c r="N153" s="17">
        <f>_xlfn.IFNA(VLOOKUP(CONCATENATE($A153,"_",$B153), 'Srbench noise 0.01'!$A$1:$AH$1291, 16, FALSE),"")</f>
        <v>47</v>
      </c>
      <c r="O153" s="17">
        <f>_xlfn.IFNA(VLOOKUP(CONCATENATE($A153,"_",$B153), 'Srbench noise 0.01'!$A$1:$AH$1291, 18, FALSE),"")</f>
        <v>231.2</v>
      </c>
      <c r="P153" s="17" t="str">
        <f>_xlfn.IFNA(VLOOKUP(CONCATENATE($A153,"_",$B153), 'Srbench noise 0.01'!$A$1:$AH$1291, 28, FALSE),"")</f>
        <v>0.54*x0**2*sin(1/x2)/(-x1 - 1/x1) + 7.49*(0.5*x0 + 1)**0.5 - 0.87*log(x1)*cos((x0/x2 + 1/x2)**0.5) - 7.96</v>
      </c>
      <c r="Q153" s="17">
        <f t="shared" si="15"/>
        <v>0</v>
      </c>
      <c r="R153" s="17">
        <f t="shared" si="16"/>
        <v>0</v>
      </c>
      <c r="S153" s="4">
        <f t="shared" si="17"/>
        <v>0</v>
      </c>
    </row>
    <row r="154" spans="1:19" x14ac:dyDescent="0.25">
      <c r="A154" t="s">
        <v>67</v>
      </c>
      <c r="B154">
        <v>860</v>
      </c>
      <c r="C154" t="str">
        <f>VLOOKUP(A154,'srbench true models'!$A$1:$B$133,2,FALSE)</f>
        <v xml:space="preserve"> r*F*sin(theta)</v>
      </c>
      <c r="D154" s="3">
        <f>_xlfn.IFNA(VLOOKUP(CONCATENATE($A154,"_",$B154), 'Srbench noise 0'!$A$1:$AH$1291, 32, FALSE),"")</f>
        <v>1</v>
      </c>
      <c r="E154" s="17">
        <f>_xlfn.IFNA(VLOOKUP(CONCATENATE($A154,"_",$B154), 'Srbench noise 0'!$A$1:$AH$1291, 34, FALSE),"")</f>
        <v>0</v>
      </c>
      <c r="F154" s="17">
        <f>_xlfn.IFNA(VLOOKUP(CONCATENATE($A154,"_",$B154), 'Srbench noise 0'!$A$1:$AH$1291, 16, FALSE),"")</f>
        <v>5</v>
      </c>
      <c r="G154" s="17">
        <f>_xlfn.IFNA(VLOOKUP(CONCATENATE($A154,"_",$B154), 'Srbench noise 0'!$A$1:$AH$1291, 18, FALSE),"")</f>
        <v>10.5</v>
      </c>
      <c r="H154" s="17" t="str">
        <f>_xlfn.IFNA(VLOOKUP(CONCATENATE($A154,"_",$B154), 'Srbench noise 0'!$A$1:$AH$1291, 28, FALSE),"")</f>
        <v>x0*x1*sin(x2)</v>
      </c>
      <c r="I154" s="17">
        <f t="shared" si="12"/>
        <v>1</v>
      </c>
      <c r="J154" s="17">
        <f t="shared" si="13"/>
        <v>1</v>
      </c>
      <c r="K154" s="4">
        <f t="shared" si="14"/>
        <v>1</v>
      </c>
      <c r="L154" s="3">
        <f>_xlfn.IFNA(VLOOKUP(CONCATENATE($A154,"_",$B154), 'Srbench noise 0.01'!$A$1:$AH$1291, 32, FALSE),"")</f>
        <v>1</v>
      </c>
      <c r="M154" s="17">
        <f>_xlfn.IFNA(VLOOKUP(CONCATENATE($A154,"_",$B154), 'Srbench noise 0.01'!$A$1:$AH$1291, 34, FALSE),"")</f>
        <v>0</v>
      </c>
      <c r="N154" s="17">
        <f>_xlfn.IFNA(VLOOKUP(CONCATENATE($A154,"_",$B154), 'Srbench noise 0.01'!$A$1:$AH$1291, 16, FALSE),"")</f>
        <v>5</v>
      </c>
      <c r="O154" s="17">
        <f>_xlfn.IFNA(VLOOKUP(CONCATENATE($A154,"_",$B154), 'Srbench noise 0.01'!$A$1:$AH$1291, 18, FALSE),"")</f>
        <v>10.4</v>
      </c>
      <c r="P154" s="17" t="str">
        <f>_xlfn.IFNA(VLOOKUP(CONCATENATE($A154,"_",$B154), 'Srbench noise 0.01'!$A$1:$AH$1291, 28, FALSE),"")</f>
        <v>x0*x1*sin(x2)</v>
      </c>
      <c r="Q154" s="17">
        <f t="shared" si="15"/>
        <v>1</v>
      </c>
      <c r="R154" s="17">
        <f t="shared" si="16"/>
        <v>1</v>
      </c>
      <c r="S154" s="4">
        <f t="shared" si="17"/>
        <v>1</v>
      </c>
    </row>
    <row r="155" spans="1:19" x14ac:dyDescent="0.25">
      <c r="A155" t="s">
        <v>67</v>
      </c>
      <c r="B155">
        <v>4426</v>
      </c>
      <c r="C155" t="str">
        <f>VLOOKUP(A155,'srbench true models'!$A$1:$B$133,2,FALSE)</f>
        <v xml:space="preserve"> r*F*sin(theta)</v>
      </c>
      <c r="D155" s="3">
        <f>_xlfn.IFNA(VLOOKUP(CONCATENATE($A155,"_",$B155), 'Srbench noise 0'!$A$1:$AH$1291, 32, FALSE),"")</f>
        <v>1</v>
      </c>
      <c r="E155" s="17">
        <f>_xlfn.IFNA(VLOOKUP(CONCATENATE($A155,"_",$B155), 'Srbench noise 0'!$A$1:$AH$1291, 34, FALSE),"")</f>
        <v>0</v>
      </c>
      <c r="F155" s="17">
        <f>_xlfn.IFNA(VLOOKUP(CONCATENATE($A155,"_",$B155), 'Srbench noise 0'!$A$1:$AH$1291, 16, FALSE),"")</f>
        <v>5</v>
      </c>
      <c r="G155" s="17">
        <f>_xlfn.IFNA(VLOOKUP(CONCATENATE($A155,"_",$B155), 'Srbench noise 0'!$A$1:$AH$1291, 18, FALSE),"")</f>
        <v>12.1</v>
      </c>
      <c r="H155" s="17" t="str">
        <f>_xlfn.IFNA(VLOOKUP(CONCATENATE($A155,"_",$B155), 'Srbench noise 0'!$A$1:$AH$1291, 28, FALSE),"")</f>
        <v>x0*x1*sin(x2)</v>
      </c>
      <c r="I155" s="17">
        <f t="shared" si="12"/>
        <v>1</v>
      </c>
      <c r="J155" s="17">
        <f t="shared" si="13"/>
        <v>1</v>
      </c>
      <c r="K155" s="4">
        <f t="shared" si="14"/>
        <v>1</v>
      </c>
      <c r="L155" s="3">
        <f>_xlfn.IFNA(VLOOKUP(CONCATENATE($A155,"_",$B155), 'Srbench noise 0.01'!$A$1:$AH$1291, 32, FALSE),"")</f>
        <v>1</v>
      </c>
      <c r="M155" s="17">
        <f>_xlfn.IFNA(VLOOKUP(CONCATENATE($A155,"_",$B155), 'Srbench noise 0.01'!$A$1:$AH$1291, 34, FALSE),"")</f>
        <v>0</v>
      </c>
      <c r="N155" s="17">
        <f>_xlfn.IFNA(VLOOKUP(CONCATENATE($A155,"_",$B155), 'Srbench noise 0.01'!$A$1:$AH$1291, 16, FALSE),"")</f>
        <v>5</v>
      </c>
      <c r="O155" s="17">
        <f>_xlfn.IFNA(VLOOKUP(CONCATENATE($A155,"_",$B155), 'Srbench noise 0.01'!$A$1:$AH$1291, 18, FALSE),"")</f>
        <v>8.6999999999999993</v>
      </c>
      <c r="P155" s="17" t="str">
        <f>_xlfn.IFNA(VLOOKUP(CONCATENATE($A155,"_",$B155), 'Srbench noise 0.01'!$A$1:$AH$1291, 28, FALSE),"")</f>
        <v>x0*x1*sin(x2)</v>
      </c>
      <c r="Q155" s="17">
        <f t="shared" si="15"/>
        <v>1</v>
      </c>
      <c r="R155" s="17">
        <f t="shared" si="16"/>
        <v>1</v>
      </c>
      <c r="S155" s="4">
        <f t="shared" si="17"/>
        <v>1</v>
      </c>
    </row>
    <row r="156" spans="1:19" x14ac:dyDescent="0.25">
      <c r="A156" t="s">
        <v>67</v>
      </c>
      <c r="B156">
        <v>5390</v>
      </c>
      <c r="C156" t="str">
        <f>VLOOKUP(A156,'srbench true models'!$A$1:$B$133,2,FALSE)</f>
        <v xml:space="preserve"> r*F*sin(theta)</v>
      </c>
      <c r="D156" s="3">
        <f>_xlfn.IFNA(VLOOKUP(CONCATENATE($A156,"_",$B156), 'Srbench noise 0'!$A$1:$AH$1291, 32, FALSE),"")</f>
        <v>1</v>
      </c>
      <c r="E156" s="17">
        <f>_xlfn.IFNA(VLOOKUP(CONCATENATE($A156,"_",$B156), 'Srbench noise 0'!$A$1:$AH$1291, 34, FALSE),"")</f>
        <v>0</v>
      </c>
      <c r="F156" s="17">
        <f>_xlfn.IFNA(VLOOKUP(CONCATENATE($A156,"_",$B156), 'Srbench noise 0'!$A$1:$AH$1291, 16, FALSE),"")</f>
        <v>5</v>
      </c>
      <c r="G156" s="17">
        <f>_xlfn.IFNA(VLOOKUP(CONCATENATE($A156,"_",$B156), 'Srbench noise 0'!$A$1:$AH$1291, 18, FALSE),"")</f>
        <v>7.3</v>
      </c>
      <c r="H156" s="17" t="str">
        <f>_xlfn.IFNA(VLOOKUP(CONCATENATE($A156,"_",$B156), 'Srbench noise 0'!$A$1:$AH$1291, 28, FALSE),"")</f>
        <v>x0*x1*sin(x2)</v>
      </c>
      <c r="I156" s="17">
        <f t="shared" si="12"/>
        <v>1</v>
      </c>
      <c r="J156" s="17">
        <f t="shared" si="13"/>
        <v>1</v>
      </c>
      <c r="K156" s="4">
        <f t="shared" si="14"/>
        <v>1</v>
      </c>
      <c r="L156" s="3">
        <f>_xlfn.IFNA(VLOOKUP(CONCATENATE($A156,"_",$B156), 'Srbench noise 0.01'!$A$1:$AH$1291, 32, FALSE),"")</f>
        <v>1</v>
      </c>
      <c r="M156" s="17">
        <f>_xlfn.IFNA(VLOOKUP(CONCATENATE($A156,"_",$B156), 'Srbench noise 0.01'!$A$1:$AH$1291, 34, FALSE),"")</f>
        <v>0</v>
      </c>
      <c r="N156" s="17">
        <f>_xlfn.IFNA(VLOOKUP(CONCATENATE($A156,"_",$B156), 'Srbench noise 0.01'!$A$1:$AH$1291, 16, FALSE),"")</f>
        <v>5</v>
      </c>
      <c r="O156" s="17">
        <f>_xlfn.IFNA(VLOOKUP(CONCATENATE($A156,"_",$B156), 'Srbench noise 0.01'!$A$1:$AH$1291, 18, FALSE),"")</f>
        <v>7.7</v>
      </c>
      <c r="P156" s="17" t="str">
        <f>_xlfn.IFNA(VLOOKUP(CONCATENATE($A156,"_",$B156), 'Srbench noise 0.01'!$A$1:$AH$1291, 28, FALSE),"")</f>
        <v>x0*x1*sin(x2)</v>
      </c>
      <c r="Q156" s="17">
        <f t="shared" si="15"/>
        <v>1</v>
      </c>
      <c r="R156" s="17">
        <f t="shared" si="16"/>
        <v>1</v>
      </c>
      <c r="S156" s="4">
        <f t="shared" si="17"/>
        <v>1</v>
      </c>
    </row>
    <row r="157" spans="1:19" x14ac:dyDescent="0.25">
      <c r="A157" t="s">
        <v>67</v>
      </c>
      <c r="B157">
        <v>14423</v>
      </c>
      <c r="C157" t="str">
        <f>VLOOKUP(A157,'srbench true models'!$A$1:$B$133,2,FALSE)</f>
        <v xml:space="preserve"> r*F*sin(theta)</v>
      </c>
      <c r="D157" s="3">
        <f>_xlfn.IFNA(VLOOKUP(CONCATENATE($A157,"_",$B157), 'Srbench noise 0'!$A$1:$AH$1291, 32, FALSE),"")</f>
        <v>1</v>
      </c>
      <c r="E157" s="17">
        <f>_xlfn.IFNA(VLOOKUP(CONCATENATE($A157,"_",$B157), 'Srbench noise 0'!$A$1:$AH$1291, 34, FALSE),"")</f>
        <v>0</v>
      </c>
      <c r="F157" s="17">
        <f>_xlfn.IFNA(VLOOKUP(CONCATENATE($A157,"_",$B157), 'Srbench noise 0'!$A$1:$AH$1291, 16, FALSE),"")</f>
        <v>5</v>
      </c>
      <c r="G157" s="17">
        <f>_xlfn.IFNA(VLOOKUP(CONCATENATE($A157,"_",$B157), 'Srbench noise 0'!$A$1:$AH$1291, 18, FALSE),"")</f>
        <v>8.5</v>
      </c>
      <c r="H157" s="17" t="str">
        <f>_xlfn.IFNA(VLOOKUP(CONCATENATE($A157,"_",$B157), 'Srbench noise 0'!$A$1:$AH$1291, 28, FALSE),"")</f>
        <v>x0*x1*sin(x2)</v>
      </c>
      <c r="I157" s="17">
        <f t="shared" si="12"/>
        <v>1</v>
      </c>
      <c r="J157" s="17">
        <f t="shared" si="13"/>
        <v>1</v>
      </c>
      <c r="K157" s="4">
        <f t="shared" si="14"/>
        <v>1</v>
      </c>
      <c r="L157" s="3">
        <f>_xlfn.IFNA(VLOOKUP(CONCATENATE($A157,"_",$B157), 'Srbench noise 0.01'!$A$1:$AH$1291, 32, FALSE),"")</f>
        <v>0.99999821</v>
      </c>
      <c r="M157" s="17">
        <f>_xlfn.IFNA(VLOOKUP(CONCATENATE($A157,"_",$B157), 'Srbench noise 0.01'!$A$1:$AH$1291, 34, FALSE),"")</f>
        <v>0.01</v>
      </c>
      <c r="N157" s="17">
        <f>_xlfn.IFNA(VLOOKUP(CONCATENATE($A157,"_",$B157), 'Srbench noise 0.01'!$A$1:$AH$1291, 16, FALSE),"")</f>
        <v>7</v>
      </c>
      <c r="O157" s="17">
        <f>_xlfn.IFNA(VLOOKUP(CONCATENATE($A157,"_",$B157), 'Srbench noise 0.01'!$A$1:$AH$1291, 18, FALSE),"")</f>
        <v>8.1</v>
      </c>
      <c r="P157" s="17" t="str">
        <f>_xlfn.IFNA(VLOOKUP(CONCATENATE($A157,"_",$B157), 'Srbench noise 0.01'!$A$1:$AH$1291, 28, FALSE),"")</f>
        <v>x0*x1*sin(x2) + 0.01</v>
      </c>
      <c r="Q157" s="17">
        <f t="shared" si="15"/>
        <v>1</v>
      </c>
      <c r="R157" s="17">
        <f t="shared" si="16"/>
        <v>0</v>
      </c>
      <c r="S157" s="4">
        <f t="shared" si="17"/>
        <v>0</v>
      </c>
    </row>
    <row r="158" spans="1:19" x14ac:dyDescent="0.25">
      <c r="A158" t="s">
        <v>67</v>
      </c>
      <c r="B158">
        <v>15795</v>
      </c>
      <c r="C158" t="str">
        <f>VLOOKUP(A158,'srbench true models'!$A$1:$B$133,2,FALSE)</f>
        <v xml:space="preserve"> r*F*sin(theta)</v>
      </c>
      <c r="D158" s="3">
        <f>_xlfn.IFNA(VLOOKUP(CONCATENATE($A158,"_",$B158), 'Srbench noise 0'!$A$1:$AH$1291, 32, FALSE),"")</f>
        <v>1</v>
      </c>
      <c r="E158" s="17">
        <f>_xlfn.IFNA(VLOOKUP(CONCATENATE($A158,"_",$B158), 'Srbench noise 0'!$A$1:$AH$1291, 34, FALSE),"")</f>
        <v>0</v>
      </c>
      <c r="F158" s="17">
        <f>_xlfn.IFNA(VLOOKUP(CONCATENATE($A158,"_",$B158), 'Srbench noise 0'!$A$1:$AH$1291, 16, FALSE),"")</f>
        <v>5</v>
      </c>
      <c r="G158" s="17">
        <f>_xlfn.IFNA(VLOOKUP(CONCATENATE($A158,"_",$B158), 'Srbench noise 0'!$A$1:$AH$1291, 18, FALSE),"")</f>
        <v>10.8</v>
      </c>
      <c r="H158" s="17" t="str">
        <f>_xlfn.IFNA(VLOOKUP(CONCATENATE($A158,"_",$B158), 'Srbench noise 0'!$A$1:$AH$1291, 28, FALSE),"")</f>
        <v>x0*x1*sin(x2)</v>
      </c>
      <c r="I158" s="17">
        <f t="shared" si="12"/>
        <v>1</v>
      </c>
      <c r="J158" s="17">
        <f t="shared" si="13"/>
        <v>1</v>
      </c>
      <c r="K158" s="4">
        <f t="shared" si="14"/>
        <v>1</v>
      </c>
      <c r="L158" s="3">
        <f>_xlfn.IFNA(VLOOKUP(CONCATENATE($A158,"_",$B158), 'Srbench noise 0.01'!$A$1:$AH$1291, 32, FALSE),"")</f>
        <v>1</v>
      </c>
      <c r="M158" s="17">
        <f>_xlfn.IFNA(VLOOKUP(CONCATENATE($A158,"_",$B158), 'Srbench noise 0.01'!$A$1:$AH$1291, 34, FALSE),"")</f>
        <v>0</v>
      </c>
      <c r="N158" s="17">
        <f>_xlfn.IFNA(VLOOKUP(CONCATENATE($A158,"_",$B158), 'Srbench noise 0.01'!$A$1:$AH$1291, 16, FALSE),"")</f>
        <v>5</v>
      </c>
      <c r="O158" s="17">
        <f>_xlfn.IFNA(VLOOKUP(CONCATENATE($A158,"_",$B158), 'Srbench noise 0.01'!$A$1:$AH$1291, 18, FALSE),"")</f>
        <v>10.8</v>
      </c>
      <c r="P158" s="17" t="str">
        <f>_xlfn.IFNA(VLOOKUP(CONCATENATE($A158,"_",$B158), 'Srbench noise 0.01'!$A$1:$AH$1291, 28, FALSE),"")</f>
        <v>x0*x1*sin(x2)</v>
      </c>
      <c r="Q158" s="17">
        <f t="shared" si="15"/>
        <v>1</v>
      </c>
      <c r="R158" s="17">
        <f t="shared" si="16"/>
        <v>1</v>
      </c>
      <c r="S158" s="4">
        <f t="shared" si="17"/>
        <v>1</v>
      </c>
    </row>
    <row r="159" spans="1:19" x14ac:dyDescent="0.25">
      <c r="A159" t="s">
        <v>67</v>
      </c>
      <c r="B159">
        <v>16850</v>
      </c>
      <c r="C159" t="str">
        <f>VLOOKUP(A159,'srbench true models'!$A$1:$B$133,2,FALSE)</f>
        <v xml:space="preserve"> r*F*sin(theta)</v>
      </c>
      <c r="D159" s="3">
        <f>_xlfn.IFNA(VLOOKUP(CONCATENATE($A159,"_",$B159), 'Srbench noise 0'!$A$1:$AH$1291, 32, FALSE),"")</f>
        <v>1</v>
      </c>
      <c r="E159" s="17">
        <f>_xlfn.IFNA(VLOOKUP(CONCATENATE($A159,"_",$B159), 'Srbench noise 0'!$A$1:$AH$1291, 34, FALSE),"")</f>
        <v>0</v>
      </c>
      <c r="F159" s="17">
        <f>_xlfn.IFNA(VLOOKUP(CONCATENATE($A159,"_",$B159), 'Srbench noise 0'!$A$1:$AH$1291, 16, FALSE),"")</f>
        <v>5</v>
      </c>
      <c r="G159" s="17">
        <f>_xlfn.IFNA(VLOOKUP(CONCATENATE($A159,"_",$B159), 'Srbench noise 0'!$A$1:$AH$1291, 18, FALSE),"")</f>
        <v>10.3</v>
      </c>
      <c r="H159" s="17" t="str">
        <f>_xlfn.IFNA(VLOOKUP(CONCATENATE($A159,"_",$B159), 'Srbench noise 0'!$A$1:$AH$1291, 28, FALSE),"")</f>
        <v>x0*x1*sin(x2)</v>
      </c>
      <c r="I159" s="17">
        <f t="shared" si="12"/>
        <v>1</v>
      </c>
      <c r="J159" s="17">
        <f t="shared" si="13"/>
        <v>1</v>
      </c>
      <c r="K159" s="4">
        <f t="shared" si="14"/>
        <v>1</v>
      </c>
      <c r="L159" s="3">
        <f>_xlfn.IFNA(VLOOKUP(CONCATENATE($A159,"_",$B159), 'Srbench noise 0.01'!$A$1:$AH$1291, 32, FALSE),"")</f>
        <v>1</v>
      </c>
      <c r="M159" s="17">
        <f>_xlfn.IFNA(VLOOKUP(CONCATENATE($A159,"_",$B159), 'Srbench noise 0.01'!$A$1:$AH$1291, 34, FALSE),"")</f>
        <v>0</v>
      </c>
      <c r="N159" s="17">
        <f>_xlfn.IFNA(VLOOKUP(CONCATENATE($A159,"_",$B159), 'Srbench noise 0.01'!$A$1:$AH$1291, 16, FALSE),"")</f>
        <v>5</v>
      </c>
      <c r="O159" s="17">
        <f>_xlfn.IFNA(VLOOKUP(CONCATENATE($A159,"_",$B159), 'Srbench noise 0.01'!$A$1:$AH$1291, 18, FALSE),"")</f>
        <v>6.5</v>
      </c>
      <c r="P159" s="17" t="str">
        <f>_xlfn.IFNA(VLOOKUP(CONCATENATE($A159,"_",$B159), 'Srbench noise 0.01'!$A$1:$AH$1291, 28, FALSE),"")</f>
        <v>x0*x1*sin(x2)</v>
      </c>
      <c r="Q159" s="17">
        <f t="shared" si="15"/>
        <v>1</v>
      </c>
      <c r="R159" s="17">
        <f t="shared" si="16"/>
        <v>1</v>
      </c>
      <c r="S159" s="4">
        <f t="shared" si="17"/>
        <v>1</v>
      </c>
    </row>
    <row r="160" spans="1:19" x14ac:dyDescent="0.25">
      <c r="A160" t="s">
        <v>67</v>
      </c>
      <c r="B160">
        <v>21962</v>
      </c>
      <c r="C160" t="str">
        <f>VLOOKUP(A160,'srbench true models'!$A$1:$B$133,2,FALSE)</f>
        <v xml:space="preserve"> r*F*sin(theta)</v>
      </c>
      <c r="D160" s="3">
        <f>_xlfn.IFNA(VLOOKUP(CONCATENATE($A160,"_",$B160), 'Srbench noise 0'!$A$1:$AH$1291, 32, FALSE),"")</f>
        <v>1</v>
      </c>
      <c r="E160" s="17">
        <f>_xlfn.IFNA(VLOOKUP(CONCATENATE($A160,"_",$B160), 'Srbench noise 0'!$A$1:$AH$1291, 34, FALSE),"")</f>
        <v>0</v>
      </c>
      <c r="F160" s="17">
        <f>_xlfn.IFNA(VLOOKUP(CONCATENATE($A160,"_",$B160), 'Srbench noise 0'!$A$1:$AH$1291, 16, FALSE),"")</f>
        <v>5</v>
      </c>
      <c r="G160" s="17">
        <f>_xlfn.IFNA(VLOOKUP(CONCATENATE($A160,"_",$B160), 'Srbench noise 0'!$A$1:$AH$1291, 18, FALSE),"")</f>
        <v>9.6999999999999993</v>
      </c>
      <c r="H160" s="17" t="str">
        <f>_xlfn.IFNA(VLOOKUP(CONCATENATE($A160,"_",$B160), 'Srbench noise 0'!$A$1:$AH$1291, 28, FALSE),"")</f>
        <v>x0*x1*sin(x2)</v>
      </c>
      <c r="I160" s="17">
        <f t="shared" si="12"/>
        <v>1</v>
      </c>
      <c r="J160" s="17">
        <f t="shared" si="13"/>
        <v>1</v>
      </c>
      <c r="K160" s="4">
        <f t="shared" si="14"/>
        <v>1</v>
      </c>
      <c r="L160" s="3">
        <f>_xlfn.IFNA(VLOOKUP(CONCATENATE($A160,"_",$B160), 'Srbench noise 0.01'!$A$1:$AH$1291, 32, FALSE),"")</f>
        <v>1</v>
      </c>
      <c r="M160" s="17">
        <f>_xlfn.IFNA(VLOOKUP(CONCATENATE($A160,"_",$B160), 'Srbench noise 0.01'!$A$1:$AH$1291, 34, FALSE),"")</f>
        <v>0</v>
      </c>
      <c r="N160" s="17">
        <f>_xlfn.IFNA(VLOOKUP(CONCATENATE($A160,"_",$B160), 'Srbench noise 0.01'!$A$1:$AH$1291, 16, FALSE),"")</f>
        <v>5</v>
      </c>
      <c r="O160" s="17">
        <f>_xlfn.IFNA(VLOOKUP(CONCATENATE($A160,"_",$B160), 'Srbench noise 0.01'!$A$1:$AH$1291, 18, FALSE),"")</f>
        <v>5.6</v>
      </c>
      <c r="P160" s="17" t="str">
        <f>_xlfn.IFNA(VLOOKUP(CONCATENATE($A160,"_",$B160), 'Srbench noise 0.01'!$A$1:$AH$1291, 28, FALSE),"")</f>
        <v>x0*x1*sin(x2)</v>
      </c>
      <c r="Q160" s="17">
        <f t="shared" si="15"/>
        <v>1</v>
      </c>
      <c r="R160" s="17">
        <f t="shared" si="16"/>
        <v>1</v>
      </c>
      <c r="S160" s="4">
        <f t="shared" si="17"/>
        <v>1</v>
      </c>
    </row>
    <row r="161" spans="1:19" x14ac:dyDescent="0.25">
      <c r="A161" t="s">
        <v>67</v>
      </c>
      <c r="B161">
        <v>23654</v>
      </c>
      <c r="C161" t="str">
        <f>VLOOKUP(A161,'srbench true models'!$A$1:$B$133,2,FALSE)</f>
        <v xml:space="preserve"> r*F*sin(theta)</v>
      </c>
      <c r="D161" s="3">
        <f>_xlfn.IFNA(VLOOKUP(CONCATENATE($A161,"_",$B161), 'Srbench noise 0'!$A$1:$AH$1291, 32, FALSE),"")</f>
        <v>1</v>
      </c>
      <c r="E161" s="17">
        <f>_xlfn.IFNA(VLOOKUP(CONCATENATE($A161,"_",$B161), 'Srbench noise 0'!$A$1:$AH$1291, 34, FALSE),"")</f>
        <v>0</v>
      </c>
      <c r="F161" s="17">
        <f>_xlfn.IFNA(VLOOKUP(CONCATENATE($A161,"_",$B161), 'Srbench noise 0'!$A$1:$AH$1291, 16, FALSE),"")</f>
        <v>5</v>
      </c>
      <c r="G161" s="17">
        <f>_xlfn.IFNA(VLOOKUP(CONCATENATE($A161,"_",$B161), 'Srbench noise 0'!$A$1:$AH$1291, 18, FALSE),"")</f>
        <v>11.6</v>
      </c>
      <c r="H161" s="17" t="str">
        <f>_xlfn.IFNA(VLOOKUP(CONCATENATE($A161,"_",$B161), 'Srbench noise 0'!$A$1:$AH$1291, 28, FALSE),"")</f>
        <v>x0*x1*sin(x2)</v>
      </c>
      <c r="I161" s="17">
        <f t="shared" si="12"/>
        <v>1</v>
      </c>
      <c r="J161" s="17">
        <f t="shared" si="13"/>
        <v>1</v>
      </c>
      <c r="K161" s="4">
        <f t="shared" si="14"/>
        <v>1</v>
      </c>
      <c r="L161" s="3">
        <f>_xlfn.IFNA(VLOOKUP(CONCATENATE($A161,"_",$B161), 'Srbench noise 0.01'!$A$1:$AH$1291, 32, FALSE),"")</f>
        <v>0.99999819000000001</v>
      </c>
      <c r="M161" s="17">
        <f>_xlfn.IFNA(VLOOKUP(CONCATENATE($A161,"_",$B161), 'Srbench noise 0.01'!$A$1:$AH$1291, 34, FALSE),"")</f>
        <v>0.01</v>
      </c>
      <c r="N161" s="17">
        <f>_xlfn.IFNA(VLOOKUP(CONCATENATE($A161,"_",$B161), 'Srbench noise 0.01'!$A$1:$AH$1291, 16, FALSE),"")</f>
        <v>7</v>
      </c>
      <c r="O161" s="17">
        <f>_xlfn.IFNA(VLOOKUP(CONCATENATE($A161,"_",$B161), 'Srbench noise 0.01'!$A$1:$AH$1291, 18, FALSE),"")</f>
        <v>12.2</v>
      </c>
      <c r="P161" s="17" t="str">
        <f>_xlfn.IFNA(VLOOKUP(CONCATENATE($A161,"_",$B161), 'Srbench noise 0.01'!$A$1:$AH$1291, 28, FALSE),"")</f>
        <v>x0*x1*sin(x2) + 0.01</v>
      </c>
      <c r="Q161" s="17">
        <f t="shared" si="15"/>
        <v>1</v>
      </c>
      <c r="R161" s="17">
        <f t="shared" si="16"/>
        <v>0</v>
      </c>
      <c r="S161" s="4">
        <f t="shared" si="17"/>
        <v>0</v>
      </c>
    </row>
    <row r="162" spans="1:19" x14ac:dyDescent="0.25">
      <c r="A162" t="s">
        <v>67</v>
      </c>
      <c r="B162">
        <v>28020</v>
      </c>
      <c r="C162" t="str">
        <f>VLOOKUP(A162,'srbench true models'!$A$1:$B$133,2,FALSE)</f>
        <v xml:space="preserve"> r*F*sin(theta)</v>
      </c>
      <c r="D162" s="3">
        <f>_xlfn.IFNA(VLOOKUP(CONCATENATE($A162,"_",$B162), 'Srbench noise 0'!$A$1:$AH$1291, 32, FALSE),"")</f>
        <v>1</v>
      </c>
      <c r="E162" s="17">
        <f>_xlfn.IFNA(VLOOKUP(CONCATENATE($A162,"_",$B162), 'Srbench noise 0'!$A$1:$AH$1291, 34, FALSE),"")</f>
        <v>0</v>
      </c>
      <c r="F162" s="17">
        <f>_xlfn.IFNA(VLOOKUP(CONCATENATE($A162,"_",$B162), 'Srbench noise 0'!$A$1:$AH$1291, 16, FALSE),"")</f>
        <v>5</v>
      </c>
      <c r="G162" s="17">
        <f>_xlfn.IFNA(VLOOKUP(CONCATENATE($A162,"_",$B162), 'Srbench noise 0'!$A$1:$AH$1291, 18, FALSE),"")</f>
        <v>5.2</v>
      </c>
      <c r="H162" s="17" t="str">
        <f>_xlfn.IFNA(VLOOKUP(CONCATENATE($A162,"_",$B162), 'Srbench noise 0'!$A$1:$AH$1291, 28, FALSE),"")</f>
        <v>x0*x1*sin(x2)</v>
      </c>
      <c r="I162" s="17">
        <f t="shared" si="12"/>
        <v>1</v>
      </c>
      <c r="J162" s="17">
        <f t="shared" si="13"/>
        <v>1</v>
      </c>
      <c r="K162" s="4">
        <f t="shared" si="14"/>
        <v>1</v>
      </c>
      <c r="L162" s="3">
        <f>_xlfn.IFNA(VLOOKUP(CONCATENATE($A162,"_",$B162), 'Srbench noise 0.01'!$A$1:$AH$1291, 32, FALSE),"")</f>
        <v>1</v>
      </c>
      <c r="M162" s="17">
        <f>_xlfn.IFNA(VLOOKUP(CONCATENATE($A162,"_",$B162), 'Srbench noise 0.01'!$A$1:$AH$1291, 34, FALSE),"")</f>
        <v>0</v>
      </c>
      <c r="N162" s="17">
        <f>_xlfn.IFNA(VLOOKUP(CONCATENATE($A162,"_",$B162), 'Srbench noise 0.01'!$A$1:$AH$1291, 16, FALSE),"")</f>
        <v>5</v>
      </c>
      <c r="O162" s="17">
        <f>_xlfn.IFNA(VLOOKUP(CONCATENATE($A162,"_",$B162), 'Srbench noise 0.01'!$A$1:$AH$1291, 18, FALSE),"")</f>
        <v>8.8000000000000007</v>
      </c>
      <c r="P162" s="17" t="str">
        <f>_xlfn.IFNA(VLOOKUP(CONCATENATE($A162,"_",$B162), 'Srbench noise 0.01'!$A$1:$AH$1291, 28, FALSE),"")</f>
        <v>x0*x1*sin(x2)</v>
      </c>
      <c r="Q162" s="17">
        <f t="shared" si="15"/>
        <v>1</v>
      </c>
      <c r="R162" s="17">
        <f t="shared" si="16"/>
        <v>1</v>
      </c>
      <c r="S162" s="4">
        <f t="shared" si="17"/>
        <v>1</v>
      </c>
    </row>
    <row r="163" spans="1:19" x14ac:dyDescent="0.25">
      <c r="A163" t="s">
        <v>67</v>
      </c>
      <c r="B163">
        <v>29910</v>
      </c>
      <c r="C163" t="str">
        <f>VLOOKUP(A163,'srbench true models'!$A$1:$B$133,2,FALSE)</f>
        <v xml:space="preserve"> r*F*sin(theta)</v>
      </c>
      <c r="D163" s="3">
        <f>_xlfn.IFNA(VLOOKUP(CONCATENATE($A163,"_",$B163), 'Srbench noise 0'!$A$1:$AH$1291, 32, FALSE),"")</f>
        <v>1</v>
      </c>
      <c r="E163" s="17">
        <f>_xlfn.IFNA(VLOOKUP(CONCATENATE($A163,"_",$B163), 'Srbench noise 0'!$A$1:$AH$1291, 34, FALSE),"")</f>
        <v>0</v>
      </c>
      <c r="F163" s="17">
        <f>_xlfn.IFNA(VLOOKUP(CONCATENATE($A163,"_",$B163), 'Srbench noise 0'!$A$1:$AH$1291, 16, FALSE),"")</f>
        <v>5</v>
      </c>
      <c r="G163" s="17">
        <f>_xlfn.IFNA(VLOOKUP(CONCATENATE($A163,"_",$B163), 'Srbench noise 0'!$A$1:$AH$1291, 18, FALSE),"")</f>
        <v>10.6</v>
      </c>
      <c r="H163" s="17" t="str">
        <f>_xlfn.IFNA(VLOOKUP(CONCATENATE($A163,"_",$B163), 'Srbench noise 0'!$A$1:$AH$1291, 28, FALSE),"")</f>
        <v>x0*x1*sin(x2)</v>
      </c>
      <c r="I163" s="17">
        <f t="shared" si="12"/>
        <v>1</v>
      </c>
      <c r="J163" s="17">
        <f t="shared" si="13"/>
        <v>1</v>
      </c>
      <c r="K163" s="4">
        <f t="shared" si="14"/>
        <v>1</v>
      </c>
      <c r="L163" s="3">
        <f>_xlfn.IFNA(VLOOKUP(CONCATENATE($A163,"_",$B163), 'Srbench noise 0.01'!$A$1:$AH$1291, 32, FALSE),"")</f>
        <v>1</v>
      </c>
      <c r="M163" s="17">
        <f>_xlfn.IFNA(VLOOKUP(CONCATENATE($A163,"_",$B163), 'Srbench noise 0.01'!$A$1:$AH$1291, 34, FALSE),"")</f>
        <v>0</v>
      </c>
      <c r="N163" s="17">
        <f>_xlfn.IFNA(VLOOKUP(CONCATENATE($A163,"_",$B163), 'Srbench noise 0.01'!$A$1:$AH$1291, 16, FALSE),"")</f>
        <v>5</v>
      </c>
      <c r="O163" s="17">
        <f>_xlfn.IFNA(VLOOKUP(CONCATENATE($A163,"_",$B163), 'Srbench noise 0.01'!$A$1:$AH$1291, 18, FALSE),"")</f>
        <v>6</v>
      </c>
      <c r="P163" s="17" t="str">
        <f>_xlfn.IFNA(VLOOKUP(CONCATENATE($A163,"_",$B163), 'Srbench noise 0.01'!$A$1:$AH$1291, 28, FALSE),"")</f>
        <v>x0*x1*sin(x2)</v>
      </c>
      <c r="Q163" s="17">
        <f t="shared" si="15"/>
        <v>1</v>
      </c>
      <c r="R163" s="17">
        <f t="shared" si="16"/>
        <v>1</v>
      </c>
      <c r="S163" s="4">
        <f t="shared" si="17"/>
        <v>1</v>
      </c>
    </row>
    <row r="164" spans="1:19" x14ac:dyDescent="0.25">
      <c r="A164" t="s">
        <v>100</v>
      </c>
      <c r="B164">
        <v>860</v>
      </c>
      <c r="C164" t="str">
        <f>VLOOKUP(A164,'srbench true models'!$A$1:$B$133,2,FALSE)</f>
        <v xml:space="preserve"> m*r*v*sin(theta)</v>
      </c>
      <c r="D164" s="3">
        <f>_xlfn.IFNA(VLOOKUP(CONCATENATE($A164,"_",$B164), 'Srbench noise 0'!$A$1:$AH$1291, 32, FALSE),"")</f>
        <v>1</v>
      </c>
      <c r="E164" s="17">
        <f>_xlfn.IFNA(VLOOKUP(CONCATENATE($A164,"_",$B164), 'Srbench noise 0'!$A$1:$AH$1291, 34, FALSE),"")</f>
        <v>0</v>
      </c>
      <c r="F164" s="17">
        <f>_xlfn.IFNA(VLOOKUP(CONCATENATE($A164,"_",$B164), 'Srbench noise 0'!$A$1:$AH$1291, 16, FALSE),"")</f>
        <v>6</v>
      </c>
      <c r="G164" s="17">
        <f>_xlfn.IFNA(VLOOKUP(CONCATENATE($A164,"_",$B164), 'Srbench noise 0'!$A$1:$AH$1291, 18, FALSE),"")</f>
        <v>17</v>
      </c>
      <c r="H164" s="17" t="str">
        <f>_xlfn.IFNA(VLOOKUP(CONCATENATE($A164,"_",$B164), 'Srbench noise 0'!$A$1:$AH$1291, 28, FALSE),"")</f>
        <v>x0*x1*x2*sin(x3)</v>
      </c>
      <c r="I164" s="17">
        <f t="shared" si="12"/>
        <v>1</v>
      </c>
      <c r="J164" s="17">
        <f t="shared" si="13"/>
        <v>1</v>
      </c>
      <c r="K164" s="4">
        <f t="shared" si="14"/>
        <v>1</v>
      </c>
      <c r="L164" s="3">
        <f>_xlfn.IFNA(VLOOKUP(CONCATENATE($A164,"_",$B164), 'Srbench noise 0.01'!$A$1:$AH$1291, 32, FALSE),"")</f>
        <v>1</v>
      </c>
      <c r="M164" s="17">
        <f>_xlfn.IFNA(VLOOKUP(CONCATENATE($A164,"_",$B164), 'Srbench noise 0.01'!$A$1:$AH$1291, 34, FALSE),"")</f>
        <v>0</v>
      </c>
      <c r="N164" s="17">
        <f>_xlfn.IFNA(VLOOKUP(CONCATENATE($A164,"_",$B164), 'Srbench noise 0.01'!$A$1:$AH$1291, 16, FALSE),"")</f>
        <v>6</v>
      </c>
      <c r="O164" s="17">
        <f>_xlfn.IFNA(VLOOKUP(CONCATENATE($A164,"_",$B164), 'Srbench noise 0.01'!$A$1:$AH$1291, 18, FALSE),"")</f>
        <v>11.8</v>
      </c>
      <c r="P164" s="17" t="str">
        <f>_xlfn.IFNA(VLOOKUP(CONCATENATE($A164,"_",$B164), 'Srbench noise 0.01'!$A$1:$AH$1291, 28, FALSE),"")</f>
        <v>x0*x1*x2*sin(x3)</v>
      </c>
      <c r="Q164" s="17">
        <f t="shared" si="15"/>
        <v>1</v>
      </c>
      <c r="R164" s="17">
        <f t="shared" si="16"/>
        <v>1</v>
      </c>
      <c r="S164" s="4">
        <f t="shared" si="17"/>
        <v>1</v>
      </c>
    </row>
    <row r="165" spans="1:19" x14ac:dyDescent="0.25">
      <c r="A165" t="s">
        <v>100</v>
      </c>
      <c r="B165">
        <v>4426</v>
      </c>
      <c r="C165" t="str">
        <f>VLOOKUP(A165,'srbench true models'!$A$1:$B$133,2,FALSE)</f>
        <v xml:space="preserve"> m*r*v*sin(theta)</v>
      </c>
      <c r="D165" s="3">
        <f>_xlfn.IFNA(VLOOKUP(CONCATENATE($A165,"_",$B165), 'Srbench noise 0'!$A$1:$AH$1291, 32, FALSE),"")</f>
        <v>1</v>
      </c>
      <c r="E165" s="17">
        <f>_xlfn.IFNA(VLOOKUP(CONCATENATE($A165,"_",$B165), 'Srbench noise 0'!$A$1:$AH$1291, 34, FALSE),"")</f>
        <v>0</v>
      </c>
      <c r="F165" s="17">
        <f>_xlfn.IFNA(VLOOKUP(CONCATENATE($A165,"_",$B165), 'Srbench noise 0'!$A$1:$AH$1291, 16, FALSE),"")</f>
        <v>6</v>
      </c>
      <c r="G165" s="17">
        <f>_xlfn.IFNA(VLOOKUP(CONCATENATE($A165,"_",$B165), 'Srbench noise 0'!$A$1:$AH$1291, 18, FALSE),"")</f>
        <v>16.7</v>
      </c>
      <c r="H165" s="17" t="str">
        <f>_xlfn.IFNA(VLOOKUP(CONCATENATE($A165,"_",$B165), 'Srbench noise 0'!$A$1:$AH$1291, 28, FALSE),"")</f>
        <v>x0*x1*x2*sin(x3)</v>
      </c>
      <c r="I165" s="17">
        <f t="shared" si="12"/>
        <v>1</v>
      </c>
      <c r="J165" s="17">
        <f t="shared" si="13"/>
        <v>1</v>
      </c>
      <c r="K165" s="4">
        <f t="shared" si="14"/>
        <v>1</v>
      </c>
      <c r="L165" s="3">
        <f>_xlfn.IFNA(VLOOKUP(CONCATENATE($A165,"_",$B165), 'Srbench noise 0.01'!$A$1:$AH$1291, 32, FALSE),"")</f>
        <v>1</v>
      </c>
      <c r="M165" s="17">
        <f>_xlfn.IFNA(VLOOKUP(CONCATENATE($A165,"_",$B165), 'Srbench noise 0.01'!$A$1:$AH$1291, 34, FALSE),"")</f>
        <v>0</v>
      </c>
      <c r="N165" s="17">
        <f>_xlfn.IFNA(VLOOKUP(CONCATENATE($A165,"_",$B165), 'Srbench noise 0.01'!$A$1:$AH$1291, 16, FALSE),"")</f>
        <v>6</v>
      </c>
      <c r="O165" s="17">
        <f>_xlfn.IFNA(VLOOKUP(CONCATENATE($A165,"_",$B165), 'Srbench noise 0.01'!$A$1:$AH$1291, 18, FALSE),"")</f>
        <v>16.7</v>
      </c>
      <c r="P165" s="17" t="str">
        <f>_xlfn.IFNA(VLOOKUP(CONCATENATE($A165,"_",$B165), 'Srbench noise 0.01'!$A$1:$AH$1291, 28, FALSE),"")</f>
        <v>x0*x1*x2*sin(x3)</v>
      </c>
      <c r="Q165" s="17">
        <f t="shared" si="15"/>
        <v>1</v>
      </c>
      <c r="R165" s="17">
        <f t="shared" si="16"/>
        <v>1</v>
      </c>
      <c r="S165" s="4">
        <f t="shared" si="17"/>
        <v>1</v>
      </c>
    </row>
    <row r="166" spans="1:19" x14ac:dyDescent="0.25">
      <c r="A166" t="s">
        <v>100</v>
      </c>
      <c r="B166">
        <v>5390</v>
      </c>
      <c r="C166" t="str">
        <f>VLOOKUP(A166,'srbench true models'!$A$1:$B$133,2,FALSE)</f>
        <v xml:space="preserve"> m*r*v*sin(theta)</v>
      </c>
      <c r="D166" s="3">
        <f>_xlfn.IFNA(VLOOKUP(CONCATENATE($A166,"_",$B166), 'Srbench noise 0'!$A$1:$AH$1291, 32, FALSE),"")</f>
        <v>1</v>
      </c>
      <c r="E166" s="17">
        <f>_xlfn.IFNA(VLOOKUP(CONCATENATE($A166,"_",$B166), 'Srbench noise 0'!$A$1:$AH$1291, 34, FALSE),"")</f>
        <v>0</v>
      </c>
      <c r="F166" s="17">
        <f>_xlfn.IFNA(VLOOKUP(CONCATENATE($A166,"_",$B166), 'Srbench noise 0'!$A$1:$AH$1291, 16, FALSE),"")</f>
        <v>6</v>
      </c>
      <c r="G166" s="17">
        <f>_xlfn.IFNA(VLOOKUP(CONCATENATE($A166,"_",$B166), 'Srbench noise 0'!$A$1:$AH$1291, 18, FALSE),"")</f>
        <v>18.100000000000001</v>
      </c>
      <c r="H166" s="17" t="str">
        <f>_xlfn.IFNA(VLOOKUP(CONCATENATE($A166,"_",$B166), 'Srbench noise 0'!$A$1:$AH$1291, 28, FALSE),"")</f>
        <v>x0*x1*x2*sin(x3)</v>
      </c>
      <c r="I166" s="17">
        <f t="shared" si="12"/>
        <v>1</v>
      </c>
      <c r="J166" s="17">
        <f t="shared" si="13"/>
        <v>1</v>
      </c>
      <c r="K166" s="4">
        <f t="shared" si="14"/>
        <v>1</v>
      </c>
      <c r="L166" s="3">
        <f>_xlfn.IFNA(VLOOKUP(CONCATENATE($A166,"_",$B166), 'Srbench noise 0.01'!$A$1:$AH$1291, 32, FALSE),"")</f>
        <v>1</v>
      </c>
      <c r="M166" s="17">
        <f>_xlfn.IFNA(VLOOKUP(CONCATENATE($A166,"_",$B166), 'Srbench noise 0.01'!$A$1:$AH$1291, 34, FALSE),"")</f>
        <v>0</v>
      </c>
      <c r="N166" s="17">
        <f>_xlfn.IFNA(VLOOKUP(CONCATENATE($A166,"_",$B166), 'Srbench noise 0.01'!$A$1:$AH$1291, 16, FALSE),"")</f>
        <v>6</v>
      </c>
      <c r="O166" s="17">
        <f>_xlfn.IFNA(VLOOKUP(CONCATENATE($A166,"_",$B166), 'Srbench noise 0.01'!$A$1:$AH$1291, 18, FALSE),"")</f>
        <v>16.5</v>
      </c>
      <c r="P166" s="17" t="str">
        <f>_xlfn.IFNA(VLOOKUP(CONCATENATE($A166,"_",$B166), 'Srbench noise 0.01'!$A$1:$AH$1291, 28, FALSE),"")</f>
        <v>x0*x1*x2*sin(x3)</v>
      </c>
      <c r="Q166" s="17">
        <f t="shared" si="15"/>
        <v>1</v>
      </c>
      <c r="R166" s="17">
        <f t="shared" si="16"/>
        <v>1</v>
      </c>
      <c r="S166" s="4">
        <f t="shared" si="17"/>
        <v>1</v>
      </c>
    </row>
    <row r="167" spans="1:19" x14ac:dyDescent="0.25">
      <c r="A167" t="s">
        <v>100</v>
      </c>
      <c r="B167">
        <v>14423</v>
      </c>
      <c r="C167" t="str">
        <f>VLOOKUP(A167,'srbench true models'!$A$1:$B$133,2,FALSE)</f>
        <v xml:space="preserve"> m*r*v*sin(theta)</v>
      </c>
      <c r="D167" s="3">
        <f>_xlfn.IFNA(VLOOKUP(CONCATENATE($A167,"_",$B167), 'Srbench noise 0'!$A$1:$AH$1291, 32, FALSE),"")</f>
        <v>1</v>
      </c>
      <c r="E167" s="17">
        <f>_xlfn.IFNA(VLOOKUP(CONCATENATE($A167,"_",$B167), 'Srbench noise 0'!$A$1:$AH$1291, 34, FALSE),"")</f>
        <v>0</v>
      </c>
      <c r="F167" s="17">
        <f>_xlfn.IFNA(VLOOKUP(CONCATENATE($A167,"_",$B167), 'Srbench noise 0'!$A$1:$AH$1291, 16, FALSE),"")</f>
        <v>6</v>
      </c>
      <c r="G167" s="17">
        <f>_xlfn.IFNA(VLOOKUP(CONCATENATE($A167,"_",$B167), 'Srbench noise 0'!$A$1:$AH$1291, 18, FALSE),"")</f>
        <v>17.3</v>
      </c>
      <c r="H167" s="17" t="str">
        <f>_xlfn.IFNA(VLOOKUP(CONCATENATE($A167,"_",$B167), 'Srbench noise 0'!$A$1:$AH$1291, 28, FALSE),"")</f>
        <v>x0*x1*x2*sin(x3)</v>
      </c>
      <c r="I167" s="17">
        <f t="shared" si="12"/>
        <v>1</v>
      </c>
      <c r="J167" s="17">
        <f t="shared" si="13"/>
        <v>1</v>
      </c>
      <c r="K167" s="4">
        <f t="shared" si="14"/>
        <v>1</v>
      </c>
      <c r="L167" s="3">
        <f>_xlfn.IFNA(VLOOKUP(CONCATENATE($A167,"_",$B167), 'Srbench noise 0.01'!$A$1:$AH$1291, 32, FALSE),"")</f>
        <v>0.99999937000000005</v>
      </c>
      <c r="M167" s="17">
        <f>_xlfn.IFNA(VLOOKUP(CONCATENATE($A167,"_",$B167), 'Srbench noise 0.01'!$A$1:$AH$1291, 34, FALSE),"")</f>
        <v>0.02</v>
      </c>
      <c r="N167" s="17">
        <f>_xlfn.IFNA(VLOOKUP(CONCATENATE($A167,"_",$B167), 'Srbench noise 0.01'!$A$1:$AH$1291, 16, FALSE),"")</f>
        <v>8</v>
      </c>
      <c r="O167" s="17">
        <f>_xlfn.IFNA(VLOOKUP(CONCATENATE($A167,"_",$B167), 'Srbench noise 0.01'!$A$1:$AH$1291, 18, FALSE),"")</f>
        <v>14.8</v>
      </c>
      <c r="P167" s="17" t="str">
        <f>_xlfn.IFNA(VLOOKUP(CONCATENATE($A167,"_",$B167), 'Srbench noise 0.01'!$A$1:$AH$1291, 28, FALSE),"")</f>
        <v>x0*x1*x2*sin(x3) + 0.02</v>
      </c>
      <c r="Q167" s="17">
        <f t="shared" si="15"/>
        <v>1</v>
      </c>
      <c r="R167" s="17">
        <f t="shared" si="16"/>
        <v>0</v>
      </c>
      <c r="S167" s="4">
        <f t="shared" si="17"/>
        <v>0</v>
      </c>
    </row>
    <row r="168" spans="1:19" x14ac:dyDescent="0.25">
      <c r="A168" t="s">
        <v>100</v>
      </c>
      <c r="B168">
        <v>15795</v>
      </c>
      <c r="C168" t="str">
        <f>VLOOKUP(A168,'srbench true models'!$A$1:$B$133,2,FALSE)</f>
        <v xml:space="preserve"> m*r*v*sin(theta)</v>
      </c>
      <c r="D168" s="3">
        <f>_xlfn.IFNA(VLOOKUP(CONCATENATE($A168,"_",$B168), 'Srbench noise 0'!$A$1:$AH$1291, 32, FALSE),"")</f>
        <v>1</v>
      </c>
      <c r="E168" s="17">
        <f>_xlfn.IFNA(VLOOKUP(CONCATENATE($A168,"_",$B168), 'Srbench noise 0'!$A$1:$AH$1291, 34, FALSE),"")</f>
        <v>0</v>
      </c>
      <c r="F168" s="17">
        <f>_xlfn.IFNA(VLOOKUP(CONCATENATE($A168,"_",$B168), 'Srbench noise 0'!$A$1:$AH$1291, 16, FALSE),"")</f>
        <v>6</v>
      </c>
      <c r="G168" s="17">
        <f>_xlfn.IFNA(VLOOKUP(CONCATENATE($A168,"_",$B168), 'Srbench noise 0'!$A$1:$AH$1291, 18, FALSE),"")</f>
        <v>17.3</v>
      </c>
      <c r="H168" s="17" t="str">
        <f>_xlfn.IFNA(VLOOKUP(CONCATENATE($A168,"_",$B168), 'Srbench noise 0'!$A$1:$AH$1291, 28, FALSE),"")</f>
        <v>x0*x1*x2*sin(x3)</v>
      </c>
      <c r="I168" s="17">
        <f t="shared" si="12"/>
        <v>1</v>
      </c>
      <c r="J168" s="17">
        <f t="shared" si="13"/>
        <v>1</v>
      </c>
      <c r="K168" s="4">
        <f t="shared" si="14"/>
        <v>1</v>
      </c>
      <c r="L168" s="3">
        <f>_xlfn.IFNA(VLOOKUP(CONCATENATE($A168,"_",$B168), 'Srbench noise 0.01'!$A$1:$AH$1291, 32, FALSE),"")</f>
        <v>1</v>
      </c>
      <c r="M168" s="17">
        <f>_xlfn.IFNA(VLOOKUP(CONCATENATE($A168,"_",$B168), 'Srbench noise 0.01'!$A$1:$AH$1291, 34, FALSE),"")</f>
        <v>0</v>
      </c>
      <c r="N168" s="17">
        <f>_xlfn.IFNA(VLOOKUP(CONCATENATE($A168,"_",$B168), 'Srbench noise 0.01'!$A$1:$AH$1291, 16, FALSE),"")</f>
        <v>6</v>
      </c>
      <c r="O168" s="17">
        <f>_xlfn.IFNA(VLOOKUP(CONCATENATE($A168,"_",$B168), 'Srbench noise 0.01'!$A$1:$AH$1291, 18, FALSE),"")</f>
        <v>17.5</v>
      </c>
      <c r="P168" s="17" t="str">
        <f>_xlfn.IFNA(VLOOKUP(CONCATENATE($A168,"_",$B168), 'Srbench noise 0.01'!$A$1:$AH$1291, 28, FALSE),"")</f>
        <v>x0*x1*x2*sin(x3)</v>
      </c>
      <c r="Q168" s="17">
        <f t="shared" si="15"/>
        <v>1</v>
      </c>
      <c r="R168" s="17">
        <f t="shared" si="16"/>
        <v>1</v>
      </c>
      <c r="S168" s="4">
        <f t="shared" si="17"/>
        <v>1</v>
      </c>
    </row>
    <row r="169" spans="1:19" x14ac:dyDescent="0.25">
      <c r="A169" t="s">
        <v>100</v>
      </c>
      <c r="B169">
        <v>16850</v>
      </c>
      <c r="C169" t="str">
        <f>VLOOKUP(A169,'srbench true models'!$A$1:$B$133,2,FALSE)</f>
        <v xml:space="preserve"> m*r*v*sin(theta)</v>
      </c>
      <c r="D169" s="3">
        <f>_xlfn.IFNA(VLOOKUP(CONCATENATE($A169,"_",$B169), 'Srbench noise 0'!$A$1:$AH$1291, 32, FALSE),"")</f>
        <v>1</v>
      </c>
      <c r="E169" s="17">
        <f>_xlfn.IFNA(VLOOKUP(CONCATENATE($A169,"_",$B169), 'Srbench noise 0'!$A$1:$AH$1291, 34, FALSE),"")</f>
        <v>0</v>
      </c>
      <c r="F169" s="17">
        <f>_xlfn.IFNA(VLOOKUP(CONCATENATE($A169,"_",$B169), 'Srbench noise 0'!$A$1:$AH$1291, 16, FALSE),"")</f>
        <v>6</v>
      </c>
      <c r="G169" s="17">
        <f>_xlfn.IFNA(VLOOKUP(CONCATENATE($A169,"_",$B169), 'Srbench noise 0'!$A$1:$AH$1291, 18, FALSE),"")</f>
        <v>16.5</v>
      </c>
      <c r="H169" s="17" t="str">
        <f>_xlfn.IFNA(VLOOKUP(CONCATENATE($A169,"_",$B169), 'Srbench noise 0'!$A$1:$AH$1291, 28, FALSE),"")</f>
        <v>x0*x1*x2*sin(x3)</v>
      </c>
      <c r="I169" s="17">
        <f t="shared" si="12"/>
        <v>1</v>
      </c>
      <c r="J169" s="17">
        <f t="shared" si="13"/>
        <v>1</v>
      </c>
      <c r="K169" s="4">
        <f t="shared" si="14"/>
        <v>1</v>
      </c>
      <c r="L169" s="3">
        <f>_xlfn.IFNA(VLOOKUP(CONCATENATE($A169,"_",$B169), 'Srbench noise 0.01'!$A$1:$AH$1291, 32, FALSE),"")</f>
        <v>1</v>
      </c>
      <c r="M169" s="17">
        <f>_xlfn.IFNA(VLOOKUP(CONCATENATE($A169,"_",$B169), 'Srbench noise 0.01'!$A$1:$AH$1291, 34, FALSE),"")</f>
        <v>0</v>
      </c>
      <c r="N169" s="17">
        <f>_xlfn.IFNA(VLOOKUP(CONCATENATE($A169,"_",$B169), 'Srbench noise 0.01'!$A$1:$AH$1291, 16, FALSE),"")</f>
        <v>6</v>
      </c>
      <c r="O169" s="17">
        <f>_xlfn.IFNA(VLOOKUP(CONCATENATE($A169,"_",$B169), 'Srbench noise 0.01'!$A$1:$AH$1291, 18, FALSE),"")</f>
        <v>13</v>
      </c>
      <c r="P169" s="17" t="str">
        <f>_xlfn.IFNA(VLOOKUP(CONCATENATE($A169,"_",$B169), 'Srbench noise 0.01'!$A$1:$AH$1291, 28, FALSE),"")</f>
        <v>x0*x1*x2*sin(x3)</v>
      </c>
      <c r="Q169" s="17">
        <f t="shared" si="15"/>
        <v>1</v>
      </c>
      <c r="R169" s="17">
        <f t="shared" si="16"/>
        <v>1</v>
      </c>
      <c r="S169" s="4">
        <f t="shared" si="17"/>
        <v>1</v>
      </c>
    </row>
    <row r="170" spans="1:19" x14ac:dyDescent="0.25">
      <c r="A170" t="s">
        <v>100</v>
      </c>
      <c r="B170">
        <v>21962</v>
      </c>
      <c r="C170" t="str">
        <f>VLOOKUP(A170,'srbench true models'!$A$1:$B$133,2,FALSE)</f>
        <v xml:space="preserve"> m*r*v*sin(theta)</v>
      </c>
      <c r="D170" s="3">
        <f>_xlfn.IFNA(VLOOKUP(CONCATENATE($A170,"_",$B170), 'Srbench noise 0'!$A$1:$AH$1291, 32, FALSE),"")</f>
        <v>1</v>
      </c>
      <c r="E170" s="17">
        <f>_xlfn.IFNA(VLOOKUP(CONCATENATE($A170,"_",$B170), 'Srbench noise 0'!$A$1:$AH$1291, 34, FALSE),"")</f>
        <v>0</v>
      </c>
      <c r="F170" s="17">
        <f>_xlfn.IFNA(VLOOKUP(CONCATENATE($A170,"_",$B170), 'Srbench noise 0'!$A$1:$AH$1291, 16, FALSE),"")</f>
        <v>6</v>
      </c>
      <c r="G170" s="17">
        <f>_xlfn.IFNA(VLOOKUP(CONCATENATE($A170,"_",$B170), 'Srbench noise 0'!$A$1:$AH$1291, 18, FALSE),"")</f>
        <v>17.600000000000001</v>
      </c>
      <c r="H170" s="17" t="str">
        <f>_xlfn.IFNA(VLOOKUP(CONCATENATE($A170,"_",$B170), 'Srbench noise 0'!$A$1:$AH$1291, 28, FALSE),"")</f>
        <v>x0*x1*x2*sin(x3)</v>
      </c>
      <c r="I170" s="17">
        <f t="shared" si="12"/>
        <v>1</v>
      </c>
      <c r="J170" s="17">
        <f t="shared" si="13"/>
        <v>1</v>
      </c>
      <c r="K170" s="4">
        <f t="shared" si="14"/>
        <v>1</v>
      </c>
      <c r="L170" s="3">
        <f>_xlfn.IFNA(VLOOKUP(CONCATENATE($A170,"_",$B170), 'Srbench noise 0.01'!$A$1:$AH$1291, 32, FALSE),"")</f>
        <v>1</v>
      </c>
      <c r="M170" s="17">
        <f>_xlfn.IFNA(VLOOKUP(CONCATENATE($A170,"_",$B170), 'Srbench noise 0.01'!$A$1:$AH$1291, 34, FALSE),"")</f>
        <v>0</v>
      </c>
      <c r="N170" s="17">
        <f>_xlfn.IFNA(VLOOKUP(CONCATENATE($A170,"_",$B170), 'Srbench noise 0.01'!$A$1:$AH$1291, 16, FALSE),"")</f>
        <v>6</v>
      </c>
      <c r="O170" s="17">
        <f>_xlfn.IFNA(VLOOKUP(CONCATENATE($A170,"_",$B170), 'Srbench noise 0.01'!$A$1:$AH$1291, 18, FALSE),"")</f>
        <v>13.9</v>
      </c>
      <c r="P170" s="17" t="str">
        <f>_xlfn.IFNA(VLOOKUP(CONCATENATE($A170,"_",$B170), 'Srbench noise 0.01'!$A$1:$AH$1291, 28, FALSE),"")</f>
        <v>x0*x1*x2*sin(x3)</v>
      </c>
      <c r="Q170" s="17">
        <f t="shared" si="15"/>
        <v>1</v>
      </c>
      <c r="R170" s="17">
        <f t="shared" si="16"/>
        <v>1</v>
      </c>
      <c r="S170" s="4">
        <f t="shared" si="17"/>
        <v>1</v>
      </c>
    </row>
    <row r="171" spans="1:19" x14ac:dyDescent="0.25">
      <c r="A171" t="s">
        <v>100</v>
      </c>
      <c r="B171">
        <v>23654</v>
      </c>
      <c r="C171" t="str">
        <f>VLOOKUP(A171,'srbench true models'!$A$1:$B$133,2,FALSE)</f>
        <v xml:space="preserve"> m*r*v*sin(theta)</v>
      </c>
      <c r="D171" s="3">
        <f>_xlfn.IFNA(VLOOKUP(CONCATENATE($A171,"_",$B171), 'Srbench noise 0'!$A$1:$AH$1291, 32, FALSE),"")</f>
        <v>1</v>
      </c>
      <c r="E171" s="17">
        <f>_xlfn.IFNA(VLOOKUP(CONCATENATE($A171,"_",$B171), 'Srbench noise 0'!$A$1:$AH$1291, 34, FALSE),"")</f>
        <v>0</v>
      </c>
      <c r="F171" s="17">
        <f>_xlfn.IFNA(VLOOKUP(CONCATENATE($A171,"_",$B171), 'Srbench noise 0'!$A$1:$AH$1291, 16, FALSE),"")</f>
        <v>6</v>
      </c>
      <c r="G171" s="17">
        <f>_xlfn.IFNA(VLOOKUP(CONCATENATE($A171,"_",$B171), 'Srbench noise 0'!$A$1:$AH$1291, 18, FALSE),"")</f>
        <v>13.4</v>
      </c>
      <c r="H171" s="17" t="str">
        <f>_xlfn.IFNA(VLOOKUP(CONCATENATE($A171,"_",$B171), 'Srbench noise 0'!$A$1:$AH$1291, 28, FALSE),"")</f>
        <v>x0*x1*x2*sin(x3)</v>
      </c>
      <c r="I171" s="17">
        <f t="shared" si="12"/>
        <v>1</v>
      </c>
      <c r="J171" s="17">
        <f t="shared" si="13"/>
        <v>1</v>
      </c>
      <c r="K171" s="4">
        <f t="shared" si="14"/>
        <v>1</v>
      </c>
      <c r="L171" s="3">
        <f>_xlfn.IFNA(VLOOKUP(CONCATENATE($A171,"_",$B171), 'Srbench noise 0.01'!$A$1:$AH$1291, 32, FALSE),"")</f>
        <v>0.99999939999999998</v>
      </c>
      <c r="M171" s="17">
        <f>_xlfn.IFNA(VLOOKUP(CONCATENATE($A171,"_",$B171), 'Srbench noise 0.01'!$A$1:$AH$1291, 34, FALSE),"")</f>
        <v>0.02</v>
      </c>
      <c r="N171" s="17">
        <f>_xlfn.IFNA(VLOOKUP(CONCATENATE($A171,"_",$B171), 'Srbench noise 0.01'!$A$1:$AH$1291, 16, FALSE),"")</f>
        <v>8</v>
      </c>
      <c r="O171" s="17">
        <f>_xlfn.IFNA(VLOOKUP(CONCATENATE($A171,"_",$B171), 'Srbench noise 0.01'!$A$1:$AH$1291, 18, FALSE),"")</f>
        <v>19</v>
      </c>
      <c r="P171" s="17" t="str">
        <f>_xlfn.IFNA(VLOOKUP(CONCATENATE($A171,"_",$B171), 'Srbench noise 0.01'!$A$1:$AH$1291, 28, FALSE),"")</f>
        <v>x0*x1*x2*sin(x3) + 0.02</v>
      </c>
      <c r="Q171" s="17">
        <f t="shared" si="15"/>
        <v>1</v>
      </c>
      <c r="R171" s="17">
        <f t="shared" si="16"/>
        <v>0</v>
      </c>
      <c r="S171" s="4">
        <f t="shared" si="17"/>
        <v>0</v>
      </c>
    </row>
    <row r="172" spans="1:19" x14ac:dyDescent="0.25">
      <c r="A172" t="s">
        <v>100</v>
      </c>
      <c r="B172">
        <v>28020</v>
      </c>
      <c r="C172" t="str">
        <f>VLOOKUP(A172,'srbench true models'!$A$1:$B$133,2,FALSE)</f>
        <v xml:space="preserve"> m*r*v*sin(theta)</v>
      </c>
      <c r="D172" s="3">
        <f>_xlfn.IFNA(VLOOKUP(CONCATENATE($A172,"_",$B172), 'Srbench noise 0'!$A$1:$AH$1291, 32, FALSE),"")</f>
        <v>1</v>
      </c>
      <c r="E172" s="17">
        <f>_xlfn.IFNA(VLOOKUP(CONCATENATE($A172,"_",$B172), 'Srbench noise 0'!$A$1:$AH$1291, 34, FALSE),"")</f>
        <v>0</v>
      </c>
      <c r="F172" s="17">
        <f>_xlfn.IFNA(VLOOKUP(CONCATENATE($A172,"_",$B172), 'Srbench noise 0'!$A$1:$AH$1291, 16, FALSE),"")</f>
        <v>6</v>
      </c>
      <c r="G172" s="17">
        <f>_xlfn.IFNA(VLOOKUP(CONCATENATE($A172,"_",$B172), 'Srbench noise 0'!$A$1:$AH$1291, 18, FALSE),"")</f>
        <v>15</v>
      </c>
      <c r="H172" s="17" t="str">
        <f>_xlfn.IFNA(VLOOKUP(CONCATENATE($A172,"_",$B172), 'Srbench noise 0'!$A$1:$AH$1291, 28, FALSE),"")</f>
        <v>x0*x1*x2*sin(x3)</v>
      </c>
      <c r="I172" s="17">
        <f t="shared" si="12"/>
        <v>1</v>
      </c>
      <c r="J172" s="17">
        <f t="shared" si="13"/>
        <v>1</v>
      </c>
      <c r="K172" s="4">
        <f t="shared" si="14"/>
        <v>1</v>
      </c>
      <c r="L172" s="3">
        <f>_xlfn.IFNA(VLOOKUP(CONCATENATE($A172,"_",$B172), 'Srbench noise 0.01'!$A$1:$AH$1291, 32, FALSE),"")</f>
        <v>1</v>
      </c>
      <c r="M172" s="17">
        <f>_xlfn.IFNA(VLOOKUP(CONCATENATE($A172,"_",$B172), 'Srbench noise 0.01'!$A$1:$AH$1291, 34, FALSE),"")</f>
        <v>0</v>
      </c>
      <c r="N172" s="17">
        <f>_xlfn.IFNA(VLOOKUP(CONCATENATE($A172,"_",$B172), 'Srbench noise 0.01'!$A$1:$AH$1291, 16, FALSE),"")</f>
        <v>6</v>
      </c>
      <c r="O172" s="17">
        <f>_xlfn.IFNA(VLOOKUP(CONCATENATE($A172,"_",$B172), 'Srbench noise 0.01'!$A$1:$AH$1291, 18, FALSE),"")</f>
        <v>10.199999999999999</v>
      </c>
      <c r="P172" s="17" t="str">
        <f>_xlfn.IFNA(VLOOKUP(CONCATENATE($A172,"_",$B172), 'Srbench noise 0.01'!$A$1:$AH$1291, 28, FALSE),"")</f>
        <v>x0*x1*x2*sin(x3)</v>
      </c>
      <c r="Q172" s="17">
        <f t="shared" si="15"/>
        <v>1</v>
      </c>
      <c r="R172" s="17">
        <f t="shared" si="16"/>
        <v>1</v>
      </c>
      <c r="S172" s="4">
        <f t="shared" si="17"/>
        <v>1</v>
      </c>
    </row>
    <row r="173" spans="1:19" x14ac:dyDescent="0.25">
      <c r="A173" t="s">
        <v>100</v>
      </c>
      <c r="B173">
        <v>29910</v>
      </c>
      <c r="C173" t="str">
        <f>VLOOKUP(A173,'srbench true models'!$A$1:$B$133,2,FALSE)</f>
        <v xml:space="preserve"> m*r*v*sin(theta)</v>
      </c>
      <c r="D173" s="3">
        <f>_xlfn.IFNA(VLOOKUP(CONCATENATE($A173,"_",$B173), 'Srbench noise 0'!$A$1:$AH$1291, 32, FALSE),"")</f>
        <v>1</v>
      </c>
      <c r="E173" s="17">
        <f>_xlfn.IFNA(VLOOKUP(CONCATENATE($A173,"_",$B173), 'Srbench noise 0'!$A$1:$AH$1291, 34, FALSE),"")</f>
        <v>0</v>
      </c>
      <c r="F173" s="17">
        <f>_xlfn.IFNA(VLOOKUP(CONCATENATE($A173,"_",$B173), 'Srbench noise 0'!$A$1:$AH$1291, 16, FALSE),"")</f>
        <v>6</v>
      </c>
      <c r="G173" s="17">
        <f>_xlfn.IFNA(VLOOKUP(CONCATENATE($A173,"_",$B173), 'Srbench noise 0'!$A$1:$AH$1291, 18, FALSE),"")</f>
        <v>17.8</v>
      </c>
      <c r="H173" s="17" t="str">
        <f>_xlfn.IFNA(VLOOKUP(CONCATENATE($A173,"_",$B173), 'Srbench noise 0'!$A$1:$AH$1291, 28, FALSE),"")</f>
        <v>x0*x1*x2*sin(x3)</v>
      </c>
      <c r="I173" s="17">
        <f t="shared" si="12"/>
        <v>1</v>
      </c>
      <c r="J173" s="17">
        <f t="shared" si="13"/>
        <v>1</v>
      </c>
      <c r="K173" s="4">
        <f t="shared" si="14"/>
        <v>1</v>
      </c>
      <c r="L173" s="3">
        <f>_xlfn.IFNA(VLOOKUP(CONCATENATE($A173,"_",$B173), 'Srbench noise 0.01'!$A$1:$AH$1291, 32, FALSE),"")</f>
        <v>1</v>
      </c>
      <c r="M173" s="17">
        <f>_xlfn.IFNA(VLOOKUP(CONCATENATE($A173,"_",$B173), 'Srbench noise 0.01'!$A$1:$AH$1291, 34, FALSE),"")</f>
        <v>0</v>
      </c>
      <c r="N173" s="17">
        <f>_xlfn.IFNA(VLOOKUP(CONCATENATE($A173,"_",$B173), 'Srbench noise 0.01'!$A$1:$AH$1291, 16, FALSE),"")</f>
        <v>6</v>
      </c>
      <c r="O173" s="17">
        <f>_xlfn.IFNA(VLOOKUP(CONCATENATE($A173,"_",$B173), 'Srbench noise 0.01'!$A$1:$AH$1291, 18, FALSE),"")</f>
        <v>16.7</v>
      </c>
      <c r="P173" s="17" t="str">
        <f>_xlfn.IFNA(VLOOKUP(CONCATENATE($A173,"_",$B173), 'Srbench noise 0.01'!$A$1:$AH$1291, 28, FALSE),"")</f>
        <v>x0*x1*x2*sin(x3)</v>
      </c>
      <c r="Q173" s="17">
        <f t="shared" si="15"/>
        <v>1</v>
      </c>
      <c r="R173" s="17">
        <f t="shared" si="16"/>
        <v>1</v>
      </c>
      <c r="S173" s="4">
        <f t="shared" si="17"/>
        <v>1</v>
      </c>
    </row>
    <row r="174" spans="1:19" x14ac:dyDescent="0.25">
      <c r="A174" t="s">
        <v>74</v>
      </c>
      <c r="B174">
        <v>860</v>
      </c>
      <c r="C174" t="str">
        <f>VLOOKUP(A174,'srbench true models'!$A$1:$B$133,2,FALSE)</f>
        <v xml:space="preserve"> (m1*r1+m2*r2)/(m1+m2)</v>
      </c>
      <c r="D174" s="3">
        <f>_xlfn.IFNA(VLOOKUP(CONCATENATE($A174,"_",$B174), 'Srbench noise 0'!$A$1:$AH$1291, 32, FALSE),"")</f>
        <v>0.99720567000000004</v>
      </c>
      <c r="E174" s="17">
        <f>_xlfn.IFNA(VLOOKUP(CONCATENATE($A174,"_",$B174), 'Srbench noise 0'!$A$1:$AH$1291, 34, FALSE),"")</f>
        <v>4.4938699999999998E-2</v>
      </c>
      <c r="F174" s="17">
        <f>_xlfn.IFNA(VLOOKUP(CONCATENATE($A174,"_",$B174), 'Srbench noise 0'!$A$1:$AH$1291, 16, FALSE),"")</f>
        <v>23</v>
      </c>
      <c r="G174" s="17">
        <f>_xlfn.IFNA(VLOOKUP(CONCATENATE($A174,"_",$B174), 'Srbench noise 0'!$A$1:$AH$1291, 18, FALSE),"")</f>
        <v>3601</v>
      </c>
      <c r="H174" s="17" t="str">
        <f>_xlfn.IFNA(VLOOKUP(CONCATENATE($A174,"_",$B174), 'Srbench noise 0'!$A$1:$AH$1291, 28, FALSE),"")</f>
        <v>0.08689292*x0*x2 - 0.08727399*x0*x3 - 0.08922552*x1*x2 + 0.08964719*x1*x3 + 0.50823617*x2 + 0.49174236*x3</v>
      </c>
      <c r="I174" s="17">
        <f t="shared" si="12"/>
        <v>0</v>
      </c>
      <c r="J174" s="17">
        <f t="shared" si="13"/>
        <v>0</v>
      </c>
      <c r="K174" s="4">
        <f t="shared" si="14"/>
        <v>0</v>
      </c>
      <c r="L174" s="3">
        <f>_xlfn.IFNA(VLOOKUP(CONCATENATE($A174,"_",$B174), 'Srbench noise 0.01'!$A$1:$AH$1291, 32, FALSE),"")</f>
        <v>0.99344942000000003</v>
      </c>
      <c r="M174" s="17">
        <f>_xlfn.IFNA(VLOOKUP(CONCATENATE($A174,"_",$B174), 'Srbench noise 0.01'!$A$1:$AH$1291, 34, FALSE),"")</f>
        <v>6.8805279999999996E-2</v>
      </c>
      <c r="N174" s="17">
        <f>_xlfn.IFNA(VLOOKUP(CONCATENATE($A174,"_",$B174), 'Srbench noise 0.01'!$A$1:$AH$1291, 16, FALSE),"")</f>
        <v>44</v>
      </c>
      <c r="O174" s="17">
        <f>_xlfn.IFNA(VLOOKUP(CONCATENATE($A174,"_",$B174), 'Srbench noise 0.01'!$A$1:$AH$1291, 18, FALSE),"")</f>
        <v>546.79999999999995</v>
      </c>
      <c r="P174" s="17" t="str">
        <f>_xlfn.IFNA(VLOOKUP(CONCATENATE($A174,"_",$B174), 'Srbench noise 0.01'!$A$1:$AH$1291, 28, FALSE),"")</f>
        <v>0.75*x2 + 0.26*x3 + 2.65*x3/(x2 + x3) - 1.34 - 5.29*x3/(x1*(x2 + x3)) + 2.67/x1 - 0.5*x2/x0 + 0.5*x3/x0</v>
      </c>
      <c r="Q174" s="17">
        <f t="shared" si="15"/>
        <v>0</v>
      </c>
      <c r="R174" s="17">
        <f t="shared" si="16"/>
        <v>0</v>
      </c>
      <c r="S174" s="4">
        <f t="shared" si="17"/>
        <v>0</v>
      </c>
    </row>
    <row r="175" spans="1:19" x14ac:dyDescent="0.25">
      <c r="A175" t="s">
        <v>74</v>
      </c>
      <c r="B175">
        <v>4426</v>
      </c>
      <c r="C175" t="str">
        <f>VLOOKUP(A175,'srbench true models'!$A$1:$B$133,2,FALSE)</f>
        <v xml:space="preserve"> (m1*r1+m2*r2)/(m1+m2)</v>
      </c>
      <c r="D175" s="3">
        <f>_xlfn.IFNA(VLOOKUP(CONCATENATE($A175,"_",$B175), 'Srbench noise 0'!$A$1:$AH$1291, 32, FALSE),"")</f>
        <v>0.99924705000000003</v>
      </c>
      <c r="E175" s="17">
        <f>_xlfn.IFNA(VLOOKUP(CONCATENATE($A175,"_",$B175), 'Srbench noise 0'!$A$1:$AH$1291, 34, FALSE),"")</f>
        <v>2.3232679999999999E-2</v>
      </c>
      <c r="F175" s="17">
        <f>_xlfn.IFNA(VLOOKUP(CONCATENATE($A175,"_",$B175), 'Srbench noise 0'!$A$1:$AH$1291, 16, FALSE),"")</f>
        <v>31</v>
      </c>
      <c r="G175" s="17">
        <f>_xlfn.IFNA(VLOOKUP(CONCATENATE($A175,"_",$B175), 'Srbench noise 0'!$A$1:$AH$1291, 18, FALSE),"")</f>
        <v>3600.5</v>
      </c>
      <c r="H175" s="17" t="str">
        <f>_xlfn.IFNA(VLOOKUP(CONCATENATE($A175,"_",$B175), 'Srbench noise 0'!$A$1:$AH$1291, 28, FALSE),"")</f>
        <v>0.2864398*x0**0.5*x2 - 0.28543009*x0**0.5*x3 - 0.29019613*x1**0.5*x2 + 0.29176805*x1**0.5*x3 + 0.5062797*x2 + 0.48904023*x3</v>
      </c>
      <c r="I175" s="17">
        <f t="shared" si="12"/>
        <v>1</v>
      </c>
      <c r="J175" s="17">
        <f t="shared" si="13"/>
        <v>0</v>
      </c>
      <c r="K175" s="4">
        <f t="shared" si="14"/>
        <v>0</v>
      </c>
      <c r="L175" s="3">
        <f>_xlfn.IFNA(VLOOKUP(CONCATENATE($A175,"_",$B175), 'Srbench noise 0.01'!$A$1:$AH$1291, 32, FALSE),"")</f>
        <v>0.99334032000000005</v>
      </c>
      <c r="M175" s="17">
        <f>_xlfn.IFNA(VLOOKUP(CONCATENATE($A175,"_",$B175), 'Srbench noise 0.01'!$A$1:$AH$1291, 34, FALSE),"")</f>
        <v>6.9094630000000004E-2</v>
      </c>
      <c r="N175" s="17">
        <f>_xlfn.IFNA(VLOOKUP(CONCATENATE($A175,"_",$B175), 'Srbench noise 0.01'!$A$1:$AH$1291, 16, FALSE),"")</f>
        <v>23</v>
      </c>
      <c r="O175" s="17">
        <f>_xlfn.IFNA(VLOOKUP(CONCATENATE($A175,"_",$B175), 'Srbench noise 0.01'!$A$1:$AH$1291, 18, FALSE),"")</f>
        <v>197.4</v>
      </c>
      <c r="P175" s="17" t="str">
        <f>_xlfn.IFNA(VLOOKUP(CONCATENATE($A175,"_",$B175), 'Srbench noise 0.01'!$A$1:$AH$1291, 28, FALSE),"")</f>
        <v>0.08*x0*x2 - 0.08*x0*x3 - 0.09*x1*x2 + 0.09*x1*x3 + 0.5*x2 + 0.49*x3</v>
      </c>
      <c r="Q175" s="17">
        <f t="shared" si="15"/>
        <v>0</v>
      </c>
      <c r="R175" s="17">
        <f t="shared" si="16"/>
        <v>0</v>
      </c>
      <c r="S175" s="4">
        <f t="shared" si="17"/>
        <v>0</v>
      </c>
    </row>
    <row r="176" spans="1:19" x14ac:dyDescent="0.25">
      <c r="A176" t="s">
        <v>74</v>
      </c>
      <c r="B176">
        <v>5390</v>
      </c>
      <c r="C176" t="str">
        <f>VLOOKUP(A176,'srbench true models'!$A$1:$B$133,2,FALSE)</f>
        <v xml:space="preserve"> (m1*r1+m2*r2)/(m1+m2)</v>
      </c>
      <c r="D176" s="3">
        <f>_xlfn.IFNA(VLOOKUP(CONCATENATE($A176,"_",$B176), 'Srbench noise 0'!$A$1:$AH$1291, 32, FALSE),"")</f>
        <v>0.99851783999999999</v>
      </c>
      <c r="E176" s="17">
        <f>_xlfn.IFNA(VLOOKUP(CONCATENATE($A176,"_",$B176), 'Srbench noise 0'!$A$1:$AH$1291, 34, FALSE),"")</f>
        <v>3.273972E-2</v>
      </c>
      <c r="F176" s="17">
        <f>_xlfn.IFNA(VLOOKUP(CONCATENATE($A176,"_",$B176), 'Srbench noise 0'!$A$1:$AH$1291, 16, FALSE),"")</f>
        <v>45</v>
      </c>
      <c r="G176" s="17">
        <f>_xlfn.IFNA(VLOOKUP(CONCATENATE($A176,"_",$B176), 'Srbench noise 0'!$A$1:$AH$1291, 18, FALSE),"")</f>
        <v>3601.7</v>
      </c>
      <c r="H176" s="17" t="str">
        <f>_xlfn.IFNA(VLOOKUP(CONCATENATE($A176,"_",$B176), 'Srbench noise 0'!$A$1:$AH$1291, 28, FALSE),"")</f>
        <v>0.52074781*x2/(1/x1 + x1/x0) + 0.99351565*x3 - 0.51907907*x3/(1/x1 + x1/x0) + 0.01316246 + 0.3163041*x2/x1 - 0.31305775*x3/x1</v>
      </c>
      <c r="I176" s="17">
        <f t="shared" si="12"/>
        <v>0</v>
      </c>
      <c r="J176" s="17">
        <f t="shared" si="13"/>
        <v>0</v>
      </c>
      <c r="K176" s="4">
        <f t="shared" si="14"/>
        <v>0</v>
      </c>
      <c r="L176" s="3">
        <f>_xlfn.IFNA(VLOOKUP(CONCATENATE($A176,"_",$B176), 'Srbench noise 0.01'!$A$1:$AH$1291, 32, FALSE),"")</f>
        <v>0.99583661000000001</v>
      </c>
      <c r="M176" s="17">
        <f>_xlfn.IFNA(VLOOKUP(CONCATENATE($A176,"_",$B176), 'Srbench noise 0.01'!$A$1:$AH$1291, 34, FALSE),"")</f>
        <v>5.4872110000000002E-2</v>
      </c>
      <c r="N176" s="17">
        <f>_xlfn.IFNA(VLOOKUP(CONCATENATE($A176,"_",$B176), 'Srbench noise 0.01'!$A$1:$AH$1291, 16, FALSE),"")</f>
        <v>39</v>
      </c>
      <c r="O176" s="17">
        <f>_xlfn.IFNA(VLOOKUP(CONCATENATE($A176,"_",$B176), 'Srbench noise 0.01'!$A$1:$AH$1291, 18, FALSE),"")</f>
        <v>582.1</v>
      </c>
      <c r="P176" s="17" t="str">
        <f>_xlfn.IFNA(VLOOKUP(CONCATENATE($A176,"_",$B176), 'Srbench noise 0.01'!$A$1:$AH$1291, 28, FALSE),"")</f>
        <v>0.58*x2 - 0.72*x2/(x0 + 1/x1) + 0.43*x3 + 0.71*x3/(x0 + 1/x1) + 0.41*x2/x1 - 0.41*x3/x1</v>
      </c>
      <c r="Q176" s="17">
        <f t="shared" si="15"/>
        <v>0</v>
      </c>
      <c r="R176" s="17">
        <f t="shared" si="16"/>
        <v>0</v>
      </c>
      <c r="S176" s="4">
        <f t="shared" si="17"/>
        <v>0</v>
      </c>
    </row>
    <row r="177" spans="1:19" x14ac:dyDescent="0.25">
      <c r="A177" t="s">
        <v>74</v>
      </c>
      <c r="B177">
        <v>14423</v>
      </c>
      <c r="C177" t="str">
        <f>VLOOKUP(A177,'srbench true models'!$A$1:$B$133,2,FALSE)</f>
        <v xml:space="preserve"> (m1*r1+m2*r2)/(m1+m2)</v>
      </c>
      <c r="D177" s="3">
        <f>_xlfn.IFNA(VLOOKUP(CONCATENATE($A177,"_",$B177), 'Srbench noise 0'!$A$1:$AH$1291, 32, FALSE),"")</f>
        <v>0.99746312000000004</v>
      </c>
      <c r="E177" s="17">
        <f>_xlfn.IFNA(VLOOKUP(CONCATENATE($A177,"_",$B177), 'Srbench noise 0'!$A$1:$AH$1291, 34, FALSE),"")</f>
        <v>4.283083E-2</v>
      </c>
      <c r="F177" s="17">
        <f>_xlfn.IFNA(VLOOKUP(CONCATENATE($A177,"_",$B177), 'Srbench noise 0'!$A$1:$AH$1291, 16, FALSE),"")</f>
        <v>26</v>
      </c>
      <c r="G177" s="17">
        <f>_xlfn.IFNA(VLOOKUP(CONCATENATE($A177,"_",$B177), 'Srbench noise 0'!$A$1:$AH$1291, 18, FALSE),"")</f>
        <v>3600.5</v>
      </c>
      <c r="H177" s="17" t="str">
        <f>_xlfn.IFNA(VLOOKUP(CONCATENATE($A177,"_",$B177), 'Srbench noise 0'!$A$1:$AH$1291, 28, FALSE),"")</f>
        <v>-0.08898289*x1*x2 + 0.08929545*x1*x3 - 0.59561481*x2*sin(1/x0) + 0.9967336*x2 + 0.60221386*x3*sin(1/x0)</v>
      </c>
      <c r="I177" s="17">
        <f t="shared" si="12"/>
        <v>0</v>
      </c>
      <c r="J177" s="17">
        <f t="shared" si="13"/>
        <v>0</v>
      </c>
      <c r="K177" s="4">
        <f t="shared" si="14"/>
        <v>0</v>
      </c>
      <c r="L177" s="3">
        <f>_xlfn.IFNA(VLOOKUP(CONCATENATE($A177,"_",$B177), 'Srbench noise 0.01'!$A$1:$AH$1291, 32, FALSE),"")</f>
        <v>0.99673208999999996</v>
      </c>
      <c r="M177" s="17">
        <f>_xlfn.IFNA(VLOOKUP(CONCATENATE($A177,"_",$B177), 'Srbench noise 0.01'!$A$1:$AH$1291, 34, FALSE),"")</f>
        <v>4.8611759999999997E-2</v>
      </c>
      <c r="N177" s="17">
        <f>_xlfn.IFNA(VLOOKUP(CONCATENATE($A177,"_",$B177), 'Srbench noise 0.01'!$A$1:$AH$1291, 16, FALSE),"")</f>
        <v>23</v>
      </c>
      <c r="O177" s="17">
        <f>_xlfn.IFNA(VLOOKUP(CONCATENATE($A177,"_",$B177), 'Srbench noise 0.01'!$A$1:$AH$1291, 18, FALSE),"")</f>
        <v>184.9</v>
      </c>
      <c r="P177" s="17" t="str">
        <f>_xlfn.IFNA(VLOOKUP(CONCATENATE($A177,"_",$B177), 'Srbench noise 0.01'!$A$1:$AH$1291, 28, FALSE),"")</f>
        <v>0.09*x0*x2 - 0.09*x0*x3 - 0.09*x1*x2 + 0.09*x1*x3 + 0.51*x2 + 0.49*x3</v>
      </c>
      <c r="Q177" s="17">
        <f t="shared" si="15"/>
        <v>0</v>
      </c>
      <c r="R177" s="17">
        <f t="shared" si="16"/>
        <v>0</v>
      </c>
      <c r="S177" s="4">
        <f t="shared" si="17"/>
        <v>0</v>
      </c>
    </row>
    <row r="178" spans="1:19" x14ac:dyDescent="0.25">
      <c r="A178" t="s">
        <v>74</v>
      </c>
      <c r="B178">
        <v>15795</v>
      </c>
      <c r="C178" t="str">
        <f>VLOOKUP(A178,'srbench true models'!$A$1:$B$133,2,FALSE)</f>
        <v xml:space="preserve"> (m1*r1+m2*r2)/(m1+m2)</v>
      </c>
      <c r="D178" s="3">
        <f>_xlfn.IFNA(VLOOKUP(CONCATENATE($A178,"_",$B178), 'Srbench noise 0'!$A$1:$AH$1291, 32, FALSE),"")</f>
        <v>0.99010259</v>
      </c>
      <c r="E178" s="17">
        <f>_xlfn.IFNA(VLOOKUP(CONCATENATE($A178,"_",$B178), 'Srbench noise 0'!$A$1:$AH$1291, 34, FALSE),"")</f>
        <v>8.4641809999999998E-2</v>
      </c>
      <c r="F178" s="17">
        <f>_xlfn.IFNA(VLOOKUP(CONCATENATE($A178,"_",$B178), 'Srbench noise 0'!$A$1:$AH$1291, 16, FALSE),"")</f>
        <v>32</v>
      </c>
      <c r="G178" s="17">
        <f>_xlfn.IFNA(VLOOKUP(CONCATENATE($A178,"_",$B178), 'Srbench noise 0'!$A$1:$AH$1291, 18, FALSE),"")</f>
        <v>3600.2</v>
      </c>
      <c r="H178" s="17" t="str">
        <f>_xlfn.IFNA(VLOOKUP(CONCATENATE($A178,"_",$B178), 'Srbench noise 0'!$A$1:$AH$1291, 28, FALSE),"")</f>
        <v>(0.30603325*x0*x2 - 0.30632352*x1*x2 + (x3 + 1)*(-0.25416546*x0 + 0.25028826*x1 + 0.50387955*x2 + 0.50171597*x3))/(x3 + 1)</v>
      </c>
      <c r="I178" s="17">
        <f t="shared" si="12"/>
        <v>0</v>
      </c>
      <c r="J178" s="17">
        <f t="shared" si="13"/>
        <v>0</v>
      </c>
      <c r="K178" s="4">
        <f t="shared" si="14"/>
        <v>0</v>
      </c>
      <c r="L178" s="3">
        <f>_xlfn.IFNA(VLOOKUP(CONCATENATE($A178,"_",$B178), 'Srbench noise 0.01'!$A$1:$AH$1291, 32, FALSE),"")</f>
        <v>0.99576507000000003</v>
      </c>
      <c r="M178" s="17">
        <f>_xlfn.IFNA(VLOOKUP(CONCATENATE($A178,"_",$B178), 'Srbench noise 0.01'!$A$1:$AH$1291, 34, FALSE),"")</f>
        <v>5.5366529999999997E-2</v>
      </c>
      <c r="N178" s="17">
        <f>_xlfn.IFNA(VLOOKUP(CONCATENATE($A178,"_",$B178), 'Srbench noise 0.01'!$A$1:$AH$1291, 16, FALSE),"")</f>
        <v>28</v>
      </c>
      <c r="O178" s="17">
        <f>_xlfn.IFNA(VLOOKUP(CONCATENATE($A178,"_",$B178), 'Srbench noise 0.01'!$A$1:$AH$1291, 18, FALSE),"")</f>
        <v>354.1</v>
      </c>
      <c r="P178" s="17" t="str">
        <f>_xlfn.IFNA(VLOOKUP(CONCATENATE($A178,"_",$B178), 'Srbench noise 0.01'!$A$1:$AH$1291, 28, FALSE),"")</f>
        <v>(x1*(0.08*x0*x2 - 0.08*x0*x3 + 0.04*x2 + 0.96*x3) + 0.51*x2 - 0.51*x3)/x1</v>
      </c>
      <c r="Q178" s="17">
        <f t="shared" si="15"/>
        <v>0</v>
      </c>
      <c r="R178" s="17">
        <f t="shared" si="16"/>
        <v>0</v>
      </c>
      <c r="S178" s="4">
        <f t="shared" si="17"/>
        <v>0</v>
      </c>
    </row>
    <row r="179" spans="1:19" x14ac:dyDescent="0.25">
      <c r="A179" t="s">
        <v>74</v>
      </c>
      <c r="B179">
        <v>16850</v>
      </c>
      <c r="C179" t="str">
        <f>VLOOKUP(A179,'srbench true models'!$A$1:$B$133,2,FALSE)</f>
        <v xml:space="preserve"> (m1*r1+m2*r2)/(m1+m2)</v>
      </c>
      <c r="D179" s="3">
        <f>_xlfn.IFNA(VLOOKUP(CONCATENATE($A179,"_",$B179), 'Srbench noise 0'!$A$1:$AH$1291, 32, FALSE),"")</f>
        <v>1</v>
      </c>
      <c r="E179" s="17">
        <f>_xlfn.IFNA(VLOOKUP(CONCATENATE($A179,"_",$B179), 'Srbench noise 0'!$A$1:$AH$1291, 34, FALSE),"")</f>
        <v>0</v>
      </c>
      <c r="F179" s="17">
        <f>_xlfn.IFNA(VLOOKUP(CONCATENATE($A179,"_",$B179), 'Srbench noise 0'!$A$1:$AH$1291, 16, FALSE),"")</f>
        <v>20</v>
      </c>
      <c r="G179" s="17">
        <f>_xlfn.IFNA(VLOOKUP(CONCATENATE($A179,"_",$B179), 'Srbench noise 0'!$A$1:$AH$1291, 18, FALSE),"")</f>
        <v>3084.1</v>
      </c>
      <c r="H179" s="17" t="str">
        <f>_xlfn.IFNA(VLOOKUP(CONCATENATE($A179,"_",$B179), 'Srbench noise 0'!$A$1:$AH$1291, 28, FALSE),"")</f>
        <v>x0*x2/(x0 + x1) + x3/(x0/x1 + 1)</v>
      </c>
      <c r="I179" s="17">
        <f t="shared" si="12"/>
        <v>1</v>
      </c>
      <c r="J179" s="17">
        <f t="shared" si="13"/>
        <v>1</v>
      </c>
      <c r="K179" s="4">
        <f t="shared" si="14"/>
        <v>1</v>
      </c>
      <c r="L179" s="3">
        <f>_xlfn.IFNA(VLOOKUP(CONCATENATE($A179,"_",$B179), 'Srbench noise 0.01'!$A$1:$AH$1291, 32, FALSE),"")</f>
        <v>0.99275674999999997</v>
      </c>
      <c r="M179" s="17">
        <f>_xlfn.IFNA(VLOOKUP(CONCATENATE($A179,"_",$B179), 'Srbench noise 0.01'!$A$1:$AH$1291, 34, FALSE),"")</f>
        <v>7.2384030000000002E-2</v>
      </c>
      <c r="N179" s="17">
        <f>_xlfn.IFNA(VLOOKUP(CONCATENATE($A179,"_",$B179), 'Srbench noise 0.01'!$A$1:$AH$1291, 16, FALSE),"")</f>
        <v>44</v>
      </c>
      <c r="O179" s="17">
        <f>_xlfn.IFNA(VLOOKUP(CONCATENATE($A179,"_",$B179), 'Srbench noise 0.01'!$A$1:$AH$1291, 18, FALSE),"")</f>
        <v>1070.8</v>
      </c>
      <c r="P179" s="17" t="str">
        <f>_xlfn.IFNA(VLOOKUP(CONCATENATE($A179,"_",$B179), 'Srbench noise 0.01'!$A$1:$AH$1291, 28, FALSE),"")</f>
        <v>0.9*x0/(x0/x2 + 1) + 0.34*x1*x3/(x2 + 1) - 0.27*x1 + 0.26*x2 - 0.24*x3 + 0.9*x3/(x0/x2 + 1) + 0.32</v>
      </c>
      <c r="Q179" s="17">
        <f t="shared" si="15"/>
        <v>0</v>
      </c>
      <c r="R179" s="17">
        <f t="shared" si="16"/>
        <v>0</v>
      </c>
      <c r="S179" s="4">
        <f t="shared" si="17"/>
        <v>0</v>
      </c>
    </row>
    <row r="180" spans="1:19" x14ac:dyDescent="0.25">
      <c r="A180" t="s">
        <v>74</v>
      </c>
      <c r="B180">
        <v>21962</v>
      </c>
      <c r="C180" t="str">
        <f>VLOOKUP(A180,'srbench true models'!$A$1:$B$133,2,FALSE)</f>
        <v xml:space="preserve"> (m1*r1+m2*r2)/(m1+m2)</v>
      </c>
      <c r="D180" s="3">
        <f>_xlfn.IFNA(VLOOKUP(CONCATENATE($A180,"_",$B180), 'Srbench noise 0'!$A$1:$AH$1291, 32, FALSE),"")</f>
        <v>0.99825043999999996</v>
      </c>
      <c r="E180" s="17">
        <f>_xlfn.IFNA(VLOOKUP(CONCATENATE($A180,"_",$B180), 'Srbench noise 0'!$A$1:$AH$1291, 34, FALSE),"")</f>
        <v>3.570868E-2</v>
      </c>
      <c r="F180" s="17">
        <f>_xlfn.IFNA(VLOOKUP(CONCATENATE($A180,"_",$B180), 'Srbench noise 0'!$A$1:$AH$1291, 16, FALSE),"")</f>
        <v>27</v>
      </c>
      <c r="G180" s="17">
        <f>_xlfn.IFNA(VLOOKUP(CONCATENATE($A180,"_",$B180), 'Srbench noise 0'!$A$1:$AH$1291, 18, FALSE),"")</f>
        <v>3601</v>
      </c>
      <c r="H180" s="17" t="str">
        <f>_xlfn.IFNA(VLOOKUP(CONCATENATE($A180,"_",$B180), 'Srbench noise 0'!$A$1:$AH$1291, 28, FALSE),"")</f>
        <v>0.29542034*x0**0.5*x2 - 0.29488946*x0**0.5*x3 - 0.08496982*x1*x2 + 0.0853159*x1*x3 + 0.25158216*x2 + 0.74660847*x3</v>
      </c>
      <c r="I180" s="17">
        <f t="shared" si="12"/>
        <v>0</v>
      </c>
      <c r="J180" s="17">
        <f t="shared" si="13"/>
        <v>0</v>
      </c>
      <c r="K180" s="4">
        <f t="shared" si="14"/>
        <v>0</v>
      </c>
      <c r="L180" s="3">
        <f>_xlfn.IFNA(VLOOKUP(CONCATENATE($A180,"_",$B180), 'Srbench noise 0.01'!$A$1:$AH$1291, 32, FALSE),"")</f>
        <v>0.99507637999999998</v>
      </c>
      <c r="M180" s="17">
        <f>_xlfn.IFNA(VLOOKUP(CONCATENATE($A180,"_",$B180), 'Srbench noise 0.01'!$A$1:$AH$1291, 34, FALSE),"")</f>
        <v>5.9903369999999997E-2</v>
      </c>
      <c r="N180" s="17">
        <f>_xlfn.IFNA(VLOOKUP(CONCATENATE($A180,"_",$B180), 'Srbench noise 0.01'!$A$1:$AH$1291, 16, FALSE),"")</f>
        <v>28</v>
      </c>
      <c r="O180" s="17">
        <f>_xlfn.IFNA(VLOOKUP(CONCATENATE($A180,"_",$B180), 'Srbench noise 0.01'!$A$1:$AH$1291, 18, FALSE),"")</f>
        <v>168.7</v>
      </c>
      <c r="P180" s="17" t="str">
        <f>_xlfn.IFNA(VLOOKUP(CONCATENATE($A180,"_",$B180), 'Srbench noise 0.01'!$A$1:$AH$1291, 28, FALSE),"")</f>
        <v>(x0*(-0.08*x1*x2 + 0.08*x1*x3 + 0.96*x2 + 0.05*x3) - 0.52*x2 + 0.52*x3)/x0</v>
      </c>
      <c r="Q180" s="17">
        <f t="shared" si="15"/>
        <v>0</v>
      </c>
      <c r="R180" s="17">
        <f t="shared" si="16"/>
        <v>0</v>
      </c>
      <c r="S180" s="4">
        <f t="shared" si="17"/>
        <v>0</v>
      </c>
    </row>
    <row r="181" spans="1:19" x14ac:dyDescent="0.25">
      <c r="A181" t="s">
        <v>74</v>
      </c>
      <c r="B181">
        <v>23654</v>
      </c>
      <c r="C181" t="str">
        <f>VLOOKUP(A181,'srbench true models'!$A$1:$B$133,2,FALSE)</f>
        <v xml:space="preserve"> (m1*r1+m2*r2)/(m1+m2)</v>
      </c>
      <c r="D181" s="3">
        <f>_xlfn.IFNA(VLOOKUP(CONCATENATE($A181,"_",$B181), 'Srbench noise 0'!$A$1:$AH$1291, 32, FALSE),"")</f>
        <v>0.99927195999999996</v>
      </c>
      <c r="E181" s="17">
        <f>_xlfn.IFNA(VLOOKUP(CONCATENATE($A181,"_",$B181), 'Srbench noise 0'!$A$1:$AH$1291, 34, FALSE),"")</f>
        <v>2.2944800000000001E-2</v>
      </c>
      <c r="F181" s="17">
        <f>_xlfn.IFNA(VLOOKUP(CONCATENATE($A181,"_",$B181), 'Srbench noise 0'!$A$1:$AH$1291, 16, FALSE),"")</f>
        <v>31</v>
      </c>
      <c r="G181" s="17">
        <f>_xlfn.IFNA(VLOOKUP(CONCATENATE($A181,"_",$B181), 'Srbench noise 0'!$A$1:$AH$1291, 18, FALSE),"")</f>
        <v>3600.3</v>
      </c>
      <c r="H181" s="17" t="str">
        <f>_xlfn.IFNA(VLOOKUP(CONCATENATE($A181,"_",$B181), 'Srbench noise 0'!$A$1:$AH$1291, 28, FALSE),"")</f>
        <v>0.29191462*x0**0.5*x2 - 0.29223133*x0**0.5*x3 - 0.28937579*x1**0.5*x2 + 0.29101909*x1**0.5*x3 + 0.49639679*x2 + 0.50164921*x3</v>
      </c>
      <c r="I181" s="17">
        <f t="shared" si="12"/>
        <v>1</v>
      </c>
      <c r="J181" s="17">
        <f t="shared" si="13"/>
        <v>0</v>
      </c>
      <c r="K181" s="4">
        <f t="shared" si="14"/>
        <v>0</v>
      </c>
      <c r="L181" s="3">
        <f>_xlfn.IFNA(VLOOKUP(CONCATENATE($A181,"_",$B181), 'Srbench noise 0.01'!$A$1:$AH$1291, 32, FALSE),"")</f>
        <v>0.99716358999999999</v>
      </c>
      <c r="M181" s="17">
        <f>_xlfn.IFNA(VLOOKUP(CONCATENATE($A181,"_",$B181), 'Srbench noise 0.01'!$A$1:$AH$1291, 34, FALSE),"")</f>
        <v>4.5288769999999999E-2</v>
      </c>
      <c r="N181" s="17">
        <f>_xlfn.IFNA(VLOOKUP(CONCATENATE($A181,"_",$B181), 'Srbench noise 0.01'!$A$1:$AH$1291, 16, FALSE),"")</f>
        <v>23</v>
      </c>
      <c r="O181" s="17">
        <f>_xlfn.IFNA(VLOOKUP(CONCATENATE($A181,"_",$B181), 'Srbench noise 0.01'!$A$1:$AH$1291, 18, FALSE),"")</f>
        <v>292.3</v>
      </c>
      <c r="P181" s="17" t="str">
        <f>_xlfn.IFNA(VLOOKUP(CONCATENATE($A181,"_",$B181), 'Srbench noise 0.01'!$A$1:$AH$1291, 28, FALSE),"")</f>
        <v>0.09*x0*x2 - 0.09*x0*x3 - 0.09*x1*x2 + 0.09*x1*x3 + 0.5*x2 + 0.5*x3</v>
      </c>
      <c r="Q181" s="17">
        <f t="shared" si="15"/>
        <v>0</v>
      </c>
      <c r="R181" s="17">
        <f t="shared" si="16"/>
        <v>0</v>
      </c>
      <c r="S181" s="4">
        <f t="shared" si="17"/>
        <v>0</v>
      </c>
    </row>
    <row r="182" spans="1:19" x14ac:dyDescent="0.25">
      <c r="A182" t="s">
        <v>74</v>
      </c>
      <c r="B182">
        <v>28020</v>
      </c>
      <c r="C182" t="str">
        <f>VLOOKUP(A182,'srbench true models'!$A$1:$B$133,2,FALSE)</f>
        <v xml:space="preserve"> (m1*r1+m2*r2)/(m1+m2)</v>
      </c>
      <c r="D182" s="3">
        <f>_xlfn.IFNA(VLOOKUP(CONCATENATE($A182,"_",$B182), 'Srbench noise 0'!$A$1:$AH$1291, 32, FALSE),"")</f>
        <v>0.99953497000000002</v>
      </c>
      <c r="E182" s="17">
        <f>_xlfn.IFNA(VLOOKUP(CONCATENATE($A182,"_",$B182), 'Srbench noise 0'!$A$1:$AH$1291, 34, FALSE),"")</f>
        <v>1.835699E-2</v>
      </c>
      <c r="F182" s="17">
        <f>_xlfn.IFNA(VLOOKUP(CONCATENATE($A182,"_",$B182), 'Srbench noise 0'!$A$1:$AH$1291, 16, FALSE),"")</f>
        <v>27</v>
      </c>
      <c r="G182" s="17">
        <f>_xlfn.IFNA(VLOOKUP(CONCATENATE($A182,"_",$B182), 'Srbench noise 0'!$A$1:$AH$1291, 18, FALSE),"")</f>
        <v>3600.8</v>
      </c>
      <c r="H182" s="17" t="str">
        <f>_xlfn.IFNA(VLOOKUP(CONCATENATE($A182,"_",$B182), 'Srbench noise 0'!$A$1:$AH$1291, 28, FALSE),"")</f>
        <v>0.74175913*0.5**(x1/x0)*x2 - 0.74050254*0.5**(x1/x0)*x3 + 0.14024822*x2 + 0.85928166*x3</v>
      </c>
      <c r="I182" s="17">
        <f t="shared" si="12"/>
        <v>1</v>
      </c>
      <c r="J182" s="17">
        <f t="shared" si="13"/>
        <v>0</v>
      </c>
      <c r="K182" s="4">
        <f t="shared" si="14"/>
        <v>0</v>
      </c>
      <c r="L182" s="3">
        <f>_xlfn.IFNA(VLOOKUP(CONCATENATE($A182,"_",$B182), 'Srbench noise 0.01'!$A$1:$AH$1291, 32, FALSE),"")</f>
        <v>0.99589285999999999</v>
      </c>
      <c r="M182" s="17">
        <f>_xlfn.IFNA(VLOOKUP(CONCATENATE($A182,"_",$B182), 'Srbench noise 0.01'!$A$1:$AH$1291, 34, FALSE),"")</f>
        <v>5.4554539999999999E-2</v>
      </c>
      <c r="N182" s="17">
        <f>_xlfn.IFNA(VLOOKUP(CONCATENATE($A182,"_",$B182), 'Srbench noise 0.01'!$A$1:$AH$1291, 16, FALSE),"")</f>
        <v>25</v>
      </c>
      <c r="O182" s="17">
        <f>_xlfn.IFNA(VLOOKUP(CONCATENATE($A182,"_",$B182), 'Srbench noise 0.01'!$A$1:$AH$1291, 18, FALSE),"")</f>
        <v>447.6</v>
      </c>
      <c r="P182" s="17" t="str">
        <f>_xlfn.IFNA(VLOOKUP(CONCATENATE($A182,"_",$B182), 'Srbench noise 0.01'!$A$1:$AH$1291, 28, FALSE),"")</f>
        <v>-0.46*x2*(x1/x0)**0.5 + 0.98*x2 + 0.47*x3*(x1/x0)**0.5 + 0.02</v>
      </c>
      <c r="Q182" s="17">
        <f t="shared" si="15"/>
        <v>0</v>
      </c>
      <c r="R182" s="17">
        <f t="shared" si="16"/>
        <v>0</v>
      </c>
      <c r="S182" s="4">
        <f t="shared" si="17"/>
        <v>0</v>
      </c>
    </row>
    <row r="183" spans="1:19" x14ac:dyDescent="0.25">
      <c r="A183" t="s">
        <v>74</v>
      </c>
      <c r="B183">
        <v>29910</v>
      </c>
      <c r="C183" t="str">
        <f>VLOOKUP(A183,'srbench true models'!$A$1:$B$133,2,FALSE)</f>
        <v xml:space="preserve"> (m1*r1+m2*r2)/(m1+m2)</v>
      </c>
      <c r="D183" s="3">
        <f>_xlfn.IFNA(VLOOKUP(CONCATENATE($A183,"_",$B183), 'Srbench noise 0'!$A$1:$AH$1291, 32, FALSE),"")</f>
        <v>0.99926941999999996</v>
      </c>
      <c r="E183" s="17">
        <f>_xlfn.IFNA(VLOOKUP(CONCATENATE($A183,"_",$B183), 'Srbench noise 0'!$A$1:$AH$1291, 34, FALSE),"")</f>
        <v>2.2913039999999999E-2</v>
      </c>
      <c r="F183" s="17">
        <f>_xlfn.IFNA(VLOOKUP(CONCATENATE($A183,"_",$B183), 'Srbench noise 0'!$A$1:$AH$1291, 16, FALSE),"")</f>
        <v>31</v>
      </c>
      <c r="G183" s="17">
        <f>_xlfn.IFNA(VLOOKUP(CONCATENATE($A183,"_",$B183), 'Srbench noise 0'!$A$1:$AH$1291, 18, FALSE),"")</f>
        <v>3600.6</v>
      </c>
      <c r="H183" s="17" t="str">
        <f>_xlfn.IFNA(VLOOKUP(CONCATENATE($A183,"_",$B183), 'Srbench noise 0'!$A$1:$AH$1291, 28, FALSE),"")</f>
        <v>0.2905114*x0**0.5*x2 - 0.29084382*x0**0.5*x3 - 0.29099717*x1**0.5*x2 + 0.2918989*x1**0.5*x3 + 0.499713*x2 + 0.499713*x3</v>
      </c>
      <c r="I183" s="17">
        <f t="shared" si="12"/>
        <v>1</v>
      </c>
      <c r="J183" s="17">
        <f t="shared" si="13"/>
        <v>0</v>
      </c>
      <c r="K183" s="4">
        <f t="shared" si="14"/>
        <v>0</v>
      </c>
      <c r="L183" s="3">
        <f>_xlfn.IFNA(VLOOKUP(CONCATENATE($A183,"_",$B183), 'Srbench noise 0.01'!$A$1:$AH$1291, 32, FALSE),"")</f>
        <v>1</v>
      </c>
      <c r="M183" s="17">
        <f>_xlfn.IFNA(VLOOKUP(CONCATENATE($A183,"_",$B183), 'Srbench noise 0.01'!$A$1:$AH$1291, 34, FALSE),"")</f>
        <v>0</v>
      </c>
      <c r="N183" s="17">
        <f>_xlfn.IFNA(VLOOKUP(CONCATENATE($A183,"_",$B183), 'Srbench noise 0.01'!$A$1:$AH$1291, 16, FALSE),"")</f>
        <v>19</v>
      </c>
      <c r="O183" s="17">
        <f>_xlfn.IFNA(VLOOKUP(CONCATENATE($A183,"_",$B183), 'Srbench noise 0.01'!$A$1:$AH$1291, 18, FALSE),"")</f>
        <v>1103.9000000000001</v>
      </c>
      <c r="P183" s="17" t="str">
        <f>_xlfn.IFNA(VLOOKUP(CONCATENATE($A183,"_",$B183), 'Srbench noise 0.01'!$A$1:$AH$1291, 28, FALSE),"")</f>
        <v>(x0*x2 - x0*x3 + x3*(x0 + x1))/(x0 + x1)</v>
      </c>
      <c r="Q183" s="17">
        <f t="shared" si="15"/>
        <v>1</v>
      </c>
      <c r="R183" s="17">
        <f t="shared" si="16"/>
        <v>1</v>
      </c>
      <c r="S183" s="4">
        <f t="shared" si="17"/>
        <v>1</v>
      </c>
    </row>
    <row r="184" spans="1:19" x14ac:dyDescent="0.25">
      <c r="A184" t="s">
        <v>95</v>
      </c>
      <c r="B184">
        <v>860</v>
      </c>
      <c r="C184" t="str">
        <f>VLOOKUP(A184,'srbench true models'!$A$1:$B$133,2,FALSE)</f>
        <v xml:space="preserve"> 1/2*m*(omega**2+omega_0**2)*1/2*x**2</v>
      </c>
      <c r="D184" s="3">
        <f>_xlfn.IFNA(VLOOKUP(CONCATENATE($A184,"_",$B184), 'Srbench noise 0'!$A$1:$AH$1291, 32, FALSE),"")</f>
        <v>1</v>
      </c>
      <c r="E184" s="17">
        <f>_xlfn.IFNA(VLOOKUP(CONCATENATE($A184,"_",$B184), 'Srbench noise 0'!$A$1:$AH$1291, 34, FALSE),"")</f>
        <v>0</v>
      </c>
      <c r="F184" s="17">
        <f>_xlfn.IFNA(VLOOKUP(CONCATENATE($A184,"_",$B184), 'Srbench noise 0'!$A$1:$AH$1291, 16, FALSE),"")</f>
        <v>13</v>
      </c>
      <c r="G184" s="17">
        <f>_xlfn.IFNA(VLOOKUP(CONCATENATE($A184,"_",$B184), 'Srbench noise 0'!$A$1:$AH$1291, 18, FALSE),"")</f>
        <v>127.7</v>
      </c>
      <c r="H184" s="17" t="str">
        <f>_xlfn.IFNA(VLOOKUP(CONCATENATE($A184,"_",$B184), 'Srbench noise 0'!$A$1:$AH$1291, 28, FALSE),"")</f>
        <v>0.25*x0*x3**2*(x1**2 + x2**2)</v>
      </c>
      <c r="I184" s="17">
        <f t="shared" si="12"/>
        <v>1</v>
      </c>
      <c r="J184" s="17">
        <f t="shared" si="13"/>
        <v>1</v>
      </c>
      <c r="K184" s="4">
        <f t="shared" si="14"/>
        <v>1</v>
      </c>
      <c r="L184" s="3">
        <f>_xlfn.IFNA(VLOOKUP(CONCATENATE($A184,"_",$B184), 'Srbench noise 0.01'!$A$1:$AH$1291, 32, FALSE),"")</f>
        <v>1</v>
      </c>
      <c r="M184" s="17">
        <f>_xlfn.IFNA(VLOOKUP(CONCATENATE($A184,"_",$B184), 'Srbench noise 0.01'!$A$1:$AH$1291, 34, FALSE),"")</f>
        <v>0</v>
      </c>
      <c r="N184" s="17">
        <f>_xlfn.IFNA(VLOOKUP(CONCATENATE($A184,"_",$B184), 'Srbench noise 0.01'!$A$1:$AH$1291, 16, FALSE),"")</f>
        <v>16</v>
      </c>
      <c r="O184" s="17">
        <f>_xlfn.IFNA(VLOOKUP(CONCATENATE($A184,"_",$B184), 'Srbench noise 0.01'!$A$1:$AH$1291, 18, FALSE),"")</f>
        <v>173.3</v>
      </c>
      <c r="P184" s="17" t="str">
        <f>_xlfn.IFNA(VLOOKUP(CONCATENATE($A184,"_",$B184), 'Srbench noise 0.01'!$A$1:$AH$1291, 28, FALSE),"")</f>
        <v>x0*x3**2*(0.25*x1**2 + 0.25*x2**2)</v>
      </c>
      <c r="Q184" s="17">
        <f t="shared" si="15"/>
        <v>1</v>
      </c>
      <c r="R184" s="17">
        <f t="shared" si="16"/>
        <v>1</v>
      </c>
      <c r="S184" s="4">
        <f t="shared" si="17"/>
        <v>1</v>
      </c>
    </row>
    <row r="185" spans="1:19" x14ac:dyDescent="0.25">
      <c r="A185" t="s">
        <v>95</v>
      </c>
      <c r="B185">
        <v>4426</v>
      </c>
      <c r="C185" t="str">
        <f>VLOOKUP(A185,'srbench true models'!$A$1:$B$133,2,FALSE)</f>
        <v xml:space="preserve"> 1/2*m*(omega**2+omega_0**2)*1/2*x**2</v>
      </c>
      <c r="D185" s="3">
        <f>_xlfn.IFNA(VLOOKUP(CONCATENATE($A185,"_",$B185), 'Srbench noise 0'!$A$1:$AH$1291, 32, FALSE),"")</f>
        <v>1</v>
      </c>
      <c r="E185" s="17">
        <f>_xlfn.IFNA(VLOOKUP(CONCATENATE($A185,"_",$B185), 'Srbench noise 0'!$A$1:$AH$1291, 34, FALSE),"")</f>
        <v>0</v>
      </c>
      <c r="F185" s="17">
        <f>_xlfn.IFNA(VLOOKUP(CONCATENATE($A185,"_",$B185), 'Srbench noise 0'!$A$1:$AH$1291, 16, FALSE),"")</f>
        <v>19</v>
      </c>
      <c r="G185" s="17">
        <f>_xlfn.IFNA(VLOOKUP(CONCATENATE($A185,"_",$B185), 'Srbench noise 0'!$A$1:$AH$1291, 18, FALSE),"")</f>
        <v>93.6</v>
      </c>
      <c r="H185" s="17" t="str">
        <f>_xlfn.IFNA(VLOOKUP(CONCATENATE($A185,"_",$B185), 'Srbench noise 0'!$A$1:$AH$1291, 28, FALSE),"")</f>
        <v>0.125*x0*x3**2*((x1 - x2)**2 + (x1 + x2)**2)</v>
      </c>
      <c r="I185" s="17">
        <f t="shared" si="12"/>
        <v>1</v>
      </c>
      <c r="J185" s="17">
        <f t="shared" si="13"/>
        <v>1</v>
      </c>
      <c r="K185" s="4">
        <f t="shared" si="14"/>
        <v>1</v>
      </c>
      <c r="L185" s="3">
        <f>_xlfn.IFNA(VLOOKUP(CONCATENATE($A185,"_",$B185), 'Srbench noise 0.01'!$A$1:$AH$1291, 32, FALSE),"")</f>
        <v>0.99623300000000004</v>
      </c>
      <c r="M185" s="17">
        <f>_xlfn.IFNA(VLOOKUP(CONCATENATE($A185,"_",$B185), 'Srbench noise 0.01'!$A$1:$AH$1291, 34, FALSE),"")</f>
        <v>0.88597915000000005</v>
      </c>
      <c r="N185" s="17">
        <f>_xlfn.IFNA(VLOOKUP(CONCATENATE($A185,"_",$B185), 'Srbench noise 0.01'!$A$1:$AH$1291, 16, FALSE),"")</f>
        <v>22</v>
      </c>
      <c r="O185" s="17">
        <f>_xlfn.IFNA(VLOOKUP(CONCATENATE($A185,"_",$B185), 'Srbench noise 0.01'!$A$1:$AH$1291, 18, FALSE),"")</f>
        <v>85.6</v>
      </c>
      <c r="P185" s="17" t="str">
        <f>_xlfn.IFNA(VLOOKUP(CONCATENATE($A185,"_",$B185), 'Srbench noise 0.01'!$A$1:$AH$1291, 28, FALSE),"")</f>
        <v>x0*x3**2*(0.13*(x1 - x2)**2 + 0.12*(x1 + x2)**2)</v>
      </c>
      <c r="Q185" s="17">
        <f t="shared" si="15"/>
        <v>0</v>
      </c>
      <c r="R185" s="17">
        <f t="shared" si="16"/>
        <v>0</v>
      </c>
      <c r="S185" s="4">
        <f t="shared" si="17"/>
        <v>0</v>
      </c>
    </row>
    <row r="186" spans="1:19" x14ac:dyDescent="0.25">
      <c r="A186" t="s">
        <v>95</v>
      </c>
      <c r="B186">
        <v>5390</v>
      </c>
      <c r="C186" t="str">
        <f>VLOOKUP(A186,'srbench true models'!$A$1:$B$133,2,FALSE)</f>
        <v xml:space="preserve"> 1/2*m*(omega**2+omega_0**2)*1/2*x**2</v>
      </c>
      <c r="D186" s="3">
        <f>_xlfn.IFNA(VLOOKUP(CONCATENATE($A186,"_",$B186), 'Srbench noise 0'!$A$1:$AH$1291, 32, FALSE),"")</f>
        <v>1</v>
      </c>
      <c r="E186" s="17">
        <f>_xlfn.IFNA(VLOOKUP(CONCATENATE($A186,"_",$B186), 'Srbench noise 0'!$A$1:$AH$1291, 34, FALSE),"")</f>
        <v>0</v>
      </c>
      <c r="F186" s="17">
        <f>_xlfn.IFNA(VLOOKUP(CONCATENATE($A186,"_",$B186), 'Srbench noise 0'!$A$1:$AH$1291, 16, FALSE),"")</f>
        <v>22</v>
      </c>
      <c r="G186" s="17">
        <f>_xlfn.IFNA(VLOOKUP(CONCATENATE($A186,"_",$B186), 'Srbench noise 0'!$A$1:$AH$1291, 18, FALSE),"")</f>
        <v>93.7</v>
      </c>
      <c r="H186" s="17" t="str">
        <f>_xlfn.IFNA(VLOOKUP(CONCATENATE($A186,"_",$B186), 'Srbench noise 0'!$A$1:$AH$1291, 28, FALSE),"")</f>
        <v>x0*x3**2*(0.125*(x1 - x2)**2 + 0.125*(x1 + x2)**2)</v>
      </c>
      <c r="I186" s="17">
        <f t="shared" si="12"/>
        <v>1</v>
      </c>
      <c r="J186" s="17">
        <f t="shared" si="13"/>
        <v>1</v>
      </c>
      <c r="K186" s="4">
        <f t="shared" si="14"/>
        <v>1</v>
      </c>
      <c r="L186" s="3">
        <f>_xlfn.IFNA(VLOOKUP(CONCATENATE($A186,"_",$B186), 'Srbench noise 0.01'!$A$1:$AH$1291, 32, FALSE),"")</f>
        <v>0.99999572000000003</v>
      </c>
      <c r="M186" s="17">
        <f>_xlfn.IFNA(VLOOKUP(CONCATENATE($A186,"_",$B186), 'Srbench noise 0.01'!$A$1:$AH$1291, 34, FALSE),"")</f>
        <v>0.03</v>
      </c>
      <c r="N186" s="17">
        <f>_xlfn.IFNA(VLOOKUP(CONCATENATE($A186,"_",$B186), 'Srbench noise 0.01'!$A$1:$AH$1291, 16, FALSE),"")</f>
        <v>20</v>
      </c>
      <c r="O186" s="17">
        <f>_xlfn.IFNA(VLOOKUP(CONCATENATE($A186,"_",$B186), 'Srbench noise 0.01'!$A$1:$AH$1291, 18, FALSE),"")</f>
        <v>102.1</v>
      </c>
      <c r="P186" s="17" t="str">
        <f>_xlfn.IFNA(VLOOKUP(CONCATENATE($A186,"_",$B186), 'Srbench noise 0.01'!$A$1:$AH$1291, 28, FALSE),"")</f>
        <v>0.25*x0*x1**2*x3**2 + 0.25*x0*x2**2*x3**2 + 0.03</v>
      </c>
      <c r="Q186" s="17">
        <f t="shared" si="15"/>
        <v>1</v>
      </c>
      <c r="R186" s="17">
        <f t="shared" si="16"/>
        <v>0</v>
      </c>
      <c r="S186" s="4">
        <f t="shared" si="17"/>
        <v>0</v>
      </c>
    </row>
    <row r="187" spans="1:19" x14ac:dyDescent="0.25">
      <c r="A187" t="s">
        <v>95</v>
      </c>
      <c r="B187">
        <v>14423</v>
      </c>
      <c r="C187" t="str">
        <f>VLOOKUP(A187,'srbench true models'!$A$1:$B$133,2,FALSE)</f>
        <v xml:space="preserve"> 1/2*m*(omega**2+omega_0**2)*1/2*x**2</v>
      </c>
      <c r="D187" s="3">
        <f>_xlfn.IFNA(VLOOKUP(CONCATENATE($A187,"_",$B187), 'Srbench noise 0'!$A$1:$AH$1291, 32, FALSE),"")</f>
        <v>1</v>
      </c>
      <c r="E187" s="17">
        <f>_xlfn.IFNA(VLOOKUP(CONCATENATE($A187,"_",$B187), 'Srbench noise 0'!$A$1:$AH$1291, 34, FALSE),"")</f>
        <v>0</v>
      </c>
      <c r="F187" s="17">
        <f>_xlfn.IFNA(VLOOKUP(CONCATENATE($A187,"_",$B187), 'Srbench noise 0'!$A$1:$AH$1291, 16, FALSE),"")</f>
        <v>13</v>
      </c>
      <c r="G187" s="17">
        <f>_xlfn.IFNA(VLOOKUP(CONCATENATE($A187,"_",$B187), 'Srbench noise 0'!$A$1:$AH$1291, 18, FALSE),"")</f>
        <v>136.30000000000001</v>
      </c>
      <c r="H187" s="17" t="str">
        <f>_xlfn.IFNA(VLOOKUP(CONCATENATE($A187,"_",$B187), 'Srbench noise 0'!$A$1:$AH$1291, 28, FALSE),"")</f>
        <v>0.25*x0*x3**2*(x1**2 + x2**2)</v>
      </c>
      <c r="I187" s="17">
        <f t="shared" si="12"/>
        <v>1</v>
      </c>
      <c r="J187" s="17">
        <f t="shared" si="13"/>
        <v>1</v>
      </c>
      <c r="K187" s="4">
        <f t="shared" si="14"/>
        <v>1</v>
      </c>
      <c r="L187" s="3">
        <f>_xlfn.IFNA(VLOOKUP(CONCATENATE($A187,"_",$B187), 'Srbench noise 0.01'!$A$1:$AH$1291, 32, FALSE),"")</f>
        <v>0.99999572000000003</v>
      </c>
      <c r="M187" s="17">
        <f>_xlfn.IFNA(VLOOKUP(CONCATENATE($A187,"_",$B187), 'Srbench noise 0.01'!$A$1:$AH$1291, 34, FALSE),"")</f>
        <v>0.03</v>
      </c>
      <c r="N187" s="17">
        <f>_xlfn.IFNA(VLOOKUP(CONCATENATE($A187,"_",$B187), 'Srbench noise 0.01'!$A$1:$AH$1291, 16, FALSE),"")</f>
        <v>21</v>
      </c>
      <c r="O187" s="17">
        <f>_xlfn.IFNA(VLOOKUP(CONCATENATE($A187,"_",$B187), 'Srbench noise 0.01'!$A$1:$AH$1291, 18, FALSE),"")</f>
        <v>123.4</v>
      </c>
      <c r="P187" s="17" t="str">
        <f>_xlfn.IFNA(VLOOKUP(CONCATENATE($A187,"_",$B187), 'Srbench noise 0.01'!$A$1:$AH$1291, 28, FALSE),"")</f>
        <v>-0.5*x0*x1*x2*x3**2 + 0.25*x0*x3**2*(x1 + x2)**2 + 0.03</v>
      </c>
      <c r="Q187" s="17">
        <f t="shared" si="15"/>
        <v>1</v>
      </c>
      <c r="R187" s="17">
        <f t="shared" si="16"/>
        <v>0</v>
      </c>
      <c r="S187" s="4">
        <f t="shared" si="17"/>
        <v>0</v>
      </c>
    </row>
    <row r="188" spans="1:19" x14ac:dyDescent="0.25">
      <c r="A188" t="s">
        <v>95</v>
      </c>
      <c r="B188">
        <v>15795</v>
      </c>
      <c r="C188" t="str">
        <f>VLOOKUP(A188,'srbench true models'!$A$1:$B$133,2,FALSE)</f>
        <v xml:space="preserve"> 1/2*m*(omega**2+omega_0**2)*1/2*x**2</v>
      </c>
      <c r="D188" s="3">
        <f>_xlfn.IFNA(VLOOKUP(CONCATENATE($A188,"_",$B188), 'Srbench noise 0'!$A$1:$AH$1291, 32, FALSE),"")</f>
        <v>1</v>
      </c>
      <c r="E188" s="17">
        <f>_xlfn.IFNA(VLOOKUP(CONCATENATE($A188,"_",$B188), 'Srbench noise 0'!$A$1:$AH$1291, 34, FALSE),"")</f>
        <v>0</v>
      </c>
      <c r="F188" s="17">
        <f>_xlfn.IFNA(VLOOKUP(CONCATENATE($A188,"_",$B188), 'Srbench noise 0'!$A$1:$AH$1291, 16, FALSE),"")</f>
        <v>13</v>
      </c>
      <c r="G188" s="17">
        <f>_xlfn.IFNA(VLOOKUP(CONCATENATE($A188,"_",$B188), 'Srbench noise 0'!$A$1:$AH$1291, 18, FALSE),"")</f>
        <v>120.2</v>
      </c>
      <c r="H188" s="17" t="str">
        <f>_xlfn.IFNA(VLOOKUP(CONCATENATE($A188,"_",$B188), 'Srbench noise 0'!$A$1:$AH$1291, 28, FALSE),"")</f>
        <v>0.25*x0*x3**2*(x1**2 + x2**2)</v>
      </c>
      <c r="I188" s="17">
        <f t="shared" si="12"/>
        <v>1</v>
      </c>
      <c r="J188" s="17">
        <f t="shared" si="13"/>
        <v>1</v>
      </c>
      <c r="K188" s="4">
        <f t="shared" si="14"/>
        <v>1</v>
      </c>
      <c r="L188" s="3">
        <f>_xlfn.IFNA(VLOOKUP(CONCATENATE($A188,"_",$B188), 'Srbench noise 0.01'!$A$1:$AH$1291, 32, FALSE),"")</f>
        <v>1</v>
      </c>
      <c r="M188" s="17">
        <f>_xlfn.IFNA(VLOOKUP(CONCATENATE($A188,"_",$B188), 'Srbench noise 0.01'!$A$1:$AH$1291, 34, FALSE),"")</f>
        <v>0</v>
      </c>
      <c r="N188" s="17">
        <f>_xlfn.IFNA(VLOOKUP(CONCATENATE($A188,"_",$B188), 'Srbench noise 0.01'!$A$1:$AH$1291, 16, FALSE),"")</f>
        <v>16</v>
      </c>
      <c r="O188" s="17">
        <f>_xlfn.IFNA(VLOOKUP(CONCATENATE($A188,"_",$B188), 'Srbench noise 0.01'!$A$1:$AH$1291, 18, FALSE),"")</f>
        <v>117.9</v>
      </c>
      <c r="P188" s="17" t="str">
        <f>_xlfn.IFNA(VLOOKUP(CONCATENATE($A188,"_",$B188), 'Srbench noise 0.01'!$A$1:$AH$1291, 28, FALSE),"")</f>
        <v>x0*x3**2*(0.25*x1**2 + 0.25*x2**2)</v>
      </c>
      <c r="Q188" s="17">
        <f t="shared" si="15"/>
        <v>1</v>
      </c>
      <c r="R188" s="17">
        <f t="shared" si="16"/>
        <v>1</v>
      </c>
      <c r="S188" s="4">
        <f t="shared" si="17"/>
        <v>1</v>
      </c>
    </row>
    <row r="189" spans="1:19" x14ac:dyDescent="0.25">
      <c r="A189" t="s">
        <v>95</v>
      </c>
      <c r="B189">
        <v>16850</v>
      </c>
      <c r="C189" t="str">
        <f>VLOOKUP(A189,'srbench true models'!$A$1:$B$133,2,FALSE)</f>
        <v xml:space="preserve"> 1/2*m*(omega**2+omega_0**2)*1/2*x**2</v>
      </c>
      <c r="D189" s="3">
        <f>_xlfn.IFNA(VLOOKUP(CONCATENATE($A189,"_",$B189), 'Srbench noise 0'!$A$1:$AH$1291, 32, FALSE),"")</f>
        <v>1</v>
      </c>
      <c r="E189" s="17">
        <f>_xlfn.IFNA(VLOOKUP(CONCATENATE($A189,"_",$B189), 'Srbench noise 0'!$A$1:$AH$1291, 34, FALSE),"")</f>
        <v>0</v>
      </c>
      <c r="F189" s="17">
        <f>_xlfn.IFNA(VLOOKUP(CONCATENATE($A189,"_",$B189), 'Srbench noise 0'!$A$1:$AH$1291, 16, FALSE),"")</f>
        <v>13</v>
      </c>
      <c r="G189" s="17">
        <f>_xlfn.IFNA(VLOOKUP(CONCATENATE($A189,"_",$B189), 'Srbench noise 0'!$A$1:$AH$1291, 18, FALSE),"")</f>
        <v>87.7</v>
      </c>
      <c r="H189" s="17" t="str">
        <f>_xlfn.IFNA(VLOOKUP(CONCATENATE($A189,"_",$B189), 'Srbench noise 0'!$A$1:$AH$1291, 28, FALSE),"")</f>
        <v>0.25*x0*x3**2*(x1**2 + x2**2)</v>
      </c>
      <c r="I189" s="17">
        <f t="shared" si="12"/>
        <v>1</v>
      </c>
      <c r="J189" s="17">
        <f t="shared" si="13"/>
        <v>1</v>
      </c>
      <c r="K189" s="4">
        <f t="shared" si="14"/>
        <v>1</v>
      </c>
      <c r="L189" s="3">
        <f>_xlfn.IFNA(VLOOKUP(CONCATENATE($A189,"_",$B189), 'Srbench noise 0.01'!$A$1:$AH$1291, 32, FALSE),"")</f>
        <v>1</v>
      </c>
      <c r="M189" s="17">
        <f>_xlfn.IFNA(VLOOKUP(CONCATENATE($A189,"_",$B189), 'Srbench noise 0.01'!$A$1:$AH$1291, 34, FALSE),"")</f>
        <v>0</v>
      </c>
      <c r="N189" s="17">
        <f>_xlfn.IFNA(VLOOKUP(CONCATENATE($A189,"_",$B189), 'Srbench noise 0.01'!$A$1:$AH$1291, 16, FALSE),"")</f>
        <v>16</v>
      </c>
      <c r="O189" s="17">
        <f>_xlfn.IFNA(VLOOKUP(CONCATENATE($A189,"_",$B189), 'Srbench noise 0.01'!$A$1:$AH$1291, 18, FALSE),"")</f>
        <v>90.9</v>
      </c>
      <c r="P189" s="17" t="str">
        <f>_xlfn.IFNA(VLOOKUP(CONCATENATE($A189,"_",$B189), 'Srbench noise 0.01'!$A$1:$AH$1291, 28, FALSE),"")</f>
        <v>x0*x3**2*(0.25*x1**2 + 0.25*x2**2)</v>
      </c>
      <c r="Q189" s="17">
        <f t="shared" si="15"/>
        <v>1</v>
      </c>
      <c r="R189" s="17">
        <f t="shared" si="16"/>
        <v>1</v>
      </c>
      <c r="S189" s="4">
        <f t="shared" si="17"/>
        <v>1</v>
      </c>
    </row>
    <row r="190" spans="1:19" x14ac:dyDescent="0.25">
      <c r="A190" t="s">
        <v>95</v>
      </c>
      <c r="B190">
        <v>21962</v>
      </c>
      <c r="C190" t="str">
        <f>VLOOKUP(A190,'srbench true models'!$A$1:$B$133,2,FALSE)</f>
        <v xml:space="preserve"> 1/2*m*(omega**2+omega_0**2)*1/2*x**2</v>
      </c>
      <c r="D190" s="3">
        <f>_xlfn.IFNA(VLOOKUP(CONCATENATE($A190,"_",$B190), 'Srbench noise 0'!$A$1:$AH$1291, 32, FALSE),"")</f>
        <v>1</v>
      </c>
      <c r="E190" s="17">
        <f>_xlfn.IFNA(VLOOKUP(CONCATENATE($A190,"_",$B190), 'Srbench noise 0'!$A$1:$AH$1291, 34, FALSE),"")</f>
        <v>0</v>
      </c>
      <c r="F190" s="17">
        <f>_xlfn.IFNA(VLOOKUP(CONCATENATE($A190,"_",$B190), 'Srbench noise 0'!$A$1:$AH$1291, 16, FALSE),"")</f>
        <v>13</v>
      </c>
      <c r="G190" s="17">
        <f>_xlfn.IFNA(VLOOKUP(CONCATENATE($A190,"_",$B190), 'Srbench noise 0'!$A$1:$AH$1291, 18, FALSE),"")</f>
        <v>107.6</v>
      </c>
      <c r="H190" s="17" t="str">
        <f>_xlfn.IFNA(VLOOKUP(CONCATENATE($A190,"_",$B190), 'Srbench noise 0'!$A$1:$AH$1291, 28, FALSE),"")</f>
        <v>0.25*x0*x3**2*(x1**2 + x2**2)</v>
      </c>
      <c r="I190" s="17">
        <f t="shared" si="12"/>
        <v>1</v>
      </c>
      <c r="J190" s="17">
        <f t="shared" si="13"/>
        <v>1</v>
      </c>
      <c r="K190" s="4">
        <f t="shared" si="14"/>
        <v>1</v>
      </c>
      <c r="L190" s="3">
        <f>_xlfn.IFNA(VLOOKUP(CONCATENATE($A190,"_",$B190), 'Srbench noise 0.01'!$A$1:$AH$1291, 32, FALSE),"")</f>
        <v>1</v>
      </c>
      <c r="M190" s="17">
        <f>_xlfn.IFNA(VLOOKUP(CONCATENATE($A190,"_",$B190), 'Srbench noise 0.01'!$A$1:$AH$1291, 34, FALSE),"")</f>
        <v>0</v>
      </c>
      <c r="N190" s="17">
        <f>_xlfn.IFNA(VLOOKUP(CONCATENATE($A190,"_",$B190), 'Srbench noise 0.01'!$A$1:$AH$1291, 16, FALSE),"")</f>
        <v>16</v>
      </c>
      <c r="O190" s="17">
        <f>_xlfn.IFNA(VLOOKUP(CONCATENATE($A190,"_",$B190), 'Srbench noise 0.01'!$A$1:$AH$1291, 18, FALSE),"")</f>
        <v>93.3</v>
      </c>
      <c r="P190" s="17" t="str">
        <f>_xlfn.IFNA(VLOOKUP(CONCATENATE($A190,"_",$B190), 'Srbench noise 0.01'!$A$1:$AH$1291, 28, FALSE),"")</f>
        <v>x0*x3**2*(0.25*x1**2 + 0.25*x2**2)</v>
      </c>
      <c r="Q190" s="17">
        <f t="shared" si="15"/>
        <v>1</v>
      </c>
      <c r="R190" s="17">
        <f t="shared" si="16"/>
        <v>1</v>
      </c>
      <c r="S190" s="4">
        <f t="shared" si="17"/>
        <v>1</v>
      </c>
    </row>
    <row r="191" spans="1:19" x14ac:dyDescent="0.25">
      <c r="A191" t="s">
        <v>95</v>
      </c>
      <c r="B191">
        <v>23654</v>
      </c>
      <c r="C191" t="str">
        <f>VLOOKUP(A191,'srbench true models'!$A$1:$B$133,2,FALSE)</f>
        <v xml:space="preserve"> 1/2*m*(omega**2+omega_0**2)*1/2*x**2</v>
      </c>
      <c r="D191" s="3">
        <f>_xlfn.IFNA(VLOOKUP(CONCATENATE($A191,"_",$B191), 'Srbench noise 0'!$A$1:$AH$1291, 32, FALSE),"")</f>
        <v>1</v>
      </c>
      <c r="E191" s="17">
        <f>_xlfn.IFNA(VLOOKUP(CONCATENATE($A191,"_",$B191), 'Srbench noise 0'!$A$1:$AH$1291, 34, FALSE),"")</f>
        <v>0</v>
      </c>
      <c r="F191" s="17">
        <f>_xlfn.IFNA(VLOOKUP(CONCATENATE($A191,"_",$B191), 'Srbench noise 0'!$A$1:$AH$1291, 16, FALSE),"")</f>
        <v>19</v>
      </c>
      <c r="G191" s="17">
        <f>_xlfn.IFNA(VLOOKUP(CONCATENATE($A191,"_",$B191), 'Srbench noise 0'!$A$1:$AH$1291, 18, FALSE),"")</f>
        <v>97.3</v>
      </c>
      <c r="H191" s="17" t="str">
        <f>_xlfn.IFNA(VLOOKUP(CONCATENATE($A191,"_",$B191), 'Srbench noise 0'!$A$1:$AH$1291, 28, FALSE),"")</f>
        <v>0.125*x0*x3**2*((x1 - x2)**2 + (x1 + x2)**2)</v>
      </c>
      <c r="I191" s="17">
        <f t="shared" si="12"/>
        <v>1</v>
      </c>
      <c r="J191" s="17">
        <f t="shared" si="13"/>
        <v>1</v>
      </c>
      <c r="K191" s="4">
        <f t="shared" si="14"/>
        <v>1</v>
      </c>
      <c r="L191" s="3">
        <f>_xlfn.IFNA(VLOOKUP(CONCATENATE($A191,"_",$B191), 'Srbench noise 0.01'!$A$1:$AH$1291, 32, FALSE),"")</f>
        <v>1</v>
      </c>
      <c r="M191" s="17">
        <f>_xlfn.IFNA(VLOOKUP(CONCATENATE($A191,"_",$B191), 'Srbench noise 0.01'!$A$1:$AH$1291, 34, FALSE),"")</f>
        <v>0</v>
      </c>
      <c r="N191" s="17">
        <f>_xlfn.IFNA(VLOOKUP(CONCATENATE($A191,"_",$B191), 'Srbench noise 0.01'!$A$1:$AH$1291, 16, FALSE),"")</f>
        <v>16</v>
      </c>
      <c r="O191" s="17">
        <f>_xlfn.IFNA(VLOOKUP(CONCATENATE($A191,"_",$B191), 'Srbench noise 0.01'!$A$1:$AH$1291, 18, FALSE),"")</f>
        <v>118.7</v>
      </c>
      <c r="P191" s="17" t="str">
        <f>_xlfn.IFNA(VLOOKUP(CONCATENATE($A191,"_",$B191), 'Srbench noise 0.01'!$A$1:$AH$1291, 28, FALSE),"")</f>
        <v>x0*x3**2*(0.25*x1**2 + 0.25*x2**2)</v>
      </c>
      <c r="Q191" s="17">
        <f t="shared" si="15"/>
        <v>1</v>
      </c>
      <c r="R191" s="17">
        <f t="shared" si="16"/>
        <v>1</v>
      </c>
      <c r="S191" s="4">
        <f t="shared" si="17"/>
        <v>1</v>
      </c>
    </row>
    <row r="192" spans="1:19" x14ac:dyDescent="0.25">
      <c r="A192" t="s">
        <v>95</v>
      </c>
      <c r="B192">
        <v>28020</v>
      </c>
      <c r="C192" t="str">
        <f>VLOOKUP(A192,'srbench true models'!$A$1:$B$133,2,FALSE)</f>
        <v xml:space="preserve"> 1/2*m*(omega**2+omega_0**2)*1/2*x**2</v>
      </c>
      <c r="D192" s="3">
        <f>_xlfn.IFNA(VLOOKUP(CONCATENATE($A192,"_",$B192), 'Srbench noise 0'!$A$1:$AH$1291, 32, FALSE),"")</f>
        <v>1</v>
      </c>
      <c r="E192" s="17">
        <f>_xlfn.IFNA(VLOOKUP(CONCATENATE($A192,"_",$B192), 'Srbench noise 0'!$A$1:$AH$1291, 34, FALSE),"")</f>
        <v>0</v>
      </c>
      <c r="F192" s="17">
        <f>_xlfn.IFNA(VLOOKUP(CONCATENATE($A192,"_",$B192), 'Srbench noise 0'!$A$1:$AH$1291, 16, FALSE),"")</f>
        <v>13</v>
      </c>
      <c r="G192" s="17">
        <f>_xlfn.IFNA(VLOOKUP(CONCATENATE($A192,"_",$B192), 'Srbench noise 0'!$A$1:$AH$1291, 18, FALSE),"")</f>
        <v>62.2</v>
      </c>
      <c r="H192" s="17" t="str">
        <f>_xlfn.IFNA(VLOOKUP(CONCATENATE($A192,"_",$B192), 'Srbench noise 0'!$A$1:$AH$1291, 28, FALSE),"")</f>
        <v>0.25*x0*x3**2*(x1**2 + x2**2)</v>
      </c>
      <c r="I192" s="17">
        <f t="shared" si="12"/>
        <v>1</v>
      </c>
      <c r="J192" s="17">
        <f t="shared" si="13"/>
        <v>1</v>
      </c>
      <c r="K192" s="4">
        <f t="shared" si="14"/>
        <v>1</v>
      </c>
      <c r="L192" s="3">
        <f>_xlfn.IFNA(VLOOKUP(CONCATENATE($A192,"_",$B192), 'Srbench noise 0.01'!$A$1:$AH$1291, 32, FALSE),"")</f>
        <v>1</v>
      </c>
      <c r="M192" s="17">
        <f>_xlfn.IFNA(VLOOKUP(CONCATENATE($A192,"_",$B192), 'Srbench noise 0.01'!$A$1:$AH$1291, 34, FALSE),"")</f>
        <v>0</v>
      </c>
      <c r="N192" s="17">
        <f>_xlfn.IFNA(VLOOKUP(CONCATENATE($A192,"_",$B192), 'Srbench noise 0.01'!$A$1:$AH$1291, 16, FALSE),"")</f>
        <v>16</v>
      </c>
      <c r="O192" s="17">
        <f>_xlfn.IFNA(VLOOKUP(CONCATENATE($A192,"_",$B192), 'Srbench noise 0.01'!$A$1:$AH$1291, 18, FALSE),"")</f>
        <v>54.4</v>
      </c>
      <c r="P192" s="17" t="str">
        <f>_xlfn.IFNA(VLOOKUP(CONCATENATE($A192,"_",$B192), 'Srbench noise 0.01'!$A$1:$AH$1291, 28, FALSE),"")</f>
        <v>x0*x3**2*(0.25*x1**2 + 0.25*x2**2)</v>
      </c>
      <c r="Q192" s="17">
        <f t="shared" si="15"/>
        <v>1</v>
      </c>
      <c r="R192" s="17">
        <f t="shared" si="16"/>
        <v>1</v>
      </c>
      <c r="S192" s="4">
        <f t="shared" si="17"/>
        <v>1</v>
      </c>
    </row>
    <row r="193" spans="1:19" x14ac:dyDescent="0.25">
      <c r="A193" t="s">
        <v>95</v>
      </c>
      <c r="B193">
        <v>29910</v>
      </c>
      <c r="C193" t="str">
        <f>VLOOKUP(A193,'srbench true models'!$A$1:$B$133,2,FALSE)</f>
        <v xml:space="preserve"> 1/2*m*(omega**2+omega_0**2)*1/2*x**2</v>
      </c>
      <c r="D193" s="3">
        <f>_xlfn.IFNA(VLOOKUP(CONCATENATE($A193,"_",$B193), 'Srbench noise 0'!$A$1:$AH$1291, 32, FALSE),"")</f>
        <v>1</v>
      </c>
      <c r="E193" s="17">
        <f>_xlfn.IFNA(VLOOKUP(CONCATENATE($A193,"_",$B193), 'Srbench noise 0'!$A$1:$AH$1291, 34, FALSE),"")</f>
        <v>0</v>
      </c>
      <c r="F193" s="17">
        <f>_xlfn.IFNA(VLOOKUP(CONCATENATE($A193,"_",$B193), 'Srbench noise 0'!$A$1:$AH$1291, 16, FALSE),"")</f>
        <v>19</v>
      </c>
      <c r="G193" s="17">
        <f>_xlfn.IFNA(VLOOKUP(CONCATENATE($A193,"_",$B193), 'Srbench noise 0'!$A$1:$AH$1291, 18, FALSE),"")</f>
        <v>95.7</v>
      </c>
      <c r="H193" s="17" t="str">
        <f>_xlfn.IFNA(VLOOKUP(CONCATENATE($A193,"_",$B193), 'Srbench noise 0'!$A$1:$AH$1291, 28, FALSE),"")</f>
        <v>0.125*x0*x3**2*((x1 - x2)**2 + (x1 + x2)**2)</v>
      </c>
      <c r="I193" s="17">
        <f t="shared" si="12"/>
        <v>1</v>
      </c>
      <c r="J193" s="17">
        <f t="shared" si="13"/>
        <v>1</v>
      </c>
      <c r="K193" s="4">
        <f t="shared" si="14"/>
        <v>1</v>
      </c>
      <c r="L193" s="3">
        <f>_xlfn.IFNA(VLOOKUP(CONCATENATE($A193,"_",$B193), 'Srbench noise 0.01'!$A$1:$AH$1291, 32, FALSE),"")</f>
        <v>0.99624608000000003</v>
      </c>
      <c r="M193" s="17">
        <f>_xlfn.IFNA(VLOOKUP(CONCATENATE($A193,"_",$B193), 'Srbench noise 0.01'!$A$1:$AH$1291, 34, FALSE),"")</f>
        <v>0.88942783999999997</v>
      </c>
      <c r="N193" s="17">
        <f>_xlfn.IFNA(VLOOKUP(CONCATENATE($A193,"_",$B193), 'Srbench noise 0.01'!$A$1:$AH$1291, 16, FALSE),"")</f>
        <v>22</v>
      </c>
      <c r="O193" s="17">
        <f>_xlfn.IFNA(VLOOKUP(CONCATENATE($A193,"_",$B193), 'Srbench noise 0.01'!$A$1:$AH$1291, 18, FALSE),"")</f>
        <v>86.8</v>
      </c>
      <c r="P193" s="17" t="str">
        <f>_xlfn.IFNA(VLOOKUP(CONCATENATE($A193,"_",$B193), 'Srbench noise 0.01'!$A$1:$AH$1291, 28, FALSE),"")</f>
        <v>x0*x3**2*(0.13*(x1 - x2)**2 + 0.12*(x1 + x2)**2)</v>
      </c>
      <c r="Q193" s="17">
        <f t="shared" si="15"/>
        <v>0</v>
      </c>
      <c r="R193" s="17">
        <f t="shared" si="16"/>
        <v>0</v>
      </c>
      <c r="S193" s="4">
        <f t="shared" si="17"/>
        <v>0</v>
      </c>
    </row>
    <row r="194" spans="1:19" x14ac:dyDescent="0.25">
      <c r="A194" t="s">
        <v>24</v>
      </c>
      <c r="B194">
        <v>860</v>
      </c>
      <c r="C194" t="str">
        <f>VLOOKUP(A194,'srbench true models'!$A$1:$B$133,2,FALSE)</f>
        <v xml:space="preserve"> q/C</v>
      </c>
      <c r="D194" s="3">
        <f>_xlfn.IFNA(VLOOKUP(CONCATENATE($A194,"_",$B194), 'Srbench noise 0'!$A$1:$AH$1291, 32, FALSE),"")</f>
        <v>1</v>
      </c>
      <c r="E194" s="17">
        <f>_xlfn.IFNA(VLOOKUP(CONCATENATE($A194,"_",$B194), 'Srbench noise 0'!$A$1:$AH$1291, 34, FALSE),"")</f>
        <v>0</v>
      </c>
      <c r="F194" s="17">
        <f>_xlfn.IFNA(VLOOKUP(CONCATENATE($A194,"_",$B194), 'Srbench noise 0'!$A$1:$AH$1291, 16, FALSE),"")</f>
        <v>5</v>
      </c>
      <c r="G194" s="17">
        <f>_xlfn.IFNA(VLOOKUP(CONCATENATE($A194,"_",$B194), 'Srbench noise 0'!$A$1:$AH$1291, 18, FALSE),"")</f>
        <v>3.9</v>
      </c>
      <c r="H194" s="17" t="str">
        <f>_xlfn.IFNA(VLOOKUP(CONCATENATE($A194,"_",$B194), 'Srbench noise 0'!$A$1:$AH$1291, 28, FALSE),"")</f>
        <v>x0/x1</v>
      </c>
      <c r="I194" s="17">
        <f t="shared" si="12"/>
        <v>1</v>
      </c>
      <c r="J194" s="17">
        <f t="shared" si="13"/>
        <v>1</v>
      </c>
      <c r="K194" s="4">
        <f t="shared" si="14"/>
        <v>1</v>
      </c>
      <c r="L194" s="3">
        <f>_xlfn.IFNA(VLOOKUP(CONCATENATE($A194,"_",$B194), 'Srbench noise 0.01'!$A$1:$AH$1291, 32, FALSE),"")</f>
        <v>1</v>
      </c>
      <c r="M194" s="17">
        <f>_xlfn.IFNA(VLOOKUP(CONCATENATE($A194,"_",$B194), 'Srbench noise 0.01'!$A$1:$AH$1291, 34, FALSE),"")</f>
        <v>0</v>
      </c>
      <c r="N194" s="17">
        <f>_xlfn.IFNA(VLOOKUP(CONCATENATE($A194,"_",$B194), 'Srbench noise 0.01'!$A$1:$AH$1291, 16, FALSE),"")</f>
        <v>5</v>
      </c>
      <c r="O194" s="17">
        <f>_xlfn.IFNA(VLOOKUP(CONCATENATE($A194,"_",$B194), 'Srbench noise 0.01'!$A$1:$AH$1291, 18, FALSE),"")</f>
        <v>3.9</v>
      </c>
      <c r="P194" s="17" t="str">
        <f>_xlfn.IFNA(VLOOKUP(CONCATENATE($A194,"_",$B194), 'Srbench noise 0.01'!$A$1:$AH$1291, 28, FALSE),"")</f>
        <v>x0/x1</v>
      </c>
      <c r="Q194" s="17">
        <f t="shared" si="15"/>
        <v>1</v>
      </c>
      <c r="R194" s="17">
        <f t="shared" si="16"/>
        <v>1</v>
      </c>
      <c r="S194" s="4">
        <f t="shared" si="17"/>
        <v>1</v>
      </c>
    </row>
    <row r="195" spans="1:19" x14ac:dyDescent="0.25">
      <c r="A195" t="s">
        <v>24</v>
      </c>
      <c r="B195">
        <v>4426</v>
      </c>
      <c r="C195" t="str">
        <f>VLOOKUP(A195,'srbench true models'!$A$1:$B$133,2,FALSE)</f>
        <v xml:space="preserve"> q/C</v>
      </c>
      <c r="D195" s="3">
        <f>_xlfn.IFNA(VLOOKUP(CONCATENATE($A195,"_",$B195), 'Srbench noise 0'!$A$1:$AH$1291, 32, FALSE),"")</f>
        <v>1</v>
      </c>
      <c r="E195" s="17">
        <f>_xlfn.IFNA(VLOOKUP(CONCATENATE($A195,"_",$B195), 'Srbench noise 0'!$A$1:$AH$1291, 34, FALSE),"")</f>
        <v>0</v>
      </c>
      <c r="F195" s="17">
        <f>_xlfn.IFNA(VLOOKUP(CONCATENATE($A195,"_",$B195), 'Srbench noise 0'!$A$1:$AH$1291, 16, FALSE),"")</f>
        <v>5</v>
      </c>
      <c r="G195" s="17">
        <f>_xlfn.IFNA(VLOOKUP(CONCATENATE($A195,"_",$B195), 'Srbench noise 0'!$A$1:$AH$1291, 18, FALSE),"")</f>
        <v>4.0999999999999996</v>
      </c>
      <c r="H195" s="17" t="str">
        <f>_xlfn.IFNA(VLOOKUP(CONCATENATE($A195,"_",$B195), 'Srbench noise 0'!$A$1:$AH$1291, 28, FALSE),"")</f>
        <v>x0/x1</v>
      </c>
      <c r="I195" s="17">
        <f t="shared" si="12"/>
        <v>1</v>
      </c>
      <c r="J195" s="17">
        <f t="shared" si="13"/>
        <v>1</v>
      </c>
      <c r="K195" s="4">
        <f t="shared" si="14"/>
        <v>1</v>
      </c>
      <c r="L195" s="3">
        <f>_xlfn.IFNA(VLOOKUP(CONCATENATE($A195,"_",$B195), 'Srbench noise 0.01'!$A$1:$AH$1291, 32, FALSE),"")</f>
        <v>1</v>
      </c>
      <c r="M195" s="17">
        <f>_xlfn.IFNA(VLOOKUP(CONCATENATE($A195,"_",$B195), 'Srbench noise 0.01'!$A$1:$AH$1291, 34, FALSE),"")</f>
        <v>0</v>
      </c>
      <c r="N195" s="17">
        <f>_xlfn.IFNA(VLOOKUP(CONCATENATE($A195,"_",$B195), 'Srbench noise 0.01'!$A$1:$AH$1291, 16, FALSE),"")</f>
        <v>5</v>
      </c>
      <c r="O195" s="17">
        <f>_xlfn.IFNA(VLOOKUP(CONCATENATE($A195,"_",$B195), 'Srbench noise 0.01'!$A$1:$AH$1291, 18, FALSE),"")</f>
        <v>2.8</v>
      </c>
      <c r="P195" s="17" t="str">
        <f>_xlfn.IFNA(VLOOKUP(CONCATENATE($A195,"_",$B195), 'Srbench noise 0.01'!$A$1:$AH$1291, 28, FALSE),"")</f>
        <v>x0/x1</v>
      </c>
      <c r="Q195" s="17">
        <f t="shared" si="15"/>
        <v>1</v>
      </c>
      <c r="R195" s="17">
        <f t="shared" si="16"/>
        <v>1</v>
      </c>
      <c r="S195" s="4">
        <f t="shared" si="17"/>
        <v>1</v>
      </c>
    </row>
    <row r="196" spans="1:19" x14ac:dyDescent="0.25">
      <c r="A196" t="s">
        <v>24</v>
      </c>
      <c r="B196">
        <v>5390</v>
      </c>
      <c r="C196" t="str">
        <f>VLOOKUP(A196,'srbench true models'!$A$1:$B$133,2,FALSE)</f>
        <v xml:space="preserve"> q/C</v>
      </c>
      <c r="D196" s="3">
        <f>_xlfn.IFNA(VLOOKUP(CONCATENATE($A196,"_",$B196), 'Srbench noise 0'!$A$1:$AH$1291, 32, FALSE),"")</f>
        <v>1</v>
      </c>
      <c r="E196" s="17">
        <f>_xlfn.IFNA(VLOOKUP(CONCATENATE($A196,"_",$B196), 'Srbench noise 0'!$A$1:$AH$1291, 34, FALSE),"")</f>
        <v>0</v>
      </c>
      <c r="F196" s="17">
        <f>_xlfn.IFNA(VLOOKUP(CONCATENATE($A196,"_",$B196), 'Srbench noise 0'!$A$1:$AH$1291, 16, FALSE),"")</f>
        <v>5</v>
      </c>
      <c r="G196" s="17">
        <f>_xlfn.IFNA(VLOOKUP(CONCATENATE($A196,"_",$B196), 'Srbench noise 0'!$A$1:$AH$1291, 18, FALSE),"")</f>
        <v>3.7</v>
      </c>
      <c r="H196" s="17" t="str">
        <f>_xlfn.IFNA(VLOOKUP(CONCATENATE($A196,"_",$B196), 'Srbench noise 0'!$A$1:$AH$1291, 28, FALSE),"")</f>
        <v>x0/x1</v>
      </c>
      <c r="I196" s="17">
        <f t="shared" si="12"/>
        <v>1</v>
      </c>
      <c r="J196" s="17">
        <f t="shared" si="13"/>
        <v>1</v>
      </c>
      <c r="K196" s="4">
        <f t="shared" si="14"/>
        <v>1</v>
      </c>
      <c r="L196" s="3">
        <f>_xlfn.IFNA(VLOOKUP(CONCATENATE($A196,"_",$B196), 'Srbench noise 0.01'!$A$1:$AH$1291, 32, FALSE),"")</f>
        <v>1</v>
      </c>
      <c r="M196" s="17">
        <f>_xlfn.IFNA(VLOOKUP(CONCATENATE($A196,"_",$B196), 'Srbench noise 0.01'!$A$1:$AH$1291, 34, FALSE),"")</f>
        <v>0</v>
      </c>
      <c r="N196" s="17">
        <f>_xlfn.IFNA(VLOOKUP(CONCATENATE($A196,"_",$B196), 'Srbench noise 0.01'!$A$1:$AH$1291, 16, FALSE),"")</f>
        <v>5</v>
      </c>
      <c r="O196" s="17">
        <f>_xlfn.IFNA(VLOOKUP(CONCATENATE($A196,"_",$B196), 'Srbench noise 0.01'!$A$1:$AH$1291, 18, FALSE),"")</f>
        <v>3.3</v>
      </c>
      <c r="P196" s="17" t="str">
        <f>_xlfn.IFNA(VLOOKUP(CONCATENATE($A196,"_",$B196), 'Srbench noise 0.01'!$A$1:$AH$1291, 28, FALSE),"")</f>
        <v>x0/x1</v>
      </c>
      <c r="Q196" s="17">
        <f t="shared" si="15"/>
        <v>1</v>
      </c>
      <c r="R196" s="17">
        <f t="shared" si="16"/>
        <v>1</v>
      </c>
      <c r="S196" s="4">
        <f t="shared" si="17"/>
        <v>1</v>
      </c>
    </row>
    <row r="197" spans="1:19" x14ac:dyDescent="0.25">
      <c r="A197" t="s">
        <v>24</v>
      </c>
      <c r="B197">
        <v>14423</v>
      </c>
      <c r="C197" t="str">
        <f>VLOOKUP(A197,'srbench true models'!$A$1:$B$133,2,FALSE)</f>
        <v xml:space="preserve"> q/C</v>
      </c>
      <c r="D197" s="3">
        <f>_xlfn.IFNA(VLOOKUP(CONCATENATE($A197,"_",$B197), 'Srbench noise 0'!$A$1:$AH$1291, 32, FALSE),"")</f>
        <v>1</v>
      </c>
      <c r="E197" s="17">
        <f>_xlfn.IFNA(VLOOKUP(CONCATENATE($A197,"_",$B197), 'Srbench noise 0'!$A$1:$AH$1291, 34, FALSE),"")</f>
        <v>0</v>
      </c>
      <c r="F197" s="17">
        <f>_xlfn.IFNA(VLOOKUP(CONCATENATE($A197,"_",$B197), 'Srbench noise 0'!$A$1:$AH$1291, 16, FALSE),"")</f>
        <v>5</v>
      </c>
      <c r="G197" s="17">
        <f>_xlfn.IFNA(VLOOKUP(CONCATENATE($A197,"_",$B197), 'Srbench noise 0'!$A$1:$AH$1291, 18, FALSE),"")</f>
        <v>3.5</v>
      </c>
      <c r="H197" s="17" t="str">
        <f>_xlfn.IFNA(VLOOKUP(CONCATENATE($A197,"_",$B197), 'Srbench noise 0'!$A$1:$AH$1291, 28, FALSE),"")</f>
        <v>x0/x1</v>
      </c>
      <c r="I197" s="17">
        <f t="shared" ref="I197:I260" si="18">IF(D197&gt;0.999,1,0)</f>
        <v>1</v>
      </c>
      <c r="J197" s="17">
        <f t="shared" ref="J197:J260" si="19">IF(AND(D197=1, E197&lt;0.000001),1,IF(AND(D197&gt;0.999,E197&lt;0.001),"?",0))</f>
        <v>1</v>
      </c>
      <c r="K197" s="4">
        <f t="shared" ref="K197:K260" si="20">IF(J197&lt;&gt;"?",J197,"")</f>
        <v>1</v>
      </c>
      <c r="L197" s="3">
        <f>_xlfn.IFNA(VLOOKUP(CONCATENATE($A197,"_",$B197), 'Srbench noise 0.01'!$A$1:$AH$1291, 32, FALSE),"")</f>
        <v>1</v>
      </c>
      <c r="M197" s="17">
        <f>_xlfn.IFNA(VLOOKUP(CONCATENATE($A197,"_",$B197), 'Srbench noise 0.01'!$A$1:$AH$1291, 34, FALSE),"")</f>
        <v>0</v>
      </c>
      <c r="N197" s="17">
        <f>_xlfn.IFNA(VLOOKUP(CONCATENATE($A197,"_",$B197), 'Srbench noise 0.01'!$A$1:$AH$1291, 16, FALSE),"")</f>
        <v>5</v>
      </c>
      <c r="O197" s="17">
        <f>_xlfn.IFNA(VLOOKUP(CONCATENATE($A197,"_",$B197), 'Srbench noise 0.01'!$A$1:$AH$1291, 18, FALSE),"")</f>
        <v>2.7</v>
      </c>
      <c r="P197" s="17" t="str">
        <f>_xlfn.IFNA(VLOOKUP(CONCATENATE($A197,"_",$B197), 'Srbench noise 0.01'!$A$1:$AH$1291, 28, FALSE),"")</f>
        <v>x0/x1</v>
      </c>
      <c r="Q197" s="17">
        <f t="shared" ref="Q197:Q260" si="21">IF(L197&gt;0.999,1,0)</f>
        <v>1</v>
      </c>
      <c r="R197" s="17">
        <f t="shared" ref="R197:R260" si="22">IF(AND(L197=1, M197&lt;0.000001),1,IF(AND(L197&gt;0.999,M197&lt;0.001),"?",0))</f>
        <v>1</v>
      </c>
      <c r="S197" s="4">
        <f t="shared" ref="S197:S260" si="23">IF(R197&lt;&gt;"?",R197,"")</f>
        <v>1</v>
      </c>
    </row>
    <row r="198" spans="1:19" x14ac:dyDescent="0.25">
      <c r="A198" t="s">
        <v>24</v>
      </c>
      <c r="B198">
        <v>15795</v>
      </c>
      <c r="C198" t="str">
        <f>VLOOKUP(A198,'srbench true models'!$A$1:$B$133,2,FALSE)</f>
        <v xml:space="preserve"> q/C</v>
      </c>
      <c r="D198" s="3">
        <f>_xlfn.IFNA(VLOOKUP(CONCATENATE($A198,"_",$B198), 'Srbench noise 0'!$A$1:$AH$1291, 32, FALSE),"")</f>
        <v>1</v>
      </c>
      <c r="E198" s="17">
        <f>_xlfn.IFNA(VLOOKUP(CONCATENATE($A198,"_",$B198), 'Srbench noise 0'!$A$1:$AH$1291, 34, FALSE),"")</f>
        <v>0</v>
      </c>
      <c r="F198" s="17">
        <f>_xlfn.IFNA(VLOOKUP(CONCATENATE($A198,"_",$B198), 'Srbench noise 0'!$A$1:$AH$1291, 16, FALSE),"")</f>
        <v>5</v>
      </c>
      <c r="G198" s="17">
        <f>_xlfn.IFNA(VLOOKUP(CONCATENATE($A198,"_",$B198), 'Srbench noise 0'!$A$1:$AH$1291, 18, FALSE),"")</f>
        <v>3.8</v>
      </c>
      <c r="H198" s="17" t="str">
        <f>_xlfn.IFNA(VLOOKUP(CONCATENATE($A198,"_",$B198), 'Srbench noise 0'!$A$1:$AH$1291, 28, FALSE),"")</f>
        <v>x0/x1</v>
      </c>
      <c r="I198" s="17">
        <f t="shared" si="18"/>
        <v>1</v>
      </c>
      <c r="J198" s="17">
        <f t="shared" si="19"/>
        <v>1</v>
      </c>
      <c r="K198" s="4">
        <f t="shared" si="20"/>
        <v>1</v>
      </c>
      <c r="L198" s="3">
        <f>_xlfn.IFNA(VLOOKUP(CONCATENATE($A198,"_",$B198), 'Srbench noise 0.01'!$A$1:$AH$1291, 32, FALSE),"")</f>
        <v>1</v>
      </c>
      <c r="M198" s="17">
        <f>_xlfn.IFNA(VLOOKUP(CONCATENATE($A198,"_",$B198), 'Srbench noise 0.01'!$A$1:$AH$1291, 34, FALSE),"")</f>
        <v>0</v>
      </c>
      <c r="N198" s="17">
        <f>_xlfn.IFNA(VLOOKUP(CONCATENATE($A198,"_",$B198), 'Srbench noise 0.01'!$A$1:$AH$1291, 16, FALSE),"")</f>
        <v>5</v>
      </c>
      <c r="O198" s="17">
        <f>_xlfn.IFNA(VLOOKUP(CONCATENATE($A198,"_",$B198), 'Srbench noise 0.01'!$A$1:$AH$1291, 18, FALSE),"")</f>
        <v>3.7</v>
      </c>
      <c r="P198" s="17" t="str">
        <f>_xlfn.IFNA(VLOOKUP(CONCATENATE($A198,"_",$B198), 'Srbench noise 0.01'!$A$1:$AH$1291, 28, FALSE),"")</f>
        <v>x0/x1</v>
      </c>
      <c r="Q198" s="17">
        <f t="shared" si="21"/>
        <v>1</v>
      </c>
      <c r="R198" s="17">
        <f t="shared" si="22"/>
        <v>1</v>
      </c>
      <c r="S198" s="4">
        <f t="shared" si="23"/>
        <v>1</v>
      </c>
    </row>
    <row r="199" spans="1:19" x14ac:dyDescent="0.25">
      <c r="A199" t="s">
        <v>24</v>
      </c>
      <c r="B199">
        <v>16850</v>
      </c>
      <c r="C199" t="str">
        <f>VLOOKUP(A199,'srbench true models'!$A$1:$B$133,2,FALSE)</f>
        <v xml:space="preserve"> q/C</v>
      </c>
      <c r="D199" s="3">
        <f>_xlfn.IFNA(VLOOKUP(CONCATENATE($A199,"_",$B199), 'Srbench noise 0'!$A$1:$AH$1291, 32, FALSE),"")</f>
        <v>1</v>
      </c>
      <c r="E199" s="17">
        <f>_xlfn.IFNA(VLOOKUP(CONCATENATE($A199,"_",$B199), 'Srbench noise 0'!$A$1:$AH$1291, 34, FALSE),"")</f>
        <v>0</v>
      </c>
      <c r="F199" s="17">
        <f>_xlfn.IFNA(VLOOKUP(CONCATENATE($A199,"_",$B199), 'Srbench noise 0'!$A$1:$AH$1291, 16, FALSE),"")</f>
        <v>5</v>
      </c>
      <c r="G199" s="17">
        <f>_xlfn.IFNA(VLOOKUP(CONCATENATE($A199,"_",$B199), 'Srbench noise 0'!$A$1:$AH$1291, 18, FALSE),"")</f>
        <v>3.6</v>
      </c>
      <c r="H199" s="17" t="str">
        <f>_xlfn.IFNA(VLOOKUP(CONCATENATE($A199,"_",$B199), 'Srbench noise 0'!$A$1:$AH$1291, 28, FALSE),"")</f>
        <v>x0/x1</v>
      </c>
      <c r="I199" s="17">
        <f t="shared" si="18"/>
        <v>1</v>
      </c>
      <c r="J199" s="17">
        <f t="shared" si="19"/>
        <v>1</v>
      </c>
      <c r="K199" s="4">
        <f t="shared" si="20"/>
        <v>1</v>
      </c>
      <c r="L199" s="3">
        <f>_xlfn.IFNA(VLOOKUP(CONCATENATE($A199,"_",$B199), 'Srbench noise 0.01'!$A$1:$AH$1291, 32, FALSE),"")</f>
        <v>1</v>
      </c>
      <c r="M199" s="17">
        <f>_xlfn.IFNA(VLOOKUP(CONCATENATE($A199,"_",$B199), 'Srbench noise 0.01'!$A$1:$AH$1291, 34, FALSE),"")</f>
        <v>0</v>
      </c>
      <c r="N199" s="17">
        <f>_xlfn.IFNA(VLOOKUP(CONCATENATE($A199,"_",$B199), 'Srbench noise 0.01'!$A$1:$AH$1291, 16, FALSE),"")</f>
        <v>5</v>
      </c>
      <c r="O199" s="17">
        <f>_xlfn.IFNA(VLOOKUP(CONCATENATE($A199,"_",$B199), 'Srbench noise 0.01'!$A$1:$AH$1291, 18, FALSE),"")</f>
        <v>3.2</v>
      </c>
      <c r="P199" s="17" t="str">
        <f>_xlfn.IFNA(VLOOKUP(CONCATENATE($A199,"_",$B199), 'Srbench noise 0.01'!$A$1:$AH$1291, 28, FALSE),"")</f>
        <v>x0/x1</v>
      </c>
      <c r="Q199" s="17">
        <f t="shared" si="21"/>
        <v>1</v>
      </c>
      <c r="R199" s="17">
        <f t="shared" si="22"/>
        <v>1</v>
      </c>
      <c r="S199" s="4">
        <f t="shared" si="23"/>
        <v>1</v>
      </c>
    </row>
    <row r="200" spans="1:19" x14ac:dyDescent="0.25">
      <c r="A200" t="s">
        <v>24</v>
      </c>
      <c r="B200">
        <v>21962</v>
      </c>
      <c r="C200" t="str">
        <f>VLOOKUP(A200,'srbench true models'!$A$1:$B$133,2,FALSE)</f>
        <v xml:space="preserve"> q/C</v>
      </c>
      <c r="D200" s="3">
        <f>_xlfn.IFNA(VLOOKUP(CONCATENATE($A200,"_",$B200), 'Srbench noise 0'!$A$1:$AH$1291, 32, FALSE),"")</f>
        <v>1</v>
      </c>
      <c r="E200" s="17">
        <f>_xlfn.IFNA(VLOOKUP(CONCATENATE($A200,"_",$B200), 'Srbench noise 0'!$A$1:$AH$1291, 34, FALSE),"")</f>
        <v>0</v>
      </c>
      <c r="F200" s="17">
        <f>_xlfn.IFNA(VLOOKUP(CONCATENATE($A200,"_",$B200), 'Srbench noise 0'!$A$1:$AH$1291, 16, FALSE),"")</f>
        <v>5</v>
      </c>
      <c r="G200" s="17">
        <f>_xlfn.IFNA(VLOOKUP(CONCATENATE($A200,"_",$B200), 'Srbench noise 0'!$A$1:$AH$1291, 18, FALSE),"")</f>
        <v>3.9</v>
      </c>
      <c r="H200" s="17" t="str">
        <f>_xlfn.IFNA(VLOOKUP(CONCATENATE($A200,"_",$B200), 'Srbench noise 0'!$A$1:$AH$1291, 28, FALSE),"")</f>
        <v>x0/x1</v>
      </c>
      <c r="I200" s="17">
        <f t="shared" si="18"/>
        <v>1</v>
      </c>
      <c r="J200" s="17">
        <f t="shared" si="19"/>
        <v>1</v>
      </c>
      <c r="K200" s="4">
        <f t="shared" si="20"/>
        <v>1</v>
      </c>
      <c r="L200" s="3">
        <f>_xlfn.IFNA(VLOOKUP(CONCATENATE($A200,"_",$B200), 'Srbench noise 0.01'!$A$1:$AH$1291, 32, FALSE),"")</f>
        <v>1</v>
      </c>
      <c r="M200" s="17">
        <f>_xlfn.IFNA(VLOOKUP(CONCATENATE($A200,"_",$B200), 'Srbench noise 0.01'!$A$1:$AH$1291, 34, FALSE),"")</f>
        <v>0</v>
      </c>
      <c r="N200" s="17">
        <f>_xlfn.IFNA(VLOOKUP(CONCATENATE($A200,"_",$B200), 'Srbench noise 0.01'!$A$1:$AH$1291, 16, FALSE),"")</f>
        <v>5</v>
      </c>
      <c r="O200" s="17">
        <f>_xlfn.IFNA(VLOOKUP(CONCATENATE($A200,"_",$B200), 'Srbench noise 0.01'!$A$1:$AH$1291, 18, FALSE),"")</f>
        <v>2.9</v>
      </c>
      <c r="P200" s="17" t="str">
        <f>_xlfn.IFNA(VLOOKUP(CONCATENATE($A200,"_",$B200), 'Srbench noise 0.01'!$A$1:$AH$1291, 28, FALSE),"")</f>
        <v>x0/x1</v>
      </c>
      <c r="Q200" s="17">
        <f t="shared" si="21"/>
        <v>1</v>
      </c>
      <c r="R200" s="17">
        <f t="shared" si="22"/>
        <v>1</v>
      </c>
      <c r="S200" s="4">
        <f t="shared" si="23"/>
        <v>1</v>
      </c>
    </row>
    <row r="201" spans="1:19" x14ac:dyDescent="0.25">
      <c r="A201" t="s">
        <v>24</v>
      </c>
      <c r="B201">
        <v>23654</v>
      </c>
      <c r="C201" t="str">
        <f>VLOOKUP(A201,'srbench true models'!$A$1:$B$133,2,FALSE)</f>
        <v xml:space="preserve"> q/C</v>
      </c>
      <c r="D201" s="3">
        <f>_xlfn.IFNA(VLOOKUP(CONCATENATE($A201,"_",$B201), 'Srbench noise 0'!$A$1:$AH$1291, 32, FALSE),"")</f>
        <v>1</v>
      </c>
      <c r="E201" s="17">
        <f>_xlfn.IFNA(VLOOKUP(CONCATENATE($A201,"_",$B201), 'Srbench noise 0'!$A$1:$AH$1291, 34, FALSE),"")</f>
        <v>0</v>
      </c>
      <c r="F201" s="17">
        <f>_xlfn.IFNA(VLOOKUP(CONCATENATE($A201,"_",$B201), 'Srbench noise 0'!$A$1:$AH$1291, 16, FALSE),"")</f>
        <v>5</v>
      </c>
      <c r="G201" s="17">
        <f>_xlfn.IFNA(VLOOKUP(CONCATENATE($A201,"_",$B201), 'Srbench noise 0'!$A$1:$AH$1291, 18, FALSE),"")</f>
        <v>3.9</v>
      </c>
      <c r="H201" s="17" t="str">
        <f>_xlfn.IFNA(VLOOKUP(CONCATENATE($A201,"_",$B201), 'Srbench noise 0'!$A$1:$AH$1291, 28, FALSE),"")</f>
        <v>x0/x1</v>
      </c>
      <c r="I201" s="17">
        <f t="shared" si="18"/>
        <v>1</v>
      </c>
      <c r="J201" s="17">
        <f t="shared" si="19"/>
        <v>1</v>
      </c>
      <c r="K201" s="4">
        <f t="shared" si="20"/>
        <v>1</v>
      </c>
      <c r="L201" s="3">
        <f>_xlfn.IFNA(VLOOKUP(CONCATENATE($A201,"_",$B201), 'Srbench noise 0.01'!$A$1:$AH$1291, 32, FALSE),"")</f>
        <v>1</v>
      </c>
      <c r="M201" s="17">
        <f>_xlfn.IFNA(VLOOKUP(CONCATENATE($A201,"_",$B201), 'Srbench noise 0.01'!$A$1:$AH$1291, 34, FALSE),"")</f>
        <v>0</v>
      </c>
      <c r="N201" s="17">
        <f>_xlfn.IFNA(VLOOKUP(CONCATENATE($A201,"_",$B201), 'Srbench noise 0.01'!$A$1:$AH$1291, 16, FALSE),"")</f>
        <v>5</v>
      </c>
      <c r="O201" s="17">
        <f>_xlfn.IFNA(VLOOKUP(CONCATENATE($A201,"_",$B201), 'Srbench noise 0.01'!$A$1:$AH$1291, 18, FALSE),"")</f>
        <v>4</v>
      </c>
      <c r="P201" s="17" t="str">
        <f>_xlfn.IFNA(VLOOKUP(CONCATENATE($A201,"_",$B201), 'Srbench noise 0.01'!$A$1:$AH$1291, 28, FALSE),"")</f>
        <v>x0/x1</v>
      </c>
      <c r="Q201" s="17">
        <f t="shared" si="21"/>
        <v>1</v>
      </c>
      <c r="R201" s="17">
        <f t="shared" si="22"/>
        <v>1</v>
      </c>
      <c r="S201" s="4">
        <f t="shared" si="23"/>
        <v>1</v>
      </c>
    </row>
    <row r="202" spans="1:19" x14ac:dyDescent="0.25">
      <c r="A202" t="s">
        <v>24</v>
      </c>
      <c r="B202">
        <v>28020</v>
      </c>
      <c r="C202" t="str">
        <f>VLOOKUP(A202,'srbench true models'!$A$1:$B$133,2,FALSE)</f>
        <v xml:space="preserve"> q/C</v>
      </c>
      <c r="D202" s="3">
        <f>_xlfn.IFNA(VLOOKUP(CONCATENATE($A202,"_",$B202), 'Srbench noise 0'!$A$1:$AH$1291, 32, FALSE),"")</f>
        <v>1</v>
      </c>
      <c r="E202" s="17">
        <f>_xlfn.IFNA(VLOOKUP(CONCATENATE($A202,"_",$B202), 'Srbench noise 0'!$A$1:$AH$1291, 34, FALSE),"")</f>
        <v>0</v>
      </c>
      <c r="F202" s="17">
        <f>_xlfn.IFNA(VLOOKUP(CONCATENATE($A202,"_",$B202), 'Srbench noise 0'!$A$1:$AH$1291, 16, FALSE),"")</f>
        <v>5</v>
      </c>
      <c r="G202" s="17">
        <f>_xlfn.IFNA(VLOOKUP(CONCATENATE($A202,"_",$B202), 'Srbench noise 0'!$A$1:$AH$1291, 18, FALSE),"")</f>
        <v>3.1</v>
      </c>
      <c r="H202" s="17" t="str">
        <f>_xlfn.IFNA(VLOOKUP(CONCATENATE($A202,"_",$B202), 'Srbench noise 0'!$A$1:$AH$1291, 28, FALSE),"")</f>
        <v>x0/x1</v>
      </c>
      <c r="I202" s="17">
        <f t="shared" si="18"/>
        <v>1</v>
      </c>
      <c r="J202" s="17">
        <f t="shared" si="19"/>
        <v>1</v>
      </c>
      <c r="K202" s="4">
        <f t="shared" si="20"/>
        <v>1</v>
      </c>
      <c r="L202" s="3">
        <f>_xlfn.IFNA(VLOOKUP(CONCATENATE($A202,"_",$B202), 'Srbench noise 0.01'!$A$1:$AH$1291, 32, FALSE),"")</f>
        <v>1</v>
      </c>
      <c r="M202" s="17">
        <f>_xlfn.IFNA(VLOOKUP(CONCATENATE($A202,"_",$B202), 'Srbench noise 0.01'!$A$1:$AH$1291, 34, FALSE),"")</f>
        <v>0</v>
      </c>
      <c r="N202" s="17">
        <f>_xlfn.IFNA(VLOOKUP(CONCATENATE($A202,"_",$B202), 'Srbench noise 0.01'!$A$1:$AH$1291, 16, FALSE),"")</f>
        <v>5</v>
      </c>
      <c r="O202" s="17">
        <f>_xlfn.IFNA(VLOOKUP(CONCATENATE($A202,"_",$B202), 'Srbench noise 0.01'!$A$1:$AH$1291, 18, FALSE),"")</f>
        <v>2.8</v>
      </c>
      <c r="P202" s="17" t="str">
        <f>_xlfn.IFNA(VLOOKUP(CONCATENATE($A202,"_",$B202), 'Srbench noise 0.01'!$A$1:$AH$1291, 28, FALSE),"")</f>
        <v>x0/x1</v>
      </c>
      <c r="Q202" s="17">
        <f t="shared" si="21"/>
        <v>1</v>
      </c>
      <c r="R202" s="17">
        <f t="shared" si="22"/>
        <v>1</v>
      </c>
      <c r="S202" s="4">
        <f t="shared" si="23"/>
        <v>1</v>
      </c>
    </row>
    <row r="203" spans="1:19" x14ac:dyDescent="0.25">
      <c r="A203" t="s">
        <v>24</v>
      </c>
      <c r="B203">
        <v>29910</v>
      </c>
      <c r="C203" t="str">
        <f>VLOOKUP(A203,'srbench true models'!$A$1:$B$133,2,FALSE)</f>
        <v xml:space="preserve"> q/C</v>
      </c>
      <c r="D203" s="3">
        <f>_xlfn.IFNA(VLOOKUP(CONCATENATE($A203,"_",$B203), 'Srbench noise 0'!$A$1:$AH$1291, 32, FALSE),"")</f>
        <v>1</v>
      </c>
      <c r="E203" s="17">
        <f>_xlfn.IFNA(VLOOKUP(CONCATENATE($A203,"_",$B203), 'Srbench noise 0'!$A$1:$AH$1291, 34, FALSE),"")</f>
        <v>0</v>
      </c>
      <c r="F203" s="17">
        <f>_xlfn.IFNA(VLOOKUP(CONCATENATE($A203,"_",$B203), 'Srbench noise 0'!$A$1:$AH$1291, 16, FALSE),"")</f>
        <v>5</v>
      </c>
      <c r="G203" s="17">
        <f>_xlfn.IFNA(VLOOKUP(CONCATENATE($A203,"_",$B203), 'Srbench noise 0'!$A$1:$AH$1291, 18, FALSE),"")</f>
        <v>3.5</v>
      </c>
      <c r="H203" s="17" t="str">
        <f>_xlfn.IFNA(VLOOKUP(CONCATENATE($A203,"_",$B203), 'Srbench noise 0'!$A$1:$AH$1291, 28, FALSE),"")</f>
        <v>x0/x1</v>
      </c>
      <c r="I203" s="17">
        <f t="shared" si="18"/>
        <v>1</v>
      </c>
      <c r="J203" s="17">
        <f t="shared" si="19"/>
        <v>1</v>
      </c>
      <c r="K203" s="4">
        <f t="shared" si="20"/>
        <v>1</v>
      </c>
      <c r="L203" s="3">
        <f>_xlfn.IFNA(VLOOKUP(CONCATENATE($A203,"_",$B203), 'Srbench noise 0.01'!$A$1:$AH$1291, 32, FALSE),"")</f>
        <v>1</v>
      </c>
      <c r="M203" s="17">
        <f>_xlfn.IFNA(VLOOKUP(CONCATENATE($A203,"_",$B203), 'Srbench noise 0.01'!$A$1:$AH$1291, 34, FALSE),"")</f>
        <v>0</v>
      </c>
      <c r="N203" s="17">
        <f>_xlfn.IFNA(VLOOKUP(CONCATENATE($A203,"_",$B203), 'Srbench noise 0.01'!$A$1:$AH$1291, 16, FALSE),"")</f>
        <v>5</v>
      </c>
      <c r="O203" s="17">
        <f>_xlfn.IFNA(VLOOKUP(CONCATENATE($A203,"_",$B203), 'Srbench noise 0.01'!$A$1:$AH$1291, 18, FALSE),"")</f>
        <v>3</v>
      </c>
      <c r="P203" s="17" t="str">
        <f>_xlfn.IFNA(VLOOKUP(CONCATENATE($A203,"_",$B203), 'Srbench noise 0.01'!$A$1:$AH$1291, 28, FALSE),"")</f>
        <v>x0/x1</v>
      </c>
      <c r="Q203" s="17">
        <f t="shared" si="21"/>
        <v>1</v>
      </c>
      <c r="R203" s="17">
        <f t="shared" si="22"/>
        <v>1</v>
      </c>
      <c r="S203" s="4">
        <f t="shared" si="23"/>
        <v>1</v>
      </c>
    </row>
    <row r="204" spans="1:19" x14ac:dyDescent="0.25">
      <c r="A204" t="s">
        <v>49</v>
      </c>
      <c r="B204">
        <v>860</v>
      </c>
      <c r="C204" t="str">
        <f>VLOOKUP(A204,'srbench true models'!$A$1:$B$133,2,FALSE)</f>
        <v xml:space="preserve"> 1/(1/d1+n/d2)</v>
      </c>
      <c r="D204" s="3">
        <f>_xlfn.IFNA(VLOOKUP(CONCATENATE($A204,"_",$B204), 'Srbench noise 0'!$A$1:$AH$1291, 32, FALSE),"")</f>
        <v>1</v>
      </c>
      <c r="E204" s="17">
        <f>_xlfn.IFNA(VLOOKUP(CONCATENATE($A204,"_",$B204), 'Srbench noise 0'!$A$1:$AH$1291, 34, FALSE),"")</f>
        <v>0</v>
      </c>
      <c r="F204" s="17">
        <f>_xlfn.IFNA(VLOOKUP(CONCATENATE($A204,"_",$B204), 'Srbench noise 0'!$A$1:$AH$1291, 16, FALSE),"")</f>
        <v>11</v>
      </c>
      <c r="G204" s="17">
        <f>_xlfn.IFNA(VLOOKUP(CONCATENATE($A204,"_",$B204), 'Srbench noise 0'!$A$1:$AH$1291, 18, FALSE),"")</f>
        <v>24</v>
      </c>
      <c r="H204" s="17" t="str">
        <f>_xlfn.IFNA(VLOOKUP(CONCATENATE($A204,"_",$B204), 'Srbench noise 0'!$A$1:$AH$1291, 28, FALSE),"")</f>
        <v>x1/(x2 + x1/x0)</v>
      </c>
      <c r="I204" s="17">
        <f t="shared" si="18"/>
        <v>1</v>
      </c>
      <c r="J204" s="17">
        <f t="shared" si="19"/>
        <v>1</v>
      </c>
      <c r="K204" s="4">
        <f t="shared" si="20"/>
        <v>1</v>
      </c>
      <c r="L204" s="3">
        <f>_xlfn.IFNA(VLOOKUP(CONCATENATE($A204,"_",$B204), 'Srbench noise 0.01'!$A$1:$AH$1291, 32, FALSE),"")</f>
        <v>1</v>
      </c>
      <c r="M204" s="17">
        <f>_xlfn.IFNA(VLOOKUP(CONCATENATE($A204,"_",$B204), 'Srbench noise 0.01'!$A$1:$AH$1291, 34, FALSE),"")</f>
        <v>0</v>
      </c>
      <c r="N204" s="17">
        <f>_xlfn.IFNA(VLOOKUP(CONCATENATE($A204,"_",$B204), 'Srbench noise 0.01'!$A$1:$AH$1291, 16, FALSE),"")</f>
        <v>11</v>
      </c>
      <c r="O204" s="17">
        <f>_xlfn.IFNA(VLOOKUP(CONCATENATE($A204,"_",$B204), 'Srbench noise 0.01'!$A$1:$AH$1291, 18, FALSE),"")</f>
        <v>43.2</v>
      </c>
      <c r="P204" s="17" t="str">
        <f>_xlfn.IFNA(VLOOKUP(CONCATENATE($A204,"_",$B204), 'Srbench noise 0.01'!$A$1:$AH$1291, 28, FALSE),"")</f>
        <v>x1/(x2 + x1/x0)</v>
      </c>
      <c r="Q204" s="17">
        <f t="shared" si="21"/>
        <v>1</v>
      </c>
      <c r="R204" s="17">
        <f t="shared" si="22"/>
        <v>1</v>
      </c>
      <c r="S204" s="4">
        <f t="shared" si="23"/>
        <v>1</v>
      </c>
    </row>
    <row r="205" spans="1:19" x14ac:dyDescent="0.25">
      <c r="A205" t="s">
        <v>49</v>
      </c>
      <c r="B205">
        <v>4426</v>
      </c>
      <c r="C205" t="str">
        <f>VLOOKUP(A205,'srbench true models'!$A$1:$B$133,2,FALSE)</f>
        <v xml:space="preserve"> 1/(1/d1+n/d2)</v>
      </c>
      <c r="D205" s="3">
        <f>_xlfn.IFNA(VLOOKUP(CONCATENATE($A205,"_",$B205), 'Srbench noise 0'!$A$1:$AH$1291, 32, FALSE),"")</f>
        <v>1</v>
      </c>
      <c r="E205" s="17">
        <f>_xlfn.IFNA(VLOOKUP(CONCATENATE($A205,"_",$B205), 'Srbench noise 0'!$A$1:$AH$1291, 34, FALSE),"")</f>
        <v>0</v>
      </c>
      <c r="F205" s="17">
        <f>_xlfn.IFNA(VLOOKUP(CONCATENATE($A205,"_",$B205), 'Srbench noise 0'!$A$1:$AH$1291, 16, FALSE),"")</f>
        <v>11</v>
      </c>
      <c r="G205" s="17">
        <f>_xlfn.IFNA(VLOOKUP(CONCATENATE($A205,"_",$B205), 'Srbench noise 0'!$A$1:$AH$1291, 18, FALSE),"")</f>
        <v>24</v>
      </c>
      <c r="H205" s="17" t="str">
        <f>_xlfn.IFNA(VLOOKUP(CONCATENATE($A205,"_",$B205), 'Srbench noise 0'!$A$1:$AH$1291, 28, FALSE),"")</f>
        <v>x1/(x2 + x1/x0)</v>
      </c>
      <c r="I205" s="17">
        <f t="shared" si="18"/>
        <v>1</v>
      </c>
      <c r="J205" s="17">
        <f t="shared" si="19"/>
        <v>1</v>
      </c>
      <c r="K205" s="4">
        <f t="shared" si="20"/>
        <v>1</v>
      </c>
      <c r="L205" s="3">
        <f>_xlfn.IFNA(VLOOKUP(CONCATENATE($A205,"_",$B205), 'Srbench noise 0.01'!$A$1:$AH$1291, 32, FALSE),"")</f>
        <v>1</v>
      </c>
      <c r="M205" s="17">
        <f>_xlfn.IFNA(VLOOKUP(CONCATENATE($A205,"_",$B205), 'Srbench noise 0.01'!$A$1:$AH$1291, 34, FALSE),"")</f>
        <v>0</v>
      </c>
      <c r="N205" s="17">
        <f>_xlfn.IFNA(VLOOKUP(CONCATENATE($A205,"_",$B205), 'Srbench noise 0.01'!$A$1:$AH$1291, 16, FALSE),"")</f>
        <v>11</v>
      </c>
      <c r="O205" s="17">
        <f>_xlfn.IFNA(VLOOKUP(CONCATENATE($A205,"_",$B205), 'Srbench noise 0.01'!$A$1:$AH$1291, 18, FALSE),"")</f>
        <v>23.3</v>
      </c>
      <c r="P205" s="17" t="str">
        <f>_xlfn.IFNA(VLOOKUP(CONCATENATE($A205,"_",$B205), 'Srbench noise 0.01'!$A$1:$AH$1291, 28, FALSE),"")</f>
        <v>x1/(x2 + x1/x0)</v>
      </c>
      <c r="Q205" s="17">
        <f t="shared" si="21"/>
        <v>1</v>
      </c>
      <c r="R205" s="17">
        <f t="shared" si="22"/>
        <v>1</v>
      </c>
      <c r="S205" s="4">
        <f t="shared" si="23"/>
        <v>1</v>
      </c>
    </row>
    <row r="206" spans="1:19" x14ac:dyDescent="0.25">
      <c r="A206" t="s">
        <v>49</v>
      </c>
      <c r="B206">
        <v>5390</v>
      </c>
      <c r="C206" t="str">
        <f>VLOOKUP(A206,'srbench true models'!$A$1:$B$133,2,FALSE)</f>
        <v xml:space="preserve"> 1/(1/d1+n/d2)</v>
      </c>
      <c r="D206" s="3">
        <f>_xlfn.IFNA(VLOOKUP(CONCATENATE($A206,"_",$B206), 'Srbench noise 0'!$A$1:$AH$1291, 32, FALSE),"")</f>
        <v>1</v>
      </c>
      <c r="E206" s="17">
        <f>_xlfn.IFNA(VLOOKUP(CONCATENATE($A206,"_",$B206), 'Srbench noise 0'!$A$1:$AH$1291, 34, FALSE),"")</f>
        <v>0</v>
      </c>
      <c r="F206" s="17">
        <f>_xlfn.IFNA(VLOOKUP(CONCATENATE($A206,"_",$B206), 'Srbench noise 0'!$A$1:$AH$1291, 16, FALSE),"")</f>
        <v>11</v>
      </c>
      <c r="G206" s="17">
        <f>_xlfn.IFNA(VLOOKUP(CONCATENATE($A206,"_",$B206), 'Srbench noise 0'!$A$1:$AH$1291, 18, FALSE),"")</f>
        <v>25</v>
      </c>
      <c r="H206" s="17" t="str">
        <f>_xlfn.IFNA(VLOOKUP(CONCATENATE($A206,"_",$B206), 'Srbench noise 0'!$A$1:$AH$1291, 28, FALSE),"")</f>
        <v>x1/(x2 + x1/x0)</v>
      </c>
      <c r="I206" s="17">
        <f t="shared" si="18"/>
        <v>1</v>
      </c>
      <c r="J206" s="17">
        <f t="shared" si="19"/>
        <v>1</v>
      </c>
      <c r="K206" s="4">
        <f t="shared" si="20"/>
        <v>1</v>
      </c>
      <c r="L206" s="3">
        <f>_xlfn.IFNA(VLOOKUP(CONCATENATE($A206,"_",$B206), 'Srbench noise 0.01'!$A$1:$AH$1291, 32, FALSE),"")</f>
        <v>1</v>
      </c>
      <c r="M206" s="17">
        <f>_xlfn.IFNA(VLOOKUP(CONCATENATE($A206,"_",$B206), 'Srbench noise 0.01'!$A$1:$AH$1291, 34, FALSE),"")</f>
        <v>0</v>
      </c>
      <c r="N206" s="17">
        <f>_xlfn.IFNA(VLOOKUP(CONCATENATE($A206,"_",$B206), 'Srbench noise 0.01'!$A$1:$AH$1291, 16, FALSE),"")</f>
        <v>11</v>
      </c>
      <c r="O206" s="17">
        <f>_xlfn.IFNA(VLOOKUP(CONCATENATE($A206,"_",$B206), 'Srbench noise 0.01'!$A$1:$AH$1291, 18, FALSE),"")</f>
        <v>23.7</v>
      </c>
      <c r="P206" s="17" t="str">
        <f>_xlfn.IFNA(VLOOKUP(CONCATENATE($A206,"_",$B206), 'Srbench noise 0.01'!$A$1:$AH$1291, 28, FALSE),"")</f>
        <v>x1/(x2 + x1/x0)</v>
      </c>
      <c r="Q206" s="17">
        <f t="shared" si="21"/>
        <v>1</v>
      </c>
      <c r="R206" s="17">
        <f t="shared" si="22"/>
        <v>1</v>
      </c>
      <c r="S206" s="4">
        <f t="shared" si="23"/>
        <v>1</v>
      </c>
    </row>
    <row r="207" spans="1:19" x14ac:dyDescent="0.25">
      <c r="A207" t="s">
        <v>49</v>
      </c>
      <c r="B207">
        <v>14423</v>
      </c>
      <c r="C207" t="str">
        <f>VLOOKUP(A207,'srbench true models'!$A$1:$B$133,2,FALSE)</f>
        <v xml:space="preserve"> 1/(1/d1+n/d2)</v>
      </c>
      <c r="D207" s="3">
        <f>_xlfn.IFNA(VLOOKUP(CONCATENATE($A207,"_",$B207), 'Srbench noise 0'!$A$1:$AH$1291, 32, FALSE),"")</f>
        <v>1</v>
      </c>
      <c r="E207" s="17">
        <f>_xlfn.IFNA(VLOOKUP(CONCATENATE($A207,"_",$B207), 'Srbench noise 0'!$A$1:$AH$1291, 34, FALSE),"")</f>
        <v>0</v>
      </c>
      <c r="F207" s="17">
        <f>_xlfn.IFNA(VLOOKUP(CONCATENATE($A207,"_",$B207), 'Srbench noise 0'!$A$1:$AH$1291, 16, FALSE),"")</f>
        <v>11</v>
      </c>
      <c r="G207" s="17">
        <f>_xlfn.IFNA(VLOOKUP(CONCATENATE($A207,"_",$B207), 'Srbench noise 0'!$A$1:$AH$1291, 18, FALSE),"")</f>
        <v>25.8</v>
      </c>
      <c r="H207" s="17" t="str">
        <f>_xlfn.IFNA(VLOOKUP(CONCATENATE($A207,"_",$B207), 'Srbench noise 0'!$A$1:$AH$1291, 28, FALSE),"")</f>
        <v>x1/(x2 + x1/x0)</v>
      </c>
      <c r="I207" s="17">
        <f t="shared" si="18"/>
        <v>1</v>
      </c>
      <c r="J207" s="17">
        <f t="shared" si="19"/>
        <v>1</v>
      </c>
      <c r="K207" s="4">
        <f t="shared" si="20"/>
        <v>1</v>
      </c>
      <c r="L207" s="3">
        <f>_xlfn.IFNA(VLOOKUP(CONCATENATE($A207,"_",$B207), 'Srbench noise 0.01'!$A$1:$AH$1291, 32, FALSE),"")</f>
        <v>1</v>
      </c>
      <c r="M207" s="17">
        <f>_xlfn.IFNA(VLOOKUP(CONCATENATE($A207,"_",$B207), 'Srbench noise 0.01'!$A$1:$AH$1291, 34, FALSE),"")</f>
        <v>0</v>
      </c>
      <c r="N207" s="17">
        <f>_xlfn.IFNA(VLOOKUP(CONCATENATE($A207,"_",$B207), 'Srbench noise 0.01'!$A$1:$AH$1291, 16, FALSE),"")</f>
        <v>11</v>
      </c>
      <c r="O207" s="17">
        <f>_xlfn.IFNA(VLOOKUP(CONCATENATE($A207,"_",$B207), 'Srbench noise 0.01'!$A$1:$AH$1291, 18, FALSE),"")</f>
        <v>20.2</v>
      </c>
      <c r="P207" s="17" t="str">
        <f>_xlfn.IFNA(VLOOKUP(CONCATENATE($A207,"_",$B207), 'Srbench noise 0.01'!$A$1:$AH$1291, 28, FALSE),"")</f>
        <v>x1/(x2 + x1/x0)</v>
      </c>
      <c r="Q207" s="17">
        <f t="shared" si="21"/>
        <v>1</v>
      </c>
      <c r="R207" s="17">
        <f t="shared" si="22"/>
        <v>1</v>
      </c>
      <c r="S207" s="4">
        <f t="shared" si="23"/>
        <v>1</v>
      </c>
    </row>
    <row r="208" spans="1:19" x14ac:dyDescent="0.25">
      <c r="A208" t="s">
        <v>49</v>
      </c>
      <c r="B208">
        <v>15795</v>
      </c>
      <c r="C208" t="str">
        <f>VLOOKUP(A208,'srbench true models'!$A$1:$B$133,2,FALSE)</f>
        <v xml:space="preserve"> 1/(1/d1+n/d2)</v>
      </c>
      <c r="D208" s="3">
        <f>_xlfn.IFNA(VLOOKUP(CONCATENATE($A208,"_",$B208), 'Srbench noise 0'!$A$1:$AH$1291, 32, FALSE),"")</f>
        <v>1</v>
      </c>
      <c r="E208" s="17">
        <f>_xlfn.IFNA(VLOOKUP(CONCATENATE($A208,"_",$B208), 'Srbench noise 0'!$A$1:$AH$1291, 34, FALSE),"")</f>
        <v>0</v>
      </c>
      <c r="F208" s="17">
        <f>_xlfn.IFNA(VLOOKUP(CONCATENATE($A208,"_",$B208), 'Srbench noise 0'!$A$1:$AH$1291, 16, FALSE),"")</f>
        <v>11</v>
      </c>
      <c r="G208" s="17">
        <f>_xlfn.IFNA(VLOOKUP(CONCATENATE($A208,"_",$B208), 'Srbench noise 0'!$A$1:$AH$1291, 18, FALSE),"")</f>
        <v>25.1</v>
      </c>
      <c r="H208" s="17" t="str">
        <f>_xlfn.IFNA(VLOOKUP(CONCATENATE($A208,"_",$B208), 'Srbench noise 0'!$A$1:$AH$1291, 28, FALSE),"")</f>
        <v>x1/(x2 + x1/x0)</v>
      </c>
      <c r="I208" s="17">
        <f t="shared" si="18"/>
        <v>1</v>
      </c>
      <c r="J208" s="17">
        <f t="shared" si="19"/>
        <v>1</v>
      </c>
      <c r="K208" s="4">
        <f t="shared" si="20"/>
        <v>1</v>
      </c>
      <c r="L208" s="3">
        <f>_xlfn.IFNA(VLOOKUP(CONCATENATE($A208,"_",$B208), 'Srbench noise 0.01'!$A$1:$AH$1291, 32, FALSE),"")</f>
        <v>1</v>
      </c>
      <c r="M208" s="17">
        <f>_xlfn.IFNA(VLOOKUP(CONCATENATE($A208,"_",$B208), 'Srbench noise 0.01'!$A$1:$AH$1291, 34, FALSE),"")</f>
        <v>0</v>
      </c>
      <c r="N208" s="17">
        <f>_xlfn.IFNA(VLOOKUP(CONCATENATE($A208,"_",$B208), 'Srbench noise 0.01'!$A$1:$AH$1291, 16, FALSE),"")</f>
        <v>11</v>
      </c>
      <c r="O208" s="17">
        <f>_xlfn.IFNA(VLOOKUP(CONCATENATE($A208,"_",$B208), 'Srbench noise 0.01'!$A$1:$AH$1291, 18, FALSE),"")</f>
        <v>26.9</v>
      </c>
      <c r="P208" s="17" t="str">
        <f>_xlfn.IFNA(VLOOKUP(CONCATENATE($A208,"_",$B208), 'Srbench noise 0.01'!$A$1:$AH$1291, 28, FALSE),"")</f>
        <v>x1/(x2 + x1/x0)</v>
      </c>
      <c r="Q208" s="17">
        <f t="shared" si="21"/>
        <v>1</v>
      </c>
      <c r="R208" s="17">
        <f t="shared" si="22"/>
        <v>1</v>
      </c>
      <c r="S208" s="4">
        <f t="shared" si="23"/>
        <v>1</v>
      </c>
    </row>
    <row r="209" spans="1:19" x14ac:dyDescent="0.25">
      <c r="A209" t="s">
        <v>49</v>
      </c>
      <c r="B209">
        <v>16850</v>
      </c>
      <c r="C209" t="str">
        <f>VLOOKUP(A209,'srbench true models'!$A$1:$B$133,2,FALSE)</f>
        <v xml:space="preserve"> 1/(1/d1+n/d2)</v>
      </c>
      <c r="D209" s="3">
        <f>_xlfn.IFNA(VLOOKUP(CONCATENATE($A209,"_",$B209), 'Srbench noise 0'!$A$1:$AH$1291, 32, FALSE),"")</f>
        <v>1</v>
      </c>
      <c r="E209" s="17">
        <f>_xlfn.IFNA(VLOOKUP(CONCATENATE($A209,"_",$B209), 'Srbench noise 0'!$A$1:$AH$1291, 34, FALSE),"")</f>
        <v>0</v>
      </c>
      <c r="F209" s="17">
        <f>_xlfn.IFNA(VLOOKUP(CONCATENATE($A209,"_",$B209), 'Srbench noise 0'!$A$1:$AH$1291, 16, FALSE),"")</f>
        <v>11</v>
      </c>
      <c r="G209" s="17">
        <f>_xlfn.IFNA(VLOOKUP(CONCATENATE($A209,"_",$B209), 'Srbench noise 0'!$A$1:$AH$1291, 18, FALSE),"")</f>
        <v>24.3</v>
      </c>
      <c r="H209" s="17" t="str">
        <f>_xlfn.IFNA(VLOOKUP(CONCATENATE($A209,"_",$B209), 'Srbench noise 0'!$A$1:$AH$1291, 28, FALSE),"")</f>
        <v>x1/(x2 + x1/x0)</v>
      </c>
      <c r="I209" s="17">
        <f t="shared" si="18"/>
        <v>1</v>
      </c>
      <c r="J209" s="17">
        <f t="shared" si="19"/>
        <v>1</v>
      </c>
      <c r="K209" s="4">
        <f t="shared" si="20"/>
        <v>1</v>
      </c>
      <c r="L209" s="3">
        <f>_xlfn.IFNA(VLOOKUP(CONCATENATE($A209,"_",$B209), 'Srbench noise 0.01'!$A$1:$AH$1291, 32, FALSE),"")</f>
        <v>1</v>
      </c>
      <c r="M209" s="17">
        <f>_xlfn.IFNA(VLOOKUP(CONCATENATE($A209,"_",$B209), 'Srbench noise 0.01'!$A$1:$AH$1291, 34, FALSE),"")</f>
        <v>0</v>
      </c>
      <c r="N209" s="17">
        <f>_xlfn.IFNA(VLOOKUP(CONCATENATE($A209,"_",$B209), 'Srbench noise 0.01'!$A$1:$AH$1291, 16, FALSE),"")</f>
        <v>11</v>
      </c>
      <c r="O209" s="17">
        <f>_xlfn.IFNA(VLOOKUP(CONCATENATE($A209,"_",$B209), 'Srbench noise 0.01'!$A$1:$AH$1291, 18, FALSE),"")</f>
        <v>24.5</v>
      </c>
      <c r="P209" s="17" t="str">
        <f>_xlfn.IFNA(VLOOKUP(CONCATENATE($A209,"_",$B209), 'Srbench noise 0.01'!$A$1:$AH$1291, 28, FALSE),"")</f>
        <v>x1/(x2 + x1/x0)</v>
      </c>
      <c r="Q209" s="17">
        <f t="shared" si="21"/>
        <v>1</v>
      </c>
      <c r="R209" s="17">
        <f t="shared" si="22"/>
        <v>1</v>
      </c>
      <c r="S209" s="4">
        <f t="shared" si="23"/>
        <v>1</v>
      </c>
    </row>
    <row r="210" spans="1:19" x14ac:dyDescent="0.25">
      <c r="A210" t="s">
        <v>49</v>
      </c>
      <c r="B210">
        <v>21962</v>
      </c>
      <c r="C210" t="str">
        <f>VLOOKUP(A210,'srbench true models'!$A$1:$B$133,2,FALSE)</f>
        <v xml:space="preserve"> 1/(1/d1+n/d2)</v>
      </c>
      <c r="D210" s="3">
        <f>_xlfn.IFNA(VLOOKUP(CONCATENATE($A210,"_",$B210), 'Srbench noise 0'!$A$1:$AH$1291, 32, FALSE),"")</f>
        <v>1</v>
      </c>
      <c r="E210" s="17">
        <f>_xlfn.IFNA(VLOOKUP(CONCATENATE($A210,"_",$B210), 'Srbench noise 0'!$A$1:$AH$1291, 34, FALSE),"")</f>
        <v>0</v>
      </c>
      <c r="F210" s="17">
        <f>_xlfn.IFNA(VLOOKUP(CONCATENATE($A210,"_",$B210), 'Srbench noise 0'!$A$1:$AH$1291, 16, FALSE),"")</f>
        <v>11</v>
      </c>
      <c r="G210" s="17">
        <f>_xlfn.IFNA(VLOOKUP(CONCATENATE($A210,"_",$B210), 'Srbench noise 0'!$A$1:$AH$1291, 18, FALSE),"")</f>
        <v>24.5</v>
      </c>
      <c r="H210" s="17" t="str">
        <f>_xlfn.IFNA(VLOOKUP(CONCATENATE($A210,"_",$B210), 'Srbench noise 0'!$A$1:$AH$1291, 28, FALSE),"")</f>
        <v>x1/(x2 + x1/x0)</v>
      </c>
      <c r="I210" s="17">
        <f t="shared" si="18"/>
        <v>1</v>
      </c>
      <c r="J210" s="17">
        <f t="shared" si="19"/>
        <v>1</v>
      </c>
      <c r="K210" s="4">
        <f t="shared" si="20"/>
        <v>1</v>
      </c>
      <c r="L210" s="3">
        <f>_xlfn.IFNA(VLOOKUP(CONCATENATE($A210,"_",$B210), 'Srbench noise 0.01'!$A$1:$AH$1291, 32, FALSE),"")</f>
        <v>1</v>
      </c>
      <c r="M210" s="17">
        <f>_xlfn.IFNA(VLOOKUP(CONCATENATE($A210,"_",$B210), 'Srbench noise 0.01'!$A$1:$AH$1291, 34, FALSE),"")</f>
        <v>0</v>
      </c>
      <c r="N210" s="17">
        <f>_xlfn.IFNA(VLOOKUP(CONCATENATE($A210,"_",$B210), 'Srbench noise 0.01'!$A$1:$AH$1291, 16, FALSE),"")</f>
        <v>11</v>
      </c>
      <c r="O210" s="17">
        <f>_xlfn.IFNA(VLOOKUP(CONCATENATE($A210,"_",$B210), 'Srbench noise 0.01'!$A$1:$AH$1291, 18, FALSE),"")</f>
        <v>22.6</v>
      </c>
      <c r="P210" s="17" t="str">
        <f>_xlfn.IFNA(VLOOKUP(CONCATENATE($A210,"_",$B210), 'Srbench noise 0.01'!$A$1:$AH$1291, 28, FALSE),"")</f>
        <v>x1/(x2 + x1/x0)</v>
      </c>
      <c r="Q210" s="17">
        <f t="shared" si="21"/>
        <v>1</v>
      </c>
      <c r="R210" s="17">
        <f t="shared" si="22"/>
        <v>1</v>
      </c>
      <c r="S210" s="4">
        <f t="shared" si="23"/>
        <v>1</v>
      </c>
    </row>
    <row r="211" spans="1:19" x14ac:dyDescent="0.25">
      <c r="A211" t="s">
        <v>49</v>
      </c>
      <c r="B211">
        <v>23654</v>
      </c>
      <c r="C211" t="str">
        <f>VLOOKUP(A211,'srbench true models'!$A$1:$B$133,2,FALSE)</f>
        <v xml:space="preserve"> 1/(1/d1+n/d2)</v>
      </c>
      <c r="D211" s="3">
        <f>_xlfn.IFNA(VLOOKUP(CONCATENATE($A211,"_",$B211), 'Srbench noise 0'!$A$1:$AH$1291, 32, FALSE),"")</f>
        <v>1</v>
      </c>
      <c r="E211" s="17">
        <f>_xlfn.IFNA(VLOOKUP(CONCATENATE($A211,"_",$B211), 'Srbench noise 0'!$A$1:$AH$1291, 34, FALSE),"")</f>
        <v>0</v>
      </c>
      <c r="F211" s="17">
        <f>_xlfn.IFNA(VLOOKUP(CONCATENATE($A211,"_",$B211), 'Srbench noise 0'!$A$1:$AH$1291, 16, FALSE),"")</f>
        <v>11</v>
      </c>
      <c r="G211" s="17">
        <f>_xlfn.IFNA(VLOOKUP(CONCATENATE($A211,"_",$B211), 'Srbench noise 0'!$A$1:$AH$1291, 18, FALSE),"")</f>
        <v>26.3</v>
      </c>
      <c r="H211" s="17" t="str">
        <f>_xlfn.IFNA(VLOOKUP(CONCATENATE($A211,"_",$B211), 'Srbench noise 0'!$A$1:$AH$1291, 28, FALSE),"")</f>
        <v>x1/(x2 + x1/x0)</v>
      </c>
      <c r="I211" s="17">
        <f t="shared" si="18"/>
        <v>1</v>
      </c>
      <c r="J211" s="17">
        <f t="shared" si="19"/>
        <v>1</v>
      </c>
      <c r="K211" s="4">
        <f t="shared" si="20"/>
        <v>1</v>
      </c>
      <c r="L211" s="3">
        <f>_xlfn.IFNA(VLOOKUP(CONCATENATE($A211,"_",$B211), 'Srbench noise 0.01'!$A$1:$AH$1291, 32, FALSE),"")</f>
        <v>1</v>
      </c>
      <c r="M211" s="17">
        <f>_xlfn.IFNA(VLOOKUP(CONCATENATE($A211,"_",$B211), 'Srbench noise 0.01'!$A$1:$AH$1291, 34, FALSE),"")</f>
        <v>0</v>
      </c>
      <c r="N211" s="17">
        <f>_xlfn.IFNA(VLOOKUP(CONCATENATE($A211,"_",$B211), 'Srbench noise 0.01'!$A$1:$AH$1291, 16, FALSE),"")</f>
        <v>11</v>
      </c>
      <c r="O211" s="17">
        <f>_xlfn.IFNA(VLOOKUP(CONCATENATE($A211,"_",$B211), 'Srbench noise 0.01'!$A$1:$AH$1291, 18, FALSE),"")</f>
        <v>27.2</v>
      </c>
      <c r="P211" s="17" t="str">
        <f>_xlfn.IFNA(VLOOKUP(CONCATENATE($A211,"_",$B211), 'Srbench noise 0.01'!$A$1:$AH$1291, 28, FALSE),"")</f>
        <v>x1/(x2 + x1/x0)</v>
      </c>
      <c r="Q211" s="17">
        <f t="shared" si="21"/>
        <v>1</v>
      </c>
      <c r="R211" s="17">
        <f t="shared" si="22"/>
        <v>1</v>
      </c>
      <c r="S211" s="4">
        <f t="shared" si="23"/>
        <v>1</v>
      </c>
    </row>
    <row r="212" spans="1:19" x14ac:dyDescent="0.25">
      <c r="A212" t="s">
        <v>49</v>
      </c>
      <c r="B212">
        <v>28020</v>
      </c>
      <c r="C212" t="str">
        <f>VLOOKUP(A212,'srbench true models'!$A$1:$B$133,2,FALSE)</f>
        <v xml:space="preserve"> 1/(1/d1+n/d2)</v>
      </c>
      <c r="D212" s="3">
        <f>_xlfn.IFNA(VLOOKUP(CONCATENATE($A212,"_",$B212), 'Srbench noise 0'!$A$1:$AH$1291, 32, FALSE),"")</f>
        <v>1</v>
      </c>
      <c r="E212" s="17">
        <f>_xlfn.IFNA(VLOOKUP(CONCATENATE($A212,"_",$B212), 'Srbench noise 0'!$A$1:$AH$1291, 34, FALSE),"")</f>
        <v>0</v>
      </c>
      <c r="F212" s="17">
        <f>_xlfn.IFNA(VLOOKUP(CONCATENATE($A212,"_",$B212), 'Srbench noise 0'!$A$1:$AH$1291, 16, FALSE),"")</f>
        <v>11</v>
      </c>
      <c r="G212" s="17">
        <f>_xlfn.IFNA(VLOOKUP(CONCATENATE($A212,"_",$B212), 'Srbench noise 0'!$A$1:$AH$1291, 18, FALSE),"")</f>
        <v>21.1</v>
      </c>
      <c r="H212" s="17" t="str">
        <f>_xlfn.IFNA(VLOOKUP(CONCATENATE($A212,"_",$B212), 'Srbench noise 0'!$A$1:$AH$1291, 28, FALSE),"")</f>
        <v>x1/(x2 + x1/x0)</v>
      </c>
      <c r="I212" s="17">
        <f t="shared" si="18"/>
        <v>1</v>
      </c>
      <c r="J212" s="17">
        <f t="shared" si="19"/>
        <v>1</v>
      </c>
      <c r="K212" s="4">
        <f t="shared" si="20"/>
        <v>1</v>
      </c>
      <c r="L212" s="3">
        <f>_xlfn.IFNA(VLOOKUP(CONCATENATE($A212,"_",$B212), 'Srbench noise 0.01'!$A$1:$AH$1291, 32, FALSE),"")</f>
        <v>1</v>
      </c>
      <c r="M212" s="17">
        <f>_xlfn.IFNA(VLOOKUP(CONCATENATE($A212,"_",$B212), 'Srbench noise 0.01'!$A$1:$AH$1291, 34, FALSE),"")</f>
        <v>0</v>
      </c>
      <c r="N212" s="17">
        <f>_xlfn.IFNA(VLOOKUP(CONCATENATE($A212,"_",$B212), 'Srbench noise 0.01'!$A$1:$AH$1291, 16, FALSE),"")</f>
        <v>11</v>
      </c>
      <c r="O212" s="17">
        <f>_xlfn.IFNA(VLOOKUP(CONCATENATE($A212,"_",$B212), 'Srbench noise 0.01'!$A$1:$AH$1291, 18, FALSE),"")</f>
        <v>20.9</v>
      </c>
      <c r="P212" s="17" t="str">
        <f>_xlfn.IFNA(VLOOKUP(CONCATENATE($A212,"_",$B212), 'Srbench noise 0.01'!$A$1:$AH$1291, 28, FALSE),"")</f>
        <v>x1/(x2 + x1/x0)</v>
      </c>
      <c r="Q212" s="17">
        <f t="shared" si="21"/>
        <v>1</v>
      </c>
      <c r="R212" s="17">
        <f t="shared" si="22"/>
        <v>1</v>
      </c>
      <c r="S212" s="4">
        <f t="shared" si="23"/>
        <v>1</v>
      </c>
    </row>
    <row r="213" spans="1:19" x14ac:dyDescent="0.25">
      <c r="A213" t="s">
        <v>49</v>
      </c>
      <c r="B213">
        <v>29910</v>
      </c>
      <c r="C213" t="str">
        <f>VLOOKUP(A213,'srbench true models'!$A$1:$B$133,2,FALSE)</f>
        <v xml:space="preserve"> 1/(1/d1+n/d2)</v>
      </c>
      <c r="D213" s="3">
        <f>_xlfn.IFNA(VLOOKUP(CONCATENATE($A213,"_",$B213), 'Srbench noise 0'!$A$1:$AH$1291, 32, FALSE),"")</f>
        <v>1</v>
      </c>
      <c r="E213" s="17">
        <f>_xlfn.IFNA(VLOOKUP(CONCATENATE($A213,"_",$B213), 'Srbench noise 0'!$A$1:$AH$1291, 34, FALSE),"")</f>
        <v>0</v>
      </c>
      <c r="F213" s="17">
        <f>_xlfn.IFNA(VLOOKUP(CONCATENATE($A213,"_",$B213), 'Srbench noise 0'!$A$1:$AH$1291, 16, FALSE),"")</f>
        <v>11</v>
      </c>
      <c r="G213" s="17">
        <f>_xlfn.IFNA(VLOOKUP(CONCATENATE($A213,"_",$B213), 'Srbench noise 0'!$A$1:$AH$1291, 18, FALSE),"")</f>
        <v>24.5</v>
      </c>
      <c r="H213" s="17" t="str">
        <f>_xlfn.IFNA(VLOOKUP(CONCATENATE($A213,"_",$B213), 'Srbench noise 0'!$A$1:$AH$1291, 28, FALSE),"")</f>
        <v>x1/(x2 + x1/x0)</v>
      </c>
      <c r="I213" s="17">
        <f t="shared" si="18"/>
        <v>1</v>
      </c>
      <c r="J213" s="17">
        <f t="shared" si="19"/>
        <v>1</v>
      </c>
      <c r="K213" s="4">
        <f t="shared" si="20"/>
        <v>1</v>
      </c>
      <c r="L213" s="3">
        <f>_xlfn.IFNA(VLOOKUP(CONCATENATE($A213,"_",$B213), 'Srbench noise 0.01'!$A$1:$AH$1291, 32, FALSE),"")</f>
        <v>1</v>
      </c>
      <c r="M213" s="17">
        <f>_xlfn.IFNA(VLOOKUP(CONCATENATE($A213,"_",$B213), 'Srbench noise 0.01'!$A$1:$AH$1291, 34, FALSE),"")</f>
        <v>0</v>
      </c>
      <c r="N213" s="17">
        <f>_xlfn.IFNA(VLOOKUP(CONCATENATE($A213,"_",$B213), 'Srbench noise 0.01'!$A$1:$AH$1291, 16, FALSE),"")</f>
        <v>11</v>
      </c>
      <c r="O213" s="17">
        <f>_xlfn.IFNA(VLOOKUP(CONCATENATE($A213,"_",$B213), 'Srbench noise 0.01'!$A$1:$AH$1291, 18, FALSE),"")</f>
        <v>25</v>
      </c>
      <c r="P213" s="17" t="str">
        <f>_xlfn.IFNA(VLOOKUP(CONCATENATE($A213,"_",$B213), 'Srbench noise 0.01'!$A$1:$AH$1291, 28, FALSE),"")</f>
        <v>x1/(x2 + x1/x0)</v>
      </c>
      <c r="Q213" s="17">
        <f t="shared" si="21"/>
        <v>1</v>
      </c>
      <c r="R213" s="17">
        <f t="shared" si="22"/>
        <v>1</v>
      </c>
      <c r="S213" s="4">
        <f t="shared" si="23"/>
        <v>1</v>
      </c>
    </row>
    <row r="214" spans="1:19" x14ac:dyDescent="0.25">
      <c r="A214" t="s">
        <v>77</v>
      </c>
      <c r="B214">
        <v>860</v>
      </c>
      <c r="C214" t="str">
        <f>VLOOKUP(A214,'srbench true models'!$A$1:$B$133,2,FALSE)</f>
        <v xml:space="preserve"> sqrt(x1**2+x2**2-2*x1*x2*cos(theta1-theta2))</v>
      </c>
      <c r="D214" s="3">
        <f>_xlfn.IFNA(VLOOKUP(CONCATENATE($A214,"_",$B214), 'Srbench noise 0'!$A$1:$AH$1291, 32, FALSE),"")</f>
        <v>0.95457597000000005</v>
      </c>
      <c r="E214" s="17">
        <f>_xlfn.IFNA(VLOOKUP(CONCATENATE($A214,"_",$B214), 'Srbench noise 0'!$A$1:$AH$1291, 34, FALSE),"")</f>
        <v>0.40860875000000002</v>
      </c>
      <c r="F214" s="17">
        <f>_xlfn.IFNA(VLOOKUP(CONCATENATE($A214,"_",$B214), 'Srbench noise 0'!$A$1:$AH$1291, 16, FALSE),"")</f>
        <v>63</v>
      </c>
      <c r="G214" s="17">
        <f>_xlfn.IFNA(VLOOKUP(CONCATENATE($A214,"_",$B214), 'Srbench noise 0'!$A$1:$AH$1291, 18, FALSE),"")</f>
        <v>3601.2</v>
      </c>
      <c r="H214" s="17" t="str">
        <f>_xlfn.IFNA(VLOOKUP(CONCATENATE($A214,"_",$B214), 'Srbench noise 0'!$A$1:$AH$1291, 28, FALSE),"")</f>
        <v>1.30905977*x0*x2/(x0 + x3) + 3764.52695192*x0*cos((x2/x3 + x3/x2 + 0.5/(x2*(x1 - 0.5)))**(-5)) - 3763.35212679*x0 - 2.94824483*x1/(-x0 - 1) + 2.15516385*x3/(2 + x2/x0) - 4.66643186</v>
      </c>
      <c r="I214" s="17">
        <f t="shared" si="18"/>
        <v>0</v>
      </c>
      <c r="J214" s="17">
        <f t="shared" si="19"/>
        <v>0</v>
      </c>
      <c r="K214" s="4">
        <f t="shared" si="20"/>
        <v>0</v>
      </c>
      <c r="L214" s="3">
        <f>_xlfn.IFNA(VLOOKUP(CONCATENATE($A214,"_",$B214), 'Srbench noise 0.01'!$A$1:$AH$1291, 32, FALSE),"")</f>
        <v>0.97215030000000002</v>
      </c>
      <c r="M214" s="17">
        <f>_xlfn.IFNA(VLOOKUP(CONCATENATE($A214,"_",$B214), 'Srbench noise 0.01'!$A$1:$AH$1291, 34, FALSE),"")</f>
        <v>0.31994483000000001</v>
      </c>
      <c r="N214" s="17">
        <f>_xlfn.IFNA(VLOOKUP(CONCATENATE($A214,"_",$B214), 'Srbench noise 0.01'!$A$1:$AH$1291, 16, FALSE),"")</f>
        <v>56</v>
      </c>
      <c r="O214" s="17">
        <f>_xlfn.IFNA(VLOOKUP(CONCATENATE($A214,"_",$B214), 'Srbench noise 0.01'!$A$1:$AH$1291, 18, FALSE),"")</f>
        <v>3602.7</v>
      </c>
      <c r="P214" s="17" t="str">
        <f>_xlfn.IFNA(VLOOKUP(CONCATENATE($A214,"_",$B214), 'Srbench noise 0.01'!$A$1:$AH$1291, 28, FALSE),"")</f>
        <v>3.68*x0**0.5 + 0.05*x0*x1*cos(1/(x2**2/(0.32*x3 + 1)**2 - 0.8*x3)) + 1.37*x1*sin(1/x0) - 1.1*log(x0)*log(x1)*cos(x2 - x3) - 0.84*cos(x2 - x3) - 4</v>
      </c>
      <c r="Q214" s="17">
        <f t="shared" si="21"/>
        <v>0</v>
      </c>
      <c r="R214" s="17">
        <f t="shared" si="22"/>
        <v>0</v>
      </c>
      <c r="S214" s="4">
        <f t="shared" si="23"/>
        <v>0</v>
      </c>
    </row>
    <row r="215" spans="1:19" x14ac:dyDescent="0.25">
      <c r="A215" t="s">
        <v>77</v>
      </c>
      <c r="B215">
        <v>4426</v>
      </c>
      <c r="C215" t="str">
        <f>VLOOKUP(A215,'srbench true models'!$A$1:$B$133,2,FALSE)</f>
        <v xml:space="preserve"> sqrt(x1**2+x2**2-2*x1*x2*cos(theta1-theta2))</v>
      </c>
      <c r="D215" s="3">
        <f>_xlfn.IFNA(VLOOKUP(CONCATENATE($A215,"_",$B215), 'Srbench noise 0'!$A$1:$AH$1291, 32, FALSE),"")</f>
        <v>0.98995359999999999</v>
      </c>
      <c r="E215" s="17">
        <f>_xlfn.IFNA(VLOOKUP(CONCATENATE($A215,"_",$B215), 'Srbench noise 0'!$A$1:$AH$1291, 34, FALSE),"")</f>
        <v>0.19158594000000001</v>
      </c>
      <c r="F215" s="17">
        <f>_xlfn.IFNA(VLOOKUP(CONCATENATE($A215,"_",$B215), 'Srbench noise 0'!$A$1:$AH$1291, 16, FALSE),"")</f>
        <v>47</v>
      </c>
      <c r="G215" s="17">
        <f>_xlfn.IFNA(VLOOKUP(CONCATENATE($A215,"_",$B215), 'Srbench noise 0'!$A$1:$AH$1291, 18, FALSE),"")</f>
        <v>3600.5</v>
      </c>
      <c r="H215" s="17" t="str">
        <f>_xlfn.IFNA(VLOOKUP(CONCATENATE($A215,"_",$B215), 'Srbench noise 0'!$A$1:$AH$1291, 28, FALSE),"")</f>
        <v>-0.41605908*x0/x1**2 + 0.86301474*x1 - 0.27493872*(x2 - x3)**2 + 3.28857213*log(x0**2*sin(x1**(-2)) + x0*(x2 - x3)**2 + 5.14159265*sin(1/x0)) - 5.02388608</v>
      </c>
      <c r="I215" s="17">
        <f t="shared" si="18"/>
        <v>0</v>
      </c>
      <c r="J215" s="17">
        <f t="shared" si="19"/>
        <v>0</v>
      </c>
      <c r="K215" s="4">
        <f t="shared" si="20"/>
        <v>0</v>
      </c>
      <c r="L215" s="3">
        <f>_xlfn.IFNA(VLOOKUP(CONCATENATE($A215,"_",$B215), 'Srbench noise 0.01'!$A$1:$AH$1291, 32, FALSE),"")</f>
        <v>0.98695036999999997</v>
      </c>
      <c r="M215" s="17">
        <f>_xlfn.IFNA(VLOOKUP(CONCATENATE($A215,"_",$B215), 'Srbench noise 0.01'!$A$1:$AH$1291, 34, FALSE),"")</f>
        <v>0.21835220999999999</v>
      </c>
      <c r="N215" s="17">
        <f>_xlfn.IFNA(VLOOKUP(CONCATENATE($A215,"_",$B215), 'Srbench noise 0.01'!$A$1:$AH$1291, 16, FALSE),"")</f>
        <v>59</v>
      </c>
      <c r="O215" s="17">
        <f>_xlfn.IFNA(VLOOKUP(CONCATENATE($A215,"_",$B215), 'Srbench noise 0.01'!$A$1:$AH$1291, 18, FALSE),"")</f>
        <v>3600.8</v>
      </c>
      <c r="P215" s="17" t="str">
        <f>_xlfn.IFNA(VLOOKUP(CONCATENATE($A215,"_",$B215), 'Srbench noise 0.01'!$A$1:$AH$1291, 28, FALSE),"")</f>
        <v>0.27*x0*log(0.5*(x0 - x1)**2 + 4*(x2 - x3)**2 + 1/x1) + 0.19*x1*log((x2 - x3)**2 + 1/x1 + (x0 - x1)**2/(x0*x1**2)) + 0.57*x1</v>
      </c>
      <c r="Q215" s="17">
        <f t="shared" si="21"/>
        <v>0</v>
      </c>
      <c r="R215" s="17">
        <f t="shared" si="22"/>
        <v>0</v>
      </c>
      <c r="S215" s="4">
        <f t="shared" si="23"/>
        <v>0</v>
      </c>
    </row>
    <row r="216" spans="1:19" x14ac:dyDescent="0.25">
      <c r="A216" t="s">
        <v>77</v>
      </c>
      <c r="B216">
        <v>5390</v>
      </c>
      <c r="C216" t="str">
        <f>VLOOKUP(A216,'srbench true models'!$A$1:$B$133,2,FALSE)</f>
        <v xml:space="preserve"> sqrt(x1**2+x2**2-2*x1*x2*cos(theta1-theta2))</v>
      </c>
      <c r="D216" s="3">
        <f>_xlfn.IFNA(VLOOKUP(CONCATENATE($A216,"_",$B216), 'Srbench noise 0'!$A$1:$AH$1291, 32, FALSE),"")</f>
        <v>0.96871388999999997</v>
      </c>
      <c r="E216" s="17">
        <f>_xlfn.IFNA(VLOOKUP(CONCATENATE($A216,"_",$B216), 'Srbench noise 0'!$A$1:$AH$1291, 34, FALSE),"")</f>
        <v>0.34052169999999998</v>
      </c>
      <c r="F216" s="17">
        <f>_xlfn.IFNA(VLOOKUP(CONCATENATE($A216,"_",$B216), 'Srbench noise 0'!$A$1:$AH$1291, 16, FALSE),"")</f>
        <v>81</v>
      </c>
      <c r="G216" s="17">
        <f>_xlfn.IFNA(VLOOKUP(CONCATENATE($A216,"_",$B216), 'Srbench noise 0'!$A$1:$AH$1291, 18, FALSE),"")</f>
        <v>3601.7</v>
      </c>
      <c r="H216" s="17" t="str">
        <f>_xlfn.IFNA(VLOOKUP(CONCATENATE($A216,"_",$B216), 'Srbench noise 0'!$A$1:$AH$1291, 28, FALSE),"")</f>
        <v>0.22297687*x0*x3**0.5*log(x0) + 1.03183688*x1 - 94655.86165282*x2**2*log(x0)/(x2/x3 + x3/x2)**20 + 0.80977609*x2/x3**0.5 + 0.31839995*x2*log(x0) - 1.62499804*cos(0.86973698*x3/x2) - 0.84952338 - 2367.78136305*log(x0)*log(x1)/(x2/x3 + x3/x2)**10 - 0.51590172*log(x0)*log(x1)/x2</v>
      </c>
      <c r="I216" s="17">
        <f t="shared" si="18"/>
        <v>0</v>
      </c>
      <c r="J216" s="17">
        <f t="shared" si="19"/>
        <v>0</v>
      </c>
      <c r="K216" s="4">
        <f t="shared" si="20"/>
        <v>0</v>
      </c>
      <c r="L216" s="3">
        <f>_xlfn.IFNA(VLOOKUP(CONCATENATE($A216,"_",$B216), 'Srbench noise 0.01'!$A$1:$AH$1291, 32, FALSE),"")</f>
        <v>0.97282933000000005</v>
      </c>
      <c r="M216" s="17">
        <f>_xlfn.IFNA(VLOOKUP(CONCATENATE($A216,"_",$B216), 'Srbench noise 0.01'!$A$1:$AH$1291, 34, FALSE),"")</f>
        <v>0.31733583999999998</v>
      </c>
      <c r="N216" s="17">
        <f>_xlfn.IFNA(VLOOKUP(CONCATENATE($A216,"_",$B216), 'Srbench noise 0.01'!$A$1:$AH$1291, 16, FALSE),"")</f>
        <v>65</v>
      </c>
      <c r="O216" s="17">
        <f>_xlfn.IFNA(VLOOKUP(CONCATENATE($A216,"_",$B216), 'Srbench noise 0.01'!$A$1:$AH$1291, 18, FALSE),"")</f>
        <v>3601.5</v>
      </c>
      <c r="P216" s="17" t="str">
        <f>_xlfn.IFNA(VLOOKUP(CONCATENATE($A216,"_",$B216), 'Srbench noise 0.01'!$A$1:$AH$1291, 28, FALSE),"")</f>
        <v>1.17*x0 + 1.19*x1 + 0.7*x2/x3 + 0.72*x3 - 3.88 - 7506.62/(x2/x3 + 1/x3 + x3/x2)**10 - 2356.55*log(x0)*log(x1)/(x2/x3 + x3/x2)**10 - 3.72*log(x0)*log(x1)/(x2 + x3)</v>
      </c>
      <c r="Q216" s="17">
        <f t="shared" si="21"/>
        <v>0</v>
      </c>
      <c r="R216" s="17">
        <f t="shared" si="22"/>
        <v>0</v>
      </c>
      <c r="S216" s="4">
        <f t="shared" si="23"/>
        <v>0</v>
      </c>
    </row>
    <row r="217" spans="1:19" x14ac:dyDescent="0.25">
      <c r="A217" t="s">
        <v>77</v>
      </c>
      <c r="B217">
        <v>14423</v>
      </c>
      <c r="C217" t="str">
        <f>VLOOKUP(A217,'srbench true models'!$A$1:$B$133,2,FALSE)</f>
        <v xml:space="preserve"> sqrt(x1**2+x2**2-2*x1*x2*cos(theta1-theta2))</v>
      </c>
      <c r="D217" s="3">
        <f>_xlfn.IFNA(VLOOKUP(CONCATENATE($A217,"_",$B217), 'Srbench noise 0'!$A$1:$AH$1291, 32, FALSE),"")</f>
        <v>0.95764373999999997</v>
      </c>
      <c r="E217" s="17">
        <f>_xlfn.IFNA(VLOOKUP(CONCATENATE($A217,"_",$B217), 'Srbench noise 0'!$A$1:$AH$1291, 34, FALSE),"")</f>
        <v>0.39475987000000001</v>
      </c>
      <c r="F217" s="17">
        <f>_xlfn.IFNA(VLOOKUP(CONCATENATE($A217,"_",$B217), 'Srbench noise 0'!$A$1:$AH$1291, 16, FALSE),"")</f>
        <v>70</v>
      </c>
      <c r="G217" s="17">
        <f>_xlfn.IFNA(VLOOKUP(CONCATENATE($A217,"_",$B217), 'Srbench noise 0'!$A$1:$AH$1291, 18, FALSE),"")</f>
        <v>3602.9</v>
      </c>
      <c r="H217" s="17" t="str">
        <f>_xlfn.IFNA(VLOOKUP(CONCATENATE($A217,"_",$B217), 'Srbench noise 0'!$A$1:$AH$1291, 28, FALSE),"")</f>
        <v>1.33307574*x0 + 0.32976969*x1**2/(x0 + 1) + 0.38240753*x1 - 1.44280922*log(1/((x2 + 1)*(x3 + 1))) - 3.69997403 - 0.2854653/((x0 + 1)**cos(sin(2/x2) + 2)*(x1 + x2 - 1)**cos(-x2/x3 + 3.14159265 + x3/x2))</v>
      </c>
      <c r="I217" s="17">
        <f t="shared" si="18"/>
        <v>0</v>
      </c>
      <c r="J217" s="17">
        <f t="shared" si="19"/>
        <v>0</v>
      </c>
      <c r="K217" s="4">
        <f t="shared" si="20"/>
        <v>0</v>
      </c>
      <c r="L217" s="3">
        <f>_xlfn.IFNA(VLOOKUP(CONCATENATE($A217,"_",$B217), 'Srbench noise 0.01'!$A$1:$AH$1291, 32, FALSE),"")</f>
        <v>0.97539609000000005</v>
      </c>
      <c r="M217" s="17">
        <f>_xlfn.IFNA(VLOOKUP(CONCATENATE($A217,"_",$B217), 'Srbench noise 0.01'!$A$1:$AH$1291, 34, FALSE),"")</f>
        <v>0.30086817999999999</v>
      </c>
      <c r="N217" s="17">
        <f>_xlfn.IFNA(VLOOKUP(CONCATENATE($A217,"_",$B217), 'Srbench noise 0.01'!$A$1:$AH$1291, 16, FALSE),"")</f>
        <v>52</v>
      </c>
      <c r="O217" s="17">
        <f>_xlfn.IFNA(VLOOKUP(CONCATENATE($A217,"_",$B217), 'Srbench noise 0.01'!$A$1:$AH$1291, 18, FALSE),"")</f>
        <v>3601.1</v>
      </c>
      <c r="P217" s="17" t="str">
        <f>_xlfn.IFNA(VLOOKUP(CONCATENATE($A217,"_",$B217), 'Srbench noise 0.01'!$A$1:$AH$1291, 28, FALSE),"")</f>
        <v>-4.05*0.86**(x1*x2**0.5)/(x3**0.5*(x0 + 1)) + 1.04*x0 - 1.08*x1*log(x0)*cos(sin(log(x2/x3)))**(x2*x3) + 1.04*x1 - 3.15*cos(sin(log(x2/x3))) + 2.17</v>
      </c>
      <c r="Q217" s="17">
        <f t="shared" si="21"/>
        <v>0</v>
      </c>
      <c r="R217" s="17">
        <f t="shared" si="22"/>
        <v>0</v>
      </c>
      <c r="S217" s="4">
        <f t="shared" si="23"/>
        <v>0</v>
      </c>
    </row>
    <row r="218" spans="1:19" x14ac:dyDescent="0.25">
      <c r="A218" t="s">
        <v>77</v>
      </c>
      <c r="B218">
        <v>15795</v>
      </c>
      <c r="C218" t="str">
        <f>VLOOKUP(A218,'srbench true models'!$A$1:$B$133,2,FALSE)</f>
        <v xml:space="preserve"> sqrt(x1**2+x2**2-2*x1*x2*cos(theta1-theta2))</v>
      </c>
      <c r="D218" s="3">
        <f>_xlfn.IFNA(VLOOKUP(CONCATENATE($A218,"_",$B218), 'Srbench noise 0'!$A$1:$AH$1291, 32, FALSE),"")</f>
        <v>0.97833150999999996</v>
      </c>
      <c r="E218" s="17">
        <f>_xlfn.IFNA(VLOOKUP(CONCATENATE($A218,"_",$B218), 'Srbench noise 0'!$A$1:$AH$1291, 34, FALSE),"")</f>
        <v>0.28136665</v>
      </c>
      <c r="F218" s="17">
        <f>_xlfn.IFNA(VLOOKUP(CONCATENATE($A218,"_",$B218), 'Srbench noise 0'!$A$1:$AH$1291, 16, FALSE),"")</f>
        <v>47</v>
      </c>
      <c r="G218" s="17">
        <f>_xlfn.IFNA(VLOOKUP(CONCATENATE($A218,"_",$B218), 'Srbench noise 0'!$A$1:$AH$1291, 18, FALSE),"")</f>
        <v>3600.5</v>
      </c>
      <c r="H218" s="17" t="str">
        <f>_xlfn.IFNA(VLOOKUP(CONCATENATE($A218,"_",$B218), 'Srbench noise 0'!$A$1:$AH$1291, 28, FALSE),"")</f>
        <v>0.37879193*x1*(sin(log(x2/x3))**2)**0.5*log(x0) + 0.61594873*(x0*x1*x2*x3)**0.5*(sin(log(x2/x3))**2)**0.5 + 0.17879585*(x0 - x1)**2 + 0.62348688</v>
      </c>
      <c r="I218" s="17">
        <f t="shared" si="18"/>
        <v>0</v>
      </c>
      <c r="J218" s="17">
        <f t="shared" si="19"/>
        <v>0</v>
      </c>
      <c r="K218" s="4">
        <f t="shared" si="20"/>
        <v>0</v>
      </c>
      <c r="L218" s="3">
        <f>_xlfn.IFNA(VLOOKUP(CONCATENATE($A218,"_",$B218), 'Srbench noise 0.01'!$A$1:$AH$1291, 32, FALSE),"")</f>
        <v>0.94602052999999997</v>
      </c>
      <c r="M218" s="17">
        <f>_xlfn.IFNA(VLOOKUP(CONCATENATE($A218,"_",$B218), 'Srbench noise 0.01'!$A$1:$AH$1291, 34, FALSE),"")</f>
        <v>0.44409169999999998</v>
      </c>
      <c r="N218" s="17">
        <f>_xlfn.IFNA(VLOOKUP(CONCATENATE($A218,"_",$B218), 'Srbench noise 0.01'!$A$1:$AH$1291, 16, FALSE),"")</f>
        <v>83</v>
      </c>
      <c r="O218" s="17">
        <f>_xlfn.IFNA(VLOOKUP(CONCATENATE($A218,"_",$B218), 'Srbench noise 0.01'!$A$1:$AH$1291, 18, FALSE),"")</f>
        <v>3601.7</v>
      </c>
      <c r="P218" s="17" t="str">
        <f>_xlfn.IFNA(VLOOKUP(CONCATENATE($A218,"_",$B218), 'Srbench noise 0.01'!$A$1:$AH$1291, 28, FALSE),"")</f>
        <v>0.22*x0**2/(x1 + 1) - 0.02*x0*x1*x2*sin(4.54*x2/x3) + 0.06*x0*x1*x3*sin(4.54*x2/x3) + 0.05*x0*x3*sin(3.63*x2/x3) - 0.43*x0*sin(x1/x3 - 1.45*x2/x3) + 0.16*x1**2 - 1.9*sin(1.45*x2*sin(1/x3)) + 2.42 - 0.84/x3</v>
      </c>
      <c r="Q218" s="17">
        <f t="shared" si="21"/>
        <v>0</v>
      </c>
      <c r="R218" s="17">
        <f t="shared" si="22"/>
        <v>0</v>
      </c>
      <c r="S218" s="4">
        <f t="shared" si="23"/>
        <v>0</v>
      </c>
    </row>
    <row r="219" spans="1:19" x14ac:dyDescent="0.25">
      <c r="A219" t="s">
        <v>77</v>
      </c>
      <c r="B219">
        <v>16850</v>
      </c>
      <c r="C219" t="str">
        <f>VLOOKUP(A219,'srbench true models'!$A$1:$B$133,2,FALSE)</f>
        <v xml:space="preserve"> sqrt(x1**2+x2**2-2*x1*x2*cos(theta1-theta2))</v>
      </c>
      <c r="D219" s="3">
        <f>_xlfn.IFNA(VLOOKUP(CONCATENATE($A219,"_",$B219), 'Srbench noise 0'!$A$1:$AH$1291, 32, FALSE),"")</f>
        <v>0.95912328999999996</v>
      </c>
      <c r="E219" s="17">
        <f>_xlfn.IFNA(VLOOKUP(CONCATENATE($A219,"_",$B219), 'Srbench noise 0'!$A$1:$AH$1291, 34, FALSE),"")</f>
        <v>0.39021043999999999</v>
      </c>
      <c r="F219" s="17">
        <f>_xlfn.IFNA(VLOOKUP(CONCATENATE($A219,"_",$B219), 'Srbench noise 0'!$A$1:$AH$1291, 16, FALSE),"")</f>
        <v>51</v>
      </c>
      <c r="G219" s="17">
        <f>_xlfn.IFNA(VLOOKUP(CONCATENATE($A219,"_",$B219), 'Srbench noise 0'!$A$1:$AH$1291, 18, FALSE),"")</f>
        <v>3600.7</v>
      </c>
      <c r="H219" s="17" t="str">
        <f>_xlfn.IFNA(VLOOKUP(CONCATENATE($A219,"_",$B219), 'Srbench noise 0'!$A$1:$AH$1291, 28, FALSE),"")</f>
        <v>0.21071894*x0**2/x1 + 0.85887934*x1 - 0.31268769*x2*cos(x2 + 1.6*sin(x3) + 16) + 1.67396196*log(x0)*log(x1)*cos(1/(-x2*sin(1/x3) + cos(x3/x2))) - 0.64325849*sin(x3) + 0.29581624</v>
      </c>
      <c r="I219" s="17">
        <f t="shared" si="18"/>
        <v>0</v>
      </c>
      <c r="J219" s="17">
        <f t="shared" si="19"/>
        <v>0</v>
      </c>
      <c r="K219" s="4">
        <f t="shared" si="20"/>
        <v>0</v>
      </c>
      <c r="L219" s="3">
        <f>_xlfn.IFNA(VLOOKUP(CONCATENATE($A219,"_",$B219), 'Srbench noise 0.01'!$A$1:$AH$1291, 32, FALSE),"")</f>
        <v>0.95899109999999999</v>
      </c>
      <c r="M219" s="17">
        <f>_xlfn.IFNA(VLOOKUP(CONCATENATE($A219,"_",$B219), 'Srbench noise 0.01'!$A$1:$AH$1291, 34, FALSE),"")</f>
        <v>0.39084088</v>
      </c>
      <c r="N219" s="17">
        <f>_xlfn.IFNA(VLOOKUP(CONCATENATE($A219,"_",$B219), 'Srbench noise 0.01'!$A$1:$AH$1291, 16, FALSE),"")</f>
        <v>51</v>
      </c>
      <c r="O219" s="17">
        <f>_xlfn.IFNA(VLOOKUP(CONCATENATE($A219,"_",$B219), 'Srbench noise 0.01'!$A$1:$AH$1291, 18, FALSE),"")</f>
        <v>3600.6</v>
      </c>
      <c r="P219" s="17" t="str">
        <f>_xlfn.IFNA(VLOOKUP(CONCATENATE($A219,"_",$B219), 'Srbench noise 0.01'!$A$1:$AH$1291, 28, FALSE),"")</f>
        <v>0.21*x0**2/x1 + 0.86*x1 - 0.31*x2*cos(x2 + 1.6*sin(x3) + 16) + 1.68*log(x0)*log(x1)*cos(1/(-x2*sin(1/x3) + cos(x3/x2))) - 0.64*sin(x3) + 0.29</v>
      </c>
      <c r="Q219" s="17">
        <f t="shared" si="21"/>
        <v>0</v>
      </c>
      <c r="R219" s="17">
        <f t="shared" si="22"/>
        <v>0</v>
      </c>
      <c r="S219" s="4">
        <f t="shared" si="23"/>
        <v>0</v>
      </c>
    </row>
    <row r="220" spans="1:19" x14ac:dyDescent="0.25">
      <c r="A220" t="s">
        <v>77</v>
      </c>
      <c r="B220">
        <v>21962</v>
      </c>
      <c r="C220" t="str">
        <f>VLOOKUP(A220,'srbench true models'!$A$1:$B$133,2,FALSE)</f>
        <v xml:space="preserve"> sqrt(x1**2+x2**2-2*x1*x2*cos(theta1-theta2))</v>
      </c>
      <c r="D220" s="3">
        <f>_xlfn.IFNA(VLOOKUP(CONCATENATE($A220,"_",$B220), 'Srbench noise 0'!$A$1:$AH$1291, 32, FALSE),"")</f>
        <v>0.98142702000000004</v>
      </c>
      <c r="E220" s="17">
        <f>_xlfn.IFNA(VLOOKUP(CONCATENATE($A220,"_",$B220), 'Srbench noise 0'!$A$1:$AH$1291, 34, FALSE),"")</f>
        <v>0.26069238</v>
      </c>
      <c r="F220" s="17">
        <f>_xlfn.IFNA(VLOOKUP(CONCATENATE($A220,"_",$B220), 'Srbench noise 0'!$A$1:$AH$1291, 16, FALSE),"")</f>
        <v>44</v>
      </c>
      <c r="G220" s="17">
        <f>_xlfn.IFNA(VLOOKUP(CONCATENATE($A220,"_",$B220), 'Srbench noise 0'!$A$1:$AH$1291, 18, FALSE),"")</f>
        <v>3601</v>
      </c>
      <c r="H220" s="17" t="str">
        <f>_xlfn.IFNA(VLOOKUP(CONCATENATE($A220,"_",$B220), 'Srbench noise 0'!$A$1:$AH$1291, 28, FALSE),"")</f>
        <v>-2.18677438*x0**0.5*x1**0.5 + 0.8463925*x0**0.5*log(x1)*sin(x2 - x3 + 11) - 0.03285743*x0*(sin(-x2 + x3 + 1.5) + 1)**4 + 1.90357377*x0 + 1.74931619*x1 - 0.133286</v>
      </c>
      <c r="I220" s="17">
        <f t="shared" si="18"/>
        <v>0</v>
      </c>
      <c r="J220" s="17">
        <f t="shared" si="19"/>
        <v>0</v>
      </c>
      <c r="K220" s="4">
        <f t="shared" si="20"/>
        <v>0</v>
      </c>
      <c r="L220" s="3">
        <f>_xlfn.IFNA(VLOOKUP(CONCATENATE($A220,"_",$B220), 'Srbench noise 0.01'!$A$1:$AH$1291, 32, FALSE),"")</f>
        <v>0.98270531000000005</v>
      </c>
      <c r="M220" s="17">
        <f>_xlfn.IFNA(VLOOKUP(CONCATENATE($A220,"_",$B220), 'Srbench noise 0.01'!$A$1:$AH$1291, 34, FALSE),"")</f>
        <v>0.25156136000000001</v>
      </c>
      <c r="N220" s="17">
        <f>_xlfn.IFNA(VLOOKUP(CONCATENATE($A220,"_",$B220), 'Srbench noise 0.01'!$A$1:$AH$1291, 16, FALSE),"")</f>
        <v>55</v>
      </c>
      <c r="O220" s="17">
        <f>_xlfn.IFNA(VLOOKUP(CONCATENATE($A220,"_",$B220), 'Srbench noise 0.01'!$A$1:$AH$1291, 18, FALSE),"")</f>
        <v>3601.9</v>
      </c>
      <c r="P220" s="17" t="str">
        <f>_xlfn.IFNA(VLOOKUP(CONCATENATE($A220,"_",$B220), 'Srbench noise 0.01'!$A$1:$AH$1291, 28, FALSE),"")</f>
        <v>0.96*x0**0.5*x1**0.5*sin(-x2 + x3 + 11) - 2.07*x0**0.5*x1**0.5 - 0.15*x0*x1**0.5*sin(-x2 + x3 + 11)**2 + 1.83*x0 + 1.75*x1 - 0.64*sin(-x2 + x3 + 11) - 0.29</v>
      </c>
      <c r="Q220" s="17">
        <f t="shared" si="21"/>
        <v>0</v>
      </c>
      <c r="R220" s="17">
        <f t="shared" si="22"/>
        <v>0</v>
      </c>
      <c r="S220" s="4">
        <f t="shared" si="23"/>
        <v>0</v>
      </c>
    </row>
    <row r="221" spans="1:19" x14ac:dyDescent="0.25">
      <c r="A221" t="s">
        <v>77</v>
      </c>
      <c r="B221">
        <v>23654</v>
      </c>
      <c r="C221" t="str">
        <f>VLOOKUP(A221,'srbench true models'!$A$1:$B$133,2,FALSE)</f>
        <v xml:space="preserve"> sqrt(x1**2+x2**2-2*x1*x2*cos(theta1-theta2))</v>
      </c>
      <c r="D221" s="3">
        <f>_xlfn.IFNA(VLOOKUP(CONCATENATE($A221,"_",$B221), 'Srbench noise 0'!$A$1:$AH$1291, 32, FALSE),"")</f>
        <v>0.96686879000000003</v>
      </c>
      <c r="E221" s="17">
        <f>_xlfn.IFNA(VLOOKUP(CONCATENATE($A221,"_",$B221), 'Srbench noise 0'!$A$1:$AH$1291, 34, FALSE),"")</f>
        <v>0.34880486999999999</v>
      </c>
      <c r="F221" s="17">
        <f>_xlfn.IFNA(VLOOKUP(CONCATENATE($A221,"_",$B221), 'Srbench noise 0'!$A$1:$AH$1291, 16, FALSE),"")</f>
        <v>93</v>
      </c>
      <c r="G221" s="17">
        <f>_xlfn.IFNA(VLOOKUP(CONCATENATE($A221,"_",$B221), 'Srbench noise 0'!$A$1:$AH$1291, 18, FALSE),"")</f>
        <v>3602.9</v>
      </c>
      <c r="H221" s="17" t="str">
        <f>_xlfn.IFNA(VLOOKUP(CONCATENATE($A221,"_",$B221), 'Srbench noise 0'!$A$1:$AH$1291, 28, FALSE),"")</f>
        <v>1.28483228*x0 - 4.17528832*x0*log(x1)*log(x3)*cos(x2*sin(1/x3) + x2/x3 + 1)**4/(x2 + x2/x3 + 1) + 1.29147818*x1 - 2.0945309*x1*log(x0)/(x2 + x3) + 0.34198536*(x2 - x3)**2/(x3 + 1) + 0.93353011*cos(x2*sin(1/x3) + x2/x3 + 1 + 1/(x3 - 10)) - 0.86714695 - 3.41985364/(x3 + 1)</v>
      </c>
      <c r="I221" s="17">
        <f t="shared" si="18"/>
        <v>0</v>
      </c>
      <c r="J221" s="17">
        <f t="shared" si="19"/>
        <v>0</v>
      </c>
      <c r="K221" s="4">
        <f t="shared" si="20"/>
        <v>0</v>
      </c>
      <c r="L221" s="3">
        <f>_xlfn.IFNA(VLOOKUP(CONCATENATE($A221,"_",$B221), 'Srbench noise 0.01'!$A$1:$AH$1291, 32, FALSE),"")</f>
        <v>0.95263067999999995</v>
      </c>
      <c r="M221" s="17">
        <f>_xlfn.IFNA(VLOOKUP(CONCATENATE($A221,"_",$B221), 'Srbench noise 0.01'!$A$1:$AH$1291, 34, FALSE),"")</f>
        <v>0.41707336</v>
      </c>
      <c r="N221" s="17">
        <f>_xlfn.IFNA(VLOOKUP(CONCATENATE($A221,"_",$B221), 'Srbench noise 0.01'!$A$1:$AH$1291, 16, FALSE),"")</f>
        <v>99</v>
      </c>
      <c r="O221" s="17">
        <f>_xlfn.IFNA(VLOOKUP(CONCATENATE($A221,"_",$B221), 'Srbench noise 0.01'!$A$1:$AH$1291, 18, FALSE),"")</f>
        <v>3602.7</v>
      </c>
      <c r="P221" s="17" t="str">
        <f>_xlfn.IFNA(VLOOKUP(CONCATENATE($A221,"_",$B221), 'Srbench noise 0.01'!$A$1:$AH$1291, 28, FALSE),"")</f>
        <v>-2.82*x0*x1*x2*log(x3)*cos(x2/x3 + 1)/((x3 + 1)*(x2/x3 + 1)) + 1.24*x0*x1*log(x3)*cos(x2/x3 + 1) + 1.47*x0 + 1.45*x1 - 0.71*x1*log(x0)/x2 + 0.17*x2*(x0*x1)**0.5*cos(3.14*x3/x2) - 1.03*(x0*x1)**0.5 + 4.84*sin(x2/(x3 + 1)) - 1.91*cos(x3/x2) - 3.33</v>
      </c>
      <c r="Q221" s="17">
        <f t="shared" si="21"/>
        <v>0</v>
      </c>
      <c r="R221" s="17">
        <f t="shared" si="22"/>
        <v>0</v>
      </c>
      <c r="S221" s="4">
        <f t="shared" si="23"/>
        <v>0</v>
      </c>
    </row>
    <row r="222" spans="1:19" x14ac:dyDescent="0.25">
      <c r="A222" t="s">
        <v>77</v>
      </c>
      <c r="B222">
        <v>28020</v>
      </c>
      <c r="C222" t="str">
        <f>VLOOKUP(A222,'srbench true models'!$A$1:$B$133,2,FALSE)</f>
        <v xml:space="preserve"> sqrt(x1**2+x2**2-2*x1*x2*cos(theta1-theta2))</v>
      </c>
      <c r="D222" s="3">
        <f>_xlfn.IFNA(VLOOKUP(CONCATENATE($A222,"_",$B222), 'Srbench noise 0'!$A$1:$AH$1291, 32, FALSE),"")</f>
        <v>0.97652596000000003</v>
      </c>
      <c r="E222" s="17">
        <f>_xlfn.IFNA(VLOOKUP(CONCATENATE($A222,"_",$B222), 'Srbench noise 0'!$A$1:$AH$1291, 34, FALSE),"")</f>
        <v>0.29355123</v>
      </c>
      <c r="F222" s="17">
        <f>_xlfn.IFNA(VLOOKUP(CONCATENATE($A222,"_",$B222), 'Srbench noise 0'!$A$1:$AH$1291, 16, FALSE),"")</f>
        <v>63</v>
      </c>
      <c r="G222" s="17">
        <f>_xlfn.IFNA(VLOOKUP(CONCATENATE($A222,"_",$B222), 'Srbench noise 0'!$A$1:$AH$1291, 18, FALSE),"")</f>
        <v>3600.9</v>
      </c>
      <c r="H222" s="17" t="str">
        <f>_xlfn.IFNA(VLOOKUP(CONCATENATE($A222,"_",$B222), 'Srbench noise 0'!$A$1:$AH$1291, 28, FALSE),"")</f>
        <v>1.1406277*x0 + 1.14081362*x1 - 0.3704734*x2*sin(x3 + log(x2**(-2)) + 3.14159265/(x2**2*x3)) - 15557.39696773*log(x0)*log(x1)*sin(1/(x2/x3 + x3/x2))**12 - 0.66661737*sin(x3) - 1.28428969 - 3.18009766*log(x0)*log(x1)/(x2 + x3)</v>
      </c>
      <c r="I222" s="17">
        <f t="shared" si="18"/>
        <v>0</v>
      </c>
      <c r="J222" s="17">
        <f t="shared" si="19"/>
        <v>0</v>
      </c>
      <c r="K222" s="4">
        <f t="shared" si="20"/>
        <v>0</v>
      </c>
      <c r="L222" s="3">
        <f>_xlfn.IFNA(VLOOKUP(CONCATENATE($A222,"_",$B222), 'Srbench noise 0.01'!$A$1:$AH$1291, 32, FALSE),"")</f>
        <v>0.97652844000000005</v>
      </c>
      <c r="M222" s="17">
        <f>_xlfn.IFNA(VLOOKUP(CONCATENATE($A222,"_",$B222), 'Srbench noise 0.01'!$A$1:$AH$1291, 34, FALSE),"")</f>
        <v>0.29353568000000002</v>
      </c>
      <c r="N222" s="17">
        <f>_xlfn.IFNA(VLOOKUP(CONCATENATE($A222,"_",$B222), 'Srbench noise 0.01'!$A$1:$AH$1291, 16, FALSE),"")</f>
        <v>63</v>
      </c>
      <c r="O222" s="17">
        <f>_xlfn.IFNA(VLOOKUP(CONCATENATE($A222,"_",$B222), 'Srbench noise 0.01'!$A$1:$AH$1291, 18, FALSE),"")</f>
        <v>3601</v>
      </c>
      <c r="P222" s="17" t="str">
        <f>_xlfn.IFNA(VLOOKUP(CONCATENATE($A222,"_",$B222), 'Srbench noise 0.01'!$A$1:$AH$1291, 28, FALSE),"")</f>
        <v>1.14*x0 + 1.14*x1 - 0.37*x2*sin(x3 + log(x2**(-2)) + 3.14/(x2**2*x3)) - 15577.33*log(x0)*log(x1)*sin(1/(x2/x3 + x3/x2))**12 - 0.67*sin(x3) - 1.29 - 3.16*log(x0)*log(x1)/(x2 + x3)</v>
      </c>
      <c r="Q222" s="17">
        <f t="shared" si="21"/>
        <v>0</v>
      </c>
      <c r="R222" s="17">
        <f t="shared" si="22"/>
        <v>0</v>
      </c>
      <c r="S222" s="4">
        <f t="shared" si="23"/>
        <v>0</v>
      </c>
    </row>
    <row r="223" spans="1:19" x14ac:dyDescent="0.25">
      <c r="A223" t="s">
        <v>77</v>
      </c>
      <c r="B223">
        <v>29910</v>
      </c>
      <c r="C223" t="str">
        <f>VLOOKUP(A223,'srbench true models'!$A$1:$B$133,2,FALSE)</f>
        <v xml:space="preserve"> sqrt(x1**2+x2**2-2*x1*x2*cos(theta1-theta2))</v>
      </c>
      <c r="D223" s="3">
        <f>_xlfn.IFNA(VLOOKUP(CONCATENATE($A223,"_",$B223), 'Srbench noise 0'!$A$1:$AH$1291, 32, FALSE),"")</f>
        <v>0.97163463000000005</v>
      </c>
      <c r="E223" s="17">
        <f>_xlfn.IFNA(VLOOKUP(CONCATENATE($A223,"_",$B223), 'Srbench noise 0'!$A$1:$AH$1291, 34, FALSE),"")</f>
        <v>0.32386219999999999</v>
      </c>
      <c r="F223" s="17">
        <f>_xlfn.IFNA(VLOOKUP(CONCATENATE($A223,"_",$B223), 'Srbench noise 0'!$A$1:$AH$1291, 16, FALSE),"")</f>
        <v>65</v>
      </c>
      <c r="G223" s="17">
        <f>_xlfn.IFNA(VLOOKUP(CONCATENATE($A223,"_",$B223), 'Srbench noise 0'!$A$1:$AH$1291, 18, FALSE),"")</f>
        <v>3602.1</v>
      </c>
      <c r="H223" s="17" t="str">
        <f>_xlfn.IFNA(VLOOKUP(CONCATENATE($A223,"_",$B223), 'Srbench noise 0'!$A$1:$AH$1291, 28, FALSE),"")</f>
        <v>1.16202526*x0 + 1.17082314*x1 + 0.48608096*x2 + 0.47782191*x3 - 3.41962946 - 0.30652084/(x2/x3 + log(x3/(x2 - 0.5)) - 0.5)**5 - 0.07403162*log(x0)*log(x1)/(x2/x3 + log(x3/x2) - 0.5)**5 - 3.10132755*log(x0)*log(x1)/(x2 + x3)</v>
      </c>
      <c r="I223" s="17">
        <f t="shared" si="18"/>
        <v>0</v>
      </c>
      <c r="J223" s="17">
        <f t="shared" si="19"/>
        <v>0</v>
      </c>
      <c r="K223" s="4">
        <f t="shared" si="20"/>
        <v>0</v>
      </c>
      <c r="L223" s="3">
        <f>_xlfn.IFNA(VLOOKUP(CONCATENATE($A223,"_",$B223), 'Srbench noise 0.01'!$A$1:$AH$1291, 32, FALSE),"")</f>
        <v>0.97059625999999999</v>
      </c>
      <c r="M223" s="17">
        <f>_xlfn.IFNA(VLOOKUP(CONCATENATE($A223,"_",$B223), 'Srbench noise 0.01'!$A$1:$AH$1291, 34, FALSE),"")</f>
        <v>0.32973671999999998</v>
      </c>
      <c r="N223" s="17">
        <f>_xlfn.IFNA(VLOOKUP(CONCATENATE($A223,"_",$B223), 'Srbench noise 0.01'!$A$1:$AH$1291, 16, FALSE),"")</f>
        <v>64</v>
      </c>
      <c r="O223" s="17">
        <f>_xlfn.IFNA(VLOOKUP(CONCATENATE($A223,"_",$B223), 'Srbench noise 0.01'!$A$1:$AH$1291, 18, FALSE),"")</f>
        <v>3603</v>
      </c>
      <c r="P223" s="17" t="str">
        <f>_xlfn.IFNA(VLOOKUP(CONCATENATE($A223,"_",$B223), 'Srbench noise 0.01'!$A$1:$AH$1291, 28, FALSE),"")</f>
        <v>1.09*x0 + 1.1*x1 + 0.42*x2 + 0.42*x3 - 3 - 7.12/(x2*sin(1/x3) - x3*sin(1/x3) + 0.5*sin(1/x3) + x3/x2)**8 - 15668.31*log(x0)*log(x1)/(x2*sin(1/x3) + 1 + x3/x2)**8</v>
      </c>
      <c r="Q223" s="17">
        <f t="shared" si="21"/>
        <v>0</v>
      </c>
      <c r="R223" s="17">
        <f t="shared" si="22"/>
        <v>0</v>
      </c>
      <c r="S223" s="4">
        <f t="shared" si="23"/>
        <v>0</v>
      </c>
    </row>
    <row r="224" spans="1:19" x14ac:dyDescent="0.25">
      <c r="A224" t="s">
        <v>27</v>
      </c>
      <c r="B224">
        <v>860</v>
      </c>
      <c r="C224" t="str">
        <f>VLOOKUP(A224,'srbench true models'!$A$1:$B$133,2,FALSE)</f>
        <v xml:space="preserve"> omega/c</v>
      </c>
      <c r="D224" s="3">
        <f>_xlfn.IFNA(VLOOKUP(CONCATENATE($A224,"_",$B224), 'Srbench noise 0'!$A$1:$AH$1291, 32, FALSE),"")</f>
        <v>1</v>
      </c>
      <c r="E224" s="17">
        <f>_xlfn.IFNA(VLOOKUP(CONCATENATE($A224,"_",$B224), 'Srbench noise 0'!$A$1:$AH$1291, 34, FALSE),"")</f>
        <v>0</v>
      </c>
      <c r="F224" s="17">
        <f>_xlfn.IFNA(VLOOKUP(CONCATENATE($A224,"_",$B224), 'Srbench noise 0'!$A$1:$AH$1291, 16, FALSE),"")</f>
        <v>5</v>
      </c>
      <c r="G224" s="17">
        <f>_xlfn.IFNA(VLOOKUP(CONCATENATE($A224,"_",$B224), 'Srbench noise 0'!$A$1:$AH$1291, 18, FALSE),"")</f>
        <v>3.8</v>
      </c>
      <c r="H224" s="17" t="str">
        <f>_xlfn.IFNA(VLOOKUP(CONCATENATE($A224,"_",$B224), 'Srbench noise 0'!$A$1:$AH$1291, 28, FALSE),"")</f>
        <v>x0/x1</v>
      </c>
      <c r="I224" s="17">
        <f t="shared" si="18"/>
        <v>1</v>
      </c>
      <c r="J224" s="17">
        <f t="shared" si="19"/>
        <v>1</v>
      </c>
      <c r="K224" s="4">
        <f t="shared" si="20"/>
        <v>1</v>
      </c>
      <c r="L224" s="3">
        <f>_xlfn.IFNA(VLOOKUP(CONCATENATE($A224,"_",$B224), 'Srbench noise 0.01'!$A$1:$AH$1291, 32, FALSE),"")</f>
        <v>1</v>
      </c>
      <c r="M224" s="17">
        <f>_xlfn.IFNA(VLOOKUP(CONCATENATE($A224,"_",$B224), 'Srbench noise 0.01'!$A$1:$AH$1291, 34, FALSE),"")</f>
        <v>0</v>
      </c>
      <c r="N224" s="17">
        <f>_xlfn.IFNA(VLOOKUP(CONCATENATE($A224,"_",$B224), 'Srbench noise 0.01'!$A$1:$AH$1291, 16, FALSE),"")</f>
        <v>5</v>
      </c>
      <c r="O224" s="17">
        <f>_xlfn.IFNA(VLOOKUP(CONCATENATE($A224,"_",$B224), 'Srbench noise 0.01'!$A$1:$AH$1291, 18, FALSE),"")</f>
        <v>3.6</v>
      </c>
      <c r="P224" s="17" t="str">
        <f>_xlfn.IFNA(VLOOKUP(CONCATENATE($A224,"_",$B224), 'Srbench noise 0.01'!$A$1:$AH$1291, 28, FALSE),"")</f>
        <v>x0/x1</v>
      </c>
      <c r="Q224" s="17">
        <f t="shared" si="21"/>
        <v>1</v>
      </c>
      <c r="R224" s="17">
        <f t="shared" si="22"/>
        <v>1</v>
      </c>
      <c r="S224" s="4">
        <f t="shared" si="23"/>
        <v>1</v>
      </c>
    </row>
    <row r="225" spans="1:19" x14ac:dyDescent="0.25">
      <c r="A225" t="s">
        <v>27</v>
      </c>
      <c r="B225">
        <v>4426</v>
      </c>
      <c r="C225" t="str">
        <f>VLOOKUP(A225,'srbench true models'!$A$1:$B$133,2,FALSE)</f>
        <v xml:space="preserve"> omega/c</v>
      </c>
      <c r="D225" s="3">
        <f>_xlfn.IFNA(VLOOKUP(CONCATENATE($A225,"_",$B225), 'Srbench noise 0'!$A$1:$AH$1291, 32, FALSE),"")</f>
        <v>1</v>
      </c>
      <c r="E225" s="17">
        <f>_xlfn.IFNA(VLOOKUP(CONCATENATE($A225,"_",$B225), 'Srbench noise 0'!$A$1:$AH$1291, 34, FALSE),"")</f>
        <v>0</v>
      </c>
      <c r="F225" s="17">
        <f>_xlfn.IFNA(VLOOKUP(CONCATENATE($A225,"_",$B225), 'Srbench noise 0'!$A$1:$AH$1291, 16, FALSE),"")</f>
        <v>5</v>
      </c>
      <c r="G225" s="17">
        <f>_xlfn.IFNA(VLOOKUP(CONCATENATE($A225,"_",$B225), 'Srbench noise 0'!$A$1:$AH$1291, 18, FALSE),"")</f>
        <v>4.0999999999999996</v>
      </c>
      <c r="H225" s="17" t="str">
        <f>_xlfn.IFNA(VLOOKUP(CONCATENATE($A225,"_",$B225), 'Srbench noise 0'!$A$1:$AH$1291, 28, FALSE),"")</f>
        <v>x0/x1</v>
      </c>
      <c r="I225" s="17">
        <f t="shared" si="18"/>
        <v>1</v>
      </c>
      <c r="J225" s="17">
        <f t="shared" si="19"/>
        <v>1</v>
      </c>
      <c r="K225" s="4">
        <f t="shared" si="20"/>
        <v>1</v>
      </c>
      <c r="L225" s="3">
        <f>_xlfn.IFNA(VLOOKUP(CONCATENATE($A225,"_",$B225), 'Srbench noise 0.01'!$A$1:$AH$1291, 32, FALSE),"")</f>
        <v>1</v>
      </c>
      <c r="M225" s="17">
        <f>_xlfn.IFNA(VLOOKUP(CONCATENATE($A225,"_",$B225), 'Srbench noise 0.01'!$A$1:$AH$1291, 34, FALSE),"")</f>
        <v>0</v>
      </c>
      <c r="N225" s="17">
        <f>_xlfn.IFNA(VLOOKUP(CONCATENATE($A225,"_",$B225), 'Srbench noise 0.01'!$A$1:$AH$1291, 16, FALSE),"")</f>
        <v>5</v>
      </c>
      <c r="O225" s="17">
        <f>_xlfn.IFNA(VLOOKUP(CONCATENATE($A225,"_",$B225), 'Srbench noise 0.01'!$A$1:$AH$1291, 18, FALSE),"")</f>
        <v>3.7</v>
      </c>
      <c r="P225" s="17" t="str">
        <f>_xlfn.IFNA(VLOOKUP(CONCATENATE($A225,"_",$B225), 'Srbench noise 0.01'!$A$1:$AH$1291, 28, FALSE),"")</f>
        <v>x0/x1</v>
      </c>
      <c r="Q225" s="17">
        <f t="shared" si="21"/>
        <v>1</v>
      </c>
      <c r="R225" s="17">
        <f t="shared" si="22"/>
        <v>1</v>
      </c>
      <c r="S225" s="4">
        <f t="shared" si="23"/>
        <v>1</v>
      </c>
    </row>
    <row r="226" spans="1:19" x14ac:dyDescent="0.25">
      <c r="A226" t="s">
        <v>27</v>
      </c>
      <c r="B226">
        <v>5390</v>
      </c>
      <c r="C226" t="str">
        <f>VLOOKUP(A226,'srbench true models'!$A$1:$B$133,2,FALSE)</f>
        <v xml:space="preserve"> omega/c</v>
      </c>
      <c r="D226" s="3">
        <f>_xlfn.IFNA(VLOOKUP(CONCATENATE($A226,"_",$B226), 'Srbench noise 0'!$A$1:$AH$1291, 32, FALSE),"")</f>
        <v>1</v>
      </c>
      <c r="E226" s="17">
        <f>_xlfn.IFNA(VLOOKUP(CONCATENATE($A226,"_",$B226), 'Srbench noise 0'!$A$1:$AH$1291, 34, FALSE),"")</f>
        <v>0</v>
      </c>
      <c r="F226" s="17">
        <f>_xlfn.IFNA(VLOOKUP(CONCATENATE($A226,"_",$B226), 'Srbench noise 0'!$A$1:$AH$1291, 16, FALSE),"")</f>
        <v>5</v>
      </c>
      <c r="G226" s="17">
        <f>_xlfn.IFNA(VLOOKUP(CONCATENATE($A226,"_",$B226), 'Srbench noise 0'!$A$1:$AH$1291, 18, FALSE),"")</f>
        <v>3.8</v>
      </c>
      <c r="H226" s="17" t="str">
        <f>_xlfn.IFNA(VLOOKUP(CONCATENATE($A226,"_",$B226), 'Srbench noise 0'!$A$1:$AH$1291, 28, FALSE),"")</f>
        <v>x0/x1</v>
      </c>
      <c r="I226" s="17">
        <f t="shared" si="18"/>
        <v>1</v>
      </c>
      <c r="J226" s="17">
        <f t="shared" si="19"/>
        <v>1</v>
      </c>
      <c r="K226" s="4">
        <f t="shared" si="20"/>
        <v>1</v>
      </c>
      <c r="L226" s="3">
        <f>_xlfn.IFNA(VLOOKUP(CONCATENATE($A226,"_",$B226), 'Srbench noise 0.01'!$A$1:$AH$1291, 32, FALSE),"")</f>
        <v>1</v>
      </c>
      <c r="M226" s="17">
        <f>_xlfn.IFNA(VLOOKUP(CONCATENATE($A226,"_",$B226), 'Srbench noise 0.01'!$A$1:$AH$1291, 34, FALSE),"")</f>
        <v>0</v>
      </c>
      <c r="N226" s="17">
        <f>_xlfn.IFNA(VLOOKUP(CONCATENATE($A226,"_",$B226), 'Srbench noise 0.01'!$A$1:$AH$1291, 16, FALSE),"")</f>
        <v>5</v>
      </c>
      <c r="O226" s="17">
        <f>_xlfn.IFNA(VLOOKUP(CONCATENATE($A226,"_",$B226), 'Srbench noise 0.01'!$A$1:$AH$1291, 18, FALSE),"")</f>
        <v>3.6</v>
      </c>
      <c r="P226" s="17" t="str">
        <f>_xlfn.IFNA(VLOOKUP(CONCATENATE($A226,"_",$B226), 'Srbench noise 0.01'!$A$1:$AH$1291, 28, FALSE),"")</f>
        <v>x0/x1</v>
      </c>
      <c r="Q226" s="17">
        <f t="shared" si="21"/>
        <v>1</v>
      </c>
      <c r="R226" s="17">
        <f t="shared" si="22"/>
        <v>1</v>
      </c>
      <c r="S226" s="4">
        <f t="shared" si="23"/>
        <v>1</v>
      </c>
    </row>
    <row r="227" spans="1:19" x14ac:dyDescent="0.25">
      <c r="A227" t="s">
        <v>27</v>
      </c>
      <c r="B227">
        <v>14423</v>
      </c>
      <c r="C227" t="str">
        <f>VLOOKUP(A227,'srbench true models'!$A$1:$B$133,2,FALSE)</f>
        <v xml:space="preserve"> omega/c</v>
      </c>
      <c r="D227" s="3">
        <f>_xlfn.IFNA(VLOOKUP(CONCATENATE($A227,"_",$B227), 'Srbench noise 0'!$A$1:$AH$1291, 32, FALSE),"")</f>
        <v>1</v>
      </c>
      <c r="E227" s="17">
        <f>_xlfn.IFNA(VLOOKUP(CONCATENATE($A227,"_",$B227), 'Srbench noise 0'!$A$1:$AH$1291, 34, FALSE),"")</f>
        <v>0</v>
      </c>
      <c r="F227" s="17">
        <f>_xlfn.IFNA(VLOOKUP(CONCATENATE($A227,"_",$B227), 'Srbench noise 0'!$A$1:$AH$1291, 16, FALSE),"")</f>
        <v>5</v>
      </c>
      <c r="G227" s="17">
        <f>_xlfn.IFNA(VLOOKUP(CONCATENATE($A227,"_",$B227), 'Srbench noise 0'!$A$1:$AH$1291, 18, FALSE),"")</f>
        <v>3.6</v>
      </c>
      <c r="H227" s="17" t="str">
        <f>_xlfn.IFNA(VLOOKUP(CONCATENATE($A227,"_",$B227), 'Srbench noise 0'!$A$1:$AH$1291, 28, FALSE),"")</f>
        <v>x0/x1</v>
      </c>
      <c r="I227" s="17">
        <f t="shared" si="18"/>
        <v>1</v>
      </c>
      <c r="J227" s="17">
        <f t="shared" si="19"/>
        <v>1</v>
      </c>
      <c r="K227" s="4">
        <f t="shared" si="20"/>
        <v>1</v>
      </c>
      <c r="L227" s="3">
        <f>_xlfn.IFNA(VLOOKUP(CONCATENATE($A227,"_",$B227), 'Srbench noise 0.01'!$A$1:$AH$1291, 32, FALSE),"")</f>
        <v>1</v>
      </c>
      <c r="M227" s="17">
        <f>_xlfn.IFNA(VLOOKUP(CONCATENATE($A227,"_",$B227), 'Srbench noise 0.01'!$A$1:$AH$1291, 34, FALSE),"")</f>
        <v>0</v>
      </c>
      <c r="N227" s="17">
        <f>_xlfn.IFNA(VLOOKUP(CONCATENATE($A227,"_",$B227), 'Srbench noise 0.01'!$A$1:$AH$1291, 16, FALSE),"")</f>
        <v>5</v>
      </c>
      <c r="O227" s="17">
        <f>_xlfn.IFNA(VLOOKUP(CONCATENATE($A227,"_",$B227), 'Srbench noise 0.01'!$A$1:$AH$1291, 18, FALSE),"")</f>
        <v>3.1</v>
      </c>
      <c r="P227" s="17" t="str">
        <f>_xlfn.IFNA(VLOOKUP(CONCATENATE($A227,"_",$B227), 'Srbench noise 0.01'!$A$1:$AH$1291, 28, FALSE),"")</f>
        <v>x0/x1</v>
      </c>
      <c r="Q227" s="17">
        <f t="shared" si="21"/>
        <v>1</v>
      </c>
      <c r="R227" s="17">
        <f t="shared" si="22"/>
        <v>1</v>
      </c>
      <c r="S227" s="4">
        <f t="shared" si="23"/>
        <v>1</v>
      </c>
    </row>
    <row r="228" spans="1:19" x14ac:dyDescent="0.25">
      <c r="A228" t="s">
        <v>27</v>
      </c>
      <c r="B228">
        <v>15795</v>
      </c>
      <c r="C228" t="str">
        <f>VLOOKUP(A228,'srbench true models'!$A$1:$B$133,2,FALSE)</f>
        <v xml:space="preserve"> omega/c</v>
      </c>
      <c r="D228" s="3">
        <f>_xlfn.IFNA(VLOOKUP(CONCATENATE($A228,"_",$B228), 'Srbench noise 0'!$A$1:$AH$1291, 32, FALSE),"")</f>
        <v>1</v>
      </c>
      <c r="E228" s="17">
        <f>_xlfn.IFNA(VLOOKUP(CONCATENATE($A228,"_",$B228), 'Srbench noise 0'!$A$1:$AH$1291, 34, FALSE),"")</f>
        <v>0</v>
      </c>
      <c r="F228" s="17">
        <f>_xlfn.IFNA(VLOOKUP(CONCATENATE($A228,"_",$B228), 'Srbench noise 0'!$A$1:$AH$1291, 16, FALSE),"")</f>
        <v>5</v>
      </c>
      <c r="G228" s="17">
        <f>_xlfn.IFNA(VLOOKUP(CONCATENATE($A228,"_",$B228), 'Srbench noise 0'!$A$1:$AH$1291, 18, FALSE),"")</f>
        <v>3.8</v>
      </c>
      <c r="H228" s="17" t="str">
        <f>_xlfn.IFNA(VLOOKUP(CONCATENATE($A228,"_",$B228), 'Srbench noise 0'!$A$1:$AH$1291, 28, FALSE),"")</f>
        <v>x0/x1</v>
      </c>
      <c r="I228" s="17">
        <f t="shared" si="18"/>
        <v>1</v>
      </c>
      <c r="J228" s="17">
        <f t="shared" si="19"/>
        <v>1</v>
      </c>
      <c r="K228" s="4">
        <f t="shared" si="20"/>
        <v>1</v>
      </c>
      <c r="L228" s="3">
        <f>_xlfn.IFNA(VLOOKUP(CONCATENATE($A228,"_",$B228), 'Srbench noise 0.01'!$A$1:$AH$1291, 32, FALSE),"")</f>
        <v>1</v>
      </c>
      <c r="M228" s="17">
        <f>_xlfn.IFNA(VLOOKUP(CONCATENATE($A228,"_",$B228), 'Srbench noise 0.01'!$A$1:$AH$1291, 34, FALSE),"")</f>
        <v>0</v>
      </c>
      <c r="N228" s="17">
        <f>_xlfn.IFNA(VLOOKUP(CONCATENATE($A228,"_",$B228), 'Srbench noise 0.01'!$A$1:$AH$1291, 16, FALSE),"")</f>
        <v>5</v>
      </c>
      <c r="O228" s="17">
        <f>_xlfn.IFNA(VLOOKUP(CONCATENATE($A228,"_",$B228), 'Srbench noise 0.01'!$A$1:$AH$1291, 18, FALSE),"")</f>
        <v>3.7</v>
      </c>
      <c r="P228" s="17" t="str">
        <f>_xlfn.IFNA(VLOOKUP(CONCATENATE($A228,"_",$B228), 'Srbench noise 0.01'!$A$1:$AH$1291, 28, FALSE),"")</f>
        <v>x0/x1</v>
      </c>
      <c r="Q228" s="17">
        <f t="shared" si="21"/>
        <v>1</v>
      </c>
      <c r="R228" s="17">
        <f t="shared" si="22"/>
        <v>1</v>
      </c>
      <c r="S228" s="4">
        <f t="shared" si="23"/>
        <v>1</v>
      </c>
    </row>
    <row r="229" spans="1:19" x14ac:dyDescent="0.25">
      <c r="A229" t="s">
        <v>27</v>
      </c>
      <c r="B229">
        <v>16850</v>
      </c>
      <c r="C229" t="str">
        <f>VLOOKUP(A229,'srbench true models'!$A$1:$B$133,2,FALSE)</f>
        <v xml:space="preserve"> omega/c</v>
      </c>
      <c r="D229" s="3">
        <f>_xlfn.IFNA(VLOOKUP(CONCATENATE($A229,"_",$B229), 'Srbench noise 0'!$A$1:$AH$1291, 32, FALSE),"")</f>
        <v>1</v>
      </c>
      <c r="E229" s="17">
        <f>_xlfn.IFNA(VLOOKUP(CONCATENATE($A229,"_",$B229), 'Srbench noise 0'!$A$1:$AH$1291, 34, FALSE),"")</f>
        <v>0</v>
      </c>
      <c r="F229" s="17">
        <f>_xlfn.IFNA(VLOOKUP(CONCATENATE($A229,"_",$B229), 'Srbench noise 0'!$A$1:$AH$1291, 16, FALSE),"")</f>
        <v>5</v>
      </c>
      <c r="G229" s="17">
        <f>_xlfn.IFNA(VLOOKUP(CONCATENATE($A229,"_",$B229), 'Srbench noise 0'!$A$1:$AH$1291, 18, FALSE),"")</f>
        <v>3.9</v>
      </c>
      <c r="H229" s="17" t="str">
        <f>_xlfn.IFNA(VLOOKUP(CONCATENATE($A229,"_",$B229), 'Srbench noise 0'!$A$1:$AH$1291, 28, FALSE),"")</f>
        <v>x0/x1</v>
      </c>
      <c r="I229" s="17">
        <f t="shared" si="18"/>
        <v>1</v>
      </c>
      <c r="J229" s="17">
        <f t="shared" si="19"/>
        <v>1</v>
      </c>
      <c r="K229" s="4">
        <f t="shared" si="20"/>
        <v>1</v>
      </c>
      <c r="L229" s="3">
        <f>_xlfn.IFNA(VLOOKUP(CONCATENATE($A229,"_",$B229), 'Srbench noise 0.01'!$A$1:$AH$1291, 32, FALSE),"")</f>
        <v>1</v>
      </c>
      <c r="M229" s="17">
        <f>_xlfn.IFNA(VLOOKUP(CONCATENATE($A229,"_",$B229), 'Srbench noise 0.01'!$A$1:$AH$1291, 34, FALSE),"")</f>
        <v>0</v>
      </c>
      <c r="N229" s="17">
        <f>_xlfn.IFNA(VLOOKUP(CONCATENATE($A229,"_",$B229), 'Srbench noise 0.01'!$A$1:$AH$1291, 16, FALSE),"")</f>
        <v>5</v>
      </c>
      <c r="O229" s="17">
        <f>_xlfn.IFNA(VLOOKUP(CONCATENATE($A229,"_",$B229), 'Srbench noise 0.01'!$A$1:$AH$1291, 18, FALSE),"")</f>
        <v>3.5</v>
      </c>
      <c r="P229" s="17" t="str">
        <f>_xlfn.IFNA(VLOOKUP(CONCATENATE($A229,"_",$B229), 'Srbench noise 0.01'!$A$1:$AH$1291, 28, FALSE),"")</f>
        <v>x0/x1</v>
      </c>
      <c r="Q229" s="17">
        <f t="shared" si="21"/>
        <v>1</v>
      </c>
      <c r="R229" s="17">
        <f t="shared" si="22"/>
        <v>1</v>
      </c>
      <c r="S229" s="4">
        <f t="shared" si="23"/>
        <v>1</v>
      </c>
    </row>
    <row r="230" spans="1:19" x14ac:dyDescent="0.25">
      <c r="A230" t="s">
        <v>27</v>
      </c>
      <c r="B230">
        <v>21962</v>
      </c>
      <c r="C230" t="str">
        <f>VLOOKUP(A230,'srbench true models'!$A$1:$B$133,2,FALSE)</f>
        <v xml:space="preserve"> omega/c</v>
      </c>
      <c r="D230" s="3">
        <f>_xlfn.IFNA(VLOOKUP(CONCATENATE($A230,"_",$B230), 'Srbench noise 0'!$A$1:$AH$1291, 32, FALSE),"")</f>
        <v>1</v>
      </c>
      <c r="E230" s="17">
        <f>_xlfn.IFNA(VLOOKUP(CONCATENATE($A230,"_",$B230), 'Srbench noise 0'!$A$1:$AH$1291, 34, FALSE),"")</f>
        <v>0</v>
      </c>
      <c r="F230" s="17">
        <f>_xlfn.IFNA(VLOOKUP(CONCATENATE($A230,"_",$B230), 'Srbench noise 0'!$A$1:$AH$1291, 16, FALSE),"")</f>
        <v>5</v>
      </c>
      <c r="G230" s="17">
        <f>_xlfn.IFNA(VLOOKUP(CONCATENATE($A230,"_",$B230), 'Srbench noise 0'!$A$1:$AH$1291, 18, FALSE),"")</f>
        <v>4</v>
      </c>
      <c r="H230" s="17" t="str">
        <f>_xlfn.IFNA(VLOOKUP(CONCATENATE($A230,"_",$B230), 'Srbench noise 0'!$A$1:$AH$1291, 28, FALSE),"")</f>
        <v>x0/x1</v>
      </c>
      <c r="I230" s="17">
        <f t="shared" si="18"/>
        <v>1</v>
      </c>
      <c r="J230" s="17">
        <f t="shared" si="19"/>
        <v>1</v>
      </c>
      <c r="K230" s="4">
        <f t="shared" si="20"/>
        <v>1</v>
      </c>
      <c r="L230" s="3">
        <f>_xlfn.IFNA(VLOOKUP(CONCATENATE($A230,"_",$B230), 'Srbench noise 0.01'!$A$1:$AH$1291, 32, FALSE),"")</f>
        <v>1</v>
      </c>
      <c r="M230" s="17">
        <f>_xlfn.IFNA(VLOOKUP(CONCATENATE($A230,"_",$B230), 'Srbench noise 0.01'!$A$1:$AH$1291, 34, FALSE),"")</f>
        <v>0</v>
      </c>
      <c r="N230" s="17">
        <f>_xlfn.IFNA(VLOOKUP(CONCATENATE($A230,"_",$B230), 'Srbench noise 0.01'!$A$1:$AH$1291, 16, FALSE),"")</f>
        <v>5</v>
      </c>
      <c r="O230" s="17">
        <f>_xlfn.IFNA(VLOOKUP(CONCATENATE($A230,"_",$B230), 'Srbench noise 0.01'!$A$1:$AH$1291, 18, FALSE),"")</f>
        <v>3.4</v>
      </c>
      <c r="P230" s="17" t="str">
        <f>_xlfn.IFNA(VLOOKUP(CONCATENATE($A230,"_",$B230), 'Srbench noise 0.01'!$A$1:$AH$1291, 28, FALSE),"")</f>
        <v>x0/x1</v>
      </c>
      <c r="Q230" s="17">
        <f t="shared" si="21"/>
        <v>1</v>
      </c>
      <c r="R230" s="17">
        <f t="shared" si="22"/>
        <v>1</v>
      </c>
      <c r="S230" s="4">
        <f t="shared" si="23"/>
        <v>1</v>
      </c>
    </row>
    <row r="231" spans="1:19" x14ac:dyDescent="0.25">
      <c r="A231" t="s">
        <v>27</v>
      </c>
      <c r="B231">
        <v>23654</v>
      </c>
      <c r="C231" t="str">
        <f>VLOOKUP(A231,'srbench true models'!$A$1:$B$133,2,FALSE)</f>
        <v xml:space="preserve"> omega/c</v>
      </c>
      <c r="D231" s="3">
        <f>_xlfn.IFNA(VLOOKUP(CONCATENATE($A231,"_",$B231), 'Srbench noise 0'!$A$1:$AH$1291, 32, FALSE),"")</f>
        <v>1</v>
      </c>
      <c r="E231" s="17">
        <f>_xlfn.IFNA(VLOOKUP(CONCATENATE($A231,"_",$B231), 'Srbench noise 0'!$A$1:$AH$1291, 34, FALSE),"")</f>
        <v>0</v>
      </c>
      <c r="F231" s="17">
        <f>_xlfn.IFNA(VLOOKUP(CONCATENATE($A231,"_",$B231), 'Srbench noise 0'!$A$1:$AH$1291, 16, FALSE),"")</f>
        <v>5</v>
      </c>
      <c r="G231" s="17">
        <f>_xlfn.IFNA(VLOOKUP(CONCATENATE($A231,"_",$B231), 'Srbench noise 0'!$A$1:$AH$1291, 18, FALSE),"")</f>
        <v>3.7</v>
      </c>
      <c r="H231" s="17" t="str">
        <f>_xlfn.IFNA(VLOOKUP(CONCATENATE($A231,"_",$B231), 'Srbench noise 0'!$A$1:$AH$1291, 28, FALSE),"")</f>
        <v>x0/x1</v>
      </c>
      <c r="I231" s="17">
        <f t="shared" si="18"/>
        <v>1</v>
      </c>
      <c r="J231" s="17">
        <f t="shared" si="19"/>
        <v>1</v>
      </c>
      <c r="K231" s="4">
        <f t="shared" si="20"/>
        <v>1</v>
      </c>
      <c r="L231" s="3">
        <f>_xlfn.IFNA(VLOOKUP(CONCATENATE($A231,"_",$B231), 'Srbench noise 0.01'!$A$1:$AH$1291, 32, FALSE),"")</f>
        <v>1</v>
      </c>
      <c r="M231" s="17">
        <f>_xlfn.IFNA(VLOOKUP(CONCATENATE($A231,"_",$B231), 'Srbench noise 0.01'!$A$1:$AH$1291, 34, FALSE),"")</f>
        <v>0</v>
      </c>
      <c r="N231" s="17">
        <f>_xlfn.IFNA(VLOOKUP(CONCATENATE($A231,"_",$B231), 'Srbench noise 0.01'!$A$1:$AH$1291, 16, FALSE),"")</f>
        <v>5</v>
      </c>
      <c r="O231" s="17">
        <f>_xlfn.IFNA(VLOOKUP(CONCATENATE($A231,"_",$B231), 'Srbench noise 0.01'!$A$1:$AH$1291, 18, FALSE),"")</f>
        <v>3.8</v>
      </c>
      <c r="P231" s="17" t="str">
        <f>_xlfn.IFNA(VLOOKUP(CONCATENATE($A231,"_",$B231), 'Srbench noise 0.01'!$A$1:$AH$1291, 28, FALSE),"")</f>
        <v>x0/x1</v>
      </c>
      <c r="Q231" s="17">
        <f t="shared" si="21"/>
        <v>1</v>
      </c>
      <c r="R231" s="17">
        <f t="shared" si="22"/>
        <v>1</v>
      </c>
      <c r="S231" s="4">
        <f t="shared" si="23"/>
        <v>1</v>
      </c>
    </row>
    <row r="232" spans="1:19" x14ac:dyDescent="0.25">
      <c r="A232" t="s">
        <v>27</v>
      </c>
      <c r="B232">
        <v>28020</v>
      </c>
      <c r="C232" t="str">
        <f>VLOOKUP(A232,'srbench true models'!$A$1:$B$133,2,FALSE)</f>
        <v xml:space="preserve"> omega/c</v>
      </c>
      <c r="D232" s="3">
        <f>_xlfn.IFNA(VLOOKUP(CONCATENATE($A232,"_",$B232), 'Srbench noise 0'!$A$1:$AH$1291, 32, FALSE),"")</f>
        <v>1</v>
      </c>
      <c r="E232" s="17">
        <f>_xlfn.IFNA(VLOOKUP(CONCATENATE($A232,"_",$B232), 'Srbench noise 0'!$A$1:$AH$1291, 34, FALSE),"")</f>
        <v>0</v>
      </c>
      <c r="F232" s="17">
        <f>_xlfn.IFNA(VLOOKUP(CONCATENATE($A232,"_",$B232), 'Srbench noise 0'!$A$1:$AH$1291, 16, FALSE),"")</f>
        <v>5</v>
      </c>
      <c r="G232" s="17">
        <f>_xlfn.IFNA(VLOOKUP(CONCATENATE($A232,"_",$B232), 'Srbench noise 0'!$A$1:$AH$1291, 18, FALSE),"")</f>
        <v>3.2</v>
      </c>
      <c r="H232" s="17" t="str">
        <f>_xlfn.IFNA(VLOOKUP(CONCATENATE($A232,"_",$B232), 'Srbench noise 0'!$A$1:$AH$1291, 28, FALSE),"")</f>
        <v>x0/x1</v>
      </c>
      <c r="I232" s="17">
        <f t="shared" si="18"/>
        <v>1</v>
      </c>
      <c r="J232" s="17">
        <f t="shared" si="19"/>
        <v>1</v>
      </c>
      <c r="K232" s="4">
        <f t="shared" si="20"/>
        <v>1</v>
      </c>
      <c r="L232" s="3">
        <f>_xlfn.IFNA(VLOOKUP(CONCATENATE($A232,"_",$B232), 'Srbench noise 0.01'!$A$1:$AH$1291, 32, FALSE),"")</f>
        <v>1</v>
      </c>
      <c r="M232" s="17">
        <f>_xlfn.IFNA(VLOOKUP(CONCATENATE($A232,"_",$B232), 'Srbench noise 0.01'!$A$1:$AH$1291, 34, FALSE),"")</f>
        <v>0</v>
      </c>
      <c r="N232" s="17">
        <f>_xlfn.IFNA(VLOOKUP(CONCATENATE($A232,"_",$B232), 'Srbench noise 0.01'!$A$1:$AH$1291, 16, FALSE),"")</f>
        <v>5</v>
      </c>
      <c r="O232" s="17">
        <f>_xlfn.IFNA(VLOOKUP(CONCATENATE($A232,"_",$B232), 'Srbench noise 0.01'!$A$1:$AH$1291, 18, FALSE),"")</f>
        <v>3.1</v>
      </c>
      <c r="P232" s="17" t="str">
        <f>_xlfn.IFNA(VLOOKUP(CONCATENATE($A232,"_",$B232), 'Srbench noise 0.01'!$A$1:$AH$1291, 28, FALSE),"")</f>
        <v>x0/x1</v>
      </c>
      <c r="Q232" s="17">
        <f t="shared" si="21"/>
        <v>1</v>
      </c>
      <c r="R232" s="17">
        <f t="shared" si="22"/>
        <v>1</v>
      </c>
      <c r="S232" s="4">
        <f t="shared" si="23"/>
        <v>1</v>
      </c>
    </row>
    <row r="233" spans="1:19" x14ac:dyDescent="0.25">
      <c r="A233" t="s">
        <v>27</v>
      </c>
      <c r="B233">
        <v>29910</v>
      </c>
      <c r="C233" t="str">
        <f>VLOOKUP(A233,'srbench true models'!$A$1:$B$133,2,FALSE)</f>
        <v xml:space="preserve"> omega/c</v>
      </c>
      <c r="D233" s="3">
        <f>_xlfn.IFNA(VLOOKUP(CONCATENATE($A233,"_",$B233), 'Srbench noise 0'!$A$1:$AH$1291, 32, FALSE),"")</f>
        <v>1</v>
      </c>
      <c r="E233" s="17">
        <f>_xlfn.IFNA(VLOOKUP(CONCATENATE($A233,"_",$B233), 'Srbench noise 0'!$A$1:$AH$1291, 34, FALSE),"")</f>
        <v>0</v>
      </c>
      <c r="F233" s="17">
        <f>_xlfn.IFNA(VLOOKUP(CONCATENATE($A233,"_",$B233), 'Srbench noise 0'!$A$1:$AH$1291, 16, FALSE),"")</f>
        <v>5</v>
      </c>
      <c r="G233" s="17">
        <f>_xlfn.IFNA(VLOOKUP(CONCATENATE($A233,"_",$B233), 'Srbench noise 0'!$A$1:$AH$1291, 18, FALSE),"")</f>
        <v>3.5</v>
      </c>
      <c r="H233" s="17" t="str">
        <f>_xlfn.IFNA(VLOOKUP(CONCATENATE($A233,"_",$B233), 'Srbench noise 0'!$A$1:$AH$1291, 28, FALSE),"")</f>
        <v>x0/x1</v>
      </c>
      <c r="I233" s="17">
        <f t="shared" si="18"/>
        <v>1</v>
      </c>
      <c r="J233" s="17">
        <f t="shared" si="19"/>
        <v>1</v>
      </c>
      <c r="K233" s="4">
        <f t="shared" si="20"/>
        <v>1</v>
      </c>
      <c r="L233" s="3">
        <f>_xlfn.IFNA(VLOOKUP(CONCATENATE($A233,"_",$B233), 'Srbench noise 0.01'!$A$1:$AH$1291, 32, FALSE),"")</f>
        <v>1</v>
      </c>
      <c r="M233" s="17">
        <f>_xlfn.IFNA(VLOOKUP(CONCATENATE($A233,"_",$B233), 'Srbench noise 0.01'!$A$1:$AH$1291, 34, FALSE),"")</f>
        <v>0</v>
      </c>
      <c r="N233" s="17">
        <f>_xlfn.IFNA(VLOOKUP(CONCATENATE($A233,"_",$B233), 'Srbench noise 0.01'!$A$1:$AH$1291, 16, FALSE),"")</f>
        <v>5</v>
      </c>
      <c r="O233" s="17">
        <f>_xlfn.IFNA(VLOOKUP(CONCATENATE($A233,"_",$B233), 'Srbench noise 0.01'!$A$1:$AH$1291, 18, FALSE),"")</f>
        <v>3.7</v>
      </c>
      <c r="P233" s="17" t="str">
        <f>_xlfn.IFNA(VLOOKUP(CONCATENATE($A233,"_",$B233), 'Srbench noise 0.01'!$A$1:$AH$1291, 28, FALSE),"")</f>
        <v>x0/x1</v>
      </c>
      <c r="Q233" s="17">
        <f t="shared" si="21"/>
        <v>1</v>
      </c>
      <c r="R233" s="17">
        <f t="shared" si="22"/>
        <v>1</v>
      </c>
      <c r="S233" s="4">
        <f t="shared" si="23"/>
        <v>1</v>
      </c>
    </row>
    <row r="234" spans="1:19" x14ac:dyDescent="0.25">
      <c r="A234" t="s">
        <v>53</v>
      </c>
      <c r="B234">
        <v>860</v>
      </c>
      <c r="C234" t="str">
        <f>VLOOKUP(A234,'srbench true models'!$A$1:$B$133,2,FALSE)</f>
        <v xml:space="preserve"> Int_0*sin(n*theta/2)**2/sin(theta/2)**2</v>
      </c>
      <c r="D234" s="3">
        <f>_xlfn.IFNA(VLOOKUP(CONCATENATE($A234,"_",$B234), 'Srbench noise 0'!$A$1:$AH$1291, 32, FALSE),"")</f>
        <v>0.99987590999999998</v>
      </c>
      <c r="E234" s="17">
        <f>_xlfn.IFNA(VLOOKUP(CONCATENATE($A234,"_",$B234), 'Srbench noise 0'!$A$1:$AH$1291, 34, FALSE),"")</f>
        <v>2.8682840000000001E-2</v>
      </c>
      <c r="F234" s="17">
        <f>_xlfn.IFNA(VLOOKUP(CONCATENATE($A234,"_",$B234), 'Srbench noise 0'!$A$1:$AH$1291, 16, FALSE),"")</f>
        <v>59</v>
      </c>
      <c r="G234" s="17">
        <f>_xlfn.IFNA(VLOOKUP(CONCATENATE($A234,"_",$B234), 'Srbench noise 0'!$A$1:$AH$1291, 18, FALSE),"")</f>
        <v>3600.8</v>
      </c>
      <c r="H234" s="17" t="str">
        <f>_xlfn.IFNA(VLOOKUP(CONCATENATE($A234,"_",$B234), 'Srbench noise 0'!$A$1:$AH$1291, 28, FALSE),"")</f>
        <v>-0.23332105*x0*x1**0.5*cos(x1*x2) - 3.904e-5*x0*exp(2*x1)*cos(x1*x2) + 7.0e-8*x0*exp(3.14159265*x1) + 0.09799144*x0*cos(0.9*x1) - 5.2763078*x0*exp(-x1)*cos(x1*x2)/x1 + 0.78818737*x0*exp(x1)/x1**3 + 0.00665896</v>
      </c>
      <c r="I234" s="17">
        <f t="shared" si="18"/>
        <v>1</v>
      </c>
      <c r="J234" s="17">
        <f t="shared" si="19"/>
        <v>0</v>
      </c>
      <c r="K234" s="4">
        <f t="shared" si="20"/>
        <v>0</v>
      </c>
      <c r="L234" s="3">
        <f>_xlfn.IFNA(VLOOKUP(CONCATENATE($A234,"_",$B234), 'Srbench noise 0.01'!$A$1:$AH$1291, 32, FALSE),"")</f>
        <v>0.96870122000000003</v>
      </c>
      <c r="M234" s="17">
        <f>_xlfn.IFNA(VLOOKUP(CONCATENATE($A234,"_",$B234), 'Srbench noise 0.01'!$A$1:$AH$1291, 34, FALSE),"")</f>
        <v>0.45552779999999998</v>
      </c>
      <c r="N234" s="17">
        <f>_xlfn.IFNA(VLOOKUP(CONCATENATE($A234,"_",$B234), 'Srbench noise 0.01'!$A$1:$AH$1291, 16, FALSE),"")</f>
        <v>38</v>
      </c>
      <c r="O234" s="17">
        <f>_xlfn.IFNA(VLOOKUP(CONCATENATE($A234,"_",$B234), 'Srbench noise 0.01'!$A$1:$AH$1291, 18, FALSE),"")</f>
        <v>3601.1</v>
      </c>
      <c r="P234" s="17" t="str">
        <f>_xlfn.IFNA(VLOOKUP(CONCATENATE($A234,"_",$B234), 'Srbench noise 0.01'!$A$1:$AH$1291, 28, FALSE),"")</f>
        <v>x0*(x1**6*(0.01*exp(x1) - 0.66*sin(x1*x2 - 11) - 0.54) + 2.43*x1**5 - 2.1*x1*sin(x1*x2 - 11))/x1**6</v>
      </c>
      <c r="Q234" s="17">
        <f t="shared" si="21"/>
        <v>0</v>
      </c>
      <c r="R234" s="17">
        <f t="shared" si="22"/>
        <v>0</v>
      </c>
      <c r="S234" s="4">
        <f t="shared" si="23"/>
        <v>0</v>
      </c>
    </row>
    <row r="235" spans="1:19" x14ac:dyDescent="0.25">
      <c r="A235" t="s">
        <v>53</v>
      </c>
      <c r="B235">
        <v>4426</v>
      </c>
      <c r="C235" t="str">
        <f>VLOOKUP(A235,'srbench true models'!$A$1:$B$133,2,FALSE)</f>
        <v xml:space="preserve"> Int_0*sin(n*theta/2)**2/sin(theta/2)**2</v>
      </c>
      <c r="D235" s="3">
        <f>_xlfn.IFNA(VLOOKUP(CONCATENATE($A235,"_",$B235), 'Srbench noise 0'!$A$1:$AH$1291, 32, FALSE),"")</f>
        <v>0.99717100000000003</v>
      </c>
      <c r="E235" s="17">
        <f>_xlfn.IFNA(VLOOKUP(CONCATENATE($A235,"_",$B235), 'Srbench noise 0'!$A$1:$AH$1291, 34, FALSE),"")</f>
        <v>0.13565388</v>
      </c>
      <c r="F235" s="17">
        <f>_xlfn.IFNA(VLOOKUP(CONCATENATE($A235,"_",$B235), 'Srbench noise 0'!$A$1:$AH$1291, 16, FALSE),"")</f>
        <v>47</v>
      </c>
      <c r="G235" s="17">
        <f>_xlfn.IFNA(VLOOKUP(CONCATENATE($A235,"_",$B235), 'Srbench noise 0'!$A$1:$AH$1291, 18, FALSE),"")</f>
        <v>3601</v>
      </c>
      <c r="H235" s="17" t="str">
        <f>_xlfn.IFNA(VLOOKUP(CONCATENATE($A235,"_",$B235), 'Srbench noise 0'!$A$1:$AH$1291, 28, FALSE),"")</f>
        <v>8.0e-8*x0*x1**10 + 0.11508538*x0*x1 - 0.52160994*x0*cos(x1)*cos(x1*x2) - 0.97078833*x0*cos(x1*x2) - 15.19859528*x0/(-0.5*x1 - 1)**5 - 0.98184646*x0*cos(x1*x2)/x1**5</v>
      </c>
      <c r="I235" s="17">
        <f t="shared" si="18"/>
        <v>0</v>
      </c>
      <c r="J235" s="17">
        <f t="shared" si="19"/>
        <v>0</v>
      </c>
      <c r="K235" s="4">
        <f t="shared" si="20"/>
        <v>0</v>
      </c>
      <c r="L235" s="3">
        <f>_xlfn.IFNA(VLOOKUP(CONCATENATE($A235,"_",$B235), 'Srbench noise 0.01'!$A$1:$AH$1291, 32, FALSE),"")</f>
        <v>0.93476687000000003</v>
      </c>
      <c r="M235" s="17">
        <f>_xlfn.IFNA(VLOOKUP(CONCATENATE($A235,"_",$B235), 'Srbench noise 0.01'!$A$1:$AH$1291, 34, FALSE),"")</f>
        <v>0.65140361999999996</v>
      </c>
      <c r="N235" s="17">
        <f>_xlfn.IFNA(VLOOKUP(CONCATENATE($A235,"_",$B235), 'Srbench noise 0.01'!$A$1:$AH$1291, 16, FALSE),"")</f>
        <v>41</v>
      </c>
      <c r="O235" s="17">
        <f>_xlfn.IFNA(VLOOKUP(CONCATENATE($A235,"_",$B235), 'Srbench noise 0.01'!$A$1:$AH$1291, 18, FALSE),"")</f>
        <v>290.7</v>
      </c>
      <c r="P235" s="17" t="str">
        <f>_xlfn.IFNA(VLOOKUP(CONCATENATE($A235,"_",$B235), 'Srbench noise 0.01'!$A$1:$AH$1291, 28, FALSE),"")</f>
        <v>0.11*x0*x1 - 0.52*x0*cos(x1)*cos(x1*x2) - 0.97*x0*cos(x1*x2) - 15.21*x0/(-0.5*x1 - 1)**5 - 0.98*x0*cos(x1*x2)/x1**5</v>
      </c>
      <c r="Q235" s="17">
        <f t="shared" si="21"/>
        <v>0</v>
      </c>
      <c r="R235" s="17">
        <f t="shared" si="22"/>
        <v>0</v>
      </c>
      <c r="S235" s="4">
        <f t="shared" si="23"/>
        <v>0</v>
      </c>
    </row>
    <row r="236" spans="1:19" x14ac:dyDescent="0.25">
      <c r="A236" t="s">
        <v>53</v>
      </c>
      <c r="B236">
        <v>5390</v>
      </c>
      <c r="C236" t="str">
        <f>VLOOKUP(A236,'srbench true models'!$A$1:$B$133,2,FALSE)</f>
        <v xml:space="preserve"> Int_0*sin(n*theta/2)**2/sin(theta/2)**2</v>
      </c>
      <c r="D236" s="3">
        <f>_xlfn.IFNA(VLOOKUP(CONCATENATE($A236,"_",$B236), 'Srbench noise 0'!$A$1:$AH$1291, 32, FALSE),"")</f>
        <v>0.99627127999999998</v>
      </c>
      <c r="E236" s="17">
        <f>_xlfn.IFNA(VLOOKUP(CONCATENATE($A236,"_",$B236), 'Srbench noise 0'!$A$1:$AH$1291, 34, FALSE),"")</f>
        <v>0.15757644000000001</v>
      </c>
      <c r="F236" s="17">
        <f>_xlfn.IFNA(VLOOKUP(CONCATENATE($A236,"_",$B236), 'Srbench noise 0'!$A$1:$AH$1291, 16, FALSE),"")</f>
        <v>47</v>
      </c>
      <c r="G236" s="17">
        <f>_xlfn.IFNA(VLOOKUP(CONCATENATE($A236,"_",$B236), 'Srbench noise 0'!$A$1:$AH$1291, 18, FALSE),"")</f>
        <v>3600.8</v>
      </c>
      <c r="H236" s="17" t="str">
        <f>_xlfn.IFNA(VLOOKUP(CONCATENATE($A236,"_",$B236), 'Srbench noise 0'!$A$1:$AH$1291, 28, FALSE),"")</f>
        <v>-3.24846082*x0*x1*cos(x1*x2) + 12.17394155*x0*(x1 + 0.5)**0.5*cos(x1*x2) + 0.00719677*x0*exp(x1) - 13.48519252*x0*cos(x1*x2) + 41.17534166*x0/(x1 + 1)**5 + 0.94153457*x0/x1</v>
      </c>
      <c r="I236" s="17">
        <f t="shared" si="18"/>
        <v>0</v>
      </c>
      <c r="J236" s="17">
        <f t="shared" si="19"/>
        <v>0</v>
      </c>
      <c r="K236" s="4">
        <f t="shared" si="20"/>
        <v>0</v>
      </c>
      <c r="L236" s="3">
        <f>_xlfn.IFNA(VLOOKUP(CONCATENATE($A236,"_",$B236), 'Srbench noise 0.01'!$A$1:$AH$1291, 32, FALSE),"")</f>
        <v>0.97345546999999999</v>
      </c>
      <c r="M236" s="17">
        <f>_xlfn.IFNA(VLOOKUP(CONCATENATE($A236,"_",$B236), 'Srbench noise 0.01'!$A$1:$AH$1291, 34, FALSE),"")</f>
        <v>0.42043494999999997</v>
      </c>
      <c r="N236" s="17">
        <f>_xlfn.IFNA(VLOOKUP(CONCATENATE($A236,"_",$B236), 'Srbench noise 0.01'!$A$1:$AH$1291, 16, FALSE),"")</f>
        <v>55</v>
      </c>
      <c r="O236" s="17">
        <f>_xlfn.IFNA(VLOOKUP(CONCATENATE($A236,"_",$B236), 'Srbench noise 0.01'!$A$1:$AH$1291, 18, FALSE),"")</f>
        <v>613.20000000000005</v>
      </c>
      <c r="P236" s="17" t="str">
        <f>_xlfn.IFNA(VLOOKUP(CONCATENATE($A236,"_",$B236), 'Srbench noise 0.01'!$A$1:$AH$1291, 28, FALSE),"")</f>
        <v>-0.98*x0*x1*cos(x1*x2) - 12.33*x0*cos(x1*x2)/(x1 + 0.5)**0.5 + 0.01*x0*exp(x1) + 9.06*x0*cos(x1*x2) + 11.82*x0/(0.5*x1 + 1)**5 + 1.61*(x0/x1 + 1)**0.5 - 1.67</v>
      </c>
      <c r="Q236" s="17">
        <f t="shared" si="21"/>
        <v>0</v>
      </c>
      <c r="R236" s="17">
        <f t="shared" si="22"/>
        <v>0</v>
      </c>
      <c r="S236" s="4">
        <f t="shared" si="23"/>
        <v>0</v>
      </c>
    </row>
    <row r="237" spans="1:19" x14ac:dyDescent="0.25">
      <c r="A237" t="s">
        <v>53</v>
      </c>
      <c r="B237">
        <v>14423</v>
      </c>
      <c r="C237" t="str">
        <f>VLOOKUP(A237,'srbench true models'!$A$1:$B$133,2,FALSE)</f>
        <v xml:space="preserve"> Int_0*sin(n*theta/2)**2/sin(theta/2)**2</v>
      </c>
      <c r="D237" s="3">
        <f>_xlfn.IFNA(VLOOKUP(CONCATENATE($A237,"_",$B237), 'Srbench noise 0'!$A$1:$AH$1291, 32, FALSE),"")</f>
        <v>0.99514537000000003</v>
      </c>
      <c r="E237" s="17">
        <f>_xlfn.IFNA(VLOOKUP(CONCATENATE($A237,"_",$B237), 'Srbench noise 0'!$A$1:$AH$1291, 34, FALSE),"")</f>
        <v>0.17933431999999999</v>
      </c>
      <c r="F237" s="17">
        <f>_xlfn.IFNA(VLOOKUP(CONCATENATE($A237,"_",$B237), 'Srbench noise 0'!$A$1:$AH$1291, 16, FALSE),"")</f>
        <v>49</v>
      </c>
      <c r="G237" s="17">
        <f>_xlfn.IFNA(VLOOKUP(CONCATENATE($A237,"_",$B237), 'Srbench noise 0'!$A$1:$AH$1291, 18, FALSE),"")</f>
        <v>3602.1</v>
      </c>
      <c r="H237" s="17" t="str">
        <f>_xlfn.IFNA(VLOOKUP(CONCATENATE($A237,"_",$B237), 'Srbench noise 0'!$A$1:$AH$1291, 28, FALSE),"")</f>
        <v>-0.4825332*x0*x1*cos(x1*x2)/(x1 - log(x1))**5 - 1.54517946*x0 + 0.69351959*x0*exp(x1)*cos(x1*x2)/(-0.90909091*log(x1) - 1)**5 - 9.76728827*x0*exp(x1)/(-0.5*x1 - 1)**5</v>
      </c>
      <c r="I237" s="17">
        <f t="shared" si="18"/>
        <v>0</v>
      </c>
      <c r="J237" s="17">
        <f t="shared" si="19"/>
        <v>0</v>
      </c>
      <c r="K237" s="4">
        <f t="shared" si="20"/>
        <v>0</v>
      </c>
      <c r="L237" s="3">
        <f>_xlfn.IFNA(VLOOKUP(CONCATENATE($A237,"_",$B237), 'Srbench noise 0.01'!$A$1:$AH$1291, 32, FALSE),"")</f>
        <v>0.99648853999999998</v>
      </c>
      <c r="M237" s="17">
        <f>_xlfn.IFNA(VLOOKUP(CONCATENATE($A237,"_",$B237), 'Srbench noise 0.01'!$A$1:$AH$1291, 34, FALSE),"")</f>
        <v>0.15252082</v>
      </c>
      <c r="N237" s="17">
        <f>_xlfn.IFNA(VLOOKUP(CONCATENATE($A237,"_",$B237), 'Srbench noise 0.01'!$A$1:$AH$1291, 16, FALSE),"")</f>
        <v>68</v>
      </c>
      <c r="O237" s="17">
        <f>_xlfn.IFNA(VLOOKUP(CONCATENATE($A237,"_",$B237), 'Srbench noise 0.01'!$A$1:$AH$1291, 18, FALSE),"")</f>
        <v>1281.4000000000001</v>
      </c>
      <c r="P237" s="17" t="str">
        <f>_xlfn.IFNA(VLOOKUP(CONCATENATE($A237,"_",$B237), 'Srbench noise 0.01'!$A$1:$AH$1291, 28, FALSE),"")</f>
        <v>-0.47*x0**2*(1 - 0.1*x1)**10*cos(x1*x2) + 0.54*x0*cos(x1) + 0.98*x0 + 0.86*x0/x1**6 - 0.19*cos(3.14*x1) + 0.03 - 1.48*cos(x1*x2)/x1 - 0.82*exp(2*x1)*sin(0.06*x0**2 + 0.12)*cos(x1*x2)/x1**5</v>
      </c>
      <c r="Q237" s="17">
        <f t="shared" si="21"/>
        <v>0</v>
      </c>
      <c r="R237" s="17">
        <f t="shared" si="22"/>
        <v>0</v>
      </c>
      <c r="S237" s="4">
        <f t="shared" si="23"/>
        <v>0</v>
      </c>
    </row>
    <row r="238" spans="1:19" x14ac:dyDescent="0.25">
      <c r="A238" t="s">
        <v>53</v>
      </c>
      <c r="B238">
        <v>15795</v>
      </c>
      <c r="C238" t="str">
        <f>VLOOKUP(A238,'srbench true models'!$A$1:$B$133,2,FALSE)</f>
        <v xml:space="preserve"> Int_0*sin(n*theta/2)**2/sin(theta/2)**2</v>
      </c>
      <c r="D238" s="3">
        <f>_xlfn.IFNA(VLOOKUP(CONCATENATE($A238,"_",$B238), 'Srbench noise 0'!$A$1:$AH$1291, 32, FALSE),"")</f>
        <v>0.99880285999999996</v>
      </c>
      <c r="E238" s="17">
        <f>_xlfn.IFNA(VLOOKUP(CONCATENATE($A238,"_",$B238), 'Srbench noise 0'!$A$1:$AH$1291, 34, FALSE),"")</f>
        <v>8.8810459999999994E-2</v>
      </c>
      <c r="F238" s="17">
        <f>_xlfn.IFNA(VLOOKUP(CONCATENATE($A238,"_",$B238), 'Srbench noise 0'!$A$1:$AH$1291, 16, FALSE),"")</f>
        <v>54</v>
      </c>
      <c r="G238" s="17">
        <f>_xlfn.IFNA(VLOOKUP(CONCATENATE($A238,"_",$B238), 'Srbench noise 0'!$A$1:$AH$1291, 18, FALSE),"")</f>
        <v>3601.8</v>
      </c>
      <c r="H238" s="17" t="str">
        <f>_xlfn.IFNA(VLOOKUP(CONCATENATE($A238,"_",$B238), 'Srbench noise 0'!$A$1:$AH$1291, 28, FALSE),"")</f>
        <v>(0.48448337*x0*x1**2*(sin(x1*x2 + 11) + 1) + x0*x1*(1.6501681*sin(x1*x2 + 11) + 1.65491638) + x1**3*(-0.00725067*x0*exp(x1)*sin(x1*x2 - 11) + 0.00738348*x0*exp(x1) - 0.01158124))/x1**3</v>
      </c>
      <c r="I238" s="17">
        <f t="shared" si="18"/>
        <v>0</v>
      </c>
      <c r="J238" s="17">
        <f t="shared" si="19"/>
        <v>0</v>
      </c>
      <c r="K238" s="4">
        <f t="shared" si="20"/>
        <v>0</v>
      </c>
      <c r="L238" s="3">
        <f>_xlfn.IFNA(VLOOKUP(CONCATENATE($A238,"_",$B238), 'Srbench noise 0.01'!$A$1:$AH$1291, 32, FALSE),"")</f>
        <v>0.98969284999999996</v>
      </c>
      <c r="M238" s="17">
        <f>_xlfn.IFNA(VLOOKUP(CONCATENATE($A238,"_",$B238), 'Srbench noise 0.01'!$A$1:$AH$1291, 34, FALSE),"")</f>
        <v>0.26059178</v>
      </c>
      <c r="N238" s="17">
        <f>_xlfn.IFNA(VLOOKUP(CONCATENATE($A238,"_",$B238), 'Srbench noise 0.01'!$A$1:$AH$1291, 16, FALSE),"")</f>
        <v>40</v>
      </c>
      <c r="O238" s="17">
        <f>_xlfn.IFNA(VLOOKUP(CONCATENATE($A238,"_",$B238), 'Srbench noise 0.01'!$A$1:$AH$1291, 18, FALSE),"")</f>
        <v>239.7</v>
      </c>
      <c r="P238" s="17" t="str">
        <f>_xlfn.IFNA(VLOOKUP(CONCATENATE($A238,"_",$B238), 'Srbench noise 0.01'!$A$1:$AH$1291, 28, FALSE),"")</f>
        <v>x0*(x1**2*(0.03*2**x1 - 1.2*x1*cos(x1*x2) - 0.89*log(x1**(-4))*cos(x1*x2) - 0.76*cos(x1*x2)) + 2.2)/x1**2</v>
      </c>
      <c r="Q238" s="17">
        <f t="shared" si="21"/>
        <v>0</v>
      </c>
      <c r="R238" s="17">
        <f t="shared" si="22"/>
        <v>0</v>
      </c>
      <c r="S238" s="4">
        <f t="shared" si="23"/>
        <v>0</v>
      </c>
    </row>
    <row r="239" spans="1:19" x14ac:dyDescent="0.25">
      <c r="A239" t="s">
        <v>53</v>
      </c>
      <c r="B239">
        <v>16850</v>
      </c>
      <c r="C239" t="str">
        <f>VLOOKUP(A239,'srbench true models'!$A$1:$B$133,2,FALSE)</f>
        <v xml:space="preserve"> Int_0*sin(n*theta/2)**2/sin(theta/2)**2</v>
      </c>
      <c r="D239" s="3">
        <f>_xlfn.IFNA(VLOOKUP(CONCATENATE($A239,"_",$B239), 'Srbench noise 0'!$A$1:$AH$1291, 32, FALSE),"")</f>
        <v>0.99153630000000004</v>
      </c>
      <c r="E239" s="17">
        <f>_xlfn.IFNA(VLOOKUP(CONCATENATE($A239,"_",$B239), 'Srbench noise 0'!$A$1:$AH$1291, 34, FALSE),"")</f>
        <v>0.24037837000000001</v>
      </c>
      <c r="F239" s="17">
        <f>_xlfn.IFNA(VLOOKUP(CONCATENATE($A239,"_",$B239), 'Srbench noise 0'!$A$1:$AH$1291, 16, FALSE),"")</f>
        <v>25</v>
      </c>
      <c r="G239" s="17">
        <f>_xlfn.IFNA(VLOOKUP(CONCATENATE($A239,"_",$B239), 'Srbench noise 0'!$A$1:$AH$1291, 18, FALSE),"")</f>
        <v>3601.2</v>
      </c>
      <c r="H239" s="17" t="str">
        <f>_xlfn.IFNA(VLOOKUP(CONCATENATE($A239,"_",$B239), 'Srbench noise 0'!$A$1:$AH$1291, 28, FALSE),"")</f>
        <v>x0*(7.0e-8*x1**13 + 0.92450303*exp(0.9*x1) - 0.78223697*exp(x1)*cos(x1*x2))/x1**3</v>
      </c>
      <c r="I239" s="17">
        <f t="shared" si="18"/>
        <v>0</v>
      </c>
      <c r="J239" s="17">
        <f t="shared" si="19"/>
        <v>0</v>
      </c>
      <c r="K239" s="4">
        <f t="shared" si="20"/>
        <v>0</v>
      </c>
      <c r="L239" s="3">
        <f>_xlfn.IFNA(VLOOKUP(CONCATENATE($A239,"_",$B239), 'Srbench noise 0.01'!$A$1:$AH$1291, 32, FALSE),"")</f>
        <v>0.89171049999999996</v>
      </c>
      <c r="M239" s="17">
        <f>_xlfn.IFNA(VLOOKUP(CONCATENATE($A239,"_",$B239), 'Srbench noise 0.01'!$A$1:$AH$1291, 34, FALSE),"")</f>
        <v>0.85982188999999998</v>
      </c>
      <c r="N239" s="17">
        <f>_xlfn.IFNA(VLOOKUP(CONCATENATE($A239,"_",$B239), 'Srbench noise 0.01'!$A$1:$AH$1291, 16, FALSE),"")</f>
        <v>46</v>
      </c>
      <c r="O239" s="17">
        <f>_xlfn.IFNA(VLOOKUP(CONCATENATE($A239,"_",$B239), 'Srbench noise 0.01'!$A$1:$AH$1291, 18, FALSE),"")</f>
        <v>804.6</v>
      </c>
      <c r="P239" s="17" t="str">
        <f>_xlfn.IFNA(VLOOKUP(CONCATENATE($A239,"_",$B239), 'Srbench noise 0.01'!$A$1:$AH$1291, 28, FALSE),"")</f>
        <v>x0*(1.56*x1**0.5 + 0.88*x1**4 + x1**4.5*(-1.53*x1*cos(x1*x2) - 1.06*log((x1 + 0.5)**(-5))*cos(x1*x2) - 2.5*cos(x1*x2)))/x1**4.5</v>
      </c>
      <c r="Q239" s="17">
        <f t="shared" si="21"/>
        <v>0</v>
      </c>
      <c r="R239" s="17">
        <f t="shared" si="22"/>
        <v>0</v>
      </c>
      <c r="S239" s="4">
        <f t="shared" si="23"/>
        <v>0</v>
      </c>
    </row>
    <row r="240" spans="1:19" x14ac:dyDescent="0.25">
      <c r="A240" t="s">
        <v>53</v>
      </c>
      <c r="B240">
        <v>21962</v>
      </c>
      <c r="C240" t="str">
        <f>VLOOKUP(A240,'srbench true models'!$A$1:$B$133,2,FALSE)</f>
        <v xml:space="preserve"> Int_0*sin(n*theta/2)**2/sin(theta/2)**2</v>
      </c>
      <c r="D240" s="3">
        <f>_xlfn.IFNA(VLOOKUP(CONCATENATE($A240,"_",$B240), 'Srbench noise 0'!$A$1:$AH$1291, 32, FALSE),"")</f>
        <v>0.98945718000000005</v>
      </c>
      <c r="E240" s="17">
        <f>_xlfn.IFNA(VLOOKUP(CONCATENATE($A240,"_",$B240), 'Srbench noise 0'!$A$1:$AH$1291, 34, FALSE),"")</f>
        <v>0.26514397000000001</v>
      </c>
      <c r="F240" s="17">
        <f>_xlfn.IFNA(VLOOKUP(CONCATENATE($A240,"_",$B240), 'Srbench noise 0'!$A$1:$AH$1291, 16, FALSE),"")</f>
        <v>78</v>
      </c>
      <c r="G240" s="17">
        <f>_xlfn.IFNA(VLOOKUP(CONCATENATE($A240,"_",$B240), 'Srbench noise 0'!$A$1:$AH$1291, 18, FALSE),"")</f>
        <v>3602.1</v>
      </c>
      <c r="H240" s="17" t="str">
        <f>_xlfn.IFNA(VLOOKUP(CONCATENATE($A240,"_",$B240), 'Srbench noise 0'!$A$1:$AH$1291, 28, FALSE),"")</f>
        <v>0.15476034*x0*x1 + 9384679.87368965*x0*x2*sin(1.0e-6/(0.1*x1*x2 + 0.2*x1 + 0.1*sin(x1*x2 + x1 + 0.31830989) + 1)**6) - 1.4e-7*x0*exp(3.14159265*x1)*sin(x1*x2 + 1.5) + 7.0e-8*x0*exp(3.14159265*x1) - 0.58348507*x0*sin(x1*x2 + 1.5) + 0.56106443*x1 + 0.76992873*sin(x0/(x1*x2) + x1) - 1.75269098</v>
      </c>
      <c r="I240" s="17">
        <f t="shared" si="18"/>
        <v>0</v>
      </c>
      <c r="J240" s="17">
        <f t="shared" si="19"/>
        <v>0</v>
      </c>
      <c r="K240" s="4">
        <f t="shared" si="20"/>
        <v>0</v>
      </c>
      <c r="L240" s="3">
        <f>_xlfn.IFNA(VLOOKUP(CONCATENATE($A240,"_",$B240), 'Srbench noise 0.01'!$A$1:$AH$1291, 32, FALSE),"")</f>
        <v>0.10701223</v>
      </c>
      <c r="M240" s="17">
        <f>_xlfn.IFNA(VLOOKUP(CONCATENATE($A240,"_",$B240), 'Srbench noise 0.01'!$A$1:$AH$1291, 34, FALSE),"")</f>
        <v>2.4402033900000002</v>
      </c>
      <c r="N240" s="17">
        <f>_xlfn.IFNA(VLOOKUP(CONCATENATE($A240,"_",$B240), 'Srbench noise 0.01'!$A$1:$AH$1291, 16, FALSE),"")</f>
        <v>31</v>
      </c>
      <c r="O240" s="17">
        <f>_xlfn.IFNA(VLOOKUP(CONCATENATE($A240,"_",$B240), 'Srbench noise 0.01'!$A$1:$AH$1291, 18, FALSE),"")</f>
        <v>2707.2</v>
      </c>
      <c r="P240" s="17" t="str">
        <f>_xlfn.IFNA(VLOOKUP(CONCATENATE($A240,"_",$B240), 'Srbench noise 0.01'!$A$1:$AH$1291, 28, FALSE),"")</f>
        <v>0.15*x0*x1 - 0.58*x0*sin(x1*x2 + 1.5) + 0.56*x1 + 0.77*sin(x0/(x1*x2) + x1) - 1.75</v>
      </c>
      <c r="Q240" s="17">
        <f t="shared" si="21"/>
        <v>0</v>
      </c>
      <c r="R240" s="17">
        <f t="shared" si="22"/>
        <v>0</v>
      </c>
      <c r="S240" s="4">
        <f t="shared" si="23"/>
        <v>0</v>
      </c>
    </row>
    <row r="241" spans="1:19" x14ac:dyDescent="0.25">
      <c r="A241" t="s">
        <v>53</v>
      </c>
      <c r="B241">
        <v>23654</v>
      </c>
      <c r="C241" t="str">
        <f>VLOOKUP(A241,'srbench true models'!$A$1:$B$133,2,FALSE)</f>
        <v xml:space="preserve"> Int_0*sin(n*theta/2)**2/sin(theta/2)**2</v>
      </c>
      <c r="D241" s="3">
        <f>_xlfn.IFNA(VLOOKUP(CONCATENATE($A241,"_",$B241), 'Srbench noise 0'!$A$1:$AH$1291, 32, FALSE),"")</f>
        <v>0.99974839000000004</v>
      </c>
      <c r="E241" s="17">
        <f>_xlfn.IFNA(VLOOKUP(CONCATENATE($A241,"_",$B241), 'Srbench noise 0'!$A$1:$AH$1291, 34, FALSE),"")</f>
        <v>4.092987E-2</v>
      </c>
      <c r="F241" s="17">
        <f>_xlfn.IFNA(VLOOKUP(CONCATENATE($A241,"_",$B241), 'Srbench noise 0'!$A$1:$AH$1291, 16, FALSE),"")</f>
        <v>42</v>
      </c>
      <c r="G241" s="17">
        <f>_xlfn.IFNA(VLOOKUP(CONCATENATE($A241,"_",$B241), 'Srbench noise 0'!$A$1:$AH$1291, 18, FALSE),"")</f>
        <v>3601.3</v>
      </c>
      <c r="H241" s="17" t="str">
        <f>_xlfn.IFNA(VLOOKUP(CONCATENATE($A241,"_",$B241), 'Srbench noise 0'!$A$1:$AH$1291, 28, FALSE),"")</f>
        <v>x0*(x1**2*(-0.00139645*x1*exp(x1)*cos(x1*x2) + 0.08701904*x1 + 4.057e-5*exp(2*x1) - 0.18836544*cos(x1*x2)) - 1.97969211*cos(x1*x2) + 2.10973422)/x1**2</v>
      </c>
      <c r="I241" s="17">
        <f t="shared" si="18"/>
        <v>1</v>
      </c>
      <c r="J241" s="17">
        <f t="shared" si="19"/>
        <v>0</v>
      </c>
      <c r="K241" s="4">
        <f t="shared" si="20"/>
        <v>0</v>
      </c>
      <c r="L241" s="3">
        <f>_xlfn.IFNA(VLOOKUP(CONCATENATE($A241,"_",$B241), 'Srbench noise 0.01'!$A$1:$AH$1291, 32, FALSE),"")</f>
        <v>0.88764536999999999</v>
      </c>
      <c r="M241" s="17">
        <f>_xlfn.IFNA(VLOOKUP(CONCATENATE($A241,"_",$B241), 'Srbench noise 0.01'!$A$1:$AH$1291, 34, FALSE),"")</f>
        <v>0.86490513999999996</v>
      </c>
      <c r="N241" s="17">
        <f>_xlfn.IFNA(VLOOKUP(CONCATENATE($A241,"_",$B241), 'Srbench noise 0.01'!$A$1:$AH$1291, 16, FALSE),"")</f>
        <v>36</v>
      </c>
      <c r="O241" s="17">
        <f>_xlfn.IFNA(VLOOKUP(CONCATENATE($A241,"_",$B241), 'Srbench noise 0.01'!$A$1:$AH$1291, 18, FALSE),"")</f>
        <v>446.8</v>
      </c>
      <c r="P241" s="17" t="str">
        <f>_xlfn.IFNA(VLOOKUP(CONCATENATE($A241,"_",$B241), 'Srbench noise 0.01'!$A$1:$AH$1291, 28, FALSE),"")</f>
        <v>x0*(x1**3*(0.01*exp(x1) - 0.19*cos(x1*x2)) + 0.46*x1**2 + x1*(1.67 - 1.99*cos(x1*x2)))/x1**3</v>
      </c>
      <c r="Q241" s="17">
        <f t="shared" si="21"/>
        <v>0</v>
      </c>
      <c r="R241" s="17">
        <f t="shared" si="22"/>
        <v>0</v>
      </c>
      <c r="S241" s="4">
        <f t="shared" si="23"/>
        <v>0</v>
      </c>
    </row>
    <row r="242" spans="1:19" x14ac:dyDescent="0.25">
      <c r="A242" t="s">
        <v>53</v>
      </c>
      <c r="B242">
        <v>28020</v>
      </c>
      <c r="C242" t="str">
        <f>VLOOKUP(A242,'srbench true models'!$A$1:$B$133,2,FALSE)</f>
        <v xml:space="preserve"> Int_0*sin(n*theta/2)**2/sin(theta/2)**2</v>
      </c>
      <c r="D242" s="3">
        <f>_xlfn.IFNA(VLOOKUP(CONCATENATE($A242,"_",$B242), 'Srbench noise 0'!$A$1:$AH$1291, 32, FALSE),"")</f>
        <v>0.99653581000000002</v>
      </c>
      <c r="E242" s="17">
        <f>_xlfn.IFNA(VLOOKUP(CONCATENATE($A242,"_",$B242), 'Srbench noise 0'!$A$1:$AH$1291, 34, FALSE),"")</f>
        <v>0.15149868</v>
      </c>
      <c r="F242" s="17">
        <f>_xlfn.IFNA(VLOOKUP(CONCATENATE($A242,"_",$B242), 'Srbench noise 0'!$A$1:$AH$1291, 16, FALSE),"")</f>
        <v>62</v>
      </c>
      <c r="G242" s="17">
        <f>_xlfn.IFNA(VLOOKUP(CONCATENATE($A242,"_",$B242), 'Srbench noise 0'!$A$1:$AH$1291, 18, FALSE),"")</f>
        <v>3600.9</v>
      </c>
      <c r="H242" s="17" t="str">
        <f>_xlfn.IFNA(VLOOKUP(CONCATENATE($A242,"_",$B242), 'Srbench noise 0'!$A$1:$AH$1291, 28, FALSE),"")</f>
        <v>(x0*x1**5*(0.01231305*exp(x1) - 0.54178013*sin(x1*x2 + 1.62172987)*cos(x1) - 0.99476766*sin(x1*x2 + 1.62172987) - 0.27089006*cos(x1) - 0.97181025) + 2.8511613*x0*x1**4 + 0.11475672*x1*(x0 + x2)**2*sin(log(x2**(-2))*sin(x1))**2)/x1**5</v>
      </c>
      <c r="I242" s="17">
        <f t="shared" si="18"/>
        <v>0</v>
      </c>
      <c r="J242" s="17">
        <f t="shared" si="19"/>
        <v>0</v>
      </c>
      <c r="K242" s="4">
        <f t="shared" si="20"/>
        <v>0</v>
      </c>
      <c r="L242" s="3">
        <f>_xlfn.IFNA(VLOOKUP(CONCATENATE($A242,"_",$B242), 'Srbench noise 0.01'!$A$1:$AH$1291, 32, FALSE),"")</f>
        <v>0.97180244000000005</v>
      </c>
      <c r="M242" s="17">
        <f>_xlfn.IFNA(VLOOKUP(CONCATENATE($A242,"_",$B242), 'Srbench noise 0.01'!$A$1:$AH$1291, 34, FALSE),"")</f>
        <v>0.43222878999999997</v>
      </c>
      <c r="N242" s="17">
        <f>_xlfn.IFNA(VLOOKUP(CONCATENATE($A242,"_",$B242), 'Srbench noise 0.01'!$A$1:$AH$1291, 16, FALSE),"")</f>
        <v>54</v>
      </c>
      <c r="O242" s="17">
        <f>_xlfn.IFNA(VLOOKUP(CONCATENATE($A242,"_",$B242), 'Srbench noise 0.01'!$A$1:$AH$1291, 18, FALSE),"")</f>
        <v>1643.1</v>
      </c>
      <c r="P242" s="17" t="str">
        <f>_xlfn.IFNA(VLOOKUP(CONCATENATE($A242,"_",$B242), 'Srbench noise 0.01'!$A$1:$AH$1291, 28, FALSE),"")</f>
        <v>0.01*x0*exp(x1) - 0.56*x0*sin(x1*x2 + 1.62)*cos(x1) - x0*sin(x1*x2 + 1.62) - 0.09*x0 - 1.03*x0/(0.5 - x1) - 0.1*(x0 + x2)**2*sin(log(x2**(-2)))/x1**4</v>
      </c>
      <c r="Q242" s="17">
        <f t="shared" si="21"/>
        <v>0</v>
      </c>
      <c r="R242" s="17">
        <f t="shared" si="22"/>
        <v>0</v>
      </c>
      <c r="S242" s="4">
        <f t="shared" si="23"/>
        <v>0</v>
      </c>
    </row>
    <row r="243" spans="1:19" x14ac:dyDescent="0.25">
      <c r="A243" t="s">
        <v>53</v>
      </c>
      <c r="B243">
        <v>29910</v>
      </c>
      <c r="C243" t="str">
        <f>VLOOKUP(A243,'srbench true models'!$A$1:$B$133,2,FALSE)</f>
        <v xml:space="preserve"> Int_0*sin(n*theta/2)**2/sin(theta/2)**2</v>
      </c>
      <c r="D243" s="3">
        <f>_xlfn.IFNA(VLOOKUP(CONCATENATE($A243,"_",$B243), 'Srbench noise 0'!$A$1:$AH$1291, 32, FALSE),"")</f>
        <v>0.99992066999999996</v>
      </c>
      <c r="E243" s="17">
        <f>_xlfn.IFNA(VLOOKUP(CONCATENATE($A243,"_",$B243), 'Srbench noise 0'!$A$1:$AH$1291, 34, FALSE),"")</f>
        <v>2.2762069999999999E-2</v>
      </c>
      <c r="F243" s="17">
        <f>_xlfn.IFNA(VLOOKUP(CONCATENATE($A243,"_",$B243), 'Srbench noise 0'!$A$1:$AH$1291, 16, FALSE),"")</f>
        <v>79</v>
      </c>
      <c r="G243" s="17">
        <f>_xlfn.IFNA(VLOOKUP(CONCATENATE($A243,"_",$B243), 'Srbench noise 0'!$A$1:$AH$1291, 18, FALSE),"")</f>
        <v>3601.1</v>
      </c>
      <c r="H243" s="17" t="str">
        <f>_xlfn.IFNA(VLOOKUP(CONCATENATE($A243,"_",$B243), 'Srbench noise 0'!$A$1:$AH$1291, 28, FALSE),"")</f>
        <v>7.3e-7*x0*x1*(-0.66666667*x1 - 1)**5*exp(x1)*cos(x1*x2) - 5.9e-7*x0*x1*(-0.66666667*x1 - 1)**5*exp(x1) + 0.0022804*x0*exp(x1) + 0.3561089*x0 + 5.81446946*x0*exp(x1)*cos(x1*x2)/(-0.66666667*x1 - 1)**5 - 22.77571894*x0/(-0.66666667*x1 - 1)**5 + 10.41742602*x0*cos(x1*x2)/(-x1 - 0.6)**5</v>
      </c>
      <c r="I243" s="17">
        <f t="shared" si="18"/>
        <v>1</v>
      </c>
      <c r="J243" s="17">
        <f t="shared" si="19"/>
        <v>0</v>
      </c>
      <c r="K243" s="4">
        <f t="shared" si="20"/>
        <v>0</v>
      </c>
      <c r="L243" s="3">
        <f>_xlfn.IFNA(VLOOKUP(CONCATENATE($A243,"_",$B243), 'Srbench noise 0.01'!$A$1:$AH$1291, 32, FALSE),"")</f>
        <v>0.85168505000000005</v>
      </c>
      <c r="M243" s="17">
        <f>_xlfn.IFNA(VLOOKUP(CONCATENATE($A243,"_",$B243), 'Srbench noise 0.01'!$A$1:$AH$1291, 34, FALSE),"")</f>
        <v>0.9841839</v>
      </c>
      <c r="N243" s="17">
        <f>_xlfn.IFNA(VLOOKUP(CONCATENATE($A243,"_",$B243), 'Srbench noise 0.01'!$A$1:$AH$1291, 16, FALSE),"")</f>
        <v>53</v>
      </c>
      <c r="O243" s="17">
        <f>_xlfn.IFNA(VLOOKUP(CONCATENATE($A243,"_",$B243), 'Srbench noise 0.01'!$A$1:$AH$1291, 18, FALSE),"")</f>
        <v>1132.2</v>
      </c>
      <c r="P243" s="17" t="str">
        <f>_xlfn.IFNA(VLOOKUP(CONCATENATE($A243,"_",$B243), 'Srbench noise 0.01'!$A$1:$AH$1291, 28, FALSE),"")</f>
        <v>(0.69*x0**2*cos(x1*x2) + x1**5*(-0.24*x0*cos(x1*x2) + 0.37*x0 + 1.9*(x0**2/x1**5)**0.5) - 0.27*(x0 + x1)**2*exp(x1)*cos(x1*x2))/x1**5</v>
      </c>
      <c r="Q243" s="17">
        <f t="shared" si="21"/>
        <v>0</v>
      </c>
      <c r="R243" s="17">
        <f t="shared" si="22"/>
        <v>0</v>
      </c>
      <c r="S243" s="4">
        <f t="shared" si="23"/>
        <v>0</v>
      </c>
    </row>
    <row r="244" spans="1:19" x14ac:dyDescent="0.25">
      <c r="A244" t="s">
        <v>126</v>
      </c>
      <c r="B244">
        <v>860</v>
      </c>
      <c r="C244" t="str">
        <f>VLOOKUP(A244,'srbench true models'!$A$1:$B$133,2,FALSE)</f>
        <v xml:space="preserve"> (1/2*epsilon*c*Ef**2)*(8*3.1415926535*r**2/3)*(omega**4/(omega**2-omega_0**2)**2)</v>
      </c>
      <c r="D244" s="3">
        <f>_xlfn.IFNA(VLOOKUP(CONCATENATE($A244,"_",$B244), 'Srbench noise 0'!$A$1:$AH$1291, 32, FALSE),"")</f>
        <v>0.99093608</v>
      </c>
      <c r="E244" s="17">
        <f>_xlfn.IFNA(VLOOKUP(CONCATENATE($A244,"_",$B244), 'Srbench noise 0'!$A$1:$AH$1291, 34, FALSE),"")</f>
        <v>0.45514854999999999</v>
      </c>
      <c r="F244" s="17">
        <f>_xlfn.IFNA(VLOOKUP(CONCATENATE($A244,"_",$B244), 'Srbench noise 0'!$A$1:$AH$1291, 16, FALSE),"")</f>
        <v>78</v>
      </c>
      <c r="G244" s="17">
        <f>_xlfn.IFNA(VLOOKUP(CONCATENATE($A244,"_",$B244), 'Srbench noise 0'!$A$1:$AH$1291, 18, FALSE),"")</f>
        <v>3601.9</v>
      </c>
      <c r="H244" s="17" t="str">
        <f>_xlfn.IFNA(VLOOKUP(CONCATENATE($A244,"_",$B244), 'Srbench noise 0'!$A$1:$AH$1291, 28, FALSE),"")</f>
        <v>0.94117066*x0*x1*x2*x4**2/(-x4 + x5 - 0.9 + sin(x3 + 1)/x3) + 0.75067333*x0*x2**2*x4**2/(-x4 + x5 + sin(x3 + 2)) - 0.93173522*x0*x2*x4**2 - 1.71684009*x0/(-x4 + x5 + sin(x3 + 1) - 0.9)**2 - 1.25753213*x1 + 0.4623171*x2*x5 - 2.6422381*x2 + 3.44808501</v>
      </c>
      <c r="I244" s="17">
        <f t="shared" si="18"/>
        <v>0</v>
      </c>
      <c r="J244" s="17">
        <f t="shared" si="19"/>
        <v>0</v>
      </c>
      <c r="K244" s="4">
        <f t="shared" si="20"/>
        <v>0</v>
      </c>
      <c r="L244" s="3">
        <f>_xlfn.IFNA(VLOOKUP(CONCATENATE($A244,"_",$B244), 'Srbench noise 0.01'!$A$1:$AH$1291, 32, FALSE),"")</f>
        <v>-18.86475647</v>
      </c>
      <c r="M244" s="17">
        <f>_xlfn.IFNA(VLOOKUP(CONCATENATE($A244,"_",$B244), 'Srbench noise 0.01'!$A$1:$AH$1291, 34, FALSE),"")</f>
        <v>21.307708980000001</v>
      </c>
      <c r="N244" s="17">
        <f>_xlfn.IFNA(VLOOKUP(CONCATENATE($A244,"_",$B244), 'Srbench noise 0.01'!$A$1:$AH$1291, 16, FALSE),"")</f>
        <v>79</v>
      </c>
      <c r="O244" s="17">
        <f>_xlfn.IFNA(VLOOKUP(CONCATENATE($A244,"_",$B244), 'Srbench noise 0.01'!$A$1:$AH$1291, 18, FALSE),"")</f>
        <v>970.8</v>
      </c>
      <c r="P244" s="17" t="str">
        <f>_xlfn.IFNA(VLOOKUP(CONCATENATE($A244,"_",$B244), 'Srbench noise 0.01'!$A$1:$AH$1291, 28, FALSE),"")</f>
        <v>-0.77*x0*x1*x4**2/(x2*sin(x3 - 1.1) + x4 - x5) - 1.52*x0*x2**2*x4**2/(x4 - x5 + sin(x3 - 1.1)) - 0.81*x0*x2*x4**2 + 0.81*x0*x2*x4**2/(x2*sin(x3 - 1.1) + x4 - x5) + 0.51*x2*x5 - 3.08*x2 - 0.3*x3 + 2</v>
      </c>
      <c r="Q244" s="17">
        <f t="shared" si="21"/>
        <v>0</v>
      </c>
      <c r="R244" s="17">
        <f t="shared" si="22"/>
        <v>0</v>
      </c>
      <c r="S244" s="4">
        <f t="shared" si="23"/>
        <v>0</v>
      </c>
    </row>
    <row r="245" spans="1:19" x14ac:dyDescent="0.25">
      <c r="A245" t="s">
        <v>126</v>
      </c>
      <c r="B245">
        <v>4426</v>
      </c>
      <c r="C245" t="str">
        <f>VLOOKUP(A245,'srbench true models'!$A$1:$B$133,2,FALSE)</f>
        <v xml:space="preserve"> (1/2*epsilon*c*Ef**2)*(8*3.1415926535*r**2/3)*(omega**4/(omega**2-omega_0**2)**2)</v>
      </c>
      <c r="D245" s="3">
        <f>_xlfn.IFNA(VLOOKUP(CONCATENATE($A245,"_",$B245), 'Srbench noise 0'!$A$1:$AH$1291, 32, FALSE),"")</f>
        <v>0.99902168999999996</v>
      </c>
      <c r="E245" s="17">
        <f>_xlfn.IFNA(VLOOKUP(CONCATENATE($A245,"_",$B245), 'Srbench noise 0'!$A$1:$AH$1291, 34, FALSE),"")</f>
        <v>0.14605101000000001</v>
      </c>
      <c r="F245" s="17">
        <f>_xlfn.IFNA(VLOOKUP(CONCATENATE($A245,"_",$B245), 'Srbench noise 0'!$A$1:$AH$1291, 16, FALSE),"")</f>
        <v>46</v>
      </c>
      <c r="G245" s="17">
        <f>_xlfn.IFNA(VLOOKUP(CONCATENATE($A245,"_",$B245), 'Srbench noise 0'!$A$1:$AH$1291, 18, FALSE),"")</f>
        <v>3601.3</v>
      </c>
      <c r="H245" s="17" t="str">
        <f>_xlfn.IFNA(VLOOKUP(CONCATENATE($A245,"_",$B245), 'Srbench noise 0'!$A$1:$AH$1291, 28, FALSE),"")</f>
        <v>0.85164251*x0*x1*x3**2*x4**6*sin((x2 - x5)**(-2))/(0.5 - x5)**2 + 0.61008782*x0*x1*x3**2*x4**2*log(x2)/(x4 - 0.9*x5)**2 + 0.01441329</v>
      </c>
      <c r="I245" s="17">
        <f t="shared" si="18"/>
        <v>1</v>
      </c>
      <c r="J245" s="17">
        <f t="shared" si="19"/>
        <v>0</v>
      </c>
      <c r="K245" s="4">
        <f t="shared" si="20"/>
        <v>0</v>
      </c>
      <c r="L245" s="3">
        <f>_xlfn.IFNA(VLOOKUP(CONCATENATE($A245,"_",$B245), 'Srbench noise 0.01'!$A$1:$AH$1291, 32, FALSE),"")</f>
        <v>0.99229853999999995</v>
      </c>
      <c r="M245" s="17">
        <f>_xlfn.IFNA(VLOOKUP(CONCATENATE($A245,"_",$B245), 'Srbench noise 0.01'!$A$1:$AH$1291, 34, FALSE),"")</f>
        <v>0.40978174000000001</v>
      </c>
      <c r="N245" s="17">
        <f>_xlfn.IFNA(VLOOKUP(CONCATENATE($A245,"_",$B245), 'Srbench noise 0.01'!$A$1:$AH$1291, 16, FALSE),"")</f>
        <v>25</v>
      </c>
      <c r="O245" s="17">
        <f>_xlfn.IFNA(VLOOKUP(CONCATENATE($A245,"_",$B245), 'Srbench noise 0.01'!$A$1:$AH$1291, 18, FALSE),"")</f>
        <v>144.30000000000001</v>
      </c>
      <c r="P245" s="17" t="str">
        <f>_xlfn.IFNA(VLOOKUP(CONCATENATE($A245,"_",$B245), 'Srbench noise 0.01'!$A$1:$AH$1291, 28, FALSE),"")</f>
        <v>1.68*x0*x1*x3**2*x4**6/(x5**2*(x2 - x5)**2) + 0.91*x2 - 1.17</v>
      </c>
      <c r="Q245" s="17">
        <f t="shared" si="21"/>
        <v>0</v>
      </c>
      <c r="R245" s="17">
        <f t="shared" si="22"/>
        <v>0</v>
      </c>
      <c r="S245" s="4">
        <f t="shared" si="23"/>
        <v>0</v>
      </c>
    </row>
    <row r="246" spans="1:19" x14ac:dyDescent="0.25">
      <c r="A246" t="s">
        <v>126</v>
      </c>
      <c r="B246">
        <v>5390</v>
      </c>
      <c r="C246" t="str">
        <f>VLOOKUP(A246,'srbench true models'!$A$1:$B$133,2,FALSE)</f>
        <v xml:space="preserve"> (1/2*epsilon*c*Ef**2)*(8*3.1415926535*r**2/3)*(omega**4/(omega**2-omega_0**2)**2)</v>
      </c>
      <c r="D246" s="3">
        <f>_xlfn.IFNA(VLOOKUP(CONCATENATE($A246,"_",$B246), 'Srbench noise 0'!$A$1:$AH$1291, 32, FALSE),"")</f>
        <v>0.99951942000000005</v>
      </c>
      <c r="E246" s="17">
        <f>_xlfn.IFNA(VLOOKUP(CONCATENATE($A246,"_",$B246), 'Srbench noise 0'!$A$1:$AH$1291, 34, FALSE),"")</f>
        <v>0.10222845</v>
      </c>
      <c r="F246" s="17">
        <f>_xlfn.IFNA(VLOOKUP(CONCATENATE($A246,"_",$B246), 'Srbench noise 0'!$A$1:$AH$1291, 16, FALSE),"")</f>
        <v>67</v>
      </c>
      <c r="G246" s="17">
        <f>_xlfn.IFNA(VLOOKUP(CONCATENATE($A246,"_",$B246), 'Srbench noise 0'!$A$1:$AH$1291, 18, FALSE),"")</f>
        <v>3602.6</v>
      </c>
      <c r="H246" s="17" t="str">
        <f>_xlfn.IFNA(VLOOKUP(CONCATENATE($A246,"_",$B246), 'Srbench noise 0'!$A$1:$AH$1291, 28, FALSE),"")</f>
        <v>12.83036527*x0*x1*x2**2*x3*x4**4*sin((-x3 + x5**2 + x5/x3)**(-2))/log(x5 + 2.5*cos(x4)) + 12.53780863*x0*x1*x2**2*x4**7*log(x3)**2/(exp(x5) - 1)**2 + 0.18888497*x2*x4**2*log(x3)**2 - 0.06630645</v>
      </c>
      <c r="I246" s="17">
        <f t="shared" si="18"/>
        <v>1</v>
      </c>
      <c r="J246" s="17">
        <f t="shared" si="19"/>
        <v>0</v>
      </c>
      <c r="K246" s="4">
        <f t="shared" si="20"/>
        <v>0</v>
      </c>
      <c r="L246" s="3">
        <f>_xlfn.IFNA(VLOOKUP(CONCATENATE($A246,"_",$B246), 'Srbench noise 0.01'!$A$1:$AH$1291, 32, FALSE),"")</f>
        <v>0.98978913999999996</v>
      </c>
      <c r="M246" s="17">
        <f>_xlfn.IFNA(VLOOKUP(CONCATENATE($A246,"_",$B246), 'Srbench noise 0.01'!$A$1:$AH$1291, 34, FALSE),"")</f>
        <v>0.47121542</v>
      </c>
      <c r="N246" s="17">
        <f>_xlfn.IFNA(VLOOKUP(CONCATENATE($A246,"_",$B246), 'Srbench noise 0.01'!$A$1:$AH$1291, 16, FALSE),"")</f>
        <v>96</v>
      </c>
      <c r="O246" s="17">
        <f>_xlfn.IFNA(VLOOKUP(CONCATENATE($A246,"_",$B246), 'Srbench noise 0.01'!$A$1:$AH$1291, 18, FALSE),"")</f>
        <v>1036.0999999999999</v>
      </c>
      <c r="P246" s="17" t="str">
        <f>_xlfn.IFNA(VLOOKUP(CONCATENATE($A246,"_",$B246), 'Srbench noise 0.01'!$A$1:$AH$1291, 28, FALSE),"")</f>
        <v>-0.26*x0*x1*x2**2*x4**4/((x0 - x5)*(x3 - x5)**2) + 0.62*x0*x4**4/(x3 - x5)**2 + 1.09*x1*x2**2*x4**5*sin((x3 - x5)**(-2))/x5 - 0.2*x1*x4**2/x3**2 - 0.15*x2**2*x4**2/x3**2 - 1.07*x5/(x3/x4 - x5/x4)**2 + 1.1</v>
      </c>
      <c r="Q246" s="17">
        <f t="shared" si="21"/>
        <v>0</v>
      </c>
      <c r="R246" s="17">
        <f t="shared" si="22"/>
        <v>0</v>
      </c>
      <c r="S246" s="4">
        <f t="shared" si="23"/>
        <v>0</v>
      </c>
    </row>
    <row r="247" spans="1:19" x14ac:dyDescent="0.25">
      <c r="A247" t="s">
        <v>126</v>
      </c>
      <c r="B247">
        <v>14423</v>
      </c>
      <c r="C247" t="str">
        <f>VLOOKUP(A247,'srbench true models'!$A$1:$B$133,2,FALSE)</f>
        <v xml:space="preserve"> (1/2*epsilon*c*Ef**2)*(8*3.1415926535*r**2/3)*(omega**4/(omega**2-omega_0**2)**2)</v>
      </c>
      <c r="D247" s="3">
        <f>_xlfn.IFNA(VLOOKUP(CONCATENATE($A247,"_",$B247), 'Srbench noise 0'!$A$1:$AH$1291, 32, FALSE),"")</f>
        <v>0.99988505000000005</v>
      </c>
      <c r="E247" s="17">
        <f>_xlfn.IFNA(VLOOKUP(CONCATENATE($A247,"_",$B247), 'Srbench noise 0'!$A$1:$AH$1291, 34, FALSE),"")</f>
        <v>4.9490779999999998E-2</v>
      </c>
      <c r="F247" s="17">
        <f>_xlfn.IFNA(VLOOKUP(CONCATENATE($A247,"_",$B247), 'Srbench noise 0'!$A$1:$AH$1291, 16, FALSE),"")</f>
        <v>46</v>
      </c>
      <c r="G247" s="17">
        <f>_xlfn.IFNA(VLOOKUP(CONCATENATE($A247,"_",$B247), 'Srbench noise 0'!$A$1:$AH$1291, 18, FALSE),"")</f>
        <v>3600.8</v>
      </c>
      <c r="H247" s="17" t="str">
        <f>_xlfn.IFNA(VLOOKUP(CONCATENATE($A247,"_",$B247), 'Srbench noise 0'!$A$1:$AH$1291, 28, FALSE),"")</f>
        <v>1274.07415883*x0*x1*x2**2*x3**2*x4**4/(-0.82436064*x4**2 + exp(x5))**4 + 4.75429112*x0*x1*x2**2*x3**2*x4**3/(-x4 + x5 + 1)**4 + 0.02875306</v>
      </c>
      <c r="I247" s="17">
        <f t="shared" si="18"/>
        <v>1</v>
      </c>
      <c r="J247" s="17">
        <f t="shared" si="19"/>
        <v>0</v>
      </c>
      <c r="K247" s="4">
        <f t="shared" si="20"/>
        <v>0</v>
      </c>
      <c r="L247" s="3">
        <f>_xlfn.IFNA(VLOOKUP(CONCATENATE($A247,"_",$B247), 'Srbench noise 0.01'!$A$1:$AH$1291, 32, FALSE),"")</f>
        <v>0.98643917999999997</v>
      </c>
      <c r="M247" s="17">
        <f>_xlfn.IFNA(VLOOKUP(CONCATENATE($A247,"_",$B247), 'Srbench noise 0.01'!$A$1:$AH$1291, 34, FALSE),"")</f>
        <v>0.53754674999999996</v>
      </c>
      <c r="N247" s="17">
        <f>_xlfn.IFNA(VLOOKUP(CONCATENATE($A247,"_",$B247), 'Srbench noise 0.01'!$A$1:$AH$1291, 16, FALSE),"")</f>
        <v>91</v>
      </c>
      <c r="O247" s="17">
        <f>_xlfn.IFNA(VLOOKUP(CONCATENATE($A247,"_",$B247), 'Srbench noise 0.01'!$A$1:$AH$1291, 18, FALSE),"")</f>
        <v>1026.8</v>
      </c>
      <c r="P247" s="17" t="str">
        <f>_xlfn.IFNA(VLOOKUP(CONCATENATE($A247,"_",$B247), 'Srbench noise 0.01'!$A$1:$AH$1291, 28, FALSE),"")</f>
        <v>0.72*x0*x1*x2*x3**2/(x4 - 0.84*x5)**2 + 0.17*x0*x2*x3**2*x4*x5/(x4 - 0.84*x5)**2 - 1.5*x0*x2*x3**2/(-0.84*x5 + x4/x2)**2 + 0.2*x1*x2*x3**2*x5/(x4 - 0.84*x5)**2 - 0.66*x1*x3 - 1.55*x3**2*log(x2**2)/(-0.84*x5 + 0.5 + x4/x2)**2 + 0.74</v>
      </c>
      <c r="Q247" s="17">
        <f t="shared" si="21"/>
        <v>0</v>
      </c>
      <c r="R247" s="17">
        <f t="shared" si="22"/>
        <v>0</v>
      </c>
      <c r="S247" s="4">
        <f t="shared" si="23"/>
        <v>0</v>
      </c>
    </row>
    <row r="248" spans="1:19" x14ac:dyDescent="0.25">
      <c r="A248" t="s">
        <v>126</v>
      </c>
      <c r="B248">
        <v>15795</v>
      </c>
      <c r="C248" t="str">
        <f>VLOOKUP(A248,'srbench true models'!$A$1:$B$133,2,FALSE)</f>
        <v xml:space="preserve"> (1/2*epsilon*c*Ef**2)*(8*3.1415926535*r**2/3)*(omega**4/(omega**2-omega_0**2)**2)</v>
      </c>
      <c r="D248" s="3">
        <f>_xlfn.IFNA(VLOOKUP(CONCATENATE($A248,"_",$B248), 'Srbench noise 0'!$A$1:$AH$1291, 32, FALSE),"")</f>
        <v>0.99769724999999998</v>
      </c>
      <c r="E248" s="17">
        <f>_xlfn.IFNA(VLOOKUP(CONCATENATE($A248,"_",$B248), 'Srbench noise 0'!$A$1:$AH$1291, 34, FALSE),"")</f>
        <v>0.22214589000000001</v>
      </c>
      <c r="F248" s="17">
        <f>_xlfn.IFNA(VLOOKUP(CONCATENATE($A248,"_",$B248), 'Srbench noise 0'!$A$1:$AH$1291, 16, FALSE),"")</f>
        <v>69</v>
      </c>
      <c r="G248" s="17">
        <f>_xlfn.IFNA(VLOOKUP(CONCATENATE($A248,"_",$B248), 'Srbench noise 0'!$A$1:$AH$1291, 18, FALSE),"")</f>
        <v>3601.9</v>
      </c>
      <c r="H248" s="17" t="str">
        <f>_xlfn.IFNA(VLOOKUP(CONCATENATE($A248,"_",$B248), 'Srbench noise 0'!$A$1:$AH$1291, 28, FALSE),"")</f>
        <v>1.12058074*x0*x1**2*x2**2*x3*x4**2*exp(x3 + x4)/(-x1*x4 + x1*x5**2 + x3 + x5)**2 + 1.75686505*x0*x2**2*x4**2*exp(x1*x4 + x3 + x4)/(x1 + x4*exp(x1) - 0.2*(x5**2 + exp(x1) + x3**(-5))**2)**2</v>
      </c>
      <c r="I248" s="17">
        <f t="shared" si="18"/>
        <v>0</v>
      </c>
      <c r="J248" s="17">
        <f t="shared" si="19"/>
        <v>0</v>
      </c>
      <c r="K248" s="4">
        <f t="shared" si="20"/>
        <v>0</v>
      </c>
      <c r="L248" s="3">
        <f>_xlfn.IFNA(VLOOKUP(CONCATENATE($A248,"_",$B248), 'Srbench noise 0.01'!$A$1:$AH$1291, 32, FALSE),"")</f>
        <v>0.99319727999999996</v>
      </c>
      <c r="M248" s="17">
        <f>_xlfn.IFNA(VLOOKUP(CONCATENATE($A248,"_",$B248), 'Srbench noise 0.01'!$A$1:$AH$1291, 34, FALSE),"")</f>
        <v>0.38181801999999998</v>
      </c>
      <c r="N248" s="17">
        <f>_xlfn.IFNA(VLOOKUP(CONCATENATE($A248,"_",$B248), 'Srbench noise 0.01'!$A$1:$AH$1291, 16, FALSE),"")</f>
        <v>49</v>
      </c>
      <c r="O248" s="17">
        <f>_xlfn.IFNA(VLOOKUP(CONCATENATE($A248,"_",$B248), 'Srbench noise 0.01'!$A$1:$AH$1291, 18, FALSE),"")</f>
        <v>879.4</v>
      </c>
      <c r="P248" s="17" t="str">
        <f>_xlfn.IFNA(VLOOKUP(CONCATENATE($A248,"_",$B248), 'Srbench noise 0.01'!$A$1:$AH$1291, 28, FALSE),"")</f>
        <v>16.73*x0*x2**2*x4**2*exp(x1*x4 + x3 + 0.5*x4)/(0.25*x2*x5 + (0.5*x5**2 + 0.5*exp(x1) + x3**(-5))**2 - exp(x1))**2 + 0.24*x5 - 0.82</v>
      </c>
      <c r="Q248" s="17">
        <f t="shared" si="21"/>
        <v>0</v>
      </c>
      <c r="R248" s="17">
        <f t="shared" si="22"/>
        <v>0</v>
      </c>
      <c r="S248" s="4">
        <f t="shared" si="23"/>
        <v>0</v>
      </c>
    </row>
    <row r="249" spans="1:19" x14ac:dyDescent="0.25">
      <c r="A249" t="s">
        <v>126</v>
      </c>
      <c r="B249">
        <v>16850</v>
      </c>
      <c r="C249" t="str">
        <f>VLOOKUP(A249,'srbench true models'!$A$1:$B$133,2,FALSE)</f>
        <v xml:space="preserve"> (1/2*epsilon*c*Ef**2)*(8*3.1415926535*r**2/3)*(omega**4/(omega**2-omega_0**2)**2)</v>
      </c>
      <c r="D249" s="3">
        <f>_xlfn.IFNA(VLOOKUP(CONCATENATE($A249,"_",$B249), 'Srbench noise 0'!$A$1:$AH$1291, 32, FALSE),"")</f>
        <v>0.99907528000000001</v>
      </c>
      <c r="E249" s="17">
        <f>_xlfn.IFNA(VLOOKUP(CONCATENATE($A249,"_",$B249), 'Srbench noise 0'!$A$1:$AH$1291, 34, FALSE),"")</f>
        <v>0.13763974000000001</v>
      </c>
      <c r="F249" s="17">
        <f>_xlfn.IFNA(VLOOKUP(CONCATENATE($A249,"_",$B249), 'Srbench noise 0'!$A$1:$AH$1291, 16, FALSE),"")</f>
        <v>77</v>
      </c>
      <c r="G249" s="17">
        <f>_xlfn.IFNA(VLOOKUP(CONCATENATE($A249,"_",$B249), 'Srbench noise 0'!$A$1:$AH$1291, 18, FALSE),"")</f>
        <v>3603.1</v>
      </c>
      <c r="H249" s="17" t="str">
        <f>_xlfn.IFNA(VLOOKUP(CONCATENATE($A249,"_",$B249), 'Srbench noise 0'!$A$1:$AH$1291, 28, FALSE),"")</f>
        <v>-0.22392384*x0*x1*x4**5/((x4 - 0.9*x5)*(-x2/x3 + x5/x3)**2) + 2.70773605*x0*x1*x4**(-x2**2 + 4*x2)*log(x2)*sin(0.0625/(0.3*x2 - 0.5 + 0.25*x5/x3 + (1 - 0.5*x5)**2/(x2*x3))**2) + 0.02030682</v>
      </c>
      <c r="I249" s="17">
        <f t="shared" si="18"/>
        <v>1</v>
      </c>
      <c r="J249" s="17">
        <f t="shared" si="19"/>
        <v>0</v>
      </c>
      <c r="K249" s="4">
        <f t="shared" si="20"/>
        <v>0</v>
      </c>
      <c r="L249" s="3">
        <f>_xlfn.IFNA(VLOOKUP(CONCATENATE($A249,"_",$B249), 'Srbench noise 0.01'!$A$1:$AH$1291, 32, FALSE),"")</f>
        <v>0.99816773000000003</v>
      </c>
      <c r="M249" s="17">
        <f>_xlfn.IFNA(VLOOKUP(CONCATENATE($A249,"_",$B249), 'Srbench noise 0.01'!$A$1:$AH$1291, 34, FALSE),"")</f>
        <v>0.19374633999999999</v>
      </c>
      <c r="N249" s="17">
        <f>_xlfn.IFNA(VLOOKUP(CONCATENATE($A249,"_",$B249), 'Srbench noise 0.01'!$A$1:$AH$1291, 16, FALSE),"")</f>
        <v>60</v>
      </c>
      <c r="O249" s="17">
        <f>_xlfn.IFNA(VLOOKUP(CONCATENATE($A249,"_",$B249), 'Srbench noise 0.01'!$A$1:$AH$1291, 18, FALSE),"")</f>
        <v>533.29999999999995</v>
      </c>
      <c r="P249" s="17" t="str">
        <f>_xlfn.IFNA(VLOOKUP(CONCATENATE($A249,"_",$B249), 'Srbench noise 0.01'!$A$1:$AH$1291, 28, FALSE),"")</f>
        <v>-0.21*x0*x1*x4**5/((x4 - 0.9*x5)*(x2/x3 - x5/x3)**2) + 10.41*x0*x1*x4**4*log(x2)*sin((x2/x5 + x5**2/x3 - x5/x3)**(-2))</v>
      </c>
      <c r="Q249" s="17">
        <f t="shared" si="21"/>
        <v>0</v>
      </c>
      <c r="R249" s="17">
        <f t="shared" si="22"/>
        <v>0</v>
      </c>
      <c r="S249" s="4">
        <f t="shared" si="23"/>
        <v>0</v>
      </c>
    </row>
    <row r="250" spans="1:19" x14ac:dyDescent="0.25">
      <c r="A250" t="s">
        <v>126</v>
      </c>
      <c r="B250">
        <v>21962</v>
      </c>
      <c r="C250" t="str">
        <f>VLOOKUP(A250,'srbench true models'!$A$1:$B$133,2,FALSE)</f>
        <v xml:space="preserve"> (1/2*epsilon*c*Ef**2)*(8*3.1415926535*r**2/3)*(omega**4/(omega**2-omega_0**2)**2)</v>
      </c>
      <c r="D250" s="3" t="str">
        <f>_xlfn.IFNA(VLOOKUP(CONCATENATE($A250,"_",$B250), 'Srbench noise 0'!$A$1:$AH$1291, 32, FALSE),"")</f>
        <v/>
      </c>
      <c r="E250" s="17" t="str">
        <f>_xlfn.IFNA(VLOOKUP(CONCATENATE($A250,"_",$B250), 'Srbench noise 0'!$A$1:$AH$1291, 34, FALSE),"")</f>
        <v/>
      </c>
      <c r="F250" s="17" t="str">
        <f>_xlfn.IFNA(VLOOKUP(CONCATENATE($A250,"_",$B250), 'Srbench noise 0'!$A$1:$AH$1291, 16, FALSE),"")</f>
        <v/>
      </c>
      <c r="G250" s="17" t="str">
        <f>_xlfn.IFNA(VLOOKUP(CONCATENATE($A250,"_",$B250), 'Srbench noise 0'!$A$1:$AH$1291, 18, FALSE),"")</f>
        <v/>
      </c>
      <c r="H250" s="17" t="str">
        <f>_xlfn.IFNA(VLOOKUP(CONCATENATE($A250,"_",$B250), 'Srbench noise 0'!$A$1:$AH$1291, 28, FALSE),"")</f>
        <v/>
      </c>
      <c r="I250" s="17">
        <f t="shared" si="18"/>
        <v>1</v>
      </c>
      <c r="J250" s="17">
        <f t="shared" si="19"/>
        <v>0</v>
      </c>
      <c r="K250" s="4">
        <f t="shared" si="20"/>
        <v>0</v>
      </c>
      <c r="L250" s="3">
        <f>_xlfn.IFNA(VLOOKUP(CONCATENATE($A250,"_",$B250), 'Srbench noise 0.01'!$A$1:$AH$1291, 32, FALSE),"")</f>
        <v>0.98749365</v>
      </c>
      <c r="M250" s="17">
        <f>_xlfn.IFNA(VLOOKUP(CONCATENATE($A250,"_",$B250), 'Srbench noise 0.01'!$A$1:$AH$1291, 34, FALSE),"")</f>
        <v>0.52741917999999999</v>
      </c>
      <c r="N250" s="17">
        <f>_xlfn.IFNA(VLOOKUP(CONCATENATE($A250,"_",$B250), 'Srbench noise 0.01'!$A$1:$AH$1291, 16, FALSE),"")</f>
        <v>31</v>
      </c>
      <c r="O250" s="17">
        <f>_xlfn.IFNA(VLOOKUP(CONCATENATE($A250,"_",$B250), 'Srbench noise 0.01'!$A$1:$AH$1291, 18, FALSE),"")</f>
        <v>114.2</v>
      </c>
      <c r="P250" s="17" t="str">
        <f>_xlfn.IFNA(VLOOKUP(CONCATENATE($A250,"_",$B250), 'Srbench noise 0.01'!$A$1:$AH$1291, 28, FALSE),"")</f>
        <v>-0.65*x0*x1*x2**2*x4**5/((1 - x5)*(x3 - x5)**2) + 0.69 - 1.16/x3</v>
      </c>
      <c r="Q250" s="17">
        <f t="shared" si="21"/>
        <v>0</v>
      </c>
      <c r="R250" s="17">
        <f t="shared" si="22"/>
        <v>0</v>
      </c>
      <c r="S250" s="4">
        <f t="shared" si="23"/>
        <v>0</v>
      </c>
    </row>
    <row r="251" spans="1:19" x14ac:dyDescent="0.25">
      <c r="A251" t="s">
        <v>126</v>
      </c>
      <c r="B251">
        <v>23654</v>
      </c>
      <c r="C251" t="str">
        <f>VLOOKUP(A251,'srbench true models'!$A$1:$B$133,2,FALSE)</f>
        <v xml:space="preserve"> (1/2*epsilon*c*Ef**2)*(8*3.1415926535*r**2/3)*(omega**4/(omega**2-omega_0**2)**2)</v>
      </c>
      <c r="D251" s="3">
        <f>_xlfn.IFNA(VLOOKUP(CONCATENATE($A251,"_",$B251), 'Srbench noise 0'!$A$1:$AH$1291, 32, FALSE),"")</f>
        <v>0.99865274000000004</v>
      </c>
      <c r="E251" s="17">
        <f>_xlfn.IFNA(VLOOKUP(CONCATENATE($A251,"_",$B251), 'Srbench noise 0'!$A$1:$AH$1291, 34, FALSE),"")</f>
        <v>0.17111957999999999</v>
      </c>
      <c r="F251" s="17">
        <f>_xlfn.IFNA(VLOOKUP(CONCATENATE($A251,"_",$B251), 'Srbench noise 0'!$A$1:$AH$1291, 16, FALSE),"")</f>
        <v>78</v>
      </c>
      <c r="G251" s="17">
        <f>_xlfn.IFNA(VLOOKUP(CONCATENATE($A251,"_",$B251), 'Srbench noise 0'!$A$1:$AH$1291, 18, FALSE),"")</f>
        <v>3603.4</v>
      </c>
      <c r="H251" s="17" t="str">
        <f>_xlfn.IFNA(VLOOKUP(CONCATENATE($A251,"_",$B251), 'Srbench noise 0'!$A$1:$AH$1291, 28, FALSE),"")</f>
        <v>0.26227064*x0*x1*x3**2*x4**6*((x2 + x5)**(-2))**0.5/(1 + 1/x5) + 0.12480684*x0*x1*x3**2*x4**5*log((x2 - x5 + 0.5)**2)/(x4 - x5) + 0.06324845*x0*x1*x3**2*x4**5/(x4 - x5)**2 + 0.0528709*x0*x1*x3**2*x4**4</v>
      </c>
      <c r="I251" s="17">
        <f t="shared" si="18"/>
        <v>0</v>
      </c>
      <c r="J251" s="17">
        <f t="shared" si="19"/>
        <v>0</v>
      </c>
      <c r="K251" s="4">
        <f t="shared" si="20"/>
        <v>0</v>
      </c>
      <c r="L251" s="3">
        <f>_xlfn.IFNA(VLOOKUP(CONCATENATE($A251,"_",$B251), 'Srbench noise 0.01'!$A$1:$AH$1291, 32, FALSE),"")</f>
        <v>0.99629308999999999</v>
      </c>
      <c r="M251" s="17">
        <f>_xlfn.IFNA(VLOOKUP(CONCATENATE($A251,"_",$B251), 'Srbench noise 0.01'!$A$1:$AH$1291, 34, FALSE),"")</f>
        <v>0.28384396000000001</v>
      </c>
      <c r="N251" s="17">
        <f>_xlfn.IFNA(VLOOKUP(CONCATENATE($A251,"_",$B251), 'Srbench noise 0.01'!$A$1:$AH$1291, 16, FALSE),"")</f>
        <v>36</v>
      </c>
      <c r="O251" s="17">
        <f>_xlfn.IFNA(VLOOKUP(CONCATENATE($A251,"_",$B251), 'Srbench noise 0.01'!$A$1:$AH$1291, 18, FALSE),"")</f>
        <v>311.39999999999998</v>
      </c>
      <c r="P251" s="17" t="str">
        <f>_xlfn.IFNA(VLOOKUP(CONCATENATE($A251,"_",$B251), 'Srbench noise 0.01'!$A$1:$AH$1291, 28, FALSE),"")</f>
        <v>1.75*x0*x1*x3**2*x4**6.0*sin((x2 - x5)**(-2))/x5**2 + 2.1 - 1.81/x4 - 0.38*x4**3/x2**2</v>
      </c>
      <c r="Q251" s="17">
        <f t="shared" si="21"/>
        <v>0</v>
      </c>
      <c r="R251" s="17">
        <f t="shared" si="22"/>
        <v>0</v>
      </c>
      <c r="S251" s="4">
        <f t="shared" si="23"/>
        <v>0</v>
      </c>
    </row>
    <row r="252" spans="1:19" x14ac:dyDescent="0.25">
      <c r="A252" t="s">
        <v>126</v>
      </c>
      <c r="B252">
        <v>28020</v>
      </c>
      <c r="C252" t="str">
        <f>VLOOKUP(A252,'srbench true models'!$A$1:$B$133,2,FALSE)</f>
        <v xml:space="preserve"> (1/2*epsilon*c*Ef**2)*(8*3.1415926535*r**2/3)*(omega**4/(omega**2-omega_0**2)**2)</v>
      </c>
      <c r="D252" s="3">
        <f>_xlfn.IFNA(VLOOKUP(CONCATENATE($A252,"_",$B252), 'Srbench noise 0'!$A$1:$AH$1291, 32, FALSE),"")</f>
        <v>0.99934811000000001</v>
      </c>
      <c r="E252" s="17">
        <f>_xlfn.IFNA(VLOOKUP(CONCATENATE($A252,"_",$B252), 'Srbench noise 0'!$A$1:$AH$1291, 34, FALSE),"")</f>
        <v>0.1205219</v>
      </c>
      <c r="F252" s="17">
        <f>_xlfn.IFNA(VLOOKUP(CONCATENATE($A252,"_",$B252), 'Srbench noise 0'!$A$1:$AH$1291, 16, FALSE),"")</f>
        <v>38</v>
      </c>
      <c r="G252" s="17">
        <f>_xlfn.IFNA(VLOOKUP(CONCATENATE($A252,"_",$B252), 'Srbench noise 0'!$A$1:$AH$1291, 18, FALSE),"")</f>
        <v>3601.1</v>
      </c>
      <c r="H252" s="17" t="str">
        <f>_xlfn.IFNA(VLOOKUP(CONCATENATE($A252,"_",$B252), 'Srbench noise 0'!$A$1:$AH$1291, 28, FALSE),"")</f>
        <v>-0.01767598*x0*x1*x2**3*x3**2*sin(2 + x5/x4)**3 + 28.7374009*x0*x1*x2**2*x3**2*x4**6/x5**6 + 0.05880631</v>
      </c>
      <c r="I252" s="17">
        <f t="shared" si="18"/>
        <v>1</v>
      </c>
      <c r="J252" s="17">
        <f t="shared" si="19"/>
        <v>0</v>
      </c>
      <c r="K252" s="4">
        <f t="shared" si="20"/>
        <v>0</v>
      </c>
      <c r="L252" s="3">
        <f>_xlfn.IFNA(VLOOKUP(CONCATENATE($A252,"_",$B252), 'Srbench noise 0.01'!$A$1:$AH$1291, 32, FALSE),"")</f>
        <v>0.99459914999999999</v>
      </c>
      <c r="M252" s="17">
        <f>_xlfn.IFNA(VLOOKUP(CONCATENATE($A252,"_",$B252), 'Srbench noise 0.01'!$A$1:$AH$1291, 34, FALSE),"")</f>
        <v>0.34690492000000001</v>
      </c>
      <c r="N252" s="17">
        <f>_xlfn.IFNA(VLOOKUP(CONCATENATE($A252,"_",$B252), 'Srbench noise 0.01'!$A$1:$AH$1291, 16, FALSE),"")</f>
        <v>50</v>
      </c>
      <c r="O252" s="17">
        <f>_xlfn.IFNA(VLOOKUP(CONCATENATE($A252,"_",$B252), 'Srbench noise 0.01'!$A$1:$AH$1291, 18, FALSE),"")</f>
        <v>380.4</v>
      </c>
      <c r="P252" s="17" t="str">
        <f>_xlfn.IFNA(VLOOKUP(CONCATENATE($A252,"_",$B252), 'Srbench noise 0.01'!$A$1:$AH$1291, 28, FALSE),"")</f>
        <v>1.49*x0*x1*x2**2*x4**6.0/(x5**2*(x3 - x5)**2) - 2.94*x2*log(x3)/(x4 - 0.8*x5) - 0.58*x3 - 1.73*x4/(x0*x3 - x0*x5)**2 + 0.46</v>
      </c>
      <c r="Q252" s="17">
        <f t="shared" si="21"/>
        <v>0</v>
      </c>
      <c r="R252" s="17">
        <f t="shared" si="22"/>
        <v>0</v>
      </c>
      <c r="S252" s="4">
        <f t="shared" si="23"/>
        <v>0</v>
      </c>
    </row>
    <row r="253" spans="1:19" x14ac:dyDescent="0.25">
      <c r="A253" t="s">
        <v>126</v>
      </c>
      <c r="B253">
        <v>29910</v>
      </c>
      <c r="C253" t="str">
        <f>VLOOKUP(A253,'srbench true models'!$A$1:$B$133,2,FALSE)</f>
        <v xml:space="preserve"> (1/2*epsilon*c*Ef**2)*(8*3.1415926535*r**2/3)*(omega**4/(omega**2-omega_0**2)**2)</v>
      </c>
      <c r="D253" s="3">
        <f>_xlfn.IFNA(VLOOKUP(CONCATENATE($A253,"_",$B253), 'Srbench noise 0'!$A$1:$AH$1291, 32, FALSE),"")</f>
        <v>0.99930207999999998</v>
      </c>
      <c r="E253" s="17">
        <f>_xlfn.IFNA(VLOOKUP(CONCATENATE($A253,"_",$B253), 'Srbench noise 0'!$A$1:$AH$1291, 34, FALSE),"")</f>
        <v>0.12284989</v>
      </c>
      <c r="F253" s="17">
        <f>_xlfn.IFNA(VLOOKUP(CONCATENATE($A253,"_",$B253), 'Srbench noise 0'!$A$1:$AH$1291, 16, FALSE),"")</f>
        <v>31</v>
      </c>
      <c r="G253" s="17">
        <f>_xlfn.IFNA(VLOOKUP(CONCATENATE($A253,"_",$B253), 'Srbench noise 0'!$A$1:$AH$1291, 18, FALSE),"")</f>
        <v>3601.8</v>
      </c>
      <c r="H253" s="17" t="str">
        <f>_xlfn.IFNA(VLOOKUP(CONCATENATE($A253,"_",$B253), 'Srbench noise 0'!$A$1:$AH$1291, 28, FALSE),"")</f>
        <v>0.52621997*x0*x1*x2**2*x3**2*x4**5/((-0.55*x4 + x5 + 0.25)**2*log(x5)**4) + 0.14038175*x2*x3 - 0.14748209</v>
      </c>
      <c r="I253" s="17">
        <f t="shared" si="18"/>
        <v>1</v>
      </c>
      <c r="J253" s="17">
        <f t="shared" si="19"/>
        <v>0</v>
      </c>
      <c r="K253" s="4">
        <f t="shared" si="20"/>
        <v>0</v>
      </c>
      <c r="L253" s="3">
        <f>_xlfn.IFNA(VLOOKUP(CONCATENATE($A253,"_",$B253), 'Srbench noise 0.01'!$A$1:$AH$1291, 32, FALSE),"")</f>
        <v>0.99052651000000003</v>
      </c>
      <c r="M253" s="17">
        <f>_xlfn.IFNA(VLOOKUP(CONCATENATE($A253,"_",$B253), 'Srbench noise 0.01'!$A$1:$AH$1291, 34, FALSE),"")</f>
        <v>0.45261140999999999</v>
      </c>
      <c r="N253" s="17">
        <f>_xlfn.IFNA(VLOOKUP(CONCATENATE($A253,"_",$B253), 'Srbench noise 0.01'!$A$1:$AH$1291, 16, FALSE),"")</f>
        <v>36</v>
      </c>
      <c r="O253" s="17">
        <f>_xlfn.IFNA(VLOOKUP(CONCATENATE($A253,"_",$B253), 'Srbench noise 0.01'!$A$1:$AH$1291, 18, FALSE),"")</f>
        <v>192.5</v>
      </c>
      <c r="P253" s="17" t="str">
        <f>_xlfn.IFNA(VLOOKUP(CONCATENATE($A253,"_",$B253), 'Srbench noise 0.01'!$A$1:$AH$1291, 28, FALSE),"")</f>
        <v>1.07*x0*x1*x2**2*x4**5*sin((x3 - x5)**(-2))/x5 - 0.03*x0*x1*x2**2*x4**4/x3 + 0.07</v>
      </c>
      <c r="Q253" s="17">
        <f t="shared" si="21"/>
        <v>0</v>
      </c>
      <c r="R253" s="17">
        <f t="shared" si="22"/>
        <v>0</v>
      </c>
      <c r="S253" s="4">
        <f t="shared" si="23"/>
        <v>0</v>
      </c>
    </row>
    <row r="254" spans="1:19" x14ac:dyDescent="0.25">
      <c r="A254" t="s">
        <v>97</v>
      </c>
      <c r="B254">
        <v>860</v>
      </c>
      <c r="C254" t="str">
        <f>VLOOKUP(A254,'srbench true models'!$A$1:$B$133,2,FALSE)</f>
        <v xml:space="preserve"> q**2*a**2/(6*3.1415926535*epsilon*c**3)</v>
      </c>
      <c r="D254" s="3">
        <f>_xlfn.IFNA(VLOOKUP(CONCATENATE($A254,"_",$B254), 'Srbench noise 0'!$A$1:$AH$1291, 32, FALSE),"")</f>
        <v>1</v>
      </c>
      <c r="E254" s="17">
        <f>_xlfn.IFNA(VLOOKUP(CONCATENATE($A254,"_",$B254), 'Srbench noise 0'!$A$1:$AH$1291, 34, FALSE),"")</f>
        <v>2.9999999999999997E-8</v>
      </c>
      <c r="F254" s="17">
        <f>_xlfn.IFNA(VLOOKUP(CONCATENATE($A254,"_",$B254), 'Srbench noise 0'!$A$1:$AH$1291, 16, FALSE),"")</f>
        <v>14</v>
      </c>
      <c r="G254" s="17">
        <f>_xlfn.IFNA(VLOOKUP(CONCATENATE($A254,"_",$B254), 'Srbench noise 0'!$A$1:$AH$1291, 18, FALSE),"")</f>
        <v>1294.7</v>
      </c>
      <c r="H254" s="17" t="str">
        <f>_xlfn.IFNA(VLOOKUP(CONCATENATE($A254,"_",$B254), 'Srbench noise 0'!$A$1:$AH$1291, 28, FALSE),"")</f>
        <v>0.05305165*x0**2*x1**2/(x2*x3**3)</v>
      </c>
      <c r="I254" s="17">
        <f t="shared" si="18"/>
        <v>1</v>
      </c>
      <c r="J254" s="17">
        <f t="shared" si="19"/>
        <v>1</v>
      </c>
      <c r="K254" s="4">
        <f t="shared" si="20"/>
        <v>1</v>
      </c>
      <c r="L254" s="3">
        <f>_xlfn.IFNA(VLOOKUP(CONCATENATE($A254,"_",$B254), 'Srbench noise 0.01'!$A$1:$AH$1291, 32, FALSE),"")</f>
        <v>0.99625423999999996</v>
      </c>
      <c r="M254" s="17">
        <f>_xlfn.IFNA(VLOOKUP(CONCATENATE($A254,"_",$B254), 'Srbench noise 0.01'!$A$1:$AH$1291, 34, FALSE),"")</f>
        <v>4.5082110000000002E-2</v>
      </c>
      <c r="N254" s="17">
        <f>_xlfn.IFNA(VLOOKUP(CONCATENATE($A254,"_",$B254), 'Srbench noise 0.01'!$A$1:$AH$1291, 16, FALSE),"")</f>
        <v>14</v>
      </c>
      <c r="O254" s="17">
        <f>_xlfn.IFNA(VLOOKUP(CONCATENATE($A254,"_",$B254), 'Srbench noise 0.01'!$A$1:$AH$1291, 18, FALSE),"")</f>
        <v>49</v>
      </c>
      <c r="P254" s="17" t="str">
        <f>_xlfn.IFNA(VLOOKUP(CONCATENATE($A254,"_",$B254), 'Srbench noise 0.01'!$A$1:$AH$1291, 28, FALSE),"")</f>
        <v>0.05*x0**2*x1**2/(x2*x3**3)</v>
      </c>
      <c r="Q254" s="17">
        <f t="shared" si="21"/>
        <v>0</v>
      </c>
      <c r="R254" s="17">
        <f t="shared" si="22"/>
        <v>0</v>
      </c>
      <c r="S254" s="4">
        <f t="shared" si="23"/>
        <v>0</v>
      </c>
    </row>
    <row r="255" spans="1:19" x14ac:dyDescent="0.25">
      <c r="A255" t="s">
        <v>97</v>
      </c>
      <c r="B255">
        <v>4426</v>
      </c>
      <c r="C255" t="str">
        <f>VLOOKUP(A255,'srbench true models'!$A$1:$B$133,2,FALSE)</f>
        <v xml:space="preserve"> q**2*a**2/(6*3.1415926535*epsilon*c**3)</v>
      </c>
      <c r="D255" s="3">
        <f>_xlfn.IFNA(VLOOKUP(CONCATENATE($A255,"_",$B255), 'Srbench noise 0'!$A$1:$AH$1291, 32, FALSE),"")</f>
        <v>1</v>
      </c>
      <c r="E255" s="17">
        <f>_xlfn.IFNA(VLOOKUP(CONCATENATE($A255,"_",$B255), 'Srbench noise 0'!$A$1:$AH$1291, 34, FALSE),"")</f>
        <v>2.9999999999999997E-8</v>
      </c>
      <c r="F255" s="17">
        <f>_xlfn.IFNA(VLOOKUP(CONCATENATE($A255,"_",$B255), 'Srbench noise 0'!$A$1:$AH$1291, 16, FALSE),"")</f>
        <v>14</v>
      </c>
      <c r="G255" s="17">
        <f>_xlfn.IFNA(VLOOKUP(CONCATENATE($A255,"_",$B255), 'Srbench noise 0'!$A$1:$AH$1291, 18, FALSE),"")</f>
        <v>41.8</v>
      </c>
      <c r="H255" s="17" t="str">
        <f>_xlfn.IFNA(VLOOKUP(CONCATENATE($A255,"_",$B255), 'Srbench noise 0'!$A$1:$AH$1291, 28, FALSE),"")</f>
        <v>0.05305165*x0**2*x1**2/(x2*x3**3)</v>
      </c>
      <c r="I255" s="17">
        <f t="shared" si="18"/>
        <v>1</v>
      </c>
      <c r="J255" s="17">
        <f t="shared" si="19"/>
        <v>1</v>
      </c>
      <c r="K255" s="4">
        <f t="shared" si="20"/>
        <v>1</v>
      </c>
      <c r="L255" s="3">
        <f>_xlfn.IFNA(VLOOKUP(CONCATENATE($A255,"_",$B255), 'Srbench noise 0.01'!$A$1:$AH$1291, 32, FALSE),"")</f>
        <v>0.99626459000000001</v>
      </c>
      <c r="M255" s="17">
        <f>_xlfn.IFNA(VLOOKUP(CONCATENATE($A255,"_",$B255), 'Srbench noise 0.01'!$A$1:$AH$1291, 34, FALSE),"")</f>
        <v>4.5885380000000003E-2</v>
      </c>
      <c r="N255" s="17">
        <f>_xlfn.IFNA(VLOOKUP(CONCATENATE($A255,"_",$B255), 'Srbench noise 0.01'!$A$1:$AH$1291, 16, FALSE),"")</f>
        <v>14</v>
      </c>
      <c r="O255" s="17">
        <f>_xlfn.IFNA(VLOOKUP(CONCATENATE($A255,"_",$B255), 'Srbench noise 0.01'!$A$1:$AH$1291, 18, FALSE),"")</f>
        <v>37.799999999999997</v>
      </c>
      <c r="P255" s="17" t="str">
        <f>_xlfn.IFNA(VLOOKUP(CONCATENATE($A255,"_",$B255), 'Srbench noise 0.01'!$A$1:$AH$1291, 28, FALSE),"")</f>
        <v>0.05*x0**2*x1**2/(x2*x3**3)</v>
      </c>
      <c r="Q255" s="17">
        <f t="shared" si="21"/>
        <v>0</v>
      </c>
      <c r="R255" s="17">
        <f t="shared" si="22"/>
        <v>0</v>
      </c>
      <c r="S255" s="4">
        <f t="shared" si="23"/>
        <v>0</v>
      </c>
    </row>
    <row r="256" spans="1:19" x14ac:dyDescent="0.25">
      <c r="A256" t="s">
        <v>97</v>
      </c>
      <c r="B256">
        <v>5390</v>
      </c>
      <c r="C256" t="str">
        <f>VLOOKUP(A256,'srbench true models'!$A$1:$B$133,2,FALSE)</f>
        <v xml:space="preserve"> q**2*a**2/(6*3.1415926535*epsilon*c**3)</v>
      </c>
      <c r="D256" s="3">
        <f>_xlfn.IFNA(VLOOKUP(CONCATENATE($A256,"_",$B256), 'Srbench noise 0'!$A$1:$AH$1291, 32, FALSE),"")</f>
        <v>1</v>
      </c>
      <c r="E256" s="17">
        <f>_xlfn.IFNA(VLOOKUP(CONCATENATE($A256,"_",$B256), 'Srbench noise 0'!$A$1:$AH$1291, 34, FALSE),"")</f>
        <v>4.0000000000000001E-8</v>
      </c>
      <c r="F256" s="17">
        <f>_xlfn.IFNA(VLOOKUP(CONCATENATE($A256,"_",$B256), 'Srbench noise 0'!$A$1:$AH$1291, 16, FALSE),"")</f>
        <v>14</v>
      </c>
      <c r="G256" s="17">
        <f>_xlfn.IFNA(VLOOKUP(CONCATENATE($A256,"_",$B256), 'Srbench noise 0'!$A$1:$AH$1291, 18, FALSE),"")</f>
        <v>41.5</v>
      </c>
      <c r="H256" s="17" t="str">
        <f>_xlfn.IFNA(VLOOKUP(CONCATENATE($A256,"_",$B256), 'Srbench noise 0'!$A$1:$AH$1291, 28, FALSE),"")</f>
        <v>0.05305165*x0**2*x1**2/(x2*x3**3)</v>
      </c>
      <c r="I256" s="17">
        <f t="shared" si="18"/>
        <v>1</v>
      </c>
      <c r="J256" s="17">
        <f t="shared" si="19"/>
        <v>1</v>
      </c>
      <c r="K256" s="4">
        <f t="shared" si="20"/>
        <v>1</v>
      </c>
      <c r="L256" s="3">
        <f>_xlfn.IFNA(VLOOKUP(CONCATENATE($A256,"_",$B256), 'Srbench noise 0.01'!$A$1:$AH$1291, 32, FALSE),"")</f>
        <v>0.99628274000000006</v>
      </c>
      <c r="M256" s="17">
        <f>_xlfn.IFNA(VLOOKUP(CONCATENATE($A256,"_",$B256), 'Srbench noise 0.01'!$A$1:$AH$1291, 34, FALSE),"")</f>
        <v>4.7579620000000003E-2</v>
      </c>
      <c r="N256" s="17">
        <f>_xlfn.IFNA(VLOOKUP(CONCATENATE($A256,"_",$B256), 'Srbench noise 0.01'!$A$1:$AH$1291, 16, FALSE),"")</f>
        <v>14</v>
      </c>
      <c r="O256" s="17">
        <f>_xlfn.IFNA(VLOOKUP(CONCATENATE($A256,"_",$B256), 'Srbench noise 0.01'!$A$1:$AH$1291, 18, FALSE),"")</f>
        <v>39.5</v>
      </c>
      <c r="P256" s="17" t="str">
        <f>_xlfn.IFNA(VLOOKUP(CONCATENATE($A256,"_",$B256), 'Srbench noise 0.01'!$A$1:$AH$1291, 28, FALSE),"")</f>
        <v>0.05*x0**2*x1**2/(x2*x3**3)</v>
      </c>
      <c r="Q256" s="17">
        <f t="shared" si="21"/>
        <v>0</v>
      </c>
      <c r="R256" s="17">
        <f t="shared" si="22"/>
        <v>0</v>
      </c>
      <c r="S256" s="4">
        <f t="shared" si="23"/>
        <v>0</v>
      </c>
    </row>
    <row r="257" spans="1:19" x14ac:dyDescent="0.25">
      <c r="A257" t="s">
        <v>97</v>
      </c>
      <c r="B257">
        <v>14423</v>
      </c>
      <c r="C257" t="str">
        <f>VLOOKUP(A257,'srbench true models'!$A$1:$B$133,2,FALSE)</f>
        <v xml:space="preserve"> q**2*a**2/(6*3.1415926535*epsilon*c**3)</v>
      </c>
      <c r="D257" s="3">
        <f>_xlfn.IFNA(VLOOKUP(CONCATENATE($A257,"_",$B257), 'Srbench noise 0'!$A$1:$AH$1291, 32, FALSE),"")</f>
        <v>1</v>
      </c>
      <c r="E257" s="17">
        <f>_xlfn.IFNA(VLOOKUP(CONCATENATE($A257,"_",$B257), 'Srbench noise 0'!$A$1:$AH$1291, 34, FALSE),"")</f>
        <v>4.0000000000000001E-8</v>
      </c>
      <c r="F257" s="17">
        <f>_xlfn.IFNA(VLOOKUP(CONCATENATE($A257,"_",$B257), 'Srbench noise 0'!$A$1:$AH$1291, 16, FALSE),"")</f>
        <v>14</v>
      </c>
      <c r="G257" s="17">
        <f>_xlfn.IFNA(VLOOKUP(CONCATENATE($A257,"_",$B257), 'Srbench noise 0'!$A$1:$AH$1291, 18, FALSE),"")</f>
        <v>29.8</v>
      </c>
      <c r="H257" s="17" t="str">
        <f>_xlfn.IFNA(VLOOKUP(CONCATENATE($A257,"_",$B257), 'Srbench noise 0'!$A$1:$AH$1291, 28, FALSE),"")</f>
        <v>0.05305165*x0**2*x1**2/(x2*x3**3)</v>
      </c>
      <c r="I257" s="17">
        <f t="shared" si="18"/>
        <v>1</v>
      </c>
      <c r="J257" s="17">
        <f t="shared" si="19"/>
        <v>1</v>
      </c>
      <c r="K257" s="4">
        <f t="shared" si="20"/>
        <v>1</v>
      </c>
      <c r="L257" s="3">
        <f>_xlfn.IFNA(VLOOKUP(CONCATENATE($A257,"_",$B257), 'Srbench noise 0.01'!$A$1:$AH$1291, 32, FALSE),"")</f>
        <v>0.99630967000000004</v>
      </c>
      <c r="M257" s="17">
        <f>_xlfn.IFNA(VLOOKUP(CONCATENATE($A257,"_",$B257), 'Srbench noise 0.01'!$A$1:$AH$1291, 34, FALSE),"")</f>
        <v>4.9125050000000003E-2</v>
      </c>
      <c r="N257" s="17">
        <f>_xlfn.IFNA(VLOOKUP(CONCATENATE($A257,"_",$B257), 'Srbench noise 0.01'!$A$1:$AH$1291, 16, FALSE),"")</f>
        <v>14</v>
      </c>
      <c r="O257" s="17">
        <f>_xlfn.IFNA(VLOOKUP(CONCATENATE($A257,"_",$B257), 'Srbench noise 0.01'!$A$1:$AH$1291, 18, FALSE),"")</f>
        <v>25.4</v>
      </c>
      <c r="P257" s="17" t="str">
        <f>_xlfn.IFNA(VLOOKUP(CONCATENATE($A257,"_",$B257), 'Srbench noise 0.01'!$A$1:$AH$1291, 28, FALSE),"")</f>
        <v>0.05*x0**2*x1**2/(x2*x3**3)</v>
      </c>
      <c r="Q257" s="17">
        <f t="shared" si="21"/>
        <v>0</v>
      </c>
      <c r="R257" s="17">
        <f t="shared" si="22"/>
        <v>0</v>
      </c>
      <c r="S257" s="4">
        <f t="shared" si="23"/>
        <v>0</v>
      </c>
    </row>
    <row r="258" spans="1:19" x14ac:dyDescent="0.25">
      <c r="A258" t="s">
        <v>97</v>
      </c>
      <c r="B258">
        <v>15795</v>
      </c>
      <c r="C258" t="str">
        <f>VLOOKUP(A258,'srbench true models'!$A$1:$B$133,2,FALSE)</f>
        <v xml:space="preserve"> q**2*a**2/(6*3.1415926535*epsilon*c**3)</v>
      </c>
      <c r="D258" s="3">
        <f>_xlfn.IFNA(VLOOKUP(CONCATENATE($A258,"_",$B258), 'Srbench noise 0'!$A$1:$AH$1291, 32, FALSE),"")</f>
        <v>1</v>
      </c>
      <c r="E258" s="17">
        <f>_xlfn.IFNA(VLOOKUP(CONCATENATE($A258,"_",$B258), 'Srbench noise 0'!$A$1:$AH$1291, 34, FALSE),"")</f>
        <v>4.0000000000000001E-8</v>
      </c>
      <c r="F258" s="17">
        <f>_xlfn.IFNA(VLOOKUP(CONCATENATE($A258,"_",$B258), 'Srbench noise 0'!$A$1:$AH$1291, 16, FALSE),"")</f>
        <v>14</v>
      </c>
      <c r="G258" s="17">
        <f>_xlfn.IFNA(VLOOKUP(CONCATENATE($A258,"_",$B258), 'Srbench noise 0'!$A$1:$AH$1291, 18, FALSE),"")</f>
        <v>40.799999999999997</v>
      </c>
      <c r="H258" s="17" t="str">
        <f>_xlfn.IFNA(VLOOKUP(CONCATENATE($A258,"_",$B258), 'Srbench noise 0'!$A$1:$AH$1291, 28, FALSE),"")</f>
        <v>0.05305165*x0**2*x1**2/(x2*x3**3)</v>
      </c>
      <c r="I258" s="17">
        <f t="shared" si="18"/>
        <v>1</v>
      </c>
      <c r="J258" s="17">
        <f t="shared" si="19"/>
        <v>1</v>
      </c>
      <c r="K258" s="4">
        <f t="shared" si="20"/>
        <v>1</v>
      </c>
      <c r="L258" s="3">
        <f>_xlfn.IFNA(VLOOKUP(CONCATENATE($A258,"_",$B258), 'Srbench noise 0.01'!$A$1:$AH$1291, 32, FALSE),"")</f>
        <v>0.99629623</v>
      </c>
      <c r="M258" s="17">
        <f>_xlfn.IFNA(VLOOKUP(CONCATENATE($A258,"_",$B258), 'Srbench noise 0.01'!$A$1:$AH$1291, 34, FALSE),"")</f>
        <v>4.7969579999999998E-2</v>
      </c>
      <c r="N258" s="17">
        <f>_xlfn.IFNA(VLOOKUP(CONCATENATE($A258,"_",$B258), 'Srbench noise 0.01'!$A$1:$AH$1291, 16, FALSE),"")</f>
        <v>14</v>
      </c>
      <c r="O258" s="17">
        <f>_xlfn.IFNA(VLOOKUP(CONCATENATE($A258,"_",$B258), 'Srbench noise 0.01'!$A$1:$AH$1291, 18, FALSE),"")</f>
        <v>39.5</v>
      </c>
      <c r="P258" s="17" t="str">
        <f>_xlfn.IFNA(VLOOKUP(CONCATENATE($A258,"_",$B258), 'Srbench noise 0.01'!$A$1:$AH$1291, 28, FALSE),"")</f>
        <v>0.05*x0**2*x1**2/(x2*x3**3)</v>
      </c>
      <c r="Q258" s="17">
        <f t="shared" si="21"/>
        <v>0</v>
      </c>
      <c r="R258" s="17">
        <f t="shared" si="22"/>
        <v>0</v>
      </c>
      <c r="S258" s="4">
        <f t="shared" si="23"/>
        <v>0</v>
      </c>
    </row>
    <row r="259" spans="1:19" x14ac:dyDescent="0.25">
      <c r="A259" t="s">
        <v>97</v>
      </c>
      <c r="B259">
        <v>16850</v>
      </c>
      <c r="C259" t="str">
        <f>VLOOKUP(A259,'srbench true models'!$A$1:$B$133,2,FALSE)</f>
        <v xml:space="preserve"> q**2*a**2/(6*3.1415926535*epsilon*c**3)</v>
      </c>
      <c r="D259" s="3">
        <f>_xlfn.IFNA(VLOOKUP(CONCATENATE($A259,"_",$B259), 'Srbench noise 0'!$A$1:$AH$1291, 32, FALSE),"")</f>
        <v>1</v>
      </c>
      <c r="E259" s="17">
        <f>_xlfn.IFNA(VLOOKUP(CONCATENATE($A259,"_",$B259), 'Srbench noise 0'!$A$1:$AH$1291, 34, FALSE),"")</f>
        <v>4.0000000000000001E-8</v>
      </c>
      <c r="F259" s="17">
        <f>_xlfn.IFNA(VLOOKUP(CONCATENATE($A259,"_",$B259), 'Srbench noise 0'!$A$1:$AH$1291, 16, FALSE),"")</f>
        <v>14</v>
      </c>
      <c r="G259" s="17">
        <f>_xlfn.IFNA(VLOOKUP(CONCATENATE($A259,"_",$B259), 'Srbench noise 0'!$A$1:$AH$1291, 18, FALSE),"")</f>
        <v>29.9</v>
      </c>
      <c r="H259" s="17" t="str">
        <f>_xlfn.IFNA(VLOOKUP(CONCATENATE($A259,"_",$B259), 'Srbench noise 0'!$A$1:$AH$1291, 28, FALSE),"")</f>
        <v>0.05305165*x0**2*x1**2/(x2*x3**3)</v>
      </c>
      <c r="I259" s="17">
        <f t="shared" si="18"/>
        <v>1</v>
      </c>
      <c r="J259" s="17">
        <f t="shared" si="19"/>
        <v>1</v>
      </c>
      <c r="K259" s="4">
        <f t="shared" si="20"/>
        <v>1</v>
      </c>
      <c r="L259" s="3">
        <f>_xlfn.IFNA(VLOOKUP(CONCATENATE($A259,"_",$B259), 'Srbench noise 0.01'!$A$1:$AH$1291, 32, FALSE),"")</f>
        <v>0.99629807999999997</v>
      </c>
      <c r="M259" s="17">
        <f>_xlfn.IFNA(VLOOKUP(CONCATENATE($A259,"_",$B259), 'Srbench noise 0.01'!$A$1:$AH$1291, 34, FALSE),"")</f>
        <v>4.9091650000000001E-2</v>
      </c>
      <c r="N259" s="17">
        <f>_xlfn.IFNA(VLOOKUP(CONCATENATE($A259,"_",$B259), 'Srbench noise 0.01'!$A$1:$AH$1291, 16, FALSE),"")</f>
        <v>14</v>
      </c>
      <c r="O259" s="17">
        <f>_xlfn.IFNA(VLOOKUP(CONCATENATE($A259,"_",$B259), 'Srbench noise 0.01'!$A$1:$AH$1291, 18, FALSE),"")</f>
        <v>29.5</v>
      </c>
      <c r="P259" s="17" t="str">
        <f>_xlfn.IFNA(VLOOKUP(CONCATENATE($A259,"_",$B259), 'Srbench noise 0.01'!$A$1:$AH$1291, 28, FALSE),"")</f>
        <v>0.05*x0**2*x1**2/(x2*x3**3)</v>
      </c>
      <c r="Q259" s="17">
        <f t="shared" si="21"/>
        <v>0</v>
      </c>
      <c r="R259" s="17">
        <f t="shared" si="22"/>
        <v>0</v>
      </c>
      <c r="S259" s="4">
        <f t="shared" si="23"/>
        <v>0</v>
      </c>
    </row>
    <row r="260" spans="1:19" x14ac:dyDescent="0.25">
      <c r="A260" t="s">
        <v>97</v>
      </c>
      <c r="B260">
        <v>21962</v>
      </c>
      <c r="C260" t="str">
        <f>VLOOKUP(A260,'srbench true models'!$A$1:$B$133,2,FALSE)</f>
        <v xml:space="preserve"> q**2*a**2/(6*3.1415926535*epsilon*c**3)</v>
      </c>
      <c r="D260" s="3">
        <f>_xlfn.IFNA(VLOOKUP(CONCATENATE($A260,"_",$B260), 'Srbench noise 0'!$A$1:$AH$1291, 32, FALSE),"")</f>
        <v>1</v>
      </c>
      <c r="E260" s="17">
        <f>_xlfn.IFNA(VLOOKUP(CONCATENATE($A260,"_",$B260), 'Srbench noise 0'!$A$1:$AH$1291, 34, FALSE),"")</f>
        <v>4.0000000000000001E-8</v>
      </c>
      <c r="F260" s="17">
        <f>_xlfn.IFNA(VLOOKUP(CONCATENATE($A260,"_",$B260), 'Srbench noise 0'!$A$1:$AH$1291, 16, FALSE),"")</f>
        <v>14</v>
      </c>
      <c r="G260" s="17">
        <f>_xlfn.IFNA(VLOOKUP(CONCATENATE($A260,"_",$B260), 'Srbench noise 0'!$A$1:$AH$1291, 18, FALSE),"")</f>
        <v>31.2</v>
      </c>
      <c r="H260" s="17" t="str">
        <f>_xlfn.IFNA(VLOOKUP(CONCATENATE($A260,"_",$B260), 'Srbench noise 0'!$A$1:$AH$1291, 28, FALSE),"")</f>
        <v>0.05305165*x0**2*x1**2/(x2*x3**3)</v>
      </c>
      <c r="I260" s="17">
        <f t="shared" si="18"/>
        <v>1</v>
      </c>
      <c r="J260" s="17">
        <f t="shared" si="19"/>
        <v>1</v>
      </c>
      <c r="K260" s="4">
        <f t="shared" si="20"/>
        <v>1</v>
      </c>
      <c r="L260" s="3">
        <f>_xlfn.IFNA(VLOOKUP(CONCATENATE($A260,"_",$B260), 'Srbench noise 0.01'!$A$1:$AH$1291, 32, FALSE),"")</f>
        <v>0.99629765999999997</v>
      </c>
      <c r="M260" s="17">
        <f>_xlfn.IFNA(VLOOKUP(CONCATENATE($A260,"_",$B260), 'Srbench noise 0.01'!$A$1:$AH$1291, 34, FALSE),"")</f>
        <v>4.9209099999999999E-2</v>
      </c>
      <c r="N260" s="17">
        <f>_xlfn.IFNA(VLOOKUP(CONCATENATE($A260,"_",$B260), 'Srbench noise 0.01'!$A$1:$AH$1291, 16, FALSE),"")</f>
        <v>14</v>
      </c>
      <c r="O260" s="17">
        <f>_xlfn.IFNA(VLOOKUP(CONCATENATE($A260,"_",$B260), 'Srbench noise 0.01'!$A$1:$AH$1291, 18, FALSE),"")</f>
        <v>25.8</v>
      </c>
      <c r="P260" s="17" t="str">
        <f>_xlfn.IFNA(VLOOKUP(CONCATENATE($A260,"_",$B260), 'Srbench noise 0.01'!$A$1:$AH$1291, 28, FALSE),"")</f>
        <v>0.05*x0**2*x1**2/(x2*x3**3)</v>
      </c>
      <c r="Q260" s="17">
        <f t="shared" si="21"/>
        <v>0</v>
      </c>
      <c r="R260" s="17">
        <f t="shared" si="22"/>
        <v>0</v>
      </c>
      <c r="S260" s="4">
        <f t="shared" si="23"/>
        <v>0</v>
      </c>
    </row>
    <row r="261" spans="1:19" x14ac:dyDescent="0.25">
      <c r="A261" t="s">
        <v>97</v>
      </c>
      <c r="B261">
        <v>23654</v>
      </c>
      <c r="C261" t="str">
        <f>VLOOKUP(A261,'srbench true models'!$A$1:$B$133,2,FALSE)</f>
        <v xml:space="preserve"> q**2*a**2/(6*3.1415926535*epsilon*c**3)</v>
      </c>
      <c r="D261" s="3">
        <f>_xlfn.IFNA(VLOOKUP(CONCATENATE($A261,"_",$B261), 'Srbench noise 0'!$A$1:$AH$1291, 32, FALSE),"")</f>
        <v>1</v>
      </c>
      <c r="E261" s="17">
        <f>_xlfn.IFNA(VLOOKUP(CONCATENATE($A261,"_",$B261), 'Srbench noise 0'!$A$1:$AH$1291, 34, FALSE),"")</f>
        <v>2.9999999999999997E-8</v>
      </c>
      <c r="F261" s="17">
        <f>_xlfn.IFNA(VLOOKUP(CONCATENATE($A261,"_",$B261), 'Srbench noise 0'!$A$1:$AH$1291, 16, FALSE),"")</f>
        <v>14</v>
      </c>
      <c r="G261" s="17">
        <f>_xlfn.IFNA(VLOOKUP(CONCATENATE($A261,"_",$B261), 'Srbench noise 0'!$A$1:$AH$1291, 18, FALSE),"")</f>
        <v>60.4</v>
      </c>
      <c r="H261" s="17" t="str">
        <f>_xlfn.IFNA(VLOOKUP(CONCATENATE($A261,"_",$B261), 'Srbench noise 0'!$A$1:$AH$1291, 28, FALSE),"")</f>
        <v>0.05305165*x0**2*x1**2/(x2*x3**3)</v>
      </c>
      <c r="I261" s="17">
        <f t="shared" ref="I261:I324" si="24">IF(D261&gt;0.999,1,0)</f>
        <v>1</v>
      </c>
      <c r="J261" s="17">
        <f t="shared" ref="J261:J324" si="25">IF(AND(D261=1, E261&lt;0.000001),1,IF(AND(D261&gt;0.999,E261&lt;0.001),"?",0))</f>
        <v>1</v>
      </c>
      <c r="K261" s="4">
        <f t="shared" ref="K261:K324" si="26">IF(J261&lt;&gt;"?",J261,"")</f>
        <v>1</v>
      </c>
      <c r="L261" s="3">
        <f>_xlfn.IFNA(VLOOKUP(CONCATENATE($A261,"_",$B261), 'Srbench noise 0.01'!$A$1:$AH$1291, 32, FALSE),"")</f>
        <v>0.99624303999999997</v>
      </c>
      <c r="M261" s="17">
        <f>_xlfn.IFNA(VLOOKUP(CONCATENATE($A261,"_",$B261), 'Srbench noise 0.01'!$A$1:$AH$1291, 34, FALSE),"")</f>
        <v>4.3524130000000001E-2</v>
      </c>
      <c r="N261" s="17">
        <f>_xlfn.IFNA(VLOOKUP(CONCATENATE($A261,"_",$B261), 'Srbench noise 0.01'!$A$1:$AH$1291, 16, FALSE),"")</f>
        <v>14</v>
      </c>
      <c r="O261" s="17">
        <f>_xlfn.IFNA(VLOOKUP(CONCATENATE($A261,"_",$B261), 'Srbench noise 0.01'!$A$1:$AH$1291, 18, FALSE),"")</f>
        <v>65.5</v>
      </c>
      <c r="P261" s="17" t="str">
        <f>_xlfn.IFNA(VLOOKUP(CONCATENATE($A261,"_",$B261), 'Srbench noise 0.01'!$A$1:$AH$1291, 28, FALSE),"")</f>
        <v>0.05*x0**2*x1**2/(x2*x3**3)</v>
      </c>
      <c r="Q261" s="17">
        <f t="shared" ref="Q261:Q324" si="27">IF(L261&gt;0.999,1,0)</f>
        <v>0</v>
      </c>
      <c r="R261" s="17">
        <f t="shared" ref="R261:R324" si="28">IF(AND(L261=1, M261&lt;0.000001),1,IF(AND(L261&gt;0.999,M261&lt;0.001),"?",0))</f>
        <v>0</v>
      </c>
      <c r="S261" s="4">
        <f t="shared" ref="S261:S324" si="29">IF(R261&lt;&gt;"?",R261,"")</f>
        <v>0</v>
      </c>
    </row>
    <row r="262" spans="1:19" x14ac:dyDescent="0.25">
      <c r="A262" t="s">
        <v>97</v>
      </c>
      <c r="B262">
        <v>28020</v>
      </c>
      <c r="C262" t="str">
        <f>VLOOKUP(A262,'srbench true models'!$A$1:$B$133,2,FALSE)</f>
        <v xml:space="preserve"> q**2*a**2/(6*3.1415926535*epsilon*c**3)</v>
      </c>
      <c r="D262" s="3">
        <f>_xlfn.IFNA(VLOOKUP(CONCATENATE($A262,"_",$B262), 'Srbench noise 0'!$A$1:$AH$1291, 32, FALSE),"")</f>
        <v>0.99995330000000004</v>
      </c>
      <c r="E262" s="17">
        <f>_xlfn.IFNA(VLOOKUP(CONCATENATE($A262,"_",$B262), 'Srbench noise 0'!$A$1:$AH$1291, 34, FALSE),"")</f>
        <v>5.1453799999999997E-3</v>
      </c>
      <c r="F262" s="17">
        <f>_xlfn.IFNA(VLOOKUP(CONCATENATE($A262,"_",$B262), 'Srbench noise 0'!$A$1:$AH$1291, 16, FALSE),"")</f>
        <v>33</v>
      </c>
      <c r="G262" s="17">
        <f>_xlfn.IFNA(VLOOKUP(CONCATENATE($A262,"_",$B262), 'Srbench noise 0'!$A$1:$AH$1291, 18, FALSE),"")</f>
        <v>3601</v>
      </c>
      <c r="H262" s="17" t="str">
        <f>_xlfn.IFNA(VLOOKUP(CONCATENATE($A262,"_",$B262), 'Srbench noise 0'!$A$1:$AH$1291, 28, FALSE),"")</f>
        <v>0.3254416*x0**2*x1**2/(x2 + x3)**4 + 0.051374*x0**2*x1**2/(x3**2*(0.25464791*x2 + x3)**2) + 0.00079913</v>
      </c>
      <c r="I262" s="17">
        <f t="shared" si="24"/>
        <v>1</v>
      </c>
      <c r="J262" s="17">
        <f t="shared" si="25"/>
        <v>0</v>
      </c>
      <c r="K262" s="4">
        <f t="shared" si="26"/>
        <v>0</v>
      </c>
      <c r="L262" s="3">
        <f>_xlfn.IFNA(VLOOKUP(CONCATENATE($A262,"_",$B262), 'Srbench noise 0.01'!$A$1:$AH$1291, 32, FALSE),"")</f>
        <v>0.99533466999999998</v>
      </c>
      <c r="M262" s="17">
        <f>_xlfn.IFNA(VLOOKUP(CONCATENATE($A262,"_",$B262), 'Srbench noise 0.01'!$A$1:$AH$1291, 34, FALSE),"")</f>
        <v>5.1428929999999998E-2</v>
      </c>
      <c r="N262" s="17">
        <f>_xlfn.IFNA(VLOOKUP(CONCATENATE($A262,"_",$B262), 'Srbench noise 0.01'!$A$1:$AH$1291, 16, FALSE),"")</f>
        <v>25</v>
      </c>
      <c r="O262" s="17">
        <f>_xlfn.IFNA(VLOOKUP(CONCATENATE($A262,"_",$B262), 'Srbench noise 0.01'!$A$1:$AH$1291, 18, FALSE),"")</f>
        <v>60.3</v>
      </c>
      <c r="P262" s="17" t="str">
        <f>_xlfn.IFNA(VLOOKUP(CONCATENATE($A262,"_",$B262), 'Srbench noise 0.01'!$A$1:$AH$1291, 28, FALSE),"")</f>
        <v>0.04 - 0.2/x3 + 0.21*(x0*x1 + x2 - 1)**2/(x3**2*(x2 + x3)**2)</v>
      </c>
      <c r="Q262" s="17">
        <f t="shared" si="27"/>
        <v>0</v>
      </c>
      <c r="R262" s="17">
        <f t="shared" si="28"/>
        <v>0</v>
      </c>
      <c r="S262" s="4">
        <f t="shared" si="29"/>
        <v>0</v>
      </c>
    </row>
    <row r="263" spans="1:19" x14ac:dyDescent="0.25">
      <c r="A263" t="s">
        <v>97</v>
      </c>
      <c r="B263">
        <v>29910</v>
      </c>
      <c r="C263" t="str">
        <f>VLOOKUP(A263,'srbench true models'!$A$1:$B$133,2,FALSE)</f>
        <v xml:space="preserve"> q**2*a**2/(6*3.1415926535*epsilon*c**3)</v>
      </c>
      <c r="D263" s="3">
        <f>_xlfn.IFNA(VLOOKUP(CONCATENATE($A263,"_",$B263), 'Srbench noise 0'!$A$1:$AH$1291, 32, FALSE),"")</f>
        <v>1</v>
      </c>
      <c r="E263" s="17">
        <f>_xlfn.IFNA(VLOOKUP(CONCATENATE($A263,"_",$B263), 'Srbench noise 0'!$A$1:$AH$1291, 34, FALSE),"")</f>
        <v>2.9999999999999997E-8</v>
      </c>
      <c r="F263" s="17">
        <f>_xlfn.IFNA(VLOOKUP(CONCATENATE($A263,"_",$B263), 'Srbench noise 0'!$A$1:$AH$1291, 16, FALSE),"")</f>
        <v>14</v>
      </c>
      <c r="G263" s="17">
        <f>_xlfn.IFNA(VLOOKUP(CONCATENATE($A263,"_",$B263), 'Srbench noise 0'!$A$1:$AH$1291, 18, FALSE),"")</f>
        <v>60.1</v>
      </c>
      <c r="H263" s="17" t="str">
        <f>_xlfn.IFNA(VLOOKUP(CONCATENATE($A263,"_",$B263), 'Srbench noise 0'!$A$1:$AH$1291, 28, FALSE),"")</f>
        <v>0.05305165*x0**2*x1**2/(x2*x3**3)</v>
      </c>
      <c r="I263" s="17">
        <f t="shared" si="24"/>
        <v>1</v>
      </c>
      <c r="J263" s="17">
        <f t="shared" si="25"/>
        <v>1</v>
      </c>
      <c r="K263" s="4">
        <f t="shared" si="26"/>
        <v>1</v>
      </c>
      <c r="L263" s="3">
        <f>_xlfn.IFNA(VLOOKUP(CONCATENATE($A263,"_",$B263), 'Srbench noise 0.01'!$A$1:$AH$1291, 32, FALSE),"")</f>
        <v>0.99625529000000002</v>
      </c>
      <c r="M263" s="17">
        <f>_xlfn.IFNA(VLOOKUP(CONCATENATE($A263,"_",$B263), 'Srbench noise 0.01'!$A$1:$AH$1291, 34, FALSE),"")</f>
        <v>4.597014E-2</v>
      </c>
      <c r="N263" s="17">
        <f>_xlfn.IFNA(VLOOKUP(CONCATENATE($A263,"_",$B263), 'Srbench noise 0.01'!$A$1:$AH$1291, 16, FALSE),"")</f>
        <v>14</v>
      </c>
      <c r="O263" s="17">
        <f>_xlfn.IFNA(VLOOKUP(CONCATENATE($A263,"_",$B263), 'Srbench noise 0.01'!$A$1:$AH$1291, 18, FALSE),"")</f>
        <v>57</v>
      </c>
      <c r="P263" s="17" t="str">
        <f>_xlfn.IFNA(VLOOKUP(CONCATENATE($A263,"_",$B263), 'Srbench noise 0.01'!$A$1:$AH$1291, 28, FALSE),"")</f>
        <v>0.05*x0**2*x1**2/(x2*x3**3)</v>
      </c>
      <c r="Q263" s="17">
        <f t="shared" si="27"/>
        <v>0</v>
      </c>
      <c r="R263" s="17">
        <f t="shared" si="28"/>
        <v>0</v>
      </c>
      <c r="S263" s="4">
        <f t="shared" si="29"/>
        <v>0</v>
      </c>
    </row>
    <row r="264" spans="1:19" x14ac:dyDescent="0.25">
      <c r="A264" t="s">
        <v>41</v>
      </c>
      <c r="B264">
        <v>860</v>
      </c>
      <c r="C264" t="str">
        <f>VLOOKUP(A264,'srbench true models'!$A$1:$B$133,2,FALSE)</f>
        <v xml:space="preserve"> omega_0/(1-v/c)</v>
      </c>
      <c r="D264" s="3">
        <f>_xlfn.IFNA(VLOOKUP(CONCATENATE($A264,"_",$B264), 'Srbench noise 0'!$A$1:$AH$1291, 32, FALSE),"")</f>
        <v>1</v>
      </c>
      <c r="E264" s="17">
        <f>_xlfn.IFNA(VLOOKUP(CONCATENATE($A264,"_",$B264), 'Srbench noise 0'!$A$1:$AH$1291, 34, FALSE),"")</f>
        <v>0</v>
      </c>
      <c r="F264" s="17">
        <f>_xlfn.IFNA(VLOOKUP(CONCATENATE($A264,"_",$B264), 'Srbench noise 0'!$A$1:$AH$1291, 16, FALSE),"")</f>
        <v>12</v>
      </c>
      <c r="G264" s="17">
        <f>_xlfn.IFNA(VLOOKUP(CONCATENATE($A264,"_",$B264), 'Srbench noise 0'!$A$1:$AH$1291, 18, FALSE),"")</f>
        <v>21.7</v>
      </c>
      <c r="H264" s="17" t="str">
        <f>_xlfn.IFNA(VLOOKUP(CONCATENATE($A264,"_",$B264), 'Srbench noise 0'!$A$1:$AH$1291, 28, FALSE),"")</f>
        <v>x1*x2/(x0 - x1) + x2</v>
      </c>
      <c r="I264" s="17">
        <f t="shared" si="24"/>
        <v>1</v>
      </c>
      <c r="J264" s="17">
        <f t="shared" si="25"/>
        <v>1</v>
      </c>
      <c r="K264" s="4">
        <f t="shared" si="26"/>
        <v>1</v>
      </c>
      <c r="L264" s="3">
        <f>_xlfn.IFNA(VLOOKUP(CONCATENATE($A264,"_",$B264), 'Srbench noise 0.01'!$A$1:$AH$1291, 32, FALSE),"")</f>
        <v>1</v>
      </c>
      <c r="M264" s="17">
        <f>_xlfn.IFNA(VLOOKUP(CONCATENATE($A264,"_",$B264), 'Srbench noise 0.01'!$A$1:$AH$1291, 34, FALSE),"")</f>
        <v>0</v>
      </c>
      <c r="N264" s="17">
        <f>_xlfn.IFNA(VLOOKUP(CONCATENATE($A264,"_",$B264), 'Srbench noise 0.01'!$A$1:$AH$1291, 16, FALSE),"")</f>
        <v>12</v>
      </c>
      <c r="O264" s="17">
        <f>_xlfn.IFNA(VLOOKUP(CONCATENATE($A264,"_",$B264), 'Srbench noise 0.01'!$A$1:$AH$1291, 18, FALSE),"")</f>
        <v>21.8</v>
      </c>
      <c r="P264" s="17" t="str">
        <f>_xlfn.IFNA(VLOOKUP(CONCATENATE($A264,"_",$B264), 'Srbench noise 0.01'!$A$1:$AH$1291, 28, FALSE),"")</f>
        <v>x1*x2/(x0 - x1) + x2</v>
      </c>
      <c r="Q264" s="17">
        <f t="shared" si="27"/>
        <v>1</v>
      </c>
      <c r="R264" s="17">
        <f t="shared" si="28"/>
        <v>1</v>
      </c>
      <c r="S264" s="4">
        <f t="shared" si="29"/>
        <v>1</v>
      </c>
    </row>
    <row r="265" spans="1:19" x14ac:dyDescent="0.25">
      <c r="A265" t="s">
        <v>41</v>
      </c>
      <c r="B265">
        <v>4426</v>
      </c>
      <c r="C265" t="str">
        <f>VLOOKUP(A265,'srbench true models'!$A$1:$B$133,2,FALSE)</f>
        <v xml:space="preserve"> omega_0/(1-v/c)</v>
      </c>
      <c r="D265" s="3">
        <f>_xlfn.IFNA(VLOOKUP(CONCATENATE($A265,"_",$B265), 'Srbench noise 0'!$A$1:$AH$1291, 32, FALSE),"")</f>
        <v>1</v>
      </c>
      <c r="E265" s="17">
        <f>_xlfn.IFNA(VLOOKUP(CONCATENATE($A265,"_",$B265), 'Srbench noise 0'!$A$1:$AH$1291, 34, FALSE),"")</f>
        <v>0</v>
      </c>
      <c r="F265" s="17">
        <f>_xlfn.IFNA(VLOOKUP(CONCATENATE($A265,"_",$B265), 'Srbench noise 0'!$A$1:$AH$1291, 16, FALSE),"")</f>
        <v>12</v>
      </c>
      <c r="G265" s="17">
        <f>_xlfn.IFNA(VLOOKUP(CONCATENATE($A265,"_",$B265), 'Srbench noise 0'!$A$1:$AH$1291, 18, FALSE),"")</f>
        <v>21.2</v>
      </c>
      <c r="H265" s="17" t="str">
        <f>_xlfn.IFNA(VLOOKUP(CONCATENATE($A265,"_",$B265), 'Srbench noise 0'!$A$1:$AH$1291, 28, FALSE),"")</f>
        <v>x1*x2/(x0 - x1) + x2</v>
      </c>
      <c r="I265" s="17">
        <f t="shared" si="24"/>
        <v>1</v>
      </c>
      <c r="J265" s="17">
        <f t="shared" si="25"/>
        <v>1</v>
      </c>
      <c r="K265" s="4">
        <f t="shared" si="26"/>
        <v>1</v>
      </c>
      <c r="L265" s="3">
        <f>_xlfn.IFNA(VLOOKUP(CONCATENATE($A265,"_",$B265), 'Srbench noise 0.01'!$A$1:$AH$1291, 32, FALSE),"")</f>
        <v>1</v>
      </c>
      <c r="M265" s="17">
        <f>_xlfn.IFNA(VLOOKUP(CONCATENATE($A265,"_",$B265), 'Srbench noise 0.01'!$A$1:$AH$1291, 34, FALSE),"")</f>
        <v>0</v>
      </c>
      <c r="N265" s="17">
        <f>_xlfn.IFNA(VLOOKUP(CONCATENATE($A265,"_",$B265), 'Srbench noise 0.01'!$A$1:$AH$1291, 16, FALSE),"")</f>
        <v>10</v>
      </c>
      <c r="O265" s="17">
        <f>_xlfn.IFNA(VLOOKUP(CONCATENATE($A265,"_",$B265), 'Srbench noise 0.01'!$A$1:$AH$1291, 18, FALSE),"")</f>
        <v>28.6</v>
      </c>
      <c r="P265" s="17" t="str">
        <f>_xlfn.IFNA(VLOOKUP(CONCATENATE($A265,"_",$B265), 'Srbench noise 0.01'!$A$1:$AH$1291, 28, FALSE),"")</f>
        <v>x0*x2/(x0 - x1)</v>
      </c>
      <c r="Q265" s="17">
        <f t="shared" si="27"/>
        <v>1</v>
      </c>
      <c r="R265" s="17">
        <f t="shared" si="28"/>
        <v>1</v>
      </c>
      <c r="S265" s="4">
        <f t="shared" si="29"/>
        <v>1</v>
      </c>
    </row>
    <row r="266" spans="1:19" x14ac:dyDescent="0.25">
      <c r="A266" t="s">
        <v>41</v>
      </c>
      <c r="B266">
        <v>5390</v>
      </c>
      <c r="C266" t="str">
        <f>VLOOKUP(A266,'srbench true models'!$A$1:$B$133,2,FALSE)</f>
        <v xml:space="preserve"> omega_0/(1-v/c)</v>
      </c>
      <c r="D266" s="3">
        <f>_xlfn.IFNA(VLOOKUP(CONCATENATE($A266,"_",$B266), 'Srbench noise 0'!$A$1:$AH$1291, 32, FALSE),"")</f>
        <v>1</v>
      </c>
      <c r="E266" s="17">
        <f>_xlfn.IFNA(VLOOKUP(CONCATENATE($A266,"_",$B266), 'Srbench noise 0'!$A$1:$AH$1291, 34, FALSE),"")</f>
        <v>0</v>
      </c>
      <c r="F266" s="17">
        <f>_xlfn.IFNA(VLOOKUP(CONCATENATE($A266,"_",$B266), 'Srbench noise 0'!$A$1:$AH$1291, 16, FALSE),"")</f>
        <v>12</v>
      </c>
      <c r="G266" s="17">
        <f>_xlfn.IFNA(VLOOKUP(CONCATENATE($A266,"_",$B266), 'Srbench noise 0'!$A$1:$AH$1291, 18, FALSE),"")</f>
        <v>21.5</v>
      </c>
      <c r="H266" s="17" t="str">
        <f>_xlfn.IFNA(VLOOKUP(CONCATENATE($A266,"_",$B266), 'Srbench noise 0'!$A$1:$AH$1291, 28, FALSE),"")</f>
        <v>x1*x2/(x0 - x1) + x2</v>
      </c>
      <c r="I266" s="17">
        <f t="shared" si="24"/>
        <v>1</v>
      </c>
      <c r="J266" s="17">
        <f t="shared" si="25"/>
        <v>1</v>
      </c>
      <c r="K266" s="4">
        <f t="shared" si="26"/>
        <v>1</v>
      </c>
      <c r="L266" s="3">
        <f>_xlfn.IFNA(VLOOKUP(CONCATENATE($A266,"_",$B266), 'Srbench noise 0.01'!$A$1:$AH$1291, 32, FALSE),"")</f>
        <v>1</v>
      </c>
      <c r="M266" s="17">
        <f>_xlfn.IFNA(VLOOKUP(CONCATENATE($A266,"_",$B266), 'Srbench noise 0.01'!$A$1:$AH$1291, 34, FALSE),"")</f>
        <v>0</v>
      </c>
      <c r="N266" s="17">
        <f>_xlfn.IFNA(VLOOKUP(CONCATENATE($A266,"_",$B266), 'Srbench noise 0.01'!$A$1:$AH$1291, 16, FALSE),"")</f>
        <v>10</v>
      </c>
      <c r="O266" s="17">
        <f>_xlfn.IFNA(VLOOKUP(CONCATENATE($A266,"_",$B266), 'Srbench noise 0.01'!$A$1:$AH$1291, 18, FALSE),"")</f>
        <v>26.6</v>
      </c>
      <c r="P266" s="17" t="str">
        <f>_xlfn.IFNA(VLOOKUP(CONCATENATE($A266,"_",$B266), 'Srbench noise 0.01'!$A$1:$AH$1291, 28, FALSE),"")</f>
        <v>x0*x2/(x0 - x1)</v>
      </c>
      <c r="Q266" s="17">
        <f t="shared" si="27"/>
        <v>1</v>
      </c>
      <c r="R266" s="17">
        <f t="shared" si="28"/>
        <v>1</v>
      </c>
      <c r="S266" s="4">
        <f t="shared" si="29"/>
        <v>1</v>
      </c>
    </row>
    <row r="267" spans="1:19" x14ac:dyDescent="0.25">
      <c r="A267" t="s">
        <v>41</v>
      </c>
      <c r="B267">
        <v>14423</v>
      </c>
      <c r="C267" t="str">
        <f>VLOOKUP(A267,'srbench true models'!$A$1:$B$133,2,FALSE)</f>
        <v xml:space="preserve"> omega_0/(1-v/c)</v>
      </c>
      <c r="D267" s="3">
        <f>_xlfn.IFNA(VLOOKUP(CONCATENATE($A267,"_",$B267), 'Srbench noise 0'!$A$1:$AH$1291, 32, FALSE),"")</f>
        <v>1</v>
      </c>
      <c r="E267" s="17">
        <f>_xlfn.IFNA(VLOOKUP(CONCATENATE($A267,"_",$B267), 'Srbench noise 0'!$A$1:$AH$1291, 34, FALSE),"")</f>
        <v>0</v>
      </c>
      <c r="F267" s="17">
        <f>_xlfn.IFNA(VLOOKUP(CONCATENATE($A267,"_",$B267), 'Srbench noise 0'!$A$1:$AH$1291, 16, FALSE),"")</f>
        <v>12</v>
      </c>
      <c r="G267" s="17">
        <f>_xlfn.IFNA(VLOOKUP(CONCATENATE($A267,"_",$B267), 'Srbench noise 0'!$A$1:$AH$1291, 18, FALSE),"")</f>
        <v>21.6</v>
      </c>
      <c r="H267" s="17" t="str">
        <f>_xlfn.IFNA(VLOOKUP(CONCATENATE($A267,"_",$B267), 'Srbench noise 0'!$A$1:$AH$1291, 28, FALSE),"")</f>
        <v>x1*x2/(x0 - x1) + x2</v>
      </c>
      <c r="I267" s="17">
        <f t="shared" si="24"/>
        <v>1</v>
      </c>
      <c r="J267" s="17">
        <f t="shared" si="25"/>
        <v>1</v>
      </c>
      <c r="K267" s="4">
        <f t="shared" si="26"/>
        <v>1</v>
      </c>
      <c r="L267" s="3">
        <f>_xlfn.IFNA(VLOOKUP(CONCATENATE($A267,"_",$B267), 'Srbench noise 0.01'!$A$1:$AH$1291, 32, FALSE),"")</f>
        <v>1</v>
      </c>
      <c r="M267" s="17">
        <f>_xlfn.IFNA(VLOOKUP(CONCATENATE($A267,"_",$B267), 'Srbench noise 0.01'!$A$1:$AH$1291, 34, FALSE),"")</f>
        <v>0</v>
      </c>
      <c r="N267" s="17">
        <f>_xlfn.IFNA(VLOOKUP(CONCATENATE($A267,"_",$B267), 'Srbench noise 0.01'!$A$1:$AH$1291, 16, FALSE),"")</f>
        <v>10</v>
      </c>
      <c r="O267" s="17">
        <f>_xlfn.IFNA(VLOOKUP(CONCATENATE($A267,"_",$B267), 'Srbench noise 0.01'!$A$1:$AH$1291, 18, FALSE),"")</f>
        <v>25.6</v>
      </c>
      <c r="P267" s="17" t="str">
        <f>_xlfn.IFNA(VLOOKUP(CONCATENATE($A267,"_",$B267), 'Srbench noise 0.01'!$A$1:$AH$1291, 28, FALSE),"")</f>
        <v>x0*x2/(x0 - x1)</v>
      </c>
      <c r="Q267" s="17">
        <f t="shared" si="27"/>
        <v>1</v>
      </c>
      <c r="R267" s="17">
        <f t="shared" si="28"/>
        <v>1</v>
      </c>
      <c r="S267" s="4">
        <f t="shared" si="29"/>
        <v>1</v>
      </c>
    </row>
    <row r="268" spans="1:19" x14ac:dyDescent="0.25">
      <c r="A268" t="s">
        <v>41</v>
      </c>
      <c r="B268">
        <v>15795</v>
      </c>
      <c r="C268" t="str">
        <f>VLOOKUP(A268,'srbench true models'!$A$1:$B$133,2,FALSE)</f>
        <v xml:space="preserve"> omega_0/(1-v/c)</v>
      </c>
      <c r="D268" s="3">
        <f>_xlfn.IFNA(VLOOKUP(CONCATENATE($A268,"_",$B268), 'Srbench noise 0'!$A$1:$AH$1291, 32, FALSE),"")</f>
        <v>1</v>
      </c>
      <c r="E268" s="17">
        <f>_xlfn.IFNA(VLOOKUP(CONCATENATE($A268,"_",$B268), 'Srbench noise 0'!$A$1:$AH$1291, 34, FALSE),"")</f>
        <v>0</v>
      </c>
      <c r="F268" s="17">
        <f>_xlfn.IFNA(VLOOKUP(CONCATENATE($A268,"_",$B268), 'Srbench noise 0'!$A$1:$AH$1291, 16, FALSE),"")</f>
        <v>12</v>
      </c>
      <c r="G268" s="17">
        <f>_xlfn.IFNA(VLOOKUP(CONCATENATE($A268,"_",$B268), 'Srbench noise 0'!$A$1:$AH$1291, 18, FALSE),"")</f>
        <v>17.600000000000001</v>
      </c>
      <c r="H268" s="17" t="str">
        <f>_xlfn.IFNA(VLOOKUP(CONCATENATE($A268,"_",$B268), 'Srbench noise 0'!$A$1:$AH$1291, 28, FALSE),"")</f>
        <v>x1*x2/(x0 - x1) + x2</v>
      </c>
      <c r="I268" s="17">
        <f t="shared" si="24"/>
        <v>1</v>
      </c>
      <c r="J268" s="17">
        <f t="shared" si="25"/>
        <v>1</v>
      </c>
      <c r="K268" s="4">
        <f t="shared" si="26"/>
        <v>1</v>
      </c>
      <c r="L268" s="3">
        <f>_xlfn.IFNA(VLOOKUP(CONCATENATE($A268,"_",$B268), 'Srbench noise 0.01'!$A$1:$AH$1291, 32, FALSE),"")</f>
        <v>1</v>
      </c>
      <c r="M268" s="17">
        <f>_xlfn.IFNA(VLOOKUP(CONCATENATE($A268,"_",$B268), 'Srbench noise 0.01'!$A$1:$AH$1291, 34, FALSE),"")</f>
        <v>0</v>
      </c>
      <c r="N268" s="17">
        <f>_xlfn.IFNA(VLOOKUP(CONCATENATE($A268,"_",$B268), 'Srbench noise 0.01'!$A$1:$AH$1291, 16, FALSE),"")</f>
        <v>10</v>
      </c>
      <c r="O268" s="17">
        <f>_xlfn.IFNA(VLOOKUP(CONCATENATE($A268,"_",$B268), 'Srbench noise 0.01'!$A$1:$AH$1291, 18, FALSE),"")</f>
        <v>27.7</v>
      </c>
      <c r="P268" s="17" t="str">
        <f>_xlfn.IFNA(VLOOKUP(CONCATENATE($A268,"_",$B268), 'Srbench noise 0.01'!$A$1:$AH$1291, 28, FALSE),"")</f>
        <v>x0*x2/(x0 - x1)</v>
      </c>
      <c r="Q268" s="17">
        <f t="shared" si="27"/>
        <v>1</v>
      </c>
      <c r="R268" s="17">
        <f t="shared" si="28"/>
        <v>1</v>
      </c>
      <c r="S268" s="4">
        <f t="shared" si="29"/>
        <v>1</v>
      </c>
    </row>
    <row r="269" spans="1:19" x14ac:dyDescent="0.25">
      <c r="A269" t="s">
        <v>41</v>
      </c>
      <c r="B269">
        <v>16850</v>
      </c>
      <c r="C269" t="str">
        <f>VLOOKUP(A269,'srbench true models'!$A$1:$B$133,2,FALSE)</f>
        <v xml:space="preserve"> omega_0/(1-v/c)</v>
      </c>
      <c r="D269" s="3">
        <f>_xlfn.IFNA(VLOOKUP(CONCATENATE($A269,"_",$B269), 'Srbench noise 0'!$A$1:$AH$1291, 32, FALSE),"")</f>
        <v>1</v>
      </c>
      <c r="E269" s="17">
        <f>_xlfn.IFNA(VLOOKUP(CONCATENATE($A269,"_",$B269), 'Srbench noise 0'!$A$1:$AH$1291, 34, FALSE),"")</f>
        <v>0</v>
      </c>
      <c r="F269" s="17">
        <f>_xlfn.IFNA(VLOOKUP(CONCATENATE($A269,"_",$B269), 'Srbench noise 0'!$A$1:$AH$1291, 16, FALSE),"")</f>
        <v>12</v>
      </c>
      <c r="G269" s="17">
        <f>_xlfn.IFNA(VLOOKUP(CONCATENATE($A269,"_",$B269), 'Srbench noise 0'!$A$1:$AH$1291, 18, FALSE),"")</f>
        <v>20.6</v>
      </c>
      <c r="H269" s="17" t="str">
        <f>_xlfn.IFNA(VLOOKUP(CONCATENATE($A269,"_",$B269), 'Srbench noise 0'!$A$1:$AH$1291, 28, FALSE),"")</f>
        <v>x1*x2/(x0 - x1) + x2</v>
      </c>
      <c r="I269" s="17">
        <f t="shared" si="24"/>
        <v>1</v>
      </c>
      <c r="J269" s="17">
        <f t="shared" si="25"/>
        <v>1</v>
      </c>
      <c r="K269" s="4">
        <f t="shared" si="26"/>
        <v>1</v>
      </c>
      <c r="L269" s="3">
        <f>_xlfn.IFNA(VLOOKUP(CONCATENATE($A269,"_",$B269), 'Srbench noise 0.01'!$A$1:$AH$1291, 32, FALSE),"")</f>
        <v>1</v>
      </c>
      <c r="M269" s="17">
        <f>_xlfn.IFNA(VLOOKUP(CONCATENATE($A269,"_",$B269), 'Srbench noise 0.01'!$A$1:$AH$1291, 34, FALSE),"")</f>
        <v>0</v>
      </c>
      <c r="N269" s="17">
        <f>_xlfn.IFNA(VLOOKUP(CONCATENATE($A269,"_",$B269), 'Srbench noise 0.01'!$A$1:$AH$1291, 16, FALSE),"")</f>
        <v>12</v>
      </c>
      <c r="O269" s="17">
        <f>_xlfn.IFNA(VLOOKUP(CONCATENATE($A269,"_",$B269), 'Srbench noise 0.01'!$A$1:$AH$1291, 18, FALSE),"")</f>
        <v>19.399999999999999</v>
      </c>
      <c r="P269" s="17" t="str">
        <f>_xlfn.IFNA(VLOOKUP(CONCATENATE($A269,"_",$B269), 'Srbench noise 0.01'!$A$1:$AH$1291, 28, FALSE),"")</f>
        <v>x1*x2/(x0 - x1) + x2</v>
      </c>
      <c r="Q269" s="17">
        <f t="shared" si="27"/>
        <v>1</v>
      </c>
      <c r="R269" s="17">
        <f t="shared" si="28"/>
        <v>1</v>
      </c>
      <c r="S269" s="4">
        <f t="shared" si="29"/>
        <v>1</v>
      </c>
    </row>
    <row r="270" spans="1:19" x14ac:dyDescent="0.25">
      <c r="A270" t="s">
        <v>41</v>
      </c>
      <c r="B270">
        <v>21962</v>
      </c>
      <c r="C270" t="str">
        <f>VLOOKUP(A270,'srbench true models'!$A$1:$B$133,2,FALSE)</f>
        <v xml:space="preserve"> omega_0/(1-v/c)</v>
      </c>
      <c r="D270" s="3">
        <f>_xlfn.IFNA(VLOOKUP(CONCATENATE($A270,"_",$B270), 'Srbench noise 0'!$A$1:$AH$1291, 32, FALSE),"")</f>
        <v>1</v>
      </c>
      <c r="E270" s="17">
        <f>_xlfn.IFNA(VLOOKUP(CONCATENATE($A270,"_",$B270), 'Srbench noise 0'!$A$1:$AH$1291, 34, FALSE),"")</f>
        <v>0</v>
      </c>
      <c r="F270" s="17">
        <f>_xlfn.IFNA(VLOOKUP(CONCATENATE($A270,"_",$B270), 'Srbench noise 0'!$A$1:$AH$1291, 16, FALSE),"")</f>
        <v>12</v>
      </c>
      <c r="G270" s="17">
        <f>_xlfn.IFNA(VLOOKUP(CONCATENATE($A270,"_",$B270), 'Srbench noise 0'!$A$1:$AH$1291, 18, FALSE),"")</f>
        <v>20.9</v>
      </c>
      <c r="H270" s="17" t="str">
        <f>_xlfn.IFNA(VLOOKUP(CONCATENATE($A270,"_",$B270), 'Srbench noise 0'!$A$1:$AH$1291, 28, FALSE),"")</f>
        <v>x1*x2/(x0 - x1) + x2</v>
      </c>
      <c r="I270" s="17">
        <f t="shared" si="24"/>
        <v>1</v>
      </c>
      <c r="J270" s="17">
        <f t="shared" si="25"/>
        <v>1</v>
      </c>
      <c r="K270" s="4">
        <f t="shared" si="26"/>
        <v>1</v>
      </c>
      <c r="L270" s="3">
        <f>_xlfn.IFNA(VLOOKUP(CONCATENATE($A270,"_",$B270), 'Srbench noise 0.01'!$A$1:$AH$1291, 32, FALSE),"")</f>
        <v>1</v>
      </c>
      <c r="M270" s="17">
        <f>_xlfn.IFNA(VLOOKUP(CONCATENATE($A270,"_",$B270), 'Srbench noise 0.01'!$A$1:$AH$1291, 34, FALSE),"")</f>
        <v>0</v>
      </c>
      <c r="N270" s="17">
        <f>_xlfn.IFNA(VLOOKUP(CONCATENATE($A270,"_",$B270), 'Srbench noise 0.01'!$A$1:$AH$1291, 16, FALSE),"")</f>
        <v>12</v>
      </c>
      <c r="O270" s="17">
        <f>_xlfn.IFNA(VLOOKUP(CONCATENATE($A270,"_",$B270), 'Srbench noise 0.01'!$A$1:$AH$1291, 18, FALSE),"")</f>
        <v>22.5</v>
      </c>
      <c r="P270" s="17" t="str">
        <f>_xlfn.IFNA(VLOOKUP(CONCATENATE($A270,"_",$B270), 'Srbench noise 0.01'!$A$1:$AH$1291, 28, FALSE),"")</f>
        <v>x1*x2/(x0 - x1) + x2</v>
      </c>
      <c r="Q270" s="17">
        <f t="shared" si="27"/>
        <v>1</v>
      </c>
      <c r="R270" s="17">
        <f t="shared" si="28"/>
        <v>1</v>
      </c>
      <c r="S270" s="4">
        <f t="shared" si="29"/>
        <v>1</v>
      </c>
    </row>
    <row r="271" spans="1:19" x14ac:dyDescent="0.25">
      <c r="A271" t="s">
        <v>41</v>
      </c>
      <c r="B271">
        <v>23654</v>
      </c>
      <c r="C271" t="str">
        <f>VLOOKUP(A271,'srbench true models'!$A$1:$B$133,2,FALSE)</f>
        <v xml:space="preserve"> omega_0/(1-v/c)</v>
      </c>
      <c r="D271" s="3">
        <f>_xlfn.IFNA(VLOOKUP(CONCATENATE($A271,"_",$B271), 'Srbench noise 0'!$A$1:$AH$1291, 32, FALSE),"")</f>
        <v>1</v>
      </c>
      <c r="E271" s="17">
        <f>_xlfn.IFNA(VLOOKUP(CONCATENATE($A271,"_",$B271), 'Srbench noise 0'!$A$1:$AH$1291, 34, FALSE),"")</f>
        <v>0</v>
      </c>
      <c r="F271" s="17">
        <f>_xlfn.IFNA(VLOOKUP(CONCATENATE($A271,"_",$B271), 'Srbench noise 0'!$A$1:$AH$1291, 16, FALSE),"")</f>
        <v>12</v>
      </c>
      <c r="G271" s="17">
        <f>_xlfn.IFNA(VLOOKUP(CONCATENATE($A271,"_",$B271), 'Srbench noise 0'!$A$1:$AH$1291, 18, FALSE),"")</f>
        <v>22.6</v>
      </c>
      <c r="H271" s="17" t="str">
        <f>_xlfn.IFNA(VLOOKUP(CONCATENATE($A271,"_",$B271), 'Srbench noise 0'!$A$1:$AH$1291, 28, FALSE),"")</f>
        <v>x1*x2/(x0 - x1) + x2</v>
      </c>
      <c r="I271" s="17">
        <f t="shared" si="24"/>
        <v>1</v>
      </c>
      <c r="J271" s="17">
        <f t="shared" si="25"/>
        <v>1</v>
      </c>
      <c r="K271" s="4">
        <f t="shared" si="26"/>
        <v>1</v>
      </c>
      <c r="L271" s="3">
        <f>_xlfn.IFNA(VLOOKUP(CONCATENATE($A271,"_",$B271), 'Srbench noise 0.01'!$A$1:$AH$1291, 32, FALSE),"")</f>
        <v>1</v>
      </c>
      <c r="M271" s="17">
        <f>_xlfn.IFNA(VLOOKUP(CONCATENATE($A271,"_",$B271), 'Srbench noise 0.01'!$A$1:$AH$1291, 34, FALSE),"")</f>
        <v>0</v>
      </c>
      <c r="N271" s="17">
        <f>_xlfn.IFNA(VLOOKUP(CONCATENATE($A271,"_",$B271), 'Srbench noise 0.01'!$A$1:$AH$1291, 16, FALSE),"")</f>
        <v>10</v>
      </c>
      <c r="O271" s="17">
        <f>_xlfn.IFNA(VLOOKUP(CONCATENATE($A271,"_",$B271), 'Srbench noise 0.01'!$A$1:$AH$1291, 18, FALSE),"")</f>
        <v>29.3</v>
      </c>
      <c r="P271" s="17" t="str">
        <f>_xlfn.IFNA(VLOOKUP(CONCATENATE($A271,"_",$B271), 'Srbench noise 0.01'!$A$1:$AH$1291, 28, FALSE),"")</f>
        <v>x0*x2/(x0 - x1)</v>
      </c>
      <c r="Q271" s="17">
        <f t="shared" si="27"/>
        <v>1</v>
      </c>
      <c r="R271" s="17">
        <f t="shared" si="28"/>
        <v>1</v>
      </c>
      <c r="S271" s="4">
        <f t="shared" si="29"/>
        <v>1</v>
      </c>
    </row>
    <row r="272" spans="1:19" x14ac:dyDescent="0.25">
      <c r="A272" t="s">
        <v>41</v>
      </c>
      <c r="B272">
        <v>28020</v>
      </c>
      <c r="C272" t="str">
        <f>VLOOKUP(A272,'srbench true models'!$A$1:$B$133,2,FALSE)</f>
        <v xml:space="preserve"> omega_0/(1-v/c)</v>
      </c>
      <c r="D272" s="3">
        <f>_xlfn.IFNA(VLOOKUP(CONCATENATE($A272,"_",$B272), 'Srbench noise 0'!$A$1:$AH$1291, 32, FALSE),"")</f>
        <v>1</v>
      </c>
      <c r="E272" s="17">
        <f>_xlfn.IFNA(VLOOKUP(CONCATENATE($A272,"_",$B272), 'Srbench noise 0'!$A$1:$AH$1291, 34, FALSE),"")</f>
        <v>0</v>
      </c>
      <c r="F272" s="17">
        <f>_xlfn.IFNA(VLOOKUP(CONCATENATE($A272,"_",$B272), 'Srbench noise 0'!$A$1:$AH$1291, 16, FALSE),"")</f>
        <v>10</v>
      </c>
      <c r="G272" s="17">
        <f>_xlfn.IFNA(VLOOKUP(CONCATENATE($A272,"_",$B272), 'Srbench noise 0'!$A$1:$AH$1291, 18, FALSE),"")</f>
        <v>24.8</v>
      </c>
      <c r="H272" s="17" t="str">
        <f>_xlfn.IFNA(VLOOKUP(CONCATENATE($A272,"_",$B272), 'Srbench noise 0'!$A$1:$AH$1291, 28, FALSE),"")</f>
        <v>x0*x2/(x0 - x1)</v>
      </c>
      <c r="I272" s="17">
        <f t="shared" si="24"/>
        <v>1</v>
      </c>
      <c r="J272" s="17">
        <f t="shared" si="25"/>
        <v>1</v>
      </c>
      <c r="K272" s="4">
        <f t="shared" si="26"/>
        <v>1</v>
      </c>
      <c r="L272" s="3">
        <f>_xlfn.IFNA(VLOOKUP(CONCATENATE($A272,"_",$B272), 'Srbench noise 0.01'!$A$1:$AH$1291, 32, FALSE),"")</f>
        <v>1</v>
      </c>
      <c r="M272" s="17">
        <f>_xlfn.IFNA(VLOOKUP(CONCATENATE($A272,"_",$B272), 'Srbench noise 0.01'!$A$1:$AH$1291, 34, FALSE),"")</f>
        <v>0</v>
      </c>
      <c r="N272" s="17">
        <f>_xlfn.IFNA(VLOOKUP(CONCATENATE($A272,"_",$B272), 'Srbench noise 0.01'!$A$1:$AH$1291, 16, FALSE),"")</f>
        <v>10</v>
      </c>
      <c r="O272" s="17">
        <f>_xlfn.IFNA(VLOOKUP(CONCATENATE($A272,"_",$B272), 'Srbench noise 0.01'!$A$1:$AH$1291, 18, FALSE),"")</f>
        <v>25</v>
      </c>
      <c r="P272" s="17" t="str">
        <f>_xlfn.IFNA(VLOOKUP(CONCATENATE($A272,"_",$B272), 'Srbench noise 0.01'!$A$1:$AH$1291, 28, FALSE),"")</f>
        <v>x0*x2/(x0 - x1)</v>
      </c>
      <c r="Q272" s="17">
        <f t="shared" si="27"/>
        <v>1</v>
      </c>
      <c r="R272" s="17">
        <f t="shared" si="28"/>
        <v>1</v>
      </c>
      <c r="S272" s="4">
        <f t="shared" si="29"/>
        <v>1</v>
      </c>
    </row>
    <row r="273" spans="1:19" x14ac:dyDescent="0.25">
      <c r="A273" t="s">
        <v>41</v>
      </c>
      <c r="B273">
        <v>29910</v>
      </c>
      <c r="C273" t="str">
        <f>VLOOKUP(A273,'srbench true models'!$A$1:$B$133,2,FALSE)</f>
        <v xml:space="preserve"> omega_0/(1-v/c)</v>
      </c>
      <c r="D273" s="3">
        <f>_xlfn.IFNA(VLOOKUP(CONCATENATE($A273,"_",$B273), 'Srbench noise 0'!$A$1:$AH$1291, 32, FALSE),"")</f>
        <v>1</v>
      </c>
      <c r="E273" s="17">
        <f>_xlfn.IFNA(VLOOKUP(CONCATENATE($A273,"_",$B273), 'Srbench noise 0'!$A$1:$AH$1291, 34, FALSE),"")</f>
        <v>0</v>
      </c>
      <c r="F273" s="17">
        <f>_xlfn.IFNA(VLOOKUP(CONCATENATE($A273,"_",$B273), 'Srbench noise 0'!$A$1:$AH$1291, 16, FALSE),"")</f>
        <v>12</v>
      </c>
      <c r="G273" s="17">
        <f>_xlfn.IFNA(VLOOKUP(CONCATENATE($A273,"_",$B273), 'Srbench noise 0'!$A$1:$AH$1291, 18, FALSE),"")</f>
        <v>21.1</v>
      </c>
      <c r="H273" s="17" t="str">
        <f>_xlfn.IFNA(VLOOKUP(CONCATENATE($A273,"_",$B273), 'Srbench noise 0'!$A$1:$AH$1291, 28, FALSE),"")</f>
        <v>x1*x2/(x0 - x1) + x2</v>
      </c>
      <c r="I273" s="17">
        <f t="shared" si="24"/>
        <v>1</v>
      </c>
      <c r="J273" s="17">
        <f t="shared" si="25"/>
        <v>1</v>
      </c>
      <c r="K273" s="4">
        <f t="shared" si="26"/>
        <v>1</v>
      </c>
      <c r="L273" s="3">
        <f>_xlfn.IFNA(VLOOKUP(CONCATENATE($A273,"_",$B273), 'Srbench noise 0.01'!$A$1:$AH$1291, 32, FALSE),"")</f>
        <v>0.99996837999999999</v>
      </c>
      <c r="M273" s="17">
        <f>_xlfn.IFNA(VLOOKUP(CONCATENATE($A273,"_",$B273), 'Srbench noise 0.01'!$A$1:$AH$1291, 34, FALSE),"")</f>
        <v>0.01</v>
      </c>
      <c r="N273" s="17">
        <f>_xlfn.IFNA(VLOOKUP(CONCATENATE($A273,"_",$B273), 'Srbench noise 0.01'!$A$1:$AH$1291, 16, FALSE),"")</f>
        <v>12</v>
      </c>
      <c r="O273" s="17">
        <f>_xlfn.IFNA(VLOOKUP(CONCATENATE($A273,"_",$B273), 'Srbench noise 0.01'!$A$1:$AH$1291, 18, FALSE),"")</f>
        <v>30.6</v>
      </c>
      <c r="P273" s="17" t="str">
        <f>_xlfn.IFNA(VLOOKUP(CONCATENATE($A273,"_",$B273), 'Srbench noise 0.01'!$A$1:$AH$1291, 28, FALSE),"")</f>
        <v>x0*x2/(x0 - x1) + 0.01</v>
      </c>
      <c r="Q273" s="17">
        <f t="shared" si="27"/>
        <v>1</v>
      </c>
      <c r="R273" s="17">
        <f t="shared" si="28"/>
        <v>0</v>
      </c>
      <c r="S273" s="4">
        <f t="shared" si="29"/>
        <v>0</v>
      </c>
    </row>
    <row r="274" spans="1:19" x14ac:dyDescent="0.25">
      <c r="A274" t="s">
        <v>40</v>
      </c>
      <c r="B274">
        <v>860</v>
      </c>
      <c r="C274" t="str">
        <f>VLOOKUP(A274,'srbench true models'!$A$1:$B$133,2,FALSE)</f>
        <v xml:space="preserve"> (1+v/c)/sqrt(1-v**2/c**2)*omega_0</v>
      </c>
      <c r="D274" s="3">
        <f>_xlfn.IFNA(VLOOKUP(CONCATENATE($A274,"_",$B274), 'Srbench noise 0'!$A$1:$AH$1291, 32, FALSE),"")</f>
        <v>0.99999346</v>
      </c>
      <c r="E274" s="17">
        <f>_xlfn.IFNA(VLOOKUP(CONCATENATE($A274,"_",$B274), 'Srbench noise 0'!$A$1:$AH$1291, 34, FALSE),"")</f>
        <v>4.1302200000000004E-3</v>
      </c>
      <c r="F274" s="17">
        <f>_xlfn.IFNA(VLOOKUP(CONCATENATE($A274,"_",$B274), 'Srbench noise 0'!$A$1:$AH$1291, 16, FALSE),"")</f>
        <v>15</v>
      </c>
      <c r="G274" s="17">
        <f>_xlfn.IFNA(VLOOKUP(CONCATENATE($A274,"_",$B274), 'Srbench noise 0'!$A$1:$AH$1291, 18, FALSE),"")</f>
        <v>3600.3</v>
      </c>
      <c r="H274" s="17" t="str">
        <f>_xlfn.IFNA(VLOOKUP(CONCATENATE($A274,"_",$B274), 'Srbench noise 0'!$A$1:$AH$1291, 28, FALSE),"")</f>
        <v>-1.23128539*x1*x2/(-1.35*x0 + x1) + 1.01009783*x2</v>
      </c>
      <c r="I274" s="17">
        <f t="shared" si="24"/>
        <v>1</v>
      </c>
      <c r="J274" s="17">
        <f t="shared" si="25"/>
        <v>0</v>
      </c>
      <c r="K274" s="4">
        <f t="shared" si="26"/>
        <v>0</v>
      </c>
      <c r="L274" s="3">
        <f>_xlfn.IFNA(VLOOKUP(CONCATENATE($A274,"_",$B274), 'Srbench noise 0.01'!$A$1:$AH$1291, 32, FALSE),"")</f>
        <v>0.99995986999999997</v>
      </c>
      <c r="M274" s="17">
        <f>_xlfn.IFNA(VLOOKUP(CONCATENATE($A274,"_",$B274), 'Srbench noise 0.01'!$A$1:$AH$1291, 34, FALSE),"")</f>
        <v>1.02329E-2</v>
      </c>
      <c r="N274" s="17">
        <f>_xlfn.IFNA(VLOOKUP(CONCATENATE($A274,"_",$B274), 'Srbench noise 0.01'!$A$1:$AH$1291, 16, FALSE),"")</f>
        <v>15</v>
      </c>
      <c r="O274" s="17">
        <f>_xlfn.IFNA(VLOOKUP(CONCATENATE($A274,"_",$B274), 'Srbench noise 0.01'!$A$1:$AH$1291, 18, FALSE),"")</f>
        <v>26.4</v>
      </c>
      <c r="P274" s="17" t="str">
        <f>_xlfn.IFNA(VLOOKUP(CONCATENATE($A274,"_",$B274), 'Srbench noise 0.01'!$A$1:$AH$1291, 28, FALSE),"")</f>
        <v>0.86*x1*x2/(x0 - 0.8*x1) + 1.02*x2</v>
      </c>
      <c r="Q274" s="17">
        <f t="shared" si="27"/>
        <v>1</v>
      </c>
      <c r="R274" s="17">
        <f t="shared" si="28"/>
        <v>0</v>
      </c>
      <c r="S274" s="4">
        <f t="shared" si="29"/>
        <v>0</v>
      </c>
    </row>
    <row r="275" spans="1:19" x14ac:dyDescent="0.25">
      <c r="A275" t="s">
        <v>40</v>
      </c>
      <c r="B275">
        <v>4426</v>
      </c>
      <c r="C275" t="str">
        <f>VLOOKUP(A275,'srbench true models'!$A$1:$B$133,2,FALSE)</f>
        <v xml:space="preserve"> (1+v/c)/sqrt(1-v**2/c**2)*omega_0</v>
      </c>
      <c r="D275" s="3">
        <f>_xlfn.IFNA(VLOOKUP(CONCATENATE($A275,"_",$B275), 'Srbench noise 0'!$A$1:$AH$1291, 32, FALSE),"")</f>
        <v>0.99999369999999999</v>
      </c>
      <c r="E275" s="17">
        <f>_xlfn.IFNA(VLOOKUP(CONCATENATE($A275,"_",$B275), 'Srbench noise 0'!$A$1:$AH$1291, 34, FALSE),"")</f>
        <v>4.0625499999999998E-3</v>
      </c>
      <c r="F275" s="17">
        <f>_xlfn.IFNA(VLOOKUP(CONCATENATE($A275,"_",$B275), 'Srbench noise 0'!$A$1:$AH$1291, 16, FALSE),"")</f>
        <v>15</v>
      </c>
      <c r="G275" s="17">
        <f>_xlfn.IFNA(VLOOKUP(CONCATENATE($A275,"_",$B275), 'Srbench noise 0'!$A$1:$AH$1291, 18, FALSE),"")</f>
        <v>3600.3</v>
      </c>
      <c r="H275" s="17" t="str">
        <f>_xlfn.IFNA(VLOOKUP(CONCATENATE($A275,"_",$B275), 'Srbench noise 0'!$A$1:$AH$1291, 28, FALSE),"")</f>
        <v>-1.2326818*x1*x2/(-1.35*x0 + x1) + 1.00964154*x2</v>
      </c>
      <c r="I275" s="17">
        <f t="shared" si="24"/>
        <v>1</v>
      </c>
      <c r="J275" s="17">
        <f t="shared" si="25"/>
        <v>0</v>
      </c>
      <c r="K275" s="4">
        <f t="shared" si="26"/>
        <v>0</v>
      </c>
      <c r="L275" s="3">
        <f>_xlfn.IFNA(VLOOKUP(CONCATENATE($A275,"_",$B275), 'Srbench noise 0.01'!$A$1:$AH$1291, 32, FALSE),"")</f>
        <v>0.99995973000000005</v>
      </c>
      <c r="M275" s="17">
        <f>_xlfn.IFNA(VLOOKUP(CONCATENATE($A275,"_",$B275), 'Srbench noise 0.01'!$A$1:$AH$1291, 34, FALSE),"")</f>
        <v>1.0270039999999999E-2</v>
      </c>
      <c r="N275" s="17">
        <f>_xlfn.IFNA(VLOOKUP(CONCATENATE($A275,"_",$B275), 'Srbench noise 0.01'!$A$1:$AH$1291, 16, FALSE),"")</f>
        <v>15</v>
      </c>
      <c r="O275" s="17">
        <f>_xlfn.IFNA(VLOOKUP(CONCATENATE($A275,"_",$B275), 'Srbench noise 0.01'!$A$1:$AH$1291, 18, FALSE),"")</f>
        <v>26.8</v>
      </c>
      <c r="P275" s="17" t="str">
        <f>_xlfn.IFNA(VLOOKUP(CONCATENATE($A275,"_",$B275), 'Srbench noise 0.01'!$A$1:$AH$1291, 28, FALSE),"")</f>
        <v>0.86*x1*x2/(x0 - 0.8*x1) + 1.02*x2</v>
      </c>
      <c r="Q275" s="17">
        <f t="shared" si="27"/>
        <v>1</v>
      </c>
      <c r="R275" s="17">
        <f t="shared" si="28"/>
        <v>0</v>
      </c>
      <c r="S275" s="4">
        <f t="shared" si="29"/>
        <v>0</v>
      </c>
    </row>
    <row r="276" spans="1:19" x14ac:dyDescent="0.25">
      <c r="A276" t="s">
        <v>40</v>
      </c>
      <c r="B276">
        <v>5390</v>
      </c>
      <c r="C276" t="str">
        <f>VLOOKUP(A276,'srbench true models'!$A$1:$B$133,2,FALSE)</f>
        <v xml:space="preserve"> (1+v/c)/sqrt(1-v**2/c**2)*omega_0</v>
      </c>
      <c r="D276" s="3">
        <f>_xlfn.IFNA(VLOOKUP(CONCATENATE($A276,"_",$B276), 'Srbench noise 0'!$A$1:$AH$1291, 32, FALSE),"")</f>
        <v>0.99999315</v>
      </c>
      <c r="E276" s="17">
        <f>_xlfn.IFNA(VLOOKUP(CONCATENATE($A276,"_",$B276), 'Srbench noise 0'!$A$1:$AH$1291, 34, FALSE),"")</f>
        <v>4.2264800000000003E-3</v>
      </c>
      <c r="F276" s="17">
        <f>_xlfn.IFNA(VLOOKUP(CONCATENATE($A276,"_",$B276), 'Srbench noise 0'!$A$1:$AH$1291, 16, FALSE),"")</f>
        <v>17</v>
      </c>
      <c r="G276" s="17">
        <f>_xlfn.IFNA(VLOOKUP(CONCATENATE($A276,"_",$B276), 'Srbench noise 0'!$A$1:$AH$1291, 18, FALSE),"")</f>
        <v>3600.3</v>
      </c>
      <c r="H276" s="17" t="str">
        <f>_xlfn.IFNA(VLOOKUP(CONCATENATE($A276,"_",$B276), 'Srbench noise 0'!$A$1:$AH$1291, 28, FALSE),"")</f>
        <v>1.23015063*x1*x2/(1.35*x0 - x1) + 1.01045164*x2</v>
      </c>
      <c r="I276" s="17">
        <f t="shared" si="24"/>
        <v>1</v>
      </c>
      <c r="J276" s="17">
        <f t="shared" si="25"/>
        <v>0</v>
      </c>
      <c r="K276" s="4">
        <f t="shared" si="26"/>
        <v>0</v>
      </c>
      <c r="L276" s="3">
        <f>_xlfn.IFNA(VLOOKUP(CONCATENATE($A276,"_",$B276), 'Srbench noise 0.01'!$A$1:$AH$1291, 32, FALSE),"")</f>
        <v>0.99995906999999995</v>
      </c>
      <c r="M276" s="17">
        <f>_xlfn.IFNA(VLOOKUP(CONCATENATE($A276,"_",$B276), 'Srbench noise 0.01'!$A$1:$AH$1291, 34, FALSE),"")</f>
        <v>1.0331399999999999E-2</v>
      </c>
      <c r="N276" s="17">
        <f>_xlfn.IFNA(VLOOKUP(CONCATENATE($A276,"_",$B276), 'Srbench noise 0.01'!$A$1:$AH$1291, 16, FALSE),"")</f>
        <v>15</v>
      </c>
      <c r="O276" s="17">
        <f>_xlfn.IFNA(VLOOKUP(CONCATENATE($A276,"_",$B276), 'Srbench noise 0.01'!$A$1:$AH$1291, 18, FALSE),"")</f>
        <v>27.2</v>
      </c>
      <c r="P276" s="17" t="str">
        <f>_xlfn.IFNA(VLOOKUP(CONCATENATE($A276,"_",$B276), 'Srbench noise 0.01'!$A$1:$AH$1291, 28, FALSE),"")</f>
        <v>0.86*x1*x2/(x0 - 0.8*x1) + 1.02*x2</v>
      </c>
      <c r="Q276" s="17">
        <f t="shared" si="27"/>
        <v>1</v>
      </c>
      <c r="R276" s="17">
        <f t="shared" si="28"/>
        <v>0</v>
      </c>
      <c r="S276" s="4">
        <f t="shared" si="29"/>
        <v>0</v>
      </c>
    </row>
    <row r="277" spans="1:19" x14ac:dyDescent="0.25">
      <c r="A277" t="s">
        <v>40</v>
      </c>
      <c r="B277">
        <v>14423</v>
      </c>
      <c r="C277" t="str">
        <f>VLOOKUP(A277,'srbench true models'!$A$1:$B$133,2,FALSE)</f>
        <v xml:space="preserve"> (1+v/c)/sqrt(1-v**2/c**2)*omega_0</v>
      </c>
      <c r="D277" s="3">
        <f>_xlfn.IFNA(VLOOKUP(CONCATENATE($A277,"_",$B277), 'Srbench noise 0'!$A$1:$AH$1291, 32, FALSE),"")</f>
        <v>0.99999380999999998</v>
      </c>
      <c r="E277" s="17">
        <f>_xlfn.IFNA(VLOOKUP(CONCATENATE($A277,"_",$B277), 'Srbench noise 0'!$A$1:$AH$1291, 34, FALSE),"")</f>
        <v>4.0252300000000003E-3</v>
      </c>
      <c r="F277" s="17">
        <f>_xlfn.IFNA(VLOOKUP(CONCATENATE($A277,"_",$B277), 'Srbench noise 0'!$A$1:$AH$1291, 16, FALSE),"")</f>
        <v>15</v>
      </c>
      <c r="G277" s="17">
        <f>_xlfn.IFNA(VLOOKUP(CONCATENATE($A277,"_",$B277), 'Srbench noise 0'!$A$1:$AH$1291, 18, FALSE),"")</f>
        <v>3601.3</v>
      </c>
      <c r="H277" s="17" t="str">
        <f>_xlfn.IFNA(VLOOKUP(CONCATENATE($A277,"_",$B277), 'Srbench noise 0'!$A$1:$AH$1291, 28, FALSE),"")</f>
        <v>-1.23212585*x1*x2/(-1.35*x0 + x1) + 1.00996665*x2</v>
      </c>
      <c r="I277" s="17">
        <f t="shared" si="24"/>
        <v>1</v>
      </c>
      <c r="J277" s="17">
        <f t="shared" si="25"/>
        <v>0</v>
      </c>
      <c r="K277" s="4">
        <f t="shared" si="26"/>
        <v>0</v>
      </c>
      <c r="L277" s="3">
        <f>_xlfn.IFNA(VLOOKUP(CONCATENATE($A277,"_",$B277), 'Srbench noise 0.01'!$A$1:$AH$1291, 32, FALSE),"")</f>
        <v>0.99996006000000004</v>
      </c>
      <c r="M277" s="17">
        <f>_xlfn.IFNA(VLOOKUP(CONCATENATE($A277,"_",$B277), 'Srbench noise 0.01'!$A$1:$AH$1291, 34, FALSE),"")</f>
        <v>1.022577E-2</v>
      </c>
      <c r="N277" s="17">
        <f>_xlfn.IFNA(VLOOKUP(CONCATENATE($A277,"_",$B277), 'Srbench noise 0.01'!$A$1:$AH$1291, 16, FALSE),"")</f>
        <v>15</v>
      </c>
      <c r="O277" s="17">
        <f>_xlfn.IFNA(VLOOKUP(CONCATENATE($A277,"_",$B277), 'Srbench noise 0.01'!$A$1:$AH$1291, 18, FALSE),"")</f>
        <v>24.6</v>
      </c>
      <c r="P277" s="17" t="str">
        <f>_xlfn.IFNA(VLOOKUP(CONCATENATE($A277,"_",$B277), 'Srbench noise 0.01'!$A$1:$AH$1291, 28, FALSE),"")</f>
        <v>0.86*x1*x2/(x0 - 0.8*x1) + 1.02*x2</v>
      </c>
      <c r="Q277" s="17">
        <f t="shared" si="27"/>
        <v>1</v>
      </c>
      <c r="R277" s="17">
        <f t="shared" si="28"/>
        <v>0</v>
      </c>
      <c r="S277" s="4">
        <f t="shared" si="29"/>
        <v>0</v>
      </c>
    </row>
    <row r="278" spans="1:19" x14ac:dyDescent="0.25">
      <c r="A278" t="s">
        <v>40</v>
      </c>
      <c r="B278">
        <v>15795</v>
      </c>
      <c r="C278" t="str">
        <f>VLOOKUP(A278,'srbench true models'!$A$1:$B$133,2,FALSE)</f>
        <v xml:space="preserve"> (1+v/c)/sqrt(1-v**2/c**2)*omega_0</v>
      </c>
      <c r="D278" s="3">
        <f>_xlfn.IFNA(VLOOKUP(CONCATENATE($A278,"_",$B278), 'Srbench noise 0'!$A$1:$AH$1291, 32, FALSE),"")</f>
        <v>0.99998858999999996</v>
      </c>
      <c r="E278" s="17">
        <f>_xlfn.IFNA(VLOOKUP(CONCATENATE($A278,"_",$B278), 'Srbench noise 0'!$A$1:$AH$1291, 34, FALSE),"")</f>
        <v>5.4945300000000001E-3</v>
      </c>
      <c r="F278" s="17">
        <f>_xlfn.IFNA(VLOOKUP(CONCATENATE($A278,"_",$B278), 'Srbench noise 0'!$A$1:$AH$1291, 16, FALSE),"")</f>
        <v>15</v>
      </c>
      <c r="G278" s="17">
        <f>_xlfn.IFNA(VLOOKUP(CONCATENATE($A278,"_",$B278), 'Srbench noise 0'!$A$1:$AH$1291, 18, FALSE),"")</f>
        <v>3600.7</v>
      </c>
      <c r="H278" s="17" t="str">
        <f>_xlfn.IFNA(VLOOKUP(CONCATENATE($A278,"_",$B278), 'Srbench noise 0'!$A$1:$AH$1291, 28, FALSE),"")</f>
        <v>0.92864929*x1*x2/(x0 - 0.72*x1) + 1.00720308*x2</v>
      </c>
      <c r="I278" s="17">
        <f t="shared" si="24"/>
        <v>1</v>
      </c>
      <c r="J278" s="17">
        <f t="shared" si="25"/>
        <v>0</v>
      </c>
      <c r="K278" s="4">
        <f t="shared" si="26"/>
        <v>0</v>
      </c>
      <c r="L278" s="3">
        <f>_xlfn.IFNA(VLOOKUP(CONCATENATE($A278,"_",$B278), 'Srbench noise 0.01'!$A$1:$AH$1291, 32, FALSE),"")</f>
        <v>0.99996012000000001</v>
      </c>
      <c r="M278" s="17">
        <f>_xlfn.IFNA(VLOOKUP(CONCATENATE($A278,"_",$B278), 'Srbench noise 0.01'!$A$1:$AH$1291, 34, FALSE),"")</f>
        <v>1.0271779999999999E-2</v>
      </c>
      <c r="N278" s="17">
        <f>_xlfn.IFNA(VLOOKUP(CONCATENATE($A278,"_",$B278), 'Srbench noise 0.01'!$A$1:$AH$1291, 16, FALSE),"")</f>
        <v>15</v>
      </c>
      <c r="O278" s="17">
        <f>_xlfn.IFNA(VLOOKUP(CONCATENATE($A278,"_",$B278), 'Srbench noise 0.01'!$A$1:$AH$1291, 18, FALSE),"")</f>
        <v>29.9</v>
      </c>
      <c r="P278" s="17" t="str">
        <f>_xlfn.IFNA(VLOOKUP(CONCATENATE($A278,"_",$B278), 'Srbench noise 0.01'!$A$1:$AH$1291, 28, FALSE),"")</f>
        <v>0.86*x1*x2/(x0 - 0.8*x1) + 1.02*x2</v>
      </c>
      <c r="Q278" s="17">
        <f t="shared" si="27"/>
        <v>1</v>
      </c>
      <c r="R278" s="17">
        <f t="shared" si="28"/>
        <v>0</v>
      </c>
      <c r="S278" s="4">
        <f t="shared" si="29"/>
        <v>0</v>
      </c>
    </row>
    <row r="279" spans="1:19" x14ac:dyDescent="0.25">
      <c r="A279" t="s">
        <v>40</v>
      </c>
      <c r="B279">
        <v>16850</v>
      </c>
      <c r="C279" t="str">
        <f>VLOOKUP(A279,'srbench true models'!$A$1:$B$133,2,FALSE)</f>
        <v xml:space="preserve"> (1+v/c)/sqrt(1-v**2/c**2)*omega_0</v>
      </c>
      <c r="D279" s="3">
        <f>_xlfn.IFNA(VLOOKUP(CONCATENATE($A279,"_",$B279), 'Srbench noise 0'!$A$1:$AH$1291, 32, FALSE),"")</f>
        <v>0.99999369000000005</v>
      </c>
      <c r="E279" s="17">
        <f>_xlfn.IFNA(VLOOKUP(CONCATENATE($A279,"_",$B279), 'Srbench noise 0'!$A$1:$AH$1291, 34, FALSE),"")</f>
        <v>4.0756100000000003E-3</v>
      </c>
      <c r="F279" s="17">
        <f>_xlfn.IFNA(VLOOKUP(CONCATENATE($A279,"_",$B279), 'Srbench noise 0'!$A$1:$AH$1291, 16, FALSE),"")</f>
        <v>15</v>
      </c>
      <c r="G279" s="17">
        <f>_xlfn.IFNA(VLOOKUP(CONCATENATE($A279,"_",$B279), 'Srbench noise 0'!$A$1:$AH$1291, 18, FALSE),"")</f>
        <v>3600.2</v>
      </c>
      <c r="H279" s="17" t="str">
        <f>_xlfn.IFNA(VLOOKUP(CONCATENATE($A279,"_",$B279), 'Srbench noise 0'!$A$1:$AH$1291, 28, FALSE),"")</f>
        <v>-1.23154047*x1*x2/(-1.35*x0 + x1) + 1.0100592*x2</v>
      </c>
      <c r="I279" s="17">
        <f t="shared" si="24"/>
        <v>1</v>
      </c>
      <c r="J279" s="17">
        <f t="shared" si="25"/>
        <v>0</v>
      </c>
      <c r="K279" s="4">
        <f t="shared" si="26"/>
        <v>0</v>
      </c>
      <c r="L279" s="3">
        <f>_xlfn.IFNA(VLOOKUP(CONCATENATE($A279,"_",$B279), 'Srbench noise 0.01'!$A$1:$AH$1291, 32, FALSE),"")</f>
        <v>0.99996037999999998</v>
      </c>
      <c r="M279" s="17">
        <f>_xlfn.IFNA(VLOOKUP(CONCATENATE($A279,"_",$B279), 'Srbench noise 0.01'!$A$1:$AH$1291, 34, FALSE),"")</f>
        <v>1.0216009999999999E-2</v>
      </c>
      <c r="N279" s="17">
        <f>_xlfn.IFNA(VLOOKUP(CONCATENATE($A279,"_",$B279), 'Srbench noise 0.01'!$A$1:$AH$1291, 16, FALSE),"")</f>
        <v>15</v>
      </c>
      <c r="O279" s="17">
        <f>_xlfn.IFNA(VLOOKUP(CONCATENATE($A279,"_",$B279), 'Srbench noise 0.01'!$A$1:$AH$1291, 18, FALSE),"")</f>
        <v>30.6</v>
      </c>
      <c r="P279" s="17" t="str">
        <f>_xlfn.IFNA(VLOOKUP(CONCATENATE($A279,"_",$B279), 'Srbench noise 0.01'!$A$1:$AH$1291, 28, FALSE),"")</f>
        <v>0.86*x1*x2/(x0 - 0.8*x1) + 1.02*x2</v>
      </c>
      <c r="Q279" s="17">
        <f t="shared" si="27"/>
        <v>1</v>
      </c>
      <c r="R279" s="17">
        <f t="shared" si="28"/>
        <v>0</v>
      </c>
      <c r="S279" s="4">
        <f t="shared" si="29"/>
        <v>0</v>
      </c>
    </row>
    <row r="280" spans="1:19" x14ac:dyDescent="0.25">
      <c r="A280" t="s">
        <v>40</v>
      </c>
      <c r="B280">
        <v>21962</v>
      </c>
      <c r="C280" t="str">
        <f>VLOOKUP(A280,'srbench true models'!$A$1:$B$133,2,FALSE)</f>
        <v xml:space="preserve"> (1+v/c)/sqrt(1-v**2/c**2)*omega_0</v>
      </c>
      <c r="D280" s="3" t="str">
        <f>_xlfn.IFNA(VLOOKUP(CONCATENATE($A280,"_",$B280), 'Srbench noise 0'!$A$1:$AH$1291, 32, FALSE),"")</f>
        <v/>
      </c>
      <c r="E280" s="17" t="str">
        <f>_xlfn.IFNA(VLOOKUP(CONCATENATE($A280,"_",$B280), 'Srbench noise 0'!$A$1:$AH$1291, 34, FALSE),"")</f>
        <v/>
      </c>
      <c r="F280" s="17" t="str">
        <f>_xlfn.IFNA(VLOOKUP(CONCATENATE($A280,"_",$B280), 'Srbench noise 0'!$A$1:$AH$1291, 16, FALSE),"")</f>
        <v/>
      </c>
      <c r="G280" s="17" t="str">
        <f>_xlfn.IFNA(VLOOKUP(CONCATENATE($A280,"_",$B280), 'Srbench noise 0'!$A$1:$AH$1291, 18, FALSE),"")</f>
        <v/>
      </c>
      <c r="H280" s="17" t="str">
        <f>_xlfn.IFNA(VLOOKUP(CONCATENATE($A280,"_",$B280), 'Srbench noise 0'!$A$1:$AH$1291, 28, FALSE),"")</f>
        <v/>
      </c>
      <c r="I280" s="17">
        <f t="shared" si="24"/>
        <v>1</v>
      </c>
      <c r="J280" s="17">
        <f t="shared" si="25"/>
        <v>0</v>
      </c>
      <c r="K280" s="4">
        <f t="shared" si="26"/>
        <v>0</v>
      </c>
      <c r="L280" s="3">
        <f>_xlfn.IFNA(VLOOKUP(CONCATENATE($A280,"_",$B280), 'Srbench noise 0.01'!$A$1:$AH$1291, 32, FALSE),"")</f>
        <v>0.99995995999999998</v>
      </c>
      <c r="M280" s="17">
        <f>_xlfn.IFNA(VLOOKUP(CONCATENATE($A280,"_",$B280), 'Srbench noise 0.01'!$A$1:$AH$1291, 34, FALSE),"")</f>
        <v>1.02574E-2</v>
      </c>
      <c r="N280" s="17">
        <f>_xlfn.IFNA(VLOOKUP(CONCATENATE($A280,"_",$B280), 'Srbench noise 0.01'!$A$1:$AH$1291, 16, FALSE),"")</f>
        <v>15</v>
      </c>
      <c r="O280" s="17">
        <f>_xlfn.IFNA(VLOOKUP(CONCATENATE($A280,"_",$B280), 'Srbench noise 0.01'!$A$1:$AH$1291, 18, FALSE),"")</f>
        <v>24.4</v>
      </c>
      <c r="P280" s="17" t="str">
        <f>_xlfn.IFNA(VLOOKUP(CONCATENATE($A280,"_",$B280), 'Srbench noise 0.01'!$A$1:$AH$1291, 28, FALSE),"")</f>
        <v>0.86*x1*x2/(x0 - 0.8*x1) + 1.02*x2</v>
      </c>
      <c r="Q280" s="17">
        <f t="shared" si="27"/>
        <v>1</v>
      </c>
      <c r="R280" s="17">
        <f t="shared" si="28"/>
        <v>0</v>
      </c>
      <c r="S280" s="4">
        <f t="shared" si="29"/>
        <v>0</v>
      </c>
    </row>
    <row r="281" spans="1:19" x14ac:dyDescent="0.25">
      <c r="A281" t="s">
        <v>40</v>
      </c>
      <c r="B281">
        <v>23654</v>
      </c>
      <c r="C281" t="str">
        <f>VLOOKUP(A281,'srbench true models'!$A$1:$B$133,2,FALSE)</f>
        <v xml:space="preserve"> (1+v/c)/sqrt(1-v**2/c**2)*omega_0</v>
      </c>
      <c r="D281" s="3">
        <f>_xlfn.IFNA(VLOOKUP(CONCATENATE($A281,"_",$B281), 'Srbench noise 0'!$A$1:$AH$1291, 32, FALSE),"")</f>
        <v>1</v>
      </c>
      <c r="E281" s="17">
        <f>_xlfn.IFNA(VLOOKUP(CONCATENATE($A281,"_",$B281), 'Srbench noise 0'!$A$1:$AH$1291, 34, FALSE),"")</f>
        <v>1E-8</v>
      </c>
      <c r="F281" s="17">
        <f>_xlfn.IFNA(VLOOKUP(CONCATENATE($A281,"_",$B281), 'Srbench noise 0'!$A$1:$AH$1291, 16, FALSE),"")</f>
        <v>16</v>
      </c>
      <c r="G281" s="17">
        <f>_xlfn.IFNA(VLOOKUP(CONCATENATE($A281,"_",$B281), 'Srbench noise 0'!$A$1:$AH$1291, 18, FALSE),"")</f>
        <v>1982.7</v>
      </c>
      <c r="H281" s="17" t="str">
        <f>_xlfn.IFNA(VLOOKUP(CONCATENATE($A281,"_",$B281), 'Srbench noise 0'!$A$1:$AH$1291, 28, FALSE),"")</f>
        <v>1.41421356*x2*(x1/(x0 - x1) + 0.5)**0.5</v>
      </c>
      <c r="I281" s="17">
        <f t="shared" si="24"/>
        <v>1</v>
      </c>
      <c r="J281" s="17">
        <f t="shared" si="25"/>
        <v>1</v>
      </c>
      <c r="K281" s="4">
        <f t="shared" si="26"/>
        <v>1</v>
      </c>
      <c r="L281" s="3">
        <f>_xlfn.IFNA(VLOOKUP(CONCATENATE($A281,"_",$B281), 'Srbench noise 0.01'!$A$1:$AH$1291, 32, FALSE),"")</f>
        <v>0.99995964000000004</v>
      </c>
      <c r="M281" s="17">
        <f>_xlfn.IFNA(VLOOKUP(CONCATENATE($A281,"_",$B281), 'Srbench noise 0.01'!$A$1:$AH$1291, 34, FALSE),"")</f>
        <v>1.027371E-2</v>
      </c>
      <c r="N281" s="17">
        <f>_xlfn.IFNA(VLOOKUP(CONCATENATE($A281,"_",$B281), 'Srbench noise 0.01'!$A$1:$AH$1291, 16, FALSE),"")</f>
        <v>15</v>
      </c>
      <c r="O281" s="17">
        <f>_xlfn.IFNA(VLOOKUP(CONCATENATE($A281,"_",$B281), 'Srbench noise 0.01'!$A$1:$AH$1291, 18, FALSE),"")</f>
        <v>32.200000000000003</v>
      </c>
      <c r="P281" s="17" t="str">
        <f>_xlfn.IFNA(VLOOKUP(CONCATENATE($A281,"_",$B281), 'Srbench noise 0.01'!$A$1:$AH$1291, 28, FALSE),"")</f>
        <v>0.86*x1*x2/(x0 - 0.8*x1) + 1.02*x2</v>
      </c>
      <c r="Q281" s="17">
        <f t="shared" si="27"/>
        <v>1</v>
      </c>
      <c r="R281" s="17">
        <f t="shared" si="28"/>
        <v>0</v>
      </c>
      <c r="S281" s="4">
        <f t="shared" si="29"/>
        <v>0</v>
      </c>
    </row>
    <row r="282" spans="1:19" x14ac:dyDescent="0.25">
      <c r="A282" t="s">
        <v>40</v>
      </c>
      <c r="B282">
        <v>28020</v>
      </c>
      <c r="C282" t="str">
        <f>VLOOKUP(A282,'srbench true models'!$A$1:$B$133,2,FALSE)</f>
        <v xml:space="preserve"> (1+v/c)/sqrt(1-v**2/c**2)*omega_0</v>
      </c>
      <c r="D282" s="3">
        <f>_xlfn.IFNA(VLOOKUP(CONCATENATE($A282,"_",$B282), 'Srbench noise 0'!$A$1:$AH$1291, 32, FALSE),"")</f>
        <v>1</v>
      </c>
      <c r="E282" s="17">
        <f>_xlfn.IFNA(VLOOKUP(CONCATENATE($A282,"_",$B282), 'Srbench noise 0'!$A$1:$AH$1291, 34, FALSE),"")</f>
        <v>1E-8</v>
      </c>
      <c r="F282" s="17">
        <f>_xlfn.IFNA(VLOOKUP(CONCATENATE($A282,"_",$B282), 'Srbench noise 0'!$A$1:$AH$1291, 16, FALSE),"")</f>
        <v>16</v>
      </c>
      <c r="G282" s="17">
        <f>_xlfn.IFNA(VLOOKUP(CONCATENATE($A282,"_",$B282), 'Srbench noise 0'!$A$1:$AH$1291, 18, FALSE),"")</f>
        <v>1562.7</v>
      </c>
      <c r="H282" s="17" t="str">
        <f>_xlfn.IFNA(VLOOKUP(CONCATENATE($A282,"_",$B282), 'Srbench noise 0'!$A$1:$AH$1291, 28, FALSE),"")</f>
        <v>1.41421356*x2*(x1/(x0 - x1) + 0.5)**0.5</v>
      </c>
      <c r="I282" s="17">
        <f t="shared" si="24"/>
        <v>1</v>
      </c>
      <c r="J282" s="17">
        <f t="shared" si="25"/>
        <v>1</v>
      </c>
      <c r="K282" s="4">
        <f t="shared" si="26"/>
        <v>1</v>
      </c>
      <c r="L282" s="3">
        <f>_xlfn.IFNA(VLOOKUP(CONCATENATE($A282,"_",$B282), 'Srbench noise 0.01'!$A$1:$AH$1291, 32, FALSE),"")</f>
        <v>0.99995962999999999</v>
      </c>
      <c r="M282" s="17">
        <f>_xlfn.IFNA(VLOOKUP(CONCATENATE($A282,"_",$B282), 'Srbench noise 0.01'!$A$1:$AH$1291, 34, FALSE),"")</f>
        <v>1.0270690000000001E-2</v>
      </c>
      <c r="N282" s="17">
        <f>_xlfn.IFNA(VLOOKUP(CONCATENATE($A282,"_",$B282), 'Srbench noise 0.01'!$A$1:$AH$1291, 16, FALSE),"")</f>
        <v>15</v>
      </c>
      <c r="O282" s="17">
        <f>_xlfn.IFNA(VLOOKUP(CONCATENATE($A282,"_",$B282), 'Srbench noise 0.01'!$A$1:$AH$1291, 18, FALSE),"")</f>
        <v>25.1</v>
      </c>
      <c r="P282" s="17" t="str">
        <f>_xlfn.IFNA(VLOOKUP(CONCATENATE($A282,"_",$B282), 'Srbench noise 0.01'!$A$1:$AH$1291, 28, FALSE),"")</f>
        <v>0.86*x1*x2/(x0 - 0.8*x1) + 1.02*x2</v>
      </c>
      <c r="Q282" s="17">
        <f t="shared" si="27"/>
        <v>1</v>
      </c>
      <c r="R282" s="17">
        <f t="shared" si="28"/>
        <v>0</v>
      </c>
      <c r="S282" s="4">
        <f t="shared" si="29"/>
        <v>0</v>
      </c>
    </row>
    <row r="283" spans="1:19" x14ac:dyDescent="0.25">
      <c r="A283" t="s">
        <v>40</v>
      </c>
      <c r="B283">
        <v>29910</v>
      </c>
      <c r="C283" t="str">
        <f>VLOOKUP(A283,'srbench true models'!$A$1:$B$133,2,FALSE)</f>
        <v xml:space="preserve"> (1+v/c)/sqrt(1-v**2/c**2)*omega_0</v>
      </c>
      <c r="D283" s="3">
        <f>_xlfn.IFNA(VLOOKUP(CONCATENATE($A283,"_",$B283), 'Srbench noise 0'!$A$1:$AH$1291, 32, FALSE),"")</f>
        <v>1</v>
      </c>
      <c r="E283" s="17">
        <f>_xlfn.IFNA(VLOOKUP(CONCATENATE($A283,"_",$B283), 'Srbench noise 0'!$A$1:$AH$1291, 34, FALSE),"")</f>
        <v>1E-8</v>
      </c>
      <c r="F283" s="17">
        <f>_xlfn.IFNA(VLOOKUP(CONCATENATE($A283,"_",$B283), 'Srbench noise 0'!$A$1:$AH$1291, 16, FALSE),"")</f>
        <v>16</v>
      </c>
      <c r="G283" s="17">
        <f>_xlfn.IFNA(VLOOKUP(CONCATENATE($A283,"_",$B283), 'Srbench noise 0'!$A$1:$AH$1291, 18, FALSE),"")</f>
        <v>2789.9</v>
      </c>
      <c r="H283" s="17" t="str">
        <f>_xlfn.IFNA(VLOOKUP(CONCATENATE($A283,"_",$B283), 'Srbench noise 0'!$A$1:$AH$1291, 28, FALSE),"")</f>
        <v>1.41421356*x2*(x1/(x0 - x1) + 0.5)**0.5</v>
      </c>
      <c r="I283" s="17">
        <f t="shared" si="24"/>
        <v>1</v>
      </c>
      <c r="J283" s="17">
        <f t="shared" si="25"/>
        <v>1</v>
      </c>
      <c r="K283" s="4">
        <f t="shared" si="26"/>
        <v>1</v>
      </c>
      <c r="L283" s="3">
        <f>_xlfn.IFNA(VLOOKUP(CONCATENATE($A283,"_",$B283), 'Srbench noise 0.01'!$A$1:$AH$1291, 32, FALSE),"")</f>
        <v>0.99995977999999996</v>
      </c>
      <c r="M283" s="17">
        <f>_xlfn.IFNA(VLOOKUP(CONCATENATE($A283,"_",$B283), 'Srbench noise 0.01'!$A$1:$AH$1291, 34, FALSE),"")</f>
        <v>1.031255E-2</v>
      </c>
      <c r="N283" s="17">
        <f>_xlfn.IFNA(VLOOKUP(CONCATENATE($A283,"_",$B283), 'Srbench noise 0.01'!$A$1:$AH$1291, 16, FALSE),"")</f>
        <v>15</v>
      </c>
      <c r="O283" s="17">
        <f>_xlfn.IFNA(VLOOKUP(CONCATENATE($A283,"_",$B283), 'Srbench noise 0.01'!$A$1:$AH$1291, 18, FALSE),"")</f>
        <v>27.1</v>
      </c>
      <c r="P283" s="17" t="str">
        <f>_xlfn.IFNA(VLOOKUP(CONCATENATE($A283,"_",$B283), 'Srbench noise 0.01'!$A$1:$AH$1291, 28, FALSE),"")</f>
        <v>0.86*x1*x2/(x0 - 0.8*x1) + 1.02*x2</v>
      </c>
      <c r="Q283" s="17">
        <f t="shared" si="27"/>
        <v>1</v>
      </c>
      <c r="R283" s="17">
        <f t="shared" si="28"/>
        <v>0</v>
      </c>
      <c r="S283" s="4">
        <f t="shared" si="29"/>
        <v>0</v>
      </c>
    </row>
    <row r="284" spans="1:19" x14ac:dyDescent="0.25">
      <c r="A284" t="s">
        <v>23</v>
      </c>
      <c r="B284">
        <v>860</v>
      </c>
      <c r="C284" t="str">
        <f>VLOOKUP(A284,'srbench true models'!$A$1:$B$133,2,FALSE)</f>
        <v xml:space="preserve"> (h/(2*3.1415926535))*omega</v>
      </c>
      <c r="D284" s="3">
        <f>_xlfn.IFNA(VLOOKUP(CONCATENATE($A284,"_",$B284), 'Srbench noise 0'!$A$1:$AH$1291, 32, FALSE),"")</f>
        <v>1</v>
      </c>
      <c r="E284" s="17">
        <f>_xlfn.IFNA(VLOOKUP(CONCATENATE($A284,"_",$B284), 'Srbench noise 0'!$A$1:$AH$1291, 34, FALSE),"")</f>
        <v>2.9999999999999997E-8</v>
      </c>
      <c r="F284" s="17">
        <f>_xlfn.IFNA(VLOOKUP(CONCATENATE($A284,"_",$B284), 'Srbench noise 0'!$A$1:$AH$1291, 16, FALSE),"")</f>
        <v>4</v>
      </c>
      <c r="G284" s="17">
        <f>_xlfn.IFNA(VLOOKUP(CONCATENATE($A284,"_",$B284), 'Srbench noise 0'!$A$1:$AH$1291, 18, FALSE),"")</f>
        <v>2.2999999999999998</v>
      </c>
      <c r="H284" s="17" t="str">
        <f>_xlfn.IFNA(VLOOKUP(CONCATENATE($A284,"_",$B284), 'Srbench noise 0'!$A$1:$AH$1291, 28, FALSE),"")</f>
        <v>0.15915494*x0*x1</v>
      </c>
      <c r="I284" s="17">
        <f t="shared" si="24"/>
        <v>1</v>
      </c>
      <c r="J284" s="17">
        <f t="shared" si="25"/>
        <v>1</v>
      </c>
      <c r="K284" s="4">
        <f t="shared" si="26"/>
        <v>1</v>
      </c>
      <c r="L284" s="3">
        <f>_xlfn.IFNA(VLOOKUP(CONCATENATE($A284,"_",$B284), 'Srbench noise 0.01'!$A$1:$AH$1291, 32, FALSE),"")</f>
        <v>0.99988418000000001</v>
      </c>
      <c r="M284" s="17">
        <f>_xlfn.IFNA(VLOOKUP(CONCATENATE($A284,"_",$B284), 'Srbench noise 0.01'!$A$1:$AH$1291, 34, FALSE),"")</f>
        <v>8.7368900000000006E-3</v>
      </c>
      <c r="N284" s="17">
        <f>_xlfn.IFNA(VLOOKUP(CONCATENATE($A284,"_",$B284), 'Srbench noise 0.01'!$A$1:$AH$1291, 16, FALSE),"")</f>
        <v>4</v>
      </c>
      <c r="O284" s="17">
        <f>_xlfn.IFNA(VLOOKUP(CONCATENATE($A284,"_",$B284), 'Srbench noise 0.01'!$A$1:$AH$1291, 18, FALSE),"")</f>
        <v>2.4</v>
      </c>
      <c r="P284" s="17" t="str">
        <f>_xlfn.IFNA(VLOOKUP(CONCATENATE($A284,"_",$B284), 'Srbench noise 0.01'!$A$1:$AH$1291, 28, FALSE),"")</f>
        <v>0.16*x0*x1</v>
      </c>
      <c r="Q284" s="17">
        <f t="shared" si="27"/>
        <v>1</v>
      </c>
      <c r="R284" s="17">
        <f t="shared" si="28"/>
        <v>0</v>
      </c>
      <c r="S284" s="4">
        <f t="shared" si="29"/>
        <v>0</v>
      </c>
    </row>
    <row r="285" spans="1:19" x14ac:dyDescent="0.25">
      <c r="A285" t="s">
        <v>23</v>
      </c>
      <c r="B285">
        <v>4426</v>
      </c>
      <c r="C285" t="str">
        <f>VLOOKUP(A285,'srbench true models'!$A$1:$B$133,2,FALSE)</f>
        <v xml:space="preserve"> (h/(2*3.1415926535))*omega</v>
      </c>
      <c r="D285" s="3">
        <f>_xlfn.IFNA(VLOOKUP(CONCATENATE($A285,"_",$B285), 'Srbench noise 0'!$A$1:$AH$1291, 32, FALSE),"")</f>
        <v>1</v>
      </c>
      <c r="E285" s="17">
        <f>_xlfn.IFNA(VLOOKUP(CONCATENATE($A285,"_",$B285), 'Srbench noise 0'!$A$1:$AH$1291, 34, FALSE),"")</f>
        <v>2.9999999999999997E-8</v>
      </c>
      <c r="F285" s="17">
        <f>_xlfn.IFNA(VLOOKUP(CONCATENATE($A285,"_",$B285), 'Srbench noise 0'!$A$1:$AH$1291, 16, FALSE),"")</f>
        <v>4</v>
      </c>
      <c r="G285" s="17">
        <f>_xlfn.IFNA(VLOOKUP(CONCATENATE($A285,"_",$B285), 'Srbench noise 0'!$A$1:$AH$1291, 18, FALSE),"")</f>
        <v>2.2999999999999998</v>
      </c>
      <c r="H285" s="17" t="str">
        <f>_xlfn.IFNA(VLOOKUP(CONCATENATE($A285,"_",$B285), 'Srbench noise 0'!$A$1:$AH$1291, 28, FALSE),"")</f>
        <v>0.15915494*x0*x1</v>
      </c>
      <c r="I285" s="17">
        <f t="shared" si="24"/>
        <v>1</v>
      </c>
      <c r="J285" s="17">
        <f t="shared" si="25"/>
        <v>1</v>
      </c>
      <c r="K285" s="4">
        <f t="shared" si="26"/>
        <v>1</v>
      </c>
      <c r="L285" s="3">
        <f>_xlfn.IFNA(VLOOKUP(CONCATENATE($A285,"_",$B285), 'Srbench noise 0.01'!$A$1:$AH$1291, 32, FALSE),"")</f>
        <v>0.99988319999999997</v>
      </c>
      <c r="M285" s="17">
        <f>_xlfn.IFNA(VLOOKUP(CONCATENATE($A285,"_",$B285), 'Srbench noise 0.01'!$A$1:$AH$1291, 34, FALSE),"")</f>
        <v>8.7362700000000008E-3</v>
      </c>
      <c r="N285" s="17">
        <f>_xlfn.IFNA(VLOOKUP(CONCATENATE($A285,"_",$B285), 'Srbench noise 0.01'!$A$1:$AH$1291, 16, FALSE),"")</f>
        <v>4</v>
      </c>
      <c r="O285" s="17">
        <f>_xlfn.IFNA(VLOOKUP(CONCATENATE($A285,"_",$B285), 'Srbench noise 0.01'!$A$1:$AH$1291, 18, FALSE),"")</f>
        <v>3.2</v>
      </c>
      <c r="P285" s="17" t="str">
        <f>_xlfn.IFNA(VLOOKUP(CONCATENATE($A285,"_",$B285), 'Srbench noise 0.01'!$A$1:$AH$1291, 28, FALSE),"")</f>
        <v>0.16*x0*x1</v>
      </c>
      <c r="Q285" s="17">
        <f t="shared" si="27"/>
        <v>1</v>
      </c>
      <c r="R285" s="17">
        <f t="shared" si="28"/>
        <v>0</v>
      </c>
      <c r="S285" s="4">
        <f t="shared" si="29"/>
        <v>0</v>
      </c>
    </row>
    <row r="286" spans="1:19" x14ac:dyDescent="0.25">
      <c r="A286" t="s">
        <v>23</v>
      </c>
      <c r="B286">
        <v>5390</v>
      </c>
      <c r="C286" t="str">
        <f>VLOOKUP(A286,'srbench true models'!$A$1:$B$133,2,FALSE)</f>
        <v xml:space="preserve"> (h/(2*3.1415926535))*omega</v>
      </c>
      <c r="D286" s="3">
        <f>_xlfn.IFNA(VLOOKUP(CONCATENATE($A286,"_",$B286), 'Srbench noise 0'!$A$1:$AH$1291, 32, FALSE),"")</f>
        <v>1</v>
      </c>
      <c r="E286" s="17">
        <f>_xlfn.IFNA(VLOOKUP(CONCATENATE($A286,"_",$B286), 'Srbench noise 0'!$A$1:$AH$1291, 34, FALSE),"")</f>
        <v>2.9999999999999997E-8</v>
      </c>
      <c r="F286" s="17">
        <f>_xlfn.IFNA(VLOOKUP(CONCATENATE($A286,"_",$B286), 'Srbench noise 0'!$A$1:$AH$1291, 16, FALSE),"")</f>
        <v>4</v>
      </c>
      <c r="G286" s="17">
        <f>_xlfn.IFNA(VLOOKUP(CONCATENATE($A286,"_",$B286), 'Srbench noise 0'!$A$1:$AH$1291, 18, FALSE),"")</f>
        <v>2.4</v>
      </c>
      <c r="H286" s="17" t="str">
        <f>_xlfn.IFNA(VLOOKUP(CONCATENATE($A286,"_",$B286), 'Srbench noise 0'!$A$1:$AH$1291, 28, FALSE),"")</f>
        <v>0.15915494*x0*x1</v>
      </c>
      <c r="I286" s="17">
        <f t="shared" si="24"/>
        <v>1</v>
      </c>
      <c r="J286" s="17">
        <f t="shared" si="25"/>
        <v>1</v>
      </c>
      <c r="K286" s="4">
        <f t="shared" si="26"/>
        <v>1</v>
      </c>
      <c r="L286" s="3">
        <f>_xlfn.IFNA(VLOOKUP(CONCATENATE($A286,"_",$B286), 'Srbench noise 0.01'!$A$1:$AH$1291, 32, FALSE),"")</f>
        <v>0.99988319999999997</v>
      </c>
      <c r="M286" s="17">
        <f>_xlfn.IFNA(VLOOKUP(CONCATENATE($A286,"_",$B286), 'Srbench noise 0.01'!$A$1:$AH$1291, 34, FALSE),"")</f>
        <v>8.7344599999999994E-3</v>
      </c>
      <c r="N286" s="17">
        <f>_xlfn.IFNA(VLOOKUP(CONCATENATE($A286,"_",$B286), 'Srbench noise 0.01'!$A$1:$AH$1291, 16, FALSE),"")</f>
        <v>4</v>
      </c>
      <c r="O286" s="17">
        <f>_xlfn.IFNA(VLOOKUP(CONCATENATE($A286,"_",$B286), 'Srbench noise 0.01'!$A$1:$AH$1291, 18, FALSE),"")</f>
        <v>2.4</v>
      </c>
      <c r="P286" s="17" t="str">
        <f>_xlfn.IFNA(VLOOKUP(CONCATENATE($A286,"_",$B286), 'Srbench noise 0.01'!$A$1:$AH$1291, 28, FALSE),"")</f>
        <v>0.16*x0*x1</v>
      </c>
      <c r="Q286" s="17">
        <f t="shared" si="27"/>
        <v>1</v>
      </c>
      <c r="R286" s="17">
        <f t="shared" si="28"/>
        <v>0</v>
      </c>
      <c r="S286" s="4">
        <f t="shared" si="29"/>
        <v>0</v>
      </c>
    </row>
    <row r="287" spans="1:19" x14ac:dyDescent="0.25">
      <c r="A287" t="s">
        <v>23</v>
      </c>
      <c r="B287">
        <v>14423</v>
      </c>
      <c r="C287" t="str">
        <f>VLOOKUP(A287,'srbench true models'!$A$1:$B$133,2,FALSE)</f>
        <v xml:space="preserve"> (h/(2*3.1415926535))*omega</v>
      </c>
      <c r="D287" s="3">
        <f>_xlfn.IFNA(VLOOKUP(CONCATENATE($A287,"_",$B287), 'Srbench noise 0'!$A$1:$AH$1291, 32, FALSE),"")</f>
        <v>1</v>
      </c>
      <c r="E287" s="17">
        <f>_xlfn.IFNA(VLOOKUP(CONCATENATE($A287,"_",$B287), 'Srbench noise 0'!$A$1:$AH$1291, 34, FALSE),"")</f>
        <v>2.9999999999999997E-8</v>
      </c>
      <c r="F287" s="17">
        <f>_xlfn.IFNA(VLOOKUP(CONCATENATE($A287,"_",$B287), 'Srbench noise 0'!$A$1:$AH$1291, 16, FALSE),"")</f>
        <v>4</v>
      </c>
      <c r="G287" s="17">
        <f>_xlfn.IFNA(VLOOKUP(CONCATENATE($A287,"_",$B287), 'Srbench noise 0'!$A$1:$AH$1291, 18, FALSE),"")</f>
        <v>3</v>
      </c>
      <c r="H287" s="17" t="str">
        <f>_xlfn.IFNA(VLOOKUP(CONCATENATE($A287,"_",$B287), 'Srbench noise 0'!$A$1:$AH$1291, 28, FALSE),"")</f>
        <v>0.15915494*x0*x1</v>
      </c>
      <c r="I287" s="17">
        <f t="shared" si="24"/>
        <v>1</v>
      </c>
      <c r="J287" s="17">
        <f t="shared" si="25"/>
        <v>1</v>
      </c>
      <c r="K287" s="4">
        <f t="shared" si="26"/>
        <v>1</v>
      </c>
      <c r="L287" s="3">
        <f>_xlfn.IFNA(VLOOKUP(CONCATENATE($A287,"_",$B287), 'Srbench noise 0.01'!$A$1:$AH$1291, 32, FALSE),"")</f>
        <v>0.99988268999999996</v>
      </c>
      <c r="M287" s="17">
        <f>_xlfn.IFNA(VLOOKUP(CONCATENATE($A287,"_",$B287), 'Srbench noise 0.01'!$A$1:$AH$1291, 34, FALSE),"")</f>
        <v>8.7736700000000008E-3</v>
      </c>
      <c r="N287" s="17">
        <f>_xlfn.IFNA(VLOOKUP(CONCATENATE($A287,"_",$B287), 'Srbench noise 0.01'!$A$1:$AH$1291, 16, FALSE),"")</f>
        <v>4</v>
      </c>
      <c r="O287" s="17">
        <f>_xlfn.IFNA(VLOOKUP(CONCATENATE($A287,"_",$B287), 'Srbench noise 0.01'!$A$1:$AH$1291, 18, FALSE),"")</f>
        <v>3.1</v>
      </c>
      <c r="P287" s="17" t="str">
        <f>_xlfn.IFNA(VLOOKUP(CONCATENATE($A287,"_",$B287), 'Srbench noise 0.01'!$A$1:$AH$1291, 28, FALSE),"")</f>
        <v>0.16*x0*x1</v>
      </c>
      <c r="Q287" s="17">
        <f t="shared" si="27"/>
        <v>1</v>
      </c>
      <c r="R287" s="17">
        <f t="shared" si="28"/>
        <v>0</v>
      </c>
      <c r="S287" s="4">
        <f t="shared" si="29"/>
        <v>0</v>
      </c>
    </row>
    <row r="288" spans="1:19" x14ac:dyDescent="0.25">
      <c r="A288" t="s">
        <v>23</v>
      </c>
      <c r="B288">
        <v>15795</v>
      </c>
      <c r="C288" t="str">
        <f>VLOOKUP(A288,'srbench true models'!$A$1:$B$133,2,FALSE)</f>
        <v xml:space="preserve"> (h/(2*3.1415926535))*omega</v>
      </c>
      <c r="D288" s="3">
        <f>_xlfn.IFNA(VLOOKUP(CONCATENATE($A288,"_",$B288), 'Srbench noise 0'!$A$1:$AH$1291, 32, FALSE),"")</f>
        <v>1</v>
      </c>
      <c r="E288" s="17">
        <f>_xlfn.IFNA(VLOOKUP(CONCATENATE($A288,"_",$B288), 'Srbench noise 0'!$A$1:$AH$1291, 34, FALSE),"")</f>
        <v>2.9999999999999997E-8</v>
      </c>
      <c r="F288" s="17">
        <f>_xlfn.IFNA(VLOOKUP(CONCATENATE($A288,"_",$B288), 'Srbench noise 0'!$A$1:$AH$1291, 16, FALSE),"")</f>
        <v>4</v>
      </c>
      <c r="G288" s="17">
        <f>_xlfn.IFNA(VLOOKUP(CONCATENATE($A288,"_",$B288), 'Srbench noise 0'!$A$1:$AH$1291, 18, FALSE),"")</f>
        <v>2.2999999999999998</v>
      </c>
      <c r="H288" s="17" t="str">
        <f>_xlfn.IFNA(VLOOKUP(CONCATENATE($A288,"_",$B288), 'Srbench noise 0'!$A$1:$AH$1291, 28, FALSE),"")</f>
        <v>0.15915494*x0*x1</v>
      </c>
      <c r="I288" s="17">
        <f t="shared" si="24"/>
        <v>1</v>
      </c>
      <c r="J288" s="17">
        <f t="shared" si="25"/>
        <v>1</v>
      </c>
      <c r="K288" s="4">
        <f t="shared" si="26"/>
        <v>1</v>
      </c>
      <c r="L288" s="3">
        <f>_xlfn.IFNA(VLOOKUP(CONCATENATE($A288,"_",$B288), 'Srbench noise 0.01'!$A$1:$AH$1291, 32, FALSE),"")</f>
        <v>0.99988343999999996</v>
      </c>
      <c r="M288" s="17">
        <f>_xlfn.IFNA(VLOOKUP(CONCATENATE($A288,"_",$B288), 'Srbench noise 0.01'!$A$1:$AH$1291, 34, FALSE),"")</f>
        <v>8.7744899999999994E-3</v>
      </c>
      <c r="N288" s="17">
        <f>_xlfn.IFNA(VLOOKUP(CONCATENATE($A288,"_",$B288), 'Srbench noise 0.01'!$A$1:$AH$1291, 16, FALSE),"")</f>
        <v>4</v>
      </c>
      <c r="O288" s="17">
        <f>_xlfn.IFNA(VLOOKUP(CONCATENATE($A288,"_",$B288), 'Srbench noise 0.01'!$A$1:$AH$1291, 18, FALSE),"")</f>
        <v>2.5</v>
      </c>
      <c r="P288" s="17" t="str">
        <f>_xlfn.IFNA(VLOOKUP(CONCATENATE($A288,"_",$B288), 'Srbench noise 0.01'!$A$1:$AH$1291, 28, FALSE),"")</f>
        <v>0.16*x0*x1</v>
      </c>
      <c r="Q288" s="17">
        <f t="shared" si="27"/>
        <v>1</v>
      </c>
      <c r="R288" s="17">
        <f t="shared" si="28"/>
        <v>0</v>
      </c>
      <c r="S288" s="4">
        <f t="shared" si="29"/>
        <v>0</v>
      </c>
    </row>
    <row r="289" spans="1:19" x14ac:dyDescent="0.25">
      <c r="A289" t="s">
        <v>23</v>
      </c>
      <c r="B289">
        <v>16850</v>
      </c>
      <c r="C289" t="str">
        <f>VLOOKUP(A289,'srbench true models'!$A$1:$B$133,2,FALSE)</f>
        <v xml:space="preserve"> (h/(2*3.1415926535))*omega</v>
      </c>
      <c r="D289" s="3">
        <f>_xlfn.IFNA(VLOOKUP(CONCATENATE($A289,"_",$B289), 'Srbench noise 0'!$A$1:$AH$1291, 32, FALSE),"")</f>
        <v>1</v>
      </c>
      <c r="E289" s="17">
        <f>_xlfn.IFNA(VLOOKUP(CONCATENATE($A289,"_",$B289), 'Srbench noise 0'!$A$1:$AH$1291, 34, FALSE),"")</f>
        <v>2.9999999999999997E-8</v>
      </c>
      <c r="F289" s="17">
        <f>_xlfn.IFNA(VLOOKUP(CONCATENATE($A289,"_",$B289), 'Srbench noise 0'!$A$1:$AH$1291, 16, FALSE),"")</f>
        <v>4</v>
      </c>
      <c r="G289" s="17">
        <f>_xlfn.IFNA(VLOOKUP(CONCATENATE($A289,"_",$B289), 'Srbench noise 0'!$A$1:$AH$1291, 18, FALSE),"")</f>
        <v>2.2999999999999998</v>
      </c>
      <c r="H289" s="17" t="str">
        <f>_xlfn.IFNA(VLOOKUP(CONCATENATE($A289,"_",$B289), 'Srbench noise 0'!$A$1:$AH$1291, 28, FALSE),"")</f>
        <v>0.15915494*x0*x1</v>
      </c>
      <c r="I289" s="17">
        <f t="shared" si="24"/>
        <v>1</v>
      </c>
      <c r="J289" s="17">
        <f t="shared" si="25"/>
        <v>1</v>
      </c>
      <c r="K289" s="4">
        <f t="shared" si="26"/>
        <v>1</v>
      </c>
      <c r="L289" s="3">
        <f>_xlfn.IFNA(VLOOKUP(CONCATENATE($A289,"_",$B289), 'Srbench noise 0.01'!$A$1:$AH$1291, 32, FALSE),"")</f>
        <v>0.99988277000000003</v>
      </c>
      <c r="M289" s="17">
        <f>_xlfn.IFNA(VLOOKUP(CONCATENATE($A289,"_",$B289), 'Srbench noise 0.01'!$A$1:$AH$1291, 34, FALSE),"")</f>
        <v>8.7668599999999996E-3</v>
      </c>
      <c r="N289" s="17">
        <f>_xlfn.IFNA(VLOOKUP(CONCATENATE($A289,"_",$B289), 'Srbench noise 0.01'!$A$1:$AH$1291, 16, FALSE),"")</f>
        <v>4</v>
      </c>
      <c r="O289" s="17">
        <f>_xlfn.IFNA(VLOOKUP(CONCATENATE($A289,"_",$B289), 'Srbench noise 0.01'!$A$1:$AH$1291, 18, FALSE),"")</f>
        <v>2.4</v>
      </c>
      <c r="P289" s="17" t="str">
        <f>_xlfn.IFNA(VLOOKUP(CONCATENATE($A289,"_",$B289), 'Srbench noise 0.01'!$A$1:$AH$1291, 28, FALSE),"")</f>
        <v>0.16*x0*x1</v>
      </c>
      <c r="Q289" s="17">
        <f t="shared" si="27"/>
        <v>1</v>
      </c>
      <c r="R289" s="17">
        <f t="shared" si="28"/>
        <v>0</v>
      </c>
      <c r="S289" s="4">
        <f t="shared" si="29"/>
        <v>0</v>
      </c>
    </row>
    <row r="290" spans="1:19" x14ac:dyDescent="0.25">
      <c r="A290" t="s">
        <v>23</v>
      </c>
      <c r="B290">
        <v>21962</v>
      </c>
      <c r="C290" t="str">
        <f>VLOOKUP(A290,'srbench true models'!$A$1:$B$133,2,FALSE)</f>
        <v xml:space="preserve"> (h/(2*3.1415926535))*omega</v>
      </c>
      <c r="D290" s="3">
        <f>_xlfn.IFNA(VLOOKUP(CONCATENATE($A290,"_",$B290), 'Srbench noise 0'!$A$1:$AH$1291, 32, FALSE),"")</f>
        <v>1</v>
      </c>
      <c r="E290" s="17">
        <f>_xlfn.IFNA(VLOOKUP(CONCATENATE($A290,"_",$B290), 'Srbench noise 0'!$A$1:$AH$1291, 34, FALSE),"")</f>
        <v>2.9999999999999997E-8</v>
      </c>
      <c r="F290" s="17">
        <f>_xlfn.IFNA(VLOOKUP(CONCATENATE($A290,"_",$B290), 'Srbench noise 0'!$A$1:$AH$1291, 16, FALSE),"")</f>
        <v>4</v>
      </c>
      <c r="G290" s="17">
        <f>_xlfn.IFNA(VLOOKUP(CONCATENATE($A290,"_",$B290), 'Srbench noise 0'!$A$1:$AH$1291, 18, FALSE),"")</f>
        <v>3.2</v>
      </c>
      <c r="H290" s="17" t="str">
        <f>_xlfn.IFNA(VLOOKUP(CONCATENATE($A290,"_",$B290), 'Srbench noise 0'!$A$1:$AH$1291, 28, FALSE),"")</f>
        <v>0.15915494*x0*x1</v>
      </c>
      <c r="I290" s="17">
        <f t="shared" si="24"/>
        <v>1</v>
      </c>
      <c r="J290" s="17">
        <f t="shared" si="25"/>
        <v>1</v>
      </c>
      <c r="K290" s="4">
        <f t="shared" si="26"/>
        <v>1</v>
      </c>
      <c r="L290" s="3">
        <f>_xlfn.IFNA(VLOOKUP(CONCATENATE($A290,"_",$B290), 'Srbench noise 0.01'!$A$1:$AH$1291, 32, FALSE),"")</f>
        <v>0.99988297000000004</v>
      </c>
      <c r="M290" s="17">
        <f>_xlfn.IFNA(VLOOKUP(CONCATENATE($A290,"_",$B290), 'Srbench noise 0.01'!$A$1:$AH$1291, 34, FALSE),"")</f>
        <v>8.7667200000000004E-3</v>
      </c>
      <c r="N290" s="17">
        <f>_xlfn.IFNA(VLOOKUP(CONCATENATE($A290,"_",$B290), 'Srbench noise 0.01'!$A$1:$AH$1291, 16, FALSE),"")</f>
        <v>4</v>
      </c>
      <c r="O290" s="17">
        <f>_xlfn.IFNA(VLOOKUP(CONCATENATE($A290,"_",$B290), 'Srbench noise 0.01'!$A$1:$AH$1291, 18, FALSE),"")</f>
        <v>2.1</v>
      </c>
      <c r="P290" s="17" t="str">
        <f>_xlfn.IFNA(VLOOKUP(CONCATENATE($A290,"_",$B290), 'Srbench noise 0.01'!$A$1:$AH$1291, 28, FALSE),"")</f>
        <v>0.16*x0*x1</v>
      </c>
      <c r="Q290" s="17">
        <f t="shared" si="27"/>
        <v>1</v>
      </c>
      <c r="R290" s="17">
        <f t="shared" si="28"/>
        <v>0</v>
      </c>
      <c r="S290" s="4">
        <f t="shared" si="29"/>
        <v>0</v>
      </c>
    </row>
    <row r="291" spans="1:19" x14ac:dyDescent="0.25">
      <c r="A291" t="s">
        <v>23</v>
      </c>
      <c r="B291">
        <v>23654</v>
      </c>
      <c r="C291" t="str">
        <f>VLOOKUP(A291,'srbench true models'!$A$1:$B$133,2,FALSE)</f>
        <v xml:space="preserve"> (h/(2*3.1415926535))*omega</v>
      </c>
      <c r="D291" s="3">
        <f>_xlfn.IFNA(VLOOKUP(CONCATENATE($A291,"_",$B291), 'Srbench noise 0'!$A$1:$AH$1291, 32, FALSE),"")</f>
        <v>1</v>
      </c>
      <c r="E291" s="17">
        <f>_xlfn.IFNA(VLOOKUP(CONCATENATE($A291,"_",$B291), 'Srbench noise 0'!$A$1:$AH$1291, 34, FALSE),"")</f>
        <v>2.9999999999999997E-8</v>
      </c>
      <c r="F291" s="17">
        <f>_xlfn.IFNA(VLOOKUP(CONCATENATE($A291,"_",$B291), 'Srbench noise 0'!$A$1:$AH$1291, 16, FALSE),"")</f>
        <v>4</v>
      </c>
      <c r="G291" s="17">
        <f>_xlfn.IFNA(VLOOKUP(CONCATENATE($A291,"_",$B291), 'Srbench noise 0'!$A$1:$AH$1291, 18, FALSE),"")</f>
        <v>2.4</v>
      </c>
      <c r="H291" s="17" t="str">
        <f>_xlfn.IFNA(VLOOKUP(CONCATENATE($A291,"_",$B291), 'Srbench noise 0'!$A$1:$AH$1291, 28, FALSE),"")</f>
        <v>0.15915494*x0*x1</v>
      </c>
      <c r="I291" s="17">
        <f t="shared" si="24"/>
        <v>1</v>
      </c>
      <c r="J291" s="17">
        <f t="shared" si="25"/>
        <v>1</v>
      </c>
      <c r="K291" s="4">
        <f t="shared" si="26"/>
        <v>1</v>
      </c>
      <c r="L291" s="3">
        <f>_xlfn.IFNA(VLOOKUP(CONCATENATE($A291,"_",$B291), 'Srbench noise 0.01'!$A$1:$AH$1291, 32, FALSE),"")</f>
        <v>0.99988323000000001</v>
      </c>
      <c r="M291" s="17">
        <f>_xlfn.IFNA(VLOOKUP(CONCATENATE($A291,"_",$B291), 'Srbench noise 0.01'!$A$1:$AH$1291, 34, FALSE),"")</f>
        <v>8.7312699999999993E-3</v>
      </c>
      <c r="N291" s="17">
        <f>_xlfn.IFNA(VLOOKUP(CONCATENATE($A291,"_",$B291), 'Srbench noise 0.01'!$A$1:$AH$1291, 16, FALSE),"")</f>
        <v>4</v>
      </c>
      <c r="O291" s="17">
        <f>_xlfn.IFNA(VLOOKUP(CONCATENATE($A291,"_",$B291), 'Srbench noise 0.01'!$A$1:$AH$1291, 18, FALSE),"")</f>
        <v>2.5</v>
      </c>
      <c r="P291" s="17" t="str">
        <f>_xlfn.IFNA(VLOOKUP(CONCATENATE($A291,"_",$B291), 'Srbench noise 0.01'!$A$1:$AH$1291, 28, FALSE),"")</f>
        <v>0.16*x0*x1</v>
      </c>
      <c r="Q291" s="17">
        <f t="shared" si="27"/>
        <v>1</v>
      </c>
      <c r="R291" s="17">
        <f t="shared" si="28"/>
        <v>0</v>
      </c>
      <c r="S291" s="4">
        <f t="shared" si="29"/>
        <v>0</v>
      </c>
    </row>
    <row r="292" spans="1:19" x14ac:dyDescent="0.25">
      <c r="A292" t="s">
        <v>23</v>
      </c>
      <c r="B292">
        <v>28020</v>
      </c>
      <c r="C292" t="str">
        <f>VLOOKUP(A292,'srbench true models'!$A$1:$B$133,2,FALSE)</f>
        <v xml:space="preserve"> (h/(2*3.1415926535))*omega</v>
      </c>
      <c r="D292" s="3">
        <f>_xlfn.IFNA(VLOOKUP(CONCATENATE($A292,"_",$B292), 'Srbench noise 0'!$A$1:$AH$1291, 32, FALSE),"")</f>
        <v>1</v>
      </c>
      <c r="E292" s="17">
        <f>_xlfn.IFNA(VLOOKUP(CONCATENATE($A292,"_",$B292), 'Srbench noise 0'!$A$1:$AH$1291, 34, FALSE),"")</f>
        <v>2.9999999999999997E-8</v>
      </c>
      <c r="F292" s="17">
        <f>_xlfn.IFNA(VLOOKUP(CONCATENATE($A292,"_",$B292), 'Srbench noise 0'!$A$1:$AH$1291, 16, FALSE),"")</f>
        <v>4</v>
      </c>
      <c r="G292" s="17">
        <f>_xlfn.IFNA(VLOOKUP(CONCATENATE($A292,"_",$B292), 'Srbench noise 0'!$A$1:$AH$1291, 18, FALSE),"")</f>
        <v>2.1</v>
      </c>
      <c r="H292" s="17" t="str">
        <f>_xlfn.IFNA(VLOOKUP(CONCATENATE($A292,"_",$B292), 'Srbench noise 0'!$A$1:$AH$1291, 28, FALSE),"")</f>
        <v>0.15915494*x0*x1</v>
      </c>
      <c r="I292" s="17">
        <f t="shared" si="24"/>
        <v>1</v>
      </c>
      <c r="J292" s="17">
        <f t="shared" si="25"/>
        <v>1</v>
      </c>
      <c r="K292" s="4">
        <f t="shared" si="26"/>
        <v>1</v>
      </c>
      <c r="L292" s="3">
        <f>_xlfn.IFNA(VLOOKUP(CONCATENATE($A292,"_",$B292), 'Srbench noise 0.01'!$A$1:$AH$1291, 32, FALSE),"")</f>
        <v>0.99988365000000001</v>
      </c>
      <c r="M292" s="17">
        <f>_xlfn.IFNA(VLOOKUP(CONCATENATE($A292,"_",$B292), 'Srbench noise 0.01'!$A$1:$AH$1291, 34, FALSE),"")</f>
        <v>8.7014999999999992E-3</v>
      </c>
      <c r="N292" s="17">
        <f>_xlfn.IFNA(VLOOKUP(CONCATENATE($A292,"_",$B292), 'Srbench noise 0.01'!$A$1:$AH$1291, 16, FALSE),"")</f>
        <v>4</v>
      </c>
      <c r="O292" s="17">
        <f>_xlfn.IFNA(VLOOKUP(CONCATENATE($A292,"_",$B292), 'Srbench noise 0.01'!$A$1:$AH$1291, 18, FALSE),"")</f>
        <v>3.3</v>
      </c>
      <c r="P292" s="17" t="str">
        <f>_xlfn.IFNA(VLOOKUP(CONCATENATE($A292,"_",$B292), 'Srbench noise 0.01'!$A$1:$AH$1291, 28, FALSE),"")</f>
        <v>0.16*x0*x1</v>
      </c>
      <c r="Q292" s="17">
        <f t="shared" si="27"/>
        <v>1</v>
      </c>
      <c r="R292" s="17">
        <f t="shared" si="28"/>
        <v>0</v>
      </c>
      <c r="S292" s="4">
        <f t="shared" si="29"/>
        <v>0</v>
      </c>
    </row>
    <row r="293" spans="1:19" x14ac:dyDescent="0.25">
      <c r="A293" t="s">
        <v>23</v>
      </c>
      <c r="B293">
        <v>29910</v>
      </c>
      <c r="C293" t="str">
        <f>VLOOKUP(A293,'srbench true models'!$A$1:$B$133,2,FALSE)</f>
        <v xml:space="preserve"> (h/(2*3.1415926535))*omega</v>
      </c>
      <c r="D293" s="3">
        <f>_xlfn.IFNA(VLOOKUP(CONCATENATE($A293,"_",$B293), 'Srbench noise 0'!$A$1:$AH$1291, 32, FALSE),"")</f>
        <v>1</v>
      </c>
      <c r="E293" s="17">
        <f>_xlfn.IFNA(VLOOKUP(CONCATENATE($A293,"_",$B293), 'Srbench noise 0'!$A$1:$AH$1291, 34, FALSE),"")</f>
        <v>2.9999999999999997E-8</v>
      </c>
      <c r="F293" s="17">
        <f>_xlfn.IFNA(VLOOKUP(CONCATENATE($A293,"_",$B293), 'Srbench noise 0'!$A$1:$AH$1291, 16, FALSE),"")</f>
        <v>4</v>
      </c>
      <c r="G293" s="17">
        <f>_xlfn.IFNA(VLOOKUP(CONCATENATE($A293,"_",$B293), 'Srbench noise 0'!$A$1:$AH$1291, 18, FALSE),"")</f>
        <v>2.2999999999999998</v>
      </c>
      <c r="H293" s="17" t="str">
        <f>_xlfn.IFNA(VLOOKUP(CONCATENATE($A293,"_",$B293), 'Srbench noise 0'!$A$1:$AH$1291, 28, FALSE),"")</f>
        <v>0.15915494*x0*x1</v>
      </c>
      <c r="I293" s="17">
        <f t="shared" si="24"/>
        <v>1</v>
      </c>
      <c r="J293" s="17">
        <f t="shared" si="25"/>
        <v>1</v>
      </c>
      <c r="K293" s="4">
        <f t="shared" si="26"/>
        <v>1</v>
      </c>
      <c r="L293" s="3">
        <f>_xlfn.IFNA(VLOOKUP(CONCATENATE($A293,"_",$B293), 'Srbench noise 0.01'!$A$1:$AH$1291, 32, FALSE),"")</f>
        <v>0.99988294</v>
      </c>
      <c r="M293" s="17">
        <f>_xlfn.IFNA(VLOOKUP(CONCATENATE($A293,"_",$B293), 'Srbench noise 0.01'!$A$1:$AH$1291, 34, FALSE),"")</f>
        <v>8.7231700000000006E-3</v>
      </c>
      <c r="N293" s="17">
        <f>_xlfn.IFNA(VLOOKUP(CONCATENATE($A293,"_",$B293), 'Srbench noise 0.01'!$A$1:$AH$1291, 16, FALSE),"")</f>
        <v>4</v>
      </c>
      <c r="O293" s="17">
        <f>_xlfn.IFNA(VLOOKUP(CONCATENATE($A293,"_",$B293), 'Srbench noise 0.01'!$A$1:$AH$1291, 18, FALSE),"")</f>
        <v>2.8</v>
      </c>
      <c r="P293" s="17" t="str">
        <f>_xlfn.IFNA(VLOOKUP(CONCATENATE($A293,"_",$B293), 'Srbench noise 0.01'!$A$1:$AH$1291, 28, FALSE),"")</f>
        <v>0.16*x0*x1</v>
      </c>
      <c r="Q293" s="17">
        <f t="shared" si="27"/>
        <v>1</v>
      </c>
      <c r="R293" s="17">
        <f t="shared" si="28"/>
        <v>0</v>
      </c>
      <c r="S293" s="4">
        <f t="shared" si="29"/>
        <v>0</v>
      </c>
    </row>
    <row r="294" spans="1:19" x14ac:dyDescent="0.25">
      <c r="A294" t="s">
        <v>91</v>
      </c>
      <c r="B294">
        <v>860</v>
      </c>
      <c r="C294" t="str">
        <f>VLOOKUP(A294,'srbench true models'!$A$1:$B$133,2,FALSE)</f>
        <v xml:space="preserve"> q*v*B/p</v>
      </c>
      <c r="D294" s="3">
        <f>_xlfn.IFNA(VLOOKUP(CONCATENATE($A294,"_",$B294), 'Srbench noise 0'!$A$1:$AH$1291, 32, FALSE),"")</f>
        <v>1</v>
      </c>
      <c r="E294" s="17">
        <f>_xlfn.IFNA(VLOOKUP(CONCATENATE($A294,"_",$B294), 'Srbench noise 0'!$A$1:$AH$1291, 34, FALSE),"")</f>
        <v>0</v>
      </c>
      <c r="F294" s="17">
        <f>_xlfn.IFNA(VLOOKUP(CONCATENATE($A294,"_",$B294), 'Srbench noise 0'!$A$1:$AH$1291, 16, FALSE),"")</f>
        <v>7</v>
      </c>
      <c r="G294" s="17">
        <f>_xlfn.IFNA(VLOOKUP(CONCATENATE($A294,"_",$B294), 'Srbench noise 0'!$A$1:$AH$1291, 18, FALSE),"")</f>
        <v>12.6</v>
      </c>
      <c r="H294" s="17" t="str">
        <f>_xlfn.IFNA(VLOOKUP(CONCATENATE($A294,"_",$B294), 'Srbench noise 0'!$A$1:$AH$1291, 28, FALSE),"")</f>
        <v>x0*x1*x2/x3</v>
      </c>
      <c r="I294" s="17">
        <f t="shared" si="24"/>
        <v>1</v>
      </c>
      <c r="J294" s="17">
        <f t="shared" si="25"/>
        <v>1</v>
      </c>
      <c r="K294" s="4">
        <f t="shared" si="26"/>
        <v>1</v>
      </c>
      <c r="L294" s="3">
        <f>_xlfn.IFNA(VLOOKUP(CONCATENATE($A294,"_",$B294), 'Srbench noise 0.01'!$A$1:$AH$1291, 32, FALSE),"")</f>
        <v>1</v>
      </c>
      <c r="M294" s="17">
        <f>_xlfn.IFNA(VLOOKUP(CONCATENATE($A294,"_",$B294), 'Srbench noise 0.01'!$A$1:$AH$1291, 34, FALSE),"")</f>
        <v>0</v>
      </c>
      <c r="N294" s="17">
        <f>_xlfn.IFNA(VLOOKUP(CONCATENATE($A294,"_",$B294), 'Srbench noise 0.01'!$A$1:$AH$1291, 16, FALSE),"")</f>
        <v>7</v>
      </c>
      <c r="O294" s="17">
        <f>_xlfn.IFNA(VLOOKUP(CONCATENATE($A294,"_",$B294), 'Srbench noise 0.01'!$A$1:$AH$1291, 18, FALSE),"")</f>
        <v>12.4</v>
      </c>
      <c r="P294" s="17" t="str">
        <f>_xlfn.IFNA(VLOOKUP(CONCATENATE($A294,"_",$B294), 'Srbench noise 0.01'!$A$1:$AH$1291, 28, FALSE),"")</f>
        <v>x0*x1*x2/x3</v>
      </c>
      <c r="Q294" s="17">
        <f t="shared" si="27"/>
        <v>1</v>
      </c>
      <c r="R294" s="17">
        <f t="shared" si="28"/>
        <v>1</v>
      </c>
      <c r="S294" s="4">
        <f t="shared" si="29"/>
        <v>1</v>
      </c>
    </row>
    <row r="295" spans="1:19" x14ac:dyDescent="0.25">
      <c r="A295" t="s">
        <v>91</v>
      </c>
      <c r="B295">
        <v>4426</v>
      </c>
      <c r="C295" t="str">
        <f>VLOOKUP(A295,'srbench true models'!$A$1:$B$133,2,FALSE)</f>
        <v xml:space="preserve"> q*v*B/p</v>
      </c>
      <c r="D295" s="3">
        <f>_xlfn.IFNA(VLOOKUP(CONCATENATE($A295,"_",$B295), 'Srbench noise 0'!$A$1:$AH$1291, 32, FALSE),"")</f>
        <v>1</v>
      </c>
      <c r="E295" s="17">
        <f>_xlfn.IFNA(VLOOKUP(CONCATENATE($A295,"_",$B295), 'Srbench noise 0'!$A$1:$AH$1291, 34, FALSE),"")</f>
        <v>0</v>
      </c>
      <c r="F295" s="17">
        <f>_xlfn.IFNA(VLOOKUP(CONCATENATE($A295,"_",$B295), 'Srbench noise 0'!$A$1:$AH$1291, 16, FALSE),"")</f>
        <v>7</v>
      </c>
      <c r="G295" s="17">
        <f>_xlfn.IFNA(VLOOKUP(CONCATENATE($A295,"_",$B295), 'Srbench noise 0'!$A$1:$AH$1291, 18, FALSE),"")</f>
        <v>12.1</v>
      </c>
      <c r="H295" s="17" t="str">
        <f>_xlfn.IFNA(VLOOKUP(CONCATENATE($A295,"_",$B295), 'Srbench noise 0'!$A$1:$AH$1291, 28, FALSE),"")</f>
        <v>x0*x1*x2/x3</v>
      </c>
      <c r="I295" s="17">
        <f t="shared" si="24"/>
        <v>1</v>
      </c>
      <c r="J295" s="17">
        <f t="shared" si="25"/>
        <v>1</v>
      </c>
      <c r="K295" s="4">
        <f t="shared" si="26"/>
        <v>1</v>
      </c>
      <c r="L295" s="3">
        <f>_xlfn.IFNA(VLOOKUP(CONCATENATE($A295,"_",$B295), 'Srbench noise 0.01'!$A$1:$AH$1291, 32, FALSE),"")</f>
        <v>1</v>
      </c>
      <c r="M295" s="17">
        <f>_xlfn.IFNA(VLOOKUP(CONCATENATE($A295,"_",$B295), 'Srbench noise 0.01'!$A$1:$AH$1291, 34, FALSE),"")</f>
        <v>0</v>
      </c>
      <c r="N295" s="17">
        <f>_xlfn.IFNA(VLOOKUP(CONCATENATE($A295,"_",$B295), 'Srbench noise 0.01'!$A$1:$AH$1291, 16, FALSE),"")</f>
        <v>7</v>
      </c>
      <c r="O295" s="17">
        <f>_xlfn.IFNA(VLOOKUP(CONCATENATE($A295,"_",$B295), 'Srbench noise 0.01'!$A$1:$AH$1291, 18, FALSE),"")</f>
        <v>13.1</v>
      </c>
      <c r="P295" s="17" t="str">
        <f>_xlfn.IFNA(VLOOKUP(CONCATENATE($A295,"_",$B295), 'Srbench noise 0.01'!$A$1:$AH$1291, 28, FALSE),"")</f>
        <v>x0*x1*x2/x3</v>
      </c>
      <c r="Q295" s="17">
        <f t="shared" si="27"/>
        <v>1</v>
      </c>
      <c r="R295" s="17">
        <f t="shared" si="28"/>
        <v>1</v>
      </c>
      <c r="S295" s="4">
        <f t="shared" si="29"/>
        <v>1</v>
      </c>
    </row>
    <row r="296" spans="1:19" x14ac:dyDescent="0.25">
      <c r="A296" t="s">
        <v>91</v>
      </c>
      <c r="B296">
        <v>5390</v>
      </c>
      <c r="C296" t="str">
        <f>VLOOKUP(A296,'srbench true models'!$A$1:$B$133,2,FALSE)</f>
        <v xml:space="preserve"> q*v*B/p</v>
      </c>
      <c r="D296" s="3">
        <f>_xlfn.IFNA(VLOOKUP(CONCATENATE($A296,"_",$B296), 'Srbench noise 0'!$A$1:$AH$1291, 32, FALSE),"")</f>
        <v>1</v>
      </c>
      <c r="E296" s="17">
        <f>_xlfn.IFNA(VLOOKUP(CONCATENATE($A296,"_",$B296), 'Srbench noise 0'!$A$1:$AH$1291, 34, FALSE),"")</f>
        <v>0</v>
      </c>
      <c r="F296" s="17">
        <f>_xlfn.IFNA(VLOOKUP(CONCATENATE($A296,"_",$B296), 'Srbench noise 0'!$A$1:$AH$1291, 16, FALSE),"")</f>
        <v>7</v>
      </c>
      <c r="G296" s="17">
        <f>_xlfn.IFNA(VLOOKUP(CONCATENATE($A296,"_",$B296), 'Srbench noise 0'!$A$1:$AH$1291, 18, FALSE),"")</f>
        <v>12.4</v>
      </c>
      <c r="H296" s="17" t="str">
        <f>_xlfn.IFNA(VLOOKUP(CONCATENATE($A296,"_",$B296), 'Srbench noise 0'!$A$1:$AH$1291, 28, FALSE),"")</f>
        <v>x0*x1*x2/x3</v>
      </c>
      <c r="I296" s="17">
        <f t="shared" si="24"/>
        <v>1</v>
      </c>
      <c r="J296" s="17">
        <f t="shared" si="25"/>
        <v>1</v>
      </c>
      <c r="K296" s="4">
        <f t="shared" si="26"/>
        <v>1</v>
      </c>
      <c r="L296" s="3">
        <f>_xlfn.IFNA(VLOOKUP(CONCATENATE($A296,"_",$B296), 'Srbench noise 0.01'!$A$1:$AH$1291, 32, FALSE),"")</f>
        <v>1</v>
      </c>
      <c r="M296" s="17">
        <f>_xlfn.IFNA(VLOOKUP(CONCATENATE($A296,"_",$B296), 'Srbench noise 0.01'!$A$1:$AH$1291, 34, FALSE),"")</f>
        <v>0</v>
      </c>
      <c r="N296" s="17">
        <f>_xlfn.IFNA(VLOOKUP(CONCATENATE($A296,"_",$B296), 'Srbench noise 0.01'!$A$1:$AH$1291, 16, FALSE),"")</f>
        <v>7</v>
      </c>
      <c r="O296" s="17">
        <f>_xlfn.IFNA(VLOOKUP(CONCATENATE($A296,"_",$B296), 'Srbench noise 0.01'!$A$1:$AH$1291, 18, FALSE),"")</f>
        <v>12.5</v>
      </c>
      <c r="P296" s="17" t="str">
        <f>_xlfn.IFNA(VLOOKUP(CONCATENATE($A296,"_",$B296), 'Srbench noise 0.01'!$A$1:$AH$1291, 28, FALSE),"")</f>
        <v>x0*x1*x2/x3</v>
      </c>
      <c r="Q296" s="17">
        <f t="shared" si="27"/>
        <v>1</v>
      </c>
      <c r="R296" s="17">
        <f t="shared" si="28"/>
        <v>1</v>
      </c>
      <c r="S296" s="4">
        <f t="shared" si="29"/>
        <v>1</v>
      </c>
    </row>
    <row r="297" spans="1:19" x14ac:dyDescent="0.25">
      <c r="A297" t="s">
        <v>91</v>
      </c>
      <c r="B297">
        <v>14423</v>
      </c>
      <c r="C297" t="str">
        <f>VLOOKUP(A297,'srbench true models'!$A$1:$B$133,2,FALSE)</f>
        <v xml:space="preserve"> q*v*B/p</v>
      </c>
      <c r="D297" s="3">
        <f>_xlfn.IFNA(VLOOKUP(CONCATENATE($A297,"_",$B297), 'Srbench noise 0'!$A$1:$AH$1291, 32, FALSE),"")</f>
        <v>1</v>
      </c>
      <c r="E297" s="17">
        <f>_xlfn.IFNA(VLOOKUP(CONCATENATE($A297,"_",$B297), 'Srbench noise 0'!$A$1:$AH$1291, 34, FALSE),"")</f>
        <v>0</v>
      </c>
      <c r="F297" s="17">
        <f>_xlfn.IFNA(VLOOKUP(CONCATENATE($A297,"_",$B297), 'Srbench noise 0'!$A$1:$AH$1291, 16, FALSE),"")</f>
        <v>7</v>
      </c>
      <c r="G297" s="17">
        <f>_xlfn.IFNA(VLOOKUP(CONCATENATE($A297,"_",$B297), 'Srbench noise 0'!$A$1:$AH$1291, 18, FALSE),"")</f>
        <v>13</v>
      </c>
      <c r="H297" s="17" t="str">
        <f>_xlfn.IFNA(VLOOKUP(CONCATENATE($A297,"_",$B297), 'Srbench noise 0'!$A$1:$AH$1291, 28, FALSE),"")</f>
        <v>x0*x1*x2/x3</v>
      </c>
      <c r="I297" s="17">
        <f t="shared" si="24"/>
        <v>1</v>
      </c>
      <c r="J297" s="17">
        <f t="shared" si="25"/>
        <v>1</v>
      </c>
      <c r="K297" s="4">
        <f t="shared" si="26"/>
        <v>1</v>
      </c>
      <c r="L297" s="3">
        <f>_xlfn.IFNA(VLOOKUP(CONCATENATE($A297,"_",$B297), 'Srbench noise 0.01'!$A$1:$AH$1291, 32, FALSE),"")</f>
        <v>1</v>
      </c>
      <c r="M297" s="17">
        <f>_xlfn.IFNA(VLOOKUP(CONCATENATE($A297,"_",$B297), 'Srbench noise 0.01'!$A$1:$AH$1291, 34, FALSE),"")</f>
        <v>0</v>
      </c>
      <c r="N297" s="17">
        <f>_xlfn.IFNA(VLOOKUP(CONCATENATE($A297,"_",$B297), 'Srbench noise 0.01'!$A$1:$AH$1291, 16, FALSE),"")</f>
        <v>7</v>
      </c>
      <c r="O297" s="17">
        <f>_xlfn.IFNA(VLOOKUP(CONCATENATE($A297,"_",$B297), 'Srbench noise 0.01'!$A$1:$AH$1291, 18, FALSE),"")</f>
        <v>12</v>
      </c>
      <c r="P297" s="17" t="str">
        <f>_xlfn.IFNA(VLOOKUP(CONCATENATE($A297,"_",$B297), 'Srbench noise 0.01'!$A$1:$AH$1291, 28, FALSE),"")</f>
        <v>x0*x1*x2/x3</v>
      </c>
      <c r="Q297" s="17">
        <f t="shared" si="27"/>
        <v>1</v>
      </c>
      <c r="R297" s="17">
        <f t="shared" si="28"/>
        <v>1</v>
      </c>
      <c r="S297" s="4">
        <f t="shared" si="29"/>
        <v>1</v>
      </c>
    </row>
    <row r="298" spans="1:19" x14ac:dyDescent="0.25">
      <c r="A298" t="s">
        <v>91</v>
      </c>
      <c r="B298">
        <v>15795</v>
      </c>
      <c r="C298" t="str">
        <f>VLOOKUP(A298,'srbench true models'!$A$1:$B$133,2,FALSE)</f>
        <v xml:space="preserve"> q*v*B/p</v>
      </c>
      <c r="D298" s="3">
        <f>_xlfn.IFNA(VLOOKUP(CONCATENATE($A298,"_",$B298), 'Srbench noise 0'!$A$1:$AH$1291, 32, FALSE),"")</f>
        <v>1</v>
      </c>
      <c r="E298" s="17">
        <f>_xlfn.IFNA(VLOOKUP(CONCATENATE($A298,"_",$B298), 'Srbench noise 0'!$A$1:$AH$1291, 34, FALSE),"")</f>
        <v>0</v>
      </c>
      <c r="F298" s="17">
        <f>_xlfn.IFNA(VLOOKUP(CONCATENATE($A298,"_",$B298), 'Srbench noise 0'!$A$1:$AH$1291, 16, FALSE),"")</f>
        <v>7</v>
      </c>
      <c r="G298" s="17">
        <f>_xlfn.IFNA(VLOOKUP(CONCATENATE($A298,"_",$B298), 'Srbench noise 0'!$A$1:$AH$1291, 18, FALSE),"")</f>
        <v>13</v>
      </c>
      <c r="H298" s="17" t="str">
        <f>_xlfn.IFNA(VLOOKUP(CONCATENATE($A298,"_",$B298), 'Srbench noise 0'!$A$1:$AH$1291, 28, FALSE),"")</f>
        <v>x0*x1*x2/x3</v>
      </c>
      <c r="I298" s="17">
        <f t="shared" si="24"/>
        <v>1</v>
      </c>
      <c r="J298" s="17">
        <f t="shared" si="25"/>
        <v>1</v>
      </c>
      <c r="K298" s="4">
        <f t="shared" si="26"/>
        <v>1</v>
      </c>
      <c r="L298" s="3">
        <f>_xlfn.IFNA(VLOOKUP(CONCATENATE($A298,"_",$B298), 'Srbench noise 0.01'!$A$1:$AH$1291, 32, FALSE),"")</f>
        <v>0.99999605999999996</v>
      </c>
      <c r="M298" s="17">
        <f>_xlfn.IFNA(VLOOKUP(CONCATENATE($A298,"_",$B298), 'Srbench noise 0.01'!$A$1:$AH$1291, 34, FALSE),"")</f>
        <v>0.02</v>
      </c>
      <c r="N298" s="17">
        <f>_xlfn.IFNA(VLOOKUP(CONCATENATE($A298,"_",$B298), 'Srbench noise 0.01'!$A$1:$AH$1291, 16, FALSE),"")</f>
        <v>9</v>
      </c>
      <c r="O298" s="17">
        <f>_xlfn.IFNA(VLOOKUP(CONCATENATE($A298,"_",$B298), 'Srbench noise 0.01'!$A$1:$AH$1291, 18, FALSE),"")</f>
        <v>13.9</v>
      </c>
      <c r="P298" s="17" t="str">
        <f>_xlfn.IFNA(VLOOKUP(CONCATENATE($A298,"_",$B298), 'Srbench noise 0.01'!$A$1:$AH$1291, 28, FALSE),"")</f>
        <v>x0*x1*x2/x3 - 0.02</v>
      </c>
      <c r="Q298" s="17">
        <f t="shared" si="27"/>
        <v>1</v>
      </c>
      <c r="R298" s="17">
        <f t="shared" si="28"/>
        <v>0</v>
      </c>
      <c r="S298" s="4">
        <f t="shared" si="29"/>
        <v>0</v>
      </c>
    </row>
    <row r="299" spans="1:19" x14ac:dyDescent="0.25">
      <c r="A299" t="s">
        <v>91</v>
      </c>
      <c r="B299">
        <v>16850</v>
      </c>
      <c r="C299" t="str">
        <f>VLOOKUP(A299,'srbench true models'!$A$1:$B$133,2,FALSE)</f>
        <v xml:space="preserve"> q*v*B/p</v>
      </c>
      <c r="D299" s="3">
        <f>_xlfn.IFNA(VLOOKUP(CONCATENATE($A299,"_",$B299), 'Srbench noise 0'!$A$1:$AH$1291, 32, FALSE),"")</f>
        <v>1</v>
      </c>
      <c r="E299" s="17">
        <f>_xlfn.IFNA(VLOOKUP(CONCATENATE($A299,"_",$B299), 'Srbench noise 0'!$A$1:$AH$1291, 34, FALSE),"")</f>
        <v>0</v>
      </c>
      <c r="F299" s="17">
        <f>_xlfn.IFNA(VLOOKUP(CONCATENATE($A299,"_",$B299), 'Srbench noise 0'!$A$1:$AH$1291, 16, FALSE),"")</f>
        <v>7</v>
      </c>
      <c r="G299" s="17">
        <f>_xlfn.IFNA(VLOOKUP(CONCATENATE($A299,"_",$B299), 'Srbench noise 0'!$A$1:$AH$1291, 18, FALSE),"")</f>
        <v>12.4</v>
      </c>
      <c r="H299" s="17" t="str">
        <f>_xlfn.IFNA(VLOOKUP(CONCATENATE($A299,"_",$B299), 'Srbench noise 0'!$A$1:$AH$1291, 28, FALSE),"")</f>
        <v>x0*x1*x2/x3</v>
      </c>
      <c r="I299" s="17">
        <f t="shared" si="24"/>
        <v>1</v>
      </c>
      <c r="J299" s="17">
        <f t="shared" si="25"/>
        <v>1</v>
      </c>
      <c r="K299" s="4">
        <f t="shared" si="26"/>
        <v>1</v>
      </c>
      <c r="L299" s="3">
        <f>_xlfn.IFNA(VLOOKUP(CONCATENATE($A299,"_",$B299), 'Srbench noise 0.01'!$A$1:$AH$1291, 32, FALSE),"")</f>
        <v>1</v>
      </c>
      <c r="M299" s="17">
        <f>_xlfn.IFNA(VLOOKUP(CONCATENATE($A299,"_",$B299), 'Srbench noise 0.01'!$A$1:$AH$1291, 34, FALSE),"")</f>
        <v>0</v>
      </c>
      <c r="N299" s="17">
        <f>_xlfn.IFNA(VLOOKUP(CONCATENATE($A299,"_",$B299), 'Srbench noise 0.01'!$A$1:$AH$1291, 16, FALSE),"")</f>
        <v>7</v>
      </c>
      <c r="O299" s="17">
        <f>_xlfn.IFNA(VLOOKUP(CONCATENATE($A299,"_",$B299), 'Srbench noise 0.01'!$A$1:$AH$1291, 18, FALSE),"")</f>
        <v>11.6</v>
      </c>
      <c r="P299" s="17" t="str">
        <f>_xlfn.IFNA(VLOOKUP(CONCATENATE($A299,"_",$B299), 'Srbench noise 0.01'!$A$1:$AH$1291, 28, FALSE),"")</f>
        <v>x0*x1*x2/x3</v>
      </c>
      <c r="Q299" s="17">
        <f t="shared" si="27"/>
        <v>1</v>
      </c>
      <c r="R299" s="17">
        <f t="shared" si="28"/>
        <v>1</v>
      </c>
      <c r="S299" s="4">
        <f t="shared" si="29"/>
        <v>1</v>
      </c>
    </row>
    <row r="300" spans="1:19" x14ac:dyDescent="0.25">
      <c r="A300" t="s">
        <v>91</v>
      </c>
      <c r="B300">
        <v>21962</v>
      </c>
      <c r="C300" t="str">
        <f>VLOOKUP(A300,'srbench true models'!$A$1:$B$133,2,FALSE)</f>
        <v xml:space="preserve"> q*v*B/p</v>
      </c>
      <c r="D300" s="3">
        <f>_xlfn.IFNA(VLOOKUP(CONCATENATE($A300,"_",$B300), 'Srbench noise 0'!$A$1:$AH$1291, 32, FALSE),"")</f>
        <v>1</v>
      </c>
      <c r="E300" s="17">
        <f>_xlfn.IFNA(VLOOKUP(CONCATENATE($A300,"_",$B300), 'Srbench noise 0'!$A$1:$AH$1291, 34, FALSE),"")</f>
        <v>0</v>
      </c>
      <c r="F300" s="17">
        <f>_xlfn.IFNA(VLOOKUP(CONCATENATE($A300,"_",$B300), 'Srbench noise 0'!$A$1:$AH$1291, 16, FALSE),"")</f>
        <v>7</v>
      </c>
      <c r="G300" s="17">
        <f>_xlfn.IFNA(VLOOKUP(CONCATENATE($A300,"_",$B300), 'Srbench noise 0'!$A$1:$AH$1291, 18, FALSE),"")</f>
        <v>12.3</v>
      </c>
      <c r="H300" s="17" t="str">
        <f>_xlfn.IFNA(VLOOKUP(CONCATENATE($A300,"_",$B300), 'Srbench noise 0'!$A$1:$AH$1291, 28, FALSE),"")</f>
        <v>x0*x1*x2/x3</v>
      </c>
      <c r="I300" s="17">
        <f t="shared" si="24"/>
        <v>1</v>
      </c>
      <c r="J300" s="17">
        <f t="shared" si="25"/>
        <v>1</v>
      </c>
      <c r="K300" s="4">
        <f t="shared" si="26"/>
        <v>1</v>
      </c>
      <c r="L300" s="3">
        <f>_xlfn.IFNA(VLOOKUP(CONCATENATE($A300,"_",$B300), 'Srbench noise 0.01'!$A$1:$AH$1291, 32, FALSE),"")</f>
        <v>1</v>
      </c>
      <c r="M300" s="17">
        <f>_xlfn.IFNA(VLOOKUP(CONCATENATE($A300,"_",$B300), 'Srbench noise 0.01'!$A$1:$AH$1291, 34, FALSE),"")</f>
        <v>0</v>
      </c>
      <c r="N300" s="17">
        <f>_xlfn.IFNA(VLOOKUP(CONCATENATE($A300,"_",$B300), 'Srbench noise 0.01'!$A$1:$AH$1291, 16, FALSE),"")</f>
        <v>7</v>
      </c>
      <c r="O300" s="17">
        <f>_xlfn.IFNA(VLOOKUP(CONCATENATE($A300,"_",$B300), 'Srbench noise 0.01'!$A$1:$AH$1291, 18, FALSE),"")</f>
        <v>13.1</v>
      </c>
      <c r="P300" s="17" t="str">
        <f>_xlfn.IFNA(VLOOKUP(CONCATENATE($A300,"_",$B300), 'Srbench noise 0.01'!$A$1:$AH$1291, 28, FALSE),"")</f>
        <v>x0*x1*x2/x3</v>
      </c>
      <c r="Q300" s="17">
        <f t="shared" si="27"/>
        <v>1</v>
      </c>
      <c r="R300" s="17">
        <f t="shared" si="28"/>
        <v>1</v>
      </c>
      <c r="S300" s="4">
        <f t="shared" si="29"/>
        <v>1</v>
      </c>
    </row>
    <row r="301" spans="1:19" x14ac:dyDescent="0.25">
      <c r="A301" t="s">
        <v>91</v>
      </c>
      <c r="B301">
        <v>23654</v>
      </c>
      <c r="C301" t="str">
        <f>VLOOKUP(A301,'srbench true models'!$A$1:$B$133,2,FALSE)</f>
        <v xml:space="preserve"> q*v*B/p</v>
      </c>
      <c r="D301" s="3">
        <f>_xlfn.IFNA(VLOOKUP(CONCATENATE($A301,"_",$B301), 'Srbench noise 0'!$A$1:$AH$1291, 32, FALSE),"")</f>
        <v>1</v>
      </c>
      <c r="E301" s="17">
        <f>_xlfn.IFNA(VLOOKUP(CONCATENATE($A301,"_",$B301), 'Srbench noise 0'!$A$1:$AH$1291, 34, FALSE),"")</f>
        <v>0</v>
      </c>
      <c r="F301" s="17">
        <f>_xlfn.IFNA(VLOOKUP(CONCATENATE($A301,"_",$B301), 'Srbench noise 0'!$A$1:$AH$1291, 16, FALSE),"")</f>
        <v>7</v>
      </c>
      <c r="G301" s="17">
        <f>_xlfn.IFNA(VLOOKUP(CONCATENATE($A301,"_",$B301), 'Srbench noise 0'!$A$1:$AH$1291, 18, FALSE),"")</f>
        <v>12.8</v>
      </c>
      <c r="H301" s="17" t="str">
        <f>_xlfn.IFNA(VLOOKUP(CONCATENATE($A301,"_",$B301), 'Srbench noise 0'!$A$1:$AH$1291, 28, FALSE),"")</f>
        <v>x0*x1*x2/x3</v>
      </c>
      <c r="I301" s="17">
        <f t="shared" si="24"/>
        <v>1</v>
      </c>
      <c r="J301" s="17">
        <f t="shared" si="25"/>
        <v>1</v>
      </c>
      <c r="K301" s="4">
        <f t="shared" si="26"/>
        <v>1</v>
      </c>
      <c r="L301" s="3">
        <f>_xlfn.IFNA(VLOOKUP(CONCATENATE($A301,"_",$B301), 'Srbench noise 0.01'!$A$1:$AH$1291, 32, FALSE),"")</f>
        <v>0.99999621999999999</v>
      </c>
      <c r="M301" s="17">
        <f>_xlfn.IFNA(VLOOKUP(CONCATENATE($A301,"_",$B301), 'Srbench noise 0.01'!$A$1:$AH$1291, 34, FALSE),"")</f>
        <v>0.02</v>
      </c>
      <c r="N301" s="17">
        <f>_xlfn.IFNA(VLOOKUP(CONCATENATE($A301,"_",$B301), 'Srbench noise 0.01'!$A$1:$AH$1291, 16, FALSE),"")</f>
        <v>9</v>
      </c>
      <c r="O301" s="17">
        <f>_xlfn.IFNA(VLOOKUP(CONCATENATE($A301,"_",$B301), 'Srbench noise 0.01'!$A$1:$AH$1291, 18, FALSE),"")</f>
        <v>13.4</v>
      </c>
      <c r="P301" s="17" t="str">
        <f>_xlfn.IFNA(VLOOKUP(CONCATENATE($A301,"_",$B301), 'Srbench noise 0.01'!$A$1:$AH$1291, 28, FALSE),"")</f>
        <v>x0*x1*x2/x3 + 0.02</v>
      </c>
      <c r="Q301" s="17">
        <f t="shared" si="27"/>
        <v>1</v>
      </c>
      <c r="R301" s="17">
        <f t="shared" si="28"/>
        <v>0</v>
      </c>
      <c r="S301" s="4">
        <f t="shared" si="29"/>
        <v>0</v>
      </c>
    </row>
    <row r="302" spans="1:19" x14ac:dyDescent="0.25">
      <c r="A302" t="s">
        <v>91</v>
      </c>
      <c r="B302">
        <v>28020</v>
      </c>
      <c r="C302" t="str">
        <f>VLOOKUP(A302,'srbench true models'!$A$1:$B$133,2,FALSE)</f>
        <v xml:space="preserve"> q*v*B/p</v>
      </c>
      <c r="D302" s="3">
        <f>_xlfn.IFNA(VLOOKUP(CONCATENATE($A302,"_",$B302), 'Srbench noise 0'!$A$1:$AH$1291, 32, FALSE),"")</f>
        <v>1</v>
      </c>
      <c r="E302" s="17">
        <f>_xlfn.IFNA(VLOOKUP(CONCATENATE($A302,"_",$B302), 'Srbench noise 0'!$A$1:$AH$1291, 34, FALSE),"")</f>
        <v>0</v>
      </c>
      <c r="F302" s="17">
        <f>_xlfn.IFNA(VLOOKUP(CONCATENATE($A302,"_",$B302), 'Srbench noise 0'!$A$1:$AH$1291, 16, FALSE),"")</f>
        <v>7</v>
      </c>
      <c r="G302" s="17">
        <f>_xlfn.IFNA(VLOOKUP(CONCATENATE($A302,"_",$B302), 'Srbench noise 0'!$A$1:$AH$1291, 18, FALSE),"")</f>
        <v>13.6</v>
      </c>
      <c r="H302" s="17" t="str">
        <f>_xlfn.IFNA(VLOOKUP(CONCATENATE($A302,"_",$B302), 'Srbench noise 0'!$A$1:$AH$1291, 28, FALSE),"")</f>
        <v>x0*x1*x2/x3</v>
      </c>
      <c r="I302" s="17">
        <f t="shared" si="24"/>
        <v>1</v>
      </c>
      <c r="J302" s="17">
        <f t="shared" si="25"/>
        <v>1</v>
      </c>
      <c r="K302" s="4">
        <f t="shared" si="26"/>
        <v>1</v>
      </c>
      <c r="L302" s="3">
        <f>_xlfn.IFNA(VLOOKUP(CONCATENATE($A302,"_",$B302), 'Srbench noise 0.01'!$A$1:$AH$1291, 32, FALSE),"")</f>
        <v>1</v>
      </c>
      <c r="M302" s="17">
        <f>_xlfn.IFNA(VLOOKUP(CONCATENATE($A302,"_",$B302), 'Srbench noise 0.01'!$A$1:$AH$1291, 34, FALSE),"")</f>
        <v>0</v>
      </c>
      <c r="N302" s="17">
        <f>_xlfn.IFNA(VLOOKUP(CONCATENATE($A302,"_",$B302), 'Srbench noise 0.01'!$A$1:$AH$1291, 16, FALSE),"")</f>
        <v>7</v>
      </c>
      <c r="O302" s="17">
        <f>_xlfn.IFNA(VLOOKUP(CONCATENATE($A302,"_",$B302), 'Srbench noise 0.01'!$A$1:$AH$1291, 18, FALSE),"")</f>
        <v>12</v>
      </c>
      <c r="P302" s="17" t="str">
        <f>_xlfn.IFNA(VLOOKUP(CONCATENATE($A302,"_",$B302), 'Srbench noise 0.01'!$A$1:$AH$1291, 28, FALSE),"")</f>
        <v>x0*x1*x2/x3</v>
      </c>
      <c r="Q302" s="17">
        <f t="shared" si="27"/>
        <v>1</v>
      </c>
      <c r="R302" s="17">
        <f t="shared" si="28"/>
        <v>1</v>
      </c>
      <c r="S302" s="4">
        <f t="shared" si="29"/>
        <v>1</v>
      </c>
    </row>
    <row r="303" spans="1:19" x14ac:dyDescent="0.25">
      <c r="A303" t="s">
        <v>91</v>
      </c>
      <c r="B303">
        <v>29910</v>
      </c>
      <c r="C303" t="str">
        <f>VLOOKUP(A303,'srbench true models'!$A$1:$B$133,2,FALSE)</f>
        <v xml:space="preserve"> q*v*B/p</v>
      </c>
      <c r="D303" s="3">
        <f>_xlfn.IFNA(VLOOKUP(CONCATENATE($A303,"_",$B303), 'Srbench noise 0'!$A$1:$AH$1291, 32, FALSE),"")</f>
        <v>1</v>
      </c>
      <c r="E303" s="17">
        <f>_xlfn.IFNA(VLOOKUP(CONCATENATE($A303,"_",$B303), 'Srbench noise 0'!$A$1:$AH$1291, 34, FALSE),"")</f>
        <v>0</v>
      </c>
      <c r="F303" s="17">
        <f>_xlfn.IFNA(VLOOKUP(CONCATENATE($A303,"_",$B303), 'Srbench noise 0'!$A$1:$AH$1291, 16, FALSE),"")</f>
        <v>7</v>
      </c>
      <c r="G303" s="17">
        <f>_xlfn.IFNA(VLOOKUP(CONCATENATE($A303,"_",$B303), 'Srbench noise 0'!$A$1:$AH$1291, 18, FALSE),"")</f>
        <v>13.9</v>
      </c>
      <c r="H303" s="17" t="str">
        <f>_xlfn.IFNA(VLOOKUP(CONCATENATE($A303,"_",$B303), 'Srbench noise 0'!$A$1:$AH$1291, 28, FALSE),"")</f>
        <v>x0*x1*x2/x3</v>
      </c>
      <c r="I303" s="17">
        <f t="shared" si="24"/>
        <v>1</v>
      </c>
      <c r="J303" s="17">
        <f t="shared" si="25"/>
        <v>1</v>
      </c>
      <c r="K303" s="4">
        <f t="shared" si="26"/>
        <v>1</v>
      </c>
      <c r="L303" s="3">
        <f>_xlfn.IFNA(VLOOKUP(CONCATENATE($A303,"_",$B303), 'Srbench noise 0.01'!$A$1:$AH$1291, 32, FALSE),"")</f>
        <v>1</v>
      </c>
      <c r="M303" s="17">
        <f>_xlfn.IFNA(VLOOKUP(CONCATENATE($A303,"_",$B303), 'Srbench noise 0.01'!$A$1:$AH$1291, 34, FALSE),"")</f>
        <v>0</v>
      </c>
      <c r="N303" s="17">
        <f>_xlfn.IFNA(VLOOKUP(CONCATENATE($A303,"_",$B303), 'Srbench noise 0.01'!$A$1:$AH$1291, 16, FALSE),"")</f>
        <v>7</v>
      </c>
      <c r="O303" s="17">
        <f>_xlfn.IFNA(VLOOKUP(CONCATENATE($A303,"_",$B303), 'Srbench noise 0.01'!$A$1:$AH$1291, 18, FALSE),"")</f>
        <v>12.2</v>
      </c>
      <c r="P303" s="17" t="str">
        <f>_xlfn.IFNA(VLOOKUP(CONCATENATE($A303,"_",$B303), 'Srbench noise 0.01'!$A$1:$AH$1291, 28, FALSE),"")</f>
        <v>x0*x1*x2/x3</v>
      </c>
      <c r="Q303" s="17">
        <f t="shared" si="27"/>
        <v>1</v>
      </c>
      <c r="R303" s="17">
        <f t="shared" si="28"/>
        <v>1</v>
      </c>
      <c r="S303" s="4">
        <f t="shared" si="29"/>
        <v>1</v>
      </c>
    </row>
    <row r="304" spans="1:19" x14ac:dyDescent="0.25">
      <c r="A304" t="s">
        <v>50</v>
      </c>
      <c r="B304">
        <v>860</v>
      </c>
      <c r="C304" t="str">
        <f>VLOOKUP(A304,'srbench true models'!$A$1:$B$133,2,FALSE)</f>
        <v xml:space="preserve"> I1+I2+2*sqrt(I1*I2)*cos(delta)</v>
      </c>
      <c r="D304" s="3">
        <f>_xlfn.IFNA(VLOOKUP(CONCATENATE($A304,"_",$B304), 'Srbench noise 0'!$A$1:$AH$1291, 32, FALSE),"")</f>
        <v>1</v>
      </c>
      <c r="E304" s="17">
        <f>_xlfn.IFNA(VLOOKUP(CONCATENATE($A304,"_",$B304), 'Srbench noise 0'!$A$1:$AH$1291, 34, FALSE),"")</f>
        <v>0</v>
      </c>
      <c r="F304" s="17">
        <f>_xlfn.IFNA(VLOOKUP(CONCATENATE($A304,"_",$B304), 'Srbench noise 0'!$A$1:$AH$1291, 16, FALSE),"")</f>
        <v>12</v>
      </c>
      <c r="G304" s="17">
        <f>_xlfn.IFNA(VLOOKUP(CONCATENATE($A304,"_",$B304), 'Srbench noise 0'!$A$1:$AH$1291, 18, FALSE),"")</f>
        <v>47.5</v>
      </c>
      <c r="H304" s="17" t="str">
        <f>_xlfn.IFNA(VLOOKUP(CONCATENATE($A304,"_",$B304), 'Srbench noise 0'!$A$1:$AH$1291, 28, FALSE),"")</f>
        <v>x0 + x1 + 2*(x0*x1)**0.5*cos(x2)</v>
      </c>
      <c r="I304" s="17">
        <f t="shared" si="24"/>
        <v>1</v>
      </c>
      <c r="J304" s="17">
        <f t="shared" si="25"/>
        <v>1</v>
      </c>
      <c r="K304" s="4">
        <f t="shared" si="26"/>
        <v>1</v>
      </c>
      <c r="L304" s="3">
        <f>_xlfn.IFNA(VLOOKUP(CONCATENATE($A304,"_",$B304), 'Srbench noise 0.01'!$A$1:$AH$1291, 32, FALSE),"")</f>
        <v>0.99984205000000004</v>
      </c>
      <c r="M304" s="17">
        <f>_xlfn.IFNA(VLOOKUP(CONCATENATE($A304,"_",$B304), 'Srbench noise 0.01'!$A$1:$AH$1291, 34, FALSE),"")</f>
        <v>3.603696E-2</v>
      </c>
      <c r="N304" s="17">
        <f>_xlfn.IFNA(VLOOKUP(CONCATENATE($A304,"_",$B304), 'Srbench noise 0.01'!$A$1:$AH$1291, 16, FALSE),"")</f>
        <v>13</v>
      </c>
      <c r="O304" s="17">
        <f>_xlfn.IFNA(VLOOKUP(CONCATENATE($A304,"_",$B304), 'Srbench noise 0.01'!$A$1:$AH$1291, 18, FALSE),"")</f>
        <v>53</v>
      </c>
      <c r="P304" s="17" t="str">
        <f>_xlfn.IFNA(VLOOKUP(CONCATENATE($A304,"_",$B304), 'Srbench noise 0.01'!$A$1:$AH$1291, 28, FALSE),"")</f>
        <v>x0 + x1 + 2.01*(x0*x1)**0.5*cos(x2) - 0.02</v>
      </c>
      <c r="Q304" s="17">
        <f t="shared" si="27"/>
        <v>1</v>
      </c>
      <c r="R304" s="17">
        <f t="shared" si="28"/>
        <v>0</v>
      </c>
      <c r="S304" s="4">
        <f t="shared" si="29"/>
        <v>0</v>
      </c>
    </row>
    <row r="305" spans="1:19" x14ac:dyDescent="0.25">
      <c r="A305" t="s">
        <v>50</v>
      </c>
      <c r="B305">
        <v>4426</v>
      </c>
      <c r="C305" t="str">
        <f>VLOOKUP(A305,'srbench true models'!$A$1:$B$133,2,FALSE)</f>
        <v xml:space="preserve"> I1+I2+2*sqrt(I1*I2)*cos(delta)</v>
      </c>
      <c r="D305" s="3">
        <f>_xlfn.IFNA(VLOOKUP(CONCATENATE($A305,"_",$B305), 'Srbench noise 0'!$A$1:$AH$1291, 32, FALSE),"")</f>
        <v>1</v>
      </c>
      <c r="E305" s="17">
        <f>_xlfn.IFNA(VLOOKUP(CONCATENATE($A305,"_",$B305), 'Srbench noise 0'!$A$1:$AH$1291, 34, FALSE),"")</f>
        <v>0</v>
      </c>
      <c r="F305" s="17">
        <f>_xlfn.IFNA(VLOOKUP(CONCATENATE($A305,"_",$B305), 'Srbench noise 0'!$A$1:$AH$1291, 16, FALSE),"")</f>
        <v>12</v>
      </c>
      <c r="G305" s="17">
        <f>_xlfn.IFNA(VLOOKUP(CONCATENATE($A305,"_",$B305), 'Srbench noise 0'!$A$1:$AH$1291, 18, FALSE),"")</f>
        <v>50.4</v>
      </c>
      <c r="H305" s="17" t="str">
        <f>_xlfn.IFNA(VLOOKUP(CONCATENATE($A305,"_",$B305), 'Srbench noise 0'!$A$1:$AH$1291, 28, FALSE),"")</f>
        <v>x0 + x1 + 2*(x0*x1)**0.5*cos(x2)</v>
      </c>
      <c r="I305" s="17">
        <f t="shared" si="24"/>
        <v>1</v>
      </c>
      <c r="J305" s="17">
        <f t="shared" si="25"/>
        <v>1</v>
      </c>
      <c r="K305" s="4">
        <f t="shared" si="26"/>
        <v>1</v>
      </c>
      <c r="L305" s="3">
        <f>_xlfn.IFNA(VLOOKUP(CONCATENATE($A305,"_",$B305), 'Srbench noise 0.01'!$A$1:$AH$1291, 32, FALSE),"")</f>
        <v>0.99995562000000004</v>
      </c>
      <c r="M305" s="17">
        <f>_xlfn.IFNA(VLOOKUP(CONCATENATE($A305,"_",$B305), 'Srbench noise 0.01'!$A$1:$AH$1291, 34, FALSE),"")</f>
        <v>1.918218E-2</v>
      </c>
      <c r="N305" s="17">
        <f>_xlfn.IFNA(VLOOKUP(CONCATENATE($A305,"_",$B305), 'Srbench noise 0.01'!$A$1:$AH$1291, 16, FALSE),"")</f>
        <v>12</v>
      </c>
      <c r="O305" s="17">
        <f>_xlfn.IFNA(VLOOKUP(CONCATENATE($A305,"_",$B305), 'Srbench noise 0.01'!$A$1:$AH$1291, 18, FALSE),"")</f>
        <v>48.2</v>
      </c>
      <c r="P305" s="17" t="str">
        <f>_xlfn.IFNA(VLOOKUP(CONCATENATE($A305,"_",$B305), 'Srbench noise 0.01'!$A$1:$AH$1291, 28, FALSE),"")</f>
        <v>x0 + x1 + 1.99*(x0*x1)**0.5*cos(x2)</v>
      </c>
      <c r="Q305" s="17">
        <f t="shared" si="27"/>
        <v>1</v>
      </c>
      <c r="R305" s="17">
        <f t="shared" si="28"/>
        <v>0</v>
      </c>
      <c r="S305" s="4">
        <f t="shared" si="29"/>
        <v>0</v>
      </c>
    </row>
    <row r="306" spans="1:19" x14ac:dyDescent="0.25">
      <c r="A306" t="s">
        <v>50</v>
      </c>
      <c r="B306">
        <v>5390</v>
      </c>
      <c r="C306" t="str">
        <f>VLOOKUP(A306,'srbench true models'!$A$1:$B$133,2,FALSE)</f>
        <v xml:space="preserve"> I1+I2+2*sqrt(I1*I2)*cos(delta)</v>
      </c>
      <c r="D306" s="3">
        <f>_xlfn.IFNA(VLOOKUP(CONCATENATE($A306,"_",$B306), 'Srbench noise 0'!$A$1:$AH$1291, 32, FALSE),"")</f>
        <v>1</v>
      </c>
      <c r="E306" s="17">
        <f>_xlfn.IFNA(VLOOKUP(CONCATENATE($A306,"_",$B306), 'Srbench noise 0'!$A$1:$AH$1291, 34, FALSE),"")</f>
        <v>0</v>
      </c>
      <c r="F306" s="17">
        <f>_xlfn.IFNA(VLOOKUP(CONCATENATE($A306,"_",$B306), 'Srbench noise 0'!$A$1:$AH$1291, 16, FALSE),"")</f>
        <v>12</v>
      </c>
      <c r="G306" s="17">
        <f>_xlfn.IFNA(VLOOKUP(CONCATENATE($A306,"_",$B306), 'Srbench noise 0'!$A$1:$AH$1291, 18, FALSE),"")</f>
        <v>48</v>
      </c>
      <c r="H306" s="17" t="str">
        <f>_xlfn.IFNA(VLOOKUP(CONCATENATE($A306,"_",$B306), 'Srbench noise 0'!$A$1:$AH$1291, 28, FALSE),"")</f>
        <v>x0 + x1 + 2*(x0*x1)**0.5*cos(x2)</v>
      </c>
      <c r="I306" s="17">
        <f t="shared" si="24"/>
        <v>1</v>
      </c>
      <c r="J306" s="17">
        <f t="shared" si="25"/>
        <v>1</v>
      </c>
      <c r="K306" s="4">
        <f t="shared" si="26"/>
        <v>1</v>
      </c>
      <c r="L306" s="3">
        <f>_xlfn.IFNA(VLOOKUP(CONCATENATE($A306,"_",$B306), 'Srbench noise 0.01'!$A$1:$AH$1291, 32, FALSE),"")</f>
        <v>1</v>
      </c>
      <c r="M306" s="17">
        <f>_xlfn.IFNA(VLOOKUP(CONCATENATE($A306,"_",$B306), 'Srbench noise 0.01'!$A$1:$AH$1291, 34, FALSE),"")</f>
        <v>0</v>
      </c>
      <c r="N306" s="17">
        <f>_xlfn.IFNA(VLOOKUP(CONCATENATE($A306,"_",$B306), 'Srbench noise 0.01'!$A$1:$AH$1291, 16, FALSE),"")</f>
        <v>12</v>
      </c>
      <c r="O306" s="17">
        <f>_xlfn.IFNA(VLOOKUP(CONCATENATE($A306,"_",$B306), 'Srbench noise 0.01'!$A$1:$AH$1291, 18, FALSE),"")</f>
        <v>51.7</v>
      </c>
      <c r="P306" s="17" t="str">
        <f>_xlfn.IFNA(VLOOKUP(CONCATENATE($A306,"_",$B306), 'Srbench noise 0.01'!$A$1:$AH$1291, 28, FALSE),"")</f>
        <v>x0 + x1 + 2*(x0*x1)**0.5*cos(x2)</v>
      </c>
      <c r="Q306" s="17">
        <f t="shared" si="27"/>
        <v>1</v>
      </c>
      <c r="R306" s="17">
        <f t="shared" si="28"/>
        <v>1</v>
      </c>
      <c r="S306" s="4">
        <f t="shared" si="29"/>
        <v>1</v>
      </c>
    </row>
    <row r="307" spans="1:19" x14ac:dyDescent="0.25">
      <c r="A307" t="s">
        <v>50</v>
      </c>
      <c r="B307">
        <v>14423</v>
      </c>
      <c r="C307" t="str">
        <f>VLOOKUP(A307,'srbench true models'!$A$1:$B$133,2,FALSE)</f>
        <v xml:space="preserve"> I1+I2+2*sqrt(I1*I2)*cos(delta)</v>
      </c>
      <c r="D307" s="3">
        <f>_xlfn.IFNA(VLOOKUP(CONCATENATE($A307,"_",$B307), 'Srbench noise 0'!$A$1:$AH$1291, 32, FALSE),"")</f>
        <v>1</v>
      </c>
      <c r="E307" s="17">
        <f>_xlfn.IFNA(VLOOKUP(CONCATENATE($A307,"_",$B307), 'Srbench noise 0'!$A$1:$AH$1291, 34, FALSE),"")</f>
        <v>0</v>
      </c>
      <c r="F307" s="17">
        <f>_xlfn.IFNA(VLOOKUP(CONCATENATE($A307,"_",$B307), 'Srbench noise 0'!$A$1:$AH$1291, 16, FALSE),"")</f>
        <v>12</v>
      </c>
      <c r="G307" s="17">
        <f>_xlfn.IFNA(VLOOKUP(CONCATENATE($A307,"_",$B307), 'Srbench noise 0'!$A$1:$AH$1291, 18, FALSE),"")</f>
        <v>1058.3</v>
      </c>
      <c r="H307" s="17" t="str">
        <f>_xlfn.IFNA(VLOOKUP(CONCATENATE($A307,"_",$B307), 'Srbench noise 0'!$A$1:$AH$1291, 28, FALSE),"")</f>
        <v>x0 + x1 + 2*(x0*x1)**0.5*cos(x2)</v>
      </c>
      <c r="I307" s="17">
        <f t="shared" si="24"/>
        <v>1</v>
      </c>
      <c r="J307" s="17">
        <f t="shared" si="25"/>
        <v>1</v>
      </c>
      <c r="K307" s="4">
        <f t="shared" si="26"/>
        <v>1</v>
      </c>
      <c r="L307" s="3">
        <f>_xlfn.IFNA(VLOOKUP(CONCATENATE($A307,"_",$B307), 'Srbench noise 0.01'!$A$1:$AH$1291, 32, FALSE),"")</f>
        <v>0.99558168999999996</v>
      </c>
      <c r="M307" s="17">
        <f>_xlfn.IFNA(VLOOKUP(CONCATENATE($A307,"_",$B307), 'Srbench noise 0.01'!$A$1:$AH$1291, 34, FALSE),"")</f>
        <v>0.19059829</v>
      </c>
      <c r="N307" s="17">
        <f>_xlfn.IFNA(VLOOKUP(CONCATENATE($A307,"_",$B307), 'Srbench noise 0.01'!$A$1:$AH$1291, 16, FALSE),"")</f>
        <v>18</v>
      </c>
      <c r="O307" s="17">
        <f>_xlfn.IFNA(VLOOKUP(CONCATENATE($A307,"_",$B307), 'Srbench noise 0.01'!$A$1:$AH$1291, 18, FALSE),"")</f>
        <v>35.6</v>
      </c>
      <c r="P307" s="17" t="str">
        <f>_xlfn.IFNA(VLOOKUP(CONCATENATE($A307,"_",$B307), 'Srbench noise 0.01'!$A$1:$AH$1291, 28, FALSE),"")</f>
        <v>0.99*x0*cos(x2) + 0.98*x0 + 0.94*x1*cos(x2) + 0.97*x1 + 0.17</v>
      </c>
      <c r="Q307" s="17">
        <f t="shared" si="27"/>
        <v>0</v>
      </c>
      <c r="R307" s="17">
        <f t="shared" si="28"/>
        <v>0</v>
      </c>
      <c r="S307" s="4">
        <f t="shared" si="29"/>
        <v>0</v>
      </c>
    </row>
    <row r="308" spans="1:19" x14ac:dyDescent="0.25">
      <c r="A308" t="s">
        <v>50</v>
      </c>
      <c r="B308">
        <v>15795</v>
      </c>
      <c r="C308" t="str">
        <f>VLOOKUP(A308,'srbench true models'!$A$1:$B$133,2,FALSE)</f>
        <v xml:space="preserve"> I1+I2+2*sqrt(I1*I2)*cos(delta)</v>
      </c>
      <c r="D308" s="3">
        <f>_xlfn.IFNA(VLOOKUP(CONCATENATE($A308,"_",$B308), 'Srbench noise 0'!$A$1:$AH$1291, 32, FALSE),"")</f>
        <v>1</v>
      </c>
      <c r="E308" s="17">
        <f>_xlfn.IFNA(VLOOKUP(CONCATENATE($A308,"_",$B308), 'Srbench noise 0'!$A$1:$AH$1291, 34, FALSE),"")</f>
        <v>0</v>
      </c>
      <c r="F308" s="17">
        <f>_xlfn.IFNA(VLOOKUP(CONCATENATE($A308,"_",$B308), 'Srbench noise 0'!$A$1:$AH$1291, 16, FALSE),"")</f>
        <v>12</v>
      </c>
      <c r="G308" s="17">
        <f>_xlfn.IFNA(VLOOKUP(CONCATENATE($A308,"_",$B308), 'Srbench noise 0'!$A$1:$AH$1291, 18, FALSE),"")</f>
        <v>46.1</v>
      </c>
      <c r="H308" s="17" t="str">
        <f>_xlfn.IFNA(VLOOKUP(CONCATENATE($A308,"_",$B308), 'Srbench noise 0'!$A$1:$AH$1291, 28, FALSE),"")</f>
        <v>x0 + x1 + 2*(x0*x1)**0.5*cos(x2)</v>
      </c>
      <c r="I308" s="17">
        <f t="shared" si="24"/>
        <v>1</v>
      </c>
      <c r="J308" s="17">
        <f t="shared" si="25"/>
        <v>1</v>
      </c>
      <c r="K308" s="4">
        <f t="shared" si="26"/>
        <v>1</v>
      </c>
      <c r="L308" s="3">
        <f>_xlfn.IFNA(VLOOKUP(CONCATENATE($A308,"_",$B308), 'Srbench noise 0.01'!$A$1:$AH$1291, 32, FALSE),"")</f>
        <v>1</v>
      </c>
      <c r="M308" s="17">
        <f>_xlfn.IFNA(VLOOKUP(CONCATENATE($A308,"_",$B308), 'Srbench noise 0.01'!$A$1:$AH$1291, 34, FALSE),"")</f>
        <v>0</v>
      </c>
      <c r="N308" s="17">
        <f>_xlfn.IFNA(VLOOKUP(CONCATENATE($A308,"_",$B308), 'Srbench noise 0.01'!$A$1:$AH$1291, 16, FALSE),"")</f>
        <v>12</v>
      </c>
      <c r="O308" s="17">
        <f>_xlfn.IFNA(VLOOKUP(CONCATENATE($A308,"_",$B308), 'Srbench noise 0.01'!$A$1:$AH$1291, 18, FALSE),"")</f>
        <v>50.2</v>
      </c>
      <c r="P308" s="17" t="str">
        <f>_xlfn.IFNA(VLOOKUP(CONCATENATE($A308,"_",$B308), 'Srbench noise 0.01'!$A$1:$AH$1291, 28, FALSE),"")</f>
        <v>x0 + x1 + 2*(x0*x1)**0.5*cos(x2)</v>
      </c>
      <c r="Q308" s="17">
        <f t="shared" si="27"/>
        <v>1</v>
      </c>
      <c r="R308" s="17">
        <f t="shared" si="28"/>
        <v>1</v>
      </c>
      <c r="S308" s="4">
        <f t="shared" si="29"/>
        <v>1</v>
      </c>
    </row>
    <row r="309" spans="1:19" x14ac:dyDescent="0.25">
      <c r="A309" t="s">
        <v>50</v>
      </c>
      <c r="B309">
        <v>16850</v>
      </c>
      <c r="C309" t="str">
        <f>VLOOKUP(A309,'srbench true models'!$A$1:$B$133,2,FALSE)</f>
        <v xml:space="preserve"> I1+I2+2*sqrt(I1*I2)*cos(delta)</v>
      </c>
      <c r="D309" s="3">
        <f>_xlfn.IFNA(VLOOKUP(CONCATENATE($A309,"_",$B309), 'Srbench noise 0'!$A$1:$AH$1291, 32, FALSE),"")</f>
        <v>1</v>
      </c>
      <c r="E309" s="17">
        <f>_xlfn.IFNA(VLOOKUP(CONCATENATE($A309,"_",$B309), 'Srbench noise 0'!$A$1:$AH$1291, 34, FALSE),"")</f>
        <v>0</v>
      </c>
      <c r="F309" s="17">
        <f>_xlfn.IFNA(VLOOKUP(CONCATENATE($A309,"_",$B309), 'Srbench noise 0'!$A$1:$AH$1291, 16, FALSE),"")</f>
        <v>12</v>
      </c>
      <c r="G309" s="17">
        <f>_xlfn.IFNA(VLOOKUP(CONCATENATE($A309,"_",$B309), 'Srbench noise 0'!$A$1:$AH$1291, 18, FALSE),"")</f>
        <v>48.9</v>
      </c>
      <c r="H309" s="17" t="str">
        <f>_xlfn.IFNA(VLOOKUP(CONCATENATE($A309,"_",$B309), 'Srbench noise 0'!$A$1:$AH$1291, 28, FALSE),"")</f>
        <v>x0 + x1 + 2*(x0*x1)**0.5*cos(x2)</v>
      </c>
      <c r="I309" s="17">
        <f t="shared" si="24"/>
        <v>1</v>
      </c>
      <c r="J309" s="17">
        <f t="shared" si="25"/>
        <v>1</v>
      </c>
      <c r="K309" s="4">
        <f t="shared" si="26"/>
        <v>1</v>
      </c>
      <c r="L309" s="3">
        <f>_xlfn.IFNA(VLOOKUP(CONCATENATE($A309,"_",$B309), 'Srbench noise 0.01'!$A$1:$AH$1291, 32, FALSE),"")</f>
        <v>0.99995529000000005</v>
      </c>
      <c r="M309" s="17">
        <f>_xlfn.IFNA(VLOOKUP(CONCATENATE($A309,"_",$B309), 'Srbench noise 0.01'!$A$1:$AH$1291, 34, FALSE),"")</f>
        <v>1.9299779999999999E-2</v>
      </c>
      <c r="N309" s="17">
        <f>_xlfn.IFNA(VLOOKUP(CONCATENATE($A309,"_",$B309), 'Srbench noise 0.01'!$A$1:$AH$1291, 16, FALSE),"")</f>
        <v>12</v>
      </c>
      <c r="O309" s="17">
        <f>_xlfn.IFNA(VLOOKUP(CONCATENATE($A309,"_",$B309), 'Srbench noise 0.01'!$A$1:$AH$1291, 18, FALSE),"")</f>
        <v>52.6</v>
      </c>
      <c r="P309" s="17" t="str">
        <f>_xlfn.IFNA(VLOOKUP(CONCATENATE($A309,"_",$B309), 'Srbench noise 0.01'!$A$1:$AH$1291, 28, FALSE),"")</f>
        <v>x0 + x1 + 2.01*(x0*x1)**0.5*cos(x2)</v>
      </c>
      <c r="Q309" s="17">
        <f t="shared" si="27"/>
        <v>1</v>
      </c>
      <c r="R309" s="17">
        <f t="shared" si="28"/>
        <v>0</v>
      </c>
      <c r="S309" s="4">
        <f t="shared" si="29"/>
        <v>0</v>
      </c>
    </row>
    <row r="310" spans="1:19" x14ac:dyDescent="0.25">
      <c r="A310" t="s">
        <v>50</v>
      </c>
      <c r="B310">
        <v>21962</v>
      </c>
      <c r="C310" t="str">
        <f>VLOOKUP(A310,'srbench true models'!$A$1:$B$133,2,FALSE)</f>
        <v xml:space="preserve"> I1+I2+2*sqrt(I1*I2)*cos(delta)</v>
      </c>
      <c r="D310" s="3">
        <f>_xlfn.IFNA(VLOOKUP(CONCATENATE($A310,"_",$B310), 'Srbench noise 0'!$A$1:$AH$1291, 32, FALSE),"")</f>
        <v>1</v>
      </c>
      <c r="E310" s="17">
        <f>_xlfn.IFNA(VLOOKUP(CONCATENATE($A310,"_",$B310), 'Srbench noise 0'!$A$1:$AH$1291, 34, FALSE),"")</f>
        <v>0</v>
      </c>
      <c r="F310" s="17">
        <f>_xlfn.IFNA(VLOOKUP(CONCATENATE($A310,"_",$B310), 'Srbench noise 0'!$A$1:$AH$1291, 16, FALSE),"")</f>
        <v>12</v>
      </c>
      <c r="G310" s="17">
        <f>_xlfn.IFNA(VLOOKUP(CONCATENATE($A310,"_",$B310), 'Srbench noise 0'!$A$1:$AH$1291, 18, FALSE),"")</f>
        <v>83.9</v>
      </c>
      <c r="H310" s="17" t="str">
        <f>_xlfn.IFNA(VLOOKUP(CONCATENATE($A310,"_",$B310), 'Srbench noise 0'!$A$1:$AH$1291, 28, FALSE),"")</f>
        <v>x0 + x1 + 2*(x0*x1)**0.5*cos(x2)</v>
      </c>
      <c r="I310" s="17">
        <f t="shared" si="24"/>
        <v>1</v>
      </c>
      <c r="J310" s="17">
        <f t="shared" si="25"/>
        <v>1</v>
      </c>
      <c r="K310" s="4">
        <f t="shared" si="26"/>
        <v>1</v>
      </c>
      <c r="L310" s="3">
        <f>_xlfn.IFNA(VLOOKUP(CONCATENATE($A310,"_",$B310), 'Srbench noise 0.01'!$A$1:$AH$1291, 32, FALSE),"")</f>
        <v>1</v>
      </c>
      <c r="M310" s="17">
        <f>_xlfn.IFNA(VLOOKUP(CONCATENATE($A310,"_",$B310), 'Srbench noise 0.01'!$A$1:$AH$1291, 34, FALSE),"")</f>
        <v>0</v>
      </c>
      <c r="N310" s="17">
        <f>_xlfn.IFNA(VLOOKUP(CONCATENATE($A310,"_",$B310), 'Srbench noise 0.01'!$A$1:$AH$1291, 16, FALSE),"")</f>
        <v>12</v>
      </c>
      <c r="O310" s="17">
        <f>_xlfn.IFNA(VLOOKUP(CONCATENATE($A310,"_",$B310), 'Srbench noise 0.01'!$A$1:$AH$1291, 18, FALSE),"")</f>
        <v>97.7</v>
      </c>
      <c r="P310" s="17" t="str">
        <f>_xlfn.IFNA(VLOOKUP(CONCATENATE($A310,"_",$B310), 'Srbench noise 0.01'!$A$1:$AH$1291, 28, FALSE),"")</f>
        <v>x0 + x1 + 2*(x0*x1)**0.5*cos(x2)</v>
      </c>
      <c r="Q310" s="17">
        <f t="shared" si="27"/>
        <v>1</v>
      </c>
      <c r="R310" s="17">
        <f t="shared" si="28"/>
        <v>1</v>
      </c>
      <c r="S310" s="4">
        <f t="shared" si="29"/>
        <v>1</v>
      </c>
    </row>
    <row r="311" spans="1:19" x14ac:dyDescent="0.25">
      <c r="A311" t="s">
        <v>50</v>
      </c>
      <c r="B311">
        <v>23654</v>
      </c>
      <c r="C311" t="str">
        <f>VLOOKUP(A311,'srbench true models'!$A$1:$B$133,2,FALSE)</f>
        <v xml:space="preserve"> I1+I2+2*sqrt(I1*I2)*cos(delta)</v>
      </c>
      <c r="D311" s="3">
        <f>_xlfn.IFNA(VLOOKUP(CONCATENATE($A311,"_",$B311), 'Srbench noise 0'!$A$1:$AH$1291, 32, FALSE),"")</f>
        <v>1</v>
      </c>
      <c r="E311" s="17">
        <f>_xlfn.IFNA(VLOOKUP(CONCATENATE($A311,"_",$B311), 'Srbench noise 0'!$A$1:$AH$1291, 34, FALSE),"")</f>
        <v>0</v>
      </c>
      <c r="F311" s="17">
        <f>_xlfn.IFNA(VLOOKUP(CONCATENATE($A311,"_",$B311), 'Srbench noise 0'!$A$1:$AH$1291, 16, FALSE),"")</f>
        <v>12</v>
      </c>
      <c r="G311" s="17">
        <f>_xlfn.IFNA(VLOOKUP(CONCATENATE($A311,"_",$B311), 'Srbench noise 0'!$A$1:$AH$1291, 18, FALSE),"")</f>
        <v>54.5</v>
      </c>
      <c r="H311" s="17" t="str">
        <f>_xlfn.IFNA(VLOOKUP(CONCATENATE($A311,"_",$B311), 'Srbench noise 0'!$A$1:$AH$1291, 28, FALSE),"")</f>
        <v>x0 + x1 + 2*(x0*x1)**0.5*cos(x2)</v>
      </c>
      <c r="I311" s="17">
        <f t="shared" si="24"/>
        <v>1</v>
      </c>
      <c r="J311" s="17">
        <f t="shared" si="25"/>
        <v>1</v>
      </c>
      <c r="K311" s="4">
        <f t="shared" si="26"/>
        <v>1</v>
      </c>
      <c r="L311" s="3">
        <f>_xlfn.IFNA(VLOOKUP(CONCATENATE($A311,"_",$B311), 'Srbench noise 0.01'!$A$1:$AH$1291, 32, FALSE),"")</f>
        <v>1</v>
      </c>
      <c r="M311" s="17">
        <f>_xlfn.IFNA(VLOOKUP(CONCATENATE($A311,"_",$B311), 'Srbench noise 0.01'!$A$1:$AH$1291, 34, FALSE),"")</f>
        <v>0</v>
      </c>
      <c r="N311" s="17">
        <f>_xlfn.IFNA(VLOOKUP(CONCATENATE($A311,"_",$B311), 'Srbench noise 0.01'!$A$1:$AH$1291, 16, FALSE),"")</f>
        <v>12</v>
      </c>
      <c r="O311" s="17">
        <f>_xlfn.IFNA(VLOOKUP(CONCATENATE($A311,"_",$B311), 'Srbench noise 0.01'!$A$1:$AH$1291, 18, FALSE),"")</f>
        <v>55</v>
      </c>
      <c r="P311" s="17" t="str">
        <f>_xlfn.IFNA(VLOOKUP(CONCATENATE($A311,"_",$B311), 'Srbench noise 0.01'!$A$1:$AH$1291, 28, FALSE),"")</f>
        <v>x0 + x1 + 2*(x0*x1)**0.5*cos(x2)</v>
      </c>
      <c r="Q311" s="17">
        <f t="shared" si="27"/>
        <v>1</v>
      </c>
      <c r="R311" s="17">
        <f t="shared" si="28"/>
        <v>1</v>
      </c>
      <c r="S311" s="4">
        <f t="shared" si="29"/>
        <v>1</v>
      </c>
    </row>
    <row r="312" spans="1:19" x14ac:dyDescent="0.25">
      <c r="A312" t="s">
        <v>50</v>
      </c>
      <c r="B312">
        <v>28020</v>
      </c>
      <c r="C312" t="str">
        <f>VLOOKUP(A312,'srbench true models'!$A$1:$B$133,2,FALSE)</f>
        <v xml:space="preserve"> I1+I2+2*sqrt(I1*I2)*cos(delta)</v>
      </c>
      <c r="D312" s="3">
        <f>_xlfn.IFNA(VLOOKUP(CONCATENATE($A312,"_",$B312), 'Srbench noise 0'!$A$1:$AH$1291, 32, FALSE),"")</f>
        <v>1</v>
      </c>
      <c r="E312" s="17">
        <f>_xlfn.IFNA(VLOOKUP(CONCATENATE($A312,"_",$B312), 'Srbench noise 0'!$A$1:$AH$1291, 34, FALSE),"")</f>
        <v>0</v>
      </c>
      <c r="F312" s="17">
        <f>_xlfn.IFNA(VLOOKUP(CONCATENATE($A312,"_",$B312), 'Srbench noise 0'!$A$1:$AH$1291, 16, FALSE),"")</f>
        <v>12</v>
      </c>
      <c r="G312" s="17">
        <f>_xlfn.IFNA(VLOOKUP(CONCATENATE($A312,"_",$B312), 'Srbench noise 0'!$A$1:$AH$1291, 18, FALSE),"")</f>
        <v>49</v>
      </c>
      <c r="H312" s="17" t="str">
        <f>_xlfn.IFNA(VLOOKUP(CONCATENATE($A312,"_",$B312), 'Srbench noise 0'!$A$1:$AH$1291, 28, FALSE),"")</f>
        <v>x0 + x1 + 2*(x0*x1)**0.5*cos(x2)</v>
      </c>
      <c r="I312" s="17">
        <f t="shared" si="24"/>
        <v>1</v>
      </c>
      <c r="J312" s="17">
        <f t="shared" si="25"/>
        <v>1</v>
      </c>
      <c r="K312" s="4">
        <f t="shared" si="26"/>
        <v>1</v>
      </c>
      <c r="L312" s="3">
        <f>_xlfn.IFNA(VLOOKUP(CONCATENATE($A312,"_",$B312), 'Srbench noise 0.01'!$A$1:$AH$1291, 32, FALSE),"")</f>
        <v>1</v>
      </c>
      <c r="M312" s="17">
        <f>_xlfn.IFNA(VLOOKUP(CONCATENATE($A312,"_",$B312), 'Srbench noise 0.01'!$A$1:$AH$1291, 34, FALSE),"")</f>
        <v>0</v>
      </c>
      <c r="N312" s="17">
        <f>_xlfn.IFNA(VLOOKUP(CONCATENATE($A312,"_",$B312), 'Srbench noise 0.01'!$A$1:$AH$1291, 16, FALSE),"")</f>
        <v>12</v>
      </c>
      <c r="O312" s="17">
        <f>_xlfn.IFNA(VLOOKUP(CONCATENATE($A312,"_",$B312), 'Srbench noise 0.01'!$A$1:$AH$1291, 18, FALSE),"")</f>
        <v>50.8</v>
      </c>
      <c r="P312" s="17" t="str">
        <f>_xlfn.IFNA(VLOOKUP(CONCATENATE($A312,"_",$B312), 'Srbench noise 0.01'!$A$1:$AH$1291, 28, FALSE),"")</f>
        <v>x0 + x1 + 2*(x0*x1)**0.5*cos(x2)</v>
      </c>
      <c r="Q312" s="17">
        <f t="shared" si="27"/>
        <v>1</v>
      </c>
      <c r="R312" s="17">
        <f t="shared" si="28"/>
        <v>1</v>
      </c>
      <c r="S312" s="4">
        <f t="shared" si="29"/>
        <v>1</v>
      </c>
    </row>
    <row r="313" spans="1:19" x14ac:dyDescent="0.25">
      <c r="A313" t="s">
        <v>50</v>
      </c>
      <c r="B313">
        <v>29910</v>
      </c>
      <c r="C313" t="str">
        <f>VLOOKUP(A313,'srbench true models'!$A$1:$B$133,2,FALSE)</f>
        <v xml:space="preserve"> I1+I2+2*sqrt(I1*I2)*cos(delta)</v>
      </c>
      <c r="D313" s="3">
        <f>_xlfn.IFNA(VLOOKUP(CONCATENATE($A313,"_",$B313), 'Srbench noise 0'!$A$1:$AH$1291, 32, FALSE),"")</f>
        <v>1</v>
      </c>
      <c r="E313" s="17">
        <f>_xlfn.IFNA(VLOOKUP(CONCATENATE($A313,"_",$B313), 'Srbench noise 0'!$A$1:$AH$1291, 34, FALSE),"")</f>
        <v>0</v>
      </c>
      <c r="F313" s="17">
        <f>_xlfn.IFNA(VLOOKUP(CONCATENATE($A313,"_",$B313), 'Srbench noise 0'!$A$1:$AH$1291, 16, FALSE),"")</f>
        <v>12</v>
      </c>
      <c r="G313" s="17">
        <f>_xlfn.IFNA(VLOOKUP(CONCATENATE($A313,"_",$B313), 'Srbench noise 0'!$A$1:$AH$1291, 18, FALSE),"")</f>
        <v>51.9</v>
      </c>
      <c r="H313" s="17" t="str">
        <f>_xlfn.IFNA(VLOOKUP(CONCATENATE($A313,"_",$B313), 'Srbench noise 0'!$A$1:$AH$1291, 28, FALSE),"")</f>
        <v>x0 + x1 + 2*(x0*x1)**0.5*cos(x2)</v>
      </c>
      <c r="I313" s="17">
        <f t="shared" si="24"/>
        <v>1</v>
      </c>
      <c r="J313" s="17">
        <f t="shared" si="25"/>
        <v>1</v>
      </c>
      <c r="K313" s="4">
        <f t="shared" si="26"/>
        <v>1</v>
      </c>
      <c r="L313" s="3">
        <f>_xlfn.IFNA(VLOOKUP(CONCATENATE($A313,"_",$B313), 'Srbench noise 0.01'!$A$1:$AH$1291, 32, FALSE),"")</f>
        <v>0.99995179000000001</v>
      </c>
      <c r="M313" s="17">
        <f>_xlfn.IFNA(VLOOKUP(CONCATENATE($A313,"_",$B313), 'Srbench noise 0.01'!$A$1:$AH$1291, 34, FALSE),"")</f>
        <v>0.02</v>
      </c>
      <c r="N313" s="17">
        <f>_xlfn.IFNA(VLOOKUP(CONCATENATE($A313,"_",$B313), 'Srbench noise 0.01'!$A$1:$AH$1291, 16, FALSE),"")</f>
        <v>13</v>
      </c>
      <c r="O313" s="17">
        <f>_xlfn.IFNA(VLOOKUP(CONCATENATE($A313,"_",$B313), 'Srbench noise 0.01'!$A$1:$AH$1291, 18, FALSE),"")</f>
        <v>52.6</v>
      </c>
      <c r="P313" s="17" t="str">
        <f>_xlfn.IFNA(VLOOKUP(CONCATENATE($A313,"_",$B313), 'Srbench noise 0.01'!$A$1:$AH$1291, 28, FALSE),"")</f>
        <v>x0 + x1 + 2*(x0*x1)**0.5*cos(x2) + 0.02</v>
      </c>
      <c r="Q313" s="17">
        <f t="shared" si="27"/>
        <v>1</v>
      </c>
      <c r="R313" s="17">
        <f t="shared" si="28"/>
        <v>0</v>
      </c>
      <c r="S313" s="4">
        <f t="shared" si="29"/>
        <v>0</v>
      </c>
    </row>
    <row r="314" spans="1:19" x14ac:dyDescent="0.25">
      <c r="A314" t="s">
        <v>93</v>
      </c>
      <c r="B314">
        <v>860</v>
      </c>
      <c r="C314" t="str">
        <f>VLOOKUP(A314,'srbench true models'!$A$1:$B$133,2,FALSE)</f>
        <v xml:space="preserve"> 4*3.1415926535*epsilon*(h/(2*3.1415926535))**2/(m*q**2)</v>
      </c>
      <c r="D314" s="3">
        <f>_xlfn.IFNA(VLOOKUP(CONCATENATE($A314,"_",$B314), 'Srbench noise 0'!$A$1:$AH$1291, 32, FALSE),"")</f>
        <v>1</v>
      </c>
      <c r="E314" s="17">
        <f>_xlfn.IFNA(VLOOKUP(CONCATENATE($A314,"_",$B314), 'Srbench noise 0'!$A$1:$AH$1291, 34, FALSE),"")</f>
        <v>2E-8</v>
      </c>
      <c r="F314" s="17">
        <f>_xlfn.IFNA(VLOOKUP(CONCATENATE($A314,"_",$B314), 'Srbench noise 0'!$A$1:$AH$1291, 16, FALSE),"")</f>
        <v>12</v>
      </c>
      <c r="G314" s="17">
        <f>_xlfn.IFNA(VLOOKUP(CONCATENATE($A314,"_",$B314), 'Srbench noise 0'!$A$1:$AH$1291, 18, FALSE),"")</f>
        <v>40.4</v>
      </c>
      <c r="H314" s="17" t="str">
        <f>_xlfn.IFNA(VLOOKUP(CONCATENATE($A314,"_",$B314), 'Srbench noise 0'!$A$1:$AH$1291, 28, FALSE),"")</f>
        <v>0.31830989*x2**2*x3/(x0*x1**2)</v>
      </c>
      <c r="I314" s="17">
        <f t="shared" si="24"/>
        <v>1</v>
      </c>
      <c r="J314" s="17">
        <f t="shared" si="25"/>
        <v>1</v>
      </c>
      <c r="K314" s="4">
        <f t="shared" si="26"/>
        <v>1</v>
      </c>
      <c r="L314" s="3">
        <f>_xlfn.IFNA(VLOOKUP(CONCATENATE($A314,"_",$B314), 'Srbench noise 0.01'!$A$1:$AH$1291, 32, FALSE),"")</f>
        <v>0.99996300000000005</v>
      </c>
      <c r="M314" s="17">
        <f>_xlfn.IFNA(VLOOKUP(CONCATENATE($A314,"_",$B314), 'Srbench noise 0.01'!$A$1:$AH$1291, 34, FALSE),"")</f>
        <v>8.6307299999999997E-3</v>
      </c>
      <c r="N314" s="17">
        <f>_xlfn.IFNA(VLOOKUP(CONCATENATE($A314,"_",$B314), 'Srbench noise 0.01'!$A$1:$AH$1291, 16, FALSE),"")</f>
        <v>12</v>
      </c>
      <c r="O314" s="17">
        <f>_xlfn.IFNA(VLOOKUP(CONCATENATE($A314,"_",$B314), 'Srbench noise 0.01'!$A$1:$AH$1291, 18, FALSE),"")</f>
        <v>39.4</v>
      </c>
      <c r="P314" s="17" t="str">
        <f>_xlfn.IFNA(VLOOKUP(CONCATENATE($A314,"_",$B314), 'Srbench noise 0.01'!$A$1:$AH$1291, 28, FALSE),"")</f>
        <v>0.32*x2**2*x3/(x0*x1**2)</v>
      </c>
      <c r="Q314" s="17">
        <f t="shared" si="27"/>
        <v>1</v>
      </c>
      <c r="R314" s="17">
        <f t="shared" si="28"/>
        <v>0</v>
      </c>
      <c r="S314" s="4">
        <f t="shared" si="29"/>
        <v>0</v>
      </c>
    </row>
    <row r="315" spans="1:19" x14ac:dyDescent="0.25">
      <c r="A315" t="s">
        <v>93</v>
      </c>
      <c r="B315">
        <v>4426</v>
      </c>
      <c r="C315" t="str">
        <f>VLOOKUP(A315,'srbench true models'!$A$1:$B$133,2,FALSE)</f>
        <v xml:space="preserve"> 4*3.1415926535*epsilon*(h/(2*3.1415926535))**2/(m*q**2)</v>
      </c>
      <c r="D315" s="3">
        <f>_xlfn.IFNA(VLOOKUP(CONCATENATE($A315,"_",$B315), 'Srbench noise 0'!$A$1:$AH$1291, 32, FALSE),"")</f>
        <v>1</v>
      </c>
      <c r="E315" s="17">
        <f>_xlfn.IFNA(VLOOKUP(CONCATENATE($A315,"_",$B315), 'Srbench noise 0'!$A$1:$AH$1291, 34, FALSE),"")</f>
        <v>2E-8</v>
      </c>
      <c r="F315" s="17">
        <f>_xlfn.IFNA(VLOOKUP(CONCATENATE($A315,"_",$B315), 'Srbench noise 0'!$A$1:$AH$1291, 16, FALSE),"")</f>
        <v>12</v>
      </c>
      <c r="G315" s="17">
        <f>_xlfn.IFNA(VLOOKUP(CONCATENATE($A315,"_",$B315), 'Srbench noise 0'!$A$1:$AH$1291, 18, FALSE),"")</f>
        <v>852.7</v>
      </c>
      <c r="H315" s="17" t="str">
        <f>_xlfn.IFNA(VLOOKUP(CONCATENATE($A315,"_",$B315), 'Srbench noise 0'!$A$1:$AH$1291, 28, FALSE),"")</f>
        <v>0.31830989*x2**2*x3/(x0*x1**2)</v>
      </c>
      <c r="I315" s="17">
        <f t="shared" si="24"/>
        <v>1</v>
      </c>
      <c r="J315" s="17">
        <f t="shared" si="25"/>
        <v>1</v>
      </c>
      <c r="K315" s="4">
        <f t="shared" si="26"/>
        <v>1</v>
      </c>
      <c r="L315" s="3">
        <f>_xlfn.IFNA(VLOOKUP(CONCATENATE($A315,"_",$B315), 'Srbench noise 0.01'!$A$1:$AH$1291, 32, FALSE),"")</f>
        <v>0.99498186</v>
      </c>
      <c r="M315" s="17">
        <f>_xlfn.IFNA(VLOOKUP(CONCATENATE($A315,"_",$B315), 'Srbench noise 0.01'!$A$1:$AH$1291, 34, FALSE),"")</f>
        <v>0.10047332</v>
      </c>
      <c r="N315" s="17">
        <f>_xlfn.IFNA(VLOOKUP(CONCATENATE($A315,"_",$B315), 'Srbench noise 0.01'!$A$1:$AH$1291, 16, FALSE),"")</f>
        <v>26</v>
      </c>
      <c r="O315" s="17">
        <f>_xlfn.IFNA(VLOOKUP(CONCATENATE($A315,"_",$B315), 'Srbench noise 0.01'!$A$1:$AH$1291, 18, FALSE),"")</f>
        <v>60</v>
      </c>
      <c r="P315" s="17" t="str">
        <f>_xlfn.IFNA(VLOOKUP(CONCATENATE($A315,"_",$B315), 'Srbench noise 0.01'!$A$1:$AH$1291, 28, FALSE),"")</f>
        <v>-0.09 + 0.16*x2/x1 + 0.61*x2**2*x3**2/(x1**2*(x0 + 0.5*x3)**2)</v>
      </c>
      <c r="Q315" s="17">
        <f t="shared" si="27"/>
        <v>0</v>
      </c>
      <c r="R315" s="17">
        <f t="shared" si="28"/>
        <v>0</v>
      </c>
      <c r="S315" s="4">
        <f t="shared" si="29"/>
        <v>0</v>
      </c>
    </row>
    <row r="316" spans="1:19" x14ac:dyDescent="0.25">
      <c r="A316" t="s">
        <v>93</v>
      </c>
      <c r="B316">
        <v>5390</v>
      </c>
      <c r="C316" t="str">
        <f>VLOOKUP(A316,'srbench true models'!$A$1:$B$133,2,FALSE)</f>
        <v xml:space="preserve"> 4*3.1415926535*epsilon*(h/(2*3.1415926535))**2/(m*q**2)</v>
      </c>
      <c r="D316" s="3">
        <f>_xlfn.IFNA(VLOOKUP(CONCATENATE($A316,"_",$B316), 'Srbench noise 0'!$A$1:$AH$1291, 32, FALSE),"")</f>
        <v>1</v>
      </c>
      <c r="E316" s="17">
        <f>_xlfn.IFNA(VLOOKUP(CONCATENATE($A316,"_",$B316), 'Srbench noise 0'!$A$1:$AH$1291, 34, FALSE),"")</f>
        <v>2E-8</v>
      </c>
      <c r="F316" s="17">
        <f>_xlfn.IFNA(VLOOKUP(CONCATENATE($A316,"_",$B316), 'Srbench noise 0'!$A$1:$AH$1291, 16, FALSE),"")</f>
        <v>12</v>
      </c>
      <c r="G316" s="17">
        <f>_xlfn.IFNA(VLOOKUP(CONCATENATE($A316,"_",$B316), 'Srbench noise 0'!$A$1:$AH$1291, 18, FALSE),"")</f>
        <v>28.1</v>
      </c>
      <c r="H316" s="17" t="str">
        <f>_xlfn.IFNA(VLOOKUP(CONCATENATE($A316,"_",$B316), 'Srbench noise 0'!$A$1:$AH$1291, 28, FALSE),"")</f>
        <v>0.31830989*x2**2*x3/(x0*x1**2)</v>
      </c>
      <c r="I316" s="17">
        <f t="shared" si="24"/>
        <v>1</v>
      </c>
      <c r="J316" s="17">
        <f t="shared" si="25"/>
        <v>1</v>
      </c>
      <c r="K316" s="4">
        <f t="shared" si="26"/>
        <v>1</v>
      </c>
      <c r="L316" s="3">
        <f>_xlfn.IFNA(VLOOKUP(CONCATENATE($A316,"_",$B316), 'Srbench noise 0.01'!$A$1:$AH$1291, 32, FALSE),"")</f>
        <v>0.99996315999999996</v>
      </c>
      <c r="M316" s="17">
        <f>_xlfn.IFNA(VLOOKUP(CONCATENATE($A316,"_",$B316), 'Srbench noise 0.01'!$A$1:$AH$1291, 34, FALSE),"")</f>
        <v>8.7576000000000008E-3</v>
      </c>
      <c r="N316" s="17">
        <f>_xlfn.IFNA(VLOOKUP(CONCATENATE($A316,"_",$B316), 'Srbench noise 0.01'!$A$1:$AH$1291, 16, FALSE),"")</f>
        <v>12</v>
      </c>
      <c r="O316" s="17">
        <f>_xlfn.IFNA(VLOOKUP(CONCATENATE($A316,"_",$B316), 'Srbench noise 0.01'!$A$1:$AH$1291, 18, FALSE),"")</f>
        <v>28</v>
      </c>
      <c r="P316" s="17" t="str">
        <f>_xlfn.IFNA(VLOOKUP(CONCATENATE($A316,"_",$B316), 'Srbench noise 0.01'!$A$1:$AH$1291, 28, FALSE),"")</f>
        <v>0.32*x2**2*x3/(x0*x1**2)</v>
      </c>
      <c r="Q316" s="17">
        <f t="shared" si="27"/>
        <v>1</v>
      </c>
      <c r="R316" s="17">
        <f t="shared" si="28"/>
        <v>0</v>
      </c>
      <c r="S316" s="4">
        <f t="shared" si="29"/>
        <v>0</v>
      </c>
    </row>
    <row r="317" spans="1:19" x14ac:dyDescent="0.25">
      <c r="A317" t="s">
        <v>93</v>
      </c>
      <c r="B317">
        <v>14423</v>
      </c>
      <c r="C317" t="str">
        <f>VLOOKUP(A317,'srbench true models'!$A$1:$B$133,2,FALSE)</f>
        <v xml:space="preserve"> 4*3.1415926535*epsilon*(h/(2*3.1415926535))**2/(m*q**2)</v>
      </c>
      <c r="D317" s="3">
        <f>_xlfn.IFNA(VLOOKUP(CONCATENATE($A317,"_",$B317), 'Srbench noise 0'!$A$1:$AH$1291, 32, FALSE),"")</f>
        <v>1</v>
      </c>
      <c r="E317" s="17">
        <f>_xlfn.IFNA(VLOOKUP(CONCATENATE($A317,"_",$B317), 'Srbench noise 0'!$A$1:$AH$1291, 34, FALSE),"")</f>
        <v>2E-8</v>
      </c>
      <c r="F317" s="17">
        <f>_xlfn.IFNA(VLOOKUP(CONCATENATE($A317,"_",$B317), 'Srbench noise 0'!$A$1:$AH$1291, 16, FALSE),"")</f>
        <v>12</v>
      </c>
      <c r="G317" s="17">
        <f>_xlfn.IFNA(VLOOKUP(CONCATENATE($A317,"_",$B317), 'Srbench noise 0'!$A$1:$AH$1291, 18, FALSE),"")</f>
        <v>28.2</v>
      </c>
      <c r="H317" s="17" t="str">
        <f>_xlfn.IFNA(VLOOKUP(CONCATENATE($A317,"_",$B317), 'Srbench noise 0'!$A$1:$AH$1291, 28, FALSE),"")</f>
        <v>0.31830989*x2**2*x3/(x0*x1**2)</v>
      </c>
      <c r="I317" s="17">
        <f t="shared" si="24"/>
        <v>1</v>
      </c>
      <c r="J317" s="17">
        <f t="shared" si="25"/>
        <v>1</v>
      </c>
      <c r="K317" s="4">
        <f t="shared" si="26"/>
        <v>1</v>
      </c>
      <c r="L317" s="3">
        <f>_xlfn.IFNA(VLOOKUP(CONCATENATE($A317,"_",$B317), 'Srbench noise 0.01'!$A$1:$AH$1291, 32, FALSE),"")</f>
        <v>0.99996333000000004</v>
      </c>
      <c r="M317" s="17">
        <f>_xlfn.IFNA(VLOOKUP(CONCATENATE($A317,"_",$B317), 'Srbench noise 0.01'!$A$1:$AH$1291, 34, FALSE),"")</f>
        <v>9.0178299999999992E-3</v>
      </c>
      <c r="N317" s="17">
        <f>_xlfn.IFNA(VLOOKUP(CONCATENATE($A317,"_",$B317), 'Srbench noise 0.01'!$A$1:$AH$1291, 16, FALSE),"")</f>
        <v>12</v>
      </c>
      <c r="O317" s="17">
        <f>_xlfn.IFNA(VLOOKUP(CONCATENATE($A317,"_",$B317), 'Srbench noise 0.01'!$A$1:$AH$1291, 18, FALSE),"")</f>
        <v>29.2</v>
      </c>
      <c r="P317" s="17" t="str">
        <f>_xlfn.IFNA(VLOOKUP(CONCATENATE($A317,"_",$B317), 'Srbench noise 0.01'!$A$1:$AH$1291, 28, FALSE),"")</f>
        <v>0.32*x2**2*x3/(x0*x1**2)</v>
      </c>
      <c r="Q317" s="17">
        <f t="shared" si="27"/>
        <v>1</v>
      </c>
      <c r="R317" s="17">
        <f t="shared" si="28"/>
        <v>0</v>
      </c>
      <c r="S317" s="4">
        <f t="shared" si="29"/>
        <v>0</v>
      </c>
    </row>
    <row r="318" spans="1:19" x14ac:dyDescent="0.25">
      <c r="A318" t="s">
        <v>93</v>
      </c>
      <c r="B318">
        <v>15795</v>
      </c>
      <c r="C318" t="str">
        <f>VLOOKUP(A318,'srbench true models'!$A$1:$B$133,2,FALSE)</f>
        <v xml:space="preserve"> 4*3.1415926535*epsilon*(h/(2*3.1415926535))**2/(m*q**2)</v>
      </c>
      <c r="D318" s="3">
        <f>_xlfn.IFNA(VLOOKUP(CONCATENATE($A318,"_",$B318), 'Srbench noise 0'!$A$1:$AH$1291, 32, FALSE),"")</f>
        <v>1</v>
      </c>
      <c r="E318" s="17">
        <f>_xlfn.IFNA(VLOOKUP(CONCATENATE($A318,"_",$B318), 'Srbench noise 0'!$A$1:$AH$1291, 34, FALSE),"")</f>
        <v>2E-8</v>
      </c>
      <c r="F318" s="17">
        <f>_xlfn.IFNA(VLOOKUP(CONCATENATE($A318,"_",$B318), 'Srbench noise 0'!$A$1:$AH$1291, 16, FALSE),"")</f>
        <v>12</v>
      </c>
      <c r="G318" s="17">
        <f>_xlfn.IFNA(VLOOKUP(CONCATENATE($A318,"_",$B318), 'Srbench noise 0'!$A$1:$AH$1291, 18, FALSE),"")</f>
        <v>40.700000000000003</v>
      </c>
      <c r="H318" s="17" t="str">
        <f>_xlfn.IFNA(VLOOKUP(CONCATENATE($A318,"_",$B318), 'Srbench noise 0'!$A$1:$AH$1291, 28, FALSE),"")</f>
        <v>0.31830989*x2**2*x3/(x0*x1**2)</v>
      </c>
      <c r="I318" s="17">
        <f t="shared" si="24"/>
        <v>1</v>
      </c>
      <c r="J318" s="17">
        <f t="shared" si="25"/>
        <v>1</v>
      </c>
      <c r="K318" s="4">
        <f t="shared" si="26"/>
        <v>1</v>
      </c>
      <c r="L318" s="3">
        <f>_xlfn.IFNA(VLOOKUP(CONCATENATE($A318,"_",$B318), 'Srbench noise 0.01'!$A$1:$AH$1291, 32, FALSE),"")</f>
        <v>0.99996304000000003</v>
      </c>
      <c r="M318" s="17">
        <f>_xlfn.IFNA(VLOOKUP(CONCATENATE($A318,"_",$B318), 'Srbench noise 0.01'!$A$1:$AH$1291, 34, FALSE),"")</f>
        <v>8.6666099999999999E-3</v>
      </c>
      <c r="N318" s="17">
        <f>_xlfn.IFNA(VLOOKUP(CONCATENATE($A318,"_",$B318), 'Srbench noise 0.01'!$A$1:$AH$1291, 16, FALSE),"")</f>
        <v>12</v>
      </c>
      <c r="O318" s="17">
        <f>_xlfn.IFNA(VLOOKUP(CONCATENATE($A318,"_",$B318), 'Srbench noise 0.01'!$A$1:$AH$1291, 18, FALSE),"")</f>
        <v>43.9</v>
      </c>
      <c r="P318" s="17" t="str">
        <f>_xlfn.IFNA(VLOOKUP(CONCATENATE($A318,"_",$B318), 'Srbench noise 0.01'!$A$1:$AH$1291, 28, FALSE),"")</f>
        <v>0.32*x2**2*x3/(x0*x1**2)</v>
      </c>
      <c r="Q318" s="17">
        <f t="shared" si="27"/>
        <v>1</v>
      </c>
      <c r="R318" s="17">
        <f t="shared" si="28"/>
        <v>0</v>
      </c>
      <c r="S318" s="4">
        <f t="shared" si="29"/>
        <v>0</v>
      </c>
    </row>
    <row r="319" spans="1:19" x14ac:dyDescent="0.25">
      <c r="A319" t="s">
        <v>93</v>
      </c>
      <c r="B319">
        <v>16850</v>
      </c>
      <c r="C319" t="str">
        <f>VLOOKUP(A319,'srbench true models'!$A$1:$B$133,2,FALSE)</f>
        <v xml:space="preserve"> 4*3.1415926535*epsilon*(h/(2*3.1415926535))**2/(m*q**2)</v>
      </c>
      <c r="D319" s="3">
        <f>_xlfn.IFNA(VLOOKUP(CONCATENATE($A319,"_",$B319), 'Srbench noise 0'!$A$1:$AH$1291, 32, FALSE),"")</f>
        <v>1</v>
      </c>
      <c r="E319" s="17">
        <f>_xlfn.IFNA(VLOOKUP(CONCATENATE($A319,"_",$B319), 'Srbench noise 0'!$A$1:$AH$1291, 34, FALSE),"")</f>
        <v>2E-8</v>
      </c>
      <c r="F319" s="17">
        <f>_xlfn.IFNA(VLOOKUP(CONCATENATE($A319,"_",$B319), 'Srbench noise 0'!$A$1:$AH$1291, 16, FALSE),"")</f>
        <v>12</v>
      </c>
      <c r="G319" s="17">
        <f>_xlfn.IFNA(VLOOKUP(CONCATENATE($A319,"_",$B319), 'Srbench noise 0'!$A$1:$AH$1291, 18, FALSE),"")</f>
        <v>375.3</v>
      </c>
      <c r="H319" s="17" t="str">
        <f>_xlfn.IFNA(VLOOKUP(CONCATENATE($A319,"_",$B319), 'Srbench noise 0'!$A$1:$AH$1291, 28, FALSE),"")</f>
        <v>0.31830989*x2**2*x3/(x0*x1**2)</v>
      </c>
      <c r="I319" s="17">
        <f t="shared" si="24"/>
        <v>1</v>
      </c>
      <c r="J319" s="17">
        <f t="shared" si="25"/>
        <v>1</v>
      </c>
      <c r="K319" s="4">
        <f t="shared" si="26"/>
        <v>1</v>
      </c>
      <c r="L319" s="3">
        <f>_xlfn.IFNA(VLOOKUP(CONCATENATE($A319,"_",$B319), 'Srbench noise 0.01'!$A$1:$AH$1291, 32, FALSE),"")</f>
        <v>0.99698017999999999</v>
      </c>
      <c r="M319" s="17">
        <f>_xlfn.IFNA(VLOOKUP(CONCATENATE($A319,"_",$B319), 'Srbench noise 0.01'!$A$1:$AH$1291, 34, FALSE),"")</f>
        <v>7.7090820000000004E-2</v>
      </c>
      <c r="N319" s="17">
        <f>_xlfn.IFNA(VLOOKUP(CONCATENATE($A319,"_",$B319), 'Srbench noise 0.01'!$A$1:$AH$1291, 16, FALSE),"")</f>
        <v>28</v>
      </c>
      <c r="O319" s="17">
        <f>_xlfn.IFNA(VLOOKUP(CONCATENATE($A319,"_",$B319), 'Srbench noise 0.01'!$A$1:$AH$1291, 18, FALSE),"")</f>
        <v>163.6</v>
      </c>
      <c r="P319" s="17" t="str">
        <f>_xlfn.IFNA(VLOOKUP(CONCATENATE($A319,"_",$B319), 'Srbench noise 0.01'!$A$1:$AH$1291, 28, FALSE),"")</f>
        <v>x2**2*(-0.04*x0 + 0.16*x3*(x0 + 0.5*x3)**2*sin(x0**(-2)))/(x1**2*x3)</v>
      </c>
      <c r="Q319" s="17">
        <f t="shared" si="27"/>
        <v>0</v>
      </c>
      <c r="R319" s="17">
        <f t="shared" si="28"/>
        <v>0</v>
      </c>
      <c r="S319" s="4">
        <f t="shared" si="29"/>
        <v>0</v>
      </c>
    </row>
    <row r="320" spans="1:19" x14ac:dyDescent="0.25">
      <c r="A320" t="s">
        <v>93</v>
      </c>
      <c r="B320">
        <v>21962</v>
      </c>
      <c r="C320" t="str">
        <f>VLOOKUP(A320,'srbench true models'!$A$1:$B$133,2,FALSE)</f>
        <v xml:space="preserve"> 4*3.1415926535*epsilon*(h/(2*3.1415926535))**2/(m*q**2)</v>
      </c>
      <c r="D320" s="3">
        <f>_xlfn.IFNA(VLOOKUP(CONCATENATE($A320,"_",$B320), 'Srbench noise 0'!$A$1:$AH$1291, 32, FALSE),"")</f>
        <v>1</v>
      </c>
      <c r="E320" s="17">
        <f>_xlfn.IFNA(VLOOKUP(CONCATENATE($A320,"_",$B320), 'Srbench noise 0'!$A$1:$AH$1291, 34, FALSE),"")</f>
        <v>2E-8</v>
      </c>
      <c r="F320" s="17">
        <f>_xlfn.IFNA(VLOOKUP(CONCATENATE($A320,"_",$B320), 'Srbench noise 0'!$A$1:$AH$1291, 16, FALSE),"")</f>
        <v>12</v>
      </c>
      <c r="G320" s="17">
        <f>_xlfn.IFNA(VLOOKUP(CONCATENATE($A320,"_",$B320), 'Srbench noise 0'!$A$1:$AH$1291, 18, FALSE),"")</f>
        <v>145.9</v>
      </c>
      <c r="H320" s="17" t="str">
        <f>_xlfn.IFNA(VLOOKUP(CONCATENATE($A320,"_",$B320), 'Srbench noise 0'!$A$1:$AH$1291, 28, FALSE),"")</f>
        <v>0.31830989*x2**2*x3/(x0*x1**2)</v>
      </c>
      <c r="I320" s="17">
        <f t="shared" si="24"/>
        <v>1</v>
      </c>
      <c r="J320" s="17">
        <f t="shared" si="25"/>
        <v>1</v>
      </c>
      <c r="K320" s="4">
        <f t="shared" si="26"/>
        <v>1</v>
      </c>
      <c r="L320" s="3">
        <f>_xlfn.IFNA(VLOOKUP(CONCATENATE($A320,"_",$B320), 'Srbench noise 0.01'!$A$1:$AH$1291, 32, FALSE),"")</f>
        <v>0.99996355999999997</v>
      </c>
      <c r="M320" s="17">
        <f>_xlfn.IFNA(VLOOKUP(CONCATENATE($A320,"_",$B320), 'Srbench noise 0.01'!$A$1:$AH$1291, 34, FALSE),"")</f>
        <v>9.0627899999999994E-3</v>
      </c>
      <c r="N320" s="17">
        <f>_xlfn.IFNA(VLOOKUP(CONCATENATE($A320,"_",$B320), 'Srbench noise 0.01'!$A$1:$AH$1291, 16, FALSE),"")</f>
        <v>12</v>
      </c>
      <c r="O320" s="17">
        <f>_xlfn.IFNA(VLOOKUP(CONCATENATE($A320,"_",$B320), 'Srbench noise 0.01'!$A$1:$AH$1291, 18, FALSE),"")</f>
        <v>134.69999999999999</v>
      </c>
      <c r="P320" s="17" t="str">
        <f>_xlfn.IFNA(VLOOKUP(CONCATENATE($A320,"_",$B320), 'Srbench noise 0.01'!$A$1:$AH$1291, 28, FALSE),"")</f>
        <v>0.32*x2**2*x3/(x0*x1**2)</v>
      </c>
      <c r="Q320" s="17">
        <f t="shared" si="27"/>
        <v>1</v>
      </c>
      <c r="R320" s="17">
        <f t="shared" si="28"/>
        <v>0</v>
      </c>
      <c r="S320" s="4">
        <f t="shared" si="29"/>
        <v>0</v>
      </c>
    </row>
    <row r="321" spans="1:19" x14ac:dyDescent="0.25">
      <c r="A321" t="s">
        <v>93</v>
      </c>
      <c r="B321">
        <v>23654</v>
      </c>
      <c r="C321" t="str">
        <f>VLOOKUP(A321,'srbench true models'!$A$1:$B$133,2,FALSE)</f>
        <v xml:space="preserve"> 4*3.1415926535*epsilon*(h/(2*3.1415926535))**2/(m*q**2)</v>
      </c>
      <c r="D321" s="3">
        <f>_xlfn.IFNA(VLOOKUP(CONCATENATE($A321,"_",$B321), 'Srbench noise 0'!$A$1:$AH$1291, 32, FALSE),"")</f>
        <v>1</v>
      </c>
      <c r="E321" s="17">
        <f>_xlfn.IFNA(VLOOKUP(CONCATENATE($A321,"_",$B321), 'Srbench noise 0'!$A$1:$AH$1291, 34, FALSE),"")</f>
        <v>2E-8</v>
      </c>
      <c r="F321" s="17">
        <f>_xlfn.IFNA(VLOOKUP(CONCATENATE($A321,"_",$B321), 'Srbench noise 0'!$A$1:$AH$1291, 16, FALSE),"")</f>
        <v>12</v>
      </c>
      <c r="G321" s="17">
        <f>_xlfn.IFNA(VLOOKUP(CONCATENATE($A321,"_",$B321), 'Srbench noise 0'!$A$1:$AH$1291, 18, FALSE),"")</f>
        <v>30.5</v>
      </c>
      <c r="H321" s="17" t="str">
        <f>_xlfn.IFNA(VLOOKUP(CONCATENATE($A321,"_",$B321), 'Srbench noise 0'!$A$1:$AH$1291, 28, FALSE),"")</f>
        <v>0.31830989*x2**2*x3/(x0*x1**2)</v>
      </c>
      <c r="I321" s="17">
        <f t="shared" si="24"/>
        <v>1</v>
      </c>
      <c r="J321" s="17">
        <f t="shared" si="25"/>
        <v>1</v>
      </c>
      <c r="K321" s="4">
        <f t="shared" si="26"/>
        <v>1</v>
      </c>
      <c r="L321" s="3">
        <f>_xlfn.IFNA(VLOOKUP(CONCATENATE($A321,"_",$B321), 'Srbench noise 0.01'!$A$1:$AH$1291, 32, FALSE),"")</f>
        <v>0.99996328000000001</v>
      </c>
      <c r="M321" s="17">
        <f>_xlfn.IFNA(VLOOKUP(CONCATENATE($A321,"_",$B321), 'Srbench noise 0.01'!$A$1:$AH$1291, 34, FALSE),"")</f>
        <v>8.7364699999999997E-3</v>
      </c>
      <c r="N321" s="17">
        <f>_xlfn.IFNA(VLOOKUP(CONCATENATE($A321,"_",$B321), 'Srbench noise 0.01'!$A$1:$AH$1291, 16, FALSE),"")</f>
        <v>12</v>
      </c>
      <c r="O321" s="17">
        <f>_xlfn.IFNA(VLOOKUP(CONCATENATE($A321,"_",$B321), 'Srbench noise 0.01'!$A$1:$AH$1291, 18, FALSE),"")</f>
        <v>31.2</v>
      </c>
      <c r="P321" s="17" t="str">
        <f>_xlfn.IFNA(VLOOKUP(CONCATENATE($A321,"_",$B321), 'Srbench noise 0.01'!$A$1:$AH$1291, 28, FALSE),"")</f>
        <v>0.32*x2**2*x3/(x0*x1**2)</v>
      </c>
      <c r="Q321" s="17">
        <f t="shared" si="27"/>
        <v>1</v>
      </c>
      <c r="R321" s="17">
        <f t="shared" si="28"/>
        <v>0</v>
      </c>
      <c r="S321" s="4">
        <f t="shared" si="29"/>
        <v>0</v>
      </c>
    </row>
    <row r="322" spans="1:19" x14ac:dyDescent="0.25">
      <c r="A322" t="s">
        <v>93</v>
      </c>
      <c r="B322">
        <v>28020</v>
      </c>
      <c r="C322" t="str">
        <f>VLOOKUP(A322,'srbench true models'!$A$1:$B$133,2,FALSE)</f>
        <v xml:space="preserve"> 4*3.1415926535*epsilon*(h/(2*3.1415926535))**2/(m*q**2)</v>
      </c>
      <c r="D322" s="3">
        <f>_xlfn.IFNA(VLOOKUP(CONCATENATE($A322,"_",$B322), 'Srbench noise 0'!$A$1:$AH$1291, 32, FALSE),"")</f>
        <v>1</v>
      </c>
      <c r="E322" s="17">
        <f>_xlfn.IFNA(VLOOKUP(CONCATENATE($A322,"_",$B322), 'Srbench noise 0'!$A$1:$AH$1291, 34, FALSE),"")</f>
        <v>2E-8</v>
      </c>
      <c r="F322" s="17">
        <f>_xlfn.IFNA(VLOOKUP(CONCATENATE($A322,"_",$B322), 'Srbench noise 0'!$A$1:$AH$1291, 16, FALSE),"")</f>
        <v>12</v>
      </c>
      <c r="G322" s="17">
        <f>_xlfn.IFNA(VLOOKUP(CONCATENATE($A322,"_",$B322), 'Srbench noise 0'!$A$1:$AH$1291, 18, FALSE),"")</f>
        <v>25</v>
      </c>
      <c r="H322" s="17" t="str">
        <f>_xlfn.IFNA(VLOOKUP(CONCATENATE($A322,"_",$B322), 'Srbench noise 0'!$A$1:$AH$1291, 28, FALSE),"")</f>
        <v>0.31830989*x2**2*x3/(x0*x1**2)</v>
      </c>
      <c r="I322" s="17">
        <f t="shared" si="24"/>
        <v>1</v>
      </c>
      <c r="J322" s="17">
        <f t="shared" si="25"/>
        <v>1</v>
      </c>
      <c r="K322" s="4">
        <f t="shared" si="26"/>
        <v>1</v>
      </c>
      <c r="L322" s="3">
        <f>_xlfn.IFNA(VLOOKUP(CONCATENATE($A322,"_",$B322), 'Srbench noise 0.01'!$A$1:$AH$1291, 32, FALSE),"")</f>
        <v>0.99996355000000003</v>
      </c>
      <c r="M322" s="17">
        <f>_xlfn.IFNA(VLOOKUP(CONCATENATE($A322,"_",$B322), 'Srbench noise 0.01'!$A$1:$AH$1291, 34, FALSE),"")</f>
        <v>9.1665900000000005E-3</v>
      </c>
      <c r="N322" s="17">
        <f>_xlfn.IFNA(VLOOKUP(CONCATENATE($A322,"_",$B322), 'Srbench noise 0.01'!$A$1:$AH$1291, 16, FALSE),"")</f>
        <v>12</v>
      </c>
      <c r="O322" s="17">
        <f>_xlfn.IFNA(VLOOKUP(CONCATENATE($A322,"_",$B322), 'Srbench noise 0.01'!$A$1:$AH$1291, 18, FALSE),"")</f>
        <v>30.9</v>
      </c>
      <c r="P322" s="17" t="str">
        <f>_xlfn.IFNA(VLOOKUP(CONCATENATE($A322,"_",$B322), 'Srbench noise 0.01'!$A$1:$AH$1291, 28, FALSE),"")</f>
        <v>0.32*x2**2*x3/(x0*x1**2)</v>
      </c>
      <c r="Q322" s="17">
        <f t="shared" si="27"/>
        <v>1</v>
      </c>
      <c r="R322" s="17">
        <f t="shared" si="28"/>
        <v>0</v>
      </c>
      <c r="S322" s="4">
        <f t="shared" si="29"/>
        <v>0</v>
      </c>
    </row>
    <row r="323" spans="1:19" x14ac:dyDescent="0.25">
      <c r="A323" t="s">
        <v>93</v>
      </c>
      <c r="B323">
        <v>29910</v>
      </c>
      <c r="C323" t="str">
        <f>VLOOKUP(A323,'srbench true models'!$A$1:$B$133,2,FALSE)</f>
        <v xml:space="preserve"> 4*3.1415926535*epsilon*(h/(2*3.1415926535))**2/(m*q**2)</v>
      </c>
      <c r="D323" s="3">
        <f>_xlfn.IFNA(VLOOKUP(CONCATENATE($A323,"_",$B323), 'Srbench noise 0'!$A$1:$AH$1291, 32, FALSE),"")</f>
        <v>1</v>
      </c>
      <c r="E323" s="17">
        <f>_xlfn.IFNA(VLOOKUP(CONCATENATE($A323,"_",$B323), 'Srbench noise 0'!$A$1:$AH$1291, 34, FALSE),"")</f>
        <v>2E-8</v>
      </c>
      <c r="F323" s="17">
        <f>_xlfn.IFNA(VLOOKUP(CONCATENATE($A323,"_",$B323), 'Srbench noise 0'!$A$1:$AH$1291, 16, FALSE),"")</f>
        <v>12</v>
      </c>
      <c r="G323" s="17">
        <f>_xlfn.IFNA(VLOOKUP(CONCATENATE($A323,"_",$B323), 'Srbench noise 0'!$A$1:$AH$1291, 18, FALSE),"")</f>
        <v>27.8</v>
      </c>
      <c r="H323" s="17" t="str">
        <f>_xlfn.IFNA(VLOOKUP(CONCATENATE($A323,"_",$B323), 'Srbench noise 0'!$A$1:$AH$1291, 28, FALSE),"")</f>
        <v>0.31830989*x2**2*x3/(x0*x1**2)</v>
      </c>
      <c r="I323" s="17">
        <f t="shared" si="24"/>
        <v>1</v>
      </c>
      <c r="J323" s="17">
        <f t="shared" si="25"/>
        <v>1</v>
      </c>
      <c r="K323" s="4">
        <f t="shared" si="26"/>
        <v>1</v>
      </c>
      <c r="L323" s="3">
        <f>_xlfn.IFNA(VLOOKUP(CONCATENATE($A323,"_",$B323), 'Srbench noise 0.01'!$A$1:$AH$1291, 32, FALSE),"")</f>
        <v>0.99996331000000005</v>
      </c>
      <c r="M323" s="17">
        <f>_xlfn.IFNA(VLOOKUP(CONCATENATE($A323,"_",$B323), 'Srbench noise 0.01'!$A$1:$AH$1291, 34, FALSE),"")</f>
        <v>8.6492099999999992E-3</v>
      </c>
      <c r="N323" s="17">
        <f>_xlfn.IFNA(VLOOKUP(CONCATENATE($A323,"_",$B323), 'Srbench noise 0.01'!$A$1:$AH$1291, 16, FALSE),"")</f>
        <v>12</v>
      </c>
      <c r="O323" s="17">
        <f>_xlfn.IFNA(VLOOKUP(CONCATENATE($A323,"_",$B323), 'Srbench noise 0.01'!$A$1:$AH$1291, 18, FALSE),"")</f>
        <v>26.1</v>
      </c>
      <c r="P323" s="17" t="str">
        <f>_xlfn.IFNA(VLOOKUP(CONCATENATE($A323,"_",$B323), 'Srbench noise 0.01'!$A$1:$AH$1291, 28, FALSE),"")</f>
        <v>0.32*x2**2*x3/(x0*x1**2)</v>
      </c>
      <c r="Q323" s="17">
        <f t="shared" si="27"/>
        <v>1</v>
      </c>
      <c r="R323" s="17">
        <f t="shared" si="28"/>
        <v>0</v>
      </c>
      <c r="S323" s="4">
        <f t="shared" si="29"/>
        <v>0</v>
      </c>
    </row>
    <row r="324" spans="1:19" x14ac:dyDescent="0.25">
      <c r="A324" t="s">
        <v>28</v>
      </c>
      <c r="B324">
        <v>860</v>
      </c>
      <c r="C324" t="str">
        <f>VLOOKUP(A324,'srbench true models'!$A$1:$B$133,2,FALSE)</f>
        <v xml:space="preserve"> 3/2*pr*V</v>
      </c>
      <c r="D324" s="3">
        <f>_xlfn.IFNA(VLOOKUP(CONCATENATE($A324,"_",$B324), 'Srbench noise 0'!$A$1:$AH$1291, 32, FALSE),"")</f>
        <v>1</v>
      </c>
      <c r="E324" s="17">
        <f>_xlfn.IFNA(VLOOKUP(CONCATENATE($A324,"_",$B324), 'Srbench noise 0'!$A$1:$AH$1291, 34, FALSE),"")</f>
        <v>0</v>
      </c>
      <c r="F324" s="17">
        <f>_xlfn.IFNA(VLOOKUP(CONCATENATE($A324,"_",$B324), 'Srbench noise 0'!$A$1:$AH$1291, 16, FALSE),"")</f>
        <v>4</v>
      </c>
      <c r="G324" s="17">
        <f>_xlfn.IFNA(VLOOKUP(CONCATENATE($A324,"_",$B324), 'Srbench noise 0'!$A$1:$AH$1291, 18, FALSE),"")</f>
        <v>2.2000000000000002</v>
      </c>
      <c r="H324" s="17" t="str">
        <f>_xlfn.IFNA(VLOOKUP(CONCATENATE($A324,"_",$B324), 'Srbench noise 0'!$A$1:$AH$1291, 28, FALSE),"")</f>
        <v>1.5*x0*x1</v>
      </c>
      <c r="I324" s="17">
        <f t="shared" si="24"/>
        <v>1</v>
      </c>
      <c r="J324" s="17">
        <f t="shared" si="25"/>
        <v>1</v>
      </c>
      <c r="K324" s="4">
        <f t="shared" si="26"/>
        <v>1</v>
      </c>
      <c r="L324" s="3">
        <f>_xlfn.IFNA(VLOOKUP(CONCATENATE($A324,"_",$B324), 'Srbench noise 0.01'!$A$1:$AH$1291, 32, FALSE),"")</f>
        <v>1</v>
      </c>
      <c r="M324" s="17">
        <f>_xlfn.IFNA(VLOOKUP(CONCATENATE($A324,"_",$B324), 'Srbench noise 0.01'!$A$1:$AH$1291, 34, FALSE),"")</f>
        <v>0</v>
      </c>
      <c r="N324" s="17">
        <f>_xlfn.IFNA(VLOOKUP(CONCATENATE($A324,"_",$B324), 'Srbench noise 0.01'!$A$1:$AH$1291, 16, FALSE),"")</f>
        <v>4</v>
      </c>
      <c r="O324" s="17">
        <f>_xlfn.IFNA(VLOOKUP(CONCATENATE($A324,"_",$B324), 'Srbench noise 0.01'!$A$1:$AH$1291, 18, FALSE),"")</f>
        <v>3.2</v>
      </c>
      <c r="P324" s="17" t="str">
        <f>_xlfn.IFNA(VLOOKUP(CONCATENATE($A324,"_",$B324), 'Srbench noise 0.01'!$A$1:$AH$1291, 28, FALSE),"")</f>
        <v>1.5*x0*x1</v>
      </c>
      <c r="Q324" s="17">
        <f t="shared" si="27"/>
        <v>1</v>
      </c>
      <c r="R324" s="17">
        <f t="shared" si="28"/>
        <v>1</v>
      </c>
      <c r="S324" s="4">
        <f t="shared" si="29"/>
        <v>1</v>
      </c>
    </row>
    <row r="325" spans="1:19" x14ac:dyDescent="0.25">
      <c r="A325" t="s">
        <v>28</v>
      </c>
      <c r="B325">
        <v>4426</v>
      </c>
      <c r="C325" t="str">
        <f>VLOOKUP(A325,'srbench true models'!$A$1:$B$133,2,FALSE)</f>
        <v xml:space="preserve"> 3/2*pr*V</v>
      </c>
      <c r="D325" s="3">
        <f>_xlfn.IFNA(VLOOKUP(CONCATENATE($A325,"_",$B325), 'Srbench noise 0'!$A$1:$AH$1291, 32, FALSE),"")</f>
        <v>1</v>
      </c>
      <c r="E325" s="17">
        <f>_xlfn.IFNA(VLOOKUP(CONCATENATE($A325,"_",$B325), 'Srbench noise 0'!$A$1:$AH$1291, 34, FALSE),"")</f>
        <v>0</v>
      </c>
      <c r="F325" s="17">
        <f>_xlfn.IFNA(VLOOKUP(CONCATENATE($A325,"_",$B325), 'Srbench noise 0'!$A$1:$AH$1291, 16, FALSE),"")</f>
        <v>4</v>
      </c>
      <c r="G325" s="17">
        <f>_xlfn.IFNA(VLOOKUP(CONCATENATE($A325,"_",$B325), 'Srbench noise 0'!$A$1:$AH$1291, 18, FALSE),"")</f>
        <v>3.3</v>
      </c>
      <c r="H325" s="17" t="str">
        <f>_xlfn.IFNA(VLOOKUP(CONCATENATE($A325,"_",$B325), 'Srbench noise 0'!$A$1:$AH$1291, 28, FALSE),"")</f>
        <v>1.5*x0*x1</v>
      </c>
      <c r="I325" s="17">
        <f t="shared" ref="I325:I388" si="30">IF(D325&gt;0.999,1,0)</f>
        <v>1</v>
      </c>
      <c r="J325" s="17">
        <f t="shared" ref="J325:J388" si="31">IF(AND(D325=1, E325&lt;0.000001),1,IF(AND(D325&gt;0.999,E325&lt;0.001),"?",0))</f>
        <v>1</v>
      </c>
      <c r="K325" s="4">
        <f t="shared" ref="K325:K388" si="32">IF(J325&lt;&gt;"?",J325,"")</f>
        <v>1</v>
      </c>
      <c r="L325" s="3">
        <f>_xlfn.IFNA(VLOOKUP(CONCATENATE($A325,"_",$B325), 'Srbench noise 0.01'!$A$1:$AH$1291, 32, FALSE),"")</f>
        <v>1</v>
      </c>
      <c r="M325" s="17">
        <f>_xlfn.IFNA(VLOOKUP(CONCATENATE($A325,"_",$B325), 'Srbench noise 0.01'!$A$1:$AH$1291, 34, FALSE),"")</f>
        <v>0</v>
      </c>
      <c r="N325" s="17">
        <f>_xlfn.IFNA(VLOOKUP(CONCATENATE($A325,"_",$B325), 'Srbench noise 0.01'!$A$1:$AH$1291, 16, FALSE),"")</f>
        <v>4</v>
      </c>
      <c r="O325" s="17">
        <f>_xlfn.IFNA(VLOOKUP(CONCATENATE($A325,"_",$B325), 'Srbench noise 0.01'!$A$1:$AH$1291, 18, FALSE),"")</f>
        <v>2.2000000000000002</v>
      </c>
      <c r="P325" s="17" t="str">
        <f>_xlfn.IFNA(VLOOKUP(CONCATENATE($A325,"_",$B325), 'Srbench noise 0.01'!$A$1:$AH$1291, 28, FALSE),"")</f>
        <v>1.5*x0*x1</v>
      </c>
      <c r="Q325" s="17">
        <f t="shared" ref="Q325:Q388" si="33">IF(L325&gt;0.999,1,0)</f>
        <v>1</v>
      </c>
      <c r="R325" s="17">
        <f t="shared" ref="R325:R388" si="34">IF(AND(L325=1, M325&lt;0.000001),1,IF(AND(L325&gt;0.999,M325&lt;0.001),"?",0))</f>
        <v>1</v>
      </c>
      <c r="S325" s="4">
        <f t="shared" ref="S325:S388" si="35">IF(R325&lt;&gt;"?",R325,"")</f>
        <v>1</v>
      </c>
    </row>
    <row r="326" spans="1:19" x14ac:dyDescent="0.25">
      <c r="A326" t="s">
        <v>28</v>
      </c>
      <c r="B326">
        <v>5390</v>
      </c>
      <c r="C326" t="str">
        <f>VLOOKUP(A326,'srbench true models'!$A$1:$B$133,2,FALSE)</f>
        <v xml:space="preserve"> 3/2*pr*V</v>
      </c>
      <c r="D326" s="3">
        <f>_xlfn.IFNA(VLOOKUP(CONCATENATE($A326,"_",$B326), 'Srbench noise 0'!$A$1:$AH$1291, 32, FALSE),"")</f>
        <v>1</v>
      </c>
      <c r="E326" s="17">
        <f>_xlfn.IFNA(VLOOKUP(CONCATENATE($A326,"_",$B326), 'Srbench noise 0'!$A$1:$AH$1291, 34, FALSE),"")</f>
        <v>0</v>
      </c>
      <c r="F326" s="17">
        <f>_xlfn.IFNA(VLOOKUP(CONCATENATE($A326,"_",$B326), 'Srbench noise 0'!$A$1:$AH$1291, 16, FALSE),"")</f>
        <v>4</v>
      </c>
      <c r="G326" s="17">
        <f>_xlfn.IFNA(VLOOKUP(CONCATENATE($A326,"_",$B326), 'Srbench noise 0'!$A$1:$AH$1291, 18, FALSE),"")</f>
        <v>3</v>
      </c>
      <c r="H326" s="17" t="str">
        <f>_xlfn.IFNA(VLOOKUP(CONCATENATE($A326,"_",$B326), 'Srbench noise 0'!$A$1:$AH$1291, 28, FALSE),"")</f>
        <v>1.5*x0*x1</v>
      </c>
      <c r="I326" s="17">
        <f t="shared" si="30"/>
        <v>1</v>
      </c>
      <c r="J326" s="17">
        <f t="shared" si="31"/>
        <v>1</v>
      </c>
      <c r="K326" s="4">
        <f t="shared" si="32"/>
        <v>1</v>
      </c>
      <c r="L326" s="3">
        <f>_xlfn.IFNA(VLOOKUP(CONCATENATE($A326,"_",$B326), 'Srbench noise 0.01'!$A$1:$AH$1291, 32, FALSE),"")</f>
        <v>0.99998449</v>
      </c>
      <c r="M326" s="17">
        <f>_xlfn.IFNA(VLOOKUP(CONCATENATE($A326,"_",$B326), 'Srbench noise 0.01'!$A$1:$AH$1291, 34, FALSE),"")</f>
        <v>0.03</v>
      </c>
      <c r="N326" s="17">
        <f>_xlfn.IFNA(VLOOKUP(CONCATENATE($A326,"_",$B326), 'Srbench noise 0.01'!$A$1:$AH$1291, 16, FALSE),"")</f>
        <v>6</v>
      </c>
      <c r="O326" s="17">
        <f>_xlfn.IFNA(VLOOKUP(CONCATENATE($A326,"_",$B326), 'Srbench noise 0.01'!$A$1:$AH$1291, 18, FALSE),"")</f>
        <v>3.1</v>
      </c>
      <c r="P326" s="17" t="str">
        <f>_xlfn.IFNA(VLOOKUP(CONCATENATE($A326,"_",$B326), 'Srbench noise 0.01'!$A$1:$AH$1291, 28, FALSE),"")</f>
        <v>1.5*x0*x1 + 0.03</v>
      </c>
      <c r="Q326" s="17">
        <f t="shared" si="33"/>
        <v>1</v>
      </c>
      <c r="R326" s="17">
        <f t="shared" si="34"/>
        <v>0</v>
      </c>
      <c r="S326" s="4">
        <f t="shared" si="35"/>
        <v>0</v>
      </c>
    </row>
    <row r="327" spans="1:19" x14ac:dyDescent="0.25">
      <c r="A327" t="s">
        <v>28</v>
      </c>
      <c r="B327">
        <v>14423</v>
      </c>
      <c r="C327" t="str">
        <f>VLOOKUP(A327,'srbench true models'!$A$1:$B$133,2,FALSE)</f>
        <v xml:space="preserve"> 3/2*pr*V</v>
      </c>
      <c r="D327" s="3">
        <f>_xlfn.IFNA(VLOOKUP(CONCATENATE($A327,"_",$B327), 'Srbench noise 0'!$A$1:$AH$1291, 32, FALSE),"")</f>
        <v>1</v>
      </c>
      <c r="E327" s="17">
        <f>_xlfn.IFNA(VLOOKUP(CONCATENATE($A327,"_",$B327), 'Srbench noise 0'!$A$1:$AH$1291, 34, FALSE),"")</f>
        <v>0</v>
      </c>
      <c r="F327" s="17">
        <f>_xlfn.IFNA(VLOOKUP(CONCATENATE($A327,"_",$B327), 'Srbench noise 0'!$A$1:$AH$1291, 16, FALSE),"")</f>
        <v>4</v>
      </c>
      <c r="G327" s="17">
        <f>_xlfn.IFNA(VLOOKUP(CONCATENATE($A327,"_",$B327), 'Srbench noise 0'!$A$1:$AH$1291, 18, FALSE),"")</f>
        <v>2.2999999999999998</v>
      </c>
      <c r="H327" s="17" t="str">
        <f>_xlfn.IFNA(VLOOKUP(CONCATENATE($A327,"_",$B327), 'Srbench noise 0'!$A$1:$AH$1291, 28, FALSE),"")</f>
        <v>1.5*x0*x1</v>
      </c>
      <c r="I327" s="17">
        <f t="shared" si="30"/>
        <v>1</v>
      </c>
      <c r="J327" s="17">
        <f t="shared" si="31"/>
        <v>1</v>
      </c>
      <c r="K327" s="4">
        <f t="shared" si="32"/>
        <v>1</v>
      </c>
      <c r="L327" s="3">
        <f>_xlfn.IFNA(VLOOKUP(CONCATENATE($A327,"_",$B327), 'Srbench noise 0.01'!$A$1:$AH$1291, 32, FALSE),"")</f>
        <v>1</v>
      </c>
      <c r="M327" s="17">
        <f>_xlfn.IFNA(VLOOKUP(CONCATENATE($A327,"_",$B327), 'Srbench noise 0.01'!$A$1:$AH$1291, 34, FALSE),"")</f>
        <v>0</v>
      </c>
      <c r="N327" s="17">
        <f>_xlfn.IFNA(VLOOKUP(CONCATENATE($A327,"_",$B327), 'Srbench noise 0.01'!$A$1:$AH$1291, 16, FALSE),"")</f>
        <v>4</v>
      </c>
      <c r="O327" s="17">
        <f>_xlfn.IFNA(VLOOKUP(CONCATENATE($A327,"_",$B327), 'Srbench noise 0.01'!$A$1:$AH$1291, 18, FALSE),"")</f>
        <v>2</v>
      </c>
      <c r="P327" s="17" t="str">
        <f>_xlfn.IFNA(VLOOKUP(CONCATENATE($A327,"_",$B327), 'Srbench noise 0.01'!$A$1:$AH$1291, 28, FALSE),"")</f>
        <v>1.5*x0*x1</v>
      </c>
      <c r="Q327" s="17">
        <f t="shared" si="33"/>
        <v>1</v>
      </c>
      <c r="R327" s="17">
        <f t="shared" si="34"/>
        <v>1</v>
      </c>
      <c r="S327" s="4">
        <f t="shared" si="35"/>
        <v>1</v>
      </c>
    </row>
    <row r="328" spans="1:19" x14ac:dyDescent="0.25">
      <c r="A328" t="s">
        <v>28</v>
      </c>
      <c r="B328">
        <v>15795</v>
      </c>
      <c r="C328" t="str">
        <f>VLOOKUP(A328,'srbench true models'!$A$1:$B$133,2,FALSE)</f>
        <v xml:space="preserve"> 3/2*pr*V</v>
      </c>
      <c r="D328" s="3">
        <f>_xlfn.IFNA(VLOOKUP(CONCATENATE($A328,"_",$B328), 'Srbench noise 0'!$A$1:$AH$1291, 32, FALSE),"")</f>
        <v>1</v>
      </c>
      <c r="E328" s="17">
        <f>_xlfn.IFNA(VLOOKUP(CONCATENATE($A328,"_",$B328), 'Srbench noise 0'!$A$1:$AH$1291, 34, FALSE),"")</f>
        <v>0</v>
      </c>
      <c r="F328" s="17">
        <f>_xlfn.IFNA(VLOOKUP(CONCATENATE($A328,"_",$B328), 'Srbench noise 0'!$A$1:$AH$1291, 16, FALSE),"")</f>
        <v>4</v>
      </c>
      <c r="G328" s="17">
        <f>_xlfn.IFNA(VLOOKUP(CONCATENATE($A328,"_",$B328), 'Srbench noise 0'!$A$1:$AH$1291, 18, FALSE),"")</f>
        <v>2.6</v>
      </c>
      <c r="H328" s="17" t="str">
        <f>_xlfn.IFNA(VLOOKUP(CONCATENATE($A328,"_",$B328), 'Srbench noise 0'!$A$1:$AH$1291, 28, FALSE),"")</f>
        <v>1.5*x0*x1</v>
      </c>
      <c r="I328" s="17">
        <f t="shared" si="30"/>
        <v>1</v>
      </c>
      <c r="J328" s="17">
        <f t="shared" si="31"/>
        <v>1</v>
      </c>
      <c r="K328" s="4">
        <f t="shared" si="32"/>
        <v>1</v>
      </c>
      <c r="L328" s="3">
        <f>_xlfn.IFNA(VLOOKUP(CONCATENATE($A328,"_",$B328), 'Srbench noise 0.01'!$A$1:$AH$1291, 32, FALSE),"")</f>
        <v>1</v>
      </c>
      <c r="M328" s="17">
        <f>_xlfn.IFNA(VLOOKUP(CONCATENATE($A328,"_",$B328), 'Srbench noise 0.01'!$A$1:$AH$1291, 34, FALSE),"")</f>
        <v>0</v>
      </c>
      <c r="N328" s="17">
        <f>_xlfn.IFNA(VLOOKUP(CONCATENATE($A328,"_",$B328), 'Srbench noise 0.01'!$A$1:$AH$1291, 16, FALSE),"")</f>
        <v>4</v>
      </c>
      <c r="O328" s="17">
        <f>_xlfn.IFNA(VLOOKUP(CONCATENATE($A328,"_",$B328), 'Srbench noise 0.01'!$A$1:$AH$1291, 18, FALSE),"")</f>
        <v>3.2</v>
      </c>
      <c r="P328" s="17" t="str">
        <f>_xlfn.IFNA(VLOOKUP(CONCATENATE($A328,"_",$B328), 'Srbench noise 0.01'!$A$1:$AH$1291, 28, FALSE),"")</f>
        <v>1.5*x0*x1</v>
      </c>
      <c r="Q328" s="17">
        <f t="shared" si="33"/>
        <v>1</v>
      </c>
      <c r="R328" s="17">
        <f t="shared" si="34"/>
        <v>1</v>
      </c>
      <c r="S328" s="4">
        <f t="shared" si="35"/>
        <v>1</v>
      </c>
    </row>
    <row r="329" spans="1:19" x14ac:dyDescent="0.25">
      <c r="A329" t="s">
        <v>28</v>
      </c>
      <c r="B329">
        <v>16850</v>
      </c>
      <c r="C329" t="str">
        <f>VLOOKUP(A329,'srbench true models'!$A$1:$B$133,2,FALSE)</f>
        <v xml:space="preserve"> 3/2*pr*V</v>
      </c>
      <c r="D329" s="3">
        <f>_xlfn.IFNA(VLOOKUP(CONCATENATE($A329,"_",$B329), 'Srbench noise 0'!$A$1:$AH$1291, 32, FALSE),"")</f>
        <v>1</v>
      </c>
      <c r="E329" s="17">
        <f>_xlfn.IFNA(VLOOKUP(CONCATENATE($A329,"_",$B329), 'Srbench noise 0'!$A$1:$AH$1291, 34, FALSE),"")</f>
        <v>0</v>
      </c>
      <c r="F329" s="17">
        <f>_xlfn.IFNA(VLOOKUP(CONCATENATE($A329,"_",$B329), 'Srbench noise 0'!$A$1:$AH$1291, 16, FALSE),"")</f>
        <v>4</v>
      </c>
      <c r="G329" s="17">
        <f>_xlfn.IFNA(VLOOKUP(CONCATENATE($A329,"_",$B329), 'Srbench noise 0'!$A$1:$AH$1291, 18, FALSE),"")</f>
        <v>2.2000000000000002</v>
      </c>
      <c r="H329" s="17" t="str">
        <f>_xlfn.IFNA(VLOOKUP(CONCATENATE($A329,"_",$B329), 'Srbench noise 0'!$A$1:$AH$1291, 28, FALSE),"")</f>
        <v>1.5*x0*x1</v>
      </c>
      <c r="I329" s="17">
        <f t="shared" si="30"/>
        <v>1</v>
      </c>
      <c r="J329" s="17">
        <f t="shared" si="31"/>
        <v>1</v>
      </c>
      <c r="K329" s="4">
        <f t="shared" si="32"/>
        <v>1</v>
      </c>
      <c r="L329" s="3">
        <f>_xlfn.IFNA(VLOOKUP(CONCATENATE($A329,"_",$B329), 'Srbench noise 0.01'!$A$1:$AH$1291, 32, FALSE),"")</f>
        <v>1</v>
      </c>
      <c r="M329" s="17">
        <f>_xlfn.IFNA(VLOOKUP(CONCATENATE($A329,"_",$B329), 'Srbench noise 0.01'!$A$1:$AH$1291, 34, FALSE),"")</f>
        <v>0</v>
      </c>
      <c r="N329" s="17">
        <f>_xlfn.IFNA(VLOOKUP(CONCATENATE($A329,"_",$B329), 'Srbench noise 0.01'!$A$1:$AH$1291, 16, FALSE),"")</f>
        <v>4</v>
      </c>
      <c r="O329" s="17">
        <f>_xlfn.IFNA(VLOOKUP(CONCATENATE($A329,"_",$B329), 'Srbench noise 0.01'!$A$1:$AH$1291, 18, FALSE),"")</f>
        <v>2.4</v>
      </c>
      <c r="P329" s="17" t="str">
        <f>_xlfn.IFNA(VLOOKUP(CONCATENATE($A329,"_",$B329), 'Srbench noise 0.01'!$A$1:$AH$1291, 28, FALSE),"")</f>
        <v>1.5*x0*x1</v>
      </c>
      <c r="Q329" s="17">
        <f t="shared" si="33"/>
        <v>1</v>
      </c>
      <c r="R329" s="17">
        <f t="shared" si="34"/>
        <v>1</v>
      </c>
      <c r="S329" s="4">
        <f t="shared" si="35"/>
        <v>1</v>
      </c>
    </row>
    <row r="330" spans="1:19" x14ac:dyDescent="0.25">
      <c r="A330" t="s">
        <v>28</v>
      </c>
      <c r="B330">
        <v>21962</v>
      </c>
      <c r="C330" t="str">
        <f>VLOOKUP(A330,'srbench true models'!$A$1:$B$133,2,FALSE)</f>
        <v xml:space="preserve"> 3/2*pr*V</v>
      </c>
      <c r="D330" s="3">
        <f>_xlfn.IFNA(VLOOKUP(CONCATENATE($A330,"_",$B330), 'Srbench noise 0'!$A$1:$AH$1291, 32, FALSE),"")</f>
        <v>1</v>
      </c>
      <c r="E330" s="17">
        <f>_xlfn.IFNA(VLOOKUP(CONCATENATE($A330,"_",$B330), 'Srbench noise 0'!$A$1:$AH$1291, 34, FALSE),"")</f>
        <v>0</v>
      </c>
      <c r="F330" s="17">
        <f>_xlfn.IFNA(VLOOKUP(CONCATENATE($A330,"_",$B330), 'Srbench noise 0'!$A$1:$AH$1291, 16, FALSE),"")</f>
        <v>4</v>
      </c>
      <c r="G330" s="17">
        <f>_xlfn.IFNA(VLOOKUP(CONCATENATE($A330,"_",$B330), 'Srbench noise 0'!$A$1:$AH$1291, 18, FALSE),"")</f>
        <v>2.1</v>
      </c>
      <c r="H330" s="17" t="str">
        <f>_xlfn.IFNA(VLOOKUP(CONCATENATE($A330,"_",$B330), 'Srbench noise 0'!$A$1:$AH$1291, 28, FALSE),"")</f>
        <v>1.5*x0*x1</v>
      </c>
      <c r="I330" s="17">
        <f t="shared" si="30"/>
        <v>1</v>
      </c>
      <c r="J330" s="17">
        <f t="shared" si="31"/>
        <v>1</v>
      </c>
      <c r="K330" s="4">
        <f t="shared" si="32"/>
        <v>1</v>
      </c>
      <c r="L330" s="3">
        <f>_xlfn.IFNA(VLOOKUP(CONCATENATE($A330,"_",$B330), 'Srbench noise 0.01'!$A$1:$AH$1291, 32, FALSE),"")</f>
        <v>1</v>
      </c>
      <c r="M330" s="17">
        <f>_xlfn.IFNA(VLOOKUP(CONCATENATE($A330,"_",$B330), 'Srbench noise 0.01'!$A$1:$AH$1291, 34, FALSE),"")</f>
        <v>0</v>
      </c>
      <c r="N330" s="17">
        <f>_xlfn.IFNA(VLOOKUP(CONCATENATE($A330,"_",$B330), 'Srbench noise 0.01'!$A$1:$AH$1291, 16, FALSE),"")</f>
        <v>4</v>
      </c>
      <c r="O330" s="17">
        <f>_xlfn.IFNA(VLOOKUP(CONCATENATE($A330,"_",$B330), 'Srbench noise 0.01'!$A$1:$AH$1291, 18, FALSE),"")</f>
        <v>2</v>
      </c>
      <c r="P330" s="17" t="str">
        <f>_xlfn.IFNA(VLOOKUP(CONCATENATE($A330,"_",$B330), 'Srbench noise 0.01'!$A$1:$AH$1291, 28, FALSE),"")</f>
        <v>1.5*x0*x1</v>
      </c>
      <c r="Q330" s="17">
        <f t="shared" si="33"/>
        <v>1</v>
      </c>
      <c r="R330" s="17">
        <f t="shared" si="34"/>
        <v>1</v>
      </c>
      <c r="S330" s="4">
        <f t="shared" si="35"/>
        <v>1</v>
      </c>
    </row>
    <row r="331" spans="1:19" x14ac:dyDescent="0.25">
      <c r="A331" t="s">
        <v>28</v>
      </c>
      <c r="B331">
        <v>23654</v>
      </c>
      <c r="C331" t="str">
        <f>VLOOKUP(A331,'srbench true models'!$A$1:$B$133,2,FALSE)</f>
        <v xml:space="preserve"> 3/2*pr*V</v>
      </c>
      <c r="D331" s="3">
        <f>_xlfn.IFNA(VLOOKUP(CONCATENATE($A331,"_",$B331), 'Srbench noise 0'!$A$1:$AH$1291, 32, FALSE),"")</f>
        <v>1</v>
      </c>
      <c r="E331" s="17">
        <f>_xlfn.IFNA(VLOOKUP(CONCATENATE($A331,"_",$B331), 'Srbench noise 0'!$A$1:$AH$1291, 34, FALSE),"")</f>
        <v>0</v>
      </c>
      <c r="F331" s="17">
        <f>_xlfn.IFNA(VLOOKUP(CONCATENATE($A331,"_",$B331), 'Srbench noise 0'!$A$1:$AH$1291, 16, FALSE),"")</f>
        <v>4</v>
      </c>
      <c r="G331" s="17">
        <f>_xlfn.IFNA(VLOOKUP(CONCATENATE($A331,"_",$B331), 'Srbench noise 0'!$A$1:$AH$1291, 18, FALSE),"")</f>
        <v>2.4</v>
      </c>
      <c r="H331" s="17" t="str">
        <f>_xlfn.IFNA(VLOOKUP(CONCATENATE($A331,"_",$B331), 'Srbench noise 0'!$A$1:$AH$1291, 28, FALSE),"")</f>
        <v>1.5*x0*x1</v>
      </c>
      <c r="I331" s="17">
        <f t="shared" si="30"/>
        <v>1</v>
      </c>
      <c r="J331" s="17">
        <f t="shared" si="31"/>
        <v>1</v>
      </c>
      <c r="K331" s="4">
        <f t="shared" si="32"/>
        <v>1</v>
      </c>
      <c r="L331" s="3">
        <f>_xlfn.IFNA(VLOOKUP(CONCATENATE($A331,"_",$B331), 'Srbench noise 0.01'!$A$1:$AH$1291, 32, FALSE),"")</f>
        <v>1</v>
      </c>
      <c r="M331" s="17">
        <f>_xlfn.IFNA(VLOOKUP(CONCATENATE($A331,"_",$B331), 'Srbench noise 0.01'!$A$1:$AH$1291, 34, FALSE),"")</f>
        <v>0</v>
      </c>
      <c r="N331" s="17">
        <f>_xlfn.IFNA(VLOOKUP(CONCATENATE($A331,"_",$B331), 'Srbench noise 0.01'!$A$1:$AH$1291, 16, FALSE),"")</f>
        <v>4</v>
      </c>
      <c r="O331" s="17">
        <f>_xlfn.IFNA(VLOOKUP(CONCATENATE($A331,"_",$B331), 'Srbench noise 0.01'!$A$1:$AH$1291, 18, FALSE),"")</f>
        <v>2.4</v>
      </c>
      <c r="P331" s="17" t="str">
        <f>_xlfn.IFNA(VLOOKUP(CONCATENATE($A331,"_",$B331), 'Srbench noise 0.01'!$A$1:$AH$1291, 28, FALSE),"")</f>
        <v>1.5*x0*x1</v>
      </c>
      <c r="Q331" s="17">
        <f t="shared" si="33"/>
        <v>1</v>
      </c>
      <c r="R331" s="17">
        <f t="shared" si="34"/>
        <v>1</v>
      </c>
      <c r="S331" s="4">
        <f t="shared" si="35"/>
        <v>1</v>
      </c>
    </row>
    <row r="332" spans="1:19" x14ac:dyDescent="0.25">
      <c r="A332" t="s">
        <v>28</v>
      </c>
      <c r="B332">
        <v>28020</v>
      </c>
      <c r="C332" t="str">
        <f>VLOOKUP(A332,'srbench true models'!$A$1:$B$133,2,FALSE)</f>
        <v xml:space="preserve"> 3/2*pr*V</v>
      </c>
      <c r="D332" s="3">
        <f>_xlfn.IFNA(VLOOKUP(CONCATENATE($A332,"_",$B332), 'Srbench noise 0'!$A$1:$AH$1291, 32, FALSE),"")</f>
        <v>1</v>
      </c>
      <c r="E332" s="17">
        <f>_xlfn.IFNA(VLOOKUP(CONCATENATE($A332,"_",$B332), 'Srbench noise 0'!$A$1:$AH$1291, 34, FALSE),"")</f>
        <v>0</v>
      </c>
      <c r="F332" s="17">
        <f>_xlfn.IFNA(VLOOKUP(CONCATENATE($A332,"_",$B332), 'Srbench noise 0'!$A$1:$AH$1291, 16, FALSE),"")</f>
        <v>4</v>
      </c>
      <c r="G332" s="17">
        <f>_xlfn.IFNA(VLOOKUP(CONCATENATE($A332,"_",$B332), 'Srbench noise 0'!$A$1:$AH$1291, 18, FALSE),"")</f>
        <v>3</v>
      </c>
      <c r="H332" s="17" t="str">
        <f>_xlfn.IFNA(VLOOKUP(CONCATENATE($A332,"_",$B332), 'Srbench noise 0'!$A$1:$AH$1291, 28, FALSE),"")</f>
        <v>1.5*x0*x1</v>
      </c>
      <c r="I332" s="17">
        <f t="shared" si="30"/>
        <v>1</v>
      </c>
      <c r="J332" s="17">
        <f t="shared" si="31"/>
        <v>1</v>
      </c>
      <c r="K332" s="4">
        <f t="shared" si="32"/>
        <v>1</v>
      </c>
      <c r="L332" s="3">
        <f>_xlfn.IFNA(VLOOKUP(CONCATENATE($A332,"_",$B332), 'Srbench noise 0.01'!$A$1:$AH$1291, 32, FALSE),"")</f>
        <v>1</v>
      </c>
      <c r="M332" s="17">
        <f>_xlfn.IFNA(VLOOKUP(CONCATENATE($A332,"_",$B332), 'Srbench noise 0.01'!$A$1:$AH$1291, 34, FALSE),"")</f>
        <v>0</v>
      </c>
      <c r="N332" s="17">
        <f>_xlfn.IFNA(VLOOKUP(CONCATENATE($A332,"_",$B332), 'Srbench noise 0.01'!$A$1:$AH$1291, 16, FALSE),"")</f>
        <v>4</v>
      </c>
      <c r="O332" s="17">
        <f>_xlfn.IFNA(VLOOKUP(CONCATENATE($A332,"_",$B332), 'Srbench noise 0.01'!$A$1:$AH$1291, 18, FALSE),"")</f>
        <v>2.5</v>
      </c>
      <c r="P332" s="17" t="str">
        <f>_xlfn.IFNA(VLOOKUP(CONCATENATE($A332,"_",$B332), 'Srbench noise 0.01'!$A$1:$AH$1291, 28, FALSE),"")</f>
        <v>1.5*x0*x1</v>
      </c>
      <c r="Q332" s="17">
        <f t="shared" si="33"/>
        <v>1</v>
      </c>
      <c r="R332" s="17">
        <f t="shared" si="34"/>
        <v>1</v>
      </c>
      <c r="S332" s="4">
        <f t="shared" si="35"/>
        <v>1</v>
      </c>
    </row>
    <row r="333" spans="1:19" x14ac:dyDescent="0.25">
      <c r="A333" t="s">
        <v>28</v>
      </c>
      <c r="B333">
        <v>29910</v>
      </c>
      <c r="C333" t="str">
        <f>VLOOKUP(A333,'srbench true models'!$A$1:$B$133,2,FALSE)</f>
        <v xml:space="preserve"> 3/2*pr*V</v>
      </c>
      <c r="D333" s="3">
        <f>_xlfn.IFNA(VLOOKUP(CONCATENATE($A333,"_",$B333), 'Srbench noise 0'!$A$1:$AH$1291, 32, FALSE),"")</f>
        <v>1</v>
      </c>
      <c r="E333" s="17">
        <f>_xlfn.IFNA(VLOOKUP(CONCATENATE($A333,"_",$B333), 'Srbench noise 0'!$A$1:$AH$1291, 34, FALSE),"")</f>
        <v>0</v>
      </c>
      <c r="F333" s="17">
        <f>_xlfn.IFNA(VLOOKUP(CONCATENATE($A333,"_",$B333), 'Srbench noise 0'!$A$1:$AH$1291, 16, FALSE),"")</f>
        <v>4</v>
      </c>
      <c r="G333" s="17">
        <f>_xlfn.IFNA(VLOOKUP(CONCATENATE($A333,"_",$B333), 'Srbench noise 0'!$A$1:$AH$1291, 18, FALSE),"")</f>
        <v>2.5</v>
      </c>
      <c r="H333" s="17" t="str">
        <f>_xlfn.IFNA(VLOOKUP(CONCATENATE($A333,"_",$B333), 'Srbench noise 0'!$A$1:$AH$1291, 28, FALSE),"")</f>
        <v>1.5*x0*x1</v>
      </c>
      <c r="I333" s="17">
        <f t="shared" si="30"/>
        <v>1</v>
      </c>
      <c r="J333" s="17">
        <f t="shared" si="31"/>
        <v>1</v>
      </c>
      <c r="K333" s="4">
        <f t="shared" si="32"/>
        <v>1</v>
      </c>
      <c r="L333" s="3">
        <f>_xlfn.IFNA(VLOOKUP(CONCATENATE($A333,"_",$B333), 'Srbench noise 0.01'!$A$1:$AH$1291, 32, FALSE),"")</f>
        <v>1</v>
      </c>
      <c r="M333" s="17">
        <f>_xlfn.IFNA(VLOOKUP(CONCATENATE($A333,"_",$B333), 'Srbench noise 0.01'!$A$1:$AH$1291, 34, FALSE),"")</f>
        <v>0</v>
      </c>
      <c r="N333" s="17">
        <f>_xlfn.IFNA(VLOOKUP(CONCATENATE($A333,"_",$B333), 'Srbench noise 0.01'!$A$1:$AH$1291, 16, FALSE),"")</f>
        <v>4</v>
      </c>
      <c r="O333" s="17">
        <f>_xlfn.IFNA(VLOOKUP(CONCATENATE($A333,"_",$B333), 'Srbench noise 0.01'!$A$1:$AH$1291, 18, FALSE),"")</f>
        <v>2.5</v>
      </c>
      <c r="P333" s="17" t="str">
        <f>_xlfn.IFNA(VLOOKUP(CONCATENATE($A333,"_",$B333), 'Srbench noise 0.01'!$A$1:$AH$1291, 28, FALSE),"")</f>
        <v>1.5*x0*x1</v>
      </c>
      <c r="Q333" s="17">
        <f t="shared" si="33"/>
        <v>1</v>
      </c>
      <c r="R333" s="17">
        <f t="shared" si="34"/>
        <v>1</v>
      </c>
      <c r="S333" s="4">
        <f t="shared" si="35"/>
        <v>1</v>
      </c>
    </row>
    <row r="334" spans="1:19" x14ac:dyDescent="0.25">
      <c r="A334" t="s">
        <v>42</v>
      </c>
      <c r="B334">
        <v>860</v>
      </c>
      <c r="C334" t="str">
        <f>VLOOKUP(A334,'srbench true models'!$A$1:$B$133,2,FALSE)</f>
        <v xml:space="preserve"> 1/(gamma-1)*pr*V</v>
      </c>
      <c r="D334" s="3">
        <f>_xlfn.IFNA(VLOOKUP(CONCATENATE($A334,"_",$B334), 'Srbench noise 0'!$A$1:$AH$1291, 32, FALSE),"")</f>
        <v>1</v>
      </c>
      <c r="E334" s="17">
        <f>_xlfn.IFNA(VLOOKUP(CONCATENATE($A334,"_",$B334), 'Srbench noise 0'!$A$1:$AH$1291, 34, FALSE),"")</f>
        <v>0</v>
      </c>
      <c r="F334" s="17">
        <f>_xlfn.IFNA(VLOOKUP(CONCATENATE($A334,"_",$B334), 'Srbench noise 0'!$A$1:$AH$1291, 16, FALSE),"")</f>
        <v>11</v>
      </c>
      <c r="G334" s="17">
        <f>_xlfn.IFNA(VLOOKUP(CONCATENATE($A334,"_",$B334), 'Srbench noise 0'!$A$1:$AH$1291, 18, FALSE),"")</f>
        <v>18.3</v>
      </c>
      <c r="H334" s="17" t="str">
        <f>_xlfn.IFNA(VLOOKUP(CONCATENATE($A334,"_",$B334), 'Srbench noise 0'!$A$1:$AH$1291, 28, FALSE),"")</f>
        <v>-x1*x2/(1 - x0)</v>
      </c>
      <c r="I334" s="17">
        <f t="shared" si="30"/>
        <v>1</v>
      </c>
      <c r="J334" s="17">
        <f t="shared" si="31"/>
        <v>1</v>
      </c>
      <c r="K334" s="4">
        <f t="shared" si="32"/>
        <v>1</v>
      </c>
      <c r="L334" s="3">
        <f>_xlfn.IFNA(VLOOKUP(CONCATENATE($A334,"_",$B334), 'Srbench noise 0.01'!$A$1:$AH$1291, 32, FALSE),"")</f>
        <v>1</v>
      </c>
      <c r="M334" s="17">
        <f>_xlfn.IFNA(VLOOKUP(CONCATENATE($A334,"_",$B334), 'Srbench noise 0.01'!$A$1:$AH$1291, 34, FALSE),"")</f>
        <v>0</v>
      </c>
      <c r="N334" s="17">
        <f>_xlfn.IFNA(VLOOKUP(CONCATENATE($A334,"_",$B334), 'Srbench noise 0.01'!$A$1:$AH$1291, 16, FALSE),"")</f>
        <v>11</v>
      </c>
      <c r="O334" s="17">
        <f>_xlfn.IFNA(VLOOKUP(CONCATENATE($A334,"_",$B334), 'Srbench noise 0.01'!$A$1:$AH$1291, 18, FALSE),"")</f>
        <v>19.5</v>
      </c>
      <c r="P334" s="17" t="str">
        <f>_xlfn.IFNA(VLOOKUP(CONCATENATE($A334,"_",$B334), 'Srbench noise 0.01'!$A$1:$AH$1291, 28, FALSE),"")</f>
        <v>-x1*x2/(1 - x0)</v>
      </c>
      <c r="Q334" s="17">
        <f t="shared" si="33"/>
        <v>1</v>
      </c>
      <c r="R334" s="17">
        <f t="shared" si="34"/>
        <v>1</v>
      </c>
      <c r="S334" s="4">
        <f t="shared" si="35"/>
        <v>1</v>
      </c>
    </row>
    <row r="335" spans="1:19" x14ac:dyDescent="0.25">
      <c r="A335" t="s">
        <v>42</v>
      </c>
      <c r="B335">
        <v>4426</v>
      </c>
      <c r="C335" t="str">
        <f>VLOOKUP(A335,'srbench true models'!$A$1:$B$133,2,FALSE)</f>
        <v xml:space="preserve"> 1/(gamma-1)*pr*V</v>
      </c>
      <c r="D335" s="3">
        <f>_xlfn.IFNA(VLOOKUP(CONCATENATE($A335,"_",$B335), 'Srbench noise 0'!$A$1:$AH$1291, 32, FALSE),"")</f>
        <v>1</v>
      </c>
      <c r="E335" s="17">
        <f>_xlfn.IFNA(VLOOKUP(CONCATENATE($A335,"_",$B335), 'Srbench noise 0'!$A$1:$AH$1291, 34, FALSE),"")</f>
        <v>0</v>
      </c>
      <c r="F335" s="17">
        <f>_xlfn.IFNA(VLOOKUP(CONCATENATE($A335,"_",$B335), 'Srbench noise 0'!$A$1:$AH$1291, 16, FALSE),"")</f>
        <v>11</v>
      </c>
      <c r="G335" s="17">
        <f>_xlfn.IFNA(VLOOKUP(CONCATENATE($A335,"_",$B335), 'Srbench noise 0'!$A$1:$AH$1291, 18, FALSE),"")</f>
        <v>12.6</v>
      </c>
      <c r="H335" s="17" t="str">
        <f>_xlfn.IFNA(VLOOKUP(CONCATENATE($A335,"_",$B335), 'Srbench noise 0'!$A$1:$AH$1291, 28, FALSE),"")</f>
        <v>-x1*x2/(1 - x0)</v>
      </c>
      <c r="I335" s="17">
        <f t="shared" si="30"/>
        <v>1</v>
      </c>
      <c r="J335" s="17">
        <f t="shared" si="31"/>
        <v>1</v>
      </c>
      <c r="K335" s="4">
        <f t="shared" si="32"/>
        <v>1</v>
      </c>
      <c r="L335" s="3">
        <f>_xlfn.IFNA(VLOOKUP(CONCATENATE($A335,"_",$B335), 'Srbench noise 0.01'!$A$1:$AH$1291, 32, FALSE),"")</f>
        <v>1</v>
      </c>
      <c r="M335" s="17">
        <f>_xlfn.IFNA(VLOOKUP(CONCATENATE($A335,"_",$B335), 'Srbench noise 0.01'!$A$1:$AH$1291, 34, FALSE),"")</f>
        <v>0</v>
      </c>
      <c r="N335" s="17">
        <f>_xlfn.IFNA(VLOOKUP(CONCATENATE($A335,"_",$B335), 'Srbench noise 0.01'!$A$1:$AH$1291, 16, FALSE),"")</f>
        <v>13</v>
      </c>
      <c r="O335" s="17">
        <f>_xlfn.IFNA(VLOOKUP(CONCATENATE($A335,"_",$B335), 'Srbench noise 0.01'!$A$1:$AH$1291, 18, FALSE),"")</f>
        <v>13.3</v>
      </c>
      <c r="P335" s="17" t="str">
        <f>_xlfn.IFNA(VLOOKUP(CONCATENATE($A335,"_",$B335), 'Srbench noise 0.01'!$A$1:$AH$1291, 28, FALSE),"")</f>
        <v>-x1*x2/(1 - x0) - 0.e-2</v>
      </c>
      <c r="Q335" s="17">
        <f t="shared" si="33"/>
        <v>1</v>
      </c>
      <c r="R335" s="17">
        <f t="shared" si="34"/>
        <v>1</v>
      </c>
      <c r="S335" s="4">
        <f t="shared" si="35"/>
        <v>1</v>
      </c>
    </row>
    <row r="336" spans="1:19" x14ac:dyDescent="0.25">
      <c r="A336" t="s">
        <v>42</v>
      </c>
      <c r="B336">
        <v>5390</v>
      </c>
      <c r="C336" t="str">
        <f>VLOOKUP(A336,'srbench true models'!$A$1:$B$133,2,FALSE)</f>
        <v xml:space="preserve"> 1/(gamma-1)*pr*V</v>
      </c>
      <c r="D336" s="3">
        <f>_xlfn.IFNA(VLOOKUP(CONCATENATE($A336,"_",$B336), 'Srbench noise 0'!$A$1:$AH$1291, 32, FALSE),"")</f>
        <v>1</v>
      </c>
      <c r="E336" s="17">
        <f>_xlfn.IFNA(VLOOKUP(CONCATENATE($A336,"_",$B336), 'Srbench noise 0'!$A$1:$AH$1291, 34, FALSE),"")</f>
        <v>0</v>
      </c>
      <c r="F336" s="17">
        <f>_xlfn.IFNA(VLOOKUP(CONCATENATE($A336,"_",$B336), 'Srbench noise 0'!$A$1:$AH$1291, 16, FALSE),"")</f>
        <v>11</v>
      </c>
      <c r="G336" s="17">
        <f>_xlfn.IFNA(VLOOKUP(CONCATENATE($A336,"_",$B336), 'Srbench noise 0'!$A$1:$AH$1291, 18, FALSE),"")</f>
        <v>18.5</v>
      </c>
      <c r="H336" s="17" t="str">
        <f>_xlfn.IFNA(VLOOKUP(CONCATENATE($A336,"_",$B336), 'Srbench noise 0'!$A$1:$AH$1291, 28, FALSE),"")</f>
        <v>-x1*x2/(1 - x0)</v>
      </c>
      <c r="I336" s="17">
        <f t="shared" si="30"/>
        <v>1</v>
      </c>
      <c r="J336" s="17">
        <f t="shared" si="31"/>
        <v>1</v>
      </c>
      <c r="K336" s="4">
        <f t="shared" si="32"/>
        <v>1</v>
      </c>
      <c r="L336" s="3">
        <f>_xlfn.IFNA(VLOOKUP(CONCATENATE($A336,"_",$B336), 'Srbench noise 0.01'!$A$1:$AH$1291, 32, FALSE),"")</f>
        <v>1</v>
      </c>
      <c r="M336" s="17">
        <f>_xlfn.IFNA(VLOOKUP(CONCATENATE($A336,"_",$B336), 'Srbench noise 0.01'!$A$1:$AH$1291, 34, FALSE),"")</f>
        <v>0</v>
      </c>
      <c r="N336" s="17">
        <f>_xlfn.IFNA(VLOOKUP(CONCATENATE($A336,"_",$B336), 'Srbench noise 0.01'!$A$1:$AH$1291, 16, FALSE),"")</f>
        <v>11</v>
      </c>
      <c r="O336" s="17">
        <f>_xlfn.IFNA(VLOOKUP(CONCATENATE($A336,"_",$B336), 'Srbench noise 0.01'!$A$1:$AH$1291, 18, FALSE),"")</f>
        <v>19.899999999999999</v>
      </c>
      <c r="P336" s="17" t="str">
        <f>_xlfn.IFNA(VLOOKUP(CONCATENATE($A336,"_",$B336), 'Srbench noise 0.01'!$A$1:$AH$1291, 28, FALSE),"")</f>
        <v>-x1*x2/(1 - x0)</v>
      </c>
      <c r="Q336" s="17">
        <f t="shared" si="33"/>
        <v>1</v>
      </c>
      <c r="R336" s="17">
        <f t="shared" si="34"/>
        <v>1</v>
      </c>
      <c r="S336" s="4">
        <f t="shared" si="35"/>
        <v>1</v>
      </c>
    </row>
    <row r="337" spans="1:19" x14ac:dyDescent="0.25">
      <c r="A337" t="s">
        <v>42</v>
      </c>
      <c r="B337">
        <v>14423</v>
      </c>
      <c r="C337" t="str">
        <f>VLOOKUP(A337,'srbench true models'!$A$1:$B$133,2,FALSE)</f>
        <v xml:space="preserve"> 1/(gamma-1)*pr*V</v>
      </c>
      <c r="D337" s="3">
        <f>_xlfn.IFNA(VLOOKUP(CONCATENATE($A337,"_",$B337), 'Srbench noise 0'!$A$1:$AH$1291, 32, FALSE),"")</f>
        <v>1</v>
      </c>
      <c r="E337" s="17">
        <f>_xlfn.IFNA(VLOOKUP(CONCATENATE($A337,"_",$B337), 'Srbench noise 0'!$A$1:$AH$1291, 34, FALSE),"")</f>
        <v>0</v>
      </c>
      <c r="F337" s="17">
        <f>_xlfn.IFNA(VLOOKUP(CONCATENATE($A337,"_",$B337), 'Srbench noise 0'!$A$1:$AH$1291, 16, FALSE),"")</f>
        <v>11</v>
      </c>
      <c r="G337" s="17">
        <f>_xlfn.IFNA(VLOOKUP(CONCATENATE($A337,"_",$B337), 'Srbench noise 0'!$A$1:$AH$1291, 18, FALSE),"")</f>
        <v>19.600000000000001</v>
      </c>
      <c r="H337" s="17" t="str">
        <f>_xlfn.IFNA(VLOOKUP(CONCATENATE($A337,"_",$B337), 'Srbench noise 0'!$A$1:$AH$1291, 28, FALSE),"")</f>
        <v>-x1*x2/(1 - x0)</v>
      </c>
      <c r="I337" s="17">
        <f t="shared" si="30"/>
        <v>1</v>
      </c>
      <c r="J337" s="17">
        <f t="shared" si="31"/>
        <v>1</v>
      </c>
      <c r="K337" s="4">
        <f t="shared" si="32"/>
        <v>1</v>
      </c>
      <c r="L337" s="3">
        <f>_xlfn.IFNA(VLOOKUP(CONCATENATE($A337,"_",$B337), 'Srbench noise 0.01'!$A$1:$AH$1291, 32, FALSE),"")</f>
        <v>1</v>
      </c>
      <c r="M337" s="17">
        <f>_xlfn.IFNA(VLOOKUP(CONCATENATE($A337,"_",$B337), 'Srbench noise 0.01'!$A$1:$AH$1291, 34, FALSE),"")</f>
        <v>0</v>
      </c>
      <c r="N337" s="17">
        <f>_xlfn.IFNA(VLOOKUP(CONCATENATE($A337,"_",$B337), 'Srbench noise 0.01'!$A$1:$AH$1291, 16, FALSE),"")</f>
        <v>11</v>
      </c>
      <c r="O337" s="17">
        <f>_xlfn.IFNA(VLOOKUP(CONCATENATE($A337,"_",$B337), 'Srbench noise 0.01'!$A$1:$AH$1291, 18, FALSE),"")</f>
        <v>18.5</v>
      </c>
      <c r="P337" s="17" t="str">
        <f>_xlfn.IFNA(VLOOKUP(CONCATENATE($A337,"_",$B337), 'Srbench noise 0.01'!$A$1:$AH$1291, 28, FALSE),"")</f>
        <v>-x1*x2/(1 - x0)</v>
      </c>
      <c r="Q337" s="17">
        <f t="shared" si="33"/>
        <v>1</v>
      </c>
      <c r="R337" s="17">
        <f t="shared" si="34"/>
        <v>1</v>
      </c>
      <c r="S337" s="4">
        <f t="shared" si="35"/>
        <v>1</v>
      </c>
    </row>
    <row r="338" spans="1:19" x14ac:dyDescent="0.25">
      <c r="A338" t="s">
        <v>42</v>
      </c>
      <c r="B338">
        <v>15795</v>
      </c>
      <c r="C338" t="str">
        <f>VLOOKUP(A338,'srbench true models'!$A$1:$B$133,2,FALSE)</f>
        <v xml:space="preserve"> 1/(gamma-1)*pr*V</v>
      </c>
      <c r="D338" s="3">
        <f>_xlfn.IFNA(VLOOKUP(CONCATENATE($A338,"_",$B338), 'Srbench noise 0'!$A$1:$AH$1291, 32, FALSE),"")</f>
        <v>1</v>
      </c>
      <c r="E338" s="17">
        <f>_xlfn.IFNA(VLOOKUP(CONCATENATE($A338,"_",$B338), 'Srbench noise 0'!$A$1:$AH$1291, 34, FALSE),"")</f>
        <v>0</v>
      </c>
      <c r="F338" s="17">
        <f>_xlfn.IFNA(VLOOKUP(CONCATENATE($A338,"_",$B338), 'Srbench noise 0'!$A$1:$AH$1291, 16, FALSE),"")</f>
        <v>11</v>
      </c>
      <c r="G338" s="17">
        <f>_xlfn.IFNA(VLOOKUP(CONCATENATE($A338,"_",$B338), 'Srbench noise 0'!$A$1:$AH$1291, 18, FALSE),"")</f>
        <v>12.1</v>
      </c>
      <c r="H338" s="17" t="str">
        <f>_xlfn.IFNA(VLOOKUP(CONCATENATE($A338,"_",$B338), 'Srbench noise 0'!$A$1:$AH$1291, 28, FALSE),"")</f>
        <v>-x1*x2/(1 - x0)</v>
      </c>
      <c r="I338" s="17">
        <f t="shared" si="30"/>
        <v>1</v>
      </c>
      <c r="J338" s="17">
        <f t="shared" si="31"/>
        <v>1</v>
      </c>
      <c r="K338" s="4">
        <f t="shared" si="32"/>
        <v>1</v>
      </c>
      <c r="L338" s="3">
        <f>_xlfn.IFNA(VLOOKUP(CONCATENATE($A338,"_",$B338), 'Srbench noise 0.01'!$A$1:$AH$1291, 32, FALSE),"")</f>
        <v>1</v>
      </c>
      <c r="M338" s="17">
        <f>_xlfn.IFNA(VLOOKUP(CONCATENATE($A338,"_",$B338), 'Srbench noise 0.01'!$A$1:$AH$1291, 34, FALSE),"")</f>
        <v>0</v>
      </c>
      <c r="N338" s="17">
        <f>_xlfn.IFNA(VLOOKUP(CONCATENATE($A338,"_",$B338), 'Srbench noise 0.01'!$A$1:$AH$1291, 16, FALSE),"")</f>
        <v>11</v>
      </c>
      <c r="O338" s="17">
        <f>_xlfn.IFNA(VLOOKUP(CONCATENATE($A338,"_",$B338), 'Srbench noise 0.01'!$A$1:$AH$1291, 18, FALSE),"")</f>
        <v>12.6</v>
      </c>
      <c r="P338" s="17" t="str">
        <f>_xlfn.IFNA(VLOOKUP(CONCATENATE($A338,"_",$B338), 'Srbench noise 0.01'!$A$1:$AH$1291, 28, FALSE),"")</f>
        <v>-x1*x2/(1 - x0)</v>
      </c>
      <c r="Q338" s="17">
        <f t="shared" si="33"/>
        <v>1</v>
      </c>
      <c r="R338" s="17">
        <f t="shared" si="34"/>
        <v>1</v>
      </c>
      <c r="S338" s="4">
        <f t="shared" si="35"/>
        <v>1</v>
      </c>
    </row>
    <row r="339" spans="1:19" x14ac:dyDescent="0.25">
      <c r="A339" t="s">
        <v>42</v>
      </c>
      <c r="B339">
        <v>16850</v>
      </c>
      <c r="C339" t="str">
        <f>VLOOKUP(A339,'srbench true models'!$A$1:$B$133,2,FALSE)</f>
        <v xml:space="preserve"> 1/(gamma-1)*pr*V</v>
      </c>
      <c r="D339" s="3">
        <f>_xlfn.IFNA(VLOOKUP(CONCATENATE($A339,"_",$B339), 'Srbench noise 0'!$A$1:$AH$1291, 32, FALSE),"")</f>
        <v>1</v>
      </c>
      <c r="E339" s="17">
        <f>_xlfn.IFNA(VLOOKUP(CONCATENATE($A339,"_",$B339), 'Srbench noise 0'!$A$1:$AH$1291, 34, FALSE),"")</f>
        <v>0</v>
      </c>
      <c r="F339" s="17">
        <f>_xlfn.IFNA(VLOOKUP(CONCATENATE($A339,"_",$B339), 'Srbench noise 0'!$A$1:$AH$1291, 16, FALSE),"")</f>
        <v>11</v>
      </c>
      <c r="G339" s="17">
        <f>_xlfn.IFNA(VLOOKUP(CONCATENATE($A339,"_",$B339), 'Srbench noise 0'!$A$1:$AH$1291, 18, FALSE),"")</f>
        <v>18.5</v>
      </c>
      <c r="H339" s="17" t="str">
        <f>_xlfn.IFNA(VLOOKUP(CONCATENATE($A339,"_",$B339), 'Srbench noise 0'!$A$1:$AH$1291, 28, FALSE),"")</f>
        <v>-x1*x2/(1 - x0)</v>
      </c>
      <c r="I339" s="17">
        <f t="shared" si="30"/>
        <v>1</v>
      </c>
      <c r="J339" s="17">
        <f t="shared" si="31"/>
        <v>1</v>
      </c>
      <c r="K339" s="4">
        <f t="shared" si="32"/>
        <v>1</v>
      </c>
      <c r="L339" s="3">
        <f>_xlfn.IFNA(VLOOKUP(CONCATENATE($A339,"_",$B339), 'Srbench noise 0.01'!$A$1:$AH$1291, 32, FALSE),"")</f>
        <v>1</v>
      </c>
      <c r="M339" s="17">
        <f>_xlfn.IFNA(VLOOKUP(CONCATENATE($A339,"_",$B339), 'Srbench noise 0.01'!$A$1:$AH$1291, 34, FALSE),"")</f>
        <v>0</v>
      </c>
      <c r="N339" s="17">
        <f>_xlfn.IFNA(VLOOKUP(CONCATENATE($A339,"_",$B339), 'Srbench noise 0.01'!$A$1:$AH$1291, 16, FALSE),"")</f>
        <v>11</v>
      </c>
      <c r="O339" s="17">
        <f>_xlfn.IFNA(VLOOKUP(CONCATENATE($A339,"_",$B339), 'Srbench noise 0.01'!$A$1:$AH$1291, 18, FALSE),"")</f>
        <v>19.600000000000001</v>
      </c>
      <c r="P339" s="17" t="str">
        <f>_xlfn.IFNA(VLOOKUP(CONCATENATE($A339,"_",$B339), 'Srbench noise 0.01'!$A$1:$AH$1291, 28, FALSE),"")</f>
        <v>-x1*x2/(1 - x0)</v>
      </c>
      <c r="Q339" s="17">
        <f t="shared" si="33"/>
        <v>1</v>
      </c>
      <c r="R339" s="17">
        <f t="shared" si="34"/>
        <v>1</v>
      </c>
      <c r="S339" s="4">
        <f t="shared" si="35"/>
        <v>1</v>
      </c>
    </row>
    <row r="340" spans="1:19" x14ac:dyDescent="0.25">
      <c r="A340" t="s">
        <v>42</v>
      </c>
      <c r="B340">
        <v>21962</v>
      </c>
      <c r="C340" t="str">
        <f>VLOOKUP(A340,'srbench true models'!$A$1:$B$133,2,FALSE)</f>
        <v xml:space="preserve"> 1/(gamma-1)*pr*V</v>
      </c>
      <c r="D340" s="3">
        <f>_xlfn.IFNA(VLOOKUP(CONCATENATE($A340,"_",$B340), 'Srbench noise 0'!$A$1:$AH$1291, 32, FALSE),"")</f>
        <v>1</v>
      </c>
      <c r="E340" s="17">
        <f>_xlfn.IFNA(VLOOKUP(CONCATENATE($A340,"_",$B340), 'Srbench noise 0'!$A$1:$AH$1291, 34, FALSE),"")</f>
        <v>0</v>
      </c>
      <c r="F340" s="17">
        <f>_xlfn.IFNA(VLOOKUP(CONCATENATE($A340,"_",$B340), 'Srbench noise 0'!$A$1:$AH$1291, 16, FALSE),"")</f>
        <v>11</v>
      </c>
      <c r="G340" s="17">
        <f>_xlfn.IFNA(VLOOKUP(CONCATENATE($A340,"_",$B340), 'Srbench noise 0'!$A$1:$AH$1291, 18, FALSE),"")</f>
        <v>11.8</v>
      </c>
      <c r="H340" s="17" t="str">
        <f>_xlfn.IFNA(VLOOKUP(CONCATENATE($A340,"_",$B340), 'Srbench noise 0'!$A$1:$AH$1291, 28, FALSE),"")</f>
        <v>-x1*x2/(1 - x0)</v>
      </c>
      <c r="I340" s="17">
        <f t="shared" si="30"/>
        <v>1</v>
      </c>
      <c r="J340" s="17">
        <f t="shared" si="31"/>
        <v>1</v>
      </c>
      <c r="K340" s="4">
        <f t="shared" si="32"/>
        <v>1</v>
      </c>
      <c r="L340" s="3">
        <f>_xlfn.IFNA(VLOOKUP(CONCATENATE($A340,"_",$B340), 'Srbench noise 0.01'!$A$1:$AH$1291, 32, FALSE),"")</f>
        <v>1</v>
      </c>
      <c r="M340" s="17">
        <f>_xlfn.IFNA(VLOOKUP(CONCATENATE($A340,"_",$B340), 'Srbench noise 0.01'!$A$1:$AH$1291, 34, FALSE),"")</f>
        <v>0</v>
      </c>
      <c r="N340" s="17">
        <f>_xlfn.IFNA(VLOOKUP(CONCATENATE($A340,"_",$B340), 'Srbench noise 0.01'!$A$1:$AH$1291, 16, FALSE),"")</f>
        <v>11</v>
      </c>
      <c r="O340" s="17">
        <f>_xlfn.IFNA(VLOOKUP(CONCATENATE($A340,"_",$B340), 'Srbench noise 0.01'!$A$1:$AH$1291, 18, FALSE),"")</f>
        <v>12.1</v>
      </c>
      <c r="P340" s="17" t="str">
        <f>_xlfn.IFNA(VLOOKUP(CONCATENATE($A340,"_",$B340), 'Srbench noise 0.01'!$A$1:$AH$1291, 28, FALSE),"")</f>
        <v>-x1*x2/(1 - x0)</v>
      </c>
      <c r="Q340" s="17">
        <f t="shared" si="33"/>
        <v>1</v>
      </c>
      <c r="R340" s="17">
        <f t="shared" si="34"/>
        <v>1</v>
      </c>
      <c r="S340" s="4">
        <f t="shared" si="35"/>
        <v>1</v>
      </c>
    </row>
    <row r="341" spans="1:19" x14ac:dyDescent="0.25">
      <c r="A341" t="s">
        <v>42</v>
      </c>
      <c r="B341">
        <v>23654</v>
      </c>
      <c r="C341" t="str">
        <f>VLOOKUP(A341,'srbench true models'!$A$1:$B$133,2,FALSE)</f>
        <v xml:space="preserve"> 1/(gamma-1)*pr*V</v>
      </c>
      <c r="D341" s="3">
        <f>_xlfn.IFNA(VLOOKUP(CONCATENATE($A341,"_",$B341), 'Srbench noise 0'!$A$1:$AH$1291, 32, FALSE),"")</f>
        <v>1</v>
      </c>
      <c r="E341" s="17">
        <f>_xlfn.IFNA(VLOOKUP(CONCATENATE($A341,"_",$B341), 'Srbench noise 0'!$A$1:$AH$1291, 34, FALSE),"")</f>
        <v>0</v>
      </c>
      <c r="F341" s="17">
        <f>_xlfn.IFNA(VLOOKUP(CONCATENATE($A341,"_",$B341), 'Srbench noise 0'!$A$1:$AH$1291, 16, FALSE),"")</f>
        <v>11</v>
      </c>
      <c r="G341" s="17">
        <f>_xlfn.IFNA(VLOOKUP(CONCATENATE($A341,"_",$B341), 'Srbench noise 0'!$A$1:$AH$1291, 18, FALSE),"")</f>
        <v>19.5</v>
      </c>
      <c r="H341" s="17" t="str">
        <f>_xlfn.IFNA(VLOOKUP(CONCATENATE($A341,"_",$B341), 'Srbench noise 0'!$A$1:$AH$1291, 28, FALSE),"")</f>
        <v>-x1*x2/(1 - x0)</v>
      </c>
      <c r="I341" s="17">
        <f t="shared" si="30"/>
        <v>1</v>
      </c>
      <c r="J341" s="17">
        <f t="shared" si="31"/>
        <v>1</v>
      </c>
      <c r="K341" s="4">
        <f t="shared" si="32"/>
        <v>1</v>
      </c>
      <c r="L341" s="3">
        <f>_xlfn.IFNA(VLOOKUP(CONCATENATE($A341,"_",$B341), 'Srbench noise 0.01'!$A$1:$AH$1291, 32, FALSE),"")</f>
        <v>1</v>
      </c>
      <c r="M341" s="17">
        <f>_xlfn.IFNA(VLOOKUP(CONCATENATE($A341,"_",$B341), 'Srbench noise 0.01'!$A$1:$AH$1291, 34, FALSE),"")</f>
        <v>0</v>
      </c>
      <c r="N341" s="17">
        <f>_xlfn.IFNA(VLOOKUP(CONCATENATE($A341,"_",$B341), 'Srbench noise 0.01'!$A$1:$AH$1291, 16, FALSE),"")</f>
        <v>11</v>
      </c>
      <c r="O341" s="17">
        <f>_xlfn.IFNA(VLOOKUP(CONCATENATE($A341,"_",$B341), 'Srbench noise 0.01'!$A$1:$AH$1291, 18, FALSE),"")</f>
        <v>19.5</v>
      </c>
      <c r="P341" s="17" t="str">
        <f>_xlfn.IFNA(VLOOKUP(CONCATENATE($A341,"_",$B341), 'Srbench noise 0.01'!$A$1:$AH$1291, 28, FALSE),"")</f>
        <v>-x1*x2/(1 - x0)</v>
      </c>
      <c r="Q341" s="17">
        <f t="shared" si="33"/>
        <v>1</v>
      </c>
      <c r="R341" s="17">
        <f t="shared" si="34"/>
        <v>1</v>
      </c>
      <c r="S341" s="4">
        <f t="shared" si="35"/>
        <v>1</v>
      </c>
    </row>
    <row r="342" spans="1:19" x14ac:dyDescent="0.25">
      <c r="A342" t="s">
        <v>42</v>
      </c>
      <c r="B342">
        <v>28020</v>
      </c>
      <c r="C342" t="str">
        <f>VLOOKUP(A342,'srbench true models'!$A$1:$B$133,2,FALSE)</f>
        <v xml:space="preserve"> 1/(gamma-1)*pr*V</v>
      </c>
      <c r="D342" s="3">
        <f>_xlfn.IFNA(VLOOKUP(CONCATENATE($A342,"_",$B342), 'Srbench noise 0'!$A$1:$AH$1291, 32, FALSE),"")</f>
        <v>1</v>
      </c>
      <c r="E342" s="17">
        <f>_xlfn.IFNA(VLOOKUP(CONCATENATE($A342,"_",$B342), 'Srbench noise 0'!$A$1:$AH$1291, 34, FALSE),"")</f>
        <v>0</v>
      </c>
      <c r="F342" s="17">
        <f>_xlfn.IFNA(VLOOKUP(CONCATENATE($A342,"_",$B342), 'Srbench noise 0'!$A$1:$AH$1291, 16, FALSE),"")</f>
        <v>11</v>
      </c>
      <c r="G342" s="17">
        <f>_xlfn.IFNA(VLOOKUP(CONCATENATE($A342,"_",$B342), 'Srbench noise 0'!$A$1:$AH$1291, 18, FALSE),"")</f>
        <v>17.5</v>
      </c>
      <c r="H342" s="17" t="str">
        <f>_xlfn.IFNA(VLOOKUP(CONCATENATE($A342,"_",$B342), 'Srbench noise 0'!$A$1:$AH$1291, 28, FALSE),"")</f>
        <v>-x1*x2/(1 - x0)</v>
      </c>
      <c r="I342" s="17">
        <f t="shared" si="30"/>
        <v>1</v>
      </c>
      <c r="J342" s="17">
        <f t="shared" si="31"/>
        <v>1</v>
      </c>
      <c r="K342" s="4">
        <f t="shared" si="32"/>
        <v>1</v>
      </c>
      <c r="L342" s="3">
        <f>_xlfn.IFNA(VLOOKUP(CONCATENATE($A342,"_",$B342), 'Srbench noise 0.01'!$A$1:$AH$1291, 32, FALSE),"")</f>
        <v>1</v>
      </c>
      <c r="M342" s="17">
        <f>_xlfn.IFNA(VLOOKUP(CONCATENATE($A342,"_",$B342), 'Srbench noise 0.01'!$A$1:$AH$1291, 34, FALSE),"")</f>
        <v>0</v>
      </c>
      <c r="N342" s="17">
        <f>_xlfn.IFNA(VLOOKUP(CONCATENATE($A342,"_",$B342), 'Srbench noise 0.01'!$A$1:$AH$1291, 16, FALSE),"")</f>
        <v>11</v>
      </c>
      <c r="O342" s="17">
        <f>_xlfn.IFNA(VLOOKUP(CONCATENATE($A342,"_",$B342), 'Srbench noise 0.01'!$A$1:$AH$1291, 18, FALSE),"")</f>
        <v>18.600000000000001</v>
      </c>
      <c r="P342" s="17" t="str">
        <f>_xlfn.IFNA(VLOOKUP(CONCATENATE($A342,"_",$B342), 'Srbench noise 0.01'!$A$1:$AH$1291, 28, FALSE),"")</f>
        <v>-x1*x2/(1 - x0)</v>
      </c>
      <c r="Q342" s="17">
        <f t="shared" si="33"/>
        <v>1</v>
      </c>
      <c r="R342" s="17">
        <f t="shared" si="34"/>
        <v>1</v>
      </c>
      <c r="S342" s="4">
        <f t="shared" si="35"/>
        <v>1</v>
      </c>
    </row>
    <row r="343" spans="1:19" x14ac:dyDescent="0.25">
      <c r="A343" t="s">
        <v>42</v>
      </c>
      <c r="B343">
        <v>29910</v>
      </c>
      <c r="C343" t="str">
        <f>VLOOKUP(A343,'srbench true models'!$A$1:$B$133,2,FALSE)</f>
        <v xml:space="preserve"> 1/(gamma-1)*pr*V</v>
      </c>
      <c r="D343" s="3">
        <f>_xlfn.IFNA(VLOOKUP(CONCATENATE($A343,"_",$B343), 'Srbench noise 0'!$A$1:$AH$1291, 32, FALSE),"")</f>
        <v>1</v>
      </c>
      <c r="E343" s="17">
        <f>_xlfn.IFNA(VLOOKUP(CONCATENATE($A343,"_",$B343), 'Srbench noise 0'!$A$1:$AH$1291, 34, FALSE),"")</f>
        <v>0</v>
      </c>
      <c r="F343" s="17">
        <f>_xlfn.IFNA(VLOOKUP(CONCATENATE($A343,"_",$B343), 'Srbench noise 0'!$A$1:$AH$1291, 16, FALSE),"")</f>
        <v>11</v>
      </c>
      <c r="G343" s="17">
        <f>_xlfn.IFNA(VLOOKUP(CONCATENATE($A343,"_",$B343), 'Srbench noise 0'!$A$1:$AH$1291, 18, FALSE),"")</f>
        <v>12.7</v>
      </c>
      <c r="H343" s="17" t="str">
        <f>_xlfn.IFNA(VLOOKUP(CONCATENATE($A343,"_",$B343), 'Srbench noise 0'!$A$1:$AH$1291, 28, FALSE),"")</f>
        <v>-x1*x2/(1 - x0)</v>
      </c>
      <c r="I343" s="17">
        <f t="shared" si="30"/>
        <v>1</v>
      </c>
      <c r="J343" s="17">
        <f t="shared" si="31"/>
        <v>1</v>
      </c>
      <c r="K343" s="4">
        <f t="shared" si="32"/>
        <v>1</v>
      </c>
      <c r="L343" s="3">
        <f>_xlfn.IFNA(VLOOKUP(CONCATENATE($A343,"_",$B343), 'Srbench noise 0.01'!$A$1:$AH$1291, 32, FALSE),"")</f>
        <v>1</v>
      </c>
      <c r="M343" s="17">
        <f>_xlfn.IFNA(VLOOKUP(CONCATENATE($A343,"_",$B343), 'Srbench noise 0.01'!$A$1:$AH$1291, 34, FALSE),"")</f>
        <v>0</v>
      </c>
      <c r="N343" s="17">
        <f>_xlfn.IFNA(VLOOKUP(CONCATENATE($A343,"_",$B343), 'Srbench noise 0.01'!$A$1:$AH$1291, 16, FALSE),"")</f>
        <v>11</v>
      </c>
      <c r="O343" s="17">
        <f>_xlfn.IFNA(VLOOKUP(CONCATENATE($A343,"_",$B343), 'Srbench noise 0.01'!$A$1:$AH$1291, 18, FALSE),"")</f>
        <v>12.5</v>
      </c>
      <c r="P343" s="17" t="str">
        <f>_xlfn.IFNA(VLOOKUP(CONCATENATE($A343,"_",$B343), 'Srbench noise 0.01'!$A$1:$AH$1291, 28, FALSE),"")</f>
        <v>-x1*x2/(1 - x0)</v>
      </c>
      <c r="Q343" s="17">
        <f t="shared" si="33"/>
        <v>1</v>
      </c>
      <c r="R343" s="17">
        <f t="shared" si="34"/>
        <v>1</v>
      </c>
      <c r="S343" s="4">
        <f t="shared" si="35"/>
        <v>1</v>
      </c>
    </row>
    <row r="344" spans="1:19" x14ac:dyDescent="0.25">
      <c r="A344" t="s">
        <v>88</v>
      </c>
      <c r="B344">
        <v>860</v>
      </c>
      <c r="C344" t="str">
        <f>VLOOKUP(A344,'srbench true models'!$A$1:$B$133,2,FALSE)</f>
        <v xml:space="preserve"> n*kb*T/V</v>
      </c>
      <c r="D344" s="3">
        <f>_xlfn.IFNA(VLOOKUP(CONCATENATE($A344,"_",$B344), 'Srbench noise 0'!$A$1:$AH$1291, 32, FALSE),"")</f>
        <v>1</v>
      </c>
      <c r="E344" s="17">
        <f>_xlfn.IFNA(VLOOKUP(CONCATENATE($A344,"_",$B344), 'Srbench noise 0'!$A$1:$AH$1291, 34, FALSE),"")</f>
        <v>0</v>
      </c>
      <c r="F344" s="17">
        <f>_xlfn.IFNA(VLOOKUP(CONCATENATE($A344,"_",$B344), 'Srbench noise 0'!$A$1:$AH$1291, 16, FALSE),"")</f>
        <v>7</v>
      </c>
      <c r="G344" s="17">
        <f>_xlfn.IFNA(VLOOKUP(CONCATENATE($A344,"_",$B344), 'Srbench noise 0'!$A$1:$AH$1291, 18, FALSE),"")</f>
        <v>12.7</v>
      </c>
      <c r="H344" s="17" t="str">
        <f>_xlfn.IFNA(VLOOKUP(CONCATENATE($A344,"_",$B344), 'Srbench noise 0'!$A$1:$AH$1291, 28, FALSE),"")</f>
        <v>x0*x1*x3/x2</v>
      </c>
      <c r="I344" s="17">
        <f t="shared" si="30"/>
        <v>1</v>
      </c>
      <c r="J344" s="17">
        <f t="shared" si="31"/>
        <v>1</v>
      </c>
      <c r="K344" s="4">
        <f t="shared" si="32"/>
        <v>1</v>
      </c>
      <c r="L344" s="3">
        <f>_xlfn.IFNA(VLOOKUP(CONCATENATE($A344,"_",$B344), 'Srbench noise 0.01'!$A$1:$AH$1291, 32, FALSE),"")</f>
        <v>1</v>
      </c>
      <c r="M344" s="17">
        <f>_xlfn.IFNA(VLOOKUP(CONCATENATE($A344,"_",$B344), 'Srbench noise 0.01'!$A$1:$AH$1291, 34, FALSE),"")</f>
        <v>0</v>
      </c>
      <c r="N344" s="17">
        <f>_xlfn.IFNA(VLOOKUP(CONCATENATE($A344,"_",$B344), 'Srbench noise 0.01'!$A$1:$AH$1291, 16, FALSE),"")</f>
        <v>7</v>
      </c>
      <c r="O344" s="17">
        <f>_xlfn.IFNA(VLOOKUP(CONCATENATE($A344,"_",$B344), 'Srbench noise 0.01'!$A$1:$AH$1291, 18, FALSE),"")</f>
        <v>12.6</v>
      </c>
      <c r="P344" s="17" t="str">
        <f>_xlfn.IFNA(VLOOKUP(CONCATENATE($A344,"_",$B344), 'Srbench noise 0.01'!$A$1:$AH$1291, 28, FALSE),"")</f>
        <v>x0*x1*x3/x2</v>
      </c>
      <c r="Q344" s="17">
        <f t="shared" si="33"/>
        <v>1</v>
      </c>
      <c r="R344" s="17">
        <f t="shared" si="34"/>
        <v>1</v>
      </c>
      <c r="S344" s="4">
        <f t="shared" si="35"/>
        <v>1</v>
      </c>
    </row>
    <row r="345" spans="1:19" x14ac:dyDescent="0.25">
      <c r="A345" t="s">
        <v>88</v>
      </c>
      <c r="B345">
        <v>4426</v>
      </c>
      <c r="C345" t="str">
        <f>VLOOKUP(A345,'srbench true models'!$A$1:$B$133,2,FALSE)</f>
        <v xml:space="preserve"> n*kb*T/V</v>
      </c>
      <c r="D345" s="3">
        <f>_xlfn.IFNA(VLOOKUP(CONCATENATE($A345,"_",$B345), 'Srbench noise 0'!$A$1:$AH$1291, 32, FALSE),"")</f>
        <v>1</v>
      </c>
      <c r="E345" s="17">
        <f>_xlfn.IFNA(VLOOKUP(CONCATENATE($A345,"_",$B345), 'Srbench noise 0'!$A$1:$AH$1291, 34, FALSE),"")</f>
        <v>0</v>
      </c>
      <c r="F345" s="17">
        <f>_xlfn.IFNA(VLOOKUP(CONCATENATE($A345,"_",$B345), 'Srbench noise 0'!$A$1:$AH$1291, 16, FALSE),"")</f>
        <v>7</v>
      </c>
      <c r="G345" s="17">
        <f>_xlfn.IFNA(VLOOKUP(CONCATENATE($A345,"_",$B345), 'Srbench noise 0'!$A$1:$AH$1291, 18, FALSE),"")</f>
        <v>12.5</v>
      </c>
      <c r="H345" s="17" t="str">
        <f>_xlfn.IFNA(VLOOKUP(CONCATENATE($A345,"_",$B345), 'Srbench noise 0'!$A$1:$AH$1291, 28, FALSE),"")</f>
        <v>x0*x1*x3/x2</v>
      </c>
      <c r="I345" s="17">
        <f t="shared" si="30"/>
        <v>1</v>
      </c>
      <c r="J345" s="17">
        <f t="shared" si="31"/>
        <v>1</v>
      </c>
      <c r="K345" s="4">
        <f t="shared" si="32"/>
        <v>1</v>
      </c>
      <c r="L345" s="3">
        <f>_xlfn.IFNA(VLOOKUP(CONCATENATE($A345,"_",$B345), 'Srbench noise 0.01'!$A$1:$AH$1291, 32, FALSE),"")</f>
        <v>1</v>
      </c>
      <c r="M345" s="17">
        <f>_xlfn.IFNA(VLOOKUP(CONCATENATE($A345,"_",$B345), 'Srbench noise 0.01'!$A$1:$AH$1291, 34, FALSE),"")</f>
        <v>0</v>
      </c>
      <c r="N345" s="17">
        <f>_xlfn.IFNA(VLOOKUP(CONCATENATE($A345,"_",$B345), 'Srbench noise 0.01'!$A$1:$AH$1291, 16, FALSE),"")</f>
        <v>7</v>
      </c>
      <c r="O345" s="17">
        <f>_xlfn.IFNA(VLOOKUP(CONCATENATE($A345,"_",$B345), 'Srbench noise 0.01'!$A$1:$AH$1291, 18, FALSE),"")</f>
        <v>12.3</v>
      </c>
      <c r="P345" s="17" t="str">
        <f>_xlfn.IFNA(VLOOKUP(CONCATENATE($A345,"_",$B345), 'Srbench noise 0.01'!$A$1:$AH$1291, 28, FALSE),"")</f>
        <v>x0*x1*x3/x2</v>
      </c>
      <c r="Q345" s="17">
        <f t="shared" si="33"/>
        <v>1</v>
      </c>
      <c r="R345" s="17">
        <f t="shared" si="34"/>
        <v>1</v>
      </c>
      <c r="S345" s="4">
        <f t="shared" si="35"/>
        <v>1</v>
      </c>
    </row>
    <row r="346" spans="1:19" x14ac:dyDescent="0.25">
      <c r="A346" t="s">
        <v>88</v>
      </c>
      <c r="B346">
        <v>5390</v>
      </c>
      <c r="C346" t="str">
        <f>VLOOKUP(A346,'srbench true models'!$A$1:$B$133,2,FALSE)</f>
        <v xml:space="preserve"> n*kb*T/V</v>
      </c>
      <c r="D346" s="3">
        <f>_xlfn.IFNA(VLOOKUP(CONCATENATE($A346,"_",$B346), 'Srbench noise 0'!$A$1:$AH$1291, 32, FALSE),"")</f>
        <v>1</v>
      </c>
      <c r="E346" s="17">
        <f>_xlfn.IFNA(VLOOKUP(CONCATENATE($A346,"_",$B346), 'Srbench noise 0'!$A$1:$AH$1291, 34, FALSE),"")</f>
        <v>0</v>
      </c>
      <c r="F346" s="17">
        <f>_xlfn.IFNA(VLOOKUP(CONCATENATE($A346,"_",$B346), 'Srbench noise 0'!$A$1:$AH$1291, 16, FALSE),"")</f>
        <v>7</v>
      </c>
      <c r="G346" s="17">
        <f>_xlfn.IFNA(VLOOKUP(CONCATENATE($A346,"_",$B346), 'Srbench noise 0'!$A$1:$AH$1291, 18, FALSE),"")</f>
        <v>12.2</v>
      </c>
      <c r="H346" s="17" t="str">
        <f>_xlfn.IFNA(VLOOKUP(CONCATENATE($A346,"_",$B346), 'Srbench noise 0'!$A$1:$AH$1291, 28, FALSE),"")</f>
        <v>x0*x1*x3/x2</v>
      </c>
      <c r="I346" s="17">
        <f t="shared" si="30"/>
        <v>1</v>
      </c>
      <c r="J346" s="17">
        <f t="shared" si="31"/>
        <v>1</v>
      </c>
      <c r="K346" s="4">
        <f t="shared" si="32"/>
        <v>1</v>
      </c>
      <c r="L346" s="3">
        <f>_xlfn.IFNA(VLOOKUP(CONCATENATE($A346,"_",$B346), 'Srbench noise 0.01'!$A$1:$AH$1291, 32, FALSE),"")</f>
        <v>1</v>
      </c>
      <c r="M346" s="17">
        <f>_xlfn.IFNA(VLOOKUP(CONCATENATE($A346,"_",$B346), 'Srbench noise 0.01'!$A$1:$AH$1291, 34, FALSE),"")</f>
        <v>0</v>
      </c>
      <c r="N346" s="17">
        <f>_xlfn.IFNA(VLOOKUP(CONCATENATE($A346,"_",$B346), 'Srbench noise 0.01'!$A$1:$AH$1291, 16, FALSE),"")</f>
        <v>7</v>
      </c>
      <c r="O346" s="17">
        <f>_xlfn.IFNA(VLOOKUP(CONCATENATE($A346,"_",$B346), 'Srbench noise 0.01'!$A$1:$AH$1291, 18, FALSE),"")</f>
        <v>12.1</v>
      </c>
      <c r="P346" s="17" t="str">
        <f>_xlfn.IFNA(VLOOKUP(CONCATENATE($A346,"_",$B346), 'Srbench noise 0.01'!$A$1:$AH$1291, 28, FALSE),"")</f>
        <v>x0*x1*x3/x2</v>
      </c>
      <c r="Q346" s="17">
        <f t="shared" si="33"/>
        <v>1</v>
      </c>
      <c r="R346" s="17">
        <f t="shared" si="34"/>
        <v>1</v>
      </c>
      <c r="S346" s="4">
        <f t="shared" si="35"/>
        <v>1</v>
      </c>
    </row>
    <row r="347" spans="1:19" x14ac:dyDescent="0.25">
      <c r="A347" t="s">
        <v>88</v>
      </c>
      <c r="B347">
        <v>14423</v>
      </c>
      <c r="C347" t="str">
        <f>VLOOKUP(A347,'srbench true models'!$A$1:$B$133,2,FALSE)</f>
        <v xml:space="preserve"> n*kb*T/V</v>
      </c>
      <c r="D347" s="3">
        <f>_xlfn.IFNA(VLOOKUP(CONCATENATE($A347,"_",$B347), 'Srbench noise 0'!$A$1:$AH$1291, 32, FALSE),"")</f>
        <v>1</v>
      </c>
      <c r="E347" s="17">
        <f>_xlfn.IFNA(VLOOKUP(CONCATENATE($A347,"_",$B347), 'Srbench noise 0'!$A$1:$AH$1291, 34, FALSE),"")</f>
        <v>0</v>
      </c>
      <c r="F347" s="17">
        <f>_xlfn.IFNA(VLOOKUP(CONCATENATE($A347,"_",$B347), 'Srbench noise 0'!$A$1:$AH$1291, 16, FALSE),"")</f>
        <v>7</v>
      </c>
      <c r="G347" s="17">
        <f>_xlfn.IFNA(VLOOKUP(CONCATENATE($A347,"_",$B347), 'Srbench noise 0'!$A$1:$AH$1291, 18, FALSE),"")</f>
        <v>12.8</v>
      </c>
      <c r="H347" s="17" t="str">
        <f>_xlfn.IFNA(VLOOKUP(CONCATENATE($A347,"_",$B347), 'Srbench noise 0'!$A$1:$AH$1291, 28, FALSE),"")</f>
        <v>x0*x1*x3/x2</v>
      </c>
      <c r="I347" s="17">
        <f t="shared" si="30"/>
        <v>1</v>
      </c>
      <c r="J347" s="17">
        <f t="shared" si="31"/>
        <v>1</v>
      </c>
      <c r="K347" s="4">
        <f t="shared" si="32"/>
        <v>1</v>
      </c>
      <c r="L347" s="3">
        <f>_xlfn.IFNA(VLOOKUP(CONCATENATE($A347,"_",$B347), 'Srbench noise 0.01'!$A$1:$AH$1291, 32, FALSE),"")</f>
        <v>1</v>
      </c>
      <c r="M347" s="17">
        <f>_xlfn.IFNA(VLOOKUP(CONCATENATE($A347,"_",$B347), 'Srbench noise 0.01'!$A$1:$AH$1291, 34, FALSE),"")</f>
        <v>0</v>
      </c>
      <c r="N347" s="17">
        <f>_xlfn.IFNA(VLOOKUP(CONCATENATE($A347,"_",$B347), 'Srbench noise 0.01'!$A$1:$AH$1291, 16, FALSE),"")</f>
        <v>7</v>
      </c>
      <c r="O347" s="17">
        <f>_xlfn.IFNA(VLOOKUP(CONCATENATE($A347,"_",$B347), 'Srbench noise 0.01'!$A$1:$AH$1291, 18, FALSE),"")</f>
        <v>11.1</v>
      </c>
      <c r="P347" s="17" t="str">
        <f>_xlfn.IFNA(VLOOKUP(CONCATENATE($A347,"_",$B347), 'Srbench noise 0.01'!$A$1:$AH$1291, 28, FALSE),"")</f>
        <v>x0*x1*x3/x2</v>
      </c>
      <c r="Q347" s="17">
        <f t="shared" si="33"/>
        <v>1</v>
      </c>
      <c r="R347" s="17">
        <f t="shared" si="34"/>
        <v>1</v>
      </c>
      <c r="S347" s="4">
        <f t="shared" si="35"/>
        <v>1</v>
      </c>
    </row>
    <row r="348" spans="1:19" x14ac:dyDescent="0.25">
      <c r="A348" t="s">
        <v>88</v>
      </c>
      <c r="B348">
        <v>15795</v>
      </c>
      <c r="C348" t="str">
        <f>VLOOKUP(A348,'srbench true models'!$A$1:$B$133,2,FALSE)</f>
        <v xml:space="preserve"> n*kb*T/V</v>
      </c>
      <c r="D348" s="3">
        <f>_xlfn.IFNA(VLOOKUP(CONCATENATE($A348,"_",$B348), 'Srbench noise 0'!$A$1:$AH$1291, 32, FALSE),"")</f>
        <v>1</v>
      </c>
      <c r="E348" s="17">
        <f>_xlfn.IFNA(VLOOKUP(CONCATENATE($A348,"_",$B348), 'Srbench noise 0'!$A$1:$AH$1291, 34, FALSE),"")</f>
        <v>0</v>
      </c>
      <c r="F348" s="17">
        <f>_xlfn.IFNA(VLOOKUP(CONCATENATE($A348,"_",$B348), 'Srbench noise 0'!$A$1:$AH$1291, 16, FALSE),"")</f>
        <v>7</v>
      </c>
      <c r="G348" s="17">
        <f>_xlfn.IFNA(VLOOKUP(CONCATENATE($A348,"_",$B348), 'Srbench noise 0'!$A$1:$AH$1291, 18, FALSE),"")</f>
        <v>13.6</v>
      </c>
      <c r="H348" s="17" t="str">
        <f>_xlfn.IFNA(VLOOKUP(CONCATENATE($A348,"_",$B348), 'Srbench noise 0'!$A$1:$AH$1291, 28, FALSE),"")</f>
        <v>x0*x1*x3/x2</v>
      </c>
      <c r="I348" s="17">
        <f t="shared" si="30"/>
        <v>1</v>
      </c>
      <c r="J348" s="17">
        <f t="shared" si="31"/>
        <v>1</v>
      </c>
      <c r="K348" s="4">
        <f t="shared" si="32"/>
        <v>1</v>
      </c>
      <c r="L348" s="3">
        <f>_xlfn.IFNA(VLOOKUP(CONCATENATE($A348,"_",$B348), 'Srbench noise 0.01'!$A$1:$AH$1291, 32, FALSE),"")</f>
        <v>1</v>
      </c>
      <c r="M348" s="17">
        <f>_xlfn.IFNA(VLOOKUP(CONCATENATE($A348,"_",$B348), 'Srbench noise 0.01'!$A$1:$AH$1291, 34, FALSE),"")</f>
        <v>0</v>
      </c>
      <c r="N348" s="17">
        <f>_xlfn.IFNA(VLOOKUP(CONCATENATE($A348,"_",$B348), 'Srbench noise 0.01'!$A$1:$AH$1291, 16, FALSE),"")</f>
        <v>7</v>
      </c>
      <c r="O348" s="17">
        <f>_xlfn.IFNA(VLOOKUP(CONCATENATE($A348,"_",$B348), 'Srbench noise 0.01'!$A$1:$AH$1291, 18, FALSE),"")</f>
        <v>13.7</v>
      </c>
      <c r="P348" s="17" t="str">
        <f>_xlfn.IFNA(VLOOKUP(CONCATENATE($A348,"_",$B348), 'Srbench noise 0.01'!$A$1:$AH$1291, 28, FALSE),"")</f>
        <v>x0*x1*x3/x2</v>
      </c>
      <c r="Q348" s="17">
        <f t="shared" si="33"/>
        <v>1</v>
      </c>
      <c r="R348" s="17">
        <f t="shared" si="34"/>
        <v>1</v>
      </c>
      <c r="S348" s="4">
        <f t="shared" si="35"/>
        <v>1</v>
      </c>
    </row>
    <row r="349" spans="1:19" x14ac:dyDescent="0.25">
      <c r="A349" t="s">
        <v>88</v>
      </c>
      <c r="B349">
        <v>16850</v>
      </c>
      <c r="C349" t="str">
        <f>VLOOKUP(A349,'srbench true models'!$A$1:$B$133,2,FALSE)</f>
        <v xml:space="preserve"> n*kb*T/V</v>
      </c>
      <c r="D349" s="3">
        <f>_xlfn.IFNA(VLOOKUP(CONCATENATE($A349,"_",$B349), 'Srbench noise 0'!$A$1:$AH$1291, 32, FALSE),"")</f>
        <v>1</v>
      </c>
      <c r="E349" s="17">
        <f>_xlfn.IFNA(VLOOKUP(CONCATENATE($A349,"_",$B349), 'Srbench noise 0'!$A$1:$AH$1291, 34, FALSE),"")</f>
        <v>0</v>
      </c>
      <c r="F349" s="17">
        <f>_xlfn.IFNA(VLOOKUP(CONCATENATE($A349,"_",$B349), 'Srbench noise 0'!$A$1:$AH$1291, 16, FALSE),"")</f>
        <v>7</v>
      </c>
      <c r="G349" s="17">
        <f>_xlfn.IFNA(VLOOKUP(CONCATENATE($A349,"_",$B349), 'Srbench noise 0'!$A$1:$AH$1291, 18, FALSE),"")</f>
        <v>12.1</v>
      </c>
      <c r="H349" s="17" t="str">
        <f>_xlfn.IFNA(VLOOKUP(CONCATENATE($A349,"_",$B349), 'Srbench noise 0'!$A$1:$AH$1291, 28, FALSE),"")</f>
        <v>x0*x1*x3/x2</v>
      </c>
      <c r="I349" s="17">
        <f t="shared" si="30"/>
        <v>1</v>
      </c>
      <c r="J349" s="17">
        <f t="shared" si="31"/>
        <v>1</v>
      </c>
      <c r="K349" s="4">
        <f t="shared" si="32"/>
        <v>1</v>
      </c>
      <c r="L349" s="3">
        <f>_xlfn.IFNA(VLOOKUP(CONCATENATE($A349,"_",$B349), 'Srbench noise 0.01'!$A$1:$AH$1291, 32, FALSE),"")</f>
        <v>0.99999609</v>
      </c>
      <c r="M349" s="17">
        <f>_xlfn.IFNA(VLOOKUP(CONCATENATE($A349,"_",$B349), 'Srbench noise 0.01'!$A$1:$AH$1291, 34, FALSE),"")</f>
        <v>0.02</v>
      </c>
      <c r="N349" s="17">
        <f>_xlfn.IFNA(VLOOKUP(CONCATENATE($A349,"_",$B349), 'Srbench noise 0.01'!$A$1:$AH$1291, 16, FALSE),"")</f>
        <v>9</v>
      </c>
      <c r="O349" s="17">
        <f>_xlfn.IFNA(VLOOKUP(CONCATENATE($A349,"_",$B349), 'Srbench noise 0.01'!$A$1:$AH$1291, 18, FALSE),"")</f>
        <v>12.7</v>
      </c>
      <c r="P349" s="17" t="str">
        <f>_xlfn.IFNA(VLOOKUP(CONCATENATE($A349,"_",$B349), 'Srbench noise 0.01'!$A$1:$AH$1291, 28, FALSE),"")</f>
        <v>x0*x1*x3/x2 + 0.02</v>
      </c>
      <c r="Q349" s="17">
        <f t="shared" si="33"/>
        <v>1</v>
      </c>
      <c r="R349" s="17">
        <f t="shared" si="34"/>
        <v>0</v>
      </c>
      <c r="S349" s="4">
        <f t="shared" si="35"/>
        <v>0</v>
      </c>
    </row>
    <row r="350" spans="1:19" x14ac:dyDescent="0.25">
      <c r="A350" t="s">
        <v>88</v>
      </c>
      <c r="B350">
        <v>21962</v>
      </c>
      <c r="C350" t="str">
        <f>VLOOKUP(A350,'srbench true models'!$A$1:$B$133,2,FALSE)</f>
        <v xml:space="preserve"> n*kb*T/V</v>
      </c>
      <c r="D350" s="3">
        <f>_xlfn.IFNA(VLOOKUP(CONCATENATE($A350,"_",$B350), 'Srbench noise 0'!$A$1:$AH$1291, 32, FALSE),"")</f>
        <v>1</v>
      </c>
      <c r="E350" s="17">
        <f>_xlfn.IFNA(VLOOKUP(CONCATENATE($A350,"_",$B350), 'Srbench noise 0'!$A$1:$AH$1291, 34, FALSE),"")</f>
        <v>0</v>
      </c>
      <c r="F350" s="17">
        <f>_xlfn.IFNA(VLOOKUP(CONCATENATE($A350,"_",$B350), 'Srbench noise 0'!$A$1:$AH$1291, 16, FALSE),"")</f>
        <v>7</v>
      </c>
      <c r="G350" s="17">
        <f>_xlfn.IFNA(VLOOKUP(CONCATENATE($A350,"_",$B350), 'Srbench noise 0'!$A$1:$AH$1291, 18, FALSE),"")</f>
        <v>12</v>
      </c>
      <c r="H350" s="17" t="str">
        <f>_xlfn.IFNA(VLOOKUP(CONCATENATE($A350,"_",$B350), 'Srbench noise 0'!$A$1:$AH$1291, 28, FALSE),"")</f>
        <v>x0*x1*x3/x2</v>
      </c>
      <c r="I350" s="17">
        <f t="shared" si="30"/>
        <v>1</v>
      </c>
      <c r="J350" s="17">
        <f t="shared" si="31"/>
        <v>1</v>
      </c>
      <c r="K350" s="4">
        <f t="shared" si="32"/>
        <v>1</v>
      </c>
      <c r="L350" s="3">
        <f>_xlfn.IFNA(VLOOKUP(CONCATENATE($A350,"_",$B350), 'Srbench noise 0.01'!$A$1:$AH$1291, 32, FALSE),"")</f>
        <v>1</v>
      </c>
      <c r="M350" s="17">
        <f>_xlfn.IFNA(VLOOKUP(CONCATENATE($A350,"_",$B350), 'Srbench noise 0.01'!$A$1:$AH$1291, 34, FALSE),"")</f>
        <v>0</v>
      </c>
      <c r="N350" s="17">
        <f>_xlfn.IFNA(VLOOKUP(CONCATENATE($A350,"_",$B350), 'Srbench noise 0.01'!$A$1:$AH$1291, 16, FALSE),"")</f>
        <v>7</v>
      </c>
      <c r="O350" s="17">
        <f>_xlfn.IFNA(VLOOKUP(CONCATENATE($A350,"_",$B350), 'Srbench noise 0.01'!$A$1:$AH$1291, 18, FALSE),"")</f>
        <v>11</v>
      </c>
      <c r="P350" s="17" t="str">
        <f>_xlfn.IFNA(VLOOKUP(CONCATENATE($A350,"_",$B350), 'Srbench noise 0.01'!$A$1:$AH$1291, 28, FALSE),"")</f>
        <v>x0*x1*x3/x2</v>
      </c>
      <c r="Q350" s="17">
        <f t="shared" si="33"/>
        <v>1</v>
      </c>
      <c r="R350" s="17">
        <f t="shared" si="34"/>
        <v>1</v>
      </c>
      <c r="S350" s="4">
        <f t="shared" si="35"/>
        <v>1</v>
      </c>
    </row>
    <row r="351" spans="1:19" x14ac:dyDescent="0.25">
      <c r="A351" t="s">
        <v>88</v>
      </c>
      <c r="B351">
        <v>23654</v>
      </c>
      <c r="C351" t="str">
        <f>VLOOKUP(A351,'srbench true models'!$A$1:$B$133,2,FALSE)</f>
        <v xml:space="preserve"> n*kb*T/V</v>
      </c>
      <c r="D351" s="3">
        <f>_xlfn.IFNA(VLOOKUP(CONCATENATE($A351,"_",$B351), 'Srbench noise 0'!$A$1:$AH$1291, 32, FALSE),"")</f>
        <v>1</v>
      </c>
      <c r="E351" s="17">
        <f>_xlfn.IFNA(VLOOKUP(CONCATENATE($A351,"_",$B351), 'Srbench noise 0'!$A$1:$AH$1291, 34, FALSE),"")</f>
        <v>0</v>
      </c>
      <c r="F351" s="17">
        <f>_xlfn.IFNA(VLOOKUP(CONCATENATE($A351,"_",$B351), 'Srbench noise 0'!$A$1:$AH$1291, 16, FALSE),"")</f>
        <v>7</v>
      </c>
      <c r="G351" s="17">
        <f>_xlfn.IFNA(VLOOKUP(CONCATENATE($A351,"_",$B351), 'Srbench noise 0'!$A$1:$AH$1291, 18, FALSE),"")</f>
        <v>13.1</v>
      </c>
      <c r="H351" s="17" t="str">
        <f>_xlfn.IFNA(VLOOKUP(CONCATENATE($A351,"_",$B351), 'Srbench noise 0'!$A$1:$AH$1291, 28, FALSE),"")</f>
        <v>x0*x1*x3/x2</v>
      </c>
      <c r="I351" s="17">
        <f t="shared" si="30"/>
        <v>1</v>
      </c>
      <c r="J351" s="17">
        <f t="shared" si="31"/>
        <v>1</v>
      </c>
      <c r="K351" s="4">
        <f t="shared" si="32"/>
        <v>1</v>
      </c>
      <c r="L351" s="3">
        <f>_xlfn.IFNA(VLOOKUP(CONCATENATE($A351,"_",$B351), 'Srbench noise 0.01'!$A$1:$AH$1291, 32, FALSE),"")</f>
        <v>1</v>
      </c>
      <c r="M351" s="17">
        <f>_xlfn.IFNA(VLOOKUP(CONCATENATE($A351,"_",$B351), 'Srbench noise 0.01'!$A$1:$AH$1291, 34, FALSE),"")</f>
        <v>0</v>
      </c>
      <c r="N351" s="17">
        <f>_xlfn.IFNA(VLOOKUP(CONCATENATE($A351,"_",$B351), 'Srbench noise 0.01'!$A$1:$AH$1291, 16, FALSE),"")</f>
        <v>7</v>
      </c>
      <c r="O351" s="17">
        <f>_xlfn.IFNA(VLOOKUP(CONCATENATE($A351,"_",$B351), 'Srbench noise 0.01'!$A$1:$AH$1291, 18, FALSE),"")</f>
        <v>13.4</v>
      </c>
      <c r="P351" s="17" t="str">
        <f>_xlfn.IFNA(VLOOKUP(CONCATENATE($A351,"_",$B351), 'Srbench noise 0.01'!$A$1:$AH$1291, 28, FALSE),"")</f>
        <v>x0*x1*x3/x2</v>
      </c>
      <c r="Q351" s="17">
        <f t="shared" si="33"/>
        <v>1</v>
      </c>
      <c r="R351" s="17">
        <f t="shared" si="34"/>
        <v>1</v>
      </c>
      <c r="S351" s="4">
        <f t="shared" si="35"/>
        <v>1</v>
      </c>
    </row>
    <row r="352" spans="1:19" x14ac:dyDescent="0.25">
      <c r="A352" t="s">
        <v>88</v>
      </c>
      <c r="B352">
        <v>28020</v>
      </c>
      <c r="C352" t="str">
        <f>VLOOKUP(A352,'srbench true models'!$A$1:$B$133,2,FALSE)</f>
        <v xml:space="preserve"> n*kb*T/V</v>
      </c>
      <c r="D352" s="3">
        <f>_xlfn.IFNA(VLOOKUP(CONCATENATE($A352,"_",$B352), 'Srbench noise 0'!$A$1:$AH$1291, 32, FALSE),"")</f>
        <v>1</v>
      </c>
      <c r="E352" s="17">
        <f>_xlfn.IFNA(VLOOKUP(CONCATENATE($A352,"_",$B352), 'Srbench noise 0'!$A$1:$AH$1291, 34, FALSE),"")</f>
        <v>0</v>
      </c>
      <c r="F352" s="17">
        <f>_xlfn.IFNA(VLOOKUP(CONCATENATE($A352,"_",$B352), 'Srbench noise 0'!$A$1:$AH$1291, 16, FALSE),"")</f>
        <v>7</v>
      </c>
      <c r="G352" s="17">
        <f>_xlfn.IFNA(VLOOKUP(CONCATENATE($A352,"_",$B352), 'Srbench noise 0'!$A$1:$AH$1291, 18, FALSE),"")</f>
        <v>12.3</v>
      </c>
      <c r="H352" s="17" t="str">
        <f>_xlfn.IFNA(VLOOKUP(CONCATENATE($A352,"_",$B352), 'Srbench noise 0'!$A$1:$AH$1291, 28, FALSE),"")</f>
        <v>x0*x1*x3/x2</v>
      </c>
      <c r="I352" s="17">
        <f t="shared" si="30"/>
        <v>1</v>
      </c>
      <c r="J352" s="17">
        <f t="shared" si="31"/>
        <v>1</v>
      </c>
      <c r="K352" s="4">
        <f t="shared" si="32"/>
        <v>1</v>
      </c>
      <c r="L352" s="3">
        <f>_xlfn.IFNA(VLOOKUP(CONCATENATE($A352,"_",$B352), 'Srbench noise 0.01'!$A$1:$AH$1291, 32, FALSE),"")</f>
        <v>1</v>
      </c>
      <c r="M352" s="17">
        <f>_xlfn.IFNA(VLOOKUP(CONCATENATE($A352,"_",$B352), 'Srbench noise 0.01'!$A$1:$AH$1291, 34, FALSE),"")</f>
        <v>0</v>
      </c>
      <c r="N352" s="17">
        <f>_xlfn.IFNA(VLOOKUP(CONCATENATE($A352,"_",$B352), 'Srbench noise 0.01'!$A$1:$AH$1291, 16, FALSE),"")</f>
        <v>7</v>
      </c>
      <c r="O352" s="17">
        <f>_xlfn.IFNA(VLOOKUP(CONCATENATE($A352,"_",$B352), 'Srbench noise 0.01'!$A$1:$AH$1291, 18, FALSE),"")</f>
        <v>10.3</v>
      </c>
      <c r="P352" s="17" t="str">
        <f>_xlfn.IFNA(VLOOKUP(CONCATENATE($A352,"_",$B352), 'Srbench noise 0.01'!$A$1:$AH$1291, 28, FALSE),"")</f>
        <v>x0*x1*x3/x2</v>
      </c>
      <c r="Q352" s="17">
        <f t="shared" si="33"/>
        <v>1</v>
      </c>
      <c r="R352" s="17">
        <f t="shared" si="34"/>
        <v>1</v>
      </c>
      <c r="S352" s="4">
        <f t="shared" si="35"/>
        <v>1</v>
      </c>
    </row>
    <row r="353" spans="1:19" x14ac:dyDescent="0.25">
      <c r="A353" t="s">
        <v>88</v>
      </c>
      <c r="B353">
        <v>29910</v>
      </c>
      <c r="C353" t="str">
        <f>VLOOKUP(A353,'srbench true models'!$A$1:$B$133,2,FALSE)</f>
        <v xml:space="preserve"> n*kb*T/V</v>
      </c>
      <c r="D353" s="3">
        <f>_xlfn.IFNA(VLOOKUP(CONCATENATE($A353,"_",$B353), 'Srbench noise 0'!$A$1:$AH$1291, 32, FALSE),"")</f>
        <v>1</v>
      </c>
      <c r="E353" s="17">
        <f>_xlfn.IFNA(VLOOKUP(CONCATENATE($A353,"_",$B353), 'Srbench noise 0'!$A$1:$AH$1291, 34, FALSE),"")</f>
        <v>0</v>
      </c>
      <c r="F353" s="17">
        <f>_xlfn.IFNA(VLOOKUP(CONCATENATE($A353,"_",$B353), 'Srbench noise 0'!$A$1:$AH$1291, 16, FALSE),"")</f>
        <v>7</v>
      </c>
      <c r="G353" s="17">
        <f>_xlfn.IFNA(VLOOKUP(CONCATENATE($A353,"_",$B353), 'Srbench noise 0'!$A$1:$AH$1291, 18, FALSE),"")</f>
        <v>12.4</v>
      </c>
      <c r="H353" s="17" t="str">
        <f>_xlfn.IFNA(VLOOKUP(CONCATENATE($A353,"_",$B353), 'Srbench noise 0'!$A$1:$AH$1291, 28, FALSE),"")</f>
        <v>x0*x1*x3/x2</v>
      </c>
      <c r="I353" s="17">
        <f t="shared" si="30"/>
        <v>1</v>
      </c>
      <c r="J353" s="17">
        <f t="shared" si="31"/>
        <v>1</v>
      </c>
      <c r="K353" s="4">
        <f t="shared" si="32"/>
        <v>1</v>
      </c>
      <c r="L353" s="3">
        <f>_xlfn.IFNA(VLOOKUP(CONCATENATE($A353,"_",$B353), 'Srbench noise 0.01'!$A$1:$AH$1291, 32, FALSE),"")</f>
        <v>1</v>
      </c>
      <c r="M353" s="17">
        <f>_xlfn.IFNA(VLOOKUP(CONCATENATE($A353,"_",$B353), 'Srbench noise 0.01'!$A$1:$AH$1291, 34, FALSE),"")</f>
        <v>0</v>
      </c>
      <c r="N353" s="17">
        <f>_xlfn.IFNA(VLOOKUP(CONCATENATE($A353,"_",$B353), 'Srbench noise 0.01'!$A$1:$AH$1291, 16, FALSE),"")</f>
        <v>7</v>
      </c>
      <c r="O353" s="17">
        <f>_xlfn.IFNA(VLOOKUP(CONCATENATE($A353,"_",$B353), 'Srbench noise 0.01'!$A$1:$AH$1291, 18, FALSE),"")</f>
        <v>12.7</v>
      </c>
      <c r="P353" s="17" t="str">
        <f>_xlfn.IFNA(VLOOKUP(CONCATENATE($A353,"_",$B353), 'Srbench noise 0.01'!$A$1:$AH$1291, 28, FALSE),"")</f>
        <v>x0*x1*x3/x2</v>
      </c>
      <c r="Q353" s="17">
        <f t="shared" si="33"/>
        <v>1</v>
      </c>
      <c r="R353" s="17">
        <f t="shared" si="34"/>
        <v>1</v>
      </c>
      <c r="S353" s="4">
        <f t="shared" si="35"/>
        <v>1</v>
      </c>
    </row>
    <row r="354" spans="1:19" x14ac:dyDescent="0.25">
      <c r="A354" t="s">
        <v>133</v>
      </c>
      <c r="B354">
        <v>860</v>
      </c>
      <c r="C354" t="str">
        <f>VLOOKUP(A354,'srbench true models'!$A$1:$B$133,2,FALSE)</f>
        <v xml:space="preserve"> n_0*exp(-m*g*x/(kb*T))</v>
      </c>
      <c r="D354" s="3">
        <f>_xlfn.IFNA(VLOOKUP(CONCATENATE($A354,"_",$B354), 'Srbench noise 0'!$A$1:$AH$1291, 32, FALSE),"")</f>
        <v>0.96702100000000002</v>
      </c>
      <c r="E354" s="17">
        <f>_xlfn.IFNA(VLOOKUP(CONCATENATE($A354,"_",$B354), 'Srbench noise 0'!$A$1:$AH$1291, 34, FALSE),"")</f>
        <v>0.11878991999999999</v>
      </c>
      <c r="F354" s="17">
        <f>_xlfn.IFNA(VLOOKUP(CONCATENATE($A354,"_",$B354), 'Srbench noise 0'!$A$1:$AH$1291, 16, FALSE),"")</f>
        <v>25</v>
      </c>
      <c r="G354" s="17">
        <f>_xlfn.IFNA(VLOOKUP(CONCATENATE($A354,"_",$B354), 'Srbench noise 0'!$A$1:$AH$1291, 18, FALSE),"")</f>
        <v>3601</v>
      </c>
      <c r="H354" s="17" t="str">
        <f>_xlfn.IFNA(VLOOKUP(CONCATENATE($A354,"_",$B354), 'Srbench noise 0'!$A$1:$AH$1291, 28, FALSE),"")</f>
        <v>2.13228097*sin(4.86893945/(0.66666667*x0*x3*x5/(x1*x2*x4) + 1)**0.25) + 2.12569887</v>
      </c>
      <c r="I354" s="17">
        <f t="shared" si="30"/>
        <v>0</v>
      </c>
      <c r="J354" s="17">
        <f t="shared" si="31"/>
        <v>0</v>
      </c>
      <c r="K354" s="4">
        <f t="shared" si="32"/>
        <v>0</v>
      </c>
      <c r="L354" s="3">
        <f>_xlfn.IFNA(VLOOKUP(CONCATENATE($A354,"_",$B354), 'Srbench noise 0.01'!$A$1:$AH$1291, 32, FALSE),"")</f>
        <v>0.96717405000000001</v>
      </c>
      <c r="M354" s="17">
        <f>_xlfn.IFNA(VLOOKUP(CONCATENATE($A354,"_",$B354), 'Srbench noise 0.01'!$A$1:$AH$1291, 34, FALSE),"")</f>
        <v>0.11851396</v>
      </c>
      <c r="N354" s="17">
        <f>_xlfn.IFNA(VLOOKUP(CONCATENATE($A354,"_",$B354), 'Srbench noise 0.01'!$A$1:$AH$1291, 16, FALSE),"")</f>
        <v>25</v>
      </c>
      <c r="O354" s="17">
        <f>_xlfn.IFNA(VLOOKUP(CONCATENATE($A354,"_",$B354), 'Srbench noise 0.01'!$A$1:$AH$1291, 18, FALSE),"")</f>
        <v>3600.7</v>
      </c>
      <c r="P354" s="17" t="str">
        <f>_xlfn.IFNA(VLOOKUP(CONCATENATE($A354,"_",$B354), 'Srbench noise 0.01'!$A$1:$AH$1291, 28, FALSE),"")</f>
        <v>2.13*sin(4.87/(0.67*x0*x3*x5/(x1*x2*x4) + 1)**0.25) + 2.13</v>
      </c>
      <c r="Q354" s="17">
        <f t="shared" si="33"/>
        <v>0</v>
      </c>
      <c r="R354" s="17">
        <f t="shared" si="34"/>
        <v>0</v>
      </c>
      <c r="S354" s="4">
        <f t="shared" si="35"/>
        <v>0</v>
      </c>
    </row>
    <row r="355" spans="1:19" x14ac:dyDescent="0.25">
      <c r="A355" t="s">
        <v>133</v>
      </c>
      <c r="B355">
        <v>4426</v>
      </c>
      <c r="C355" t="str">
        <f>VLOOKUP(A355,'srbench true models'!$A$1:$B$133,2,FALSE)</f>
        <v xml:space="preserve"> n_0*exp(-m*g*x/(kb*T))</v>
      </c>
      <c r="D355" s="3">
        <f>_xlfn.IFNA(VLOOKUP(CONCATENATE($A355,"_",$B355), 'Srbench noise 0'!$A$1:$AH$1291, 32, FALSE),"")</f>
        <v>0.96144514999999997</v>
      </c>
      <c r="E355" s="17">
        <f>_xlfn.IFNA(VLOOKUP(CONCATENATE($A355,"_",$B355), 'Srbench noise 0'!$A$1:$AH$1291, 34, FALSE),"")</f>
        <v>0.12840677</v>
      </c>
      <c r="F355" s="17">
        <f>_xlfn.IFNA(VLOOKUP(CONCATENATE($A355,"_",$B355), 'Srbench noise 0'!$A$1:$AH$1291, 16, FALSE),"")</f>
        <v>21</v>
      </c>
      <c r="G355" s="17">
        <f>_xlfn.IFNA(VLOOKUP(CONCATENATE($A355,"_",$B355), 'Srbench noise 0'!$A$1:$AH$1291, 18, FALSE),"")</f>
        <v>3600.8</v>
      </c>
      <c r="H355" s="17" t="str">
        <f>_xlfn.IFNA(VLOOKUP(CONCATENATE($A355,"_",$B355), 'Srbench noise 0'!$A$1:$AH$1291, 28, FALSE),"")</f>
        <v>0.55211755*x0*x3*x5/(x1*x2*x4 + x3 - sin(x5)) - 0.08148258*x0</v>
      </c>
      <c r="I355" s="17">
        <f t="shared" si="30"/>
        <v>0</v>
      </c>
      <c r="J355" s="17">
        <f t="shared" si="31"/>
        <v>0</v>
      </c>
      <c r="K355" s="4">
        <f t="shared" si="32"/>
        <v>0</v>
      </c>
      <c r="L355" s="3">
        <f>_xlfn.IFNA(VLOOKUP(CONCATENATE($A355,"_",$B355), 'Srbench noise 0.01'!$A$1:$AH$1291, 32, FALSE),"")</f>
        <v>0.91827512</v>
      </c>
      <c r="M355" s="17">
        <f>_xlfn.IFNA(VLOOKUP(CONCATENATE($A355,"_",$B355), 'Srbench noise 0.01'!$A$1:$AH$1291, 34, FALSE),"")</f>
        <v>0.18695001999999999</v>
      </c>
      <c r="N355" s="17">
        <f>_xlfn.IFNA(VLOOKUP(CONCATENATE($A355,"_",$B355), 'Srbench noise 0.01'!$A$1:$AH$1291, 16, FALSE),"")</f>
        <v>44</v>
      </c>
      <c r="O355" s="17">
        <f>_xlfn.IFNA(VLOOKUP(CONCATENATE($A355,"_",$B355), 'Srbench noise 0.01'!$A$1:$AH$1291, 18, FALSE),"")</f>
        <v>3601.9</v>
      </c>
      <c r="P355" s="17" t="str">
        <f>_xlfn.IFNA(VLOOKUP(CONCATENATE($A355,"_",$B355), 'Srbench noise 0.01'!$A$1:$AH$1291, 28, FALSE),"")</f>
        <v>0.19*x3/x4 - 1.14*cos(6.63/(x1/x5 + x2/(x0 - 0.5) + x4/x3)**2) + 0.62 + 0.49/x2 + 0.19*x5/x1</v>
      </c>
      <c r="Q355" s="17">
        <f t="shared" si="33"/>
        <v>0</v>
      </c>
      <c r="R355" s="17">
        <f t="shared" si="34"/>
        <v>0</v>
      </c>
      <c r="S355" s="4">
        <f t="shared" si="35"/>
        <v>0</v>
      </c>
    </row>
    <row r="356" spans="1:19" x14ac:dyDescent="0.25">
      <c r="A356" t="s">
        <v>133</v>
      </c>
      <c r="B356">
        <v>5390</v>
      </c>
      <c r="C356" t="str">
        <f>VLOOKUP(A356,'srbench true models'!$A$1:$B$133,2,FALSE)</f>
        <v xml:space="preserve"> n_0*exp(-m*g*x/(kb*T))</v>
      </c>
      <c r="D356" s="3">
        <f>_xlfn.IFNA(VLOOKUP(CONCATENATE($A356,"_",$B356), 'Srbench noise 0'!$A$1:$AH$1291, 32, FALSE),"")</f>
        <v>0.99932692000000001</v>
      </c>
      <c r="E356" s="17">
        <f>_xlfn.IFNA(VLOOKUP(CONCATENATE($A356,"_",$B356), 'Srbench noise 0'!$A$1:$AH$1291, 34, FALSE),"")</f>
        <v>1.6811260000000001E-2</v>
      </c>
      <c r="F356" s="17">
        <f>_xlfn.IFNA(VLOOKUP(CONCATENATE($A356,"_",$B356), 'Srbench noise 0'!$A$1:$AH$1291, 16, FALSE),"")</f>
        <v>25</v>
      </c>
      <c r="G356" s="17">
        <f>_xlfn.IFNA(VLOOKUP(CONCATENATE($A356,"_",$B356), 'Srbench noise 0'!$A$1:$AH$1291, 18, FALSE),"")</f>
        <v>3600.4</v>
      </c>
      <c r="H356" s="17" t="str">
        <f>_xlfn.IFNA(VLOOKUP(CONCATENATE($A356,"_",$B356), 'Srbench noise 0'!$A$1:$AH$1291, 28, FALSE),"")</f>
        <v>x0*(0.44149693*cos(3.45575192/(1 + x3*x5/(x1*x2*x4))) + 0.43346012)</v>
      </c>
      <c r="I356" s="17">
        <f t="shared" si="30"/>
        <v>1</v>
      </c>
      <c r="J356" s="17">
        <f t="shared" si="31"/>
        <v>0</v>
      </c>
      <c r="K356" s="4">
        <f t="shared" si="32"/>
        <v>0</v>
      </c>
      <c r="L356" s="3">
        <f>_xlfn.IFNA(VLOOKUP(CONCATENATE($A356,"_",$B356), 'Srbench noise 0.01'!$A$1:$AH$1291, 32, FALSE),"")</f>
        <v>0.99173169000000005</v>
      </c>
      <c r="M356" s="17">
        <f>_xlfn.IFNA(VLOOKUP(CONCATENATE($A356,"_",$B356), 'Srbench noise 0.01'!$A$1:$AH$1291, 34, FALSE),"")</f>
        <v>5.8921889999999998E-2</v>
      </c>
      <c r="N356" s="17">
        <f>_xlfn.IFNA(VLOOKUP(CONCATENATE($A356,"_",$B356), 'Srbench noise 0.01'!$A$1:$AH$1291, 16, FALSE),"")</f>
        <v>50</v>
      </c>
      <c r="O356" s="17">
        <f>_xlfn.IFNA(VLOOKUP(CONCATENATE($A356,"_",$B356), 'Srbench noise 0.01'!$A$1:$AH$1291, 18, FALSE),"")</f>
        <v>2360.4</v>
      </c>
      <c r="P356" s="17" t="str">
        <f>_xlfn.IFNA(VLOOKUP(CONCATENATE($A356,"_",$B356), 'Srbench noise 0.01'!$A$1:$AH$1291, 28, FALSE),"")</f>
        <v>-3.8*x0*cos(x3*x5/(x1*x2*x4*(1 + x3*x5/(x1*x2*x4)))) + 3.77*x0 - 0.09*x0*x3*x5/(x1*x2*x4)</v>
      </c>
      <c r="Q356" s="17">
        <f t="shared" si="33"/>
        <v>0</v>
      </c>
      <c r="R356" s="17">
        <f t="shared" si="34"/>
        <v>0</v>
      </c>
      <c r="S356" s="4">
        <f t="shared" si="35"/>
        <v>0</v>
      </c>
    </row>
    <row r="357" spans="1:19" x14ac:dyDescent="0.25">
      <c r="A357" t="s">
        <v>133</v>
      </c>
      <c r="B357">
        <v>14423</v>
      </c>
      <c r="C357" t="str">
        <f>VLOOKUP(A357,'srbench true models'!$A$1:$B$133,2,FALSE)</f>
        <v xml:space="preserve"> n_0*exp(-m*g*x/(kb*T))</v>
      </c>
      <c r="D357" s="3">
        <f>_xlfn.IFNA(VLOOKUP(CONCATENATE($A357,"_",$B357), 'Srbench noise 0'!$A$1:$AH$1291, 32, FALSE),"")</f>
        <v>0.95962753000000001</v>
      </c>
      <c r="E357" s="17">
        <f>_xlfn.IFNA(VLOOKUP(CONCATENATE($A357,"_",$B357), 'Srbench noise 0'!$A$1:$AH$1291, 34, FALSE),"")</f>
        <v>0.13193272</v>
      </c>
      <c r="F357" s="17">
        <f>_xlfn.IFNA(VLOOKUP(CONCATENATE($A357,"_",$B357), 'Srbench noise 0'!$A$1:$AH$1291, 16, FALSE),"")</f>
        <v>33</v>
      </c>
      <c r="G357" s="17">
        <f>_xlfn.IFNA(VLOOKUP(CONCATENATE($A357,"_",$B357), 'Srbench noise 0'!$A$1:$AH$1291, 18, FALSE),"")</f>
        <v>3600.8</v>
      </c>
      <c r="H357" s="17" t="str">
        <f>_xlfn.IFNA(VLOOKUP(CONCATENATE($A357,"_",$B357), 'Srbench noise 0'!$A$1:$AH$1291, 28, FALSE),"")</f>
        <v>-4.4568449*0.5**(1/(x0 + (x3*x5)**0.5))*0.6**(0.31830989*x0*x3*x5*sin(1/x2)*sin(1/x4)/x1) + 3.60419344</v>
      </c>
      <c r="I357" s="17">
        <f t="shared" si="30"/>
        <v>0</v>
      </c>
      <c r="J357" s="17">
        <f t="shared" si="31"/>
        <v>0</v>
      </c>
      <c r="K357" s="4">
        <f t="shared" si="32"/>
        <v>0</v>
      </c>
      <c r="L357" s="3">
        <f>_xlfn.IFNA(VLOOKUP(CONCATENATE($A357,"_",$B357), 'Srbench noise 0.01'!$A$1:$AH$1291, 32, FALSE),"")</f>
        <v>0.98200266999999997</v>
      </c>
      <c r="M357" s="17">
        <f>_xlfn.IFNA(VLOOKUP(CONCATENATE($A357,"_",$B357), 'Srbench noise 0.01'!$A$1:$AH$1291, 34, FALSE),"")</f>
        <v>8.8087429999999994E-2</v>
      </c>
      <c r="N357" s="17">
        <f>_xlfn.IFNA(VLOOKUP(CONCATENATE($A357,"_",$B357), 'Srbench noise 0.01'!$A$1:$AH$1291, 16, FALSE),"")</f>
        <v>20</v>
      </c>
      <c r="O357" s="17">
        <f>_xlfn.IFNA(VLOOKUP(CONCATENATE($A357,"_",$B357), 'Srbench noise 0.01'!$A$1:$AH$1291, 18, FALSE),"")</f>
        <v>3600.2</v>
      </c>
      <c r="P357" s="17" t="str">
        <f>_xlfn.IFNA(VLOOKUP(CONCATENATE($A357,"_",$B357), 'Srbench noise 0.01'!$A$1:$AH$1291, 28, FALSE),"")</f>
        <v>x0*(0.97 - 1.06*0.6**(x3*x5/(x1*x2*x4)))</v>
      </c>
      <c r="Q357" s="17">
        <f t="shared" si="33"/>
        <v>0</v>
      </c>
      <c r="R357" s="17">
        <f t="shared" si="34"/>
        <v>0</v>
      </c>
      <c r="S357" s="4">
        <f t="shared" si="35"/>
        <v>0</v>
      </c>
    </row>
    <row r="358" spans="1:19" x14ac:dyDescent="0.25">
      <c r="A358" t="s">
        <v>133</v>
      </c>
      <c r="B358">
        <v>15795</v>
      </c>
      <c r="C358" t="str">
        <f>VLOOKUP(A358,'srbench true models'!$A$1:$B$133,2,FALSE)</f>
        <v xml:space="preserve"> n_0*exp(-m*g*x/(kb*T))</v>
      </c>
      <c r="D358" s="3">
        <f>_xlfn.IFNA(VLOOKUP(CONCATENATE($A358,"_",$B358), 'Srbench noise 0'!$A$1:$AH$1291, 32, FALSE),"")</f>
        <v>0.93709916000000004</v>
      </c>
      <c r="E358" s="17">
        <f>_xlfn.IFNA(VLOOKUP(CONCATENATE($A358,"_",$B358), 'Srbench noise 0'!$A$1:$AH$1291, 34, FALSE),"")</f>
        <v>0.16382921</v>
      </c>
      <c r="F358" s="17">
        <f>_xlfn.IFNA(VLOOKUP(CONCATENATE($A358,"_",$B358), 'Srbench noise 0'!$A$1:$AH$1291, 16, FALSE),"")</f>
        <v>36</v>
      </c>
      <c r="G358" s="17">
        <f>_xlfn.IFNA(VLOOKUP(CONCATENATE($A358,"_",$B358), 'Srbench noise 0'!$A$1:$AH$1291, 18, FALSE),"")</f>
        <v>3601.7</v>
      </c>
      <c r="H358" s="17" t="str">
        <f>_xlfn.IFNA(VLOOKUP(CONCATENATE($A358,"_",$B358), 'Srbench noise 0'!$A$1:$AH$1291, 28, FALSE),"")</f>
        <v>0.36039571*x0*x3*x5*sin(2.2/(log(x5)*sin(x3/(x1*x2*x4)) + 0.8)**2)/(x1*x2*x4)</v>
      </c>
      <c r="I358" s="17">
        <f t="shared" si="30"/>
        <v>0</v>
      </c>
      <c r="J358" s="17">
        <f t="shared" si="31"/>
        <v>0</v>
      </c>
      <c r="K358" s="4">
        <f t="shared" si="32"/>
        <v>0</v>
      </c>
      <c r="L358" s="3">
        <f>_xlfn.IFNA(VLOOKUP(CONCATENATE($A358,"_",$B358), 'Srbench noise 0.01'!$A$1:$AH$1291, 32, FALSE),"")</f>
        <v>0.93727176999999995</v>
      </c>
      <c r="M358" s="17">
        <f>_xlfn.IFNA(VLOOKUP(CONCATENATE($A358,"_",$B358), 'Srbench noise 0.01'!$A$1:$AH$1291, 34, FALSE),"")</f>
        <v>0.16360426</v>
      </c>
      <c r="N358" s="17">
        <f>_xlfn.IFNA(VLOOKUP(CONCATENATE($A358,"_",$B358), 'Srbench noise 0.01'!$A$1:$AH$1291, 16, FALSE),"")</f>
        <v>36</v>
      </c>
      <c r="O358" s="17">
        <f>_xlfn.IFNA(VLOOKUP(CONCATENATE($A358,"_",$B358), 'Srbench noise 0.01'!$A$1:$AH$1291, 18, FALSE),"")</f>
        <v>1609</v>
      </c>
      <c r="P358" s="17" t="str">
        <f>_xlfn.IFNA(VLOOKUP(CONCATENATE($A358,"_",$B358), 'Srbench noise 0.01'!$A$1:$AH$1291, 28, FALSE),"")</f>
        <v>0.36*x0*x3*x5*sin(2.2/(log(x5)*sin(x3/(x1*x2*x4)) + 0.8)**2)/(x1*x2*x4)</v>
      </c>
      <c r="Q358" s="17">
        <f t="shared" si="33"/>
        <v>0</v>
      </c>
      <c r="R358" s="17">
        <f t="shared" si="34"/>
        <v>0</v>
      </c>
      <c r="S358" s="4">
        <f t="shared" si="35"/>
        <v>0</v>
      </c>
    </row>
    <row r="359" spans="1:19" x14ac:dyDescent="0.25">
      <c r="A359" t="s">
        <v>133</v>
      </c>
      <c r="B359">
        <v>16850</v>
      </c>
      <c r="C359" t="str">
        <f>VLOOKUP(A359,'srbench true models'!$A$1:$B$133,2,FALSE)</f>
        <v xml:space="preserve"> n_0*exp(-m*g*x/(kb*T))</v>
      </c>
      <c r="D359" s="3">
        <f>_xlfn.IFNA(VLOOKUP(CONCATENATE($A359,"_",$B359), 'Srbench noise 0'!$A$1:$AH$1291, 32, FALSE),"")</f>
        <v>0.99890224000000005</v>
      </c>
      <c r="E359" s="17">
        <f>_xlfn.IFNA(VLOOKUP(CONCATENATE($A359,"_",$B359), 'Srbench noise 0'!$A$1:$AH$1291, 34, FALSE),"")</f>
        <v>2.1541569999999999E-2</v>
      </c>
      <c r="F359" s="17">
        <f>_xlfn.IFNA(VLOOKUP(CONCATENATE($A359,"_",$B359), 'Srbench noise 0'!$A$1:$AH$1291, 16, FALSE),"")</f>
        <v>30</v>
      </c>
      <c r="G359" s="17">
        <f>_xlfn.IFNA(VLOOKUP(CONCATENATE($A359,"_",$B359), 'Srbench noise 0'!$A$1:$AH$1291, 18, FALSE),"")</f>
        <v>3601.6</v>
      </c>
      <c r="H359" s="17" t="str">
        <f>_xlfn.IFNA(VLOOKUP(CONCATENATE($A359,"_",$B359), 'Srbench noise 0'!$A$1:$AH$1291, 28, FALSE),"")</f>
        <v>0.2993366*(x0**2*log(1 + 4*x3**4*x5**4/(x1**4*x2**4*x4**4)))**0.5 - 0.03070169</v>
      </c>
      <c r="I359" s="17">
        <f t="shared" si="30"/>
        <v>0</v>
      </c>
      <c r="J359" s="17">
        <f t="shared" si="31"/>
        <v>0</v>
      </c>
      <c r="K359" s="4">
        <f t="shared" si="32"/>
        <v>0</v>
      </c>
      <c r="L359" s="3">
        <f>_xlfn.IFNA(VLOOKUP(CONCATENATE($A359,"_",$B359), 'Srbench noise 0.01'!$A$1:$AH$1291, 32, FALSE),"")</f>
        <v>0.99366644999999998</v>
      </c>
      <c r="M359" s="17">
        <f>_xlfn.IFNA(VLOOKUP(CONCATENATE($A359,"_",$B359), 'Srbench noise 0.01'!$A$1:$AH$1291, 34, FALSE),"")</f>
        <v>5.17426E-2</v>
      </c>
      <c r="N359" s="17">
        <f>_xlfn.IFNA(VLOOKUP(CONCATENATE($A359,"_",$B359), 'Srbench noise 0.01'!$A$1:$AH$1291, 16, FALSE),"")</f>
        <v>50</v>
      </c>
      <c r="O359" s="17">
        <f>_xlfn.IFNA(VLOOKUP(CONCATENATE($A359,"_",$B359), 'Srbench noise 0.01'!$A$1:$AH$1291, 18, FALSE),"")</f>
        <v>2258.5</v>
      </c>
      <c r="P359" s="17" t="str">
        <f>_xlfn.IFNA(VLOOKUP(CONCATENATE($A359,"_",$B359), 'Srbench noise 0.01'!$A$1:$AH$1291, 28, FALSE),"")</f>
        <v>0.33*x0*log(1 + 3.6*x3**2*x5**2/(x1**2*x2**2*x4**2)) - 0.15*(x0**2*x3**2*x5**2/(x1**2*x2**2*x4**2) + 0.01)**0.5 - 0.01</v>
      </c>
      <c r="Q359" s="17">
        <f t="shared" si="33"/>
        <v>0</v>
      </c>
      <c r="R359" s="17">
        <f t="shared" si="34"/>
        <v>0</v>
      </c>
      <c r="S359" s="4">
        <f t="shared" si="35"/>
        <v>0</v>
      </c>
    </row>
    <row r="360" spans="1:19" x14ac:dyDescent="0.25">
      <c r="A360" t="s">
        <v>133</v>
      </c>
      <c r="B360">
        <v>21962</v>
      </c>
      <c r="C360" t="str">
        <f>VLOOKUP(A360,'srbench true models'!$A$1:$B$133,2,FALSE)</f>
        <v xml:space="preserve"> n_0*exp(-m*g*x/(kb*T))</v>
      </c>
      <c r="D360" s="3">
        <f>_xlfn.IFNA(VLOOKUP(CONCATENATE($A360,"_",$B360), 'Srbench noise 0'!$A$1:$AH$1291, 32, FALSE),"")</f>
        <v>0.98556493999999994</v>
      </c>
      <c r="E360" s="17">
        <f>_xlfn.IFNA(VLOOKUP(CONCATENATE($A360,"_",$B360), 'Srbench noise 0'!$A$1:$AH$1291, 34, FALSE),"")</f>
        <v>7.8201670000000001E-2</v>
      </c>
      <c r="F360" s="17">
        <f>_xlfn.IFNA(VLOOKUP(CONCATENATE($A360,"_",$B360), 'Srbench noise 0'!$A$1:$AH$1291, 16, FALSE),"")</f>
        <v>21</v>
      </c>
      <c r="G360" s="17">
        <f>_xlfn.IFNA(VLOOKUP(CONCATENATE($A360,"_",$B360), 'Srbench noise 0'!$A$1:$AH$1291, 18, FALSE),"")</f>
        <v>3600.6</v>
      </c>
      <c r="H360" s="17" t="str">
        <f>_xlfn.IFNA(VLOOKUP(CONCATENATE($A360,"_",$B360), 'Srbench noise 0'!$A$1:$AH$1291, 28, FALSE),"")</f>
        <v>1.40544362*x0*x3**2*x5**2/(x1*x2*x4 + x3*x5)**2 - 0.05098585</v>
      </c>
      <c r="I360" s="17">
        <f t="shared" si="30"/>
        <v>0</v>
      </c>
      <c r="J360" s="17">
        <f t="shared" si="31"/>
        <v>0</v>
      </c>
      <c r="K360" s="4">
        <f t="shared" si="32"/>
        <v>0</v>
      </c>
      <c r="L360" s="3">
        <f>_xlfn.IFNA(VLOOKUP(CONCATENATE($A360,"_",$B360), 'Srbench noise 0.01'!$A$1:$AH$1291, 32, FALSE),"")</f>
        <v>0.99036674000000002</v>
      </c>
      <c r="M360" s="17">
        <f>_xlfn.IFNA(VLOOKUP(CONCATENATE($A360,"_",$B360), 'Srbench noise 0.01'!$A$1:$AH$1291, 34, FALSE),"")</f>
        <v>6.3884189999999993E-2</v>
      </c>
      <c r="N360" s="17">
        <f>_xlfn.IFNA(VLOOKUP(CONCATENATE($A360,"_",$B360), 'Srbench noise 0.01'!$A$1:$AH$1291, 16, FALSE),"")</f>
        <v>32</v>
      </c>
      <c r="O360" s="17">
        <f>_xlfn.IFNA(VLOOKUP(CONCATENATE($A360,"_",$B360), 'Srbench noise 0.01'!$A$1:$AH$1291, 18, FALSE),"")</f>
        <v>3601.3</v>
      </c>
      <c r="P360" s="17" t="str">
        <f>_xlfn.IFNA(VLOOKUP(CONCATENATE($A360,"_",$B360), 'Srbench noise 0.01'!$A$1:$AH$1291, 28, FALSE),"")</f>
        <v>-0.81*x0**0.5*cos(log(x0*x3*x5/(x1*x2*x4) + 2/x0)) + 0.64*log(x0) + 0.69</v>
      </c>
      <c r="Q360" s="17">
        <f t="shared" si="33"/>
        <v>0</v>
      </c>
      <c r="R360" s="17">
        <f t="shared" si="34"/>
        <v>0</v>
      </c>
      <c r="S360" s="4">
        <f t="shared" si="35"/>
        <v>0</v>
      </c>
    </row>
    <row r="361" spans="1:19" x14ac:dyDescent="0.25">
      <c r="A361" t="s">
        <v>133</v>
      </c>
      <c r="B361">
        <v>23654</v>
      </c>
      <c r="C361" t="str">
        <f>VLOOKUP(A361,'srbench true models'!$A$1:$B$133,2,FALSE)</f>
        <v xml:space="preserve"> n_0*exp(-m*g*x/(kb*T))</v>
      </c>
      <c r="D361" s="3">
        <f>_xlfn.IFNA(VLOOKUP(CONCATENATE($A361,"_",$B361), 'Srbench noise 0'!$A$1:$AH$1291, 32, FALSE),"")</f>
        <v>0.93580372000000001</v>
      </c>
      <c r="E361" s="17">
        <f>_xlfn.IFNA(VLOOKUP(CONCATENATE($A361,"_",$B361), 'Srbench noise 0'!$A$1:$AH$1291, 34, FALSE),"")</f>
        <v>0.16425654000000001</v>
      </c>
      <c r="F361" s="17">
        <f>_xlfn.IFNA(VLOOKUP(CONCATENATE($A361,"_",$B361), 'Srbench noise 0'!$A$1:$AH$1291, 16, FALSE),"")</f>
        <v>36</v>
      </c>
      <c r="G361" s="17">
        <f>_xlfn.IFNA(VLOOKUP(CONCATENATE($A361,"_",$B361), 'Srbench noise 0'!$A$1:$AH$1291, 18, FALSE),"")</f>
        <v>3601.3</v>
      </c>
      <c r="H361" s="17" t="str">
        <f>_xlfn.IFNA(VLOOKUP(CONCATENATE($A361,"_",$B361), 'Srbench noise 0'!$A$1:$AH$1291, 28, FALSE),"")</f>
        <v>-0.07314359*x0*(1 + 0.90909091*x3*x5/(x1*x2*x4))**2 + 0.59922831*x0*x3*x5/(x1*x2*x4) + 0.00820693</v>
      </c>
      <c r="I361" s="17">
        <f t="shared" si="30"/>
        <v>0</v>
      </c>
      <c r="J361" s="17">
        <f t="shared" si="31"/>
        <v>0</v>
      </c>
      <c r="K361" s="4">
        <f t="shared" si="32"/>
        <v>0</v>
      </c>
      <c r="L361" s="3">
        <f>_xlfn.IFNA(VLOOKUP(CONCATENATE($A361,"_",$B361), 'Srbench noise 0.01'!$A$1:$AH$1291, 32, FALSE),"")</f>
        <v>0.94533034999999999</v>
      </c>
      <c r="M361" s="17">
        <f>_xlfn.IFNA(VLOOKUP(CONCATENATE($A361,"_",$B361), 'Srbench noise 0.01'!$A$1:$AH$1291, 34, FALSE),"")</f>
        <v>0.15157963999999999</v>
      </c>
      <c r="N361" s="17">
        <f>_xlfn.IFNA(VLOOKUP(CONCATENATE($A361,"_",$B361), 'Srbench noise 0.01'!$A$1:$AH$1291, 16, FALSE),"")</f>
        <v>36</v>
      </c>
      <c r="O361" s="17">
        <f>_xlfn.IFNA(VLOOKUP(CONCATENATE($A361,"_",$B361), 'Srbench noise 0.01'!$A$1:$AH$1291, 18, FALSE),"")</f>
        <v>3601.6</v>
      </c>
      <c r="P361" s="17" t="str">
        <f>_xlfn.IFNA(VLOOKUP(CONCATENATE($A361,"_",$B361), 'Srbench noise 0.01'!$A$1:$AH$1291, 28, FALSE),"")</f>
        <v>-0.07*x0*(1 + 0.91*x3*x5/(x1*x2*x4))**2 + 0.6*x0*x3*x5/(x1*x2*x4) + 0.01</v>
      </c>
      <c r="Q361" s="17">
        <f t="shared" si="33"/>
        <v>0</v>
      </c>
      <c r="R361" s="17">
        <f t="shared" si="34"/>
        <v>0</v>
      </c>
      <c r="S361" s="4">
        <f t="shared" si="35"/>
        <v>0</v>
      </c>
    </row>
    <row r="362" spans="1:19" x14ac:dyDescent="0.25">
      <c r="A362" t="s">
        <v>133</v>
      </c>
      <c r="B362">
        <v>28020</v>
      </c>
      <c r="C362" t="str">
        <f>VLOOKUP(A362,'srbench true models'!$A$1:$B$133,2,FALSE)</f>
        <v xml:space="preserve"> n_0*exp(-m*g*x/(kb*T))</v>
      </c>
      <c r="D362" s="3">
        <f>_xlfn.IFNA(VLOOKUP(CONCATENATE($A362,"_",$B362), 'Srbench noise 0'!$A$1:$AH$1291, 32, FALSE),"")</f>
        <v>0.99492906000000003</v>
      </c>
      <c r="E362" s="17">
        <f>_xlfn.IFNA(VLOOKUP(CONCATENATE($A362,"_",$B362), 'Srbench noise 0'!$A$1:$AH$1291, 34, FALSE),"")</f>
        <v>4.6139010000000001E-2</v>
      </c>
      <c r="F362" s="17">
        <f>_xlfn.IFNA(VLOOKUP(CONCATENATE($A362,"_",$B362), 'Srbench noise 0'!$A$1:$AH$1291, 16, FALSE),"")</f>
        <v>37</v>
      </c>
      <c r="G362" s="17">
        <f>_xlfn.IFNA(VLOOKUP(CONCATENATE($A362,"_",$B362), 'Srbench noise 0'!$A$1:$AH$1291, 18, FALSE),"")</f>
        <v>3600.8</v>
      </c>
      <c r="H362" s="17" t="str">
        <f>_xlfn.IFNA(VLOOKUP(CONCATENATE($A362,"_",$B362), 'Srbench noise 0'!$A$1:$AH$1291, 28, FALSE),"")</f>
        <v>-0.37906977*x0*sin(0.05*x1/x3 - log(0.05*x1/x3 + x3*x5/(x1*x2*x4))) + 0.36919236*x0</v>
      </c>
      <c r="I362" s="17">
        <f t="shared" si="30"/>
        <v>0</v>
      </c>
      <c r="J362" s="17">
        <f t="shared" si="31"/>
        <v>0</v>
      </c>
      <c r="K362" s="4">
        <f t="shared" si="32"/>
        <v>0</v>
      </c>
      <c r="L362" s="3">
        <f>_xlfn.IFNA(VLOOKUP(CONCATENATE($A362,"_",$B362), 'Srbench noise 0.01'!$A$1:$AH$1291, 32, FALSE),"")</f>
        <v>0.98627147000000004</v>
      </c>
      <c r="M362" s="17">
        <f>_xlfn.IFNA(VLOOKUP(CONCATENATE($A362,"_",$B362), 'Srbench noise 0.01'!$A$1:$AH$1291, 34, FALSE),"")</f>
        <v>7.5916460000000005E-2</v>
      </c>
      <c r="N362" s="17">
        <f>_xlfn.IFNA(VLOOKUP(CONCATENATE($A362,"_",$B362), 'Srbench noise 0.01'!$A$1:$AH$1291, 16, FALSE),"")</f>
        <v>40</v>
      </c>
      <c r="O362" s="17">
        <f>_xlfn.IFNA(VLOOKUP(CONCATENATE($A362,"_",$B362), 'Srbench noise 0.01'!$A$1:$AH$1291, 18, FALSE),"")</f>
        <v>2217.9</v>
      </c>
      <c r="P362" s="17" t="str">
        <f>_xlfn.IFNA(VLOOKUP(CONCATENATE($A362,"_",$B362), 'Srbench noise 0.01'!$A$1:$AH$1291, 28, FALSE),"")</f>
        <v>0.13*x0*sin(log(x3*x5/(x1*x2*x4))) - 0.04*x0 + 0.39*(x0**2*x3*x5/(x1*x2*x4))**0.5</v>
      </c>
      <c r="Q362" s="17">
        <f t="shared" si="33"/>
        <v>0</v>
      </c>
      <c r="R362" s="17">
        <f t="shared" si="34"/>
        <v>0</v>
      </c>
      <c r="S362" s="4">
        <f t="shared" si="35"/>
        <v>0</v>
      </c>
    </row>
    <row r="363" spans="1:19" x14ac:dyDescent="0.25">
      <c r="A363" t="s">
        <v>133</v>
      </c>
      <c r="B363">
        <v>29910</v>
      </c>
      <c r="C363" t="str">
        <f>VLOOKUP(A363,'srbench true models'!$A$1:$B$133,2,FALSE)</f>
        <v xml:space="preserve"> n_0*exp(-m*g*x/(kb*T))</v>
      </c>
      <c r="D363" s="3" t="str">
        <f>_xlfn.IFNA(VLOOKUP(CONCATENATE($A363,"_",$B363), 'Srbench noise 0'!$A$1:$AH$1291, 32, FALSE),"")</f>
        <v/>
      </c>
      <c r="E363" s="17" t="str">
        <f>_xlfn.IFNA(VLOOKUP(CONCATENATE($A363,"_",$B363), 'Srbench noise 0'!$A$1:$AH$1291, 34, FALSE),"")</f>
        <v/>
      </c>
      <c r="F363" s="17" t="str">
        <f>_xlfn.IFNA(VLOOKUP(CONCATENATE($A363,"_",$B363), 'Srbench noise 0'!$A$1:$AH$1291, 16, FALSE),"")</f>
        <v/>
      </c>
      <c r="G363" s="17" t="str">
        <f>_xlfn.IFNA(VLOOKUP(CONCATENATE($A363,"_",$B363), 'Srbench noise 0'!$A$1:$AH$1291, 18, FALSE),"")</f>
        <v/>
      </c>
      <c r="H363" s="17" t="str">
        <f>_xlfn.IFNA(VLOOKUP(CONCATENATE($A363,"_",$B363), 'Srbench noise 0'!$A$1:$AH$1291, 28, FALSE),"")</f>
        <v/>
      </c>
      <c r="I363" s="17">
        <f t="shared" si="30"/>
        <v>1</v>
      </c>
      <c r="J363" s="17">
        <f t="shared" si="31"/>
        <v>0</v>
      </c>
      <c r="K363" s="4">
        <f t="shared" si="32"/>
        <v>0</v>
      </c>
      <c r="L363" s="3" t="str">
        <f>_xlfn.IFNA(VLOOKUP(CONCATENATE($A363,"_",$B363), 'Srbench noise 0.01'!$A$1:$AH$1291, 32, FALSE),"")</f>
        <v/>
      </c>
      <c r="M363" s="17" t="str">
        <f>_xlfn.IFNA(VLOOKUP(CONCATENATE($A363,"_",$B363), 'Srbench noise 0.01'!$A$1:$AH$1291, 34, FALSE),"")</f>
        <v/>
      </c>
      <c r="N363" s="17" t="str">
        <f>_xlfn.IFNA(VLOOKUP(CONCATENATE($A363,"_",$B363), 'Srbench noise 0.01'!$A$1:$AH$1291, 16, FALSE),"")</f>
        <v/>
      </c>
      <c r="O363" s="17" t="str">
        <f>_xlfn.IFNA(VLOOKUP(CONCATENATE($A363,"_",$B363), 'Srbench noise 0.01'!$A$1:$AH$1291, 18, FALSE),"")</f>
        <v/>
      </c>
      <c r="P363" s="17" t="str">
        <f>_xlfn.IFNA(VLOOKUP(CONCATENATE($A363,"_",$B363), 'Srbench noise 0.01'!$A$1:$AH$1291, 28, FALSE),"")</f>
        <v/>
      </c>
      <c r="Q363" s="17">
        <f t="shared" si="33"/>
        <v>1</v>
      </c>
      <c r="R363" s="17">
        <f t="shared" si="34"/>
        <v>0</v>
      </c>
      <c r="S363" s="4">
        <f t="shared" si="35"/>
        <v>0</v>
      </c>
    </row>
    <row r="364" spans="1:19" x14ac:dyDescent="0.25">
      <c r="A364" t="s">
        <v>114</v>
      </c>
      <c r="B364">
        <v>860</v>
      </c>
      <c r="C364" t="str">
        <f>VLOOKUP(A364,'srbench true models'!$A$1:$B$133,2,FALSE)</f>
        <v xml:space="preserve"> h/(2*3.1415926535)*omega**3/(3.1415926535**2*c**2*(exp((h/(2*3.1415926535))*omega/(kb*T))-1))</v>
      </c>
      <c r="D364" s="3">
        <f>_xlfn.IFNA(VLOOKUP(CONCATENATE($A364,"_",$B364), 'Srbench noise 0'!$A$1:$AH$1291, 32, FALSE),"")</f>
        <v>0.99997862999999998</v>
      </c>
      <c r="E364" s="17">
        <f>_xlfn.IFNA(VLOOKUP(CONCATENATE($A364,"_",$B364), 'Srbench noise 0'!$A$1:$AH$1291, 34, FALSE),"")</f>
        <v>1.4166E-2</v>
      </c>
      <c r="F364" s="17">
        <f>_xlfn.IFNA(VLOOKUP(CONCATENATE($A364,"_",$B364), 'Srbench noise 0'!$A$1:$AH$1291, 16, FALSE),"")</f>
        <v>18</v>
      </c>
      <c r="G364" s="17">
        <f>_xlfn.IFNA(VLOOKUP(CONCATENATE($A364,"_",$B364), 'Srbench noise 0'!$A$1:$AH$1291, 18, FALSE),"")</f>
        <v>3600.4</v>
      </c>
      <c r="H364" s="17" t="str">
        <f>_xlfn.IFNA(VLOOKUP(CONCATENATE($A364,"_",$B364), 'Srbench noise 0'!$A$1:$AH$1291, 28, FALSE),"")</f>
        <v>(-0.00711489*x0**3*x2 + 0.10066556*x0**2*x1*x3)/x4**2</v>
      </c>
      <c r="I364" s="17">
        <f t="shared" si="30"/>
        <v>1</v>
      </c>
      <c r="J364" s="17">
        <f t="shared" si="31"/>
        <v>0</v>
      </c>
      <c r="K364" s="4">
        <f t="shared" si="32"/>
        <v>0</v>
      </c>
      <c r="L364" s="3">
        <f>_xlfn.IFNA(VLOOKUP(CONCATENATE($A364,"_",$B364), 'Srbench noise 0.01'!$A$1:$AH$1291, 32, FALSE),"")</f>
        <v>0.99831367000000004</v>
      </c>
      <c r="M364" s="17">
        <f>_xlfn.IFNA(VLOOKUP(CONCATENATE($A364,"_",$B364), 'Srbench noise 0.01'!$A$1:$AH$1291, 34, FALSE),"")</f>
        <v>0.12583794000000001</v>
      </c>
      <c r="N364" s="17">
        <f>_xlfn.IFNA(VLOOKUP(CONCATENATE($A364,"_",$B364), 'Srbench noise 0.01'!$A$1:$AH$1291, 16, FALSE),"")</f>
        <v>22</v>
      </c>
      <c r="O364" s="17">
        <f>_xlfn.IFNA(VLOOKUP(CONCATENATE($A364,"_",$B364), 'Srbench noise 0.01'!$A$1:$AH$1291, 18, FALSE),"")</f>
        <v>124.1</v>
      </c>
      <c r="P364" s="17" t="str">
        <f>_xlfn.IFNA(VLOOKUP(CONCATENATE($A364,"_",$B364), 'Srbench noise 0.01'!$A$1:$AH$1291, 28, FALSE),"")</f>
        <v>0.1*x0**2*x1*x3/x4**2 + 2.37*cos(0.07*x0*x2/x4) - 2.35</v>
      </c>
      <c r="Q364" s="17">
        <f t="shared" si="33"/>
        <v>0</v>
      </c>
      <c r="R364" s="17">
        <f t="shared" si="34"/>
        <v>0</v>
      </c>
      <c r="S364" s="4">
        <f t="shared" si="35"/>
        <v>0</v>
      </c>
    </row>
    <row r="365" spans="1:19" x14ac:dyDescent="0.25">
      <c r="A365" t="s">
        <v>114</v>
      </c>
      <c r="B365">
        <v>4426</v>
      </c>
      <c r="C365" t="str">
        <f>VLOOKUP(A365,'srbench true models'!$A$1:$B$133,2,FALSE)</f>
        <v xml:space="preserve"> h/(2*3.1415926535)*omega**3/(3.1415926535**2*c**2*(exp((h/(2*3.1415926535))*omega/(kb*T))-1))</v>
      </c>
      <c r="D365" s="3">
        <f>_xlfn.IFNA(VLOOKUP(CONCATENATE($A365,"_",$B365), 'Srbench noise 0'!$A$1:$AH$1291, 32, FALSE),"")</f>
        <v>0.99997237000000005</v>
      </c>
      <c r="E365" s="17">
        <f>_xlfn.IFNA(VLOOKUP(CONCATENATE($A365,"_",$B365), 'Srbench noise 0'!$A$1:$AH$1291, 34, FALSE),"")</f>
        <v>1.5769350000000001E-2</v>
      </c>
      <c r="F365" s="17">
        <f>_xlfn.IFNA(VLOOKUP(CONCATENATE($A365,"_",$B365), 'Srbench noise 0'!$A$1:$AH$1291, 16, FALSE),"")</f>
        <v>18</v>
      </c>
      <c r="G365" s="17">
        <f>_xlfn.IFNA(VLOOKUP(CONCATENATE($A365,"_",$B365), 'Srbench noise 0'!$A$1:$AH$1291, 18, FALSE),"")</f>
        <v>3602.6</v>
      </c>
      <c r="H365" s="17" t="str">
        <f>_xlfn.IFNA(VLOOKUP(CONCATENATE($A365,"_",$B365), 'Srbench noise 0'!$A$1:$AH$1291, 28, FALSE),"")</f>
        <v>(-0.00720119*x0**3*x2 + 0.10079873*x0**2*x1*x3)/x4**2</v>
      </c>
      <c r="I365" s="17">
        <f t="shared" si="30"/>
        <v>1</v>
      </c>
      <c r="J365" s="17">
        <f t="shared" si="31"/>
        <v>0</v>
      </c>
      <c r="K365" s="4">
        <f t="shared" si="32"/>
        <v>0</v>
      </c>
      <c r="L365" s="3">
        <f>_xlfn.IFNA(VLOOKUP(CONCATENATE($A365,"_",$B365), 'Srbench noise 0.01'!$A$1:$AH$1291, 32, FALSE),"")</f>
        <v>0.98816919000000003</v>
      </c>
      <c r="M365" s="17">
        <f>_xlfn.IFNA(VLOOKUP(CONCATENATE($A365,"_",$B365), 'Srbench noise 0.01'!$A$1:$AH$1291, 34, FALSE),"")</f>
        <v>0.32632275999999999</v>
      </c>
      <c r="N365" s="17">
        <f>_xlfn.IFNA(VLOOKUP(CONCATENATE($A365,"_",$B365), 'Srbench noise 0.01'!$A$1:$AH$1291, 16, FALSE),"")</f>
        <v>18</v>
      </c>
      <c r="O365" s="17">
        <f>_xlfn.IFNA(VLOOKUP(CONCATENATE($A365,"_",$B365), 'Srbench noise 0.01'!$A$1:$AH$1291, 18, FALSE),"")</f>
        <v>177.2</v>
      </c>
      <c r="P365" s="17" t="str">
        <f>_xlfn.IFNA(VLOOKUP(CONCATENATE($A365,"_",$B365), 'Srbench noise 0.01'!$A$1:$AH$1291, 28, FALSE),"")</f>
        <v>(-0.e-2*x0**3*x2 + 0.1*x0**2*x1*x3)/x4**2</v>
      </c>
      <c r="Q365" s="17">
        <f t="shared" si="33"/>
        <v>0</v>
      </c>
      <c r="R365" s="17">
        <f t="shared" si="34"/>
        <v>0</v>
      </c>
      <c r="S365" s="4">
        <f t="shared" si="35"/>
        <v>0</v>
      </c>
    </row>
    <row r="366" spans="1:19" x14ac:dyDescent="0.25">
      <c r="A366" t="s">
        <v>114</v>
      </c>
      <c r="B366">
        <v>5390</v>
      </c>
      <c r="C366" t="str">
        <f>VLOOKUP(A366,'srbench true models'!$A$1:$B$133,2,FALSE)</f>
        <v xml:space="preserve"> h/(2*3.1415926535)*omega**3/(3.1415926535**2*c**2*(exp((h/(2*3.1415926535))*omega/(kb*T))-1))</v>
      </c>
      <c r="D366" s="3">
        <f>_xlfn.IFNA(VLOOKUP(CONCATENATE($A366,"_",$B366), 'Srbench noise 0'!$A$1:$AH$1291, 32, FALSE),"")</f>
        <v>0.99997873000000004</v>
      </c>
      <c r="E366" s="17">
        <f>_xlfn.IFNA(VLOOKUP(CONCATENATE($A366,"_",$B366), 'Srbench noise 0'!$A$1:$AH$1291, 34, FALSE),"")</f>
        <v>1.3810670000000001E-2</v>
      </c>
      <c r="F366" s="17">
        <f>_xlfn.IFNA(VLOOKUP(CONCATENATE($A366,"_",$B366), 'Srbench noise 0'!$A$1:$AH$1291, 16, FALSE),"")</f>
        <v>18</v>
      </c>
      <c r="G366" s="17">
        <f>_xlfn.IFNA(VLOOKUP(CONCATENATE($A366,"_",$B366), 'Srbench noise 0'!$A$1:$AH$1291, 18, FALSE),"")</f>
        <v>3600.3</v>
      </c>
      <c r="H366" s="17" t="str">
        <f>_xlfn.IFNA(VLOOKUP(CONCATENATE($A366,"_",$B366), 'Srbench noise 0'!$A$1:$AH$1291, 28, FALSE),"")</f>
        <v>(-0.00711442*x0**3*x2 + 0.10066036*x0**2*x1*x3)/x4**2</v>
      </c>
      <c r="I366" s="17">
        <f t="shared" si="30"/>
        <v>1</v>
      </c>
      <c r="J366" s="17">
        <f t="shared" si="31"/>
        <v>0</v>
      </c>
      <c r="K366" s="4">
        <f t="shared" si="32"/>
        <v>0</v>
      </c>
      <c r="L366" s="3">
        <f>_xlfn.IFNA(VLOOKUP(CONCATENATE($A366,"_",$B366), 'Srbench noise 0.01'!$A$1:$AH$1291, 32, FALSE),"")</f>
        <v>0.98849986999999995</v>
      </c>
      <c r="M366" s="17">
        <f>_xlfn.IFNA(VLOOKUP(CONCATENATE($A366,"_",$B366), 'Srbench noise 0.01'!$A$1:$AH$1291, 34, FALSE),"")</f>
        <v>0.3210945</v>
      </c>
      <c r="N366" s="17">
        <f>_xlfn.IFNA(VLOOKUP(CONCATENATE($A366,"_",$B366), 'Srbench noise 0.01'!$A$1:$AH$1291, 16, FALSE),"")</f>
        <v>18</v>
      </c>
      <c r="O366" s="17">
        <f>_xlfn.IFNA(VLOOKUP(CONCATENATE($A366,"_",$B366), 'Srbench noise 0.01'!$A$1:$AH$1291, 18, FALSE),"")</f>
        <v>176.1</v>
      </c>
      <c r="P366" s="17" t="str">
        <f>_xlfn.IFNA(VLOOKUP(CONCATENATE($A366,"_",$B366), 'Srbench noise 0.01'!$A$1:$AH$1291, 28, FALSE),"")</f>
        <v>(-0.e-2*x0**3*x2 + 0.1*x0**2*x1*x3)/x4**2</v>
      </c>
      <c r="Q366" s="17">
        <f t="shared" si="33"/>
        <v>0</v>
      </c>
      <c r="R366" s="17">
        <f t="shared" si="34"/>
        <v>0</v>
      </c>
      <c r="S366" s="4">
        <f t="shared" si="35"/>
        <v>0</v>
      </c>
    </row>
    <row r="367" spans="1:19" x14ac:dyDescent="0.25">
      <c r="A367" t="s">
        <v>114</v>
      </c>
      <c r="B367">
        <v>14423</v>
      </c>
      <c r="C367" t="str">
        <f>VLOOKUP(A367,'srbench true models'!$A$1:$B$133,2,FALSE)</f>
        <v xml:space="preserve"> h/(2*3.1415926535)*omega**3/(3.1415926535**2*c**2*(exp((h/(2*3.1415926535))*omega/(kb*T))-1))</v>
      </c>
      <c r="D367" s="3">
        <f>_xlfn.IFNA(VLOOKUP(CONCATENATE($A367,"_",$B367), 'Srbench noise 0'!$A$1:$AH$1291, 32, FALSE),"")</f>
        <v>0.99996733000000004</v>
      </c>
      <c r="E367" s="17">
        <f>_xlfn.IFNA(VLOOKUP(CONCATENATE($A367,"_",$B367), 'Srbench noise 0'!$A$1:$AH$1291, 34, FALSE),"")</f>
        <v>1.706061E-2</v>
      </c>
      <c r="F367" s="17">
        <f>_xlfn.IFNA(VLOOKUP(CONCATENATE($A367,"_",$B367), 'Srbench noise 0'!$A$1:$AH$1291, 16, FALSE),"")</f>
        <v>18</v>
      </c>
      <c r="G367" s="17">
        <f>_xlfn.IFNA(VLOOKUP(CONCATENATE($A367,"_",$B367), 'Srbench noise 0'!$A$1:$AH$1291, 18, FALSE),"")</f>
        <v>3600.4</v>
      </c>
      <c r="H367" s="17" t="str">
        <f>_xlfn.IFNA(VLOOKUP(CONCATENATE($A367,"_",$B367), 'Srbench noise 0'!$A$1:$AH$1291, 28, FALSE),"")</f>
        <v>(-0.00694611*x0**3*x2 + 0.10041904*x0**2*x1*x3)/x4**2</v>
      </c>
      <c r="I367" s="17">
        <f t="shared" si="30"/>
        <v>1</v>
      </c>
      <c r="J367" s="17">
        <f t="shared" si="31"/>
        <v>0</v>
      </c>
      <c r="K367" s="4">
        <f t="shared" si="32"/>
        <v>0</v>
      </c>
      <c r="L367" s="3">
        <f>_xlfn.IFNA(VLOOKUP(CONCATENATE($A367,"_",$B367), 'Srbench noise 0.01'!$A$1:$AH$1291, 32, FALSE),"")</f>
        <v>0.98835150999999999</v>
      </c>
      <c r="M367" s="17">
        <f>_xlfn.IFNA(VLOOKUP(CONCATENATE($A367,"_",$B367), 'Srbench noise 0.01'!$A$1:$AH$1291, 34, FALSE),"")</f>
        <v>0.32213259999999999</v>
      </c>
      <c r="N367" s="17">
        <f>_xlfn.IFNA(VLOOKUP(CONCATENATE($A367,"_",$B367), 'Srbench noise 0.01'!$A$1:$AH$1291, 16, FALSE),"")</f>
        <v>18</v>
      </c>
      <c r="O367" s="17">
        <f>_xlfn.IFNA(VLOOKUP(CONCATENATE($A367,"_",$B367), 'Srbench noise 0.01'!$A$1:$AH$1291, 18, FALSE),"")</f>
        <v>96.9</v>
      </c>
      <c r="P367" s="17" t="str">
        <f>_xlfn.IFNA(VLOOKUP(CONCATENATE($A367,"_",$B367), 'Srbench noise 0.01'!$A$1:$AH$1291, 28, FALSE),"")</f>
        <v>(-0.e-2*x0**3*x2 + 0.1*x0**2*x1*x3)/x4**2</v>
      </c>
      <c r="Q367" s="17">
        <f t="shared" si="33"/>
        <v>0</v>
      </c>
      <c r="R367" s="17">
        <f t="shared" si="34"/>
        <v>0</v>
      </c>
      <c r="S367" s="4">
        <f t="shared" si="35"/>
        <v>0</v>
      </c>
    </row>
    <row r="368" spans="1:19" x14ac:dyDescent="0.25">
      <c r="A368" t="s">
        <v>114</v>
      </c>
      <c r="B368">
        <v>15795</v>
      </c>
      <c r="C368" t="str">
        <f>VLOOKUP(A368,'srbench true models'!$A$1:$B$133,2,FALSE)</f>
        <v xml:space="preserve"> h/(2*3.1415926535)*omega**3/(3.1415926535**2*c**2*(exp((h/(2*3.1415926535))*omega/(kb*T))-1))</v>
      </c>
      <c r="D368" s="3">
        <f>_xlfn.IFNA(VLOOKUP(CONCATENATE($A368,"_",$B368), 'Srbench noise 0'!$A$1:$AH$1291, 32, FALSE),"")</f>
        <v>0.99997219000000004</v>
      </c>
      <c r="E368" s="17">
        <f>_xlfn.IFNA(VLOOKUP(CONCATENATE($A368,"_",$B368), 'Srbench noise 0'!$A$1:$AH$1291, 34, FALSE),"")</f>
        <v>1.6004629999999999E-2</v>
      </c>
      <c r="F368" s="17">
        <f>_xlfn.IFNA(VLOOKUP(CONCATENATE($A368,"_",$B368), 'Srbench noise 0'!$A$1:$AH$1291, 16, FALSE),"")</f>
        <v>23</v>
      </c>
      <c r="G368" s="17">
        <f>_xlfn.IFNA(VLOOKUP(CONCATENATE($A368,"_",$B368), 'Srbench noise 0'!$A$1:$AH$1291, 18, FALSE),"")</f>
        <v>3600.2</v>
      </c>
      <c r="H368" s="17" t="str">
        <f>_xlfn.IFNA(VLOOKUP(CONCATENATE($A368,"_",$B368), 'Srbench noise 0'!$A$1:$AH$1291, 28, FALSE),"")</f>
        <v>(-0.00707603*x0**3*x2 + 0.10058817*x0**2*x1*x3 + 0.00161325*x4**2)/x4**2</v>
      </c>
      <c r="I368" s="17">
        <f t="shared" si="30"/>
        <v>1</v>
      </c>
      <c r="J368" s="17">
        <f t="shared" si="31"/>
        <v>0</v>
      </c>
      <c r="K368" s="4">
        <f t="shared" si="32"/>
        <v>0</v>
      </c>
      <c r="L368" s="3">
        <f>_xlfn.IFNA(VLOOKUP(CONCATENATE($A368,"_",$B368), 'Srbench noise 0.01'!$A$1:$AH$1291, 32, FALSE),"")</f>
        <v>0.99590224999999999</v>
      </c>
      <c r="M368" s="17">
        <f>_xlfn.IFNA(VLOOKUP(CONCATENATE($A368,"_",$B368), 'Srbench noise 0.01'!$A$1:$AH$1291, 34, FALSE),"")</f>
        <v>0.19427553</v>
      </c>
      <c r="N368" s="17">
        <f>_xlfn.IFNA(VLOOKUP(CONCATENATE($A368,"_",$B368), 'Srbench noise 0.01'!$A$1:$AH$1291, 16, FALSE),"")</f>
        <v>41</v>
      </c>
      <c r="O368" s="17">
        <f>_xlfn.IFNA(VLOOKUP(CONCATENATE($A368,"_",$B368), 'Srbench noise 0.01'!$A$1:$AH$1291, 18, FALSE),"")</f>
        <v>140.9</v>
      </c>
      <c r="P368" s="17" t="str">
        <f>_xlfn.IFNA(VLOOKUP(CONCATENATE($A368,"_",$B368), 'Srbench noise 0.01'!$A$1:$AH$1291, 28, FALSE),"")</f>
        <v>(0.34*x0**2*log(x1)**2*log(x3) + 0.03*x0**2*log(x3)**2*log(x1*x3)**2 + 0.18*x0**2 + 0.05*x4**2)/x4**2</v>
      </c>
      <c r="Q368" s="17">
        <f t="shared" si="33"/>
        <v>0</v>
      </c>
      <c r="R368" s="17">
        <f t="shared" si="34"/>
        <v>0</v>
      </c>
      <c r="S368" s="4">
        <f t="shared" si="35"/>
        <v>0</v>
      </c>
    </row>
    <row r="369" spans="1:19" x14ac:dyDescent="0.25">
      <c r="A369" t="s">
        <v>114</v>
      </c>
      <c r="B369">
        <v>16850</v>
      </c>
      <c r="C369" t="str">
        <f>VLOOKUP(A369,'srbench true models'!$A$1:$B$133,2,FALSE)</f>
        <v xml:space="preserve"> h/(2*3.1415926535)*omega**3/(3.1415926535**2*c**2*(exp((h/(2*3.1415926535))*omega/(kb*T))-1))</v>
      </c>
      <c r="D369" s="3">
        <f>_xlfn.IFNA(VLOOKUP(CONCATENATE($A369,"_",$B369), 'Srbench noise 0'!$A$1:$AH$1291, 32, FALSE),"")</f>
        <v>0.99996664999999996</v>
      </c>
      <c r="E369" s="17">
        <f>_xlfn.IFNA(VLOOKUP(CONCATENATE($A369,"_",$B369), 'Srbench noise 0'!$A$1:$AH$1291, 34, FALSE),"")</f>
        <v>1.7538430000000001E-2</v>
      </c>
      <c r="F369" s="17">
        <f>_xlfn.IFNA(VLOOKUP(CONCATENATE($A369,"_",$B369), 'Srbench noise 0'!$A$1:$AH$1291, 16, FALSE),"")</f>
        <v>18</v>
      </c>
      <c r="G369" s="17">
        <f>_xlfn.IFNA(VLOOKUP(CONCATENATE($A369,"_",$B369), 'Srbench noise 0'!$A$1:$AH$1291, 18, FALSE),"")</f>
        <v>3601.7</v>
      </c>
      <c r="H369" s="17" t="str">
        <f>_xlfn.IFNA(VLOOKUP(CONCATENATE($A369,"_",$B369), 'Srbench noise 0'!$A$1:$AH$1291, 28, FALSE),"")</f>
        <v>(-0.00719405*x0**3*x2 + 0.10071832*x0**2*x1*x3)/x4**2</v>
      </c>
      <c r="I369" s="17">
        <f t="shared" si="30"/>
        <v>1</v>
      </c>
      <c r="J369" s="17">
        <f t="shared" si="31"/>
        <v>0</v>
      </c>
      <c r="K369" s="4">
        <f t="shared" si="32"/>
        <v>0</v>
      </c>
      <c r="L369" s="3">
        <f>_xlfn.IFNA(VLOOKUP(CONCATENATE($A369,"_",$B369), 'Srbench noise 0.01'!$A$1:$AH$1291, 32, FALSE),"")</f>
        <v>0.98794112000000001</v>
      </c>
      <c r="M369" s="17">
        <f>_xlfn.IFNA(VLOOKUP(CONCATENATE($A369,"_",$B369), 'Srbench noise 0.01'!$A$1:$AH$1291, 34, FALSE),"")</f>
        <v>0.33351385</v>
      </c>
      <c r="N369" s="17">
        <f>_xlfn.IFNA(VLOOKUP(CONCATENATE($A369,"_",$B369), 'Srbench noise 0.01'!$A$1:$AH$1291, 16, FALSE),"")</f>
        <v>17</v>
      </c>
      <c r="O369" s="17">
        <f>_xlfn.IFNA(VLOOKUP(CONCATENATE($A369,"_",$B369), 'Srbench noise 0.01'!$A$1:$AH$1291, 18, FALSE),"")</f>
        <v>142.69999999999999</v>
      </c>
      <c r="P369" s="17" t="str">
        <f>_xlfn.IFNA(VLOOKUP(CONCATENATE($A369,"_",$B369), 'Srbench noise 0.01'!$A$1:$AH$1291, 28, FALSE),"")</f>
        <v>(0.1*x0**2*x1*x3 + 0.01*x4**2)/x4**2</v>
      </c>
      <c r="Q369" s="17">
        <f t="shared" si="33"/>
        <v>0</v>
      </c>
      <c r="R369" s="17">
        <f t="shared" si="34"/>
        <v>0</v>
      </c>
      <c r="S369" s="4">
        <f t="shared" si="35"/>
        <v>0</v>
      </c>
    </row>
    <row r="370" spans="1:19" x14ac:dyDescent="0.25">
      <c r="A370" t="s">
        <v>114</v>
      </c>
      <c r="B370">
        <v>21962</v>
      </c>
      <c r="C370" t="str">
        <f>VLOOKUP(A370,'srbench true models'!$A$1:$B$133,2,FALSE)</f>
        <v xml:space="preserve"> h/(2*3.1415926535)*omega**3/(3.1415926535**2*c**2*(exp((h/(2*3.1415926535))*omega/(kb*T))-1))</v>
      </c>
      <c r="D370" s="3">
        <f>_xlfn.IFNA(VLOOKUP(CONCATENATE($A370,"_",$B370), 'Srbench noise 0'!$A$1:$AH$1291, 32, FALSE),"")</f>
        <v>0.99997645999999996</v>
      </c>
      <c r="E370" s="17">
        <f>_xlfn.IFNA(VLOOKUP(CONCATENATE($A370,"_",$B370), 'Srbench noise 0'!$A$1:$AH$1291, 34, FALSE),"")</f>
        <v>1.444834E-2</v>
      </c>
      <c r="F370" s="17">
        <f>_xlfn.IFNA(VLOOKUP(CONCATENATE($A370,"_",$B370), 'Srbench noise 0'!$A$1:$AH$1291, 16, FALSE),"")</f>
        <v>18</v>
      </c>
      <c r="G370" s="17">
        <f>_xlfn.IFNA(VLOOKUP(CONCATENATE($A370,"_",$B370), 'Srbench noise 0'!$A$1:$AH$1291, 18, FALSE),"")</f>
        <v>3600.3</v>
      </c>
      <c r="H370" s="17" t="str">
        <f>_xlfn.IFNA(VLOOKUP(CONCATENATE($A370,"_",$B370), 'Srbench noise 0'!$A$1:$AH$1291, 28, FALSE),"")</f>
        <v>(-0.00719461*x0**3*x2 + 0.10073745*x0**2*x1*x3)/x4**2</v>
      </c>
      <c r="I370" s="17">
        <f t="shared" si="30"/>
        <v>1</v>
      </c>
      <c r="J370" s="17">
        <f t="shared" si="31"/>
        <v>0</v>
      </c>
      <c r="K370" s="4">
        <f t="shared" si="32"/>
        <v>0</v>
      </c>
      <c r="L370" s="3">
        <f>_xlfn.IFNA(VLOOKUP(CONCATENATE($A370,"_",$B370), 'Srbench noise 0.01'!$A$1:$AH$1291, 32, FALSE),"")</f>
        <v>0.98703328999999995</v>
      </c>
      <c r="M370" s="17">
        <f>_xlfn.IFNA(VLOOKUP(CONCATENATE($A370,"_",$B370), 'Srbench noise 0.01'!$A$1:$AH$1291, 34, FALSE),"")</f>
        <v>0.33912298000000002</v>
      </c>
      <c r="N370" s="17">
        <f>_xlfn.IFNA(VLOOKUP(CONCATENATE($A370,"_",$B370), 'Srbench noise 0.01'!$A$1:$AH$1291, 16, FALSE),"")</f>
        <v>17</v>
      </c>
      <c r="O370" s="17">
        <f>_xlfn.IFNA(VLOOKUP(CONCATENATE($A370,"_",$B370), 'Srbench noise 0.01'!$A$1:$AH$1291, 18, FALSE),"")</f>
        <v>107.2</v>
      </c>
      <c r="P370" s="17" t="str">
        <f>_xlfn.IFNA(VLOOKUP(CONCATENATE($A370,"_",$B370), 'Srbench noise 0.01'!$A$1:$AH$1291, 28, FALSE),"")</f>
        <v>(0.1*x0**2*x1*x3 + 0.01*x4**2)/x4**2</v>
      </c>
      <c r="Q370" s="17">
        <f t="shared" si="33"/>
        <v>0</v>
      </c>
      <c r="R370" s="17">
        <f t="shared" si="34"/>
        <v>0</v>
      </c>
      <c r="S370" s="4">
        <f t="shared" si="35"/>
        <v>0</v>
      </c>
    </row>
    <row r="371" spans="1:19" x14ac:dyDescent="0.25">
      <c r="A371" t="s">
        <v>114</v>
      </c>
      <c r="B371">
        <v>23654</v>
      </c>
      <c r="C371" t="str">
        <f>VLOOKUP(A371,'srbench true models'!$A$1:$B$133,2,FALSE)</f>
        <v xml:space="preserve"> h/(2*3.1415926535)*omega**3/(3.1415926535**2*c**2*(exp((h/(2*3.1415926535))*omega/(kb*T))-1))</v>
      </c>
      <c r="D371" s="3">
        <f>_xlfn.IFNA(VLOOKUP(CONCATENATE($A371,"_",$B371), 'Srbench noise 0'!$A$1:$AH$1291, 32, FALSE),"")</f>
        <v>0.99996991000000002</v>
      </c>
      <c r="E371" s="17">
        <f>_xlfn.IFNA(VLOOKUP(CONCATENATE($A371,"_",$B371), 'Srbench noise 0'!$A$1:$AH$1291, 34, FALSE),"")</f>
        <v>1.6758820000000001E-2</v>
      </c>
      <c r="F371" s="17">
        <f>_xlfn.IFNA(VLOOKUP(CONCATENATE($A371,"_",$B371), 'Srbench noise 0'!$A$1:$AH$1291, 16, FALSE),"")</f>
        <v>18</v>
      </c>
      <c r="G371" s="17">
        <f>_xlfn.IFNA(VLOOKUP(CONCATENATE($A371,"_",$B371), 'Srbench noise 0'!$A$1:$AH$1291, 18, FALSE),"")</f>
        <v>3600.5</v>
      </c>
      <c r="H371" s="17" t="str">
        <f>_xlfn.IFNA(VLOOKUP(CONCATENATE($A371,"_",$B371), 'Srbench noise 0'!$A$1:$AH$1291, 28, FALSE),"")</f>
        <v>(-0.0071967*x0**3*x2 + 0.10081535*x0**2*x1*x3)/x4**2</v>
      </c>
      <c r="I371" s="17">
        <f t="shared" si="30"/>
        <v>1</v>
      </c>
      <c r="J371" s="17">
        <f t="shared" si="31"/>
        <v>0</v>
      </c>
      <c r="K371" s="4">
        <f t="shared" si="32"/>
        <v>0</v>
      </c>
      <c r="L371" s="3">
        <f>_xlfn.IFNA(VLOOKUP(CONCATENATE($A371,"_",$B371), 'Srbench noise 0.01'!$A$1:$AH$1291, 32, FALSE),"")</f>
        <v>0.98821088999999995</v>
      </c>
      <c r="M371" s="17">
        <f>_xlfn.IFNA(VLOOKUP(CONCATENATE($A371,"_",$B371), 'Srbench noise 0.01'!$A$1:$AH$1291, 34, FALSE),"")</f>
        <v>0.33173578999999997</v>
      </c>
      <c r="N371" s="17">
        <f>_xlfn.IFNA(VLOOKUP(CONCATENATE($A371,"_",$B371), 'Srbench noise 0.01'!$A$1:$AH$1291, 16, FALSE),"")</f>
        <v>10</v>
      </c>
      <c r="O371" s="17">
        <f>_xlfn.IFNA(VLOOKUP(CONCATENATE($A371,"_",$B371), 'Srbench noise 0.01'!$A$1:$AH$1291, 18, FALSE),"")</f>
        <v>141.30000000000001</v>
      </c>
      <c r="P371" s="17" t="str">
        <f>_xlfn.IFNA(VLOOKUP(CONCATENATE($A371,"_",$B371), 'Srbench noise 0.01'!$A$1:$AH$1291, 28, FALSE),"")</f>
        <v>0.1*x0**2*x1*x3/x4**2</v>
      </c>
      <c r="Q371" s="17">
        <f t="shared" si="33"/>
        <v>0</v>
      </c>
      <c r="R371" s="17">
        <f t="shared" si="34"/>
        <v>0</v>
      </c>
      <c r="S371" s="4">
        <f t="shared" si="35"/>
        <v>0</v>
      </c>
    </row>
    <row r="372" spans="1:19" x14ac:dyDescent="0.25">
      <c r="A372" t="s">
        <v>114</v>
      </c>
      <c r="B372">
        <v>28020</v>
      </c>
      <c r="C372" t="str">
        <f>VLOOKUP(A372,'srbench true models'!$A$1:$B$133,2,FALSE)</f>
        <v xml:space="preserve"> h/(2*3.1415926535)*omega**3/(3.1415926535**2*c**2*(exp((h/(2*3.1415926535))*omega/(kb*T))-1))</v>
      </c>
      <c r="D372" s="3">
        <f>_xlfn.IFNA(VLOOKUP(CONCATENATE($A372,"_",$B372), 'Srbench noise 0'!$A$1:$AH$1291, 32, FALSE),"")</f>
        <v>0.99997804000000001</v>
      </c>
      <c r="E372" s="17">
        <f>_xlfn.IFNA(VLOOKUP(CONCATENATE($A372,"_",$B372), 'Srbench noise 0'!$A$1:$AH$1291, 34, FALSE),"")</f>
        <v>1.400787E-2</v>
      </c>
      <c r="F372" s="17">
        <f>_xlfn.IFNA(VLOOKUP(CONCATENATE($A372,"_",$B372), 'Srbench noise 0'!$A$1:$AH$1291, 16, FALSE),"")</f>
        <v>18</v>
      </c>
      <c r="G372" s="17">
        <f>_xlfn.IFNA(VLOOKUP(CONCATENATE($A372,"_",$B372), 'Srbench noise 0'!$A$1:$AH$1291, 18, FALSE),"")</f>
        <v>3601</v>
      </c>
      <c r="H372" s="17" t="str">
        <f>_xlfn.IFNA(VLOOKUP(CONCATENATE($A372,"_",$B372), 'Srbench noise 0'!$A$1:$AH$1291, 28, FALSE),"")</f>
        <v>(-0.00714452*x0**3*x2 + 0.1006803*x0**2*x1*x3)/x4**2</v>
      </c>
      <c r="I372" s="17">
        <f t="shared" si="30"/>
        <v>1</v>
      </c>
      <c r="J372" s="17">
        <f t="shared" si="31"/>
        <v>0</v>
      </c>
      <c r="K372" s="4">
        <f t="shared" si="32"/>
        <v>0</v>
      </c>
      <c r="L372" s="3">
        <f>_xlfn.IFNA(VLOOKUP(CONCATENATE($A372,"_",$B372), 'Srbench noise 0.01'!$A$1:$AH$1291, 32, FALSE),"")</f>
        <v>0.99777059999999995</v>
      </c>
      <c r="M372" s="17">
        <f>_xlfn.IFNA(VLOOKUP(CONCATENATE($A372,"_",$B372), 'Srbench noise 0.01'!$A$1:$AH$1291, 34, FALSE),"")</f>
        <v>0.14114330999999999</v>
      </c>
      <c r="N372" s="17">
        <f>_xlfn.IFNA(VLOOKUP(CONCATENATE($A372,"_",$B372), 'Srbench noise 0.01'!$A$1:$AH$1291, 16, FALSE),"")</f>
        <v>33</v>
      </c>
      <c r="O372" s="17">
        <f>_xlfn.IFNA(VLOOKUP(CONCATENATE($A372,"_",$B372), 'Srbench noise 0.01'!$A$1:$AH$1291, 18, FALSE),"")</f>
        <v>256.39999999999998</v>
      </c>
      <c r="P372" s="17" t="str">
        <f>_xlfn.IFNA(VLOOKUP(CONCATENATE($A372,"_",$B372), 'Srbench noise 0.01'!$A$1:$AH$1291, 28, FALSE),"")</f>
        <v>(x0**2*x2*(0.07*log(x1)**4 + 0.4*log(x1)*log(x3)**2 + 0.13) + 0.17*x0*x3)/(x2*x4**2)</v>
      </c>
      <c r="Q372" s="17">
        <f t="shared" si="33"/>
        <v>0</v>
      </c>
      <c r="R372" s="17">
        <f t="shared" si="34"/>
        <v>0</v>
      </c>
      <c r="S372" s="4">
        <f t="shared" si="35"/>
        <v>0</v>
      </c>
    </row>
    <row r="373" spans="1:19" x14ac:dyDescent="0.25">
      <c r="A373" t="s">
        <v>114</v>
      </c>
      <c r="B373">
        <v>29910</v>
      </c>
      <c r="C373" t="str">
        <f>VLOOKUP(A373,'srbench true models'!$A$1:$B$133,2,FALSE)</f>
        <v xml:space="preserve"> h/(2*3.1415926535)*omega**3/(3.1415926535**2*c**2*(exp((h/(2*3.1415926535))*omega/(kb*T))-1))</v>
      </c>
      <c r="D373" s="3">
        <f>_xlfn.IFNA(VLOOKUP(CONCATENATE($A373,"_",$B373), 'Srbench noise 0'!$A$1:$AH$1291, 32, FALSE),"")</f>
        <v>0.99996750000000001</v>
      </c>
      <c r="E373" s="17">
        <f>_xlfn.IFNA(VLOOKUP(CONCATENATE($A373,"_",$B373), 'Srbench noise 0'!$A$1:$AH$1291, 34, FALSE),"")</f>
        <v>1.702733E-2</v>
      </c>
      <c r="F373" s="17">
        <f>_xlfn.IFNA(VLOOKUP(CONCATENATE($A373,"_",$B373), 'Srbench noise 0'!$A$1:$AH$1291, 16, FALSE),"")</f>
        <v>18</v>
      </c>
      <c r="G373" s="17">
        <f>_xlfn.IFNA(VLOOKUP(CONCATENATE($A373,"_",$B373), 'Srbench noise 0'!$A$1:$AH$1291, 18, FALSE),"")</f>
        <v>3602.5</v>
      </c>
      <c r="H373" s="17" t="str">
        <f>_xlfn.IFNA(VLOOKUP(CONCATENATE($A373,"_",$B373), 'Srbench noise 0'!$A$1:$AH$1291, 28, FALSE),"")</f>
        <v>(-0.00724358*x0**3*x2 + 0.10081328*x0**2*x1*x3)/x4**2</v>
      </c>
      <c r="I373" s="17">
        <f t="shared" si="30"/>
        <v>1</v>
      </c>
      <c r="J373" s="17">
        <f t="shared" si="31"/>
        <v>0</v>
      </c>
      <c r="K373" s="4">
        <f t="shared" si="32"/>
        <v>0</v>
      </c>
      <c r="L373" s="3">
        <f>_xlfn.IFNA(VLOOKUP(CONCATENATE($A373,"_",$B373), 'Srbench noise 0.01'!$A$1:$AH$1291, 32, FALSE),"")</f>
        <v>0.99983370000000005</v>
      </c>
      <c r="M373" s="17">
        <f>_xlfn.IFNA(VLOOKUP(CONCATENATE($A373,"_",$B373), 'Srbench noise 0.01'!$A$1:$AH$1291, 34, FALSE),"")</f>
        <v>3.8519020000000001E-2</v>
      </c>
      <c r="N373" s="17">
        <f>_xlfn.IFNA(VLOOKUP(CONCATENATE($A373,"_",$B373), 'Srbench noise 0.01'!$A$1:$AH$1291, 16, FALSE),"")</f>
        <v>36</v>
      </c>
      <c r="O373" s="17">
        <f>_xlfn.IFNA(VLOOKUP(CONCATENATE($A373,"_",$B373), 'Srbench noise 0.01'!$A$1:$AH$1291, 18, FALSE),"")</f>
        <v>160.1</v>
      </c>
      <c r="P373" s="17" t="str">
        <f>_xlfn.IFNA(VLOOKUP(CONCATENATE($A373,"_",$B373), 'Srbench noise 0.01'!$A$1:$AH$1291, 28, FALSE),"")</f>
        <v>(0.1*x0**2*x1*x3 + x4**2*(5.61*cos((0.05*x0*x2 + 0.06*x0 - 0.06*x2)/x4) - 5.61))/x4**2</v>
      </c>
      <c r="Q373" s="17">
        <f t="shared" si="33"/>
        <v>1</v>
      </c>
      <c r="R373" s="17">
        <f t="shared" si="34"/>
        <v>0</v>
      </c>
      <c r="S373" s="4">
        <f t="shared" si="35"/>
        <v>0</v>
      </c>
    </row>
    <row r="374" spans="1:19" x14ac:dyDescent="0.25">
      <c r="A374" t="s">
        <v>89</v>
      </c>
      <c r="B374">
        <v>860</v>
      </c>
      <c r="C374" t="str">
        <f>VLOOKUP(A374,'srbench true models'!$A$1:$B$133,2,FALSE)</f>
        <v xml:space="preserve"> mu_drift*q*Volt/d</v>
      </c>
      <c r="D374" s="3">
        <f>_xlfn.IFNA(VLOOKUP(CONCATENATE($A374,"_",$B374), 'Srbench noise 0'!$A$1:$AH$1291, 32, FALSE),"")</f>
        <v>1</v>
      </c>
      <c r="E374" s="17">
        <f>_xlfn.IFNA(VLOOKUP(CONCATENATE($A374,"_",$B374), 'Srbench noise 0'!$A$1:$AH$1291, 34, FALSE),"")</f>
        <v>0</v>
      </c>
      <c r="F374" s="17">
        <f>_xlfn.IFNA(VLOOKUP(CONCATENATE($A374,"_",$B374), 'Srbench noise 0'!$A$1:$AH$1291, 16, FALSE),"")</f>
        <v>7</v>
      </c>
      <c r="G374" s="17">
        <f>_xlfn.IFNA(VLOOKUP(CONCATENATE($A374,"_",$B374), 'Srbench noise 0'!$A$1:$AH$1291, 18, FALSE),"")</f>
        <v>12.3</v>
      </c>
      <c r="H374" s="17" t="str">
        <f>_xlfn.IFNA(VLOOKUP(CONCATENATE($A374,"_",$B374), 'Srbench noise 0'!$A$1:$AH$1291, 28, FALSE),"")</f>
        <v>x0*x1*x2/x3</v>
      </c>
      <c r="I374" s="17">
        <f t="shared" si="30"/>
        <v>1</v>
      </c>
      <c r="J374" s="17">
        <f t="shared" si="31"/>
        <v>1</v>
      </c>
      <c r="K374" s="4">
        <f t="shared" si="32"/>
        <v>1</v>
      </c>
      <c r="L374" s="3">
        <f>_xlfn.IFNA(VLOOKUP(CONCATENATE($A374,"_",$B374), 'Srbench noise 0.01'!$A$1:$AH$1291, 32, FALSE),"")</f>
        <v>1</v>
      </c>
      <c r="M374" s="17">
        <f>_xlfn.IFNA(VLOOKUP(CONCATENATE($A374,"_",$B374), 'Srbench noise 0.01'!$A$1:$AH$1291, 34, FALSE),"")</f>
        <v>0</v>
      </c>
      <c r="N374" s="17">
        <f>_xlfn.IFNA(VLOOKUP(CONCATENATE($A374,"_",$B374), 'Srbench noise 0.01'!$A$1:$AH$1291, 16, FALSE),"")</f>
        <v>7</v>
      </c>
      <c r="O374" s="17">
        <f>_xlfn.IFNA(VLOOKUP(CONCATENATE($A374,"_",$B374), 'Srbench noise 0.01'!$A$1:$AH$1291, 18, FALSE),"")</f>
        <v>12.9</v>
      </c>
      <c r="P374" s="17" t="str">
        <f>_xlfn.IFNA(VLOOKUP(CONCATENATE($A374,"_",$B374), 'Srbench noise 0.01'!$A$1:$AH$1291, 28, FALSE),"")</f>
        <v>x0*x1*x2/x3</v>
      </c>
      <c r="Q374" s="17">
        <f t="shared" si="33"/>
        <v>1</v>
      </c>
      <c r="R374" s="17">
        <f t="shared" si="34"/>
        <v>1</v>
      </c>
      <c r="S374" s="4">
        <f t="shared" si="35"/>
        <v>1</v>
      </c>
    </row>
    <row r="375" spans="1:19" x14ac:dyDescent="0.25">
      <c r="A375" t="s">
        <v>89</v>
      </c>
      <c r="B375">
        <v>4426</v>
      </c>
      <c r="C375" t="str">
        <f>VLOOKUP(A375,'srbench true models'!$A$1:$B$133,2,FALSE)</f>
        <v xml:space="preserve"> mu_drift*q*Volt/d</v>
      </c>
      <c r="D375" s="3">
        <f>_xlfn.IFNA(VLOOKUP(CONCATENATE($A375,"_",$B375), 'Srbench noise 0'!$A$1:$AH$1291, 32, FALSE),"")</f>
        <v>1</v>
      </c>
      <c r="E375" s="17">
        <f>_xlfn.IFNA(VLOOKUP(CONCATENATE($A375,"_",$B375), 'Srbench noise 0'!$A$1:$AH$1291, 34, FALSE),"")</f>
        <v>0</v>
      </c>
      <c r="F375" s="17">
        <f>_xlfn.IFNA(VLOOKUP(CONCATENATE($A375,"_",$B375), 'Srbench noise 0'!$A$1:$AH$1291, 16, FALSE),"")</f>
        <v>7</v>
      </c>
      <c r="G375" s="17">
        <f>_xlfn.IFNA(VLOOKUP(CONCATENATE($A375,"_",$B375), 'Srbench noise 0'!$A$1:$AH$1291, 18, FALSE),"")</f>
        <v>12.6</v>
      </c>
      <c r="H375" s="17" t="str">
        <f>_xlfn.IFNA(VLOOKUP(CONCATENATE($A375,"_",$B375), 'Srbench noise 0'!$A$1:$AH$1291, 28, FALSE),"")</f>
        <v>x0*x1*x2/x3</v>
      </c>
      <c r="I375" s="17">
        <f t="shared" si="30"/>
        <v>1</v>
      </c>
      <c r="J375" s="17">
        <f t="shared" si="31"/>
        <v>1</v>
      </c>
      <c r="K375" s="4">
        <f t="shared" si="32"/>
        <v>1</v>
      </c>
      <c r="L375" s="3">
        <f>_xlfn.IFNA(VLOOKUP(CONCATENATE($A375,"_",$B375), 'Srbench noise 0.01'!$A$1:$AH$1291, 32, FALSE),"")</f>
        <v>1</v>
      </c>
      <c r="M375" s="17">
        <f>_xlfn.IFNA(VLOOKUP(CONCATENATE($A375,"_",$B375), 'Srbench noise 0.01'!$A$1:$AH$1291, 34, FALSE),"")</f>
        <v>0</v>
      </c>
      <c r="N375" s="17">
        <f>_xlfn.IFNA(VLOOKUP(CONCATENATE($A375,"_",$B375), 'Srbench noise 0.01'!$A$1:$AH$1291, 16, FALSE),"")</f>
        <v>7</v>
      </c>
      <c r="O375" s="17">
        <f>_xlfn.IFNA(VLOOKUP(CONCATENATE($A375,"_",$B375), 'Srbench noise 0.01'!$A$1:$AH$1291, 18, FALSE),"")</f>
        <v>9.5</v>
      </c>
      <c r="P375" s="17" t="str">
        <f>_xlfn.IFNA(VLOOKUP(CONCATENATE($A375,"_",$B375), 'Srbench noise 0.01'!$A$1:$AH$1291, 28, FALSE),"")</f>
        <v>x0*x1*x2/x3</v>
      </c>
      <c r="Q375" s="17">
        <f t="shared" si="33"/>
        <v>1</v>
      </c>
      <c r="R375" s="17">
        <f t="shared" si="34"/>
        <v>1</v>
      </c>
      <c r="S375" s="4">
        <f t="shared" si="35"/>
        <v>1</v>
      </c>
    </row>
    <row r="376" spans="1:19" x14ac:dyDescent="0.25">
      <c r="A376" t="s">
        <v>89</v>
      </c>
      <c r="B376">
        <v>5390</v>
      </c>
      <c r="C376" t="str">
        <f>VLOOKUP(A376,'srbench true models'!$A$1:$B$133,2,FALSE)</f>
        <v xml:space="preserve"> mu_drift*q*Volt/d</v>
      </c>
      <c r="D376" s="3">
        <f>_xlfn.IFNA(VLOOKUP(CONCATENATE($A376,"_",$B376), 'Srbench noise 0'!$A$1:$AH$1291, 32, FALSE),"")</f>
        <v>1</v>
      </c>
      <c r="E376" s="17">
        <f>_xlfn.IFNA(VLOOKUP(CONCATENATE($A376,"_",$B376), 'Srbench noise 0'!$A$1:$AH$1291, 34, FALSE),"")</f>
        <v>0</v>
      </c>
      <c r="F376" s="17">
        <f>_xlfn.IFNA(VLOOKUP(CONCATENATE($A376,"_",$B376), 'Srbench noise 0'!$A$1:$AH$1291, 16, FALSE),"")</f>
        <v>7</v>
      </c>
      <c r="G376" s="17">
        <f>_xlfn.IFNA(VLOOKUP(CONCATENATE($A376,"_",$B376), 'Srbench noise 0'!$A$1:$AH$1291, 18, FALSE),"")</f>
        <v>13.2</v>
      </c>
      <c r="H376" s="17" t="str">
        <f>_xlfn.IFNA(VLOOKUP(CONCATENATE($A376,"_",$B376), 'Srbench noise 0'!$A$1:$AH$1291, 28, FALSE),"")</f>
        <v>x0*x1*x2/x3</v>
      </c>
      <c r="I376" s="17">
        <f t="shared" si="30"/>
        <v>1</v>
      </c>
      <c r="J376" s="17">
        <f t="shared" si="31"/>
        <v>1</v>
      </c>
      <c r="K376" s="4">
        <f t="shared" si="32"/>
        <v>1</v>
      </c>
      <c r="L376" s="3">
        <f>_xlfn.IFNA(VLOOKUP(CONCATENATE($A376,"_",$B376), 'Srbench noise 0.01'!$A$1:$AH$1291, 32, FALSE),"")</f>
        <v>1</v>
      </c>
      <c r="M376" s="17">
        <f>_xlfn.IFNA(VLOOKUP(CONCATENATE($A376,"_",$B376), 'Srbench noise 0.01'!$A$1:$AH$1291, 34, FALSE),"")</f>
        <v>0</v>
      </c>
      <c r="N376" s="17">
        <f>_xlfn.IFNA(VLOOKUP(CONCATENATE($A376,"_",$B376), 'Srbench noise 0.01'!$A$1:$AH$1291, 16, FALSE),"")</f>
        <v>7</v>
      </c>
      <c r="O376" s="17">
        <f>_xlfn.IFNA(VLOOKUP(CONCATENATE($A376,"_",$B376), 'Srbench noise 0.01'!$A$1:$AH$1291, 18, FALSE),"")</f>
        <v>11.9</v>
      </c>
      <c r="P376" s="17" t="str">
        <f>_xlfn.IFNA(VLOOKUP(CONCATENATE($A376,"_",$B376), 'Srbench noise 0.01'!$A$1:$AH$1291, 28, FALSE),"")</f>
        <v>x0*x1*x2/x3</v>
      </c>
      <c r="Q376" s="17">
        <f t="shared" si="33"/>
        <v>1</v>
      </c>
      <c r="R376" s="17">
        <f t="shared" si="34"/>
        <v>1</v>
      </c>
      <c r="S376" s="4">
        <f t="shared" si="35"/>
        <v>1</v>
      </c>
    </row>
    <row r="377" spans="1:19" x14ac:dyDescent="0.25">
      <c r="A377" t="s">
        <v>89</v>
      </c>
      <c r="B377">
        <v>14423</v>
      </c>
      <c r="C377" t="str">
        <f>VLOOKUP(A377,'srbench true models'!$A$1:$B$133,2,FALSE)</f>
        <v xml:space="preserve"> mu_drift*q*Volt/d</v>
      </c>
      <c r="D377" s="3">
        <f>_xlfn.IFNA(VLOOKUP(CONCATENATE($A377,"_",$B377), 'Srbench noise 0'!$A$1:$AH$1291, 32, FALSE),"")</f>
        <v>1</v>
      </c>
      <c r="E377" s="17">
        <f>_xlfn.IFNA(VLOOKUP(CONCATENATE($A377,"_",$B377), 'Srbench noise 0'!$A$1:$AH$1291, 34, FALSE),"")</f>
        <v>0</v>
      </c>
      <c r="F377" s="17">
        <f>_xlfn.IFNA(VLOOKUP(CONCATENATE($A377,"_",$B377), 'Srbench noise 0'!$A$1:$AH$1291, 16, FALSE),"")</f>
        <v>7</v>
      </c>
      <c r="G377" s="17">
        <f>_xlfn.IFNA(VLOOKUP(CONCATENATE($A377,"_",$B377), 'Srbench noise 0'!$A$1:$AH$1291, 18, FALSE),"")</f>
        <v>10.7</v>
      </c>
      <c r="H377" s="17" t="str">
        <f>_xlfn.IFNA(VLOOKUP(CONCATENATE($A377,"_",$B377), 'Srbench noise 0'!$A$1:$AH$1291, 28, FALSE),"")</f>
        <v>x0*x1*x2/x3</v>
      </c>
      <c r="I377" s="17">
        <f t="shared" si="30"/>
        <v>1</v>
      </c>
      <c r="J377" s="17">
        <f t="shared" si="31"/>
        <v>1</v>
      </c>
      <c r="K377" s="4">
        <f t="shared" si="32"/>
        <v>1</v>
      </c>
      <c r="L377" s="3">
        <f>_xlfn.IFNA(VLOOKUP(CONCATENATE($A377,"_",$B377), 'Srbench noise 0.01'!$A$1:$AH$1291, 32, FALSE),"")</f>
        <v>0.99999596999999996</v>
      </c>
      <c r="M377" s="17">
        <f>_xlfn.IFNA(VLOOKUP(CONCATENATE($A377,"_",$B377), 'Srbench noise 0.01'!$A$1:$AH$1291, 34, FALSE),"")</f>
        <v>0.02</v>
      </c>
      <c r="N377" s="17">
        <f>_xlfn.IFNA(VLOOKUP(CONCATENATE($A377,"_",$B377), 'Srbench noise 0.01'!$A$1:$AH$1291, 16, FALSE),"")</f>
        <v>9</v>
      </c>
      <c r="O377" s="17">
        <f>_xlfn.IFNA(VLOOKUP(CONCATENATE($A377,"_",$B377), 'Srbench noise 0.01'!$A$1:$AH$1291, 18, FALSE),"")</f>
        <v>8.6</v>
      </c>
      <c r="P377" s="17" t="str">
        <f>_xlfn.IFNA(VLOOKUP(CONCATENATE($A377,"_",$B377), 'Srbench noise 0.01'!$A$1:$AH$1291, 28, FALSE),"")</f>
        <v>x0*x1*x2/x3 + 0.02</v>
      </c>
      <c r="Q377" s="17">
        <f t="shared" si="33"/>
        <v>1</v>
      </c>
      <c r="R377" s="17">
        <f t="shared" si="34"/>
        <v>0</v>
      </c>
      <c r="S377" s="4">
        <f t="shared" si="35"/>
        <v>0</v>
      </c>
    </row>
    <row r="378" spans="1:19" x14ac:dyDescent="0.25">
      <c r="A378" t="s">
        <v>89</v>
      </c>
      <c r="B378">
        <v>15795</v>
      </c>
      <c r="C378" t="str">
        <f>VLOOKUP(A378,'srbench true models'!$A$1:$B$133,2,FALSE)</f>
        <v xml:space="preserve"> mu_drift*q*Volt/d</v>
      </c>
      <c r="D378" s="3">
        <f>_xlfn.IFNA(VLOOKUP(CONCATENATE($A378,"_",$B378), 'Srbench noise 0'!$A$1:$AH$1291, 32, FALSE),"")</f>
        <v>1</v>
      </c>
      <c r="E378" s="17">
        <f>_xlfn.IFNA(VLOOKUP(CONCATENATE($A378,"_",$B378), 'Srbench noise 0'!$A$1:$AH$1291, 34, FALSE),"")</f>
        <v>0</v>
      </c>
      <c r="F378" s="17">
        <f>_xlfn.IFNA(VLOOKUP(CONCATENATE($A378,"_",$B378), 'Srbench noise 0'!$A$1:$AH$1291, 16, FALSE),"")</f>
        <v>7</v>
      </c>
      <c r="G378" s="17">
        <f>_xlfn.IFNA(VLOOKUP(CONCATENATE($A378,"_",$B378), 'Srbench noise 0'!$A$1:$AH$1291, 18, FALSE),"")</f>
        <v>13</v>
      </c>
      <c r="H378" s="17" t="str">
        <f>_xlfn.IFNA(VLOOKUP(CONCATENATE($A378,"_",$B378), 'Srbench noise 0'!$A$1:$AH$1291, 28, FALSE),"")</f>
        <v>x0*x1*x2/x3</v>
      </c>
      <c r="I378" s="17">
        <f t="shared" si="30"/>
        <v>1</v>
      </c>
      <c r="J378" s="17">
        <f t="shared" si="31"/>
        <v>1</v>
      </c>
      <c r="K378" s="4">
        <f t="shared" si="32"/>
        <v>1</v>
      </c>
      <c r="L378" s="3">
        <f>_xlfn.IFNA(VLOOKUP(CONCATENATE($A378,"_",$B378), 'Srbench noise 0.01'!$A$1:$AH$1291, 32, FALSE),"")</f>
        <v>1</v>
      </c>
      <c r="M378" s="17">
        <f>_xlfn.IFNA(VLOOKUP(CONCATENATE($A378,"_",$B378), 'Srbench noise 0.01'!$A$1:$AH$1291, 34, FALSE),"")</f>
        <v>0</v>
      </c>
      <c r="N378" s="17">
        <f>_xlfn.IFNA(VLOOKUP(CONCATENATE($A378,"_",$B378), 'Srbench noise 0.01'!$A$1:$AH$1291, 16, FALSE),"")</f>
        <v>7</v>
      </c>
      <c r="O378" s="17">
        <f>_xlfn.IFNA(VLOOKUP(CONCATENATE($A378,"_",$B378), 'Srbench noise 0.01'!$A$1:$AH$1291, 18, FALSE),"")</f>
        <v>12.7</v>
      </c>
      <c r="P378" s="17" t="str">
        <f>_xlfn.IFNA(VLOOKUP(CONCATENATE($A378,"_",$B378), 'Srbench noise 0.01'!$A$1:$AH$1291, 28, FALSE),"")</f>
        <v>x0*x1*x2/x3</v>
      </c>
      <c r="Q378" s="17">
        <f t="shared" si="33"/>
        <v>1</v>
      </c>
      <c r="R378" s="17">
        <f t="shared" si="34"/>
        <v>1</v>
      </c>
      <c r="S378" s="4">
        <f t="shared" si="35"/>
        <v>1</v>
      </c>
    </row>
    <row r="379" spans="1:19" x14ac:dyDescent="0.25">
      <c r="A379" t="s">
        <v>89</v>
      </c>
      <c r="B379">
        <v>16850</v>
      </c>
      <c r="C379" t="str">
        <f>VLOOKUP(A379,'srbench true models'!$A$1:$B$133,2,FALSE)</f>
        <v xml:space="preserve"> mu_drift*q*Volt/d</v>
      </c>
      <c r="D379" s="3">
        <f>_xlfn.IFNA(VLOOKUP(CONCATENATE($A379,"_",$B379), 'Srbench noise 0'!$A$1:$AH$1291, 32, FALSE),"")</f>
        <v>1</v>
      </c>
      <c r="E379" s="17">
        <f>_xlfn.IFNA(VLOOKUP(CONCATENATE($A379,"_",$B379), 'Srbench noise 0'!$A$1:$AH$1291, 34, FALSE),"")</f>
        <v>0</v>
      </c>
      <c r="F379" s="17">
        <f>_xlfn.IFNA(VLOOKUP(CONCATENATE($A379,"_",$B379), 'Srbench noise 0'!$A$1:$AH$1291, 16, FALSE),"")</f>
        <v>7</v>
      </c>
      <c r="G379" s="17">
        <f>_xlfn.IFNA(VLOOKUP(CONCATENATE($A379,"_",$B379), 'Srbench noise 0'!$A$1:$AH$1291, 18, FALSE),"")</f>
        <v>12.2</v>
      </c>
      <c r="H379" s="17" t="str">
        <f>_xlfn.IFNA(VLOOKUP(CONCATENATE($A379,"_",$B379), 'Srbench noise 0'!$A$1:$AH$1291, 28, FALSE),"")</f>
        <v>x0*x1*x2/x3</v>
      </c>
      <c r="I379" s="17">
        <f t="shared" si="30"/>
        <v>1</v>
      </c>
      <c r="J379" s="17">
        <f t="shared" si="31"/>
        <v>1</v>
      </c>
      <c r="K379" s="4">
        <f t="shared" si="32"/>
        <v>1</v>
      </c>
      <c r="L379" s="3">
        <f>_xlfn.IFNA(VLOOKUP(CONCATENATE($A379,"_",$B379), 'Srbench noise 0.01'!$A$1:$AH$1291, 32, FALSE),"")</f>
        <v>1</v>
      </c>
      <c r="M379" s="17">
        <f>_xlfn.IFNA(VLOOKUP(CONCATENATE($A379,"_",$B379), 'Srbench noise 0.01'!$A$1:$AH$1291, 34, FALSE),"")</f>
        <v>0</v>
      </c>
      <c r="N379" s="17">
        <f>_xlfn.IFNA(VLOOKUP(CONCATENATE($A379,"_",$B379), 'Srbench noise 0.01'!$A$1:$AH$1291, 16, FALSE),"")</f>
        <v>7</v>
      </c>
      <c r="O379" s="17">
        <f>_xlfn.IFNA(VLOOKUP(CONCATENATE($A379,"_",$B379), 'Srbench noise 0.01'!$A$1:$AH$1291, 18, FALSE),"")</f>
        <v>10.8</v>
      </c>
      <c r="P379" s="17" t="str">
        <f>_xlfn.IFNA(VLOOKUP(CONCATENATE($A379,"_",$B379), 'Srbench noise 0.01'!$A$1:$AH$1291, 28, FALSE),"")</f>
        <v>x0*x1*x2/x3</v>
      </c>
      <c r="Q379" s="17">
        <f t="shared" si="33"/>
        <v>1</v>
      </c>
      <c r="R379" s="17">
        <f t="shared" si="34"/>
        <v>1</v>
      </c>
      <c r="S379" s="4">
        <f t="shared" si="35"/>
        <v>1</v>
      </c>
    </row>
    <row r="380" spans="1:19" x14ac:dyDescent="0.25">
      <c r="A380" t="s">
        <v>89</v>
      </c>
      <c r="B380">
        <v>21962</v>
      </c>
      <c r="C380" t="str">
        <f>VLOOKUP(A380,'srbench true models'!$A$1:$B$133,2,FALSE)</f>
        <v xml:space="preserve"> mu_drift*q*Volt/d</v>
      </c>
      <c r="D380" s="3">
        <f>_xlfn.IFNA(VLOOKUP(CONCATENATE($A380,"_",$B380), 'Srbench noise 0'!$A$1:$AH$1291, 32, FALSE),"")</f>
        <v>1</v>
      </c>
      <c r="E380" s="17">
        <f>_xlfn.IFNA(VLOOKUP(CONCATENATE($A380,"_",$B380), 'Srbench noise 0'!$A$1:$AH$1291, 34, FALSE),"")</f>
        <v>0</v>
      </c>
      <c r="F380" s="17">
        <f>_xlfn.IFNA(VLOOKUP(CONCATENATE($A380,"_",$B380), 'Srbench noise 0'!$A$1:$AH$1291, 16, FALSE),"")</f>
        <v>7</v>
      </c>
      <c r="G380" s="17">
        <f>_xlfn.IFNA(VLOOKUP(CONCATENATE($A380,"_",$B380), 'Srbench noise 0'!$A$1:$AH$1291, 18, FALSE),"")</f>
        <v>12.9</v>
      </c>
      <c r="H380" s="17" t="str">
        <f>_xlfn.IFNA(VLOOKUP(CONCATENATE($A380,"_",$B380), 'Srbench noise 0'!$A$1:$AH$1291, 28, FALSE),"")</f>
        <v>x0*x1*x2/x3</v>
      </c>
      <c r="I380" s="17">
        <f t="shared" si="30"/>
        <v>1</v>
      </c>
      <c r="J380" s="17">
        <f t="shared" si="31"/>
        <v>1</v>
      </c>
      <c r="K380" s="4">
        <f t="shared" si="32"/>
        <v>1</v>
      </c>
      <c r="L380" s="3">
        <f>_xlfn.IFNA(VLOOKUP(CONCATENATE($A380,"_",$B380), 'Srbench noise 0.01'!$A$1:$AH$1291, 32, FALSE),"")</f>
        <v>1</v>
      </c>
      <c r="M380" s="17">
        <f>_xlfn.IFNA(VLOOKUP(CONCATENATE($A380,"_",$B380), 'Srbench noise 0.01'!$A$1:$AH$1291, 34, FALSE),"")</f>
        <v>0</v>
      </c>
      <c r="N380" s="17">
        <f>_xlfn.IFNA(VLOOKUP(CONCATENATE($A380,"_",$B380), 'Srbench noise 0.01'!$A$1:$AH$1291, 16, FALSE),"")</f>
        <v>7</v>
      </c>
      <c r="O380" s="17">
        <f>_xlfn.IFNA(VLOOKUP(CONCATENATE($A380,"_",$B380), 'Srbench noise 0.01'!$A$1:$AH$1291, 18, FALSE),"")</f>
        <v>9.8000000000000007</v>
      </c>
      <c r="P380" s="17" t="str">
        <f>_xlfn.IFNA(VLOOKUP(CONCATENATE($A380,"_",$B380), 'Srbench noise 0.01'!$A$1:$AH$1291, 28, FALSE),"")</f>
        <v>x0*x1*x2/x3</v>
      </c>
      <c r="Q380" s="17">
        <f t="shared" si="33"/>
        <v>1</v>
      </c>
      <c r="R380" s="17">
        <f t="shared" si="34"/>
        <v>1</v>
      </c>
      <c r="S380" s="4">
        <f t="shared" si="35"/>
        <v>1</v>
      </c>
    </row>
    <row r="381" spans="1:19" x14ac:dyDescent="0.25">
      <c r="A381" t="s">
        <v>89</v>
      </c>
      <c r="B381">
        <v>23654</v>
      </c>
      <c r="C381" t="str">
        <f>VLOOKUP(A381,'srbench true models'!$A$1:$B$133,2,FALSE)</f>
        <v xml:space="preserve"> mu_drift*q*Volt/d</v>
      </c>
      <c r="D381" s="3">
        <f>_xlfn.IFNA(VLOOKUP(CONCATENATE($A381,"_",$B381), 'Srbench noise 0'!$A$1:$AH$1291, 32, FALSE),"")</f>
        <v>1</v>
      </c>
      <c r="E381" s="17">
        <f>_xlfn.IFNA(VLOOKUP(CONCATENATE($A381,"_",$B381), 'Srbench noise 0'!$A$1:$AH$1291, 34, FALSE),"")</f>
        <v>0</v>
      </c>
      <c r="F381" s="17">
        <f>_xlfn.IFNA(VLOOKUP(CONCATENATE($A381,"_",$B381), 'Srbench noise 0'!$A$1:$AH$1291, 16, FALSE),"")</f>
        <v>7</v>
      </c>
      <c r="G381" s="17">
        <f>_xlfn.IFNA(VLOOKUP(CONCATENATE($A381,"_",$B381), 'Srbench noise 0'!$A$1:$AH$1291, 18, FALSE),"")</f>
        <v>19.5</v>
      </c>
      <c r="H381" s="17" t="str">
        <f>_xlfn.IFNA(VLOOKUP(CONCATENATE($A381,"_",$B381), 'Srbench noise 0'!$A$1:$AH$1291, 28, FALSE),"")</f>
        <v>x0*x1*x2/x3</v>
      </c>
      <c r="I381" s="17">
        <f t="shared" si="30"/>
        <v>1</v>
      </c>
      <c r="J381" s="17">
        <f t="shared" si="31"/>
        <v>1</v>
      </c>
      <c r="K381" s="4">
        <f t="shared" si="32"/>
        <v>1</v>
      </c>
      <c r="L381" s="3">
        <f>_xlfn.IFNA(VLOOKUP(CONCATENATE($A381,"_",$B381), 'Srbench noise 0.01'!$A$1:$AH$1291, 32, FALSE),"")</f>
        <v>1</v>
      </c>
      <c r="M381" s="17">
        <f>_xlfn.IFNA(VLOOKUP(CONCATENATE($A381,"_",$B381), 'Srbench noise 0.01'!$A$1:$AH$1291, 34, FALSE),"")</f>
        <v>0</v>
      </c>
      <c r="N381" s="17">
        <f>_xlfn.IFNA(VLOOKUP(CONCATENATE($A381,"_",$B381), 'Srbench noise 0.01'!$A$1:$AH$1291, 16, FALSE),"")</f>
        <v>7</v>
      </c>
      <c r="O381" s="17">
        <f>_xlfn.IFNA(VLOOKUP(CONCATENATE($A381,"_",$B381), 'Srbench noise 0.01'!$A$1:$AH$1291, 18, FALSE),"")</f>
        <v>19.2</v>
      </c>
      <c r="P381" s="17" t="str">
        <f>_xlfn.IFNA(VLOOKUP(CONCATENATE($A381,"_",$B381), 'Srbench noise 0.01'!$A$1:$AH$1291, 28, FALSE),"")</f>
        <v>x0*x1*x2/x3</v>
      </c>
      <c r="Q381" s="17">
        <f t="shared" si="33"/>
        <v>1</v>
      </c>
      <c r="R381" s="17">
        <f t="shared" si="34"/>
        <v>1</v>
      </c>
      <c r="S381" s="4">
        <f t="shared" si="35"/>
        <v>1</v>
      </c>
    </row>
    <row r="382" spans="1:19" x14ac:dyDescent="0.25">
      <c r="A382" t="s">
        <v>89</v>
      </c>
      <c r="B382">
        <v>28020</v>
      </c>
      <c r="C382" t="str">
        <f>VLOOKUP(A382,'srbench true models'!$A$1:$B$133,2,FALSE)</f>
        <v xml:space="preserve"> mu_drift*q*Volt/d</v>
      </c>
      <c r="D382" s="3">
        <f>_xlfn.IFNA(VLOOKUP(CONCATENATE($A382,"_",$B382), 'Srbench noise 0'!$A$1:$AH$1291, 32, FALSE),"")</f>
        <v>1</v>
      </c>
      <c r="E382" s="17">
        <f>_xlfn.IFNA(VLOOKUP(CONCATENATE($A382,"_",$B382), 'Srbench noise 0'!$A$1:$AH$1291, 34, FALSE),"")</f>
        <v>0</v>
      </c>
      <c r="F382" s="17">
        <f>_xlfn.IFNA(VLOOKUP(CONCATENATE($A382,"_",$B382), 'Srbench noise 0'!$A$1:$AH$1291, 16, FALSE),"")</f>
        <v>7</v>
      </c>
      <c r="G382" s="17">
        <f>_xlfn.IFNA(VLOOKUP(CONCATENATE($A382,"_",$B382), 'Srbench noise 0'!$A$1:$AH$1291, 18, FALSE),"")</f>
        <v>10.7</v>
      </c>
      <c r="H382" s="17" t="str">
        <f>_xlfn.IFNA(VLOOKUP(CONCATENATE($A382,"_",$B382), 'Srbench noise 0'!$A$1:$AH$1291, 28, FALSE),"")</f>
        <v>x0*x1*x2/x3</v>
      </c>
      <c r="I382" s="17">
        <f t="shared" si="30"/>
        <v>1</v>
      </c>
      <c r="J382" s="17">
        <f t="shared" si="31"/>
        <v>1</v>
      </c>
      <c r="K382" s="4">
        <f t="shared" si="32"/>
        <v>1</v>
      </c>
      <c r="L382" s="3">
        <f>_xlfn.IFNA(VLOOKUP(CONCATENATE($A382,"_",$B382), 'Srbench noise 0.01'!$A$1:$AH$1291, 32, FALSE),"")</f>
        <v>1</v>
      </c>
      <c r="M382" s="17">
        <f>_xlfn.IFNA(VLOOKUP(CONCATENATE($A382,"_",$B382), 'Srbench noise 0.01'!$A$1:$AH$1291, 34, FALSE),"")</f>
        <v>0</v>
      </c>
      <c r="N382" s="17">
        <f>_xlfn.IFNA(VLOOKUP(CONCATENATE($A382,"_",$B382), 'Srbench noise 0.01'!$A$1:$AH$1291, 16, FALSE),"")</f>
        <v>7</v>
      </c>
      <c r="O382" s="17">
        <f>_xlfn.IFNA(VLOOKUP(CONCATENATE($A382,"_",$B382), 'Srbench noise 0.01'!$A$1:$AH$1291, 18, FALSE),"")</f>
        <v>9.3000000000000007</v>
      </c>
      <c r="P382" s="17" t="str">
        <f>_xlfn.IFNA(VLOOKUP(CONCATENATE($A382,"_",$B382), 'Srbench noise 0.01'!$A$1:$AH$1291, 28, FALSE),"")</f>
        <v>x0*x1*x2/x3</v>
      </c>
      <c r="Q382" s="17">
        <f t="shared" si="33"/>
        <v>1</v>
      </c>
      <c r="R382" s="17">
        <f t="shared" si="34"/>
        <v>1</v>
      </c>
      <c r="S382" s="4">
        <f t="shared" si="35"/>
        <v>1</v>
      </c>
    </row>
    <row r="383" spans="1:19" x14ac:dyDescent="0.25">
      <c r="A383" t="s">
        <v>89</v>
      </c>
      <c r="B383">
        <v>29910</v>
      </c>
      <c r="C383" t="str">
        <f>VLOOKUP(A383,'srbench true models'!$A$1:$B$133,2,FALSE)</f>
        <v xml:space="preserve"> mu_drift*q*Volt/d</v>
      </c>
      <c r="D383" s="3">
        <f>_xlfn.IFNA(VLOOKUP(CONCATENATE($A383,"_",$B383), 'Srbench noise 0'!$A$1:$AH$1291, 32, FALSE),"")</f>
        <v>1</v>
      </c>
      <c r="E383" s="17">
        <f>_xlfn.IFNA(VLOOKUP(CONCATENATE($A383,"_",$B383), 'Srbench noise 0'!$A$1:$AH$1291, 34, FALSE),"")</f>
        <v>0</v>
      </c>
      <c r="F383" s="17">
        <f>_xlfn.IFNA(VLOOKUP(CONCATENATE($A383,"_",$B383), 'Srbench noise 0'!$A$1:$AH$1291, 16, FALSE),"")</f>
        <v>7</v>
      </c>
      <c r="G383" s="17">
        <f>_xlfn.IFNA(VLOOKUP(CONCATENATE($A383,"_",$B383), 'Srbench noise 0'!$A$1:$AH$1291, 18, FALSE),"")</f>
        <v>12.5</v>
      </c>
      <c r="H383" s="17" t="str">
        <f>_xlfn.IFNA(VLOOKUP(CONCATENATE($A383,"_",$B383), 'Srbench noise 0'!$A$1:$AH$1291, 28, FALSE),"")</f>
        <v>x0*x1*x2/x3</v>
      </c>
      <c r="I383" s="17">
        <f t="shared" si="30"/>
        <v>1</v>
      </c>
      <c r="J383" s="17">
        <f t="shared" si="31"/>
        <v>1</v>
      </c>
      <c r="K383" s="4">
        <f t="shared" si="32"/>
        <v>1</v>
      </c>
      <c r="L383" s="3">
        <f>_xlfn.IFNA(VLOOKUP(CONCATENATE($A383,"_",$B383), 'Srbench noise 0.01'!$A$1:$AH$1291, 32, FALSE),"")</f>
        <v>1</v>
      </c>
      <c r="M383" s="17">
        <f>_xlfn.IFNA(VLOOKUP(CONCATENATE($A383,"_",$B383), 'Srbench noise 0.01'!$A$1:$AH$1291, 34, FALSE),"")</f>
        <v>0</v>
      </c>
      <c r="N383" s="17">
        <f>_xlfn.IFNA(VLOOKUP(CONCATENATE($A383,"_",$B383), 'Srbench noise 0.01'!$A$1:$AH$1291, 16, FALSE),"")</f>
        <v>7</v>
      </c>
      <c r="O383" s="17">
        <f>_xlfn.IFNA(VLOOKUP(CONCATENATE($A383,"_",$B383), 'Srbench noise 0.01'!$A$1:$AH$1291, 18, FALSE),"")</f>
        <v>10.1</v>
      </c>
      <c r="P383" s="17" t="str">
        <f>_xlfn.IFNA(VLOOKUP(CONCATENATE($A383,"_",$B383), 'Srbench noise 0.01'!$A$1:$AH$1291, 28, FALSE),"")</f>
        <v>x0*x1*x2/x3</v>
      </c>
      <c r="Q383" s="17">
        <f t="shared" si="33"/>
        <v>1</v>
      </c>
      <c r="R383" s="17">
        <f t="shared" si="34"/>
        <v>1</v>
      </c>
      <c r="S383" s="4">
        <f t="shared" si="35"/>
        <v>1</v>
      </c>
    </row>
    <row r="384" spans="1:19" x14ac:dyDescent="0.25">
      <c r="A384" t="s">
        <v>61</v>
      </c>
      <c r="B384">
        <v>860</v>
      </c>
      <c r="C384" t="str">
        <f>VLOOKUP(A384,'srbench true models'!$A$1:$B$133,2,FALSE)</f>
        <v xml:space="preserve"> mob*kb*T</v>
      </c>
      <c r="D384" s="3">
        <f>_xlfn.IFNA(VLOOKUP(CONCATENATE($A384,"_",$B384), 'Srbench noise 0'!$A$1:$AH$1291, 32, FALSE),"")</f>
        <v>1</v>
      </c>
      <c r="E384" s="17">
        <f>_xlfn.IFNA(VLOOKUP(CONCATENATE($A384,"_",$B384), 'Srbench noise 0'!$A$1:$AH$1291, 34, FALSE),"")</f>
        <v>0</v>
      </c>
      <c r="F384" s="17">
        <f>_xlfn.IFNA(VLOOKUP(CONCATENATE($A384,"_",$B384), 'Srbench noise 0'!$A$1:$AH$1291, 16, FALSE),"")</f>
        <v>4</v>
      </c>
      <c r="G384" s="17">
        <f>_xlfn.IFNA(VLOOKUP(CONCATENATE($A384,"_",$B384), 'Srbench noise 0'!$A$1:$AH$1291, 18, FALSE),"")</f>
        <v>5.4</v>
      </c>
      <c r="H384" s="17" t="str">
        <f>_xlfn.IFNA(VLOOKUP(CONCATENATE($A384,"_",$B384), 'Srbench noise 0'!$A$1:$AH$1291, 28, FALSE),"")</f>
        <v>x0*x1*x2</v>
      </c>
      <c r="I384" s="17">
        <f t="shared" si="30"/>
        <v>1</v>
      </c>
      <c r="J384" s="17">
        <f t="shared" si="31"/>
        <v>1</v>
      </c>
      <c r="K384" s="4">
        <f t="shared" si="32"/>
        <v>1</v>
      </c>
      <c r="L384" s="3">
        <f>_xlfn.IFNA(VLOOKUP(CONCATENATE($A384,"_",$B384), 'Srbench noise 0.01'!$A$1:$AH$1291, 32, FALSE),"")</f>
        <v>1</v>
      </c>
      <c r="M384" s="17">
        <f>_xlfn.IFNA(VLOOKUP(CONCATENATE($A384,"_",$B384), 'Srbench noise 0.01'!$A$1:$AH$1291, 34, FALSE),"")</f>
        <v>0</v>
      </c>
      <c r="N384" s="17">
        <f>_xlfn.IFNA(VLOOKUP(CONCATENATE($A384,"_",$B384), 'Srbench noise 0.01'!$A$1:$AH$1291, 16, FALSE),"")</f>
        <v>4</v>
      </c>
      <c r="O384" s="17">
        <f>_xlfn.IFNA(VLOOKUP(CONCATENATE($A384,"_",$B384), 'Srbench noise 0.01'!$A$1:$AH$1291, 18, FALSE),"")</f>
        <v>5.9</v>
      </c>
      <c r="P384" s="17" t="str">
        <f>_xlfn.IFNA(VLOOKUP(CONCATENATE($A384,"_",$B384), 'Srbench noise 0.01'!$A$1:$AH$1291, 28, FALSE),"")</f>
        <v>x0*x1*x2</v>
      </c>
      <c r="Q384" s="17">
        <f t="shared" si="33"/>
        <v>1</v>
      </c>
      <c r="R384" s="17">
        <f t="shared" si="34"/>
        <v>1</v>
      </c>
      <c r="S384" s="4">
        <f t="shared" si="35"/>
        <v>1</v>
      </c>
    </row>
    <row r="385" spans="1:19" x14ac:dyDescent="0.25">
      <c r="A385" t="s">
        <v>61</v>
      </c>
      <c r="B385">
        <v>4426</v>
      </c>
      <c r="C385" t="str">
        <f>VLOOKUP(A385,'srbench true models'!$A$1:$B$133,2,FALSE)</f>
        <v xml:space="preserve"> mob*kb*T</v>
      </c>
      <c r="D385" s="3">
        <f>_xlfn.IFNA(VLOOKUP(CONCATENATE($A385,"_",$B385), 'Srbench noise 0'!$A$1:$AH$1291, 32, FALSE),"")</f>
        <v>1</v>
      </c>
      <c r="E385" s="17">
        <f>_xlfn.IFNA(VLOOKUP(CONCATENATE($A385,"_",$B385), 'Srbench noise 0'!$A$1:$AH$1291, 34, FALSE),"")</f>
        <v>0</v>
      </c>
      <c r="F385" s="17">
        <f>_xlfn.IFNA(VLOOKUP(CONCATENATE($A385,"_",$B385), 'Srbench noise 0'!$A$1:$AH$1291, 16, FALSE),"")</f>
        <v>4</v>
      </c>
      <c r="G385" s="17">
        <f>_xlfn.IFNA(VLOOKUP(CONCATENATE($A385,"_",$B385), 'Srbench noise 0'!$A$1:$AH$1291, 18, FALSE),"")</f>
        <v>5.5</v>
      </c>
      <c r="H385" s="17" t="str">
        <f>_xlfn.IFNA(VLOOKUP(CONCATENATE($A385,"_",$B385), 'Srbench noise 0'!$A$1:$AH$1291, 28, FALSE),"")</f>
        <v>x0*x1*x2</v>
      </c>
      <c r="I385" s="17">
        <f t="shared" si="30"/>
        <v>1</v>
      </c>
      <c r="J385" s="17">
        <f t="shared" si="31"/>
        <v>1</v>
      </c>
      <c r="K385" s="4">
        <f t="shared" si="32"/>
        <v>1</v>
      </c>
      <c r="L385" s="3">
        <f>_xlfn.IFNA(VLOOKUP(CONCATENATE($A385,"_",$B385), 'Srbench noise 0.01'!$A$1:$AH$1291, 32, FALSE),"")</f>
        <v>1</v>
      </c>
      <c r="M385" s="17">
        <f>_xlfn.IFNA(VLOOKUP(CONCATENATE($A385,"_",$B385), 'Srbench noise 0.01'!$A$1:$AH$1291, 34, FALSE),"")</f>
        <v>0</v>
      </c>
      <c r="N385" s="17">
        <f>_xlfn.IFNA(VLOOKUP(CONCATENATE($A385,"_",$B385), 'Srbench noise 0.01'!$A$1:$AH$1291, 16, FALSE),"")</f>
        <v>4</v>
      </c>
      <c r="O385" s="17">
        <f>_xlfn.IFNA(VLOOKUP(CONCATENATE($A385,"_",$B385), 'Srbench noise 0.01'!$A$1:$AH$1291, 18, FALSE),"")</f>
        <v>6.2</v>
      </c>
      <c r="P385" s="17" t="str">
        <f>_xlfn.IFNA(VLOOKUP(CONCATENATE($A385,"_",$B385), 'Srbench noise 0.01'!$A$1:$AH$1291, 28, FALSE),"")</f>
        <v>x0*x1*x2</v>
      </c>
      <c r="Q385" s="17">
        <f t="shared" si="33"/>
        <v>1</v>
      </c>
      <c r="R385" s="17">
        <f t="shared" si="34"/>
        <v>1</v>
      </c>
      <c r="S385" s="4">
        <f t="shared" si="35"/>
        <v>1</v>
      </c>
    </row>
    <row r="386" spans="1:19" x14ac:dyDescent="0.25">
      <c r="A386" t="s">
        <v>61</v>
      </c>
      <c r="B386">
        <v>5390</v>
      </c>
      <c r="C386" t="str">
        <f>VLOOKUP(A386,'srbench true models'!$A$1:$B$133,2,FALSE)</f>
        <v xml:space="preserve"> mob*kb*T</v>
      </c>
      <c r="D386" s="3">
        <f>_xlfn.IFNA(VLOOKUP(CONCATENATE($A386,"_",$B386), 'Srbench noise 0'!$A$1:$AH$1291, 32, FALSE),"")</f>
        <v>1</v>
      </c>
      <c r="E386" s="17">
        <f>_xlfn.IFNA(VLOOKUP(CONCATENATE($A386,"_",$B386), 'Srbench noise 0'!$A$1:$AH$1291, 34, FALSE),"")</f>
        <v>0</v>
      </c>
      <c r="F386" s="17">
        <f>_xlfn.IFNA(VLOOKUP(CONCATENATE($A386,"_",$B386), 'Srbench noise 0'!$A$1:$AH$1291, 16, FALSE),"")</f>
        <v>4</v>
      </c>
      <c r="G386" s="17">
        <f>_xlfn.IFNA(VLOOKUP(CONCATENATE($A386,"_",$B386), 'Srbench noise 0'!$A$1:$AH$1291, 18, FALSE),"")</f>
        <v>6.3</v>
      </c>
      <c r="H386" s="17" t="str">
        <f>_xlfn.IFNA(VLOOKUP(CONCATENATE($A386,"_",$B386), 'Srbench noise 0'!$A$1:$AH$1291, 28, FALSE),"")</f>
        <v>x0*x1*x2</v>
      </c>
      <c r="I386" s="17">
        <f t="shared" si="30"/>
        <v>1</v>
      </c>
      <c r="J386" s="17">
        <f t="shared" si="31"/>
        <v>1</v>
      </c>
      <c r="K386" s="4">
        <f t="shared" si="32"/>
        <v>1</v>
      </c>
      <c r="L386" s="3">
        <f>_xlfn.IFNA(VLOOKUP(CONCATENATE($A386,"_",$B386), 'Srbench noise 0.01'!$A$1:$AH$1291, 32, FALSE),"")</f>
        <v>1</v>
      </c>
      <c r="M386" s="17">
        <f>_xlfn.IFNA(VLOOKUP(CONCATENATE($A386,"_",$B386), 'Srbench noise 0.01'!$A$1:$AH$1291, 34, FALSE),"")</f>
        <v>0</v>
      </c>
      <c r="N386" s="17">
        <f>_xlfn.IFNA(VLOOKUP(CONCATENATE($A386,"_",$B386), 'Srbench noise 0.01'!$A$1:$AH$1291, 16, FALSE),"")</f>
        <v>4</v>
      </c>
      <c r="O386" s="17">
        <f>_xlfn.IFNA(VLOOKUP(CONCATENATE($A386,"_",$B386), 'Srbench noise 0.01'!$A$1:$AH$1291, 18, FALSE),"")</f>
        <v>4.8</v>
      </c>
      <c r="P386" s="17" t="str">
        <f>_xlfn.IFNA(VLOOKUP(CONCATENATE($A386,"_",$B386), 'Srbench noise 0.01'!$A$1:$AH$1291, 28, FALSE),"")</f>
        <v>x0*x1*x2</v>
      </c>
      <c r="Q386" s="17">
        <f t="shared" si="33"/>
        <v>1</v>
      </c>
      <c r="R386" s="17">
        <f t="shared" si="34"/>
        <v>1</v>
      </c>
      <c r="S386" s="4">
        <f t="shared" si="35"/>
        <v>1</v>
      </c>
    </row>
    <row r="387" spans="1:19" x14ac:dyDescent="0.25">
      <c r="A387" t="s">
        <v>61</v>
      </c>
      <c r="B387">
        <v>14423</v>
      </c>
      <c r="C387" t="str">
        <f>VLOOKUP(A387,'srbench true models'!$A$1:$B$133,2,FALSE)</f>
        <v xml:space="preserve"> mob*kb*T</v>
      </c>
      <c r="D387" s="3">
        <f>_xlfn.IFNA(VLOOKUP(CONCATENATE($A387,"_",$B387), 'Srbench noise 0'!$A$1:$AH$1291, 32, FALSE),"")</f>
        <v>1</v>
      </c>
      <c r="E387" s="17">
        <f>_xlfn.IFNA(VLOOKUP(CONCATENATE($A387,"_",$B387), 'Srbench noise 0'!$A$1:$AH$1291, 34, FALSE),"")</f>
        <v>0</v>
      </c>
      <c r="F387" s="17">
        <f>_xlfn.IFNA(VLOOKUP(CONCATENATE($A387,"_",$B387), 'Srbench noise 0'!$A$1:$AH$1291, 16, FALSE),"")</f>
        <v>4</v>
      </c>
      <c r="G387" s="17">
        <f>_xlfn.IFNA(VLOOKUP(CONCATENATE($A387,"_",$B387), 'Srbench noise 0'!$A$1:$AH$1291, 18, FALSE),"")</f>
        <v>5.8</v>
      </c>
      <c r="H387" s="17" t="str">
        <f>_xlfn.IFNA(VLOOKUP(CONCATENATE($A387,"_",$B387), 'Srbench noise 0'!$A$1:$AH$1291, 28, FALSE),"")</f>
        <v>x0*x1*x2</v>
      </c>
      <c r="I387" s="17">
        <f t="shared" si="30"/>
        <v>1</v>
      </c>
      <c r="J387" s="17">
        <f t="shared" si="31"/>
        <v>1</v>
      </c>
      <c r="K387" s="4">
        <f t="shared" si="32"/>
        <v>1</v>
      </c>
      <c r="L387" s="3">
        <f>_xlfn.IFNA(VLOOKUP(CONCATENATE($A387,"_",$B387), 'Srbench noise 0.01'!$A$1:$AH$1291, 32, FALSE),"")</f>
        <v>1</v>
      </c>
      <c r="M387" s="17">
        <f>_xlfn.IFNA(VLOOKUP(CONCATENATE($A387,"_",$B387), 'Srbench noise 0.01'!$A$1:$AH$1291, 34, FALSE),"")</f>
        <v>0</v>
      </c>
      <c r="N387" s="17">
        <f>_xlfn.IFNA(VLOOKUP(CONCATENATE($A387,"_",$B387), 'Srbench noise 0.01'!$A$1:$AH$1291, 16, FALSE),"")</f>
        <v>4</v>
      </c>
      <c r="O387" s="17">
        <f>_xlfn.IFNA(VLOOKUP(CONCATENATE($A387,"_",$B387), 'Srbench noise 0.01'!$A$1:$AH$1291, 18, FALSE),"")</f>
        <v>5.3</v>
      </c>
      <c r="P387" s="17" t="str">
        <f>_xlfn.IFNA(VLOOKUP(CONCATENATE($A387,"_",$B387), 'Srbench noise 0.01'!$A$1:$AH$1291, 28, FALSE),"")</f>
        <v>x0*x1*x2</v>
      </c>
      <c r="Q387" s="17">
        <f t="shared" si="33"/>
        <v>1</v>
      </c>
      <c r="R387" s="17">
        <f t="shared" si="34"/>
        <v>1</v>
      </c>
      <c r="S387" s="4">
        <f t="shared" si="35"/>
        <v>1</v>
      </c>
    </row>
    <row r="388" spans="1:19" x14ac:dyDescent="0.25">
      <c r="A388" t="s">
        <v>61</v>
      </c>
      <c r="B388">
        <v>15795</v>
      </c>
      <c r="C388" t="str">
        <f>VLOOKUP(A388,'srbench true models'!$A$1:$B$133,2,FALSE)</f>
        <v xml:space="preserve"> mob*kb*T</v>
      </c>
      <c r="D388" s="3">
        <f>_xlfn.IFNA(VLOOKUP(CONCATENATE($A388,"_",$B388), 'Srbench noise 0'!$A$1:$AH$1291, 32, FALSE),"")</f>
        <v>1</v>
      </c>
      <c r="E388" s="17">
        <f>_xlfn.IFNA(VLOOKUP(CONCATENATE($A388,"_",$B388), 'Srbench noise 0'!$A$1:$AH$1291, 34, FALSE),"")</f>
        <v>0</v>
      </c>
      <c r="F388" s="17">
        <f>_xlfn.IFNA(VLOOKUP(CONCATENATE($A388,"_",$B388), 'Srbench noise 0'!$A$1:$AH$1291, 16, FALSE),"")</f>
        <v>4</v>
      </c>
      <c r="G388" s="17">
        <f>_xlfn.IFNA(VLOOKUP(CONCATENATE($A388,"_",$B388), 'Srbench noise 0'!$A$1:$AH$1291, 18, FALSE),"")</f>
        <v>5.2</v>
      </c>
      <c r="H388" s="17" t="str">
        <f>_xlfn.IFNA(VLOOKUP(CONCATENATE($A388,"_",$B388), 'Srbench noise 0'!$A$1:$AH$1291, 28, FALSE),"")</f>
        <v>x0*x1*x2</v>
      </c>
      <c r="I388" s="17">
        <f t="shared" si="30"/>
        <v>1</v>
      </c>
      <c r="J388" s="17">
        <f t="shared" si="31"/>
        <v>1</v>
      </c>
      <c r="K388" s="4">
        <f t="shared" si="32"/>
        <v>1</v>
      </c>
      <c r="L388" s="3">
        <f>_xlfn.IFNA(VLOOKUP(CONCATENATE($A388,"_",$B388), 'Srbench noise 0.01'!$A$1:$AH$1291, 32, FALSE),"")</f>
        <v>1</v>
      </c>
      <c r="M388" s="17">
        <f>_xlfn.IFNA(VLOOKUP(CONCATENATE($A388,"_",$B388), 'Srbench noise 0.01'!$A$1:$AH$1291, 34, FALSE),"")</f>
        <v>0</v>
      </c>
      <c r="N388" s="17">
        <f>_xlfn.IFNA(VLOOKUP(CONCATENATE($A388,"_",$B388), 'Srbench noise 0.01'!$A$1:$AH$1291, 16, FALSE),"")</f>
        <v>4</v>
      </c>
      <c r="O388" s="17">
        <f>_xlfn.IFNA(VLOOKUP(CONCATENATE($A388,"_",$B388), 'Srbench noise 0.01'!$A$1:$AH$1291, 18, FALSE),"")</f>
        <v>5.6</v>
      </c>
      <c r="P388" s="17" t="str">
        <f>_xlfn.IFNA(VLOOKUP(CONCATENATE($A388,"_",$B388), 'Srbench noise 0.01'!$A$1:$AH$1291, 28, FALSE),"")</f>
        <v>x0*x1*x2</v>
      </c>
      <c r="Q388" s="17">
        <f t="shared" si="33"/>
        <v>1</v>
      </c>
      <c r="R388" s="17">
        <f t="shared" si="34"/>
        <v>1</v>
      </c>
      <c r="S388" s="4">
        <f t="shared" si="35"/>
        <v>1</v>
      </c>
    </row>
    <row r="389" spans="1:19" x14ac:dyDescent="0.25">
      <c r="A389" t="s">
        <v>61</v>
      </c>
      <c r="B389">
        <v>16850</v>
      </c>
      <c r="C389" t="str">
        <f>VLOOKUP(A389,'srbench true models'!$A$1:$B$133,2,FALSE)</f>
        <v xml:space="preserve"> mob*kb*T</v>
      </c>
      <c r="D389" s="3">
        <f>_xlfn.IFNA(VLOOKUP(CONCATENATE($A389,"_",$B389), 'Srbench noise 0'!$A$1:$AH$1291, 32, FALSE),"")</f>
        <v>1</v>
      </c>
      <c r="E389" s="17">
        <f>_xlfn.IFNA(VLOOKUP(CONCATENATE($A389,"_",$B389), 'Srbench noise 0'!$A$1:$AH$1291, 34, FALSE),"")</f>
        <v>0</v>
      </c>
      <c r="F389" s="17">
        <f>_xlfn.IFNA(VLOOKUP(CONCATENATE($A389,"_",$B389), 'Srbench noise 0'!$A$1:$AH$1291, 16, FALSE),"")</f>
        <v>4</v>
      </c>
      <c r="G389" s="17">
        <f>_xlfn.IFNA(VLOOKUP(CONCATENATE($A389,"_",$B389), 'Srbench noise 0'!$A$1:$AH$1291, 18, FALSE),"")</f>
        <v>6.2</v>
      </c>
      <c r="H389" s="17" t="str">
        <f>_xlfn.IFNA(VLOOKUP(CONCATENATE($A389,"_",$B389), 'Srbench noise 0'!$A$1:$AH$1291, 28, FALSE),"")</f>
        <v>x0*x1*x2</v>
      </c>
      <c r="I389" s="17">
        <f t="shared" ref="I389:I452" si="36">IF(D389&gt;0.999,1,0)</f>
        <v>1</v>
      </c>
      <c r="J389" s="17">
        <f t="shared" ref="J389:J452" si="37">IF(AND(D389=1, E389&lt;0.000001),1,IF(AND(D389&gt;0.999,E389&lt;0.001),"?",0))</f>
        <v>1</v>
      </c>
      <c r="K389" s="4">
        <f t="shared" ref="K389:K452" si="38">IF(J389&lt;&gt;"?",J389,"")</f>
        <v>1</v>
      </c>
      <c r="L389" s="3">
        <f>_xlfn.IFNA(VLOOKUP(CONCATENATE($A389,"_",$B389), 'Srbench noise 0.01'!$A$1:$AH$1291, 32, FALSE),"")</f>
        <v>1</v>
      </c>
      <c r="M389" s="17">
        <f>_xlfn.IFNA(VLOOKUP(CONCATENATE($A389,"_",$B389), 'Srbench noise 0.01'!$A$1:$AH$1291, 34, FALSE),"")</f>
        <v>0</v>
      </c>
      <c r="N389" s="17">
        <f>_xlfn.IFNA(VLOOKUP(CONCATENATE($A389,"_",$B389), 'Srbench noise 0.01'!$A$1:$AH$1291, 16, FALSE),"")</f>
        <v>4</v>
      </c>
      <c r="O389" s="17">
        <f>_xlfn.IFNA(VLOOKUP(CONCATENATE($A389,"_",$B389), 'Srbench noise 0.01'!$A$1:$AH$1291, 18, FALSE),"")</f>
        <v>5.0999999999999996</v>
      </c>
      <c r="P389" s="17" t="str">
        <f>_xlfn.IFNA(VLOOKUP(CONCATENATE($A389,"_",$B389), 'Srbench noise 0.01'!$A$1:$AH$1291, 28, FALSE),"")</f>
        <v>x0*x1*x2</v>
      </c>
      <c r="Q389" s="17">
        <f t="shared" ref="Q389:Q452" si="39">IF(L389&gt;0.999,1,0)</f>
        <v>1</v>
      </c>
      <c r="R389" s="17">
        <f t="shared" ref="R389:R452" si="40">IF(AND(L389=1, M389&lt;0.000001),1,IF(AND(L389&gt;0.999,M389&lt;0.001),"?",0))</f>
        <v>1</v>
      </c>
      <c r="S389" s="4">
        <f t="shared" ref="S389:S452" si="41">IF(R389&lt;&gt;"?",R389,"")</f>
        <v>1</v>
      </c>
    </row>
    <row r="390" spans="1:19" x14ac:dyDescent="0.25">
      <c r="A390" t="s">
        <v>61</v>
      </c>
      <c r="B390">
        <v>21962</v>
      </c>
      <c r="C390" t="str">
        <f>VLOOKUP(A390,'srbench true models'!$A$1:$B$133,2,FALSE)</f>
        <v xml:space="preserve"> mob*kb*T</v>
      </c>
      <c r="D390" s="3">
        <f>_xlfn.IFNA(VLOOKUP(CONCATENATE($A390,"_",$B390), 'Srbench noise 0'!$A$1:$AH$1291, 32, FALSE),"")</f>
        <v>1</v>
      </c>
      <c r="E390" s="17">
        <f>_xlfn.IFNA(VLOOKUP(CONCATENATE($A390,"_",$B390), 'Srbench noise 0'!$A$1:$AH$1291, 34, FALSE),"")</f>
        <v>0</v>
      </c>
      <c r="F390" s="17">
        <f>_xlfn.IFNA(VLOOKUP(CONCATENATE($A390,"_",$B390), 'Srbench noise 0'!$A$1:$AH$1291, 16, FALSE),"")</f>
        <v>4</v>
      </c>
      <c r="G390" s="17">
        <f>_xlfn.IFNA(VLOOKUP(CONCATENATE($A390,"_",$B390), 'Srbench noise 0'!$A$1:$AH$1291, 18, FALSE),"")</f>
        <v>6.2</v>
      </c>
      <c r="H390" s="17" t="str">
        <f>_xlfn.IFNA(VLOOKUP(CONCATENATE($A390,"_",$B390), 'Srbench noise 0'!$A$1:$AH$1291, 28, FALSE),"")</f>
        <v>x0*x1*x2</v>
      </c>
      <c r="I390" s="17">
        <f t="shared" si="36"/>
        <v>1</v>
      </c>
      <c r="J390" s="17">
        <f t="shared" si="37"/>
        <v>1</v>
      </c>
      <c r="K390" s="4">
        <f t="shared" si="38"/>
        <v>1</v>
      </c>
      <c r="L390" s="3">
        <f>_xlfn.IFNA(VLOOKUP(CONCATENATE($A390,"_",$B390), 'Srbench noise 0.01'!$A$1:$AH$1291, 32, FALSE),"")</f>
        <v>1</v>
      </c>
      <c r="M390" s="17">
        <f>_xlfn.IFNA(VLOOKUP(CONCATENATE($A390,"_",$B390), 'Srbench noise 0.01'!$A$1:$AH$1291, 34, FALSE),"")</f>
        <v>0</v>
      </c>
      <c r="N390" s="17">
        <f>_xlfn.IFNA(VLOOKUP(CONCATENATE($A390,"_",$B390), 'Srbench noise 0.01'!$A$1:$AH$1291, 16, FALSE),"")</f>
        <v>4</v>
      </c>
      <c r="O390" s="17">
        <f>_xlfn.IFNA(VLOOKUP(CONCATENATE($A390,"_",$B390), 'Srbench noise 0.01'!$A$1:$AH$1291, 18, FALSE),"")</f>
        <v>4.9000000000000004</v>
      </c>
      <c r="P390" s="17" t="str">
        <f>_xlfn.IFNA(VLOOKUP(CONCATENATE($A390,"_",$B390), 'Srbench noise 0.01'!$A$1:$AH$1291, 28, FALSE),"")</f>
        <v>x0*x1*x2</v>
      </c>
      <c r="Q390" s="17">
        <f t="shared" si="39"/>
        <v>1</v>
      </c>
      <c r="R390" s="17">
        <f t="shared" si="40"/>
        <v>1</v>
      </c>
      <c r="S390" s="4">
        <f t="shared" si="41"/>
        <v>1</v>
      </c>
    </row>
    <row r="391" spans="1:19" x14ac:dyDescent="0.25">
      <c r="A391" t="s">
        <v>61</v>
      </c>
      <c r="B391">
        <v>23654</v>
      </c>
      <c r="C391" t="str">
        <f>VLOOKUP(A391,'srbench true models'!$A$1:$B$133,2,FALSE)</f>
        <v xml:space="preserve"> mob*kb*T</v>
      </c>
      <c r="D391" s="3">
        <f>_xlfn.IFNA(VLOOKUP(CONCATENATE($A391,"_",$B391), 'Srbench noise 0'!$A$1:$AH$1291, 32, FALSE),"")</f>
        <v>1</v>
      </c>
      <c r="E391" s="17">
        <f>_xlfn.IFNA(VLOOKUP(CONCATENATE($A391,"_",$B391), 'Srbench noise 0'!$A$1:$AH$1291, 34, FALSE),"")</f>
        <v>0</v>
      </c>
      <c r="F391" s="17">
        <f>_xlfn.IFNA(VLOOKUP(CONCATENATE($A391,"_",$B391), 'Srbench noise 0'!$A$1:$AH$1291, 16, FALSE),"")</f>
        <v>4</v>
      </c>
      <c r="G391" s="17">
        <f>_xlfn.IFNA(VLOOKUP(CONCATENATE($A391,"_",$B391), 'Srbench noise 0'!$A$1:$AH$1291, 18, FALSE),"")</f>
        <v>5.6</v>
      </c>
      <c r="H391" s="17" t="str">
        <f>_xlfn.IFNA(VLOOKUP(CONCATENATE($A391,"_",$B391), 'Srbench noise 0'!$A$1:$AH$1291, 28, FALSE),"")</f>
        <v>x0*x1*x2</v>
      </c>
      <c r="I391" s="17">
        <f t="shared" si="36"/>
        <v>1</v>
      </c>
      <c r="J391" s="17">
        <f t="shared" si="37"/>
        <v>1</v>
      </c>
      <c r="K391" s="4">
        <f t="shared" si="38"/>
        <v>1</v>
      </c>
      <c r="L391" s="3">
        <f>_xlfn.IFNA(VLOOKUP(CONCATENATE($A391,"_",$B391), 'Srbench noise 0.01'!$A$1:$AH$1291, 32, FALSE),"")</f>
        <v>1</v>
      </c>
      <c r="M391" s="17">
        <f>_xlfn.IFNA(VLOOKUP(CONCATENATE($A391,"_",$B391), 'Srbench noise 0.01'!$A$1:$AH$1291, 34, FALSE),"")</f>
        <v>0</v>
      </c>
      <c r="N391" s="17">
        <f>_xlfn.IFNA(VLOOKUP(CONCATENATE($A391,"_",$B391), 'Srbench noise 0.01'!$A$1:$AH$1291, 16, FALSE),"")</f>
        <v>4</v>
      </c>
      <c r="O391" s="17">
        <f>_xlfn.IFNA(VLOOKUP(CONCATENATE($A391,"_",$B391), 'Srbench noise 0.01'!$A$1:$AH$1291, 18, FALSE),"")</f>
        <v>6.2</v>
      </c>
      <c r="P391" s="17" t="str">
        <f>_xlfn.IFNA(VLOOKUP(CONCATENATE($A391,"_",$B391), 'Srbench noise 0.01'!$A$1:$AH$1291, 28, FALSE),"")</f>
        <v>x0*x1*x2</v>
      </c>
      <c r="Q391" s="17">
        <f t="shared" si="39"/>
        <v>1</v>
      </c>
      <c r="R391" s="17">
        <f t="shared" si="40"/>
        <v>1</v>
      </c>
      <c r="S391" s="4">
        <f t="shared" si="41"/>
        <v>1</v>
      </c>
    </row>
    <row r="392" spans="1:19" x14ac:dyDescent="0.25">
      <c r="A392" t="s">
        <v>61</v>
      </c>
      <c r="B392">
        <v>28020</v>
      </c>
      <c r="C392" t="str">
        <f>VLOOKUP(A392,'srbench true models'!$A$1:$B$133,2,FALSE)</f>
        <v xml:space="preserve"> mob*kb*T</v>
      </c>
      <c r="D392" s="3">
        <f>_xlfn.IFNA(VLOOKUP(CONCATENATE($A392,"_",$B392), 'Srbench noise 0'!$A$1:$AH$1291, 32, FALSE),"")</f>
        <v>1</v>
      </c>
      <c r="E392" s="17">
        <f>_xlfn.IFNA(VLOOKUP(CONCATENATE($A392,"_",$B392), 'Srbench noise 0'!$A$1:$AH$1291, 34, FALSE),"")</f>
        <v>0</v>
      </c>
      <c r="F392" s="17">
        <f>_xlfn.IFNA(VLOOKUP(CONCATENATE($A392,"_",$B392), 'Srbench noise 0'!$A$1:$AH$1291, 16, FALSE),"")</f>
        <v>4</v>
      </c>
      <c r="G392" s="17">
        <f>_xlfn.IFNA(VLOOKUP(CONCATENATE($A392,"_",$B392), 'Srbench noise 0'!$A$1:$AH$1291, 18, FALSE),"")</f>
        <v>5.2</v>
      </c>
      <c r="H392" s="17" t="str">
        <f>_xlfn.IFNA(VLOOKUP(CONCATENATE($A392,"_",$B392), 'Srbench noise 0'!$A$1:$AH$1291, 28, FALSE),"")</f>
        <v>x0*x1*x2</v>
      </c>
      <c r="I392" s="17">
        <f t="shared" si="36"/>
        <v>1</v>
      </c>
      <c r="J392" s="17">
        <f t="shared" si="37"/>
        <v>1</v>
      </c>
      <c r="K392" s="4">
        <f t="shared" si="38"/>
        <v>1</v>
      </c>
      <c r="L392" s="3">
        <f>_xlfn.IFNA(VLOOKUP(CONCATENATE($A392,"_",$B392), 'Srbench noise 0.01'!$A$1:$AH$1291, 32, FALSE),"")</f>
        <v>1</v>
      </c>
      <c r="M392" s="17">
        <f>_xlfn.IFNA(VLOOKUP(CONCATENATE($A392,"_",$B392), 'Srbench noise 0.01'!$A$1:$AH$1291, 34, FALSE),"")</f>
        <v>0</v>
      </c>
      <c r="N392" s="17">
        <f>_xlfn.IFNA(VLOOKUP(CONCATENATE($A392,"_",$B392), 'Srbench noise 0.01'!$A$1:$AH$1291, 16, FALSE),"")</f>
        <v>4</v>
      </c>
      <c r="O392" s="17">
        <f>_xlfn.IFNA(VLOOKUP(CONCATENATE($A392,"_",$B392), 'Srbench noise 0.01'!$A$1:$AH$1291, 18, FALSE),"")</f>
        <v>4.4000000000000004</v>
      </c>
      <c r="P392" s="17" t="str">
        <f>_xlfn.IFNA(VLOOKUP(CONCATENATE($A392,"_",$B392), 'Srbench noise 0.01'!$A$1:$AH$1291, 28, FALSE),"")</f>
        <v>x0*x1*x2</v>
      </c>
      <c r="Q392" s="17">
        <f t="shared" si="39"/>
        <v>1</v>
      </c>
      <c r="R392" s="17">
        <f t="shared" si="40"/>
        <v>1</v>
      </c>
      <c r="S392" s="4">
        <f t="shared" si="41"/>
        <v>1</v>
      </c>
    </row>
    <row r="393" spans="1:19" x14ac:dyDescent="0.25">
      <c r="A393" t="s">
        <v>61</v>
      </c>
      <c r="B393">
        <v>29910</v>
      </c>
      <c r="C393" t="str">
        <f>VLOOKUP(A393,'srbench true models'!$A$1:$B$133,2,FALSE)</f>
        <v xml:space="preserve"> mob*kb*T</v>
      </c>
      <c r="D393" s="3">
        <f>_xlfn.IFNA(VLOOKUP(CONCATENATE($A393,"_",$B393), 'Srbench noise 0'!$A$1:$AH$1291, 32, FALSE),"")</f>
        <v>1</v>
      </c>
      <c r="E393" s="17">
        <f>_xlfn.IFNA(VLOOKUP(CONCATENATE($A393,"_",$B393), 'Srbench noise 0'!$A$1:$AH$1291, 34, FALSE),"")</f>
        <v>0</v>
      </c>
      <c r="F393" s="17">
        <f>_xlfn.IFNA(VLOOKUP(CONCATENATE($A393,"_",$B393), 'Srbench noise 0'!$A$1:$AH$1291, 16, FALSE),"")</f>
        <v>4</v>
      </c>
      <c r="G393" s="17">
        <f>_xlfn.IFNA(VLOOKUP(CONCATENATE($A393,"_",$B393), 'Srbench noise 0'!$A$1:$AH$1291, 18, FALSE),"")</f>
        <v>5.2</v>
      </c>
      <c r="H393" s="17" t="str">
        <f>_xlfn.IFNA(VLOOKUP(CONCATENATE($A393,"_",$B393), 'Srbench noise 0'!$A$1:$AH$1291, 28, FALSE),"")</f>
        <v>x0*x1*x2</v>
      </c>
      <c r="I393" s="17">
        <f t="shared" si="36"/>
        <v>1</v>
      </c>
      <c r="J393" s="17">
        <f t="shared" si="37"/>
        <v>1</v>
      </c>
      <c r="K393" s="4">
        <f t="shared" si="38"/>
        <v>1</v>
      </c>
      <c r="L393" s="3">
        <f>_xlfn.IFNA(VLOOKUP(CONCATENATE($A393,"_",$B393), 'Srbench noise 0.01'!$A$1:$AH$1291, 32, FALSE),"")</f>
        <v>1</v>
      </c>
      <c r="M393" s="17">
        <f>_xlfn.IFNA(VLOOKUP(CONCATENATE($A393,"_",$B393), 'Srbench noise 0.01'!$A$1:$AH$1291, 34, FALSE),"")</f>
        <v>0</v>
      </c>
      <c r="N393" s="17">
        <f>_xlfn.IFNA(VLOOKUP(CONCATENATE($A393,"_",$B393), 'Srbench noise 0.01'!$A$1:$AH$1291, 16, FALSE),"")</f>
        <v>4</v>
      </c>
      <c r="O393" s="17">
        <f>_xlfn.IFNA(VLOOKUP(CONCATENATE($A393,"_",$B393), 'Srbench noise 0.01'!$A$1:$AH$1291, 18, FALSE),"")</f>
        <v>5.2</v>
      </c>
      <c r="P393" s="17" t="str">
        <f>_xlfn.IFNA(VLOOKUP(CONCATENATE($A393,"_",$B393), 'Srbench noise 0.01'!$A$1:$AH$1291, 28, FALSE),"")</f>
        <v>x0*x1*x2</v>
      </c>
      <c r="Q393" s="17">
        <f t="shared" si="39"/>
        <v>1</v>
      </c>
      <c r="R393" s="17">
        <f t="shared" si="40"/>
        <v>1</v>
      </c>
      <c r="S393" s="4">
        <f t="shared" si="41"/>
        <v>1</v>
      </c>
    </row>
    <row r="394" spans="1:19" x14ac:dyDescent="0.25">
      <c r="A394" t="s">
        <v>79</v>
      </c>
      <c r="B394">
        <v>860</v>
      </c>
      <c r="C394" t="str">
        <f>VLOOKUP(A394,'srbench true models'!$A$1:$B$133,2,FALSE)</f>
        <v xml:space="preserve"> 1/(gamma-1)*kb*v/A</v>
      </c>
      <c r="D394" s="3">
        <f>_xlfn.IFNA(VLOOKUP(CONCATENATE($A394,"_",$B394), 'Srbench noise 0'!$A$1:$AH$1291, 32, FALSE),"")</f>
        <v>1</v>
      </c>
      <c r="E394" s="17">
        <f>_xlfn.IFNA(VLOOKUP(CONCATENATE($A394,"_",$B394), 'Srbench noise 0'!$A$1:$AH$1291, 34, FALSE),"")</f>
        <v>0</v>
      </c>
      <c r="F394" s="17">
        <f>_xlfn.IFNA(VLOOKUP(CONCATENATE($A394,"_",$B394), 'Srbench noise 0'!$A$1:$AH$1291, 16, FALSE),"")</f>
        <v>14</v>
      </c>
      <c r="G394" s="17">
        <f>_xlfn.IFNA(VLOOKUP(CONCATENATE($A394,"_",$B394), 'Srbench noise 0'!$A$1:$AH$1291, 18, FALSE),"")</f>
        <v>23.2</v>
      </c>
      <c r="H394" s="17" t="str">
        <f>_xlfn.IFNA(VLOOKUP(CONCATENATE($A394,"_",$B394), 'Srbench noise 0'!$A$1:$AH$1291, 28, FALSE),"")</f>
        <v>-x1*x3/(x2*(1 - x0))</v>
      </c>
      <c r="I394" s="17">
        <f t="shared" si="36"/>
        <v>1</v>
      </c>
      <c r="J394" s="17">
        <f t="shared" si="37"/>
        <v>1</v>
      </c>
      <c r="K394" s="4">
        <f t="shared" si="38"/>
        <v>1</v>
      </c>
      <c r="L394" s="3">
        <f>_xlfn.IFNA(VLOOKUP(CONCATENATE($A394,"_",$B394), 'Srbench noise 0.01'!$A$1:$AH$1291, 32, FALSE),"")</f>
        <v>1</v>
      </c>
      <c r="M394" s="17">
        <f>_xlfn.IFNA(VLOOKUP(CONCATENATE($A394,"_",$B394), 'Srbench noise 0.01'!$A$1:$AH$1291, 34, FALSE),"")</f>
        <v>0</v>
      </c>
      <c r="N394" s="17">
        <f>_xlfn.IFNA(VLOOKUP(CONCATENATE($A394,"_",$B394), 'Srbench noise 0.01'!$A$1:$AH$1291, 16, FALSE),"")</f>
        <v>14</v>
      </c>
      <c r="O394" s="17">
        <f>_xlfn.IFNA(VLOOKUP(CONCATENATE($A394,"_",$B394), 'Srbench noise 0.01'!$A$1:$AH$1291, 18, FALSE),"")</f>
        <v>23.3</v>
      </c>
      <c r="P394" s="17" t="str">
        <f>_xlfn.IFNA(VLOOKUP(CONCATENATE($A394,"_",$B394), 'Srbench noise 0.01'!$A$1:$AH$1291, 28, FALSE),"")</f>
        <v>-x1*x3/(x2*(1 - x0))</v>
      </c>
      <c r="Q394" s="17">
        <f t="shared" si="39"/>
        <v>1</v>
      </c>
      <c r="R394" s="17">
        <f t="shared" si="40"/>
        <v>1</v>
      </c>
      <c r="S394" s="4">
        <f t="shared" si="41"/>
        <v>1</v>
      </c>
    </row>
    <row r="395" spans="1:19" x14ac:dyDescent="0.25">
      <c r="A395" t="s">
        <v>79</v>
      </c>
      <c r="B395">
        <v>4426</v>
      </c>
      <c r="C395" t="str">
        <f>VLOOKUP(A395,'srbench true models'!$A$1:$B$133,2,FALSE)</f>
        <v xml:space="preserve"> 1/(gamma-1)*kb*v/A</v>
      </c>
      <c r="D395" s="3">
        <f>_xlfn.IFNA(VLOOKUP(CONCATENATE($A395,"_",$B395), 'Srbench noise 0'!$A$1:$AH$1291, 32, FALSE),"")</f>
        <v>1</v>
      </c>
      <c r="E395" s="17">
        <f>_xlfn.IFNA(VLOOKUP(CONCATENATE($A395,"_",$B395), 'Srbench noise 0'!$A$1:$AH$1291, 34, FALSE),"")</f>
        <v>0</v>
      </c>
      <c r="F395" s="17">
        <f>_xlfn.IFNA(VLOOKUP(CONCATENATE($A395,"_",$B395), 'Srbench noise 0'!$A$1:$AH$1291, 16, FALSE),"")</f>
        <v>14</v>
      </c>
      <c r="G395" s="17">
        <f>_xlfn.IFNA(VLOOKUP(CONCATENATE($A395,"_",$B395), 'Srbench noise 0'!$A$1:$AH$1291, 18, FALSE),"")</f>
        <v>42.5</v>
      </c>
      <c r="H395" s="17" t="str">
        <f>_xlfn.IFNA(VLOOKUP(CONCATENATE($A395,"_",$B395), 'Srbench noise 0'!$A$1:$AH$1291, 28, FALSE),"")</f>
        <v>-x1*x3/(x2*(1 - x0))</v>
      </c>
      <c r="I395" s="17">
        <f t="shared" si="36"/>
        <v>1</v>
      </c>
      <c r="J395" s="17">
        <f t="shared" si="37"/>
        <v>1</v>
      </c>
      <c r="K395" s="4">
        <f t="shared" si="38"/>
        <v>1</v>
      </c>
      <c r="L395" s="3">
        <f>_xlfn.IFNA(VLOOKUP(CONCATENATE($A395,"_",$B395), 'Srbench noise 0.01'!$A$1:$AH$1291, 32, FALSE),"")</f>
        <v>1</v>
      </c>
      <c r="M395" s="17">
        <f>_xlfn.IFNA(VLOOKUP(CONCATENATE($A395,"_",$B395), 'Srbench noise 0.01'!$A$1:$AH$1291, 34, FALSE),"")</f>
        <v>0</v>
      </c>
      <c r="N395" s="17">
        <f>_xlfn.IFNA(VLOOKUP(CONCATENATE($A395,"_",$B395), 'Srbench noise 0.01'!$A$1:$AH$1291, 16, FALSE),"")</f>
        <v>14</v>
      </c>
      <c r="O395" s="17">
        <f>_xlfn.IFNA(VLOOKUP(CONCATENATE($A395,"_",$B395), 'Srbench noise 0.01'!$A$1:$AH$1291, 18, FALSE),"")</f>
        <v>39.799999999999997</v>
      </c>
      <c r="P395" s="17" t="str">
        <f>_xlfn.IFNA(VLOOKUP(CONCATENATE($A395,"_",$B395), 'Srbench noise 0.01'!$A$1:$AH$1291, 28, FALSE),"")</f>
        <v>-x1*x3/(x2*(1 - x0))</v>
      </c>
      <c r="Q395" s="17">
        <f t="shared" si="39"/>
        <v>1</v>
      </c>
      <c r="R395" s="17">
        <f t="shared" si="40"/>
        <v>1</v>
      </c>
      <c r="S395" s="4">
        <f t="shared" si="41"/>
        <v>1</v>
      </c>
    </row>
    <row r="396" spans="1:19" x14ac:dyDescent="0.25">
      <c r="A396" t="s">
        <v>79</v>
      </c>
      <c r="B396">
        <v>5390</v>
      </c>
      <c r="C396" t="str">
        <f>VLOOKUP(A396,'srbench true models'!$A$1:$B$133,2,FALSE)</f>
        <v xml:space="preserve"> 1/(gamma-1)*kb*v/A</v>
      </c>
      <c r="D396" s="3">
        <f>_xlfn.IFNA(VLOOKUP(CONCATENATE($A396,"_",$B396), 'Srbench noise 0'!$A$1:$AH$1291, 32, FALSE),"")</f>
        <v>1</v>
      </c>
      <c r="E396" s="17">
        <f>_xlfn.IFNA(VLOOKUP(CONCATENATE($A396,"_",$B396), 'Srbench noise 0'!$A$1:$AH$1291, 34, FALSE),"")</f>
        <v>0</v>
      </c>
      <c r="F396" s="17">
        <f>_xlfn.IFNA(VLOOKUP(CONCATENATE($A396,"_",$B396), 'Srbench noise 0'!$A$1:$AH$1291, 16, FALSE),"")</f>
        <v>14</v>
      </c>
      <c r="G396" s="17">
        <f>_xlfn.IFNA(VLOOKUP(CONCATENATE($A396,"_",$B396), 'Srbench noise 0'!$A$1:$AH$1291, 18, FALSE),"")</f>
        <v>21.6</v>
      </c>
      <c r="H396" s="17" t="str">
        <f>_xlfn.IFNA(VLOOKUP(CONCATENATE($A396,"_",$B396), 'Srbench noise 0'!$A$1:$AH$1291, 28, FALSE),"")</f>
        <v>-x1*x3/(x2*(1 - x0))</v>
      </c>
      <c r="I396" s="17">
        <f t="shared" si="36"/>
        <v>1</v>
      </c>
      <c r="J396" s="17">
        <f t="shared" si="37"/>
        <v>1</v>
      </c>
      <c r="K396" s="4">
        <f t="shared" si="38"/>
        <v>1</v>
      </c>
      <c r="L396" s="3">
        <f>_xlfn.IFNA(VLOOKUP(CONCATENATE($A396,"_",$B396), 'Srbench noise 0.01'!$A$1:$AH$1291, 32, FALSE),"")</f>
        <v>1</v>
      </c>
      <c r="M396" s="17">
        <f>_xlfn.IFNA(VLOOKUP(CONCATENATE($A396,"_",$B396), 'Srbench noise 0.01'!$A$1:$AH$1291, 34, FALSE),"")</f>
        <v>0</v>
      </c>
      <c r="N396" s="17">
        <f>_xlfn.IFNA(VLOOKUP(CONCATENATE($A396,"_",$B396), 'Srbench noise 0.01'!$A$1:$AH$1291, 16, FALSE),"")</f>
        <v>14</v>
      </c>
      <c r="O396" s="17">
        <f>_xlfn.IFNA(VLOOKUP(CONCATENATE($A396,"_",$B396), 'Srbench noise 0.01'!$A$1:$AH$1291, 18, FALSE),"")</f>
        <v>20.8</v>
      </c>
      <c r="P396" s="17" t="str">
        <f>_xlfn.IFNA(VLOOKUP(CONCATENATE($A396,"_",$B396), 'Srbench noise 0.01'!$A$1:$AH$1291, 28, FALSE),"")</f>
        <v>-x1*x3/(x2*(1 - x0))</v>
      </c>
      <c r="Q396" s="17">
        <f t="shared" si="39"/>
        <v>1</v>
      </c>
      <c r="R396" s="17">
        <f t="shared" si="40"/>
        <v>1</v>
      </c>
      <c r="S396" s="4">
        <f t="shared" si="41"/>
        <v>1</v>
      </c>
    </row>
    <row r="397" spans="1:19" x14ac:dyDescent="0.25">
      <c r="A397" t="s">
        <v>79</v>
      </c>
      <c r="B397">
        <v>14423</v>
      </c>
      <c r="C397" t="str">
        <f>VLOOKUP(A397,'srbench true models'!$A$1:$B$133,2,FALSE)</f>
        <v xml:space="preserve"> 1/(gamma-1)*kb*v/A</v>
      </c>
      <c r="D397" s="3">
        <f>_xlfn.IFNA(VLOOKUP(CONCATENATE($A397,"_",$B397), 'Srbench noise 0'!$A$1:$AH$1291, 32, FALSE),"")</f>
        <v>1</v>
      </c>
      <c r="E397" s="17">
        <f>_xlfn.IFNA(VLOOKUP(CONCATENATE($A397,"_",$B397), 'Srbench noise 0'!$A$1:$AH$1291, 34, FALSE),"")</f>
        <v>0</v>
      </c>
      <c r="F397" s="17">
        <f>_xlfn.IFNA(VLOOKUP(CONCATENATE($A397,"_",$B397), 'Srbench noise 0'!$A$1:$AH$1291, 16, FALSE),"")</f>
        <v>14</v>
      </c>
      <c r="G397" s="17">
        <f>_xlfn.IFNA(VLOOKUP(CONCATENATE($A397,"_",$B397), 'Srbench noise 0'!$A$1:$AH$1291, 18, FALSE),"")</f>
        <v>43.5</v>
      </c>
      <c r="H397" s="17" t="str">
        <f>_xlfn.IFNA(VLOOKUP(CONCATENATE($A397,"_",$B397), 'Srbench noise 0'!$A$1:$AH$1291, 28, FALSE),"")</f>
        <v>-x1*x3/(x2*(1 - x0))</v>
      </c>
      <c r="I397" s="17">
        <f t="shared" si="36"/>
        <v>1</v>
      </c>
      <c r="J397" s="17">
        <f t="shared" si="37"/>
        <v>1</v>
      </c>
      <c r="K397" s="4">
        <f t="shared" si="38"/>
        <v>1</v>
      </c>
      <c r="L397" s="3">
        <f>_xlfn.IFNA(VLOOKUP(CONCATENATE($A397,"_",$B397), 'Srbench noise 0.01'!$A$1:$AH$1291, 32, FALSE),"")</f>
        <v>1</v>
      </c>
      <c r="M397" s="17">
        <f>_xlfn.IFNA(VLOOKUP(CONCATENATE($A397,"_",$B397), 'Srbench noise 0.01'!$A$1:$AH$1291, 34, FALSE),"")</f>
        <v>0</v>
      </c>
      <c r="N397" s="17">
        <f>_xlfn.IFNA(VLOOKUP(CONCATENATE($A397,"_",$B397), 'Srbench noise 0.01'!$A$1:$AH$1291, 16, FALSE),"")</f>
        <v>14</v>
      </c>
      <c r="O397" s="17">
        <f>_xlfn.IFNA(VLOOKUP(CONCATENATE($A397,"_",$B397), 'Srbench noise 0.01'!$A$1:$AH$1291, 18, FALSE),"")</f>
        <v>35.299999999999997</v>
      </c>
      <c r="P397" s="17" t="str">
        <f>_xlfn.IFNA(VLOOKUP(CONCATENATE($A397,"_",$B397), 'Srbench noise 0.01'!$A$1:$AH$1291, 28, FALSE),"")</f>
        <v>-x1*x3/(x2*(1 - x0))</v>
      </c>
      <c r="Q397" s="17">
        <f t="shared" si="39"/>
        <v>1</v>
      </c>
      <c r="R397" s="17">
        <f t="shared" si="40"/>
        <v>1</v>
      </c>
      <c r="S397" s="4">
        <f t="shared" si="41"/>
        <v>1</v>
      </c>
    </row>
    <row r="398" spans="1:19" x14ac:dyDescent="0.25">
      <c r="A398" t="s">
        <v>79</v>
      </c>
      <c r="B398">
        <v>15795</v>
      </c>
      <c r="C398" t="str">
        <f>VLOOKUP(A398,'srbench true models'!$A$1:$B$133,2,FALSE)</f>
        <v xml:space="preserve"> 1/(gamma-1)*kb*v/A</v>
      </c>
      <c r="D398" s="3">
        <f>_xlfn.IFNA(VLOOKUP(CONCATENATE($A398,"_",$B398), 'Srbench noise 0'!$A$1:$AH$1291, 32, FALSE),"")</f>
        <v>1</v>
      </c>
      <c r="E398" s="17">
        <f>_xlfn.IFNA(VLOOKUP(CONCATENATE($A398,"_",$B398), 'Srbench noise 0'!$A$1:$AH$1291, 34, FALSE),"")</f>
        <v>0</v>
      </c>
      <c r="F398" s="17">
        <f>_xlfn.IFNA(VLOOKUP(CONCATENATE($A398,"_",$B398), 'Srbench noise 0'!$A$1:$AH$1291, 16, FALSE),"")</f>
        <v>14</v>
      </c>
      <c r="G398" s="17">
        <f>_xlfn.IFNA(VLOOKUP(CONCATENATE($A398,"_",$B398), 'Srbench noise 0'!$A$1:$AH$1291, 18, FALSE),"")</f>
        <v>23.4</v>
      </c>
      <c r="H398" s="17" t="str">
        <f>_xlfn.IFNA(VLOOKUP(CONCATENATE($A398,"_",$B398), 'Srbench noise 0'!$A$1:$AH$1291, 28, FALSE),"")</f>
        <v>-x1*x3/(x2*(1 - x0))</v>
      </c>
      <c r="I398" s="17">
        <f t="shared" si="36"/>
        <v>1</v>
      </c>
      <c r="J398" s="17">
        <f t="shared" si="37"/>
        <v>1</v>
      </c>
      <c r="K398" s="4">
        <f t="shared" si="38"/>
        <v>1</v>
      </c>
      <c r="L398" s="3">
        <f>_xlfn.IFNA(VLOOKUP(CONCATENATE($A398,"_",$B398), 'Srbench noise 0.01'!$A$1:$AH$1291, 32, FALSE),"")</f>
        <v>1</v>
      </c>
      <c r="M398" s="17">
        <f>_xlfn.IFNA(VLOOKUP(CONCATENATE($A398,"_",$B398), 'Srbench noise 0.01'!$A$1:$AH$1291, 34, FALSE),"")</f>
        <v>0</v>
      </c>
      <c r="N398" s="17">
        <f>_xlfn.IFNA(VLOOKUP(CONCATENATE($A398,"_",$B398), 'Srbench noise 0.01'!$A$1:$AH$1291, 16, FALSE),"")</f>
        <v>14</v>
      </c>
      <c r="O398" s="17">
        <f>_xlfn.IFNA(VLOOKUP(CONCATENATE($A398,"_",$B398), 'Srbench noise 0.01'!$A$1:$AH$1291, 18, FALSE),"")</f>
        <v>23.3</v>
      </c>
      <c r="P398" s="17" t="str">
        <f>_xlfn.IFNA(VLOOKUP(CONCATENATE($A398,"_",$B398), 'Srbench noise 0.01'!$A$1:$AH$1291, 28, FALSE),"")</f>
        <v>-x1*x3/(x2*(1 - x0))</v>
      </c>
      <c r="Q398" s="17">
        <f t="shared" si="39"/>
        <v>1</v>
      </c>
      <c r="R398" s="17">
        <f t="shared" si="40"/>
        <v>1</v>
      </c>
      <c r="S398" s="4">
        <f t="shared" si="41"/>
        <v>1</v>
      </c>
    </row>
    <row r="399" spans="1:19" x14ac:dyDescent="0.25">
      <c r="A399" t="s">
        <v>79</v>
      </c>
      <c r="B399">
        <v>16850</v>
      </c>
      <c r="C399" t="str">
        <f>VLOOKUP(A399,'srbench true models'!$A$1:$B$133,2,FALSE)</f>
        <v xml:space="preserve"> 1/(gamma-1)*kb*v/A</v>
      </c>
      <c r="D399" s="3">
        <f>_xlfn.IFNA(VLOOKUP(CONCATENATE($A399,"_",$B399), 'Srbench noise 0'!$A$1:$AH$1291, 32, FALSE),"")</f>
        <v>1</v>
      </c>
      <c r="E399" s="17">
        <f>_xlfn.IFNA(VLOOKUP(CONCATENATE($A399,"_",$B399), 'Srbench noise 0'!$A$1:$AH$1291, 34, FALSE),"")</f>
        <v>0</v>
      </c>
      <c r="F399" s="17">
        <f>_xlfn.IFNA(VLOOKUP(CONCATENATE($A399,"_",$B399), 'Srbench noise 0'!$A$1:$AH$1291, 16, FALSE),"")</f>
        <v>14</v>
      </c>
      <c r="G399" s="17">
        <f>_xlfn.IFNA(VLOOKUP(CONCATENATE($A399,"_",$B399), 'Srbench noise 0'!$A$1:$AH$1291, 18, FALSE),"")</f>
        <v>24.9</v>
      </c>
      <c r="H399" s="17" t="str">
        <f>_xlfn.IFNA(VLOOKUP(CONCATENATE($A399,"_",$B399), 'Srbench noise 0'!$A$1:$AH$1291, 28, FALSE),"")</f>
        <v>-x1*x3/(x2*(1 - x0))</v>
      </c>
      <c r="I399" s="17">
        <f t="shared" si="36"/>
        <v>1</v>
      </c>
      <c r="J399" s="17">
        <f t="shared" si="37"/>
        <v>1</v>
      </c>
      <c r="K399" s="4">
        <f t="shared" si="38"/>
        <v>1</v>
      </c>
      <c r="L399" s="3">
        <f>_xlfn.IFNA(VLOOKUP(CONCATENATE($A399,"_",$B399), 'Srbench noise 0.01'!$A$1:$AH$1291, 32, FALSE),"")</f>
        <v>1</v>
      </c>
      <c r="M399" s="17">
        <f>_xlfn.IFNA(VLOOKUP(CONCATENATE($A399,"_",$B399), 'Srbench noise 0.01'!$A$1:$AH$1291, 34, FALSE),"")</f>
        <v>0</v>
      </c>
      <c r="N399" s="17">
        <f>_xlfn.IFNA(VLOOKUP(CONCATENATE($A399,"_",$B399), 'Srbench noise 0.01'!$A$1:$AH$1291, 16, FALSE),"")</f>
        <v>14</v>
      </c>
      <c r="O399" s="17">
        <f>_xlfn.IFNA(VLOOKUP(CONCATENATE($A399,"_",$B399), 'Srbench noise 0.01'!$A$1:$AH$1291, 18, FALSE),"")</f>
        <v>24.8</v>
      </c>
      <c r="P399" s="17" t="str">
        <f>_xlfn.IFNA(VLOOKUP(CONCATENATE($A399,"_",$B399), 'Srbench noise 0.01'!$A$1:$AH$1291, 28, FALSE),"")</f>
        <v>-x1*x3/(x2*(1 - x0))</v>
      </c>
      <c r="Q399" s="17">
        <f t="shared" si="39"/>
        <v>1</v>
      </c>
      <c r="R399" s="17">
        <f t="shared" si="40"/>
        <v>1</v>
      </c>
      <c r="S399" s="4">
        <f t="shared" si="41"/>
        <v>1</v>
      </c>
    </row>
    <row r="400" spans="1:19" x14ac:dyDescent="0.25">
      <c r="A400" t="s">
        <v>79</v>
      </c>
      <c r="B400">
        <v>21962</v>
      </c>
      <c r="C400" t="str">
        <f>VLOOKUP(A400,'srbench true models'!$A$1:$B$133,2,FALSE)</f>
        <v xml:space="preserve"> 1/(gamma-1)*kb*v/A</v>
      </c>
      <c r="D400" s="3">
        <f>_xlfn.IFNA(VLOOKUP(CONCATENATE($A400,"_",$B400), 'Srbench noise 0'!$A$1:$AH$1291, 32, FALSE),"")</f>
        <v>1</v>
      </c>
      <c r="E400" s="17">
        <f>_xlfn.IFNA(VLOOKUP(CONCATENATE($A400,"_",$B400), 'Srbench noise 0'!$A$1:$AH$1291, 34, FALSE),"")</f>
        <v>0</v>
      </c>
      <c r="F400" s="17">
        <f>_xlfn.IFNA(VLOOKUP(CONCATENATE($A400,"_",$B400), 'Srbench noise 0'!$A$1:$AH$1291, 16, FALSE),"")</f>
        <v>14</v>
      </c>
      <c r="G400" s="17">
        <f>_xlfn.IFNA(VLOOKUP(CONCATENATE($A400,"_",$B400), 'Srbench noise 0'!$A$1:$AH$1291, 18, FALSE),"")</f>
        <v>468.8</v>
      </c>
      <c r="H400" s="17" t="str">
        <f>_xlfn.IFNA(VLOOKUP(CONCATENATE($A400,"_",$B400), 'Srbench noise 0'!$A$1:$AH$1291, 28, FALSE),"")</f>
        <v>-x1*x3/(x2*(1 - x0))</v>
      </c>
      <c r="I400" s="17">
        <f t="shared" si="36"/>
        <v>1</v>
      </c>
      <c r="J400" s="17">
        <f t="shared" si="37"/>
        <v>1</v>
      </c>
      <c r="K400" s="4">
        <f t="shared" si="38"/>
        <v>1</v>
      </c>
      <c r="L400" s="3">
        <f>_xlfn.IFNA(VLOOKUP(CONCATENATE($A400,"_",$B400), 'Srbench noise 0.01'!$A$1:$AH$1291, 32, FALSE),"")</f>
        <v>0.99053594</v>
      </c>
      <c r="M400" s="17">
        <f>_xlfn.IFNA(VLOOKUP(CONCATENATE($A400,"_",$B400), 'Srbench noise 0.01'!$A$1:$AH$1291, 34, FALSE),"")</f>
        <v>0.15606378000000001</v>
      </c>
      <c r="N400" s="17">
        <f>_xlfn.IFNA(VLOOKUP(CONCATENATE($A400,"_",$B400), 'Srbench noise 0.01'!$A$1:$AH$1291, 16, FALSE),"")</f>
        <v>28</v>
      </c>
      <c r="O400" s="17">
        <f>_xlfn.IFNA(VLOOKUP(CONCATENATE($A400,"_",$B400), 'Srbench noise 0.01'!$A$1:$AH$1291, 18, FALSE),"")</f>
        <v>88.4</v>
      </c>
      <c r="P400" s="17" t="str">
        <f>_xlfn.IFNA(VLOOKUP(CONCATENATE($A400,"_",$B400), 'Srbench noise 0.01'!$A$1:$AH$1291, 28, FALSE),"")</f>
        <v>0.03*x3**2 - 47.17*cos(1/(x0*sin(1/x3) + x0*x2/x1 + 1/x3)) + 47.16</v>
      </c>
      <c r="Q400" s="17">
        <f t="shared" si="39"/>
        <v>0</v>
      </c>
      <c r="R400" s="17">
        <f t="shared" si="40"/>
        <v>0</v>
      </c>
      <c r="S400" s="4">
        <f t="shared" si="41"/>
        <v>0</v>
      </c>
    </row>
    <row r="401" spans="1:19" x14ac:dyDescent="0.25">
      <c r="A401" t="s">
        <v>79</v>
      </c>
      <c r="B401">
        <v>23654</v>
      </c>
      <c r="C401" t="str">
        <f>VLOOKUP(A401,'srbench true models'!$A$1:$B$133,2,FALSE)</f>
        <v xml:space="preserve"> 1/(gamma-1)*kb*v/A</v>
      </c>
      <c r="D401" s="3">
        <f>_xlfn.IFNA(VLOOKUP(CONCATENATE($A401,"_",$B401), 'Srbench noise 0'!$A$1:$AH$1291, 32, FALSE),"")</f>
        <v>1</v>
      </c>
      <c r="E401" s="17">
        <f>_xlfn.IFNA(VLOOKUP(CONCATENATE($A401,"_",$B401), 'Srbench noise 0'!$A$1:$AH$1291, 34, FALSE),"")</f>
        <v>0</v>
      </c>
      <c r="F401" s="17">
        <f>_xlfn.IFNA(VLOOKUP(CONCATENATE($A401,"_",$B401), 'Srbench noise 0'!$A$1:$AH$1291, 16, FALSE),"")</f>
        <v>14</v>
      </c>
      <c r="G401" s="17">
        <f>_xlfn.IFNA(VLOOKUP(CONCATENATE($A401,"_",$B401), 'Srbench noise 0'!$A$1:$AH$1291, 18, FALSE),"")</f>
        <v>244.4</v>
      </c>
      <c r="H401" s="17" t="str">
        <f>_xlfn.IFNA(VLOOKUP(CONCATENATE($A401,"_",$B401), 'Srbench noise 0'!$A$1:$AH$1291, 28, FALSE),"")</f>
        <v>-x1*x3/(x2*(1 - x0))</v>
      </c>
      <c r="I401" s="17">
        <f t="shared" si="36"/>
        <v>1</v>
      </c>
      <c r="J401" s="17">
        <f t="shared" si="37"/>
        <v>1</v>
      </c>
      <c r="K401" s="4">
        <f t="shared" si="38"/>
        <v>1</v>
      </c>
      <c r="L401" s="3">
        <f>_xlfn.IFNA(VLOOKUP(CONCATENATE($A401,"_",$B401), 'Srbench noise 0.01'!$A$1:$AH$1291, 32, FALSE),"")</f>
        <v>0.99773162999999998</v>
      </c>
      <c r="M401" s="17">
        <f>_xlfn.IFNA(VLOOKUP(CONCATENATE($A401,"_",$B401), 'Srbench noise 0.01'!$A$1:$AH$1291, 34, FALSE),"")</f>
        <v>7.4944650000000002E-2</v>
      </c>
      <c r="N401" s="17">
        <f>_xlfn.IFNA(VLOOKUP(CONCATENATE($A401,"_",$B401), 'Srbench noise 0.01'!$A$1:$AH$1291, 16, FALSE),"")</f>
        <v>28</v>
      </c>
      <c r="O401" s="17">
        <f>_xlfn.IFNA(VLOOKUP(CONCATENATE($A401,"_",$B401), 'Srbench noise 0.01'!$A$1:$AH$1291, 18, FALSE),"")</f>
        <v>241.8</v>
      </c>
      <c r="P401" s="17" t="str">
        <f>_xlfn.IFNA(VLOOKUP(CONCATENATE($A401,"_",$B401), 'Srbench noise 0.01'!$A$1:$AH$1291, 28, FALSE),"")</f>
        <v>0.44*x1*x3/(x2*log(x0 - 0.5)) - 0.51 - 0.72/log(x0 - 0.5) + 4.13/x0</v>
      </c>
      <c r="Q401" s="17">
        <f t="shared" si="39"/>
        <v>0</v>
      </c>
      <c r="R401" s="17">
        <f t="shared" si="40"/>
        <v>0</v>
      </c>
      <c r="S401" s="4">
        <f t="shared" si="41"/>
        <v>0</v>
      </c>
    </row>
    <row r="402" spans="1:19" x14ac:dyDescent="0.25">
      <c r="A402" t="s">
        <v>79</v>
      </c>
      <c r="B402">
        <v>28020</v>
      </c>
      <c r="C402" t="str">
        <f>VLOOKUP(A402,'srbench true models'!$A$1:$B$133,2,FALSE)</f>
        <v xml:space="preserve"> 1/(gamma-1)*kb*v/A</v>
      </c>
      <c r="D402" s="3">
        <f>_xlfn.IFNA(VLOOKUP(CONCATENATE($A402,"_",$B402), 'Srbench noise 0'!$A$1:$AH$1291, 32, FALSE),"")</f>
        <v>1</v>
      </c>
      <c r="E402" s="17">
        <f>_xlfn.IFNA(VLOOKUP(CONCATENATE($A402,"_",$B402), 'Srbench noise 0'!$A$1:$AH$1291, 34, FALSE),"")</f>
        <v>0</v>
      </c>
      <c r="F402" s="17">
        <f>_xlfn.IFNA(VLOOKUP(CONCATENATE($A402,"_",$B402), 'Srbench noise 0'!$A$1:$AH$1291, 16, FALSE),"")</f>
        <v>14</v>
      </c>
      <c r="G402" s="17">
        <f>_xlfn.IFNA(VLOOKUP(CONCATENATE($A402,"_",$B402), 'Srbench noise 0'!$A$1:$AH$1291, 18, FALSE),"")</f>
        <v>23.3</v>
      </c>
      <c r="H402" s="17" t="str">
        <f>_xlfn.IFNA(VLOOKUP(CONCATENATE($A402,"_",$B402), 'Srbench noise 0'!$A$1:$AH$1291, 28, FALSE),"")</f>
        <v>-x1*x3/(x2*(1 - x0))</v>
      </c>
      <c r="I402" s="17">
        <f t="shared" si="36"/>
        <v>1</v>
      </c>
      <c r="J402" s="17">
        <f t="shared" si="37"/>
        <v>1</v>
      </c>
      <c r="K402" s="4">
        <f t="shared" si="38"/>
        <v>1</v>
      </c>
      <c r="L402" s="3">
        <f>_xlfn.IFNA(VLOOKUP(CONCATENATE($A402,"_",$B402), 'Srbench noise 0.01'!$A$1:$AH$1291, 32, FALSE),"")</f>
        <v>1</v>
      </c>
      <c r="M402" s="17">
        <f>_xlfn.IFNA(VLOOKUP(CONCATENATE($A402,"_",$B402), 'Srbench noise 0.01'!$A$1:$AH$1291, 34, FALSE),"")</f>
        <v>0</v>
      </c>
      <c r="N402" s="17">
        <f>_xlfn.IFNA(VLOOKUP(CONCATENATE($A402,"_",$B402), 'Srbench noise 0.01'!$A$1:$AH$1291, 16, FALSE),"")</f>
        <v>14</v>
      </c>
      <c r="O402" s="17">
        <f>_xlfn.IFNA(VLOOKUP(CONCATENATE($A402,"_",$B402), 'Srbench noise 0.01'!$A$1:$AH$1291, 18, FALSE),"")</f>
        <v>19.2</v>
      </c>
      <c r="P402" s="17" t="str">
        <f>_xlfn.IFNA(VLOOKUP(CONCATENATE($A402,"_",$B402), 'Srbench noise 0.01'!$A$1:$AH$1291, 28, FALSE),"")</f>
        <v>-x1*x3/(x2*(1 - x0))</v>
      </c>
      <c r="Q402" s="17">
        <f t="shared" si="39"/>
        <v>1</v>
      </c>
      <c r="R402" s="17">
        <f t="shared" si="40"/>
        <v>1</v>
      </c>
      <c r="S402" s="4">
        <f t="shared" si="41"/>
        <v>1</v>
      </c>
    </row>
    <row r="403" spans="1:19" x14ac:dyDescent="0.25">
      <c r="A403" t="s">
        <v>79</v>
      </c>
      <c r="B403">
        <v>29910</v>
      </c>
      <c r="C403" t="str">
        <f>VLOOKUP(A403,'srbench true models'!$A$1:$B$133,2,FALSE)</f>
        <v xml:space="preserve"> 1/(gamma-1)*kb*v/A</v>
      </c>
      <c r="D403" s="3">
        <f>_xlfn.IFNA(VLOOKUP(CONCATENATE($A403,"_",$B403), 'Srbench noise 0'!$A$1:$AH$1291, 32, FALSE),"")</f>
        <v>1</v>
      </c>
      <c r="E403" s="17">
        <f>_xlfn.IFNA(VLOOKUP(CONCATENATE($A403,"_",$B403), 'Srbench noise 0'!$A$1:$AH$1291, 34, FALSE),"")</f>
        <v>0</v>
      </c>
      <c r="F403" s="17">
        <f>_xlfn.IFNA(VLOOKUP(CONCATENATE($A403,"_",$B403), 'Srbench noise 0'!$A$1:$AH$1291, 16, FALSE),"")</f>
        <v>14</v>
      </c>
      <c r="G403" s="17">
        <f>_xlfn.IFNA(VLOOKUP(CONCATENATE($A403,"_",$B403), 'Srbench noise 0'!$A$1:$AH$1291, 18, FALSE),"")</f>
        <v>23.3</v>
      </c>
      <c r="H403" s="17" t="str">
        <f>_xlfn.IFNA(VLOOKUP(CONCATENATE($A403,"_",$B403), 'Srbench noise 0'!$A$1:$AH$1291, 28, FALSE),"")</f>
        <v>-x1*x3/(x2*(1 - x0))</v>
      </c>
      <c r="I403" s="17">
        <f t="shared" si="36"/>
        <v>1</v>
      </c>
      <c r="J403" s="17">
        <f t="shared" si="37"/>
        <v>1</v>
      </c>
      <c r="K403" s="4">
        <f t="shared" si="38"/>
        <v>1</v>
      </c>
      <c r="L403" s="3">
        <f>_xlfn.IFNA(VLOOKUP(CONCATENATE($A403,"_",$B403), 'Srbench noise 0.01'!$A$1:$AH$1291, 32, FALSE),"")</f>
        <v>1</v>
      </c>
      <c r="M403" s="17">
        <f>_xlfn.IFNA(VLOOKUP(CONCATENATE($A403,"_",$B403), 'Srbench noise 0.01'!$A$1:$AH$1291, 34, FALSE),"")</f>
        <v>0</v>
      </c>
      <c r="N403" s="17">
        <f>_xlfn.IFNA(VLOOKUP(CONCATENATE($A403,"_",$B403), 'Srbench noise 0.01'!$A$1:$AH$1291, 16, FALSE),"")</f>
        <v>14</v>
      </c>
      <c r="O403" s="17">
        <f>_xlfn.IFNA(VLOOKUP(CONCATENATE($A403,"_",$B403), 'Srbench noise 0.01'!$A$1:$AH$1291, 18, FALSE),"")</f>
        <v>23.8</v>
      </c>
      <c r="P403" s="17" t="str">
        <f>_xlfn.IFNA(VLOOKUP(CONCATENATE($A403,"_",$B403), 'Srbench noise 0.01'!$A$1:$AH$1291, 28, FALSE),"")</f>
        <v>-x1*x3/(x2*(1 - x0))</v>
      </c>
      <c r="Q403" s="17">
        <f t="shared" si="39"/>
        <v>1</v>
      </c>
      <c r="R403" s="17">
        <f t="shared" si="40"/>
        <v>1</v>
      </c>
      <c r="S403" s="4">
        <f t="shared" si="41"/>
        <v>1</v>
      </c>
    </row>
    <row r="404" spans="1:19" x14ac:dyDescent="0.25">
      <c r="A404" t="s">
        <v>118</v>
      </c>
      <c r="B404">
        <v>860</v>
      </c>
      <c r="C404" t="str">
        <f>VLOOKUP(A404,'srbench true models'!$A$1:$B$133,2,FALSE)</f>
        <v xml:space="preserve"> n*kb*T*ln(V2/V1)</v>
      </c>
      <c r="D404" s="3">
        <f>_xlfn.IFNA(VLOOKUP(CONCATENATE($A404,"_",$B404), 'Srbench noise 0'!$A$1:$AH$1291, 32, FALSE),"")</f>
        <v>1</v>
      </c>
      <c r="E404" s="17">
        <f>_xlfn.IFNA(VLOOKUP(CONCATENATE($A404,"_",$B404), 'Srbench noise 0'!$A$1:$AH$1291, 34, FALSE),"")</f>
        <v>0</v>
      </c>
      <c r="F404" s="17">
        <f>_xlfn.IFNA(VLOOKUP(CONCATENATE($A404,"_",$B404), 'Srbench noise 0'!$A$1:$AH$1291, 16, FALSE),"")</f>
        <v>10</v>
      </c>
      <c r="G404" s="17">
        <f>_xlfn.IFNA(VLOOKUP(CONCATENATE($A404,"_",$B404), 'Srbench noise 0'!$A$1:$AH$1291, 18, FALSE),"")</f>
        <v>417.2</v>
      </c>
      <c r="H404" s="17" t="str">
        <f>_xlfn.IFNA(VLOOKUP(CONCATENATE($A404,"_",$B404), 'Srbench noise 0'!$A$1:$AH$1291, 28, FALSE),"")</f>
        <v>x0*x1*x2*log(x4/x3)</v>
      </c>
      <c r="I404" s="17">
        <f t="shared" si="36"/>
        <v>1</v>
      </c>
      <c r="J404" s="17">
        <f t="shared" si="37"/>
        <v>1</v>
      </c>
      <c r="K404" s="4">
        <f t="shared" si="38"/>
        <v>1</v>
      </c>
      <c r="L404" s="3">
        <f>_xlfn.IFNA(VLOOKUP(CONCATENATE($A404,"_",$B404), 'Srbench noise 0.01'!$A$1:$AH$1291, 32, FALSE),"")</f>
        <v>1</v>
      </c>
      <c r="M404" s="17">
        <f>_xlfn.IFNA(VLOOKUP(CONCATENATE($A404,"_",$B404), 'Srbench noise 0.01'!$A$1:$AH$1291, 34, FALSE),"")</f>
        <v>0</v>
      </c>
      <c r="N404" s="17">
        <f>_xlfn.IFNA(VLOOKUP(CONCATENATE($A404,"_",$B404), 'Srbench noise 0.01'!$A$1:$AH$1291, 16, FALSE),"")</f>
        <v>11</v>
      </c>
      <c r="O404" s="17">
        <f>_xlfn.IFNA(VLOOKUP(CONCATENATE($A404,"_",$B404), 'Srbench noise 0.01'!$A$1:$AH$1291, 18, FALSE),"")</f>
        <v>411.4</v>
      </c>
      <c r="P404" s="17" t="str">
        <f>_xlfn.IFNA(VLOOKUP(CONCATENATE($A404,"_",$B404), 'Srbench noise 0.01'!$A$1:$AH$1291, 28, FALSE),"")</f>
        <v>-x0*x1*x2*log(x3/x4)</v>
      </c>
      <c r="Q404" s="17">
        <f t="shared" si="39"/>
        <v>1</v>
      </c>
      <c r="R404" s="17">
        <f t="shared" si="40"/>
        <v>1</v>
      </c>
      <c r="S404" s="4">
        <f t="shared" si="41"/>
        <v>1</v>
      </c>
    </row>
    <row r="405" spans="1:19" x14ac:dyDescent="0.25">
      <c r="A405" t="s">
        <v>118</v>
      </c>
      <c r="B405">
        <v>4426</v>
      </c>
      <c r="C405" t="str">
        <f>VLOOKUP(A405,'srbench true models'!$A$1:$B$133,2,FALSE)</f>
        <v xml:space="preserve"> n*kb*T*ln(V2/V1)</v>
      </c>
      <c r="D405" s="3">
        <f>_xlfn.IFNA(VLOOKUP(CONCATENATE($A405,"_",$B405), 'Srbench noise 0'!$A$1:$AH$1291, 32, FALSE),"")</f>
        <v>1</v>
      </c>
      <c r="E405" s="17">
        <f>_xlfn.IFNA(VLOOKUP(CONCATENATE($A405,"_",$B405), 'Srbench noise 0'!$A$1:$AH$1291, 34, FALSE),"")</f>
        <v>0</v>
      </c>
      <c r="F405" s="17">
        <f>_xlfn.IFNA(VLOOKUP(CONCATENATE($A405,"_",$B405), 'Srbench noise 0'!$A$1:$AH$1291, 16, FALSE),"")</f>
        <v>11</v>
      </c>
      <c r="G405" s="17">
        <f>_xlfn.IFNA(VLOOKUP(CONCATENATE($A405,"_",$B405), 'Srbench noise 0'!$A$1:$AH$1291, 18, FALSE),"")</f>
        <v>2857.8</v>
      </c>
      <c r="H405" s="17" t="str">
        <f>_xlfn.IFNA(VLOOKUP(CONCATENATE($A405,"_",$B405), 'Srbench noise 0'!$A$1:$AH$1291, 28, FALSE),"")</f>
        <v>x0*x1*x2*(-log(x3) + log(x4))</v>
      </c>
      <c r="I405" s="17">
        <f t="shared" si="36"/>
        <v>1</v>
      </c>
      <c r="J405" s="17">
        <f t="shared" si="37"/>
        <v>1</v>
      </c>
      <c r="K405" s="4">
        <f t="shared" si="38"/>
        <v>1</v>
      </c>
      <c r="L405" s="3">
        <f>_xlfn.IFNA(VLOOKUP(CONCATENATE($A405,"_",$B405), 'Srbench noise 0.01'!$A$1:$AH$1291, 32, FALSE),"")</f>
        <v>1</v>
      </c>
      <c r="M405" s="17">
        <f>_xlfn.IFNA(VLOOKUP(CONCATENATE($A405,"_",$B405), 'Srbench noise 0.01'!$A$1:$AH$1291, 34, FALSE),"")</f>
        <v>0</v>
      </c>
      <c r="N405" s="17">
        <f>_xlfn.IFNA(VLOOKUP(CONCATENATE($A405,"_",$B405), 'Srbench noise 0.01'!$A$1:$AH$1291, 16, FALSE),"")</f>
        <v>11</v>
      </c>
      <c r="O405" s="17">
        <f>_xlfn.IFNA(VLOOKUP(CONCATENATE($A405,"_",$B405), 'Srbench noise 0.01'!$A$1:$AH$1291, 18, FALSE),"")</f>
        <v>26.8</v>
      </c>
      <c r="P405" s="17" t="str">
        <f>_xlfn.IFNA(VLOOKUP(CONCATENATE($A405,"_",$B405), 'Srbench noise 0.01'!$A$1:$AH$1291, 28, FALSE),"")</f>
        <v>-x0*x1*x2*log(x3/x4)</v>
      </c>
      <c r="Q405" s="17">
        <f t="shared" si="39"/>
        <v>1</v>
      </c>
      <c r="R405" s="17">
        <f t="shared" si="40"/>
        <v>1</v>
      </c>
      <c r="S405" s="4">
        <f t="shared" si="41"/>
        <v>1</v>
      </c>
    </row>
    <row r="406" spans="1:19" x14ac:dyDescent="0.25">
      <c r="A406" t="s">
        <v>118</v>
      </c>
      <c r="B406">
        <v>5390</v>
      </c>
      <c r="C406" t="str">
        <f>VLOOKUP(A406,'srbench true models'!$A$1:$B$133,2,FALSE)</f>
        <v xml:space="preserve"> n*kb*T*ln(V2/V1)</v>
      </c>
      <c r="D406" s="3">
        <f>_xlfn.IFNA(VLOOKUP(CONCATENATE($A406,"_",$B406), 'Srbench noise 0'!$A$1:$AH$1291, 32, FALSE),"")</f>
        <v>1</v>
      </c>
      <c r="E406" s="17">
        <f>_xlfn.IFNA(VLOOKUP(CONCATENATE($A406,"_",$B406), 'Srbench noise 0'!$A$1:$AH$1291, 34, FALSE),"")</f>
        <v>0</v>
      </c>
      <c r="F406" s="17">
        <f>_xlfn.IFNA(VLOOKUP(CONCATENATE($A406,"_",$B406), 'Srbench noise 0'!$A$1:$AH$1291, 16, FALSE),"")</f>
        <v>11</v>
      </c>
      <c r="G406" s="17">
        <f>_xlfn.IFNA(VLOOKUP(CONCATENATE($A406,"_",$B406), 'Srbench noise 0'!$A$1:$AH$1291, 18, FALSE),"")</f>
        <v>25</v>
      </c>
      <c r="H406" s="17" t="str">
        <f>_xlfn.IFNA(VLOOKUP(CONCATENATE($A406,"_",$B406), 'Srbench noise 0'!$A$1:$AH$1291, 28, FALSE),"")</f>
        <v>-x0*x1*x2*log(x3/x4)</v>
      </c>
      <c r="I406" s="17">
        <f t="shared" si="36"/>
        <v>1</v>
      </c>
      <c r="J406" s="17">
        <f t="shared" si="37"/>
        <v>1</v>
      </c>
      <c r="K406" s="4">
        <f t="shared" si="38"/>
        <v>1</v>
      </c>
      <c r="L406" s="3">
        <f>_xlfn.IFNA(VLOOKUP(CONCATENATE($A406,"_",$B406), 'Srbench noise 0.01'!$A$1:$AH$1291, 32, FALSE),"")</f>
        <v>1</v>
      </c>
      <c r="M406" s="17">
        <f>_xlfn.IFNA(VLOOKUP(CONCATENATE($A406,"_",$B406), 'Srbench noise 0.01'!$A$1:$AH$1291, 34, FALSE),"")</f>
        <v>0</v>
      </c>
      <c r="N406" s="17">
        <f>_xlfn.IFNA(VLOOKUP(CONCATENATE($A406,"_",$B406), 'Srbench noise 0.01'!$A$1:$AH$1291, 16, FALSE),"")</f>
        <v>11</v>
      </c>
      <c r="O406" s="17">
        <f>_xlfn.IFNA(VLOOKUP(CONCATENATE($A406,"_",$B406), 'Srbench noise 0.01'!$A$1:$AH$1291, 18, FALSE),"")</f>
        <v>26.3</v>
      </c>
      <c r="P406" s="17" t="str">
        <f>_xlfn.IFNA(VLOOKUP(CONCATENATE($A406,"_",$B406), 'Srbench noise 0.01'!$A$1:$AH$1291, 28, FALSE),"")</f>
        <v>-x0*x1*x2*log(x3/x4)</v>
      </c>
      <c r="Q406" s="17">
        <f t="shared" si="39"/>
        <v>1</v>
      </c>
      <c r="R406" s="17">
        <f t="shared" si="40"/>
        <v>1</v>
      </c>
      <c r="S406" s="4">
        <f t="shared" si="41"/>
        <v>1</v>
      </c>
    </row>
    <row r="407" spans="1:19" x14ac:dyDescent="0.25">
      <c r="A407" t="s">
        <v>118</v>
      </c>
      <c r="B407">
        <v>14423</v>
      </c>
      <c r="C407" t="str">
        <f>VLOOKUP(A407,'srbench true models'!$A$1:$B$133,2,FALSE)</f>
        <v xml:space="preserve"> n*kb*T*ln(V2/V1)</v>
      </c>
      <c r="D407" s="3">
        <f>_xlfn.IFNA(VLOOKUP(CONCATENATE($A407,"_",$B407), 'Srbench noise 0'!$A$1:$AH$1291, 32, FALSE),"")</f>
        <v>1</v>
      </c>
      <c r="E407" s="17">
        <f>_xlfn.IFNA(VLOOKUP(CONCATENATE($A407,"_",$B407), 'Srbench noise 0'!$A$1:$AH$1291, 34, FALSE),"")</f>
        <v>0</v>
      </c>
      <c r="F407" s="17">
        <f>_xlfn.IFNA(VLOOKUP(CONCATENATE($A407,"_",$B407), 'Srbench noise 0'!$A$1:$AH$1291, 16, FALSE),"")</f>
        <v>11</v>
      </c>
      <c r="G407" s="17">
        <f>_xlfn.IFNA(VLOOKUP(CONCATENATE($A407,"_",$B407), 'Srbench noise 0'!$A$1:$AH$1291, 18, FALSE),"")</f>
        <v>29</v>
      </c>
      <c r="H407" s="17" t="str">
        <f>_xlfn.IFNA(VLOOKUP(CONCATENATE($A407,"_",$B407), 'Srbench noise 0'!$A$1:$AH$1291, 28, FALSE),"")</f>
        <v>-x0*x1*x2*log(x3/x4)</v>
      </c>
      <c r="I407" s="17">
        <f t="shared" si="36"/>
        <v>1</v>
      </c>
      <c r="J407" s="17">
        <f t="shared" si="37"/>
        <v>1</v>
      </c>
      <c r="K407" s="4">
        <f t="shared" si="38"/>
        <v>1</v>
      </c>
      <c r="L407" s="3">
        <f>_xlfn.IFNA(VLOOKUP(CONCATENATE($A407,"_",$B407), 'Srbench noise 0.01'!$A$1:$AH$1291, 32, FALSE),"")</f>
        <v>0.99999906999999999</v>
      </c>
      <c r="M407" s="17">
        <f>_xlfn.IFNA(VLOOKUP(CONCATENATE($A407,"_",$B407), 'Srbench noise 0.01'!$A$1:$AH$1291, 34, FALSE),"")</f>
        <v>0.02</v>
      </c>
      <c r="N407" s="17">
        <f>_xlfn.IFNA(VLOOKUP(CONCATENATE($A407,"_",$B407), 'Srbench noise 0.01'!$A$1:$AH$1291, 16, FALSE),"")</f>
        <v>13</v>
      </c>
      <c r="O407" s="17">
        <f>_xlfn.IFNA(VLOOKUP(CONCATENATE($A407,"_",$B407), 'Srbench noise 0.01'!$A$1:$AH$1291, 18, FALSE),"")</f>
        <v>26.2</v>
      </c>
      <c r="P407" s="17" t="str">
        <f>_xlfn.IFNA(VLOOKUP(CONCATENATE($A407,"_",$B407), 'Srbench noise 0.01'!$A$1:$AH$1291, 28, FALSE),"")</f>
        <v>-x0*x1*x2*log(x3/x4) + 0.02</v>
      </c>
      <c r="Q407" s="17">
        <f t="shared" si="39"/>
        <v>1</v>
      </c>
      <c r="R407" s="17">
        <f t="shared" si="40"/>
        <v>0</v>
      </c>
      <c r="S407" s="4">
        <f t="shared" si="41"/>
        <v>0</v>
      </c>
    </row>
    <row r="408" spans="1:19" x14ac:dyDescent="0.25">
      <c r="A408" t="s">
        <v>118</v>
      </c>
      <c r="B408">
        <v>15795</v>
      </c>
      <c r="C408" t="str">
        <f>VLOOKUP(A408,'srbench true models'!$A$1:$B$133,2,FALSE)</f>
        <v xml:space="preserve"> n*kb*T*ln(V2/V1)</v>
      </c>
      <c r="D408" s="3">
        <f>_xlfn.IFNA(VLOOKUP(CONCATENATE($A408,"_",$B408), 'Srbench noise 0'!$A$1:$AH$1291, 32, FALSE),"")</f>
        <v>1</v>
      </c>
      <c r="E408" s="17">
        <f>_xlfn.IFNA(VLOOKUP(CONCATENATE($A408,"_",$B408), 'Srbench noise 0'!$A$1:$AH$1291, 34, FALSE),"")</f>
        <v>0</v>
      </c>
      <c r="F408" s="17">
        <f>_xlfn.IFNA(VLOOKUP(CONCATENATE($A408,"_",$B408), 'Srbench noise 0'!$A$1:$AH$1291, 16, FALSE),"")</f>
        <v>11</v>
      </c>
      <c r="G408" s="17">
        <f>_xlfn.IFNA(VLOOKUP(CONCATENATE($A408,"_",$B408), 'Srbench noise 0'!$A$1:$AH$1291, 18, FALSE),"")</f>
        <v>26.5</v>
      </c>
      <c r="H408" s="17" t="str">
        <f>_xlfn.IFNA(VLOOKUP(CONCATENATE($A408,"_",$B408), 'Srbench noise 0'!$A$1:$AH$1291, 28, FALSE),"")</f>
        <v>-x0*x1*x2*log(x3/x4)</v>
      </c>
      <c r="I408" s="17">
        <f t="shared" si="36"/>
        <v>1</v>
      </c>
      <c r="J408" s="17">
        <f t="shared" si="37"/>
        <v>1</v>
      </c>
      <c r="K408" s="4">
        <f t="shared" si="38"/>
        <v>1</v>
      </c>
      <c r="L408" s="3">
        <f>_xlfn.IFNA(VLOOKUP(CONCATENATE($A408,"_",$B408), 'Srbench noise 0.01'!$A$1:$AH$1291, 32, FALSE),"")</f>
        <v>1</v>
      </c>
      <c r="M408" s="17">
        <f>_xlfn.IFNA(VLOOKUP(CONCATENATE($A408,"_",$B408), 'Srbench noise 0.01'!$A$1:$AH$1291, 34, FALSE),"")</f>
        <v>0</v>
      </c>
      <c r="N408" s="17">
        <f>_xlfn.IFNA(VLOOKUP(CONCATENATE($A408,"_",$B408), 'Srbench noise 0.01'!$A$1:$AH$1291, 16, FALSE),"")</f>
        <v>11</v>
      </c>
      <c r="O408" s="17">
        <f>_xlfn.IFNA(VLOOKUP(CONCATENATE($A408,"_",$B408), 'Srbench noise 0.01'!$A$1:$AH$1291, 18, FALSE),"")</f>
        <v>29.3</v>
      </c>
      <c r="P408" s="17" t="str">
        <f>_xlfn.IFNA(VLOOKUP(CONCATENATE($A408,"_",$B408), 'Srbench noise 0.01'!$A$1:$AH$1291, 28, FALSE),"")</f>
        <v>-x0*x1*x2*log(x3/x4)</v>
      </c>
      <c r="Q408" s="17">
        <f t="shared" si="39"/>
        <v>1</v>
      </c>
      <c r="R408" s="17">
        <f t="shared" si="40"/>
        <v>1</v>
      </c>
      <c r="S408" s="4">
        <f t="shared" si="41"/>
        <v>1</v>
      </c>
    </row>
    <row r="409" spans="1:19" x14ac:dyDescent="0.25">
      <c r="A409" t="s">
        <v>118</v>
      </c>
      <c r="B409">
        <v>16850</v>
      </c>
      <c r="C409" t="str">
        <f>VLOOKUP(A409,'srbench true models'!$A$1:$B$133,2,FALSE)</f>
        <v xml:space="preserve"> n*kb*T*ln(V2/V1)</v>
      </c>
      <c r="D409" s="3">
        <f>_xlfn.IFNA(VLOOKUP(CONCATENATE($A409,"_",$B409), 'Srbench noise 0'!$A$1:$AH$1291, 32, FALSE),"")</f>
        <v>1</v>
      </c>
      <c r="E409" s="17">
        <f>_xlfn.IFNA(VLOOKUP(CONCATENATE($A409,"_",$B409), 'Srbench noise 0'!$A$1:$AH$1291, 34, FALSE),"")</f>
        <v>0</v>
      </c>
      <c r="F409" s="17">
        <f>_xlfn.IFNA(VLOOKUP(CONCATENATE($A409,"_",$B409), 'Srbench noise 0'!$A$1:$AH$1291, 16, FALSE),"")</f>
        <v>11</v>
      </c>
      <c r="G409" s="17">
        <f>_xlfn.IFNA(VLOOKUP(CONCATENATE($A409,"_",$B409), 'Srbench noise 0'!$A$1:$AH$1291, 18, FALSE),"")</f>
        <v>36.1</v>
      </c>
      <c r="H409" s="17" t="str">
        <f>_xlfn.IFNA(VLOOKUP(CONCATENATE($A409,"_",$B409), 'Srbench noise 0'!$A$1:$AH$1291, 28, FALSE),"")</f>
        <v>-x0*x1*x2*log(x3/x4)</v>
      </c>
      <c r="I409" s="17">
        <f t="shared" si="36"/>
        <v>1</v>
      </c>
      <c r="J409" s="17">
        <f t="shared" si="37"/>
        <v>1</v>
      </c>
      <c r="K409" s="4">
        <f t="shared" si="38"/>
        <v>1</v>
      </c>
      <c r="L409" s="3">
        <f>_xlfn.IFNA(VLOOKUP(CONCATENATE($A409,"_",$B409), 'Srbench noise 0.01'!$A$1:$AH$1291, 32, FALSE),"")</f>
        <v>1</v>
      </c>
      <c r="M409" s="17">
        <f>_xlfn.IFNA(VLOOKUP(CONCATENATE($A409,"_",$B409), 'Srbench noise 0.01'!$A$1:$AH$1291, 34, FALSE),"")</f>
        <v>0</v>
      </c>
      <c r="N409" s="17">
        <f>_xlfn.IFNA(VLOOKUP(CONCATENATE($A409,"_",$B409), 'Srbench noise 0.01'!$A$1:$AH$1291, 16, FALSE),"")</f>
        <v>11</v>
      </c>
      <c r="O409" s="17">
        <f>_xlfn.IFNA(VLOOKUP(CONCATENATE($A409,"_",$B409), 'Srbench noise 0.01'!$A$1:$AH$1291, 18, FALSE),"")</f>
        <v>32.700000000000003</v>
      </c>
      <c r="P409" s="17" t="str">
        <f>_xlfn.IFNA(VLOOKUP(CONCATENATE($A409,"_",$B409), 'Srbench noise 0.01'!$A$1:$AH$1291, 28, FALSE),"")</f>
        <v>-x0*x1*x2*log(x3/x4)</v>
      </c>
      <c r="Q409" s="17">
        <f t="shared" si="39"/>
        <v>1</v>
      </c>
      <c r="R409" s="17">
        <f t="shared" si="40"/>
        <v>1</v>
      </c>
      <c r="S409" s="4">
        <f t="shared" si="41"/>
        <v>1</v>
      </c>
    </row>
    <row r="410" spans="1:19" x14ac:dyDescent="0.25">
      <c r="A410" t="s">
        <v>118</v>
      </c>
      <c r="B410">
        <v>21962</v>
      </c>
      <c r="C410" t="str">
        <f>VLOOKUP(A410,'srbench true models'!$A$1:$B$133,2,FALSE)</f>
        <v xml:space="preserve"> n*kb*T*ln(V2/V1)</v>
      </c>
      <c r="D410" s="3">
        <f>_xlfn.IFNA(VLOOKUP(CONCATENATE($A410,"_",$B410), 'Srbench noise 0'!$A$1:$AH$1291, 32, FALSE),"")</f>
        <v>1</v>
      </c>
      <c r="E410" s="17">
        <f>_xlfn.IFNA(VLOOKUP(CONCATENATE($A410,"_",$B410), 'Srbench noise 0'!$A$1:$AH$1291, 34, FALSE),"")</f>
        <v>0</v>
      </c>
      <c r="F410" s="17">
        <f>_xlfn.IFNA(VLOOKUP(CONCATENATE($A410,"_",$B410), 'Srbench noise 0'!$A$1:$AH$1291, 16, FALSE),"")</f>
        <v>10</v>
      </c>
      <c r="G410" s="17">
        <f>_xlfn.IFNA(VLOOKUP(CONCATENATE($A410,"_",$B410), 'Srbench noise 0'!$A$1:$AH$1291, 18, FALSE),"")</f>
        <v>24.3</v>
      </c>
      <c r="H410" s="17" t="str">
        <f>_xlfn.IFNA(VLOOKUP(CONCATENATE($A410,"_",$B410), 'Srbench noise 0'!$A$1:$AH$1291, 28, FALSE),"")</f>
        <v>x0*x1*x2*log(x4/x3)</v>
      </c>
      <c r="I410" s="17">
        <f t="shared" si="36"/>
        <v>1</v>
      </c>
      <c r="J410" s="17">
        <f t="shared" si="37"/>
        <v>1</v>
      </c>
      <c r="K410" s="4">
        <f t="shared" si="38"/>
        <v>1</v>
      </c>
      <c r="L410" s="3">
        <f>_xlfn.IFNA(VLOOKUP(CONCATENATE($A410,"_",$B410), 'Srbench noise 0.01'!$A$1:$AH$1291, 32, FALSE),"")</f>
        <v>1</v>
      </c>
      <c r="M410" s="17">
        <f>_xlfn.IFNA(VLOOKUP(CONCATENATE($A410,"_",$B410), 'Srbench noise 0.01'!$A$1:$AH$1291, 34, FALSE),"")</f>
        <v>0</v>
      </c>
      <c r="N410" s="17">
        <f>_xlfn.IFNA(VLOOKUP(CONCATENATE($A410,"_",$B410), 'Srbench noise 0.01'!$A$1:$AH$1291, 16, FALSE),"")</f>
        <v>10</v>
      </c>
      <c r="O410" s="17">
        <f>_xlfn.IFNA(VLOOKUP(CONCATENATE($A410,"_",$B410), 'Srbench noise 0.01'!$A$1:$AH$1291, 18, FALSE),"")</f>
        <v>24.2</v>
      </c>
      <c r="P410" s="17" t="str">
        <f>_xlfn.IFNA(VLOOKUP(CONCATENATE($A410,"_",$B410), 'Srbench noise 0.01'!$A$1:$AH$1291, 28, FALSE),"")</f>
        <v>x0*x1*x2*log(x4/x3)</v>
      </c>
      <c r="Q410" s="17">
        <f t="shared" si="39"/>
        <v>1</v>
      </c>
      <c r="R410" s="17">
        <f t="shared" si="40"/>
        <v>1</v>
      </c>
      <c r="S410" s="4">
        <f t="shared" si="41"/>
        <v>1</v>
      </c>
    </row>
    <row r="411" spans="1:19" x14ac:dyDescent="0.25">
      <c r="A411" t="s">
        <v>118</v>
      </c>
      <c r="B411">
        <v>23654</v>
      </c>
      <c r="C411" t="str">
        <f>VLOOKUP(A411,'srbench true models'!$A$1:$B$133,2,FALSE)</f>
        <v xml:space="preserve"> n*kb*T*ln(V2/V1)</v>
      </c>
      <c r="D411" s="3">
        <f>_xlfn.IFNA(VLOOKUP(CONCATENATE($A411,"_",$B411), 'Srbench noise 0'!$A$1:$AH$1291, 32, FALSE),"")</f>
        <v>0.99936000999999997</v>
      </c>
      <c r="E411" s="17">
        <f>_xlfn.IFNA(VLOOKUP(CONCATENATE($A411,"_",$B411), 'Srbench noise 0'!$A$1:$AH$1291, 34, FALSE),"")</f>
        <v>0.52166281999999997</v>
      </c>
      <c r="F411" s="17">
        <f>_xlfn.IFNA(VLOOKUP(CONCATENATE($A411,"_",$B411), 'Srbench noise 0'!$A$1:$AH$1291, 16, FALSE),"")</f>
        <v>147</v>
      </c>
      <c r="G411" s="17">
        <f>_xlfn.IFNA(VLOOKUP(CONCATENATE($A411,"_",$B411), 'Srbench noise 0'!$A$1:$AH$1291, 18, FALSE),"")</f>
        <v>3607.5</v>
      </c>
      <c r="H411" s="17" t="str">
        <f>_xlfn.IFNA(VLOOKUP(CONCATENATE($A411,"_",$B411), 'Srbench noise 0'!$A$1:$AH$1291, 28, FALSE),"")</f>
        <v>-23.17700872*x0*x3/(x3*sin(1/x1)/x2 + x4/x2) + 18.71456853*x0*x3/(x4/x2 + x3/(x1*x2)) + 5.73530605*x0*x3/(x3/x2 + x4/(x1*x2)) + 0.54250332*x0*x4/(x1*x3/(x2*sin(1/x1)) - 0.5*x3/(x2*sin(1/x1)) - x4*sin(x1)/x2 + x4/x2) - 5.84761825*x0*x4/(x4/x2 + x3/(x1*x2)) + 4.57681807*x0*x4/(x3/x2 + x4*sin(1/x1)/x2)</v>
      </c>
      <c r="I411" s="17">
        <f t="shared" si="36"/>
        <v>1</v>
      </c>
      <c r="J411" s="17">
        <f t="shared" si="37"/>
        <v>0</v>
      </c>
      <c r="K411" s="4">
        <f t="shared" si="38"/>
        <v>0</v>
      </c>
      <c r="L411" s="3">
        <f>_xlfn.IFNA(VLOOKUP(CONCATENATE($A411,"_",$B411), 'Srbench noise 0.01'!$A$1:$AH$1291, 32, FALSE),"")</f>
        <v>0.99934286999999999</v>
      </c>
      <c r="M411" s="17">
        <f>_xlfn.IFNA(VLOOKUP(CONCATENATE($A411,"_",$B411), 'Srbench noise 0.01'!$A$1:$AH$1291, 34, FALSE),"")</f>
        <v>0.52860282000000003</v>
      </c>
      <c r="N411" s="17">
        <f>_xlfn.IFNA(VLOOKUP(CONCATENATE($A411,"_",$B411), 'Srbench noise 0.01'!$A$1:$AH$1291, 16, FALSE),"")</f>
        <v>147</v>
      </c>
      <c r="O411" s="17">
        <f>_xlfn.IFNA(VLOOKUP(CONCATENATE($A411,"_",$B411), 'Srbench noise 0.01'!$A$1:$AH$1291, 18, FALSE),"")</f>
        <v>1732</v>
      </c>
      <c r="P411" s="17" t="str">
        <f>_xlfn.IFNA(VLOOKUP(CONCATENATE($A411,"_",$B411), 'Srbench noise 0.01'!$A$1:$AH$1291, 28, FALSE),"")</f>
        <v>-23.09*x0*x3/(x3*sin(1/x1)/x2 + x4/x2) + 18.62*x0*x3/(x4/x2 + x3/(x1*x2)) + 5.74*x0*x3/(x3/x2 + x4/(x1*x2)) + 0.54*x0*x4/(x1*x3/(x2*sin(1/x1)) - 0.5*x3/(x2*sin(1/x1)) - x4*sin(x1)/x2 + x4/x2) - 5.84*x0*x4/(x4/x2 + x3/(x1*x2)) + 4.58*x0*x4/(x3/x2 + x4*sin(1/x1)/x2)</v>
      </c>
      <c r="Q411" s="17">
        <f t="shared" si="39"/>
        <v>1</v>
      </c>
      <c r="R411" s="17">
        <f t="shared" si="40"/>
        <v>0</v>
      </c>
      <c r="S411" s="4">
        <f t="shared" si="41"/>
        <v>0</v>
      </c>
    </row>
    <row r="412" spans="1:19" x14ac:dyDescent="0.25">
      <c r="A412" t="s">
        <v>118</v>
      </c>
      <c r="B412">
        <v>28020</v>
      </c>
      <c r="C412" t="str">
        <f>VLOOKUP(A412,'srbench true models'!$A$1:$B$133,2,FALSE)</f>
        <v xml:space="preserve"> n*kb*T*ln(V2/V1)</v>
      </c>
      <c r="D412" s="3">
        <f>_xlfn.IFNA(VLOOKUP(CONCATENATE($A412,"_",$B412), 'Srbench noise 0'!$A$1:$AH$1291, 32, FALSE),"")</f>
        <v>1</v>
      </c>
      <c r="E412" s="17">
        <f>_xlfn.IFNA(VLOOKUP(CONCATENATE($A412,"_",$B412), 'Srbench noise 0'!$A$1:$AH$1291, 34, FALSE),"")</f>
        <v>0</v>
      </c>
      <c r="F412" s="17">
        <f>_xlfn.IFNA(VLOOKUP(CONCATENATE($A412,"_",$B412), 'Srbench noise 0'!$A$1:$AH$1291, 16, FALSE),"")</f>
        <v>11</v>
      </c>
      <c r="G412" s="17">
        <f>_xlfn.IFNA(VLOOKUP(CONCATENATE($A412,"_",$B412), 'Srbench noise 0'!$A$1:$AH$1291, 18, FALSE),"")</f>
        <v>30.2</v>
      </c>
      <c r="H412" s="17" t="str">
        <f>_xlfn.IFNA(VLOOKUP(CONCATENATE($A412,"_",$B412), 'Srbench noise 0'!$A$1:$AH$1291, 28, FALSE),"")</f>
        <v>-x0*x1*x2*log(x3/x4)</v>
      </c>
      <c r="I412" s="17">
        <f t="shared" si="36"/>
        <v>1</v>
      </c>
      <c r="J412" s="17">
        <f t="shared" si="37"/>
        <v>1</v>
      </c>
      <c r="K412" s="4">
        <f t="shared" si="38"/>
        <v>1</v>
      </c>
      <c r="L412" s="3">
        <f>_xlfn.IFNA(VLOOKUP(CONCATENATE($A412,"_",$B412), 'Srbench noise 0.01'!$A$1:$AH$1291, 32, FALSE),"")</f>
        <v>1</v>
      </c>
      <c r="M412" s="17">
        <f>_xlfn.IFNA(VLOOKUP(CONCATENATE($A412,"_",$B412), 'Srbench noise 0.01'!$A$1:$AH$1291, 34, FALSE),"")</f>
        <v>0</v>
      </c>
      <c r="N412" s="17">
        <f>_xlfn.IFNA(VLOOKUP(CONCATENATE($A412,"_",$B412), 'Srbench noise 0.01'!$A$1:$AH$1291, 16, FALSE),"")</f>
        <v>11</v>
      </c>
      <c r="O412" s="17">
        <f>_xlfn.IFNA(VLOOKUP(CONCATENATE($A412,"_",$B412), 'Srbench noise 0.01'!$A$1:$AH$1291, 18, FALSE),"")</f>
        <v>25.4</v>
      </c>
      <c r="P412" s="17" t="str">
        <f>_xlfn.IFNA(VLOOKUP(CONCATENATE($A412,"_",$B412), 'Srbench noise 0.01'!$A$1:$AH$1291, 28, FALSE),"")</f>
        <v>-x0*x1*x2*log(x3/x4)</v>
      </c>
      <c r="Q412" s="17">
        <f t="shared" si="39"/>
        <v>1</v>
      </c>
      <c r="R412" s="17">
        <f t="shared" si="40"/>
        <v>1</v>
      </c>
      <c r="S412" s="4">
        <f t="shared" si="41"/>
        <v>1</v>
      </c>
    </row>
    <row r="413" spans="1:19" x14ac:dyDescent="0.25">
      <c r="A413" t="s">
        <v>118</v>
      </c>
      <c r="B413">
        <v>29910</v>
      </c>
      <c r="C413" t="str">
        <f>VLOOKUP(A413,'srbench true models'!$A$1:$B$133,2,FALSE)</f>
        <v xml:space="preserve"> n*kb*T*ln(V2/V1)</v>
      </c>
      <c r="D413" s="3">
        <f>_xlfn.IFNA(VLOOKUP(CONCATENATE($A413,"_",$B413), 'Srbench noise 0'!$A$1:$AH$1291, 32, FALSE),"")</f>
        <v>1</v>
      </c>
      <c r="E413" s="17">
        <f>_xlfn.IFNA(VLOOKUP(CONCATENATE($A413,"_",$B413), 'Srbench noise 0'!$A$1:$AH$1291, 34, FALSE),"")</f>
        <v>0</v>
      </c>
      <c r="F413" s="17">
        <f>_xlfn.IFNA(VLOOKUP(CONCATENATE($A413,"_",$B413), 'Srbench noise 0'!$A$1:$AH$1291, 16, FALSE),"")</f>
        <v>11</v>
      </c>
      <c r="G413" s="17">
        <f>_xlfn.IFNA(VLOOKUP(CONCATENATE($A413,"_",$B413), 'Srbench noise 0'!$A$1:$AH$1291, 18, FALSE),"")</f>
        <v>27.2</v>
      </c>
      <c r="H413" s="17" t="str">
        <f>_xlfn.IFNA(VLOOKUP(CONCATENATE($A413,"_",$B413), 'Srbench noise 0'!$A$1:$AH$1291, 28, FALSE),"")</f>
        <v>-x0*x1*x2*log(x3/x4)</v>
      </c>
      <c r="I413" s="17">
        <f t="shared" si="36"/>
        <v>1</v>
      </c>
      <c r="J413" s="17">
        <f t="shared" si="37"/>
        <v>1</v>
      </c>
      <c r="K413" s="4">
        <f t="shared" si="38"/>
        <v>1</v>
      </c>
      <c r="L413" s="3">
        <f>_xlfn.IFNA(VLOOKUP(CONCATENATE($A413,"_",$B413), 'Srbench noise 0.01'!$A$1:$AH$1291, 32, FALSE),"")</f>
        <v>1</v>
      </c>
      <c r="M413" s="17">
        <f>_xlfn.IFNA(VLOOKUP(CONCATENATE($A413,"_",$B413), 'Srbench noise 0.01'!$A$1:$AH$1291, 34, FALSE),"")</f>
        <v>0</v>
      </c>
      <c r="N413" s="17">
        <f>_xlfn.IFNA(VLOOKUP(CONCATENATE($A413,"_",$B413), 'Srbench noise 0.01'!$A$1:$AH$1291, 16, FALSE),"")</f>
        <v>11</v>
      </c>
      <c r="O413" s="17">
        <f>_xlfn.IFNA(VLOOKUP(CONCATENATE($A413,"_",$B413), 'Srbench noise 0.01'!$A$1:$AH$1291, 18, FALSE),"")</f>
        <v>25.4</v>
      </c>
      <c r="P413" s="17" t="str">
        <f>_xlfn.IFNA(VLOOKUP(CONCATENATE($A413,"_",$B413), 'Srbench noise 0.01'!$A$1:$AH$1291, 28, FALSE),"")</f>
        <v>-x0*x1*x2*log(x3/x4)</v>
      </c>
      <c r="Q413" s="17">
        <f t="shared" si="39"/>
        <v>1</v>
      </c>
      <c r="R413" s="17">
        <f t="shared" si="40"/>
        <v>1</v>
      </c>
      <c r="S413" s="4">
        <f t="shared" si="41"/>
        <v>1</v>
      </c>
    </row>
    <row r="414" spans="1:19" x14ac:dyDescent="0.25">
      <c r="A414" t="s">
        <v>43</v>
      </c>
      <c r="B414">
        <v>860</v>
      </c>
      <c r="C414" t="str">
        <f>VLOOKUP(A414,'srbench true models'!$A$1:$B$133,2,FALSE)</f>
        <v xml:space="preserve"> sqrt(gamma*pr/rho)</v>
      </c>
      <c r="D414" s="3">
        <f>_xlfn.IFNA(VLOOKUP(CONCATENATE($A414,"_",$B414), 'Srbench noise 0'!$A$1:$AH$1291, 32, FALSE),"")</f>
        <v>1</v>
      </c>
      <c r="E414" s="17">
        <f>_xlfn.IFNA(VLOOKUP(CONCATENATE($A414,"_",$B414), 'Srbench noise 0'!$A$1:$AH$1291, 34, FALSE),"")</f>
        <v>0</v>
      </c>
      <c r="F414" s="17">
        <f>_xlfn.IFNA(VLOOKUP(CONCATENATE($A414,"_",$B414), 'Srbench noise 0'!$A$1:$AH$1291, 16, FALSE),"")</f>
        <v>8</v>
      </c>
      <c r="G414" s="17">
        <f>_xlfn.IFNA(VLOOKUP(CONCATENATE($A414,"_",$B414), 'Srbench noise 0'!$A$1:$AH$1291, 18, FALSE),"")</f>
        <v>17.3</v>
      </c>
      <c r="H414" s="17" t="str">
        <f>_xlfn.IFNA(VLOOKUP(CONCATENATE($A414,"_",$B414), 'Srbench noise 0'!$A$1:$AH$1291, 28, FALSE),"")</f>
        <v>(x0*x1/x2)**0.5</v>
      </c>
      <c r="I414" s="17">
        <f t="shared" si="36"/>
        <v>1</v>
      </c>
      <c r="J414" s="17">
        <f t="shared" si="37"/>
        <v>1</v>
      </c>
      <c r="K414" s="4">
        <f t="shared" si="38"/>
        <v>1</v>
      </c>
      <c r="L414" s="3">
        <f>_xlfn.IFNA(VLOOKUP(CONCATENATE($A414,"_",$B414), 'Srbench noise 0.01'!$A$1:$AH$1291, 32, FALSE),"")</f>
        <v>1</v>
      </c>
      <c r="M414" s="17">
        <f>_xlfn.IFNA(VLOOKUP(CONCATENATE($A414,"_",$B414), 'Srbench noise 0.01'!$A$1:$AH$1291, 34, FALSE),"")</f>
        <v>0</v>
      </c>
      <c r="N414" s="17">
        <f>_xlfn.IFNA(VLOOKUP(CONCATENATE($A414,"_",$B414), 'Srbench noise 0.01'!$A$1:$AH$1291, 16, FALSE),"")</f>
        <v>8</v>
      </c>
      <c r="O414" s="17">
        <f>_xlfn.IFNA(VLOOKUP(CONCATENATE($A414,"_",$B414), 'Srbench noise 0.01'!$A$1:$AH$1291, 18, FALSE),"")</f>
        <v>17.600000000000001</v>
      </c>
      <c r="P414" s="17" t="str">
        <f>_xlfn.IFNA(VLOOKUP(CONCATENATE($A414,"_",$B414), 'Srbench noise 0.01'!$A$1:$AH$1291, 28, FALSE),"")</f>
        <v>(x0*x1/x2)**0.5</v>
      </c>
      <c r="Q414" s="17">
        <f t="shared" si="39"/>
        <v>1</v>
      </c>
      <c r="R414" s="17">
        <f t="shared" si="40"/>
        <v>1</v>
      </c>
      <c r="S414" s="4">
        <f t="shared" si="41"/>
        <v>1</v>
      </c>
    </row>
    <row r="415" spans="1:19" x14ac:dyDescent="0.25">
      <c r="A415" t="s">
        <v>43</v>
      </c>
      <c r="B415">
        <v>4426</v>
      </c>
      <c r="C415" t="str">
        <f>VLOOKUP(A415,'srbench true models'!$A$1:$B$133,2,FALSE)</f>
        <v xml:space="preserve"> sqrt(gamma*pr/rho)</v>
      </c>
      <c r="D415" s="3">
        <f>_xlfn.IFNA(VLOOKUP(CONCATENATE($A415,"_",$B415), 'Srbench noise 0'!$A$1:$AH$1291, 32, FALSE),"")</f>
        <v>1</v>
      </c>
      <c r="E415" s="17">
        <f>_xlfn.IFNA(VLOOKUP(CONCATENATE($A415,"_",$B415), 'Srbench noise 0'!$A$1:$AH$1291, 34, FALSE),"")</f>
        <v>0</v>
      </c>
      <c r="F415" s="17">
        <f>_xlfn.IFNA(VLOOKUP(CONCATENATE($A415,"_",$B415), 'Srbench noise 0'!$A$1:$AH$1291, 16, FALSE),"")</f>
        <v>8</v>
      </c>
      <c r="G415" s="17">
        <f>_xlfn.IFNA(VLOOKUP(CONCATENATE($A415,"_",$B415), 'Srbench noise 0'!$A$1:$AH$1291, 18, FALSE),"")</f>
        <v>12.3</v>
      </c>
      <c r="H415" s="17" t="str">
        <f>_xlfn.IFNA(VLOOKUP(CONCATENATE($A415,"_",$B415), 'Srbench noise 0'!$A$1:$AH$1291, 28, FALSE),"")</f>
        <v>(x0*x1/x2)**0.5</v>
      </c>
      <c r="I415" s="17">
        <f t="shared" si="36"/>
        <v>1</v>
      </c>
      <c r="J415" s="17">
        <f t="shared" si="37"/>
        <v>1</v>
      </c>
      <c r="K415" s="4">
        <f t="shared" si="38"/>
        <v>1</v>
      </c>
      <c r="L415" s="3">
        <f>_xlfn.IFNA(VLOOKUP(CONCATENATE($A415,"_",$B415), 'Srbench noise 0.01'!$A$1:$AH$1291, 32, FALSE),"")</f>
        <v>1</v>
      </c>
      <c r="M415" s="17">
        <f>_xlfn.IFNA(VLOOKUP(CONCATENATE($A415,"_",$B415), 'Srbench noise 0.01'!$A$1:$AH$1291, 34, FALSE),"")</f>
        <v>0</v>
      </c>
      <c r="N415" s="17">
        <f>_xlfn.IFNA(VLOOKUP(CONCATENATE($A415,"_",$B415), 'Srbench noise 0.01'!$A$1:$AH$1291, 16, FALSE),"")</f>
        <v>8</v>
      </c>
      <c r="O415" s="17">
        <f>_xlfn.IFNA(VLOOKUP(CONCATENATE($A415,"_",$B415), 'Srbench noise 0.01'!$A$1:$AH$1291, 18, FALSE),"")</f>
        <v>11.8</v>
      </c>
      <c r="P415" s="17" t="str">
        <f>_xlfn.IFNA(VLOOKUP(CONCATENATE($A415,"_",$B415), 'Srbench noise 0.01'!$A$1:$AH$1291, 28, FALSE),"")</f>
        <v>(x0*x1/x2)**0.5</v>
      </c>
      <c r="Q415" s="17">
        <f t="shared" si="39"/>
        <v>1</v>
      </c>
      <c r="R415" s="17">
        <f t="shared" si="40"/>
        <v>1</v>
      </c>
      <c r="S415" s="4">
        <f t="shared" si="41"/>
        <v>1</v>
      </c>
    </row>
    <row r="416" spans="1:19" x14ac:dyDescent="0.25">
      <c r="A416" t="s">
        <v>43</v>
      </c>
      <c r="B416">
        <v>5390</v>
      </c>
      <c r="C416" t="str">
        <f>VLOOKUP(A416,'srbench true models'!$A$1:$B$133,2,FALSE)</f>
        <v xml:space="preserve"> sqrt(gamma*pr/rho)</v>
      </c>
      <c r="D416" s="3">
        <f>_xlfn.IFNA(VLOOKUP(CONCATENATE($A416,"_",$B416), 'Srbench noise 0'!$A$1:$AH$1291, 32, FALSE),"")</f>
        <v>1</v>
      </c>
      <c r="E416" s="17">
        <f>_xlfn.IFNA(VLOOKUP(CONCATENATE($A416,"_",$B416), 'Srbench noise 0'!$A$1:$AH$1291, 34, FALSE),"")</f>
        <v>0</v>
      </c>
      <c r="F416" s="17">
        <f>_xlfn.IFNA(VLOOKUP(CONCATENATE($A416,"_",$B416), 'Srbench noise 0'!$A$1:$AH$1291, 16, FALSE),"")</f>
        <v>8</v>
      </c>
      <c r="G416" s="17">
        <f>_xlfn.IFNA(VLOOKUP(CONCATENATE($A416,"_",$B416), 'Srbench noise 0'!$A$1:$AH$1291, 18, FALSE),"")</f>
        <v>12.1</v>
      </c>
      <c r="H416" s="17" t="str">
        <f>_xlfn.IFNA(VLOOKUP(CONCATENATE($A416,"_",$B416), 'Srbench noise 0'!$A$1:$AH$1291, 28, FALSE),"")</f>
        <v>(x0*x1/x2)**0.5</v>
      </c>
      <c r="I416" s="17">
        <f t="shared" si="36"/>
        <v>1</v>
      </c>
      <c r="J416" s="17">
        <f t="shared" si="37"/>
        <v>1</v>
      </c>
      <c r="K416" s="4">
        <f t="shared" si="38"/>
        <v>1</v>
      </c>
      <c r="L416" s="3">
        <f>_xlfn.IFNA(VLOOKUP(CONCATENATE($A416,"_",$B416), 'Srbench noise 0.01'!$A$1:$AH$1291, 32, FALSE),"")</f>
        <v>1</v>
      </c>
      <c r="M416" s="17">
        <f>_xlfn.IFNA(VLOOKUP(CONCATENATE($A416,"_",$B416), 'Srbench noise 0.01'!$A$1:$AH$1291, 34, FALSE),"")</f>
        <v>0</v>
      </c>
      <c r="N416" s="17">
        <f>_xlfn.IFNA(VLOOKUP(CONCATENATE($A416,"_",$B416), 'Srbench noise 0.01'!$A$1:$AH$1291, 16, FALSE),"")</f>
        <v>8</v>
      </c>
      <c r="O416" s="17">
        <f>_xlfn.IFNA(VLOOKUP(CONCATENATE($A416,"_",$B416), 'Srbench noise 0.01'!$A$1:$AH$1291, 18, FALSE),"")</f>
        <v>12.6</v>
      </c>
      <c r="P416" s="17" t="str">
        <f>_xlfn.IFNA(VLOOKUP(CONCATENATE($A416,"_",$B416), 'Srbench noise 0.01'!$A$1:$AH$1291, 28, FALSE),"")</f>
        <v>(x0*x1/x2)**0.5</v>
      </c>
      <c r="Q416" s="17">
        <f t="shared" si="39"/>
        <v>1</v>
      </c>
      <c r="R416" s="17">
        <f t="shared" si="40"/>
        <v>1</v>
      </c>
      <c r="S416" s="4">
        <f t="shared" si="41"/>
        <v>1</v>
      </c>
    </row>
    <row r="417" spans="1:19" x14ac:dyDescent="0.25">
      <c r="A417" t="s">
        <v>43</v>
      </c>
      <c r="B417">
        <v>14423</v>
      </c>
      <c r="C417" t="str">
        <f>VLOOKUP(A417,'srbench true models'!$A$1:$B$133,2,FALSE)</f>
        <v xml:space="preserve"> sqrt(gamma*pr/rho)</v>
      </c>
      <c r="D417" s="3">
        <f>_xlfn.IFNA(VLOOKUP(CONCATENATE($A417,"_",$B417), 'Srbench noise 0'!$A$1:$AH$1291, 32, FALSE),"")</f>
        <v>1</v>
      </c>
      <c r="E417" s="17">
        <f>_xlfn.IFNA(VLOOKUP(CONCATENATE($A417,"_",$B417), 'Srbench noise 0'!$A$1:$AH$1291, 34, FALSE),"")</f>
        <v>0</v>
      </c>
      <c r="F417" s="17">
        <f>_xlfn.IFNA(VLOOKUP(CONCATENATE($A417,"_",$B417), 'Srbench noise 0'!$A$1:$AH$1291, 16, FALSE),"")</f>
        <v>8</v>
      </c>
      <c r="G417" s="17">
        <f>_xlfn.IFNA(VLOOKUP(CONCATENATE($A417,"_",$B417), 'Srbench noise 0'!$A$1:$AH$1291, 18, FALSE),"")</f>
        <v>18.3</v>
      </c>
      <c r="H417" s="17" t="str">
        <f>_xlfn.IFNA(VLOOKUP(CONCATENATE($A417,"_",$B417), 'Srbench noise 0'!$A$1:$AH$1291, 28, FALSE),"")</f>
        <v>(x0*x1/x2)**0.5</v>
      </c>
      <c r="I417" s="17">
        <f t="shared" si="36"/>
        <v>1</v>
      </c>
      <c r="J417" s="17">
        <f t="shared" si="37"/>
        <v>1</v>
      </c>
      <c r="K417" s="4">
        <f t="shared" si="38"/>
        <v>1</v>
      </c>
      <c r="L417" s="3">
        <f>_xlfn.IFNA(VLOOKUP(CONCATENATE($A417,"_",$B417), 'Srbench noise 0.01'!$A$1:$AH$1291, 32, FALSE),"")</f>
        <v>1</v>
      </c>
      <c r="M417" s="17">
        <f>_xlfn.IFNA(VLOOKUP(CONCATENATE($A417,"_",$B417), 'Srbench noise 0.01'!$A$1:$AH$1291, 34, FALSE),"")</f>
        <v>0</v>
      </c>
      <c r="N417" s="17">
        <f>_xlfn.IFNA(VLOOKUP(CONCATENATE($A417,"_",$B417), 'Srbench noise 0.01'!$A$1:$AH$1291, 16, FALSE),"")</f>
        <v>8</v>
      </c>
      <c r="O417" s="17">
        <f>_xlfn.IFNA(VLOOKUP(CONCATENATE($A417,"_",$B417), 'Srbench noise 0.01'!$A$1:$AH$1291, 18, FALSE),"")</f>
        <v>16.7</v>
      </c>
      <c r="P417" s="17" t="str">
        <f>_xlfn.IFNA(VLOOKUP(CONCATENATE($A417,"_",$B417), 'Srbench noise 0.01'!$A$1:$AH$1291, 28, FALSE),"")</f>
        <v>(x0*x1/x2)**0.5</v>
      </c>
      <c r="Q417" s="17">
        <f t="shared" si="39"/>
        <v>1</v>
      </c>
      <c r="R417" s="17">
        <f t="shared" si="40"/>
        <v>1</v>
      </c>
      <c r="S417" s="4">
        <f t="shared" si="41"/>
        <v>1</v>
      </c>
    </row>
    <row r="418" spans="1:19" x14ac:dyDescent="0.25">
      <c r="A418" t="s">
        <v>43</v>
      </c>
      <c r="B418">
        <v>15795</v>
      </c>
      <c r="C418" t="str">
        <f>VLOOKUP(A418,'srbench true models'!$A$1:$B$133,2,FALSE)</f>
        <v xml:space="preserve"> sqrt(gamma*pr/rho)</v>
      </c>
      <c r="D418" s="3">
        <f>_xlfn.IFNA(VLOOKUP(CONCATENATE($A418,"_",$B418), 'Srbench noise 0'!$A$1:$AH$1291, 32, FALSE),"")</f>
        <v>1</v>
      </c>
      <c r="E418" s="17">
        <f>_xlfn.IFNA(VLOOKUP(CONCATENATE($A418,"_",$B418), 'Srbench noise 0'!$A$1:$AH$1291, 34, FALSE),"")</f>
        <v>0</v>
      </c>
      <c r="F418" s="17">
        <f>_xlfn.IFNA(VLOOKUP(CONCATENATE($A418,"_",$B418), 'Srbench noise 0'!$A$1:$AH$1291, 16, FALSE),"")</f>
        <v>8</v>
      </c>
      <c r="G418" s="17">
        <f>_xlfn.IFNA(VLOOKUP(CONCATENATE($A418,"_",$B418), 'Srbench noise 0'!$A$1:$AH$1291, 18, FALSE),"")</f>
        <v>11.1</v>
      </c>
      <c r="H418" s="17" t="str">
        <f>_xlfn.IFNA(VLOOKUP(CONCATENATE($A418,"_",$B418), 'Srbench noise 0'!$A$1:$AH$1291, 28, FALSE),"")</f>
        <v>(x0*x1/x2)**0.5</v>
      </c>
      <c r="I418" s="17">
        <f t="shared" si="36"/>
        <v>1</v>
      </c>
      <c r="J418" s="17">
        <f t="shared" si="37"/>
        <v>1</v>
      </c>
      <c r="K418" s="4">
        <f t="shared" si="38"/>
        <v>1</v>
      </c>
      <c r="L418" s="3">
        <f>_xlfn.IFNA(VLOOKUP(CONCATENATE($A418,"_",$B418), 'Srbench noise 0.01'!$A$1:$AH$1291, 32, FALSE),"")</f>
        <v>1</v>
      </c>
      <c r="M418" s="17">
        <f>_xlfn.IFNA(VLOOKUP(CONCATENATE($A418,"_",$B418), 'Srbench noise 0.01'!$A$1:$AH$1291, 34, FALSE),"")</f>
        <v>0</v>
      </c>
      <c r="N418" s="17">
        <f>_xlfn.IFNA(VLOOKUP(CONCATENATE($A418,"_",$B418), 'Srbench noise 0.01'!$A$1:$AH$1291, 16, FALSE),"")</f>
        <v>8</v>
      </c>
      <c r="O418" s="17">
        <f>_xlfn.IFNA(VLOOKUP(CONCATENATE($A418,"_",$B418), 'Srbench noise 0.01'!$A$1:$AH$1291, 18, FALSE),"")</f>
        <v>28.5</v>
      </c>
      <c r="P418" s="17" t="str">
        <f>_xlfn.IFNA(VLOOKUP(CONCATENATE($A418,"_",$B418), 'Srbench noise 0.01'!$A$1:$AH$1291, 28, FALSE),"")</f>
        <v>(x0*x1/x2)**0.5</v>
      </c>
      <c r="Q418" s="17">
        <f t="shared" si="39"/>
        <v>1</v>
      </c>
      <c r="R418" s="17">
        <f t="shared" si="40"/>
        <v>1</v>
      </c>
      <c r="S418" s="4">
        <f t="shared" si="41"/>
        <v>1</v>
      </c>
    </row>
    <row r="419" spans="1:19" x14ac:dyDescent="0.25">
      <c r="A419" t="s">
        <v>43</v>
      </c>
      <c r="B419">
        <v>16850</v>
      </c>
      <c r="C419" t="str">
        <f>VLOOKUP(A419,'srbench true models'!$A$1:$B$133,2,FALSE)</f>
        <v xml:space="preserve"> sqrt(gamma*pr/rho)</v>
      </c>
      <c r="D419" s="3">
        <f>_xlfn.IFNA(VLOOKUP(CONCATENATE($A419,"_",$B419), 'Srbench noise 0'!$A$1:$AH$1291, 32, FALSE),"")</f>
        <v>1</v>
      </c>
      <c r="E419" s="17">
        <f>_xlfn.IFNA(VLOOKUP(CONCATENATE($A419,"_",$B419), 'Srbench noise 0'!$A$1:$AH$1291, 34, FALSE),"")</f>
        <v>0</v>
      </c>
      <c r="F419" s="17">
        <f>_xlfn.IFNA(VLOOKUP(CONCATENATE($A419,"_",$B419), 'Srbench noise 0'!$A$1:$AH$1291, 16, FALSE),"")</f>
        <v>8</v>
      </c>
      <c r="G419" s="17">
        <f>_xlfn.IFNA(VLOOKUP(CONCATENATE($A419,"_",$B419), 'Srbench noise 0'!$A$1:$AH$1291, 18, FALSE),"")</f>
        <v>11.4</v>
      </c>
      <c r="H419" s="17" t="str">
        <f>_xlfn.IFNA(VLOOKUP(CONCATENATE($A419,"_",$B419), 'Srbench noise 0'!$A$1:$AH$1291, 28, FALSE),"")</f>
        <v>(x0*x1/x2)**0.5</v>
      </c>
      <c r="I419" s="17">
        <f t="shared" si="36"/>
        <v>1</v>
      </c>
      <c r="J419" s="17">
        <f t="shared" si="37"/>
        <v>1</v>
      </c>
      <c r="K419" s="4">
        <f t="shared" si="38"/>
        <v>1</v>
      </c>
      <c r="L419" s="3">
        <f>_xlfn.IFNA(VLOOKUP(CONCATENATE($A419,"_",$B419), 'Srbench noise 0.01'!$A$1:$AH$1291, 32, FALSE),"")</f>
        <v>1</v>
      </c>
      <c r="M419" s="17">
        <f>_xlfn.IFNA(VLOOKUP(CONCATENATE($A419,"_",$B419), 'Srbench noise 0.01'!$A$1:$AH$1291, 34, FALSE),"")</f>
        <v>0</v>
      </c>
      <c r="N419" s="17">
        <f>_xlfn.IFNA(VLOOKUP(CONCATENATE($A419,"_",$B419), 'Srbench noise 0.01'!$A$1:$AH$1291, 16, FALSE),"")</f>
        <v>8</v>
      </c>
      <c r="O419" s="17">
        <f>_xlfn.IFNA(VLOOKUP(CONCATENATE($A419,"_",$B419), 'Srbench noise 0.01'!$A$1:$AH$1291, 18, FALSE),"")</f>
        <v>12.9</v>
      </c>
      <c r="P419" s="17" t="str">
        <f>_xlfn.IFNA(VLOOKUP(CONCATENATE($A419,"_",$B419), 'Srbench noise 0.01'!$A$1:$AH$1291, 28, FALSE),"")</f>
        <v>(x0*x1/x2)**0.5</v>
      </c>
      <c r="Q419" s="17">
        <f t="shared" si="39"/>
        <v>1</v>
      </c>
      <c r="R419" s="17">
        <f t="shared" si="40"/>
        <v>1</v>
      </c>
      <c r="S419" s="4">
        <f t="shared" si="41"/>
        <v>1</v>
      </c>
    </row>
    <row r="420" spans="1:19" x14ac:dyDescent="0.25">
      <c r="A420" t="s">
        <v>43</v>
      </c>
      <c r="B420">
        <v>21962</v>
      </c>
      <c r="C420" t="str">
        <f>VLOOKUP(A420,'srbench true models'!$A$1:$B$133,2,FALSE)</f>
        <v xml:space="preserve"> sqrt(gamma*pr/rho)</v>
      </c>
      <c r="D420" s="3">
        <f>_xlfn.IFNA(VLOOKUP(CONCATENATE($A420,"_",$B420), 'Srbench noise 0'!$A$1:$AH$1291, 32, FALSE),"")</f>
        <v>1</v>
      </c>
      <c r="E420" s="17">
        <f>_xlfn.IFNA(VLOOKUP(CONCATENATE($A420,"_",$B420), 'Srbench noise 0'!$A$1:$AH$1291, 34, FALSE),"")</f>
        <v>0</v>
      </c>
      <c r="F420" s="17">
        <f>_xlfn.IFNA(VLOOKUP(CONCATENATE($A420,"_",$B420), 'Srbench noise 0'!$A$1:$AH$1291, 16, FALSE),"")</f>
        <v>8</v>
      </c>
      <c r="G420" s="17">
        <f>_xlfn.IFNA(VLOOKUP(CONCATENATE($A420,"_",$B420), 'Srbench noise 0'!$A$1:$AH$1291, 18, FALSE),"")</f>
        <v>12</v>
      </c>
      <c r="H420" s="17" t="str">
        <f>_xlfn.IFNA(VLOOKUP(CONCATENATE($A420,"_",$B420), 'Srbench noise 0'!$A$1:$AH$1291, 28, FALSE),"")</f>
        <v>(x0*x1/x2)**0.5</v>
      </c>
      <c r="I420" s="17">
        <f t="shared" si="36"/>
        <v>1</v>
      </c>
      <c r="J420" s="17">
        <f t="shared" si="37"/>
        <v>1</v>
      </c>
      <c r="K420" s="4">
        <f t="shared" si="38"/>
        <v>1</v>
      </c>
      <c r="L420" s="3">
        <f>_xlfn.IFNA(VLOOKUP(CONCATENATE($A420,"_",$B420), 'Srbench noise 0.01'!$A$1:$AH$1291, 32, FALSE),"")</f>
        <v>1</v>
      </c>
      <c r="M420" s="17">
        <f>_xlfn.IFNA(VLOOKUP(CONCATENATE($A420,"_",$B420), 'Srbench noise 0.01'!$A$1:$AH$1291, 34, FALSE),"")</f>
        <v>0</v>
      </c>
      <c r="N420" s="17">
        <f>_xlfn.IFNA(VLOOKUP(CONCATENATE($A420,"_",$B420), 'Srbench noise 0.01'!$A$1:$AH$1291, 16, FALSE),"")</f>
        <v>8</v>
      </c>
      <c r="O420" s="17">
        <f>_xlfn.IFNA(VLOOKUP(CONCATENATE($A420,"_",$B420), 'Srbench noise 0.01'!$A$1:$AH$1291, 18, FALSE),"")</f>
        <v>11.8</v>
      </c>
      <c r="P420" s="17" t="str">
        <f>_xlfn.IFNA(VLOOKUP(CONCATENATE($A420,"_",$B420), 'Srbench noise 0.01'!$A$1:$AH$1291, 28, FALSE),"")</f>
        <v>(x0*x1/x2)**0.5</v>
      </c>
      <c r="Q420" s="17">
        <f t="shared" si="39"/>
        <v>1</v>
      </c>
      <c r="R420" s="17">
        <f t="shared" si="40"/>
        <v>1</v>
      </c>
      <c r="S420" s="4">
        <f t="shared" si="41"/>
        <v>1</v>
      </c>
    </row>
    <row r="421" spans="1:19" x14ac:dyDescent="0.25">
      <c r="A421" t="s">
        <v>43</v>
      </c>
      <c r="B421">
        <v>23654</v>
      </c>
      <c r="C421" t="str">
        <f>VLOOKUP(A421,'srbench true models'!$A$1:$B$133,2,FALSE)</f>
        <v xml:space="preserve"> sqrt(gamma*pr/rho)</v>
      </c>
      <c r="D421" s="3">
        <f>_xlfn.IFNA(VLOOKUP(CONCATENATE($A421,"_",$B421), 'Srbench noise 0'!$A$1:$AH$1291, 32, FALSE),"")</f>
        <v>1</v>
      </c>
      <c r="E421" s="17">
        <f>_xlfn.IFNA(VLOOKUP(CONCATENATE($A421,"_",$B421), 'Srbench noise 0'!$A$1:$AH$1291, 34, FALSE),"")</f>
        <v>0</v>
      </c>
      <c r="F421" s="17">
        <f>_xlfn.IFNA(VLOOKUP(CONCATENATE($A421,"_",$B421), 'Srbench noise 0'!$A$1:$AH$1291, 16, FALSE),"")</f>
        <v>8</v>
      </c>
      <c r="G421" s="17">
        <f>_xlfn.IFNA(VLOOKUP(CONCATENATE($A421,"_",$B421), 'Srbench noise 0'!$A$1:$AH$1291, 18, FALSE),"")</f>
        <v>12.5</v>
      </c>
      <c r="H421" s="17" t="str">
        <f>_xlfn.IFNA(VLOOKUP(CONCATENATE($A421,"_",$B421), 'Srbench noise 0'!$A$1:$AH$1291, 28, FALSE),"")</f>
        <v>(x0*x1/x2)**0.5</v>
      </c>
      <c r="I421" s="17">
        <f t="shared" si="36"/>
        <v>1</v>
      </c>
      <c r="J421" s="17">
        <f t="shared" si="37"/>
        <v>1</v>
      </c>
      <c r="K421" s="4">
        <f t="shared" si="38"/>
        <v>1</v>
      </c>
      <c r="L421" s="3">
        <f>_xlfn.IFNA(VLOOKUP(CONCATENATE($A421,"_",$B421), 'Srbench noise 0.01'!$A$1:$AH$1291, 32, FALSE),"")</f>
        <v>1</v>
      </c>
      <c r="M421" s="17">
        <f>_xlfn.IFNA(VLOOKUP(CONCATENATE($A421,"_",$B421), 'Srbench noise 0.01'!$A$1:$AH$1291, 34, FALSE),"")</f>
        <v>0</v>
      </c>
      <c r="N421" s="17">
        <f>_xlfn.IFNA(VLOOKUP(CONCATENATE($A421,"_",$B421), 'Srbench noise 0.01'!$A$1:$AH$1291, 16, FALSE),"")</f>
        <v>8</v>
      </c>
      <c r="O421" s="17">
        <f>_xlfn.IFNA(VLOOKUP(CONCATENATE($A421,"_",$B421), 'Srbench noise 0.01'!$A$1:$AH$1291, 18, FALSE),"")</f>
        <v>12.4</v>
      </c>
      <c r="P421" s="17" t="str">
        <f>_xlfn.IFNA(VLOOKUP(CONCATENATE($A421,"_",$B421), 'Srbench noise 0.01'!$A$1:$AH$1291, 28, FALSE),"")</f>
        <v>(x0*x1/x2)**0.5</v>
      </c>
      <c r="Q421" s="17">
        <f t="shared" si="39"/>
        <v>1</v>
      </c>
      <c r="R421" s="17">
        <f t="shared" si="40"/>
        <v>1</v>
      </c>
      <c r="S421" s="4">
        <f t="shared" si="41"/>
        <v>1</v>
      </c>
    </row>
    <row r="422" spans="1:19" x14ac:dyDescent="0.25">
      <c r="A422" t="s">
        <v>43</v>
      </c>
      <c r="B422">
        <v>28020</v>
      </c>
      <c r="C422" t="str">
        <f>VLOOKUP(A422,'srbench true models'!$A$1:$B$133,2,FALSE)</f>
        <v xml:space="preserve"> sqrt(gamma*pr/rho)</v>
      </c>
      <c r="D422" s="3">
        <f>_xlfn.IFNA(VLOOKUP(CONCATENATE($A422,"_",$B422), 'Srbench noise 0'!$A$1:$AH$1291, 32, FALSE),"")</f>
        <v>1</v>
      </c>
      <c r="E422" s="17">
        <f>_xlfn.IFNA(VLOOKUP(CONCATENATE($A422,"_",$B422), 'Srbench noise 0'!$A$1:$AH$1291, 34, FALSE),"")</f>
        <v>0</v>
      </c>
      <c r="F422" s="17">
        <f>_xlfn.IFNA(VLOOKUP(CONCATENATE($A422,"_",$B422), 'Srbench noise 0'!$A$1:$AH$1291, 16, FALSE),"")</f>
        <v>8</v>
      </c>
      <c r="G422" s="17">
        <f>_xlfn.IFNA(VLOOKUP(CONCATENATE($A422,"_",$B422), 'Srbench noise 0'!$A$1:$AH$1291, 18, FALSE),"")</f>
        <v>11.4</v>
      </c>
      <c r="H422" s="17" t="str">
        <f>_xlfn.IFNA(VLOOKUP(CONCATENATE($A422,"_",$B422), 'Srbench noise 0'!$A$1:$AH$1291, 28, FALSE),"")</f>
        <v>(x0*x1/x2)**0.5</v>
      </c>
      <c r="I422" s="17">
        <f t="shared" si="36"/>
        <v>1</v>
      </c>
      <c r="J422" s="17">
        <f t="shared" si="37"/>
        <v>1</v>
      </c>
      <c r="K422" s="4">
        <f t="shared" si="38"/>
        <v>1</v>
      </c>
      <c r="L422" s="3">
        <f>_xlfn.IFNA(VLOOKUP(CONCATENATE($A422,"_",$B422), 'Srbench noise 0.01'!$A$1:$AH$1291, 32, FALSE),"")</f>
        <v>1</v>
      </c>
      <c r="M422" s="17">
        <f>_xlfn.IFNA(VLOOKUP(CONCATENATE($A422,"_",$B422), 'Srbench noise 0.01'!$A$1:$AH$1291, 34, FALSE),"")</f>
        <v>0</v>
      </c>
      <c r="N422" s="17">
        <f>_xlfn.IFNA(VLOOKUP(CONCATENATE($A422,"_",$B422), 'Srbench noise 0.01'!$A$1:$AH$1291, 16, FALSE),"")</f>
        <v>8</v>
      </c>
      <c r="O422" s="17">
        <f>_xlfn.IFNA(VLOOKUP(CONCATENATE($A422,"_",$B422), 'Srbench noise 0.01'!$A$1:$AH$1291, 18, FALSE),"")</f>
        <v>11.8</v>
      </c>
      <c r="P422" s="17" t="str">
        <f>_xlfn.IFNA(VLOOKUP(CONCATENATE($A422,"_",$B422), 'Srbench noise 0.01'!$A$1:$AH$1291, 28, FALSE),"")</f>
        <v>(x0*x1/x2)**0.5</v>
      </c>
      <c r="Q422" s="17">
        <f t="shared" si="39"/>
        <v>1</v>
      </c>
      <c r="R422" s="17">
        <f t="shared" si="40"/>
        <v>1</v>
      </c>
      <c r="S422" s="4">
        <f t="shared" si="41"/>
        <v>1</v>
      </c>
    </row>
    <row r="423" spans="1:19" x14ac:dyDescent="0.25">
      <c r="A423" t="s">
        <v>43</v>
      </c>
      <c r="B423">
        <v>29910</v>
      </c>
      <c r="C423" t="str">
        <f>VLOOKUP(A423,'srbench true models'!$A$1:$B$133,2,FALSE)</f>
        <v xml:space="preserve"> sqrt(gamma*pr/rho)</v>
      </c>
      <c r="D423" s="3">
        <f>_xlfn.IFNA(VLOOKUP(CONCATENATE($A423,"_",$B423), 'Srbench noise 0'!$A$1:$AH$1291, 32, FALSE),"")</f>
        <v>1</v>
      </c>
      <c r="E423" s="17">
        <f>_xlfn.IFNA(VLOOKUP(CONCATENATE($A423,"_",$B423), 'Srbench noise 0'!$A$1:$AH$1291, 34, FALSE),"")</f>
        <v>0</v>
      </c>
      <c r="F423" s="17">
        <f>_xlfn.IFNA(VLOOKUP(CONCATENATE($A423,"_",$B423), 'Srbench noise 0'!$A$1:$AH$1291, 16, FALSE),"")</f>
        <v>8</v>
      </c>
      <c r="G423" s="17">
        <f>_xlfn.IFNA(VLOOKUP(CONCATENATE($A423,"_",$B423), 'Srbench noise 0'!$A$1:$AH$1291, 18, FALSE),"")</f>
        <v>17.100000000000001</v>
      </c>
      <c r="H423" s="17" t="str">
        <f>_xlfn.IFNA(VLOOKUP(CONCATENATE($A423,"_",$B423), 'Srbench noise 0'!$A$1:$AH$1291, 28, FALSE),"")</f>
        <v>(x0*x1/x2)**0.5</v>
      </c>
      <c r="I423" s="17">
        <f t="shared" si="36"/>
        <v>1</v>
      </c>
      <c r="J423" s="17">
        <f t="shared" si="37"/>
        <v>1</v>
      </c>
      <c r="K423" s="4">
        <f t="shared" si="38"/>
        <v>1</v>
      </c>
      <c r="L423" s="3">
        <f>_xlfn.IFNA(VLOOKUP(CONCATENATE($A423,"_",$B423), 'Srbench noise 0.01'!$A$1:$AH$1291, 32, FALSE),"")</f>
        <v>1</v>
      </c>
      <c r="M423" s="17">
        <f>_xlfn.IFNA(VLOOKUP(CONCATENATE($A423,"_",$B423), 'Srbench noise 0.01'!$A$1:$AH$1291, 34, FALSE),"")</f>
        <v>0</v>
      </c>
      <c r="N423" s="17">
        <f>_xlfn.IFNA(VLOOKUP(CONCATENATE($A423,"_",$B423), 'Srbench noise 0.01'!$A$1:$AH$1291, 16, FALSE),"")</f>
        <v>8</v>
      </c>
      <c r="O423" s="17">
        <f>_xlfn.IFNA(VLOOKUP(CONCATENATE($A423,"_",$B423), 'Srbench noise 0.01'!$A$1:$AH$1291, 18, FALSE),"")</f>
        <v>16.7</v>
      </c>
      <c r="P423" s="17" t="str">
        <f>_xlfn.IFNA(VLOOKUP(CONCATENATE($A423,"_",$B423), 'Srbench noise 0.01'!$A$1:$AH$1291, 28, FALSE),"")</f>
        <v>(x0*x1/x2)**0.5</v>
      </c>
      <c r="Q423" s="17">
        <f t="shared" si="39"/>
        <v>1</v>
      </c>
      <c r="R423" s="17">
        <f t="shared" si="40"/>
        <v>1</v>
      </c>
      <c r="S423" s="4">
        <f t="shared" si="41"/>
        <v>1</v>
      </c>
    </row>
    <row r="424" spans="1:19" x14ac:dyDescent="0.25">
      <c r="A424" t="s">
        <v>71</v>
      </c>
      <c r="B424">
        <v>860</v>
      </c>
      <c r="C424" t="str">
        <f>VLOOKUP(A424,'srbench true models'!$A$1:$B$133,2,FALSE)</f>
        <v xml:space="preserve"> m*c**2/sqrt(1-v**2/c**2)</v>
      </c>
      <c r="D424" s="3">
        <f>_xlfn.IFNA(VLOOKUP(CONCATENATE($A424,"_",$B424), 'Srbench noise 0'!$A$1:$AH$1291, 32, FALSE),"")</f>
        <v>0.99999998999999995</v>
      </c>
      <c r="E424" s="17">
        <f>_xlfn.IFNA(VLOOKUP(CONCATENATE($A424,"_",$B424), 'Srbench noise 0'!$A$1:$AH$1291, 34, FALSE),"")</f>
        <v>8.2870099999999992E-3</v>
      </c>
      <c r="F424" s="17">
        <f>_xlfn.IFNA(VLOOKUP(CONCATENATE($A424,"_",$B424), 'Srbench noise 0'!$A$1:$AH$1291, 16, FALSE),"")</f>
        <v>27</v>
      </c>
      <c r="G424" s="17">
        <f>_xlfn.IFNA(VLOOKUP(CONCATENATE($A424,"_",$B424), 'Srbench noise 0'!$A$1:$AH$1291, 18, FALSE),"")</f>
        <v>3601.4</v>
      </c>
      <c r="H424" s="17" t="str">
        <f>_xlfn.IFNA(VLOOKUP(CONCATENATE($A424,"_",$B424), 'Srbench noise 0'!$A$1:$AH$1291, 28, FALSE),"")</f>
        <v>-0.1466603*x0*x1**3/(x1 - x2) + 0.47126695*x0*x1**2 + 1.00028012*x0*x2**2 - 0.00284245</v>
      </c>
      <c r="I424" s="17">
        <f t="shared" si="36"/>
        <v>1</v>
      </c>
      <c r="J424" s="17">
        <f t="shared" si="37"/>
        <v>0</v>
      </c>
      <c r="K424" s="4">
        <f t="shared" si="38"/>
        <v>0</v>
      </c>
      <c r="L424" s="3">
        <f>_xlfn.IFNA(VLOOKUP(CONCATENATE($A424,"_",$B424), 'Srbench noise 0.01'!$A$1:$AH$1291, 32, FALSE),"")</f>
        <v>0.99996163000000005</v>
      </c>
      <c r="M424" s="17">
        <f>_xlfn.IFNA(VLOOKUP(CONCATENATE($A424,"_",$B424), 'Srbench noise 0.01'!$A$1:$AH$1291, 34, FALSE),"")</f>
        <v>0.63128982</v>
      </c>
      <c r="N424" s="17">
        <f>_xlfn.IFNA(VLOOKUP(CONCATENATE($A424,"_",$B424), 'Srbench noise 0.01'!$A$1:$AH$1291, 16, FALSE),"")</f>
        <v>18</v>
      </c>
      <c r="O424" s="17">
        <f>_xlfn.IFNA(VLOOKUP(CONCATENATE($A424,"_",$B424), 'Srbench noise 0.01'!$A$1:$AH$1291, 18, FALSE),"")</f>
        <v>3601.2</v>
      </c>
      <c r="P424" s="17" t="str">
        <f>_xlfn.IFNA(VLOOKUP(CONCATENATE($A424,"_",$B424), 'Srbench noise 0.01'!$A$1:$AH$1291, 28, FALSE),"")</f>
        <v>2.25*x0*x1**3/(x2 + 3.14) + 1.01*x0*x2**2</v>
      </c>
      <c r="Q424" s="17">
        <f t="shared" si="39"/>
        <v>1</v>
      </c>
      <c r="R424" s="17">
        <f t="shared" si="40"/>
        <v>0</v>
      </c>
      <c r="S424" s="4">
        <f t="shared" si="41"/>
        <v>0</v>
      </c>
    </row>
    <row r="425" spans="1:19" x14ac:dyDescent="0.25">
      <c r="A425" t="s">
        <v>71</v>
      </c>
      <c r="B425">
        <v>4426</v>
      </c>
      <c r="C425" t="str">
        <f>VLOOKUP(A425,'srbench true models'!$A$1:$B$133,2,FALSE)</f>
        <v xml:space="preserve"> m*c**2/sqrt(1-v**2/c**2)</v>
      </c>
      <c r="D425" s="3">
        <f>_xlfn.IFNA(VLOOKUP(CONCATENATE($A425,"_",$B425), 'Srbench noise 0'!$A$1:$AH$1291, 32, FALSE),"")</f>
        <v>0.99999998999999995</v>
      </c>
      <c r="E425" s="17">
        <f>_xlfn.IFNA(VLOOKUP(CONCATENATE($A425,"_",$B425), 'Srbench noise 0'!$A$1:$AH$1291, 34, FALSE),"")</f>
        <v>9.3517400000000007E-3</v>
      </c>
      <c r="F425" s="17">
        <f>_xlfn.IFNA(VLOOKUP(CONCATENATE($A425,"_",$B425), 'Srbench noise 0'!$A$1:$AH$1291, 16, FALSE),"")</f>
        <v>37</v>
      </c>
      <c r="G425" s="17">
        <f>_xlfn.IFNA(VLOOKUP(CONCATENATE($A425,"_",$B425), 'Srbench noise 0'!$A$1:$AH$1291, 18, FALSE),"")</f>
        <v>3601.2</v>
      </c>
      <c r="H425" s="17" t="str">
        <f>_xlfn.IFNA(VLOOKUP(CONCATENATE($A425,"_",$B425), 'Srbench noise 0'!$A$1:$AH$1291, 28, FALSE),"")</f>
        <v>0.51204039*x0*x1**2 + 0.8285153*x0*x1**2/(-x1 + x2 + 0.5) - 0.90817012*x0*x1**2/x2 + 0.99989477*x0*x2**2 + 0.00239119</v>
      </c>
      <c r="I425" s="17">
        <f t="shared" si="36"/>
        <v>1</v>
      </c>
      <c r="J425" s="17">
        <f t="shared" si="37"/>
        <v>0</v>
      </c>
      <c r="K425" s="4">
        <f t="shared" si="38"/>
        <v>0</v>
      </c>
      <c r="L425" s="3">
        <f>_xlfn.IFNA(VLOOKUP(CONCATENATE($A425,"_",$B425), 'Srbench noise 0.01'!$A$1:$AH$1291, 32, FALSE),"")</f>
        <v>0.99998094000000004</v>
      </c>
      <c r="M425" s="17">
        <f>_xlfn.IFNA(VLOOKUP(CONCATENATE($A425,"_",$B425), 'Srbench noise 0.01'!$A$1:$AH$1291, 34, FALSE),"")</f>
        <v>0.43988975000000002</v>
      </c>
      <c r="N425" s="17">
        <f>_xlfn.IFNA(VLOOKUP(CONCATENATE($A425,"_",$B425), 'Srbench noise 0.01'!$A$1:$AH$1291, 16, FALSE),"")</f>
        <v>11</v>
      </c>
      <c r="O425" s="17">
        <f>_xlfn.IFNA(VLOOKUP(CONCATENATE($A425,"_",$B425), 'Srbench noise 0.01'!$A$1:$AH$1291, 18, FALSE),"")</f>
        <v>3600.4</v>
      </c>
      <c r="P425" s="17" t="str">
        <f>_xlfn.IFNA(VLOOKUP(CONCATENATE($A425,"_",$B425), 'Srbench noise 0.01'!$A$1:$AH$1291, 28, FALSE),"")</f>
        <v>x0*(0.58*x1**2 + x2**2)</v>
      </c>
      <c r="Q425" s="17">
        <f t="shared" si="39"/>
        <v>1</v>
      </c>
      <c r="R425" s="17">
        <f t="shared" si="40"/>
        <v>0</v>
      </c>
      <c r="S425" s="4">
        <f t="shared" si="41"/>
        <v>0</v>
      </c>
    </row>
    <row r="426" spans="1:19" x14ac:dyDescent="0.25">
      <c r="A426" t="s">
        <v>71</v>
      </c>
      <c r="B426">
        <v>5390</v>
      </c>
      <c r="C426" t="str">
        <f>VLOOKUP(A426,'srbench true models'!$A$1:$B$133,2,FALSE)</f>
        <v xml:space="preserve"> m*c**2/sqrt(1-v**2/c**2)</v>
      </c>
      <c r="D426" s="3">
        <f>_xlfn.IFNA(VLOOKUP(CONCATENATE($A426,"_",$B426), 'Srbench noise 0'!$A$1:$AH$1291, 32, FALSE),"")</f>
        <v>1</v>
      </c>
      <c r="E426" s="17">
        <f>_xlfn.IFNA(VLOOKUP(CONCATENATE($A426,"_",$B426), 'Srbench noise 0'!$A$1:$AH$1291, 34, FALSE),"")</f>
        <v>5.4645300000000004E-3</v>
      </c>
      <c r="F426" s="17">
        <f>_xlfn.IFNA(VLOOKUP(CONCATENATE($A426,"_",$B426), 'Srbench noise 0'!$A$1:$AH$1291, 16, FALSE),"")</f>
        <v>28</v>
      </c>
      <c r="G426" s="17">
        <f>_xlfn.IFNA(VLOOKUP(CONCATENATE($A426,"_",$B426), 'Srbench noise 0'!$A$1:$AH$1291, 18, FALSE),"")</f>
        <v>3600.6</v>
      </c>
      <c r="H426" s="17" t="str">
        <f>_xlfn.IFNA(VLOOKUP(CONCATENATE($A426,"_",$B426), 'Srbench noise 0'!$A$1:$AH$1291, 28, FALSE),"")</f>
        <v>-0.13283976*x0*x1**3/(x1 - x2 + 0.1) + 0.47683497*x0*x1**2 + 1.00019495*x0*x2**2 - 0.00348755</v>
      </c>
      <c r="I426" s="17">
        <f t="shared" si="36"/>
        <v>1</v>
      </c>
      <c r="J426" s="17">
        <f t="shared" si="37"/>
        <v>0</v>
      </c>
      <c r="K426" s="4">
        <f t="shared" si="38"/>
        <v>0</v>
      </c>
      <c r="L426" s="3">
        <f>_xlfn.IFNA(VLOOKUP(CONCATENATE($A426,"_",$B426), 'Srbench noise 0.01'!$A$1:$AH$1291, 32, FALSE),"")</f>
        <v>0.99996065000000001</v>
      </c>
      <c r="M426" s="17">
        <f>_xlfn.IFNA(VLOOKUP(CONCATENATE($A426,"_",$B426), 'Srbench noise 0.01'!$A$1:$AH$1291, 34, FALSE),"")</f>
        <v>0.63837588000000001</v>
      </c>
      <c r="N426" s="17">
        <f>_xlfn.IFNA(VLOOKUP(CONCATENATE($A426,"_",$B426), 'Srbench noise 0.01'!$A$1:$AH$1291, 16, FALSE),"")</f>
        <v>20</v>
      </c>
      <c r="O426" s="17">
        <f>_xlfn.IFNA(VLOOKUP(CONCATENATE($A426,"_",$B426), 'Srbench noise 0.01'!$A$1:$AH$1291, 18, FALSE),"")</f>
        <v>3600.3</v>
      </c>
      <c r="P426" s="17" t="str">
        <f>_xlfn.IFNA(VLOOKUP(CONCATENATE($A426,"_",$B426), 'Srbench noise 0.01'!$A$1:$AH$1291, 28, FALSE),"")</f>
        <v>x0*x2**2 + 2.99*x1**2*log(x0)/x2**0.5 + 1.3*x1 - 1.45</v>
      </c>
      <c r="Q426" s="17">
        <f t="shared" si="39"/>
        <v>1</v>
      </c>
      <c r="R426" s="17">
        <f t="shared" si="40"/>
        <v>0</v>
      </c>
      <c r="S426" s="4">
        <f t="shared" si="41"/>
        <v>0</v>
      </c>
    </row>
    <row r="427" spans="1:19" x14ac:dyDescent="0.25">
      <c r="A427" t="s">
        <v>71</v>
      </c>
      <c r="B427">
        <v>14423</v>
      </c>
      <c r="C427" t="str">
        <f>VLOOKUP(A427,'srbench true models'!$A$1:$B$133,2,FALSE)</f>
        <v xml:space="preserve"> m*c**2/sqrt(1-v**2/c**2)</v>
      </c>
      <c r="D427" s="3">
        <f>_xlfn.IFNA(VLOOKUP(CONCATENATE($A427,"_",$B427), 'Srbench noise 0'!$A$1:$AH$1291, 32, FALSE),"")</f>
        <v>0.99999994999999997</v>
      </c>
      <c r="E427" s="17">
        <f>_xlfn.IFNA(VLOOKUP(CONCATENATE($A427,"_",$B427), 'Srbench noise 0'!$A$1:$AH$1291, 34, FALSE),"")</f>
        <v>2.2337929999999999E-2</v>
      </c>
      <c r="F427" s="17">
        <f>_xlfn.IFNA(VLOOKUP(CONCATENATE($A427,"_",$B427), 'Srbench noise 0'!$A$1:$AH$1291, 16, FALSE),"")</f>
        <v>31</v>
      </c>
      <c r="G427" s="17">
        <f>_xlfn.IFNA(VLOOKUP(CONCATENATE($A427,"_",$B427), 'Srbench noise 0'!$A$1:$AH$1291, 18, FALSE),"")</f>
        <v>3600.3</v>
      </c>
      <c r="H427" s="17" t="str">
        <f>_xlfn.IFNA(VLOOKUP(CONCATENATE($A427,"_",$B427), 'Srbench noise 0'!$A$1:$AH$1291, 28, FALSE),"")</f>
        <v>0.51680204*x0*x1**2 + 0.99987181*x0*x2**2 - 2783.7627433*cos(4**x1/(x0**(-0.5) + x2**0.5 + 0.9)**5) + 2783.72836993</v>
      </c>
      <c r="I427" s="17">
        <f t="shared" si="36"/>
        <v>1</v>
      </c>
      <c r="J427" s="17">
        <f t="shared" si="37"/>
        <v>0</v>
      </c>
      <c r="K427" s="4">
        <f t="shared" si="38"/>
        <v>0</v>
      </c>
      <c r="L427" s="3">
        <f>_xlfn.IFNA(VLOOKUP(CONCATENATE($A427,"_",$B427), 'Srbench noise 0.01'!$A$1:$AH$1291, 32, FALSE),"")</f>
        <v>0.99998286000000003</v>
      </c>
      <c r="M427" s="17">
        <f>_xlfn.IFNA(VLOOKUP(CONCATENATE($A427,"_",$B427), 'Srbench noise 0.01'!$A$1:$AH$1291, 34, FALSE),"")</f>
        <v>0.42148353999999999</v>
      </c>
      <c r="N427" s="17">
        <f>_xlfn.IFNA(VLOOKUP(CONCATENATE($A427,"_",$B427), 'Srbench noise 0.01'!$A$1:$AH$1291, 16, FALSE),"")</f>
        <v>20</v>
      </c>
      <c r="O427" s="17">
        <f>_xlfn.IFNA(VLOOKUP(CONCATENATE($A427,"_",$B427), 'Srbench noise 0.01'!$A$1:$AH$1291, 18, FALSE),"")</f>
        <v>3600.6</v>
      </c>
      <c r="P427" s="17" t="str">
        <f>_xlfn.IFNA(VLOOKUP(CONCATENATE($A427,"_",$B427), 'Srbench noise 0.01'!$A$1:$AH$1291, 28, FALSE),"")</f>
        <v>0.39*x0*x1**2*(1 + 1/x2)**2 + x0*x2**2 - 0.34</v>
      </c>
      <c r="Q427" s="17">
        <f t="shared" si="39"/>
        <v>1</v>
      </c>
      <c r="R427" s="17">
        <f t="shared" si="40"/>
        <v>0</v>
      </c>
      <c r="S427" s="4">
        <f t="shared" si="41"/>
        <v>0</v>
      </c>
    </row>
    <row r="428" spans="1:19" x14ac:dyDescent="0.25">
      <c r="A428" t="s">
        <v>71</v>
      </c>
      <c r="B428">
        <v>15795</v>
      </c>
      <c r="C428" t="str">
        <f>VLOOKUP(A428,'srbench true models'!$A$1:$B$133,2,FALSE)</f>
        <v xml:space="preserve"> m*c**2/sqrt(1-v**2/c**2)</v>
      </c>
      <c r="D428" s="3">
        <f>_xlfn.IFNA(VLOOKUP(CONCATENATE($A428,"_",$B428), 'Srbench noise 0'!$A$1:$AH$1291, 32, FALSE),"")</f>
        <v>0.99999998999999995</v>
      </c>
      <c r="E428" s="17">
        <f>_xlfn.IFNA(VLOOKUP(CONCATENATE($A428,"_",$B428), 'Srbench noise 0'!$A$1:$AH$1291, 34, FALSE),"")</f>
        <v>8.8403000000000006E-3</v>
      </c>
      <c r="F428" s="17">
        <f>_xlfn.IFNA(VLOOKUP(CONCATENATE($A428,"_",$B428), 'Srbench noise 0'!$A$1:$AH$1291, 16, FALSE),"")</f>
        <v>26</v>
      </c>
      <c r="G428" s="17">
        <f>_xlfn.IFNA(VLOOKUP(CONCATENATE($A428,"_",$B428), 'Srbench noise 0'!$A$1:$AH$1291, 18, FALSE),"")</f>
        <v>3601.7</v>
      </c>
      <c r="H428" s="17" t="str">
        <f>_xlfn.IFNA(VLOOKUP(CONCATENATE($A428,"_",$B428), 'Srbench noise 0'!$A$1:$AH$1291, 28, FALSE),"")</f>
        <v>-0.14678799*x0*x1**3/(x1 - x2) + 0.47156986*x0*x1**2 + 1.00026234*x0*x2**2</v>
      </c>
      <c r="I428" s="17">
        <f t="shared" si="36"/>
        <v>1</v>
      </c>
      <c r="J428" s="17">
        <f t="shared" si="37"/>
        <v>0</v>
      </c>
      <c r="K428" s="4">
        <f t="shared" si="38"/>
        <v>0</v>
      </c>
      <c r="L428" s="3">
        <f>_xlfn.IFNA(VLOOKUP(CONCATENATE($A428,"_",$B428), 'Srbench noise 0.01'!$A$1:$AH$1291, 32, FALSE),"")</f>
        <v>0.99998754999999995</v>
      </c>
      <c r="M428" s="17">
        <f>_xlfn.IFNA(VLOOKUP(CONCATENATE($A428,"_",$B428), 'Srbench noise 0.01'!$A$1:$AH$1291, 34, FALSE),"")</f>
        <v>0.35607149999999999</v>
      </c>
      <c r="N428" s="17">
        <f>_xlfn.IFNA(VLOOKUP(CONCATENATE($A428,"_",$B428), 'Srbench noise 0.01'!$A$1:$AH$1291, 16, FALSE),"")</f>
        <v>11</v>
      </c>
      <c r="O428" s="17">
        <f>_xlfn.IFNA(VLOOKUP(CONCATENATE($A428,"_",$B428), 'Srbench noise 0.01'!$A$1:$AH$1291, 18, FALSE),"")</f>
        <v>3601.3</v>
      </c>
      <c r="P428" s="17" t="str">
        <f>_xlfn.IFNA(VLOOKUP(CONCATENATE($A428,"_",$B428), 'Srbench noise 0.01'!$A$1:$AH$1291, 28, FALSE),"")</f>
        <v>x0*(0.15*4**x1 + x2**2)</v>
      </c>
      <c r="Q428" s="17">
        <f t="shared" si="39"/>
        <v>1</v>
      </c>
      <c r="R428" s="17">
        <f t="shared" si="40"/>
        <v>0</v>
      </c>
      <c r="S428" s="4">
        <f t="shared" si="41"/>
        <v>0</v>
      </c>
    </row>
    <row r="429" spans="1:19" x14ac:dyDescent="0.25">
      <c r="A429" t="s">
        <v>71</v>
      </c>
      <c r="B429">
        <v>16850</v>
      </c>
      <c r="C429" t="str">
        <f>VLOOKUP(A429,'srbench true models'!$A$1:$B$133,2,FALSE)</f>
        <v xml:space="preserve"> m*c**2/sqrt(1-v**2/c**2)</v>
      </c>
      <c r="D429" s="3">
        <f>_xlfn.IFNA(VLOOKUP(CONCATENATE($A429,"_",$B429), 'Srbench noise 0'!$A$1:$AH$1291, 32, FALSE),"")</f>
        <v>1</v>
      </c>
      <c r="E429" s="17">
        <f>_xlfn.IFNA(VLOOKUP(CONCATENATE($A429,"_",$B429), 'Srbench noise 0'!$A$1:$AH$1291, 34, FALSE),"")</f>
        <v>3.3807899999999998E-3</v>
      </c>
      <c r="F429" s="17">
        <f>_xlfn.IFNA(VLOOKUP(CONCATENATE($A429,"_",$B429), 'Srbench noise 0'!$A$1:$AH$1291, 16, FALSE),"")</f>
        <v>26</v>
      </c>
      <c r="G429" s="17">
        <f>_xlfn.IFNA(VLOOKUP(CONCATENATE($A429,"_",$B429), 'Srbench noise 0'!$A$1:$AH$1291, 18, FALSE),"")</f>
        <v>3600.7</v>
      </c>
      <c r="H429" s="17" t="str">
        <f>_xlfn.IFNA(VLOOKUP(CONCATENATE($A429,"_",$B429), 'Srbench noise 0'!$A$1:$AH$1291, 28, FALSE),"")</f>
        <v>0.25872375*x0*x1**4/(-0.5*x1 + x2)**2 + 0.50454636*x0*x1**2 + 0.99993405*x0*x2**2</v>
      </c>
      <c r="I429" s="17">
        <f t="shared" si="36"/>
        <v>1</v>
      </c>
      <c r="J429" s="17">
        <f t="shared" si="37"/>
        <v>0</v>
      </c>
      <c r="K429" s="4">
        <f t="shared" si="38"/>
        <v>0</v>
      </c>
      <c r="L429" s="3">
        <f>_xlfn.IFNA(VLOOKUP(CONCATENATE($A429,"_",$B429), 'Srbench noise 0.01'!$A$1:$AH$1291, 32, FALSE),"")</f>
        <v>0.99998507000000003</v>
      </c>
      <c r="M429" s="17">
        <f>_xlfn.IFNA(VLOOKUP(CONCATENATE($A429,"_",$B429), 'Srbench noise 0.01'!$A$1:$AH$1291, 34, FALSE),"")</f>
        <v>0.39191417000000001</v>
      </c>
      <c r="N429" s="17">
        <f>_xlfn.IFNA(VLOOKUP(CONCATENATE($A429,"_",$B429), 'Srbench noise 0.01'!$A$1:$AH$1291, 16, FALSE),"")</f>
        <v>11</v>
      </c>
      <c r="O429" s="17">
        <f>_xlfn.IFNA(VLOOKUP(CONCATENATE($A429,"_",$B429), 'Srbench noise 0.01'!$A$1:$AH$1291, 18, FALSE),"")</f>
        <v>3600.5</v>
      </c>
      <c r="P429" s="17" t="str">
        <f>_xlfn.IFNA(VLOOKUP(CONCATENATE($A429,"_",$B429), 'Srbench noise 0.01'!$A$1:$AH$1291, 28, FALSE),"")</f>
        <v>x0*(0.57*x1**2 + x2**2)</v>
      </c>
      <c r="Q429" s="17">
        <f t="shared" si="39"/>
        <v>1</v>
      </c>
      <c r="R429" s="17">
        <f t="shared" si="40"/>
        <v>0</v>
      </c>
      <c r="S429" s="4">
        <f t="shared" si="41"/>
        <v>0</v>
      </c>
    </row>
    <row r="430" spans="1:19" x14ac:dyDescent="0.25">
      <c r="A430" t="s">
        <v>71</v>
      </c>
      <c r="B430">
        <v>21962</v>
      </c>
      <c r="C430" t="str">
        <f>VLOOKUP(A430,'srbench true models'!$A$1:$B$133,2,FALSE)</f>
        <v xml:space="preserve"> m*c**2/sqrt(1-v**2/c**2)</v>
      </c>
      <c r="D430" s="3">
        <f>_xlfn.IFNA(VLOOKUP(CONCATENATE($A430,"_",$B430), 'Srbench noise 0'!$A$1:$AH$1291, 32, FALSE),"")</f>
        <v>0.99999996000000002</v>
      </c>
      <c r="E430" s="17">
        <f>_xlfn.IFNA(VLOOKUP(CONCATENATE($A430,"_",$B430), 'Srbench noise 0'!$A$1:$AH$1291, 34, FALSE),"")</f>
        <v>1.9825829999999999E-2</v>
      </c>
      <c r="F430" s="17">
        <f>_xlfn.IFNA(VLOOKUP(CONCATENATE($A430,"_",$B430), 'Srbench noise 0'!$A$1:$AH$1291, 16, FALSE),"")</f>
        <v>34</v>
      </c>
      <c r="G430" s="17">
        <f>_xlfn.IFNA(VLOOKUP(CONCATENATE($A430,"_",$B430), 'Srbench noise 0'!$A$1:$AH$1291, 18, FALSE),"")</f>
        <v>3601.1</v>
      </c>
      <c r="H430" s="17" t="str">
        <f>_xlfn.IFNA(VLOOKUP(CONCATENATE($A430,"_",$B430), 'Srbench noise 0'!$A$1:$AH$1291, 28, FALSE),"")</f>
        <v>x0*(-0.30852939*x1*x2 + (x1 - x2)*(0.99783694*x2**2 + 0.04180827*x2 + 0.24348207*exp(x1) - 0.70193505))/(x1 - x2)</v>
      </c>
      <c r="I430" s="17">
        <f t="shared" si="36"/>
        <v>1</v>
      </c>
      <c r="J430" s="17">
        <f t="shared" si="37"/>
        <v>0</v>
      </c>
      <c r="K430" s="4">
        <f t="shared" si="38"/>
        <v>0</v>
      </c>
      <c r="L430" s="3">
        <f>_xlfn.IFNA(VLOOKUP(CONCATENATE($A430,"_",$B430), 'Srbench noise 0.01'!$A$1:$AH$1291, 32, FALSE),"")</f>
        <v>0.99998098000000002</v>
      </c>
      <c r="M430" s="17">
        <f>_xlfn.IFNA(VLOOKUP(CONCATENATE($A430,"_",$B430), 'Srbench noise 0.01'!$A$1:$AH$1291, 34, FALSE),"")</f>
        <v>0.44180551000000001</v>
      </c>
      <c r="N430" s="17">
        <f>_xlfn.IFNA(VLOOKUP(CONCATENATE($A430,"_",$B430), 'Srbench noise 0.01'!$A$1:$AH$1291, 16, FALSE),"")</f>
        <v>11</v>
      </c>
      <c r="O430" s="17">
        <f>_xlfn.IFNA(VLOOKUP(CONCATENATE($A430,"_",$B430), 'Srbench noise 0.01'!$A$1:$AH$1291, 18, FALSE),"")</f>
        <v>3600.8</v>
      </c>
      <c r="P430" s="17" t="str">
        <f>_xlfn.IFNA(VLOOKUP(CONCATENATE($A430,"_",$B430), 'Srbench noise 0.01'!$A$1:$AH$1291, 28, FALSE),"")</f>
        <v>x0*(0.58*x1**2 + x2**2)</v>
      </c>
      <c r="Q430" s="17">
        <f t="shared" si="39"/>
        <v>1</v>
      </c>
      <c r="R430" s="17">
        <f t="shared" si="40"/>
        <v>0</v>
      </c>
      <c r="S430" s="4">
        <f t="shared" si="41"/>
        <v>0</v>
      </c>
    </row>
    <row r="431" spans="1:19" x14ac:dyDescent="0.25">
      <c r="A431" t="s">
        <v>71</v>
      </c>
      <c r="B431">
        <v>23654</v>
      </c>
      <c r="C431" t="str">
        <f>VLOOKUP(A431,'srbench true models'!$A$1:$B$133,2,FALSE)</f>
        <v xml:space="preserve"> m*c**2/sqrt(1-v**2/c**2)</v>
      </c>
      <c r="D431" s="3">
        <f>_xlfn.IFNA(VLOOKUP(CONCATENATE($A431,"_",$B431), 'Srbench noise 0'!$A$1:$AH$1291, 32, FALSE),"")</f>
        <v>0.99999998999999995</v>
      </c>
      <c r="E431" s="17">
        <f>_xlfn.IFNA(VLOOKUP(CONCATENATE($A431,"_",$B431), 'Srbench noise 0'!$A$1:$AH$1291, 34, FALSE),"")</f>
        <v>8.9086200000000008E-3</v>
      </c>
      <c r="F431" s="17">
        <f>_xlfn.IFNA(VLOOKUP(CONCATENATE($A431,"_",$B431), 'Srbench noise 0'!$A$1:$AH$1291, 16, FALSE),"")</f>
        <v>27</v>
      </c>
      <c r="G431" s="17">
        <f>_xlfn.IFNA(VLOOKUP(CONCATENATE($A431,"_",$B431), 'Srbench noise 0'!$A$1:$AH$1291, 18, FALSE),"")</f>
        <v>3601.1</v>
      </c>
      <c r="H431" s="17" t="str">
        <f>_xlfn.IFNA(VLOOKUP(CONCATENATE($A431,"_",$B431), 'Srbench noise 0'!$A$1:$AH$1291, 28, FALSE),"")</f>
        <v>-0.14520491*x0*x1**3/(x1 - x2) + 0.47212382*x0*x1**2 + 1.00025518*x0*x2**2 - 0.00173216</v>
      </c>
      <c r="I431" s="17">
        <f t="shared" si="36"/>
        <v>1</v>
      </c>
      <c r="J431" s="17">
        <f t="shared" si="37"/>
        <v>0</v>
      </c>
      <c r="K431" s="4">
        <f t="shared" si="38"/>
        <v>0</v>
      </c>
      <c r="L431" s="3">
        <f>_xlfn.IFNA(VLOOKUP(CONCATENATE($A431,"_",$B431), 'Srbench noise 0.01'!$A$1:$AH$1291, 32, FALSE),"")</f>
        <v>0.99998069000000001</v>
      </c>
      <c r="M431" s="17">
        <f>_xlfn.IFNA(VLOOKUP(CONCATENATE($A431,"_",$B431), 'Srbench noise 0.01'!$A$1:$AH$1291, 34, FALSE),"")</f>
        <v>0.44489318</v>
      </c>
      <c r="N431" s="17">
        <f>_xlfn.IFNA(VLOOKUP(CONCATENATE($A431,"_",$B431), 'Srbench noise 0.01'!$A$1:$AH$1291, 16, FALSE),"")</f>
        <v>11</v>
      </c>
      <c r="O431" s="17">
        <f>_xlfn.IFNA(VLOOKUP(CONCATENATE($A431,"_",$B431), 'Srbench noise 0.01'!$A$1:$AH$1291, 18, FALSE),"")</f>
        <v>3601.3</v>
      </c>
      <c r="P431" s="17" t="str">
        <f>_xlfn.IFNA(VLOOKUP(CONCATENATE($A431,"_",$B431), 'Srbench noise 0.01'!$A$1:$AH$1291, 28, FALSE),"")</f>
        <v>x0*(0.58*x1**2 + x2**2)</v>
      </c>
      <c r="Q431" s="17">
        <f t="shared" si="39"/>
        <v>1</v>
      </c>
      <c r="R431" s="17">
        <f t="shared" si="40"/>
        <v>0</v>
      </c>
      <c r="S431" s="4">
        <f t="shared" si="41"/>
        <v>0</v>
      </c>
    </row>
    <row r="432" spans="1:19" x14ac:dyDescent="0.25">
      <c r="A432" t="s">
        <v>71</v>
      </c>
      <c r="B432">
        <v>28020</v>
      </c>
      <c r="C432" t="str">
        <f>VLOOKUP(A432,'srbench true models'!$A$1:$B$133,2,FALSE)</f>
        <v xml:space="preserve"> m*c**2/sqrt(1-v**2/c**2)</v>
      </c>
      <c r="D432" s="3">
        <f>_xlfn.IFNA(VLOOKUP(CONCATENATE($A432,"_",$B432), 'Srbench noise 0'!$A$1:$AH$1291, 32, FALSE),"")</f>
        <v>0.99999998999999995</v>
      </c>
      <c r="E432" s="17">
        <f>_xlfn.IFNA(VLOOKUP(CONCATENATE($A432,"_",$B432), 'Srbench noise 0'!$A$1:$AH$1291, 34, FALSE),"")</f>
        <v>8.8475600000000008E-3</v>
      </c>
      <c r="F432" s="17">
        <f>_xlfn.IFNA(VLOOKUP(CONCATENATE($A432,"_",$B432), 'Srbench noise 0'!$A$1:$AH$1291, 16, FALSE),"")</f>
        <v>26</v>
      </c>
      <c r="G432" s="17">
        <f>_xlfn.IFNA(VLOOKUP(CONCATENATE($A432,"_",$B432), 'Srbench noise 0'!$A$1:$AH$1291, 18, FALSE),"")</f>
        <v>3600.5</v>
      </c>
      <c r="H432" s="17" t="str">
        <f>_xlfn.IFNA(VLOOKUP(CONCATENATE($A432,"_",$B432), 'Srbench noise 0'!$A$1:$AH$1291, 28, FALSE),"")</f>
        <v>-0.10765299*x0*x1**3/(x1 - 0.9*x2) + 0.48213279*x0*x1**2 + 1.00010317*x0*x2**2</v>
      </c>
      <c r="I432" s="17">
        <f t="shared" si="36"/>
        <v>1</v>
      </c>
      <c r="J432" s="17">
        <f t="shared" si="37"/>
        <v>0</v>
      </c>
      <c r="K432" s="4">
        <f t="shared" si="38"/>
        <v>0</v>
      </c>
      <c r="L432" s="3" t="str">
        <f>_xlfn.IFNA(VLOOKUP(CONCATENATE($A432,"_",$B432), 'Srbench noise 0.01'!$A$1:$AH$1291, 32, FALSE),"")</f>
        <v/>
      </c>
      <c r="M432" s="17" t="str">
        <f>_xlfn.IFNA(VLOOKUP(CONCATENATE($A432,"_",$B432), 'Srbench noise 0.01'!$A$1:$AH$1291, 34, FALSE),"")</f>
        <v/>
      </c>
      <c r="N432" s="17" t="str">
        <f>_xlfn.IFNA(VLOOKUP(CONCATENATE($A432,"_",$B432), 'Srbench noise 0.01'!$A$1:$AH$1291, 16, FALSE),"")</f>
        <v/>
      </c>
      <c r="O432" s="17" t="str">
        <f>_xlfn.IFNA(VLOOKUP(CONCATENATE($A432,"_",$B432), 'Srbench noise 0.01'!$A$1:$AH$1291, 18, FALSE),"")</f>
        <v/>
      </c>
      <c r="P432" s="17" t="str">
        <f>_xlfn.IFNA(VLOOKUP(CONCATENATE($A432,"_",$B432), 'Srbench noise 0.01'!$A$1:$AH$1291, 28, FALSE),"")</f>
        <v/>
      </c>
      <c r="Q432" s="17">
        <f t="shared" si="39"/>
        <v>1</v>
      </c>
      <c r="R432" s="17">
        <f t="shared" si="40"/>
        <v>0</v>
      </c>
      <c r="S432" s="4">
        <f t="shared" si="41"/>
        <v>0</v>
      </c>
    </row>
    <row r="433" spans="1:19" x14ac:dyDescent="0.25">
      <c r="A433" t="s">
        <v>71</v>
      </c>
      <c r="B433">
        <v>29910</v>
      </c>
      <c r="C433" t="str">
        <f>VLOOKUP(A433,'srbench true models'!$A$1:$B$133,2,FALSE)</f>
        <v xml:space="preserve"> m*c**2/sqrt(1-v**2/c**2)</v>
      </c>
      <c r="D433" s="3">
        <f>_xlfn.IFNA(VLOOKUP(CONCATENATE($A433,"_",$B433), 'Srbench noise 0'!$A$1:$AH$1291, 32, FALSE),"")</f>
        <v>0.99999998999999995</v>
      </c>
      <c r="E433" s="17">
        <f>_xlfn.IFNA(VLOOKUP(CONCATENATE($A433,"_",$B433), 'Srbench noise 0'!$A$1:$AH$1291, 34, FALSE),"")</f>
        <v>8.1680399999999997E-3</v>
      </c>
      <c r="F433" s="17">
        <f>_xlfn.IFNA(VLOOKUP(CONCATENATE($A433,"_",$B433), 'Srbench noise 0'!$A$1:$AH$1291, 16, FALSE),"")</f>
        <v>30</v>
      </c>
      <c r="G433" s="17">
        <f>_xlfn.IFNA(VLOOKUP(CONCATENATE($A433,"_",$B433), 'Srbench noise 0'!$A$1:$AH$1291, 18, FALSE),"")</f>
        <v>3600.7</v>
      </c>
      <c r="H433" s="17" t="str">
        <f>_xlfn.IFNA(VLOOKUP(CONCATENATE($A433,"_",$B433), 'Srbench noise 0'!$A$1:$AH$1291, 28, FALSE),"")</f>
        <v>0.14742068*x0*x1**2*x2/(-x1 + x2) + 0.32389303*x0*x1**2 + 1.00029503*x0*x2**2 - 0.00264023*x0</v>
      </c>
      <c r="I433" s="17">
        <f t="shared" si="36"/>
        <v>1</v>
      </c>
      <c r="J433" s="17">
        <f t="shared" si="37"/>
        <v>0</v>
      </c>
      <c r="K433" s="4">
        <f t="shared" si="38"/>
        <v>0</v>
      </c>
      <c r="L433" s="3">
        <f>_xlfn.IFNA(VLOOKUP(CONCATENATE($A433,"_",$B433), 'Srbench noise 0.01'!$A$1:$AH$1291, 32, FALSE),"")</f>
        <v>0.99995986999999997</v>
      </c>
      <c r="M433" s="17">
        <f>_xlfn.IFNA(VLOOKUP(CONCATENATE($A433,"_",$B433), 'Srbench noise 0.01'!$A$1:$AH$1291, 34, FALSE),"")</f>
        <v>0.63756321000000005</v>
      </c>
      <c r="N433" s="17">
        <f>_xlfn.IFNA(VLOOKUP(CONCATENATE($A433,"_",$B433), 'Srbench noise 0.01'!$A$1:$AH$1291, 16, FALSE),"")</f>
        <v>14</v>
      </c>
      <c r="O433" s="17">
        <f>_xlfn.IFNA(VLOOKUP(CONCATENATE($A433,"_",$B433), 'Srbench noise 0.01'!$A$1:$AH$1291, 18, FALSE),"")</f>
        <v>3600.4</v>
      </c>
      <c r="P433" s="17" t="str">
        <f>_xlfn.IFNA(VLOOKUP(CONCATENATE($A433,"_",$B433), 'Srbench noise 0.01'!$A$1:$AH$1291, 28, FALSE),"")</f>
        <v>x0*(1.34*x1**x1 + x2**2.5)/x2**0.5</v>
      </c>
      <c r="Q433" s="17">
        <f t="shared" si="39"/>
        <v>1</v>
      </c>
      <c r="R433" s="17">
        <f t="shared" si="40"/>
        <v>0</v>
      </c>
      <c r="S433" s="4">
        <f t="shared" si="41"/>
        <v>0</v>
      </c>
    </row>
    <row r="434" spans="1:19" x14ac:dyDescent="0.25">
      <c r="A434" t="s">
        <v>94</v>
      </c>
      <c r="B434">
        <v>860</v>
      </c>
      <c r="C434" t="str">
        <f>VLOOKUP(A434,'srbench true models'!$A$1:$B$133,2,FALSE)</f>
        <v xml:space="preserve"> x1*(cos(omega*t)+alpha*cos(omega*t)**2)</v>
      </c>
      <c r="D434" s="3">
        <f>_xlfn.IFNA(VLOOKUP(CONCATENATE($A434,"_",$B434), 'Srbench noise 0'!$A$1:$AH$1291, 32, FALSE),"")</f>
        <v>1</v>
      </c>
      <c r="E434" s="17">
        <f>_xlfn.IFNA(VLOOKUP(CONCATENATE($A434,"_",$B434), 'Srbench noise 0'!$A$1:$AH$1291, 34, FALSE),"")</f>
        <v>0</v>
      </c>
      <c r="F434" s="17">
        <f>_xlfn.IFNA(VLOOKUP(CONCATENATE($A434,"_",$B434), 'Srbench noise 0'!$A$1:$AH$1291, 16, FALSE),"")</f>
        <v>15</v>
      </c>
      <c r="G434" s="17">
        <f>_xlfn.IFNA(VLOOKUP(CONCATENATE($A434,"_",$B434), 'Srbench noise 0'!$A$1:$AH$1291, 18, FALSE),"")</f>
        <v>107.3</v>
      </c>
      <c r="H434" s="17" t="str">
        <f>_xlfn.IFNA(VLOOKUP(CONCATENATE($A434,"_",$B434), 'Srbench noise 0'!$A$1:$AH$1291, 28, FALSE),"")</f>
        <v>x0*(x3*cos(x1*x2)**2 + cos(x1*x2))</v>
      </c>
      <c r="I434" s="17">
        <f t="shared" si="36"/>
        <v>1</v>
      </c>
      <c r="J434" s="17">
        <f t="shared" si="37"/>
        <v>1</v>
      </c>
      <c r="K434" s="4">
        <f t="shared" si="38"/>
        <v>1</v>
      </c>
      <c r="L434" s="3">
        <f>_xlfn.IFNA(VLOOKUP(CONCATENATE($A434,"_",$B434), 'Srbench noise 0.01'!$A$1:$AH$1291, 32, FALSE),"")</f>
        <v>1</v>
      </c>
      <c r="M434" s="17">
        <f>_xlfn.IFNA(VLOOKUP(CONCATENATE($A434,"_",$B434), 'Srbench noise 0.01'!$A$1:$AH$1291, 34, FALSE),"")</f>
        <v>0</v>
      </c>
      <c r="N434" s="17">
        <f>_xlfn.IFNA(VLOOKUP(CONCATENATE($A434,"_",$B434), 'Srbench noise 0.01'!$A$1:$AH$1291, 16, FALSE),"")</f>
        <v>14</v>
      </c>
      <c r="O434" s="17">
        <f>_xlfn.IFNA(VLOOKUP(CONCATENATE($A434,"_",$B434), 'Srbench noise 0.01'!$A$1:$AH$1291, 18, FALSE),"")</f>
        <v>108.1</v>
      </c>
      <c r="P434" s="17" t="str">
        <f>_xlfn.IFNA(VLOOKUP(CONCATENATE($A434,"_",$B434), 'Srbench noise 0.01'!$A$1:$AH$1291, 28, FALSE),"")</f>
        <v>x0*(x3*cos(x1*x2) + 1)*cos(x1*x2)</v>
      </c>
      <c r="Q434" s="17">
        <f t="shared" si="39"/>
        <v>1</v>
      </c>
      <c r="R434" s="17">
        <f t="shared" si="40"/>
        <v>1</v>
      </c>
      <c r="S434" s="4">
        <f t="shared" si="41"/>
        <v>1</v>
      </c>
    </row>
    <row r="435" spans="1:19" x14ac:dyDescent="0.25">
      <c r="A435" t="s">
        <v>94</v>
      </c>
      <c r="B435">
        <v>4426</v>
      </c>
      <c r="C435" t="str">
        <f>VLOOKUP(A435,'srbench true models'!$A$1:$B$133,2,FALSE)</f>
        <v xml:space="preserve"> x1*(cos(omega*t)+alpha*cos(omega*t)**2)</v>
      </c>
      <c r="D435" s="3">
        <f>_xlfn.IFNA(VLOOKUP(CONCATENATE($A435,"_",$B435), 'Srbench noise 0'!$A$1:$AH$1291, 32, FALSE),"")</f>
        <v>1</v>
      </c>
      <c r="E435" s="17">
        <f>_xlfn.IFNA(VLOOKUP(CONCATENATE($A435,"_",$B435), 'Srbench noise 0'!$A$1:$AH$1291, 34, FALSE),"")</f>
        <v>0</v>
      </c>
      <c r="F435" s="17">
        <f>_xlfn.IFNA(VLOOKUP(CONCATENATE($A435,"_",$B435), 'Srbench noise 0'!$A$1:$AH$1291, 16, FALSE),"")</f>
        <v>18</v>
      </c>
      <c r="G435" s="17">
        <f>_xlfn.IFNA(VLOOKUP(CONCATENATE($A435,"_",$B435), 'Srbench noise 0'!$A$1:$AH$1291, 18, FALSE),"")</f>
        <v>221.3</v>
      </c>
      <c r="H435" s="17" t="str">
        <f>_xlfn.IFNA(VLOOKUP(CONCATENATE($A435,"_",$B435), 'Srbench noise 0'!$A$1:$AH$1291, 28, FALSE),"")</f>
        <v>x0*(0.5*x3*cos(2*x1*x2) + 0.5*x3 + cos(x1*x2))</v>
      </c>
      <c r="I435" s="17">
        <f t="shared" si="36"/>
        <v>1</v>
      </c>
      <c r="J435" s="17">
        <f t="shared" si="37"/>
        <v>1</v>
      </c>
      <c r="K435" s="4">
        <f t="shared" si="38"/>
        <v>1</v>
      </c>
      <c r="L435" s="3">
        <f>_xlfn.IFNA(VLOOKUP(CONCATENATE($A435,"_",$B435), 'Srbench noise 0.01'!$A$1:$AH$1291, 32, FALSE),"")</f>
        <v>1</v>
      </c>
      <c r="M435" s="17">
        <f>_xlfn.IFNA(VLOOKUP(CONCATENATE($A435,"_",$B435), 'Srbench noise 0.01'!$A$1:$AH$1291, 34, FALSE),"")</f>
        <v>0</v>
      </c>
      <c r="N435" s="17">
        <f>_xlfn.IFNA(VLOOKUP(CONCATENATE($A435,"_",$B435), 'Srbench noise 0.01'!$A$1:$AH$1291, 16, FALSE),"")</f>
        <v>18</v>
      </c>
      <c r="O435" s="17">
        <f>_xlfn.IFNA(VLOOKUP(CONCATENATE($A435,"_",$B435), 'Srbench noise 0.01'!$A$1:$AH$1291, 18, FALSE),"")</f>
        <v>203.4</v>
      </c>
      <c r="P435" s="17" t="str">
        <f>_xlfn.IFNA(VLOOKUP(CONCATENATE($A435,"_",$B435), 'Srbench noise 0.01'!$A$1:$AH$1291, 28, FALSE),"")</f>
        <v>x0*(0.5*x3*cos(2*x1*x2) + 0.5*x3 + cos(x1*x2))</v>
      </c>
      <c r="Q435" s="17">
        <f t="shared" si="39"/>
        <v>1</v>
      </c>
      <c r="R435" s="17">
        <f t="shared" si="40"/>
        <v>1</v>
      </c>
      <c r="S435" s="4">
        <f t="shared" si="41"/>
        <v>1</v>
      </c>
    </row>
    <row r="436" spans="1:19" x14ac:dyDescent="0.25">
      <c r="A436" t="s">
        <v>94</v>
      </c>
      <c r="B436">
        <v>5390</v>
      </c>
      <c r="C436" t="str">
        <f>VLOOKUP(A436,'srbench true models'!$A$1:$B$133,2,FALSE)</f>
        <v xml:space="preserve"> x1*(cos(omega*t)+alpha*cos(omega*t)**2)</v>
      </c>
      <c r="D436" s="3">
        <f>_xlfn.IFNA(VLOOKUP(CONCATENATE($A436,"_",$B436), 'Srbench noise 0'!$A$1:$AH$1291, 32, FALSE),"")</f>
        <v>1</v>
      </c>
      <c r="E436" s="17">
        <f>_xlfn.IFNA(VLOOKUP(CONCATENATE($A436,"_",$B436), 'Srbench noise 0'!$A$1:$AH$1291, 34, FALSE),"")</f>
        <v>0</v>
      </c>
      <c r="F436" s="17">
        <f>_xlfn.IFNA(VLOOKUP(CONCATENATE($A436,"_",$B436), 'Srbench noise 0'!$A$1:$AH$1291, 16, FALSE),"")</f>
        <v>18</v>
      </c>
      <c r="G436" s="17">
        <f>_xlfn.IFNA(VLOOKUP(CONCATENATE($A436,"_",$B436), 'Srbench noise 0'!$A$1:$AH$1291, 18, FALSE),"")</f>
        <v>640.1</v>
      </c>
      <c r="H436" s="17" t="str">
        <f>_xlfn.IFNA(VLOOKUP(CONCATENATE($A436,"_",$B436), 'Srbench noise 0'!$A$1:$AH$1291, 28, FALSE),"")</f>
        <v>x0*(0.5*x3*cos(2*x1*x2) + 0.5*x3 + cos(x1*x2))</v>
      </c>
      <c r="I436" s="17">
        <f t="shared" si="36"/>
        <v>1</v>
      </c>
      <c r="J436" s="17">
        <f t="shared" si="37"/>
        <v>1</v>
      </c>
      <c r="K436" s="4">
        <f t="shared" si="38"/>
        <v>1</v>
      </c>
      <c r="L436" s="3">
        <f>_xlfn.IFNA(VLOOKUP(CONCATENATE($A436,"_",$B436), 'Srbench noise 0.01'!$A$1:$AH$1291, 32, FALSE),"")</f>
        <v>1</v>
      </c>
      <c r="M436" s="17">
        <f>_xlfn.IFNA(VLOOKUP(CONCATENATE($A436,"_",$B436), 'Srbench noise 0.01'!$A$1:$AH$1291, 34, FALSE),"")</f>
        <v>0</v>
      </c>
      <c r="N436" s="17">
        <f>_xlfn.IFNA(VLOOKUP(CONCATENATE($A436,"_",$B436), 'Srbench noise 0.01'!$A$1:$AH$1291, 16, FALSE),"")</f>
        <v>18</v>
      </c>
      <c r="O436" s="17">
        <f>_xlfn.IFNA(VLOOKUP(CONCATENATE($A436,"_",$B436), 'Srbench noise 0.01'!$A$1:$AH$1291, 18, FALSE),"")</f>
        <v>267.3</v>
      </c>
      <c r="P436" s="17" t="str">
        <f>_xlfn.IFNA(VLOOKUP(CONCATENATE($A436,"_",$B436), 'Srbench noise 0.01'!$A$1:$AH$1291, 28, FALSE),"")</f>
        <v>x0*(0.5*x3*cos(2*x1*x2) + 0.5*x3 + cos(x1*x2))</v>
      </c>
      <c r="Q436" s="17">
        <f t="shared" si="39"/>
        <v>1</v>
      </c>
      <c r="R436" s="17">
        <f t="shared" si="40"/>
        <v>1</v>
      </c>
      <c r="S436" s="4">
        <f t="shared" si="41"/>
        <v>1</v>
      </c>
    </row>
    <row r="437" spans="1:19" x14ac:dyDescent="0.25">
      <c r="A437" t="s">
        <v>94</v>
      </c>
      <c r="B437">
        <v>14423</v>
      </c>
      <c r="C437" t="str">
        <f>VLOOKUP(A437,'srbench true models'!$A$1:$B$133,2,FALSE)</f>
        <v xml:space="preserve"> x1*(cos(omega*t)+alpha*cos(omega*t)**2)</v>
      </c>
      <c r="D437" s="3">
        <f>_xlfn.IFNA(VLOOKUP(CONCATENATE($A437,"_",$B437), 'Srbench noise 0'!$A$1:$AH$1291, 32, FALSE),"")</f>
        <v>1</v>
      </c>
      <c r="E437" s="17">
        <f>_xlfn.IFNA(VLOOKUP(CONCATENATE($A437,"_",$B437), 'Srbench noise 0'!$A$1:$AH$1291, 34, FALSE),"")</f>
        <v>0</v>
      </c>
      <c r="F437" s="17">
        <f>_xlfn.IFNA(VLOOKUP(CONCATENATE($A437,"_",$B437), 'Srbench noise 0'!$A$1:$AH$1291, 16, FALSE),"")</f>
        <v>21</v>
      </c>
      <c r="G437" s="17">
        <f>_xlfn.IFNA(VLOOKUP(CONCATENATE($A437,"_",$B437), 'Srbench noise 0'!$A$1:$AH$1291, 18, FALSE),"")</f>
        <v>1702.4</v>
      </c>
      <c r="H437" s="17" t="str">
        <f>_xlfn.IFNA(VLOOKUP(CONCATENATE($A437,"_",$B437), 'Srbench noise 0'!$A$1:$AH$1291, 28, FALSE),"")</f>
        <v>(x0 + (x0**2*x3**2)**0.5*cos(x1*x2))*cos(x1*x2)</v>
      </c>
      <c r="I437" s="17">
        <f t="shared" si="36"/>
        <v>1</v>
      </c>
      <c r="J437" s="17">
        <f t="shared" si="37"/>
        <v>1</v>
      </c>
      <c r="K437" s="4">
        <f t="shared" si="38"/>
        <v>1</v>
      </c>
      <c r="L437" s="3">
        <f>_xlfn.IFNA(VLOOKUP(CONCATENATE($A437,"_",$B437), 'Srbench noise 0.01'!$A$1:$AH$1291, 32, FALSE),"")</f>
        <v>0.90213929000000004</v>
      </c>
      <c r="M437" s="17">
        <f>_xlfn.IFNA(VLOOKUP(CONCATENATE($A437,"_",$B437), 'Srbench noise 0.01'!$A$1:$AH$1291, 34, FALSE),"")</f>
        <v>0.61633331000000002</v>
      </c>
      <c r="N437" s="17">
        <f>_xlfn.IFNA(VLOOKUP(CONCATENATE($A437,"_",$B437), 'Srbench noise 0.01'!$A$1:$AH$1291, 16, FALSE),"")</f>
        <v>29</v>
      </c>
      <c r="O437" s="17">
        <f>_xlfn.IFNA(VLOOKUP(CONCATENATE($A437,"_",$B437), 'Srbench noise 0.01'!$A$1:$AH$1291, 18, FALSE),"")</f>
        <v>3605.6</v>
      </c>
      <c r="P437" s="17" t="str">
        <f>_xlfn.IFNA(VLOOKUP(CONCATENATE($A437,"_",$B437), 'Srbench noise 0.01'!$A$1:$AH$1291, 28, FALSE),"")</f>
        <v>0.07*x0*x1*x2*x3*log(x1*x2)*sin(9.5*log(x1*x2) + 9.5) + 0.17*x0*x1*x2 + 0.96*x3 - 1.94</v>
      </c>
      <c r="Q437" s="17">
        <f t="shared" si="39"/>
        <v>0</v>
      </c>
      <c r="R437" s="17">
        <f t="shared" si="40"/>
        <v>0</v>
      </c>
      <c r="S437" s="4">
        <f t="shared" si="41"/>
        <v>0</v>
      </c>
    </row>
    <row r="438" spans="1:19" x14ac:dyDescent="0.25">
      <c r="A438" t="s">
        <v>94</v>
      </c>
      <c r="B438">
        <v>15795</v>
      </c>
      <c r="C438" t="str">
        <f>VLOOKUP(A438,'srbench true models'!$A$1:$B$133,2,FALSE)</f>
        <v xml:space="preserve"> x1*(cos(omega*t)+alpha*cos(omega*t)**2)</v>
      </c>
      <c r="D438" s="3">
        <f>_xlfn.IFNA(VLOOKUP(CONCATENATE($A438,"_",$B438), 'Srbench noise 0'!$A$1:$AH$1291, 32, FALSE),"")</f>
        <v>1</v>
      </c>
      <c r="E438" s="17">
        <f>_xlfn.IFNA(VLOOKUP(CONCATENATE($A438,"_",$B438), 'Srbench noise 0'!$A$1:$AH$1291, 34, FALSE),"")</f>
        <v>0</v>
      </c>
      <c r="F438" s="17">
        <f>_xlfn.IFNA(VLOOKUP(CONCATENATE($A438,"_",$B438), 'Srbench noise 0'!$A$1:$AH$1291, 16, FALSE),"")</f>
        <v>18</v>
      </c>
      <c r="G438" s="17">
        <f>_xlfn.IFNA(VLOOKUP(CONCATENATE($A438,"_",$B438), 'Srbench noise 0'!$A$1:$AH$1291, 18, FALSE),"")</f>
        <v>976.4</v>
      </c>
      <c r="H438" s="17" t="str">
        <f>_xlfn.IFNA(VLOOKUP(CONCATENATE($A438,"_",$B438), 'Srbench noise 0'!$A$1:$AH$1291, 28, FALSE),"")</f>
        <v>x0*(0.5*x3*cos(2*x1*x2) + 0.5*x3 + cos(x1*x2))</v>
      </c>
      <c r="I438" s="17">
        <f t="shared" si="36"/>
        <v>1</v>
      </c>
      <c r="J438" s="17">
        <f t="shared" si="37"/>
        <v>1</v>
      </c>
      <c r="K438" s="4">
        <f t="shared" si="38"/>
        <v>1</v>
      </c>
      <c r="L438" s="3">
        <f>_xlfn.IFNA(VLOOKUP(CONCATENATE($A438,"_",$B438), 'Srbench noise 0.01'!$A$1:$AH$1291, 32, FALSE),"")</f>
        <v>0.98401510999999997</v>
      </c>
      <c r="M438" s="17">
        <f>_xlfn.IFNA(VLOOKUP(CONCATENATE($A438,"_",$B438), 'Srbench noise 0.01'!$A$1:$AH$1291, 34, FALSE),"")</f>
        <v>0.24972637</v>
      </c>
      <c r="N438" s="17">
        <f>_xlfn.IFNA(VLOOKUP(CONCATENATE($A438,"_",$B438), 'Srbench noise 0.01'!$A$1:$AH$1291, 16, FALSE),"")</f>
        <v>96</v>
      </c>
      <c r="O438" s="17">
        <f>_xlfn.IFNA(VLOOKUP(CONCATENATE($A438,"_",$B438), 'Srbench noise 0.01'!$A$1:$AH$1291, 18, FALSE),"")</f>
        <v>3603.1</v>
      </c>
      <c r="P438" s="17" t="str">
        <f>_xlfn.IFNA(VLOOKUP(CONCATENATE($A438,"_",$B438), 'Srbench noise 0.01'!$A$1:$AH$1291, 28, FALSE),"")</f>
        <v>x0*(0.03*x1**2*x2**2*sin(0.28*x1**2*x2 + 1.28*x2 + 0.28) + 0.02*x1**2*x2**2 - 0.06*x1*x3*sin(1.13*x2*(sin(0.5*x1) + 1)**2 + 7.39*(0.37*sin(0.5*x1) + 1)**2 - 0.5) + 0.39*x3*sin(1.13*x2*(0.5*x1 + 1)**2 + 0.25) + 0.52*x3 - 0.25*sin(1.13*x2*(0.5*x1 + 1)**2 + 0.25) - 0.63)</v>
      </c>
      <c r="Q438" s="17">
        <f t="shared" si="39"/>
        <v>0</v>
      </c>
      <c r="R438" s="17">
        <f t="shared" si="40"/>
        <v>0</v>
      </c>
      <c r="S438" s="4">
        <f t="shared" si="41"/>
        <v>0</v>
      </c>
    </row>
    <row r="439" spans="1:19" x14ac:dyDescent="0.25">
      <c r="A439" t="s">
        <v>94</v>
      </c>
      <c r="B439">
        <v>16850</v>
      </c>
      <c r="C439" t="str">
        <f>VLOOKUP(A439,'srbench true models'!$A$1:$B$133,2,FALSE)</f>
        <v xml:space="preserve"> x1*(cos(omega*t)+alpha*cos(omega*t)**2)</v>
      </c>
      <c r="D439" s="3">
        <f>_xlfn.IFNA(VLOOKUP(CONCATENATE($A439,"_",$B439), 'Srbench noise 0'!$A$1:$AH$1291, 32, FALSE),"")</f>
        <v>1</v>
      </c>
      <c r="E439" s="17">
        <f>_xlfn.IFNA(VLOOKUP(CONCATENATE($A439,"_",$B439), 'Srbench noise 0'!$A$1:$AH$1291, 34, FALSE),"")</f>
        <v>0</v>
      </c>
      <c r="F439" s="17">
        <f>_xlfn.IFNA(VLOOKUP(CONCATENATE($A439,"_",$B439), 'Srbench noise 0'!$A$1:$AH$1291, 16, FALSE),"")</f>
        <v>14</v>
      </c>
      <c r="G439" s="17">
        <f>_xlfn.IFNA(VLOOKUP(CONCATENATE($A439,"_",$B439), 'Srbench noise 0'!$A$1:$AH$1291, 18, FALSE),"")</f>
        <v>436</v>
      </c>
      <c r="H439" s="17" t="str">
        <f>_xlfn.IFNA(VLOOKUP(CONCATENATE($A439,"_",$B439), 'Srbench noise 0'!$A$1:$AH$1291, 28, FALSE),"")</f>
        <v>x0*(x3*cos(x1*x2) + 1)*cos(x1*x2)</v>
      </c>
      <c r="I439" s="17">
        <f t="shared" si="36"/>
        <v>1</v>
      </c>
      <c r="J439" s="17">
        <f t="shared" si="37"/>
        <v>1</v>
      </c>
      <c r="K439" s="4">
        <f t="shared" si="38"/>
        <v>1</v>
      </c>
      <c r="L439" s="3">
        <f>_xlfn.IFNA(VLOOKUP(CONCATENATE($A439,"_",$B439), 'Srbench noise 0.01'!$A$1:$AH$1291, 32, FALSE),"")</f>
        <v>1</v>
      </c>
      <c r="M439" s="17">
        <f>_xlfn.IFNA(VLOOKUP(CONCATENATE($A439,"_",$B439), 'Srbench noise 0.01'!$A$1:$AH$1291, 34, FALSE),"")</f>
        <v>0</v>
      </c>
      <c r="N439" s="17">
        <f>_xlfn.IFNA(VLOOKUP(CONCATENATE($A439,"_",$B439), 'Srbench noise 0.01'!$A$1:$AH$1291, 16, FALSE),"")</f>
        <v>14</v>
      </c>
      <c r="O439" s="17">
        <f>_xlfn.IFNA(VLOOKUP(CONCATENATE($A439,"_",$B439), 'Srbench noise 0.01'!$A$1:$AH$1291, 18, FALSE),"")</f>
        <v>379.9</v>
      </c>
      <c r="P439" s="17" t="str">
        <f>_xlfn.IFNA(VLOOKUP(CONCATENATE($A439,"_",$B439), 'Srbench noise 0.01'!$A$1:$AH$1291, 28, FALSE),"")</f>
        <v>x0*(x3*cos(x1*x2) + 1)*cos(x1*x2)</v>
      </c>
      <c r="Q439" s="17">
        <f t="shared" si="39"/>
        <v>1</v>
      </c>
      <c r="R439" s="17">
        <f t="shared" si="40"/>
        <v>1</v>
      </c>
      <c r="S439" s="4">
        <f t="shared" si="41"/>
        <v>1</v>
      </c>
    </row>
    <row r="440" spans="1:19" x14ac:dyDescent="0.25">
      <c r="A440" t="s">
        <v>94</v>
      </c>
      <c r="B440">
        <v>21962</v>
      </c>
      <c r="C440" t="str">
        <f>VLOOKUP(A440,'srbench true models'!$A$1:$B$133,2,FALSE)</f>
        <v xml:space="preserve"> x1*(cos(omega*t)+alpha*cos(omega*t)**2)</v>
      </c>
      <c r="D440" s="3">
        <f>_xlfn.IFNA(VLOOKUP(CONCATENATE($A440,"_",$B440), 'Srbench noise 0'!$A$1:$AH$1291, 32, FALSE),"")</f>
        <v>0.87512623</v>
      </c>
      <c r="E440" s="17">
        <f>_xlfn.IFNA(VLOOKUP(CONCATENATE($A440,"_",$B440), 'Srbench noise 0'!$A$1:$AH$1291, 34, FALSE),"")</f>
        <v>0.69637388</v>
      </c>
      <c r="F440" s="17">
        <f>_xlfn.IFNA(VLOOKUP(CONCATENATE($A440,"_",$B440), 'Srbench noise 0'!$A$1:$AH$1291, 16, FALSE),"")</f>
        <v>63</v>
      </c>
      <c r="G440" s="17">
        <f>_xlfn.IFNA(VLOOKUP(CONCATENATE($A440,"_",$B440), 'Srbench noise 0'!$A$1:$AH$1291, 18, FALSE),"")</f>
        <v>3601.6</v>
      </c>
      <c r="H440" s="17" t="str">
        <f>_xlfn.IFNA(VLOOKUP(CONCATENATE($A440,"_",$B440), 'Srbench noise 0'!$A$1:$AH$1291, 28, FALSE),"")</f>
        <v>0.19745831*x0*x1*x2 - 0.04043436*x1**2*exp(x2)*sin(0.26326548*x0*x3 + 0.26326548*x1**2*x2 + 0.26326548*x1*x2**2) + 0.21299841*x1*x3 + 0.27756722*x2*x3 + 2.58043627*log(x1)*log(x2**2)*sin(0.26326548*x1**2*x2 + 0.26326548*x1*x2**2 + 0.26326548) - 1.93963438</v>
      </c>
      <c r="I440" s="17">
        <f t="shared" si="36"/>
        <v>0</v>
      </c>
      <c r="J440" s="17">
        <f t="shared" si="37"/>
        <v>0</v>
      </c>
      <c r="K440" s="4">
        <f t="shared" si="38"/>
        <v>0</v>
      </c>
      <c r="L440" s="3">
        <f>_xlfn.IFNA(VLOOKUP(CONCATENATE($A440,"_",$B440), 'Srbench noise 0.01'!$A$1:$AH$1291, 32, FALSE),"")</f>
        <v>1</v>
      </c>
      <c r="M440" s="17">
        <f>_xlfn.IFNA(VLOOKUP(CONCATENATE($A440,"_",$B440), 'Srbench noise 0.01'!$A$1:$AH$1291, 34, FALSE),"")</f>
        <v>0</v>
      </c>
      <c r="N440" s="17">
        <f>_xlfn.IFNA(VLOOKUP(CONCATENATE($A440,"_",$B440), 'Srbench noise 0.01'!$A$1:$AH$1291, 16, FALSE),"")</f>
        <v>14</v>
      </c>
      <c r="O440" s="17">
        <f>_xlfn.IFNA(VLOOKUP(CONCATENATE($A440,"_",$B440), 'Srbench noise 0.01'!$A$1:$AH$1291, 18, FALSE),"")</f>
        <v>664.6</v>
      </c>
      <c r="P440" s="17" t="str">
        <f>_xlfn.IFNA(VLOOKUP(CONCATENATE($A440,"_",$B440), 'Srbench noise 0.01'!$A$1:$AH$1291, 28, FALSE),"")</f>
        <v>x0*(x3*cos(x1*x2) + 1)*cos(x1*x2)</v>
      </c>
      <c r="Q440" s="17">
        <f t="shared" si="39"/>
        <v>1</v>
      </c>
      <c r="R440" s="17">
        <f t="shared" si="40"/>
        <v>1</v>
      </c>
      <c r="S440" s="4">
        <f t="shared" si="41"/>
        <v>1</v>
      </c>
    </row>
    <row r="441" spans="1:19" x14ac:dyDescent="0.25">
      <c r="A441" t="s">
        <v>94</v>
      </c>
      <c r="B441">
        <v>23654</v>
      </c>
      <c r="C441" t="str">
        <f>VLOOKUP(A441,'srbench true models'!$A$1:$B$133,2,FALSE)</f>
        <v xml:space="preserve"> x1*(cos(omega*t)+alpha*cos(omega*t)**2)</v>
      </c>
      <c r="D441" s="3">
        <f>_xlfn.IFNA(VLOOKUP(CONCATENATE($A441,"_",$B441), 'Srbench noise 0'!$A$1:$AH$1291, 32, FALSE),"")</f>
        <v>1</v>
      </c>
      <c r="E441" s="17">
        <f>_xlfn.IFNA(VLOOKUP(CONCATENATE($A441,"_",$B441), 'Srbench noise 0'!$A$1:$AH$1291, 34, FALSE),"")</f>
        <v>0</v>
      </c>
      <c r="F441" s="17">
        <f>_xlfn.IFNA(VLOOKUP(CONCATENATE($A441,"_",$B441), 'Srbench noise 0'!$A$1:$AH$1291, 16, FALSE),"")</f>
        <v>14</v>
      </c>
      <c r="G441" s="17">
        <f>_xlfn.IFNA(VLOOKUP(CONCATENATE($A441,"_",$B441), 'Srbench noise 0'!$A$1:$AH$1291, 18, FALSE),"")</f>
        <v>1272</v>
      </c>
      <c r="H441" s="17" t="str">
        <f>_xlfn.IFNA(VLOOKUP(CONCATENATE($A441,"_",$B441), 'Srbench noise 0'!$A$1:$AH$1291, 28, FALSE),"")</f>
        <v>(x0*x3*cos(x1*x2) + x0)*cos(x1*x2)</v>
      </c>
      <c r="I441" s="17">
        <f t="shared" si="36"/>
        <v>1</v>
      </c>
      <c r="J441" s="17">
        <f t="shared" si="37"/>
        <v>1</v>
      </c>
      <c r="K441" s="4">
        <f t="shared" si="38"/>
        <v>1</v>
      </c>
      <c r="L441" s="3">
        <f>_xlfn.IFNA(VLOOKUP(CONCATENATE($A441,"_",$B441), 'Srbench noise 0.01'!$A$1:$AH$1291, 32, FALSE),"")</f>
        <v>0.96900964999999994</v>
      </c>
      <c r="M441" s="17">
        <f>_xlfn.IFNA(VLOOKUP(CONCATENATE($A441,"_",$B441), 'Srbench noise 0.01'!$A$1:$AH$1291, 34, FALSE),"")</f>
        <v>0.34444574</v>
      </c>
      <c r="N441" s="17">
        <f>_xlfn.IFNA(VLOOKUP(CONCATENATE($A441,"_",$B441), 'Srbench noise 0.01'!$A$1:$AH$1291, 16, FALSE),"")</f>
        <v>60</v>
      </c>
      <c r="O441" s="17">
        <f>_xlfn.IFNA(VLOOKUP(CONCATENATE($A441,"_",$B441), 'Srbench noise 0.01'!$A$1:$AH$1291, 18, FALSE),"")</f>
        <v>3601.4</v>
      </c>
      <c r="P441" s="17" t="str">
        <f>_xlfn.IFNA(VLOOKUP(CONCATENATE($A441,"_",$B441), 'Srbench noise 0.01'!$A$1:$AH$1291, 28, FALSE),"")</f>
        <v>1.32*x0*x1*sin(log(x2))**2*cos(x1 + x2 + log(x1 + 1.1))**8 + 0.99*x0*x3*cos(x1**(-0.5) + x1 + x2*log(x1 + 1)**2 + x2)**2 - 0.88*x0*cos(x1 + x2*log(x1 + 1)**2 + x2 + 0.71)**2 - 0.26</v>
      </c>
      <c r="Q441" s="17">
        <f t="shared" si="39"/>
        <v>0</v>
      </c>
      <c r="R441" s="17">
        <f t="shared" si="40"/>
        <v>0</v>
      </c>
      <c r="S441" s="4">
        <f t="shared" si="41"/>
        <v>0</v>
      </c>
    </row>
    <row r="442" spans="1:19" x14ac:dyDescent="0.25">
      <c r="A442" t="s">
        <v>94</v>
      </c>
      <c r="B442">
        <v>28020</v>
      </c>
      <c r="C442" t="str">
        <f>VLOOKUP(A442,'srbench true models'!$A$1:$B$133,2,FALSE)</f>
        <v xml:space="preserve"> x1*(cos(omega*t)+alpha*cos(omega*t)**2)</v>
      </c>
      <c r="D442" s="3">
        <f>_xlfn.IFNA(VLOOKUP(CONCATENATE($A442,"_",$B442), 'Srbench noise 0'!$A$1:$AH$1291, 32, FALSE),"")</f>
        <v>1</v>
      </c>
      <c r="E442" s="17">
        <f>_xlfn.IFNA(VLOOKUP(CONCATENATE($A442,"_",$B442), 'Srbench noise 0'!$A$1:$AH$1291, 34, FALSE),"")</f>
        <v>0</v>
      </c>
      <c r="F442" s="17">
        <f>_xlfn.IFNA(VLOOKUP(CONCATENATE($A442,"_",$B442), 'Srbench noise 0'!$A$1:$AH$1291, 16, FALSE),"")</f>
        <v>20</v>
      </c>
      <c r="G442" s="17">
        <f>_xlfn.IFNA(VLOOKUP(CONCATENATE($A442,"_",$B442), 'Srbench noise 0'!$A$1:$AH$1291, 18, FALSE),"")</f>
        <v>416.1</v>
      </c>
      <c r="H442" s="17" t="str">
        <f>_xlfn.IFNA(VLOOKUP(CONCATENATE($A442,"_",$B442), 'Srbench noise 0'!$A$1:$AH$1291, 28, FALSE),"")</f>
        <v>0.5*x0*x3*cos(2*x1*x2) + 0.5*x0*x3 + x0*cos(x1*x2)</v>
      </c>
      <c r="I442" s="17">
        <f t="shared" si="36"/>
        <v>1</v>
      </c>
      <c r="J442" s="17">
        <f t="shared" si="37"/>
        <v>1</v>
      </c>
      <c r="K442" s="4">
        <f t="shared" si="38"/>
        <v>1</v>
      </c>
      <c r="L442" s="3">
        <f>_xlfn.IFNA(VLOOKUP(CONCATENATE($A442,"_",$B442), 'Srbench noise 0.01'!$A$1:$AH$1291, 32, FALSE),"")</f>
        <v>1</v>
      </c>
      <c r="M442" s="17">
        <f>_xlfn.IFNA(VLOOKUP(CONCATENATE($A442,"_",$B442), 'Srbench noise 0.01'!$A$1:$AH$1291, 34, FALSE),"")</f>
        <v>0</v>
      </c>
      <c r="N442" s="17">
        <f>_xlfn.IFNA(VLOOKUP(CONCATENATE($A442,"_",$B442), 'Srbench noise 0.01'!$A$1:$AH$1291, 16, FALSE),"")</f>
        <v>18</v>
      </c>
      <c r="O442" s="17">
        <f>_xlfn.IFNA(VLOOKUP(CONCATENATE($A442,"_",$B442), 'Srbench noise 0.01'!$A$1:$AH$1291, 18, FALSE),"")</f>
        <v>488.6</v>
      </c>
      <c r="P442" s="17" t="str">
        <f>_xlfn.IFNA(VLOOKUP(CONCATENATE($A442,"_",$B442), 'Srbench noise 0.01'!$A$1:$AH$1291, 28, FALSE),"")</f>
        <v>x0*(0.5*x3*cos(2*x1*x2) + 0.5*x3 + cos(x1*x2))</v>
      </c>
      <c r="Q442" s="17">
        <f t="shared" si="39"/>
        <v>1</v>
      </c>
      <c r="R442" s="17">
        <f t="shared" si="40"/>
        <v>1</v>
      </c>
      <c r="S442" s="4">
        <f t="shared" si="41"/>
        <v>1</v>
      </c>
    </row>
    <row r="443" spans="1:19" x14ac:dyDescent="0.25">
      <c r="A443" t="s">
        <v>94</v>
      </c>
      <c r="B443">
        <v>29910</v>
      </c>
      <c r="C443" t="str">
        <f>VLOOKUP(A443,'srbench true models'!$A$1:$B$133,2,FALSE)</f>
        <v xml:space="preserve"> x1*(cos(omega*t)+alpha*cos(omega*t)**2)</v>
      </c>
      <c r="D443" s="3">
        <f>_xlfn.IFNA(VLOOKUP(CONCATENATE($A443,"_",$B443), 'Srbench noise 0'!$A$1:$AH$1291, 32, FALSE),"")</f>
        <v>1</v>
      </c>
      <c r="E443" s="17">
        <f>_xlfn.IFNA(VLOOKUP(CONCATENATE($A443,"_",$B443), 'Srbench noise 0'!$A$1:$AH$1291, 34, FALSE),"")</f>
        <v>0</v>
      </c>
      <c r="F443" s="17">
        <f>_xlfn.IFNA(VLOOKUP(CONCATENATE($A443,"_",$B443), 'Srbench noise 0'!$A$1:$AH$1291, 16, FALSE),"")</f>
        <v>15</v>
      </c>
      <c r="G443" s="17">
        <f>_xlfn.IFNA(VLOOKUP(CONCATENATE($A443,"_",$B443), 'Srbench noise 0'!$A$1:$AH$1291, 18, FALSE),"")</f>
        <v>246.8</v>
      </c>
      <c r="H443" s="17" t="str">
        <f>_xlfn.IFNA(VLOOKUP(CONCATENATE($A443,"_",$B443), 'Srbench noise 0'!$A$1:$AH$1291, 28, FALSE),"")</f>
        <v>x0*(x3*cos(x1*x2)**2 + cos(x1*x2))</v>
      </c>
      <c r="I443" s="17">
        <f t="shared" si="36"/>
        <v>1</v>
      </c>
      <c r="J443" s="17">
        <f t="shared" si="37"/>
        <v>1</v>
      </c>
      <c r="K443" s="4">
        <f t="shared" si="38"/>
        <v>1</v>
      </c>
      <c r="L443" s="3">
        <f>_xlfn.IFNA(VLOOKUP(CONCATENATE($A443,"_",$B443), 'Srbench noise 0.01'!$A$1:$AH$1291, 32, FALSE),"")</f>
        <v>1</v>
      </c>
      <c r="M443" s="17">
        <f>_xlfn.IFNA(VLOOKUP(CONCATENATE($A443,"_",$B443), 'Srbench noise 0.01'!$A$1:$AH$1291, 34, FALSE),"")</f>
        <v>0</v>
      </c>
      <c r="N443" s="17">
        <f>_xlfn.IFNA(VLOOKUP(CONCATENATE($A443,"_",$B443), 'Srbench noise 0.01'!$A$1:$AH$1291, 16, FALSE),"")</f>
        <v>14</v>
      </c>
      <c r="O443" s="17">
        <f>_xlfn.IFNA(VLOOKUP(CONCATENATE($A443,"_",$B443), 'Srbench noise 0.01'!$A$1:$AH$1291, 18, FALSE),"")</f>
        <v>231.2</v>
      </c>
      <c r="P443" s="17" t="str">
        <f>_xlfn.IFNA(VLOOKUP(CONCATENATE($A443,"_",$B443), 'Srbench noise 0.01'!$A$1:$AH$1291, 28, FALSE),"")</f>
        <v>x0*(x3*cos(x1*x2) + 1)*cos(x1*x2)</v>
      </c>
      <c r="Q443" s="17">
        <f t="shared" si="39"/>
        <v>1</v>
      </c>
      <c r="R443" s="17">
        <f t="shared" si="40"/>
        <v>1</v>
      </c>
      <c r="S443" s="4">
        <f t="shared" si="41"/>
        <v>1</v>
      </c>
    </row>
    <row r="444" spans="1:19" x14ac:dyDescent="0.25">
      <c r="A444" t="s">
        <v>33</v>
      </c>
      <c r="B444">
        <v>860</v>
      </c>
      <c r="C444" t="str">
        <f>VLOOKUP(A444,'srbench true models'!$A$1:$B$133,2,FALSE)</f>
        <v xml:space="preserve"> exp(-(theta/sigma)**2/2)/(sqrt(2*3.1415926535)*sigma)</v>
      </c>
      <c r="D444" s="3">
        <f>_xlfn.IFNA(VLOOKUP(CONCATENATE($A444,"_",$B444), 'Srbench noise 0'!$A$1:$AH$1291, 32, FALSE),"")</f>
        <v>0.99184470000000002</v>
      </c>
      <c r="E444" s="17">
        <f>_xlfn.IFNA(VLOOKUP(CONCATENATE($A444,"_",$B444), 'Srbench noise 0'!$A$1:$AH$1291, 34, FALSE),"")</f>
        <v>3.8483300000000001E-3</v>
      </c>
      <c r="F444" s="17">
        <f>_xlfn.IFNA(VLOOKUP(CONCATENATE($A444,"_",$B444), 'Srbench noise 0'!$A$1:$AH$1291, 16, FALSE),"")</f>
        <v>16</v>
      </c>
      <c r="G444" s="17">
        <f>_xlfn.IFNA(VLOOKUP(CONCATENATE($A444,"_",$B444), 'Srbench noise 0'!$A$1:$AH$1291, 18, FALSE),"")</f>
        <v>3601.7</v>
      </c>
      <c r="H444" s="17" t="str">
        <f>_xlfn.IFNA(VLOOKUP(CONCATENATE($A444,"_",$B444), 'Srbench noise 0'!$A$1:$AH$1291, 28, FALSE),"")</f>
        <v>0.05492484*x0 - 0.33997003 + 1.03882461/(x0 + x1/x0)</v>
      </c>
      <c r="I444" s="17">
        <f t="shared" si="36"/>
        <v>0</v>
      </c>
      <c r="J444" s="17">
        <f t="shared" si="37"/>
        <v>0</v>
      </c>
      <c r="K444" s="4">
        <f t="shared" si="38"/>
        <v>0</v>
      </c>
      <c r="L444" s="3">
        <f>_xlfn.IFNA(VLOOKUP(CONCATENATE($A444,"_",$B444), 'Srbench noise 0.01'!$A$1:$AH$1291, 32, FALSE),"")</f>
        <v>0.99195549000000005</v>
      </c>
      <c r="M444" s="17">
        <f>_xlfn.IFNA(VLOOKUP(CONCATENATE($A444,"_",$B444), 'Srbench noise 0.01'!$A$1:$AH$1291, 34, FALSE),"")</f>
        <v>3.8221000000000002E-3</v>
      </c>
      <c r="N444" s="17">
        <f>_xlfn.IFNA(VLOOKUP(CONCATENATE($A444,"_",$B444), 'Srbench noise 0.01'!$A$1:$AH$1291, 16, FALSE),"")</f>
        <v>20</v>
      </c>
      <c r="O444" s="17">
        <f>_xlfn.IFNA(VLOOKUP(CONCATENATE($A444,"_",$B444), 'Srbench noise 0.01'!$A$1:$AH$1291, 18, FALSE),"")</f>
        <v>34.9</v>
      </c>
      <c r="P444" s="17" t="str">
        <f>_xlfn.IFNA(VLOOKUP(CONCATENATE($A444,"_",$B444), 'Srbench noise 0.01'!$A$1:$AH$1291, 28, FALSE),"")</f>
        <v>1.18*0.5**(x1/x0)/x0 - 0.71/(x0 + x1)</v>
      </c>
      <c r="Q444" s="17">
        <f t="shared" si="39"/>
        <v>0</v>
      </c>
      <c r="R444" s="17">
        <f t="shared" si="40"/>
        <v>0</v>
      </c>
      <c r="S444" s="4">
        <f t="shared" si="41"/>
        <v>0</v>
      </c>
    </row>
    <row r="445" spans="1:19" x14ac:dyDescent="0.25">
      <c r="A445" t="s">
        <v>33</v>
      </c>
      <c r="B445">
        <v>4426</v>
      </c>
      <c r="C445" t="str">
        <f>VLOOKUP(A445,'srbench true models'!$A$1:$B$133,2,FALSE)</f>
        <v xml:space="preserve"> exp(-(theta/sigma)**2/2)/(sqrt(2*3.1415926535)*sigma)</v>
      </c>
      <c r="D445" s="3">
        <f>_xlfn.IFNA(VLOOKUP(CONCATENATE($A445,"_",$B445), 'Srbench noise 0'!$A$1:$AH$1291, 32, FALSE),"")</f>
        <v>0.99761217000000002</v>
      </c>
      <c r="E445" s="17">
        <f>_xlfn.IFNA(VLOOKUP(CONCATENATE($A445,"_",$B445), 'Srbench noise 0'!$A$1:$AH$1291, 34, FALSE),"")</f>
        <v>2.0931299999999999E-3</v>
      </c>
      <c r="F445" s="17">
        <f>_xlfn.IFNA(VLOOKUP(CONCATENATE($A445,"_",$B445), 'Srbench noise 0'!$A$1:$AH$1291, 16, FALSE),"")</f>
        <v>23</v>
      </c>
      <c r="G445" s="17">
        <f>_xlfn.IFNA(VLOOKUP(CONCATENATE($A445,"_",$B445), 'Srbench noise 0'!$A$1:$AH$1291, 18, FALSE),"")</f>
        <v>3600.6</v>
      </c>
      <c r="H445" s="17" t="str">
        <f>_xlfn.IFNA(VLOOKUP(CONCATENATE($A445,"_",$B445), 'Srbench noise 0'!$A$1:$AH$1291, 28, FALSE),"")</f>
        <v>-0.00131007*exp(x1) + 0.08353283 + 0.93433908*cos(x1*sin(1/x0))/(x1**2 + exp(x0))</v>
      </c>
      <c r="I445" s="17">
        <f t="shared" si="36"/>
        <v>0</v>
      </c>
      <c r="J445" s="17">
        <f t="shared" si="37"/>
        <v>0</v>
      </c>
      <c r="K445" s="4">
        <f t="shared" si="38"/>
        <v>0</v>
      </c>
      <c r="L445" s="3">
        <f>_xlfn.IFNA(VLOOKUP(CONCATENATE($A445,"_",$B445), 'Srbench noise 0.01'!$A$1:$AH$1291, 32, FALSE),"")</f>
        <v>0.98180133999999997</v>
      </c>
      <c r="M445" s="17">
        <f>_xlfn.IFNA(VLOOKUP(CONCATENATE($A445,"_",$B445), 'Srbench noise 0.01'!$A$1:$AH$1291, 34, FALSE),"")</f>
        <v>5.7784799999999999E-3</v>
      </c>
      <c r="N445" s="17">
        <f>_xlfn.IFNA(VLOOKUP(CONCATENATE($A445,"_",$B445), 'Srbench noise 0.01'!$A$1:$AH$1291, 16, FALSE),"")</f>
        <v>28</v>
      </c>
      <c r="O445" s="17">
        <f>_xlfn.IFNA(VLOOKUP(CONCATENATE($A445,"_",$B445), 'Srbench noise 0.01'!$A$1:$AH$1291, 18, FALSE),"")</f>
        <v>49.2</v>
      </c>
      <c r="P445" s="17" t="str">
        <f>_xlfn.IFNA(VLOOKUP(CONCATENATE($A445,"_",$B445), 'Srbench noise 0.01'!$A$1:$AH$1291, 28, FALSE),"")</f>
        <v>0.04 + 0.84/(x0 + x1)**2 + 0.18*cos(x1/x0 + 0.5/x0)/(x0 + 1)</v>
      </c>
      <c r="Q445" s="17">
        <f t="shared" si="39"/>
        <v>0</v>
      </c>
      <c r="R445" s="17">
        <f t="shared" si="40"/>
        <v>0</v>
      </c>
      <c r="S445" s="4">
        <f t="shared" si="41"/>
        <v>0</v>
      </c>
    </row>
    <row r="446" spans="1:19" x14ac:dyDescent="0.25">
      <c r="A446" t="s">
        <v>33</v>
      </c>
      <c r="B446">
        <v>5390</v>
      </c>
      <c r="C446" t="str">
        <f>VLOOKUP(A446,'srbench true models'!$A$1:$B$133,2,FALSE)</f>
        <v xml:space="preserve"> exp(-(theta/sigma)**2/2)/(sqrt(2*3.1415926535)*sigma)</v>
      </c>
      <c r="D446" s="3">
        <f>_xlfn.IFNA(VLOOKUP(CONCATENATE($A446,"_",$B446), 'Srbench noise 0'!$A$1:$AH$1291, 32, FALSE),"")</f>
        <v>0.99184046000000003</v>
      </c>
      <c r="E446" s="17">
        <f>_xlfn.IFNA(VLOOKUP(CONCATENATE($A446,"_",$B446), 'Srbench noise 0'!$A$1:$AH$1291, 34, FALSE),"")</f>
        <v>3.8555899999999999E-3</v>
      </c>
      <c r="F446" s="17">
        <f>_xlfn.IFNA(VLOOKUP(CONCATENATE($A446,"_",$B446), 'Srbench noise 0'!$A$1:$AH$1291, 16, FALSE),"")</f>
        <v>16</v>
      </c>
      <c r="G446" s="17">
        <f>_xlfn.IFNA(VLOOKUP(CONCATENATE($A446,"_",$B446), 'Srbench noise 0'!$A$1:$AH$1291, 18, FALSE),"")</f>
        <v>3601.3</v>
      </c>
      <c r="H446" s="17" t="str">
        <f>_xlfn.IFNA(VLOOKUP(CONCATENATE($A446,"_",$B446), 'Srbench noise 0'!$A$1:$AH$1291, 28, FALSE),"")</f>
        <v>0.05472301*x0 - 0.33953817 + 1.03893399/(x0 + x1/x0)</v>
      </c>
      <c r="I446" s="17">
        <f t="shared" si="36"/>
        <v>0</v>
      </c>
      <c r="J446" s="17">
        <f t="shared" si="37"/>
        <v>0</v>
      </c>
      <c r="K446" s="4">
        <f t="shared" si="38"/>
        <v>0</v>
      </c>
      <c r="L446" s="3">
        <f>_xlfn.IFNA(VLOOKUP(CONCATENATE($A446,"_",$B446), 'Srbench noise 0.01'!$A$1:$AH$1291, 32, FALSE),"")</f>
        <v>0.99034228000000002</v>
      </c>
      <c r="M446" s="17">
        <f>_xlfn.IFNA(VLOOKUP(CONCATENATE($A446,"_",$B446), 'Srbench noise 0.01'!$A$1:$AH$1291, 34, FALSE),"")</f>
        <v>4.1946500000000003E-3</v>
      </c>
      <c r="N446" s="17">
        <f>_xlfn.IFNA(VLOOKUP(CONCATENATE($A446,"_",$B446), 'Srbench noise 0.01'!$A$1:$AH$1291, 16, FALSE),"")</f>
        <v>22</v>
      </c>
      <c r="O446" s="17">
        <f>_xlfn.IFNA(VLOOKUP(CONCATENATE($A446,"_",$B446), 'Srbench noise 0.01'!$A$1:$AH$1291, 18, FALSE),"")</f>
        <v>989.4</v>
      </c>
      <c r="P446" s="17" t="str">
        <f>_xlfn.IFNA(VLOOKUP(CONCATENATE($A446,"_",$B446), 'Srbench noise 0.01'!$A$1:$AH$1291, 28, FALSE),"")</f>
        <v>-0.04*x0 - 0.03*x0/x1**x1 - 0.34*sin(log(x1)/x0) + 0.33</v>
      </c>
      <c r="Q446" s="17">
        <f t="shared" si="39"/>
        <v>0</v>
      </c>
      <c r="R446" s="17">
        <f t="shared" si="40"/>
        <v>0</v>
      </c>
      <c r="S446" s="4">
        <f t="shared" si="41"/>
        <v>0</v>
      </c>
    </row>
    <row r="447" spans="1:19" x14ac:dyDescent="0.25">
      <c r="A447" t="s">
        <v>33</v>
      </c>
      <c r="B447">
        <v>14423</v>
      </c>
      <c r="C447" t="str">
        <f>VLOOKUP(A447,'srbench true models'!$A$1:$B$133,2,FALSE)</f>
        <v xml:space="preserve"> exp(-(theta/sigma)**2/2)/(sqrt(2*3.1415926535)*sigma)</v>
      </c>
      <c r="D447" s="3">
        <f>_xlfn.IFNA(VLOOKUP(CONCATENATE($A447,"_",$B447), 'Srbench noise 0'!$A$1:$AH$1291, 32, FALSE),"")</f>
        <v>0.99063727999999995</v>
      </c>
      <c r="E447" s="17">
        <f>_xlfn.IFNA(VLOOKUP(CONCATENATE($A447,"_",$B447), 'Srbench noise 0'!$A$1:$AH$1291, 34, FALSE),"")</f>
        <v>4.10766E-3</v>
      </c>
      <c r="F447" s="17">
        <f>_xlfn.IFNA(VLOOKUP(CONCATENATE($A447,"_",$B447), 'Srbench noise 0'!$A$1:$AH$1291, 16, FALSE),"")</f>
        <v>18</v>
      </c>
      <c r="G447" s="17">
        <f>_xlfn.IFNA(VLOOKUP(CONCATENATE($A447,"_",$B447), 'Srbench noise 0'!$A$1:$AH$1291, 18, FALSE),"")</f>
        <v>3600.6</v>
      </c>
      <c r="H447" s="17" t="str">
        <f>_xlfn.IFNA(VLOOKUP(CONCATENATE($A447,"_",$B447), 'Srbench noise 0'!$A$1:$AH$1291, 28, FALSE),"")</f>
        <v>-0.4093937 + 0.96478672/(x1/x0**0.5 + x0**0.5 - 0.5*x1)</v>
      </c>
      <c r="I447" s="17">
        <f t="shared" si="36"/>
        <v>0</v>
      </c>
      <c r="J447" s="17">
        <f t="shared" si="37"/>
        <v>0</v>
      </c>
      <c r="K447" s="4">
        <f t="shared" si="38"/>
        <v>0</v>
      </c>
      <c r="L447" s="3">
        <f>_xlfn.IFNA(VLOOKUP(CONCATENATE($A447,"_",$B447), 'Srbench noise 0.01'!$A$1:$AH$1291, 32, FALSE),"")</f>
        <v>0.98101271999999995</v>
      </c>
      <c r="M447" s="17">
        <f>_xlfn.IFNA(VLOOKUP(CONCATENATE($A447,"_",$B447), 'Srbench noise 0.01'!$A$1:$AH$1291, 34, FALSE),"")</f>
        <v>5.84959E-3</v>
      </c>
      <c r="N447" s="17">
        <f>_xlfn.IFNA(VLOOKUP(CONCATENATE($A447,"_",$B447), 'Srbench noise 0.01'!$A$1:$AH$1291, 16, FALSE),"")</f>
        <v>16</v>
      </c>
      <c r="O447" s="17">
        <f>_xlfn.IFNA(VLOOKUP(CONCATENATE($A447,"_",$B447), 'Srbench noise 0.01'!$A$1:$AH$1291, 18, FALSE),"")</f>
        <v>46.7</v>
      </c>
      <c r="P447" s="17" t="str">
        <f>_xlfn.IFNA(VLOOKUP(CONCATENATE($A447,"_",$B447), 'Srbench noise 0.01'!$A$1:$AH$1291, 28, FALSE),"")</f>
        <v>0.06*x0 - 0.36 + 1.08/(x0 + x1/x0)</v>
      </c>
      <c r="Q447" s="17">
        <f t="shared" si="39"/>
        <v>0</v>
      </c>
      <c r="R447" s="17">
        <f t="shared" si="40"/>
        <v>0</v>
      </c>
      <c r="S447" s="4">
        <f t="shared" si="41"/>
        <v>0</v>
      </c>
    </row>
    <row r="448" spans="1:19" x14ac:dyDescent="0.25">
      <c r="A448" t="s">
        <v>33</v>
      </c>
      <c r="B448">
        <v>15795</v>
      </c>
      <c r="C448" t="str">
        <f>VLOOKUP(A448,'srbench true models'!$A$1:$B$133,2,FALSE)</f>
        <v xml:space="preserve"> exp(-(theta/sigma)**2/2)/(sqrt(2*3.1415926535)*sigma)</v>
      </c>
      <c r="D448" s="3">
        <f>_xlfn.IFNA(VLOOKUP(CONCATENATE($A448,"_",$B448), 'Srbench noise 0'!$A$1:$AH$1291, 32, FALSE),"")</f>
        <v>0.99642390000000003</v>
      </c>
      <c r="E448" s="17">
        <f>_xlfn.IFNA(VLOOKUP(CONCATENATE($A448,"_",$B448), 'Srbench noise 0'!$A$1:$AH$1291, 34, FALSE),"")</f>
        <v>2.5517299999999999E-3</v>
      </c>
      <c r="F448" s="17">
        <f>_xlfn.IFNA(VLOOKUP(CONCATENATE($A448,"_",$B448), 'Srbench noise 0'!$A$1:$AH$1291, 16, FALSE),"")</f>
        <v>19</v>
      </c>
      <c r="G448" s="17">
        <f>_xlfn.IFNA(VLOOKUP(CONCATENATE($A448,"_",$B448), 'Srbench noise 0'!$A$1:$AH$1291, 18, FALSE),"")</f>
        <v>3600.5</v>
      </c>
      <c r="H448" s="17" t="str">
        <f>_xlfn.IFNA(VLOOKUP(CONCATENATE($A448,"_",$B448), 'Srbench noise 0'!$A$1:$AH$1291, 28, FALSE),"")</f>
        <v>-0.13746586/x1 + 1.15302724*sin(0.33333333**(x1/x0))/x0</v>
      </c>
      <c r="I448" s="17">
        <f t="shared" si="36"/>
        <v>0</v>
      </c>
      <c r="J448" s="17">
        <f t="shared" si="37"/>
        <v>0</v>
      </c>
      <c r="K448" s="4">
        <f t="shared" si="38"/>
        <v>0</v>
      </c>
      <c r="L448" s="3">
        <f>_xlfn.IFNA(VLOOKUP(CONCATENATE($A448,"_",$B448), 'Srbench noise 0.01'!$A$1:$AH$1291, 32, FALSE),"")</f>
        <v>0.98234264999999998</v>
      </c>
      <c r="M448" s="17">
        <f>_xlfn.IFNA(VLOOKUP(CONCATENATE($A448,"_",$B448), 'Srbench noise 0.01'!$A$1:$AH$1291, 34, FALSE),"")</f>
        <v>5.6701299999999998E-3</v>
      </c>
      <c r="N448" s="17">
        <f>_xlfn.IFNA(VLOOKUP(CONCATENATE($A448,"_",$B448), 'Srbench noise 0.01'!$A$1:$AH$1291, 16, FALSE),"")</f>
        <v>16</v>
      </c>
      <c r="O448" s="17">
        <f>_xlfn.IFNA(VLOOKUP(CONCATENATE($A448,"_",$B448), 'Srbench noise 0.01'!$A$1:$AH$1291, 18, FALSE),"")</f>
        <v>57</v>
      </c>
      <c r="P448" s="17" t="str">
        <f>_xlfn.IFNA(VLOOKUP(CONCATENATE($A448,"_",$B448), 'Srbench noise 0.01'!$A$1:$AH$1291, 28, FALSE),"")</f>
        <v>0.06*x0 - 0.37 + 1.09/(x0 + x1/x0)</v>
      </c>
      <c r="Q448" s="17">
        <f t="shared" si="39"/>
        <v>0</v>
      </c>
      <c r="R448" s="17">
        <f t="shared" si="40"/>
        <v>0</v>
      </c>
      <c r="S448" s="4">
        <f t="shared" si="41"/>
        <v>0</v>
      </c>
    </row>
    <row r="449" spans="1:19" x14ac:dyDescent="0.25">
      <c r="A449" t="s">
        <v>33</v>
      </c>
      <c r="B449">
        <v>16850</v>
      </c>
      <c r="C449" t="str">
        <f>VLOOKUP(A449,'srbench true models'!$A$1:$B$133,2,FALSE)</f>
        <v xml:space="preserve"> exp(-(theta/sigma)**2/2)/(sqrt(2*3.1415926535)*sigma)</v>
      </c>
      <c r="D449" s="3">
        <f>_xlfn.IFNA(VLOOKUP(CONCATENATE($A449,"_",$B449), 'Srbench noise 0'!$A$1:$AH$1291, 32, FALSE),"")</f>
        <v>0.99403059999999999</v>
      </c>
      <c r="E449" s="17">
        <f>_xlfn.IFNA(VLOOKUP(CONCATENATE($A449,"_",$B449), 'Srbench noise 0'!$A$1:$AH$1291, 34, FALSE),"")</f>
        <v>3.2816500000000001E-3</v>
      </c>
      <c r="F449" s="17">
        <f>_xlfn.IFNA(VLOOKUP(CONCATENATE($A449,"_",$B449), 'Srbench noise 0'!$A$1:$AH$1291, 16, FALSE),"")</f>
        <v>21</v>
      </c>
      <c r="G449" s="17">
        <f>_xlfn.IFNA(VLOOKUP(CONCATENATE($A449,"_",$B449), 'Srbench noise 0'!$A$1:$AH$1291, 18, FALSE),"")</f>
        <v>3600.5</v>
      </c>
      <c r="H449" s="17" t="str">
        <f>_xlfn.IFNA(VLOOKUP(CONCATENATE($A449,"_",$B449), 'Srbench noise 0'!$A$1:$AH$1291, 28, FALSE),"")</f>
        <v>0.15386793*x1 - 0.27053195*(x0 + log(x1))**0.5 + 0.2581735*cos(x1/x0**0.5) + 0.21474319</v>
      </c>
      <c r="I449" s="17">
        <f t="shared" si="36"/>
        <v>0</v>
      </c>
      <c r="J449" s="17">
        <f t="shared" si="37"/>
        <v>0</v>
      </c>
      <c r="K449" s="4">
        <f t="shared" si="38"/>
        <v>0</v>
      </c>
      <c r="L449" s="3">
        <f>_xlfn.IFNA(VLOOKUP(CONCATENATE($A449,"_",$B449), 'Srbench noise 0.01'!$A$1:$AH$1291, 32, FALSE),"")</f>
        <v>0.82706961000000001</v>
      </c>
      <c r="M449" s="17">
        <f>_xlfn.IFNA(VLOOKUP(CONCATENATE($A449,"_",$B449), 'Srbench noise 0.01'!$A$1:$AH$1291, 34, FALSE),"")</f>
        <v>1.7662899999999999E-2</v>
      </c>
      <c r="N449" s="17">
        <f>_xlfn.IFNA(VLOOKUP(CONCATENATE($A449,"_",$B449), 'Srbench noise 0.01'!$A$1:$AH$1291, 16, FALSE),"")</f>
        <v>20</v>
      </c>
      <c r="O449" s="17">
        <f>_xlfn.IFNA(VLOOKUP(CONCATENATE($A449,"_",$B449), 'Srbench noise 0.01'!$A$1:$AH$1291, 18, FALSE),"")</f>
        <v>355.3</v>
      </c>
      <c r="P449" s="17" t="str">
        <f>_xlfn.IFNA(VLOOKUP(CONCATENATE($A449,"_",$B449), 'Srbench noise 0.01'!$A$1:$AH$1291, 28, FALSE),"")</f>
        <v>0.19*x1 - 0.32*(x0 + x1)**0.5 + 0.25*cos(x1/x0**0.5) + 0.36</v>
      </c>
      <c r="Q449" s="17">
        <f t="shared" si="39"/>
        <v>0</v>
      </c>
      <c r="R449" s="17">
        <f t="shared" si="40"/>
        <v>0</v>
      </c>
      <c r="S449" s="4">
        <f t="shared" si="41"/>
        <v>0</v>
      </c>
    </row>
    <row r="450" spans="1:19" x14ac:dyDescent="0.25">
      <c r="A450" t="s">
        <v>33</v>
      </c>
      <c r="B450">
        <v>21962</v>
      </c>
      <c r="C450" t="str">
        <f>VLOOKUP(A450,'srbench true models'!$A$1:$B$133,2,FALSE)</f>
        <v xml:space="preserve"> exp(-(theta/sigma)**2/2)/(sqrt(2*3.1415926535)*sigma)</v>
      </c>
      <c r="D450" s="3">
        <f>_xlfn.IFNA(VLOOKUP(CONCATENATE($A450,"_",$B450), 'Srbench noise 0'!$A$1:$AH$1291, 32, FALSE),"")</f>
        <v>0.99615721999999995</v>
      </c>
      <c r="E450" s="17">
        <f>_xlfn.IFNA(VLOOKUP(CONCATENATE($A450,"_",$B450), 'Srbench noise 0'!$A$1:$AH$1291, 34, FALSE),"")</f>
        <v>2.6507000000000002E-3</v>
      </c>
      <c r="F450" s="17">
        <f>_xlfn.IFNA(VLOOKUP(CONCATENATE($A450,"_",$B450), 'Srbench noise 0'!$A$1:$AH$1291, 16, FALSE),"")</f>
        <v>21</v>
      </c>
      <c r="G450" s="17">
        <f>_xlfn.IFNA(VLOOKUP(CONCATENATE($A450,"_",$B450), 'Srbench noise 0'!$A$1:$AH$1291, 18, FALSE),"")</f>
        <v>3600.4</v>
      </c>
      <c r="H450" s="17" t="str">
        <f>_xlfn.IFNA(VLOOKUP(CONCATENATE($A450,"_",$B450), 'Srbench noise 0'!$A$1:$AH$1291, 28, FALSE),"")</f>
        <v>1.08352137/(2*x0 + x1**2/x0) - 0.12198649/x0</v>
      </c>
      <c r="I450" s="17">
        <f t="shared" si="36"/>
        <v>0</v>
      </c>
      <c r="J450" s="17">
        <f t="shared" si="37"/>
        <v>0</v>
      </c>
      <c r="K450" s="4">
        <f t="shared" si="38"/>
        <v>0</v>
      </c>
      <c r="L450" s="3">
        <f>_xlfn.IFNA(VLOOKUP(CONCATENATE($A450,"_",$B450), 'Srbench noise 0.01'!$A$1:$AH$1291, 32, FALSE),"")</f>
        <v>0.99013523999999997</v>
      </c>
      <c r="M450" s="17">
        <f>_xlfn.IFNA(VLOOKUP(CONCATENATE($A450,"_",$B450), 'Srbench noise 0.01'!$A$1:$AH$1291, 34, FALSE),"")</f>
        <v>4.24699E-3</v>
      </c>
      <c r="N450" s="17">
        <f>_xlfn.IFNA(VLOOKUP(CONCATENATE($A450,"_",$B450), 'Srbench noise 0.01'!$A$1:$AH$1291, 16, FALSE),"")</f>
        <v>20</v>
      </c>
      <c r="O450" s="17">
        <f>_xlfn.IFNA(VLOOKUP(CONCATENATE($A450,"_",$B450), 'Srbench noise 0.01'!$A$1:$AH$1291, 18, FALSE),"")</f>
        <v>149.5</v>
      </c>
      <c r="P450" s="17" t="str">
        <f>_xlfn.IFNA(VLOOKUP(CONCATENATE($A450,"_",$B450), 'Srbench noise 0.01'!$A$1:$AH$1291, 28, FALSE),"")</f>
        <v>1.19*0.5**(x1/x0)/x0 - 0.71/(x0 + x1)</v>
      </c>
      <c r="Q450" s="17">
        <f t="shared" si="39"/>
        <v>0</v>
      </c>
      <c r="R450" s="17">
        <f t="shared" si="40"/>
        <v>0</v>
      </c>
      <c r="S450" s="4">
        <f t="shared" si="41"/>
        <v>0</v>
      </c>
    </row>
    <row r="451" spans="1:19" x14ac:dyDescent="0.25">
      <c r="A451" t="s">
        <v>33</v>
      </c>
      <c r="B451">
        <v>23654</v>
      </c>
      <c r="C451" t="str">
        <f>VLOOKUP(A451,'srbench true models'!$A$1:$B$133,2,FALSE)</f>
        <v xml:space="preserve"> exp(-(theta/sigma)**2/2)/(sqrt(2*3.1415926535)*sigma)</v>
      </c>
      <c r="D451" s="3">
        <f>_xlfn.IFNA(VLOOKUP(CONCATENATE($A451,"_",$B451), 'Srbench noise 0'!$A$1:$AH$1291, 32, FALSE),"")</f>
        <v>0.99618565000000003</v>
      </c>
      <c r="E451" s="17">
        <f>_xlfn.IFNA(VLOOKUP(CONCATENATE($A451,"_",$B451), 'Srbench noise 0'!$A$1:$AH$1291, 34, FALSE),"")</f>
        <v>2.6284300000000002E-3</v>
      </c>
      <c r="F451" s="17">
        <f>_xlfn.IFNA(VLOOKUP(CONCATENATE($A451,"_",$B451), 'Srbench noise 0'!$A$1:$AH$1291, 16, FALSE),"")</f>
        <v>22</v>
      </c>
      <c r="G451" s="17">
        <f>_xlfn.IFNA(VLOOKUP(CONCATENATE($A451,"_",$B451), 'Srbench noise 0'!$A$1:$AH$1291, 18, FALSE),"")</f>
        <v>3600.2</v>
      </c>
      <c r="H451" s="17" t="str">
        <f>_xlfn.IFNA(VLOOKUP(CONCATENATE($A451,"_",$B451), 'Srbench noise 0'!$A$1:$AH$1291, 28, FALSE),"")</f>
        <v>0.46413977*0.5**x0 + 0.22096545*cos(x1/x0) - 0.14646453 + 0.00840378*exp(x1)/x0</v>
      </c>
      <c r="I451" s="17">
        <f t="shared" si="36"/>
        <v>0</v>
      </c>
      <c r="J451" s="17">
        <f t="shared" si="37"/>
        <v>0</v>
      </c>
      <c r="K451" s="4">
        <f t="shared" si="38"/>
        <v>0</v>
      </c>
      <c r="L451" s="3">
        <f>_xlfn.IFNA(VLOOKUP(CONCATENATE($A451,"_",$B451), 'Srbench noise 0.01'!$A$1:$AH$1291, 32, FALSE),"")</f>
        <v>0.99191209999999996</v>
      </c>
      <c r="M451" s="17">
        <f>_xlfn.IFNA(VLOOKUP(CONCATENATE($A451,"_",$B451), 'Srbench noise 0.01'!$A$1:$AH$1291, 34, FALSE),"")</f>
        <v>3.8273999999999999E-3</v>
      </c>
      <c r="N451" s="17">
        <f>_xlfn.IFNA(VLOOKUP(CONCATENATE($A451,"_",$B451), 'Srbench noise 0.01'!$A$1:$AH$1291, 16, FALSE),"")</f>
        <v>20</v>
      </c>
      <c r="O451" s="17">
        <f>_xlfn.IFNA(VLOOKUP(CONCATENATE($A451,"_",$B451), 'Srbench noise 0.01'!$A$1:$AH$1291, 18, FALSE),"")</f>
        <v>204.3</v>
      </c>
      <c r="P451" s="17" t="str">
        <f>_xlfn.IFNA(VLOOKUP(CONCATENATE($A451,"_",$B451), 'Srbench noise 0.01'!$A$1:$AH$1291, 28, FALSE),"")</f>
        <v>1.18*0.5**(x1/x0)/x0 - 0.71/(x0 + x1)</v>
      </c>
      <c r="Q451" s="17">
        <f t="shared" si="39"/>
        <v>0</v>
      </c>
      <c r="R451" s="17">
        <f t="shared" si="40"/>
        <v>0</v>
      </c>
      <c r="S451" s="4">
        <f t="shared" si="41"/>
        <v>0</v>
      </c>
    </row>
    <row r="452" spans="1:19" x14ac:dyDescent="0.25">
      <c r="A452" t="s">
        <v>33</v>
      </c>
      <c r="B452">
        <v>28020</v>
      </c>
      <c r="C452" t="str">
        <f>VLOOKUP(A452,'srbench true models'!$A$1:$B$133,2,FALSE)</f>
        <v xml:space="preserve"> exp(-(theta/sigma)**2/2)/(sqrt(2*3.1415926535)*sigma)</v>
      </c>
      <c r="D452" s="3">
        <f>_xlfn.IFNA(VLOOKUP(CONCATENATE($A452,"_",$B452), 'Srbench noise 0'!$A$1:$AH$1291, 32, FALSE),"")</f>
        <v>0.99842867999999996</v>
      </c>
      <c r="E452" s="17">
        <f>_xlfn.IFNA(VLOOKUP(CONCATENATE($A452,"_",$B452), 'Srbench noise 0'!$A$1:$AH$1291, 34, FALSE),"")</f>
        <v>1.68739E-3</v>
      </c>
      <c r="F452" s="17">
        <f>_xlfn.IFNA(VLOOKUP(CONCATENATE($A452,"_",$B452), 'Srbench noise 0'!$A$1:$AH$1291, 16, FALSE),"")</f>
        <v>19</v>
      </c>
      <c r="G452" s="17">
        <f>_xlfn.IFNA(VLOOKUP(CONCATENATE($A452,"_",$B452), 'Srbench noise 0'!$A$1:$AH$1291, 18, FALSE),"")</f>
        <v>3600.7</v>
      </c>
      <c r="H452" s="17" t="str">
        <f>_xlfn.IFNA(VLOOKUP(CONCATENATE($A452,"_",$B452), 'Srbench noise 0'!$A$1:$AH$1291, 28, FALSE),"")</f>
        <v>-0.08391 + 0.72084123/(log(x0**2) + 1.14472989 + x1**2/x0**2)</v>
      </c>
      <c r="I452" s="17">
        <f t="shared" si="36"/>
        <v>0</v>
      </c>
      <c r="J452" s="17">
        <f t="shared" si="37"/>
        <v>0</v>
      </c>
      <c r="K452" s="4">
        <f t="shared" si="38"/>
        <v>0</v>
      </c>
      <c r="L452" s="3">
        <f>_xlfn.IFNA(VLOOKUP(CONCATENATE($A452,"_",$B452), 'Srbench noise 0.01'!$A$1:$AH$1291, 32, FALSE),"")</f>
        <v>0.99215200000000003</v>
      </c>
      <c r="M452" s="17">
        <f>_xlfn.IFNA(VLOOKUP(CONCATENATE($A452,"_",$B452), 'Srbench noise 0.01'!$A$1:$AH$1291, 34, FALSE),"")</f>
        <v>3.7710500000000002E-3</v>
      </c>
      <c r="N452" s="17">
        <f>_xlfn.IFNA(VLOOKUP(CONCATENATE($A452,"_",$B452), 'Srbench noise 0.01'!$A$1:$AH$1291, 16, FALSE),"")</f>
        <v>20</v>
      </c>
      <c r="O452" s="17">
        <f>_xlfn.IFNA(VLOOKUP(CONCATENATE($A452,"_",$B452), 'Srbench noise 0.01'!$A$1:$AH$1291, 18, FALSE),"")</f>
        <v>198.8</v>
      </c>
      <c r="P452" s="17" t="str">
        <f>_xlfn.IFNA(VLOOKUP(CONCATENATE($A452,"_",$B452), 'Srbench noise 0.01'!$A$1:$AH$1291, 28, FALSE),"")</f>
        <v>1.18*0.5**(x1/x0)/x0 - 0.71/(x0 + x1)</v>
      </c>
      <c r="Q452" s="17">
        <f t="shared" si="39"/>
        <v>0</v>
      </c>
      <c r="R452" s="17">
        <f t="shared" si="40"/>
        <v>0</v>
      </c>
      <c r="S452" s="4">
        <f t="shared" si="41"/>
        <v>0</v>
      </c>
    </row>
    <row r="453" spans="1:19" x14ac:dyDescent="0.25">
      <c r="A453" t="s">
        <v>33</v>
      </c>
      <c r="B453">
        <v>29910</v>
      </c>
      <c r="C453" t="str">
        <f>VLOOKUP(A453,'srbench true models'!$A$1:$B$133,2,FALSE)</f>
        <v xml:space="preserve"> exp(-(theta/sigma)**2/2)/(sqrt(2*3.1415926535)*sigma)</v>
      </c>
      <c r="D453" s="3">
        <f>_xlfn.IFNA(VLOOKUP(CONCATENATE($A453,"_",$B453), 'Srbench noise 0'!$A$1:$AH$1291, 32, FALSE),"")</f>
        <v>0.99834067999999998</v>
      </c>
      <c r="E453" s="17">
        <f>_xlfn.IFNA(VLOOKUP(CONCATENATE($A453,"_",$B453), 'Srbench noise 0'!$A$1:$AH$1291, 34, FALSE),"")</f>
        <v>1.7293600000000001E-3</v>
      </c>
      <c r="F453" s="17">
        <f>_xlfn.IFNA(VLOOKUP(CONCATENATE($A453,"_",$B453), 'Srbench noise 0'!$A$1:$AH$1291, 16, FALSE),"")</f>
        <v>21</v>
      </c>
      <c r="G453" s="17">
        <f>_xlfn.IFNA(VLOOKUP(CONCATENATE($A453,"_",$B453), 'Srbench noise 0'!$A$1:$AH$1291, 18, FALSE),"")</f>
        <v>3601</v>
      </c>
      <c r="H453" s="17" t="str">
        <f>_xlfn.IFNA(VLOOKUP(CONCATENATE($A453,"_",$B453), 'Srbench noise 0'!$A$1:$AH$1291, 28, FALSE),"")</f>
        <v>0.4856923/(x0**2 + x1**3/x0)**0.5 - 0.10316857/x0</v>
      </c>
      <c r="I453" s="17">
        <f t="shared" ref="I453:I516" si="42">IF(D453&gt;0.999,1,0)</f>
        <v>0</v>
      </c>
      <c r="J453" s="17">
        <f t="shared" ref="J453:J516" si="43">IF(AND(D453=1, E453&lt;0.000001),1,IF(AND(D453&gt;0.999,E453&lt;0.001),"?",0))</f>
        <v>0</v>
      </c>
      <c r="K453" s="4">
        <f t="shared" ref="K453:K516" si="44">IF(J453&lt;&gt;"?",J453,"")</f>
        <v>0</v>
      </c>
      <c r="L453" s="3">
        <f>_xlfn.IFNA(VLOOKUP(CONCATENATE($A453,"_",$B453), 'Srbench noise 0.01'!$A$1:$AH$1291, 32, FALSE),"")</f>
        <v>0.99022893999999995</v>
      </c>
      <c r="M453" s="17">
        <f>_xlfn.IFNA(VLOOKUP(CONCATENATE($A453,"_",$B453), 'Srbench noise 0.01'!$A$1:$AH$1291, 34, FALSE),"")</f>
        <v>4.1965400000000003E-3</v>
      </c>
      <c r="N453" s="17">
        <f>_xlfn.IFNA(VLOOKUP(CONCATENATE($A453,"_",$B453), 'Srbench noise 0.01'!$A$1:$AH$1291, 16, FALSE),"")</f>
        <v>22</v>
      </c>
      <c r="O453" s="17">
        <f>_xlfn.IFNA(VLOOKUP(CONCATENATE($A453,"_",$B453), 'Srbench noise 0.01'!$A$1:$AH$1291, 18, FALSE),"")</f>
        <v>534.5</v>
      </c>
      <c r="P453" s="17" t="str">
        <f>_xlfn.IFNA(VLOOKUP(CONCATENATE($A453,"_",$B453), 'Srbench noise 0.01'!$A$1:$AH$1291, 28, FALSE),"")</f>
        <v>-0.04*x0 - 0.03*x0/x1**x1 - 0.34*sin(log(x1)/x0) + 0.33</v>
      </c>
      <c r="Q453" s="17">
        <f t="shared" ref="Q453:Q516" si="45">IF(L453&gt;0.999,1,0)</f>
        <v>0</v>
      </c>
      <c r="R453" s="17">
        <f t="shared" ref="R453:R516" si="46">IF(AND(L453=1, M453&lt;0.000001),1,IF(AND(L453&gt;0.999,M453&lt;0.001),"?",0))</f>
        <v>0</v>
      </c>
      <c r="S453" s="4">
        <f t="shared" ref="S453:S516" si="47">IF(R453&lt;&gt;"?",R453,"")</f>
        <v>0</v>
      </c>
    </row>
    <row r="454" spans="1:19" x14ac:dyDescent="0.25">
      <c r="A454" t="s">
        <v>21</v>
      </c>
      <c r="B454">
        <v>860</v>
      </c>
      <c r="C454" t="str">
        <f>VLOOKUP(A454,'srbench true models'!$A$1:$B$133,2,FALSE)</f>
        <v xml:space="preserve"> exp(-theta**2/2)/sqrt(2*3.1415926535)</v>
      </c>
      <c r="D454" s="3">
        <f>_xlfn.IFNA(VLOOKUP(CONCATENATE($A454,"_",$B454), 'Srbench noise 0'!$A$1:$AH$1291, 32, FALSE),"")</f>
        <v>0.99980036000000005</v>
      </c>
      <c r="E454" s="17">
        <f>_xlfn.IFNA(VLOOKUP(CONCATENATE($A454,"_",$B454), 'Srbench noise 0'!$A$1:$AH$1291, 34, FALSE),"")</f>
        <v>9.9284000000000004E-4</v>
      </c>
      <c r="F454" s="17">
        <f>_xlfn.IFNA(VLOOKUP(CONCATENATE($A454,"_",$B454), 'Srbench noise 0'!$A$1:$AH$1291, 16, FALSE),"")</f>
        <v>9</v>
      </c>
      <c r="G454" s="17">
        <f>_xlfn.IFNA(VLOOKUP(CONCATENATE($A454,"_",$B454), 'Srbench noise 0'!$A$1:$AH$1291, 18, FALSE),"")</f>
        <v>3600</v>
      </c>
      <c r="H454" s="17" t="str">
        <f>_xlfn.IFNA(VLOOKUP(CONCATENATE($A454,"_",$B454), 'Srbench noise 0'!$A$1:$AH$1291, 28, FALSE),"")</f>
        <v>-0.00728796 + 0.25002855/x0**x0</v>
      </c>
      <c r="I454" s="17">
        <f t="shared" si="42"/>
        <v>1</v>
      </c>
      <c r="J454" s="17" t="str">
        <f t="shared" si="43"/>
        <v>?</v>
      </c>
      <c r="K454" s="4">
        <v>0</v>
      </c>
      <c r="L454" s="3">
        <f>_xlfn.IFNA(VLOOKUP(CONCATENATE($A454,"_",$B454), 'Srbench noise 0.01'!$A$1:$AH$1291, 32, FALSE),"")</f>
        <v>0.99093671999999999</v>
      </c>
      <c r="M454" s="17">
        <f>_xlfn.IFNA(VLOOKUP(CONCATENATE($A454,"_",$B454), 'Srbench noise 0.01'!$A$1:$AH$1291, 34, FALSE),"")</f>
        <v>6.6895699999999997E-3</v>
      </c>
      <c r="N454" s="17">
        <f>_xlfn.IFNA(VLOOKUP(CONCATENATE($A454,"_",$B454), 'Srbench noise 0.01'!$A$1:$AH$1291, 16, FALSE),"")</f>
        <v>7</v>
      </c>
      <c r="O454" s="17">
        <f>_xlfn.IFNA(VLOOKUP(CONCATENATE($A454,"_",$B454), 'Srbench noise 0.01'!$A$1:$AH$1291, 18, FALSE),"")</f>
        <v>3.2</v>
      </c>
      <c r="P454" s="17" t="str">
        <f>_xlfn.IFNA(VLOOKUP(CONCATENATE($A454,"_",$B454), 'Srbench noise 0.01'!$A$1:$AH$1291, 28, FALSE),"")</f>
        <v>-0.14 + 0.39/x0</v>
      </c>
      <c r="Q454" s="17">
        <f t="shared" si="45"/>
        <v>0</v>
      </c>
      <c r="R454" s="17">
        <f t="shared" si="46"/>
        <v>0</v>
      </c>
      <c r="S454" s="4">
        <f t="shared" si="47"/>
        <v>0</v>
      </c>
    </row>
    <row r="455" spans="1:19" x14ac:dyDescent="0.25">
      <c r="A455" t="s">
        <v>21</v>
      </c>
      <c r="B455">
        <v>4426</v>
      </c>
      <c r="C455" t="str">
        <f>VLOOKUP(A455,'srbench true models'!$A$1:$B$133,2,FALSE)</f>
        <v xml:space="preserve"> exp(-theta**2/2)/sqrt(2*3.1415926535)</v>
      </c>
      <c r="D455" s="3">
        <f>_xlfn.IFNA(VLOOKUP(CONCATENATE($A455,"_",$B455), 'Srbench noise 0'!$A$1:$AH$1291, 32, FALSE),"")</f>
        <v>0.9999905</v>
      </c>
      <c r="E455" s="17">
        <f>_xlfn.IFNA(VLOOKUP(CONCATENATE($A455,"_",$B455), 'Srbench noise 0'!$A$1:$AH$1291, 34, FALSE),"")</f>
        <v>2.1631999999999999E-4</v>
      </c>
      <c r="F455" s="17">
        <f>_xlfn.IFNA(VLOOKUP(CONCATENATE($A455,"_",$B455), 'Srbench noise 0'!$A$1:$AH$1291, 16, FALSE),"")</f>
        <v>9</v>
      </c>
      <c r="G455" s="17">
        <f>_xlfn.IFNA(VLOOKUP(CONCATENATE($A455,"_",$B455), 'Srbench noise 0'!$A$1:$AH$1291, 18, FALSE),"")</f>
        <v>3600.9</v>
      </c>
      <c r="H455" s="17" t="str">
        <f>_xlfn.IFNA(VLOOKUP(CONCATENATE($A455,"_",$B455), 'Srbench noise 0'!$A$1:$AH$1291, 28, FALSE),"")</f>
        <v>1.42060722*0.2**x0*sin(x0) + 0.00248062</v>
      </c>
      <c r="I455" s="17">
        <f t="shared" si="42"/>
        <v>1</v>
      </c>
      <c r="J455" s="17" t="str">
        <f t="shared" si="43"/>
        <v>?</v>
      </c>
      <c r="K455" s="4">
        <v>0</v>
      </c>
      <c r="L455" s="3">
        <f>_xlfn.IFNA(VLOOKUP(CONCATENATE($A455,"_",$B455), 'Srbench noise 0.01'!$A$1:$AH$1291, 32, FALSE),"")</f>
        <v>0.99102442000000002</v>
      </c>
      <c r="M455" s="17">
        <f>_xlfn.IFNA(VLOOKUP(CONCATENATE($A455,"_",$B455), 'Srbench noise 0.01'!$A$1:$AH$1291, 34, FALSE),"")</f>
        <v>6.6502499999999999E-3</v>
      </c>
      <c r="N455" s="17">
        <f>_xlfn.IFNA(VLOOKUP(CONCATENATE($A455,"_",$B455), 'Srbench noise 0.01'!$A$1:$AH$1291, 16, FALSE),"")</f>
        <v>7</v>
      </c>
      <c r="O455" s="17">
        <f>_xlfn.IFNA(VLOOKUP(CONCATENATE($A455,"_",$B455), 'Srbench noise 0.01'!$A$1:$AH$1291, 18, FALSE),"")</f>
        <v>2.2999999999999998</v>
      </c>
      <c r="P455" s="17" t="str">
        <f>_xlfn.IFNA(VLOOKUP(CONCATENATE($A455,"_",$B455), 'Srbench noise 0.01'!$A$1:$AH$1291, 28, FALSE),"")</f>
        <v>-0.14 + 0.39/x0</v>
      </c>
      <c r="Q455" s="17">
        <f t="shared" si="45"/>
        <v>0</v>
      </c>
      <c r="R455" s="17">
        <f t="shared" si="46"/>
        <v>0</v>
      </c>
      <c r="S455" s="4">
        <f t="shared" si="47"/>
        <v>0</v>
      </c>
    </row>
    <row r="456" spans="1:19" x14ac:dyDescent="0.25">
      <c r="A456" t="s">
        <v>21</v>
      </c>
      <c r="B456">
        <v>5390</v>
      </c>
      <c r="C456" t="str">
        <f>VLOOKUP(A456,'srbench true models'!$A$1:$B$133,2,FALSE)</f>
        <v xml:space="preserve"> exp(-theta**2/2)/sqrt(2*3.1415926535)</v>
      </c>
      <c r="D456" s="3">
        <f>_xlfn.IFNA(VLOOKUP(CONCATENATE($A456,"_",$B456), 'Srbench noise 0'!$A$1:$AH$1291, 32, FALSE),"")</f>
        <v>0.99979753000000005</v>
      </c>
      <c r="E456" s="17">
        <f>_xlfn.IFNA(VLOOKUP(CONCATENATE($A456,"_",$B456), 'Srbench noise 0'!$A$1:$AH$1291, 34, FALSE),"")</f>
        <v>9.9730999999999995E-4</v>
      </c>
      <c r="F456" s="17">
        <f>_xlfn.IFNA(VLOOKUP(CONCATENATE($A456,"_",$B456), 'Srbench noise 0'!$A$1:$AH$1291, 16, FALSE),"")</f>
        <v>9</v>
      </c>
      <c r="G456" s="17">
        <f>_xlfn.IFNA(VLOOKUP(CONCATENATE($A456,"_",$B456), 'Srbench noise 0'!$A$1:$AH$1291, 18, FALSE),"")</f>
        <v>3600.1</v>
      </c>
      <c r="H456" s="17" t="str">
        <f>_xlfn.IFNA(VLOOKUP(CONCATENATE($A456,"_",$B456), 'Srbench noise 0'!$A$1:$AH$1291, 28, FALSE),"")</f>
        <v>-0.0075044 + 0.25040124/x0**x0</v>
      </c>
      <c r="I456" s="17">
        <f t="shared" si="42"/>
        <v>1</v>
      </c>
      <c r="J456" s="17" t="str">
        <f t="shared" si="43"/>
        <v>?</v>
      </c>
      <c r="K456" s="4">
        <v>0</v>
      </c>
      <c r="L456" s="3">
        <f>_xlfn.IFNA(VLOOKUP(CONCATENATE($A456,"_",$B456), 'Srbench noise 0.01'!$A$1:$AH$1291, 32, FALSE),"")</f>
        <v>0.99084793999999998</v>
      </c>
      <c r="M456" s="17">
        <f>_xlfn.IFNA(VLOOKUP(CONCATENATE($A456,"_",$B456), 'Srbench noise 0.01'!$A$1:$AH$1291, 34, FALSE),"")</f>
        <v>6.7052199999999996E-3</v>
      </c>
      <c r="N456" s="17">
        <f>_xlfn.IFNA(VLOOKUP(CONCATENATE($A456,"_",$B456), 'Srbench noise 0.01'!$A$1:$AH$1291, 16, FALSE),"")</f>
        <v>7</v>
      </c>
      <c r="O456" s="17">
        <f>_xlfn.IFNA(VLOOKUP(CONCATENATE($A456,"_",$B456), 'Srbench noise 0.01'!$A$1:$AH$1291, 18, FALSE),"")</f>
        <v>2.7</v>
      </c>
      <c r="P456" s="17" t="str">
        <f>_xlfn.IFNA(VLOOKUP(CONCATENATE($A456,"_",$B456), 'Srbench noise 0.01'!$A$1:$AH$1291, 28, FALSE),"")</f>
        <v>-0.14 + 0.39/x0</v>
      </c>
      <c r="Q456" s="17">
        <f t="shared" si="45"/>
        <v>0</v>
      </c>
      <c r="R456" s="17">
        <f t="shared" si="46"/>
        <v>0</v>
      </c>
      <c r="S456" s="4">
        <f t="shared" si="47"/>
        <v>0</v>
      </c>
    </row>
    <row r="457" spans="1:19" x14ac:dyDescent="0.25">
      <c r="A457" t="s">
        <v>21</v>
      </c>
      <c r="B457">
        <v>14423</v>
      </c>
      <c r="C457" t="str">
        <f>VLOOKUP(A457,'srbench true models'!$A$1:$B$133,2,FALSE)</f>
        <v xml:space="preserve"> exp(-theta**2/2)/sqrt(2*3.1415926535)</v>
      </c>
      <c r="D457" s="3">
        <f>_xlfn.IFNA(VLOOKUP(CONCATENATE($A457,"_",$B457), 'Srbench noise 0'!$A$1:$AH$1291, 32, FALSE),"")</f>
        <v>0.99980108999999995</v>
      </c>
      <c r="E457" s="17">
        <f>_xlfn.IFNA(VLOOKUP(CONCATENATE($A457,"_",$B457), 'Srbench noise 0'!$A$1:$AH$1291, 34, FALSE),"")</f>
        <v>9.8805000000000008E-4</v>
      </c>
      <c r="F457" s="17">
        <f>_xlfn.IFNA(VLOOKUP(CONCATENATE($A457,"_",$B457), 'Srbench noise 0'!$A$1:$AH$1291, 16, FALSE),"")</f>
        <v>9</v>
      </c>
      <c r="G457" s="17">
        <f>_xlfn.IFNA(VLOOKUP(CONCATENATE($A457,"_",$B457), 'Srbench noise 0'!$A$1:$AH$1291, 18, FALSE),"")</f>
        <v>3601.5</v>
      </c>
      <c r="H457" s="17" t="str">
        <f>_xlfn.IFNA(VLOOKUP(CONCATENATE($A457,"_",$B457), 'Srbench noise 0'!$A$1:$AH$1291, 28, FALSE),"")</f>
        <v>-0.00747673 + 0.2504533/x0**x0</v>
      </c>
      <c r="I457" s="17">
        <f t="shared" si="42"/>
        <v>1</v>
      </c>
      <c r="J457" s="17" t="str">
        <f t="shared" si="43"/>
        <v>?</v>
      </c>
      <c r="K457" s="4">
        <v>0</v>
      </c>
      <c r="L457" s="3">
        <f>_xlfn.IFNA(VLOOKUP(CONCATENATE($A457,"_",$B457), 'Srbench noise 0.01'!$A$1:$AH$1291, 32, FALSE),"")</f>
        <v>0.99097155999999997</v>
      </c>
      <c r="M457" s="17">
        <f>_xlfn.IFNA(VLOOKUP(CONCATENATE($A457,"_",$B457), 'Srbench noise 0.01'!$A$1:$AH$1291, 34, FALSE),"")</f>
        <v>6.6566300000000002E-3</v>
      </c>
      <c r="N457" s="17">
        <f>_xlfn.IFNA(VLOOKUP(CONCATENATE($A457,"_",$B457), 'Srbench noise 0.01'!$A$1:$AH$1291, 16, FALSE),"")</f>
        <v>7</v>
      </c>
      <c r="O457" s="17">
        <f>_xlfn.IFNA(VLOOKUP(CONCATENATE($A457,"_",$B457), 'Srbench noise 0.01'!$A$1:$AH$1291, 18, FALSE),"")</f>
        <v>2.2999999999999998</v>
      </c>
      <c r="P457" s="17" t="str">
        <f>_xlfn.IFNA(VLOOKUP(CONCATENATE($A457,"_",$B457), 'Srbench noise 0.01'!$A$1:$AH$1291, 28, FALSE),"")</f>
        <v>-0.14 + 0.39/x0</v>
      </c>
      <c r="Q457" s="17">
        <f t="shared" si="45"/>
        <v>0</v>
      </c>
      <c r="R457" s="17">
        <f t="shared" si="46"/>
        <v>0</v>
      </c>
      <c r="S457" s="4">
        <f t="shared" si="47"/>
        <v>0</v>
      </c>
    </row>
    <row r="458" spans="1:19" x14ac:dyDescent="0.25">
      <c r="A458" t="s">
        <v>21</v>
      </c>
      <c r="B458">
        <v>15795</v>
      </c>
      <c r="C458" t="str">
        <f>VLOOKUP(A458,'srbench true models'!$A$1:$B$133,2,FALSE)</f>
        <v xml:space="preserve"> exp(-theta**2/2)/sqrt(2*3.1415926535)</v>
      </c>
      <c r="D458" s="3">
        <f>_xlfn.IFNA(VLOOKUP(CONCATENATE($A458,"_",$B458), 'Srbench noise 0'!$A$1:$AH$1291, 32, FALSE),"")</f>
        <v>0.99980018999999998</v>
      </c>
      <c r="E458" s="17">
        <f>_xlfn.IFNA(VLOOKUP(CONCATENATE($A458,"_",$B458), 'Srbench noise 0'!$A$1:$AH$1291, 34, FALSE),"")</f>
        <v>9.9020000000000011E-4</v>
      </c>
      <c r="F458" s="17">
        <f>_xlfn.IFNA(VLOOKUP(CONCATENATE($A458,"_",$B458), 'Srbench noise 0'!$A$1:$AH$1291, 16, FALSE),"")</f>
        <v>9</v>
      </c>
      <c r="G458" s="17">
        <f>_xlfn.IFNA(VLOOKUP(CONCATENATE($A458,"_",$B458), 'Srbench noise 0'!$A$1:$AH$1291, 18, FALSE),"")</f>
        <v>3600.3</v>
      </c>
      <c r="H458" s="17" t="str">
        <f>_xlfn.IFNA(VLOOKUP(CONCATENATE($A458,"_",$B458), 'Srbench noise 0'!$A$1:$AH$1291, 28, FALSE),"")</f>
        <v>-0.00746784 + 0.25045504/x0**x0</v>
      </c>
      <c r="I458" s="17">
        <f t="shared" si="42"/>
        <v>1</v>
      </c>
      <c r="J458" s="17" t="str">
        <f t="shared" si="43"/>
        <v>?</v>
      </c>
      <c r="K458" s="4">
        <v>0</v>
      </c>
      <c r="L458" s="3">
        <f>_xlfn.IFNA(VLOOKUP(CONCATENATE($A458,"_",$B458), 'Srbench noise 0.01'!$A$1:$AH$1291, 32, FALSE),"")</f>
        <v>0.99092798000000004</v>
      </c>
      <c r="M458" s="17">
        <f>_xlfn.IFNA(VLOOKUP(CONCATENATE($A458,"_",$B458), 'Srbench noise 0.01'!$A$1:$AH$1291, 34, FALSE),"")</f>
        <v>6.6721999999999997E-3</v>
      </c>
      <c r="N458" s="17">
        <f>_xlfn.IFNA(VLOOKUP(CONCATENATE($A458,"_",$B458), 'Srbench noise 0.01'!$A$1:$AH$1291, 16, FALSE),"")</f>
        <v>7</v>
      </c>
      <c r="O458" s="17">
        <f>_xlfn.IFNA(VLOOKUP(CONCATENATE($A458,"_",$B458), 'Srbench noise 0.01'!$A$1:$AH$1291, 18, FALSE),"")</f>
        <v>2.8</v>
      </c>
      <c r="P458" s="17" t="str">
        <f>_xlfn.IFNA(VLOOKUP(CONCATENATE($A458,"_",$B458), 'Srbench noise 0.01'!$A$1:$AH$1291, 28, FALSE),"")</f>
        <v>-0.14 + 0.39/x0</v>
      </c>
      <c r="Q458" s="17">
        <f t="shared" si="45"/>
        <v>0</v>
      </c>
      <c r="R458" s="17">
        <f t="shared" si="46"/>
        <v>0</v>
      </c>
      <c r="S458" s="4">
        <f t="shared" si="47"/>
        <v>0</v>
      </c>
    </row>
    <row r="459" spans="1:19" x14ac:dyDescent="0.25">
      <c r="A459" t="s">
        <v>21</v>
      </c>
      <c r="B459">
        <v>16850</v>
      </c>
      <c r="C459" t="str">
        <f>VLOOKUP(A459,'srbench true models'!$A$1:$B$133,2,FALSE)</f>
        <v xml:space="preserve"> exp(-theta**2/2)/sqrt(2*3.1415926535)</v>
      </c>
      <c r="D459" s="3">
        <f>_xlfn.IFNA(VLOOKUP(CONCATENATE($A459,"_",$B459), 'Srbench noise 0'!$A$1:$AH$1291, 32, FALSE),"")</f>
        <v>0.99980179999999996</v>
      </c>
      <c r="E459" s="17">
        <f>_xlfn.IFNA(VLOOKUP(CONCATENATE($A459,"_",$B459), 'Srbench noise 0'!$A$1:$AH$1291, 34, FALSE),"")</f>
        <v>9.8846000000000003E-4</v>
      </c>
      <c r="F459" s="17">
        <f>_xlfn.IFNA(VLOOKUP(CONCATENATE($A459,"_",$B459), 'Srbench noise 0'!$A$1:$AH$1291, 16, FALSE),"")</f>
        <v>9</v>
      </c>
      <c r="G459" s="17">
        <f>_xlfn.IFNA(VLOOKUP(CONCATENATE($A459,"_",$B459), 'Srbench noise 0'!$A$1:$AH$1291, 18, FALSE),"")</f>
        <v>3602</v>
      </c>
      <c r="H459" s="17" t="str">
        <f>_xlfn.IFNA(VLOOKUP(CONCATENATE($A459,"_",$B459), 'Srbench noise 0'!$A$1:$AH$1291, 28, FALSE),"")</f>
        <v>-0.00738815 + 0.2502661/x0**x0</v>
      </c>
      <c r="I459" s="17">
        <f t="shared" si="42"/>
        <v>1</v>
      </c>
      <c r="J459" s="17" t="str">
        <f t="shared" si="43"/>
        <v>?</v>
      </c>
      <c r="K459" s="4">
        <v>0</v>
      </c>
      <c r="L459" s="3">
        <f>_xlfn.IFNA(VLOOKUP(CONCATENATE($A459,"_",$B459), 'Srbench noise 0.01'!$A$1:$AH$1291, 32, FALSE),"")</f>
        <v>0.99097654999999996</v>
      </c>
      <c r="M459" s="17">
        <f>_xlfn.IFNA(VLOOKUP(CONCATENATE($A459,"_",$B459), 'Srbench noise 0.01'!$A$1:$AH$1291, 34, FALSE),"")</f>
        <v>6.6695000000000001E-3</v>
      </c>
      <c r="N459" s="17">
        <f>_xlfn.IFNA(VLOOKUP(CONCATENATE($A459,"_",$B459), 'Srbench noise 0.01'!$A$1:$AH$1291, 16, FALSE),"")</f>
        <v>7</v>
      </c>
      <c r="O459" s="17">
        <f>_xlfn.IFNA(VLOOKUP(CONCATENATE($A459,"_",$B459), 'Srbench noise 0.01'!$A$1:$AH$1291, 18, FALSE),"")</f>
        <v>2.5</v>
      </c>
      <c r="P459" s="17" t="str">
        <f>_xlfn.IFNA(VLOOKUP(CONCATENATE($A459,"_",$B459), 'Srbench noise 0.01'!$A$1:$AH$1291, 28, FALSE),"")</f>
        <v>-0.14 + 0.39/x0</v>
      </c>
      <c r="Q459" s="17">
        <f t="shared" si="45"/>
        <v>0</v>
      </c>
      <c r="R459" s="17">
        <f t="shared" si="46"/>
        <v>0</v>
      </c>
      <c r="S459" s="4">
        <f t="shared" si="47"/>
        <v>0</v>
      </c>
    </row>
    <row r="460" spans="1:19" x14ac:dyDescent="0.25">
      <c r="A460" t="s">
        <v>21</v>
      </c>
      <c r="B460">
        <v>21962</v>
      </c>
      <c r="C460" t="str">
        <f>VLOOKUP(A460,'srbench true models'!$A$1:$B$133,2,FALSE)</f>
        <v xml:space="preserve"> exp(-theta**2/2)/sqrt(2*3.1415926535)</v>
      </c>
      <c r="D460" s="3">
        <f>_xlfn.IFNA(VLOOKUP(CONCATENATE($A460,"_",$B460), 'Srbench noise 0'!$A$1:$AH$1291, 32, FALSE),"")</f>
        <v>0.99979430000000002</v>
      </c>
      <c r="E460" s="17">
        <f>_xlfn.IFNA(VLOOKUP(CONCATENATE($A460,"_",$B460), 'Srbench noise 0'!$A$1:$AH$1291, 34, FALSE),"")</f>
        <v>9.9876999999999995E-4</v>
      </c>
      <c r="F460" s="17">
        <f>_xlfn.IFNA(VLOOKUP(CONCATENATE($A460,"_",$B460), 'Srbench noise 0'!$A$1:$AH$1291, 16, FALSE),"")</f>
        <v>9</v>
      </c>
      <c r="G460" s="17">
        <f>_xlfn.IFNA(VLOOKUP(CONCATENATE($A460,"_",$B460), 'Srbench noise 0'!$A$1:$AH$1291, 18, FALSE),"")</f>
        <v>3600.1</v>
      </c>
      <c r="H460" s="17" t="str">
        <f>_xlfn.IFNA(VLOOKUP(CONCATENATE($A460,"_",$B460), 'Srbench noise 0'!$A$1:$AH$1291, 28, FALSE),"")</f>
        <v>-0.0075085 + 0.25047639/x0**x0</v>
      </c>
      <c r="I460" s="17">
        <f t="shared" si="42"/>
        <v>1</v>
      </c>
      <c r="J460" s="17" t="str">
        <f t="shared" si="43"/>
        <v>?</v>
      </c>
      <c r="K460" s="4">
        <v>0</v>
      </c>
      <c r="L460" s="3">
        <f>_xlfn.IFNA(VLOOKUP(CONCATENATE($A460,"_",$B460), 'Srbench noise 0.01'!$A$1:$AH$1291, 32, FALSE),"")</f>
        <v>0.99090515000000001</v>
      </c>
      <c r="M460" s="17">
        <f>_xlfn.IFNA(VLOOKUP(CONCATENATE($A460,"_",$B460), 'Srbench noise 0.01'!$A$1:$AH$1291, 34, FALSE),"")</f>
        <v>6.6411999999999999E-3</v>
      </c>
      <c r="N460" s="17">
        <f>_xlfn.IFNA(VLOOKUP(CONCATENATE($A460,"_",$B460), 'Srbench noise 0.01'!$A$1:$AH$1291, 16, FALSE),"")</f>
        <v>7</v>
      </c>
      <c r="O460" s="17">
        <f>_xlfn.IFNA(VLOOKUP(CONCATENATE($A460,"_",$B460), 'Srbench noise 0.01'!$A$1:$AH$1291, 18, FALSE),"")</f>
        <v>2.2000000000000002</v>
      </c>
      <c r="P460" s="17" t="str">
        <f>_xlfn.IFNA(VLOOKUP(CONCATENATE($A460,"_",$B460), 'Srbench noise 0.01'!$A$1:$AH$1291, 28, FALSE),"")</f>
        <v>-0.14 + 0.39/x0</v>
      </c>
      <c r="Q460" s="17">
        <f t="shared" si="45"/>
        <v>0</v>
      </c>
      <c r="R460" s="17">
        <f t="shared" si="46"/>
        <v>0</v>
      </c>
      <c r="S460" s="4">
        <f t="shared" si="47"/>
        <v>0</v>
      </c>
    </row>
    <row r="461" spans="1:19" x14ac:dyDescent="0.25">
      <c r="A461" t="s">
        <v>21</v>
      </c>
      <c r="B461">
        <v>23654</v>
      </c>
      <c r="C461" t="str">
        <f>VLOOKUP(A461,'srbench true models'!$A$1:$B$133,2,FALSE)</f>
        <v xml:space="preserve"> exp(-theta**2/2)/sqrt(2*3.1415926535)</v>
      </c>
      <c r="D461" s="3">
        <f>_xlfn.IFNA(VLOOKUP(CONCATENATE($A461,"_",$B461), 'Srbench noise 0'!$A$1:$AH$1291, 32, FALSE),"")</f>
        <v>0.99980108000000001</v>
      </c>
      <c r="E461" s="17">
        <f>_xlfn.IFNA(VLOOKUP(CONCATENATE($A461,"_",$B461), 'Srbench noise 0'!$A$1:$AH$1291, 34, FALSE),"")</f>
        <v>9.908199999999999E-4</v>
      </c>
      <c r="F461" s="17">
        <f>_xlfn.IFNA(VLOOKUP(CONCATENATE($A461,"_",$B461), 'Srbench noise 0'!$A$1:$AH$1291, 16, FALSE),"")</f>
        <v>9</v>
      </c>
      <c r="G461" s="17">
        <f>_xlfn.IFNA(VLOOKUP(CONCATENATE($A461,"_",$B461), 'Srbench noise 0'!$A$1:$AH$1291, 18, FALSE),"")</f>
        <v>3600.6</v>
      </c>
      <c r="H461" s="17" t="str">
        <f>_xlfn.IFNA(VLOOKUP(CONCATENATE($A461,"_",$B461), 'Srbench noise 0'!$A$1:$AH$1291, 28, FALSE),"")</f>
        <v>-0.00739516 + 0.25041287/x0**x0</v>
      </c>
      <c r="I461" s="17">
        <f t="shared" si="42"/>
        <v>1</v>
      </c>
      <c r="J461" s="17" t="str">
        <f t="shared" si="43"/>
        <v>?</v>
      </c>
      <c r="K461" s="4">
        <v>0</v>
      </c>
      <c r="L461" s="3">
        <f>_xlfn.IFNA(VLOOKUP(CONCATENATE($A461,"_",$B461), 'Srbench noise 0.01'!$A$1:$AH$1291, 32, FALSE),"")</f>
        <v>0.99087122000000005</v>
      </c>
      <c r="M461" s="17">
        <f>_xlfn.IFNA(VLOOKUP(CONCATENATE($A461,"_",$B461), 'Srbench noise 0.01'!$A$1:$AH$1291, 34, FALSE),"")</f>
        <v>6.7121100000000003E-3</v>
      </c>
      <c r="N461" s="17">
        <f>_xlfn.IFNA(VLOOKUP(CONCATENATE($A461,"_",$B461), 'Srbench noise 0.01'!$A$1:$AH$1291, 16, FALSE),"")</f>
        <v>7</v>
      </c>
      <c r="O461" s="17">
        <f>_xlfn.IFNA(VLOOKUP(CONCATENATE($A461,"_",$B461), 'Srbench noise 0.01'!$A$1:$AH$1291, 18, FALSE),"")</f>
        <v>2.9</v>
      </c>
      <c r="P461" s="17" t="str">
        <f>_xlfn.IFNA(VLOOKUP(CONCATENATE($A461,"_",$B461), 'Srbench noise 0.01'!$A$1:$AH$1291, 28, FALSE),"")</f>
        <v>-0.14 + 0.39/x0</v>
      </c>
      <c r="Q461" s="17">
        <f t="shared" si="45"/>
        <v>0</v>
      </c>
      <c r="R461" s="17">
        <f t="shared" si="46"/>
        <v>0</v>
      </c>
      <c r="S461" s="4">
        <f t="shared" si="47"/>
        <v>0</v>
      </c>
    </row>
    <row r="462" spans="1:19" x14ac:dyDescent="0.25">
      <c r="A462" t="s">
        <v>21</v>
      </c>
      <c r="B462">
        <v>28020</v>
      </c>
      <c r="C462" t="str">
        <f>VLOOKUP(A462,'srbench true models'!$A$1:$B$133,2,FALSE)</f>
        <v xml:space="preserve"> exp(-theta**2/2)/sqrt(2*3.1415926535)</v>
      </c>
      <c r="D462" s="3">
        <f>_xlfn.IFNA(VLOOKUP(CONCATENATE($A462,"_",$B462), 'Srbench noise 0'!$A$1:$AH$1291, 32, FALSE),"")</f>
        <v>0.99979878</v>
      </c>
      <c r="E462" s="17">
        <f>_xlfn.IFNA(VLOOKUP(CONCATENATE($A462,"_",$B462), 'Srbench noise 0'!$A$1:$AH$1291, 34, FALSE),"")</f>
        <v>9.9040999999999994E-4</v>
      </c>
      <c r="F462" s="17">
        <f>_xlfn.IFNA(VLOOKUP(CONCATENATE($A462,"_",$B462), 'Srbench noise 0'!$A$1:$AH$1291, 16, FALSE),"")</f>
        <v>9</v>
      </c>
      <c r="G462" s="17">
        <f>_xlfn.IFNA(VLOOKUP(CONCATENATE($A462,"_",$B462), 'Srbench noise 0'!$A$1:$AH$1291, 18, FALSE),"")</f>
        <v>3600.7</v>
      </c>
      <c r="H462" s="17" t="str">
        <f>_xlfn.IFNA(VLOOKUP(CONCATENATE($A462,"_",$B462), 'Srbench noise 0'!$A$1:$AH$1291, 28, FALSE),"")</f>
        <v>-0.00740987 + 0.25039606/x0**x0</v>
      </c>
      <c r="I462" s="17">
        <f t="shared" si="42"/>
        <v>1</v>
      </c>
      <c r="J462" s="17" t="str">
        <f t="shared" si="43"/>
        <v>?</v>
      </c>
      <c r="K462" s="4">
        <v>0</v>
      </c>
      <c r="L462" s="3">
        <f>_xlfn.IFNA(VLOOKUP(CONCATENATE($A462,"_",$B462), 'Srbench noise 0.01'!$A$1:$AH$1291, 32, FALSE),"")</f>
        <v>0.9909386</v>
      </c>
      <c r="M462" s="17">
        <f>_xlfn.IFNA(VLOOKUP(CONCATENATE($A462,"_",$B462), 'Srbench noise 0.01'!$A$1:$AH$1291, 34, FALSE),"")</f>
        <v>6.64629E-3</v>
      </c>
      <c r="N462" s="17">
        <f>_xlfn.IFNA(VLOOKUP(CONCATENATE($A462,"_",$B462), 'Srbench noise 0.01'!$A$1:$AH$1291, 16, FALSE),"")</f>
        <v>7</v>
      </c>
      <c r="O462" s="17">
        <f>_xlfn.IFNA(VLOOKUP(CONCATENATE($A462,"_",$B462), 'Srbench noise 0.01'!$A$1:$AH$1291, 18, FALSE),"")</f>
        <v>2.2999999999999998</v>
      </c>
      <c r="P462" s="17" t="str">
        <f>_xlfn.IFNA(VLOOKUP(CONCATENATE($A462,"_",$B462), 'Srbench noise 0.01'!$A$1:$AH$1291, 28, FALSE),"")</f>
        <v>-0.14 + 0.39/x0</v>
      </c>
      <c r="Q462" s="17">
        <f t="shared" si="45"/>
        <v>0</v>
      </c>
      <c r="R462" s="17">
        <f t="shared" si="46"/>
        <v>0</v>
      </c>
      <c r="S462" s="4">
        <f t="shared" si="47"/>
        <v>0</v>
      </c>
    </row>
    <row r="463" spans="1:19" x14ac:dyDescent="0.25">
      <c r="A463" t="s">
        <v>21</v>
      </c>
      <c r="B463">
        <v>29910</v>
      </c>
      <c r="C463" t="str">
        <f>VLOOKUP(A463,'srbench true models'!$A$1:$B$133,2,FALSE)</f>
        <v xml:space="preserve"> exp(-theta**2/2)/sqrt(2*3.1415926535)</v>
      </c>
      <c r="D463" s="3">
        <f>_xlfn.IFNA(VLOOKUP(CONCATENATE($A463,"_",$B463), 'Srbench noise 0'!$A$1:$AH$1291, 32, FALSE),"")</f>
        <v>0.99980203999999995</v>
      </c>
      <c r="E463" s="17">
        <f>_xlfn.IFNA(VLOOKUP(CONCATENATE($A463,"_",$B463), 'Srbench noise 0'!$A$1:$AH$1291, 34, FALSE),"")</f>
        <v>9.8690999999999991E-4</v>
      </c>
      <c r="F463" s="17">
        <f>_xlfn.IFNA(VLOOKUP(CONCATENATE($A463,"_",$B463), 'Srbench noise 0'!$A$1:$AH$1291, 16, FALSE),"")</f>
        <v>9</v>
      </c>
      <c r="G463" s="17">
        <f>_xlfn.IFNA(VLOOKUP(CONCATENATE($A463,"_",$B463), 'Srbench noise 0'!$A$1:$AH$1291, 18, FALSE),"")</f>
        <v>3600.7</v>
      </c>
      <c r="H463" s="17" t="str">
        <f>_xlfn.IFNA(VLOOKUP(CONCATENATE($A463,"_",$B463), 'Srbench noise 0'!$A$1:$AH$1291, 28, FALSE),"")</f>
        <v>-0.00741724 + 0.25031968/x0**x0</v>
      </c>
      <c r="I463" s="17">
        <f t="shared" si="42"/>
        <v>1</v>
      </c>
      <c r="J463" s="17" t="str">
        <f t="shared" si="43"/>
        <v>?</v>
      </c>
      <c r="K463" s="4">
        <v>0</v>
      </c>
      <c r="L463" s="3">
        <f>_xlfn.IFNA(VLOOKUP(CONCATENATE($A463,"_",$B463), 'Srbench noise 0.01'!$A$1:$AH$1291, 32, FALSE),"")</f>
        <v>0.99095878999999998</v>
      </c>
      <c r="M463" s="17">
        <f>_xlfn.IFNA(VLOOKUP(CONCATENATE($A463,"_",$B463), 'Srbench noise 0.01'!$A$1:$AH$1291, 34, FALSE),"")</f>
        <v>6.6695799999999996E-3</v>
      </c>
      <c r="N463" s="17">
        <f>_xlfn.IFNA(VLOOKUP(CONCATENATE($A463,"_",$B463), 'Srbench noise 0.01'!$A$1:$AH$1291, 16, FALSE),"")</f>
        <v>7</v>
      </c>
      <c r="O463" s="17">
        <f>_xlfn.IFNA(VLOOKUP(CONCATENATE($A463,"_",$B463), 'Srbench noise 0.01'!$A$1:$AH$1291, 18, FALSE),"")</f>
        <v>2.5</v>
      </c>
      <c r="P463" s="17" t="str">
        <f>_xlfn.IFNA(VLOOKUP(CONCATENATE($A463,"_",$B463), 'Srbench noise 0.01'!$A$1:$AH$1291, 28, FALSE),"")</f>
        <v>-0.14 + 0.39/x0</v>
      </c>
      <c r="Q463" s="17">
        <f t="shared" si="45"/>
        <v>0</v>
      </c>
      <c r="R463" s="17">
        <f t="shared" si="46"/>
        <v>0</v>
      </c>
      <c r="S463" s="4">
        <f t="shared" si="47"/>
        <v>0</v>
      </c>
    </row>
    <row r="464" spans="1:19" x14ac:dyDescent="0.25">
      <c r="A464" t="s">
        <v>54</v>
      </c>
      <c r="B464">
        <v>860</v>
      </c>
      <c r="C464" t="str">
        <f>VLOOKUP(A464,'srbench true models'!$A$1:$B$133,2,FALSE)</f>
        <v xml:space="preserve"> exp(-((theta-theta1)/sigma)**2/2)/(sqrt(2*3.1415926535)*sigma)</v>
      </c>
      <c r="D464" s="3">
        <f>_xlfn.IFNA(VLOOKUP(CONCATENATE($A464,"_",$B464), 'Srbench noise 0'!$A$1:$AH$1291, 32, FALSE),"")</f>
        <v>0.98738371000000003</v>
      </c>
      <c r="E464" s="17">
        <f>_xlfn.IFNA(VLOOKUP(CONCATENATE($A464,"_",$B464), 'Srbench noise 0'!$A$1:$AH$1291, 34, FALSE),"")</f>
        <v>6.75043E-3</v>
      </c>
      <c r="F464" s="17">
        <f>_xlfn.IFNA(VLOOKUP(CONCATENATE($A464,"_",$B464), 'Srbench noise 0'!$A$1:$AH$1291, 16, FALSE),"")</f>
        <v>19</v>
      </c>
      <c r="G464" s="17">
        <f>_xlfn.IFNA(VLOOKUP(CONCATENATE($A464,"_",$B464), 'Srbench noise 0'!$A$1:$AH$1291, 18, FALSE),"")</f>
        <v>3600.7</v>
      </c>
      <c r="H464" s="17" t="str">
        <f>_xlfn.IFNA(VLOOKUP(CONCATENATE($A464,"_",$B464), 'Srbench noise 0'!$A$1:$AH$1291, 28, FALSE),"")</f>
        <v>0.01686347 + 0.36669508/x0 - 0.1048641*(x1 - x2)**2/x0**2</v>
      </c>
      <c r="I464" s="17">
        <f t="shared" si="42"/>
        <v>0</v>
      </c>
      <c r="J464" s="17">
        <f t="shared" si="43"/>
        <v>0</v>
      </c>
      <c r="K464" s="4">
        <f t="shared" si="44"/>
        <v>0</v>
      </c>
      <c r="L464" s="3">
        <f>_xlfn.IFNA(VLOOKUP(CONCATENATE($A464,"_",$B464), 'Srbench noise 0.01'!$A$1:$AH$1291, 32, FALSE),"")</f>
        <v>0.99088801999999998</v>
      </c>
      <c r="M464" s="17">
        <f>_xlfn.IFNA(VLOOKUP(CONCATENATE($A464,"_",$B464), 'Srbench noise 0.01'!$A$1:$AH$1291, 34, FALSE),"")</f>
        <v>5.7368300000000001E-3</v>
      </c>
      <c r="N464" s="17">
        <f>_xlfn.IFNA(VLOOKUP(CONCATENATE($A464,"_",$B464), 'Srbench noise 0.01'!$A$1:$AH$1291, 16, FALSE),"")</f>
        <v>26</v>
      </c>
      <c r="O464" s="17">
        <f>_xlfn.IFNA(VLOOKUP(CONCATENATE($A464,"_",$B464), 'Srbench noise 0.01'!$A$1:$AH$1291, 18, FALSE),"")</f>
        <v>3342.8</v>
      </c>
      <c r="P464" s="17" t="str">
        <f>_xlfn.IFNA(VLOOKUP(CONCATENATE($A464,"_",$B464), 'Srbench noise 0.01'!$A$1:$AH$1291, 28, FALSE),"")</f>
        <v>(0.26*2**sin(-x1 + x2 + 1.58) + 0.39*x0**2*sin(1/x0) - 0.46)/x0**2</v>
      </c>
      <c r="Q464" s="17">
        <f t="shared" si="45"/>
        <v>0</v>
      </c>
      <c r="R464" s="17">
        <f t="shared" si="46"/>
        <v>0</v>
      </c>
      <c r="S464" s="4">
        <f t="shared" si="47"/>
        <v>0</v>
      </c>
    </row>
    <row r="465" spans="1:19" x14ac:dyDescent="0.25">
      <c r="A465" t="s">
        <v>54</v>
      </c>
      <c r="B465">
        <v>4426</v>
      </c>
      <c r="C465" t="str">
        <f>VLOOKUP(A465,'srbench true models'!$A$1:$B$133,2,FALSE)</f>
        <v xml:space="preserve"> exp(-((theta-theta1)/sigma)**2/2)/(sqrt(2*3.1415926535)*sigma)</v>
      </c>
      <c r="D465" s="3">
        <f>_xlfn.IFNA(VLOOKUP(CONCATENATE($A465,"_",$B465), 'Srbench noise 0'!$A$1:$AH$1291, 32, FALSE),"")</f>
        <v>0.99268374000000004</v>
      </c>
      <c r="E465" s="17">
        <f>_xlfn.IFNA(VLOOKUP(CONCATENATE($A465,"_",$B465), 'Srbench noise 0'!$A$1:$AH$1291, 34, FALSE),"")</f>
        <v>5.1356099999999997E-3</v>
      </c>
      <c r="F465" s="17">
        <f>_xlfn.IFNA(VLOOKUP(CONCATENATE($A465,"_",$B465), 'Srbench noise 0'!$A$1:$AH$1291, 16, FALSE),"")</f>
        <v>21</v>
      </c>
      <c r="G465" s="17">
        <f>_xlfn.IFNA(VLOOKUP(CONCATENATE($A465,"_",$B465), 'Srbench noise 0'!$A$1:$AH$1291, 18, FALSE),"")</f>
        <v>3600.7</v>
      </c>
      <c r="H465" s="17" t="str">
        <f>_xlfn.IFNA(VLOOKUP(CONCATENATE($A465,"_",$B465), 'Srbench noise 0'!$A$1:$AH$1291, 28, FALSE),"")</f>
        <v>-0.11976646*(x1 - x2)**2*(x0**(-5))**0.5 + 0.00895507 + 0.37764871/x0</v>
      </c>
      <c r="I465" s="17">
        <f t="shared" si="42"/>
        <v>0</v>
      </c>
      <c r="J465" s="17">
        <f t="shared" si="43"/>
        <v>0</v>
      </c>
      <c r="K465" s="4">
        <f t="shared" si="44"/>
        <v>0</v>
      </c>
      <c r="L465" s="3">
        <f>_xlfn.IFNA(VLOOKUP(CONCATENATE($A465,"_",$B465), 'Srbench noise 0.01'!$A$1:$AH$1291, 32, FALSE),"")</f>
        <v>0.98801258999999997</v>
      </c>
      <c r="M465" s="17">
        <f>_xlfn.IFNA(VLOOKUP(CONCATENATE($A465,"_",$B465), 'Srbench noise 0.01'!$A$1:$AH$1291, 34, FALSE),"")</f>
        <v>6.57371E-3</v>
      </c>
      <c r="N465" s="17">
        <f>_xlfn.IFNA(VLOOKUP(CONCATENATE($A465,"_",$B465), 'Srbench noise 0.01'!$A$1:$AH$1291, 16, FALSE),"")</f>
        <v>41</v>
      </c>
      <c r="O465" s="17">
        <f>_xlfn.IFNA(VLOOKUP(CONCATENATE($A465,"_",$B465), 'Srbench noise 0.01'!$A$1:$AH$1291, 18, FALSE),"")</f>
        <v>1097.5999999999999</v>
      </c>
      <c r="P465" s="17" t="str">
        <f>_xlfn.IFNA(VLOOKUP(CONCATENATE($A465,"_",$B465), 'Srbench noise 0.01'!$A$1:$AH$1291, 28, FALSE),"")</f>
        <v>-36.2*(x1 - x2)**2*sin(x1*sin(1/x2))*sin(1/(x0 + x1 + 1))**2/(9.87*x0**2 + x0 + 1) + 0.39/x0</v>
      </c>
      <c r="Q465" s="17">
        <f t="shared" si="45"/>
        <v>0</v>
      </c>
      <c r="R465" s="17">
        <f t="shared" si="46"/>
        <v>0</v>
      </c>
      <c r="S465" s="4">
        <f t="shared" si="47"/>
        <v>0</v>
      </c>
    </row>
    <row r="466" spans="1:19" x14ac:dyDescent="0.25">
      <c r="A466" t="s">
        <v>54</v>
      </c>
      <c r="B466">
        <v>5390</v>
      </c>
      <c r="C466" t="str">
        <f>VLOOKUP(A466,'srbench true models'!$A$1:$B$133,2,FALSE)</f>
        <v xml:space="preserve"> exp(-((theta-theta1)/sigma)**2/2)/(sqrt(2*3.1415926535)*sigma)</v>
      </c>
      <c r="D466" s="3">
        <f>_xlfn.IFNA(VLOOKUP(CONCATENATE($A466,"_",$B466), 'Srbench noise 0'!$A$1:$AH$1291, 32, FALSE),"")</f>
        <v>0.99972106999999999</v>
      </c>
      <c r="E466" s="17">
        <f>_xlfn.IFNA(VLOOKUP(CONCATENATE($A466,"_",$B466), 'Srbench noise 0'!$A$1:$AH$1291, 34, FALSE),"")</f>
        <v>1.0056500000000001E-3</v>
      </c>
      <c r="F466" s="17">
        <f>_xlfn.IFNA(VLOOKUP(CONCATENATE($A466,"_",$B466), 'Srbench noise 0'!$A$1:$AH$1291, 16, FALSE),"")</f>
        <v>20</v>
      </c>
      <c r="G466" s="17">
        <f>_xlfn.IFNA(VLOOKUP(CONCATENATE($A466,"_",$B466), 'Srbench noise 0'!$A$1:$AH$1291, 18, FALSE),"")</f>
        <v>3600.7</v>
      </c>
      <c r="H466" s="17" t="str">
        <f>_xlfn.IFNA(VLOOKUP(CONCATENATE($A466,"_",$B466), 'Srbench noise 0'!$A$1:$AH$1291, 28, FALSE),"")</f>
        <v>0.399019*cos(log(x2/x1)/x0)**(x1*x2)/x0</v>
      </c>
      <c r="I466" s="17">
        <f t="shared" si="42"/>
        <v>1</v>
      </c>
      <c r="J466" s="17">
        <f t="shared" si="43"/>
        <v>0</v>
      </c>
      <c r="K466" s="4">
        <f t="shared" si="44"/>
        <v>0</v>
      </c>
      <c r="L466" s="3">
        <f>_xlfn.IFNA(VLOOKUP(CONCATENATE($A466,"_",$B466), 'Srbench noise 0.01'!$A$1:$AH$1291, 32, FALSE),"")</f>
        <v>0.99965393999999996</v>
      </c>
      <c r="M466" s="17">
        <f>_xlfn.IFNA(VLOOKUP(CONCATENATE($A466,"_",$B466), 'Srbench noise 0.01'!$A$1:$AH$1291, 34, FALSE),"")</f>
        <v>1.1201399999999999E-3</v>
      </c>
      <c r="N466" s="17">
        <f>_xlfn.IFNA(VLOOKUP(CONCATENATE($A466,"_",$B466), 'Srbench noise 0.01'!$A$1:$AH$1291, 16, FALSE),"")</f>
        <v>20</v>
      </c>
      <c r="O466" s="17">
        <f>_xlfn.IFNA(VLOOKUP(CONCATENATE($A466,"_",$B466), 'Srbench noise 0.01'!$A$1:$AH$1291, 18, FALSE),"")</f>
        <v>1570.6</v>
      </c>
      <c r="P466" s="17" t="str">
        <f>_xlfn.IFNA(VLOOKUP(CONCATENATE($A466,"_",$B466), 'Srbench noise 0.01'!$A$1:$AH$1291, 28, FALSE),"")</f>
        <v>0.4*cos(log(x2/x1)/x0)**(x1*x2)/x0</v>
      </c>
      <c r="Q466" s="17">
        <f t="shared" si="45"/>
        <v>1</v>
      </c>
      <c r="R466" s="17">
        <f t="shared" si="46"/>
        <v>0</v>
      </c>
      <c r="S466" s="4">
        <f t="shared" si="47"/>
        <v>0</v>
      </c>
    </row>
    <row r="467" spans="1:19" x14ac:dyDescent="0.25">
      <c r="A467" t="s">
        <v>54</v>
      </c>
      <c r="B467">
        <v>14423</v>
      </c>
      <c r="C467" t="str">
        <f>VLOOKUP(A467,'srbench true models'!$A$1:$B$133,2,FALSE)</f>
        <v xml:space="preserve"> exp(-((theta-theta1)/sigma)**2/2)/(sqrt(2*3.1415926535)*sigma)</v>
      </c>
      <c r="D467" s="3">
        <f>_xlfn.IFNA(VLOOKUP(CONCATENATE($A467,"_",$B467), 'Srbench noise 0'!$A$1:$AH$1291, 32, FALSE),"")</f>
        <v>0.99554039000000005</v>
      </c>
      <c r="E467" s="17">
        <f>_xlfn.IFNA(VLOOKUP(CONCATENATE($A467,"_",$B467), 'Srbench noise 0'!$A$1:$AH$1291, 34, FALSE),"")</f>
        <v>4.0255200000000003E-3</v>
      </c>
      <c r="F467" s="17">
        <f>_xlfn.IFNA(VLOOKUP(CONCATENATE($A467,"_",$B467), 'Srbench noise 0'!$A$1:$AH$1291, 16, FALSE),"")</f>
        <v>18</v>
      </c>
      <c r="G467" s="17">
        <f>_xlfn.IFNA(VLOOKUP(CONCATENATE($A467,"_",$B467), 'Srbench noise 0'!$A$1:$AH$1291, 18, FALSE),"")</f>
        <v>3600.4</v>
      </c>
      <c r="H467" s="17" t="str">
        <f>_xlfn.IFNA(VLOOKUP(CONCATENATE($A467,"_",$B467), 'Srbench noise 0'!$A$1:$AH$1291, 28, FALSE),"")</f>
        <v>(0.30491455*cos((x1 - x2)/x0) + 0.08765435)/x0</v>
      </c>
      <c r="I467" s="17">
        <f t="shared" si="42"/>
        <v>0</v>
      </c>
      <c r="J467" s="17">
        <f t="shared" si="43"/>
        <v>0</v>
      </c>
      <c r="K467" s="4">
        <f t="shared" si="44"/>
        <v>0</v>
      </c>
      <c r="L467" s="3">
        <f>_xlfn.IFNA(VLOOKUP(CONCATENATE($A467,"_",$B467), 'Srbench noise 0.01'!$A$1:$AH$1291, 32, FALSE),"")</f>
        <v>0.98300684000000005</v>
      </c>
      <c r="M467" s="17">
        <f>_xlfn.IFNA(VLOOKUP(CONCATENATE($A467,"_",$B467), 'Srbench noise 0.01'!$A$1:$AH$1291, 34, FALSE),"")</f>
        <v>7.8579700000000006E-3</v>
      </c>
      <c r="N467" s="17">
        <f>_xlfn.IFNA(VLOOKUP(CONCATENATE($A467,"_",$B467), 'Srbench noise 0.01'!$A$1:$AH$1291, 16, FALSE),"")</f>
        <v>19</v>
      </c>
      <c r="O467" s="17">
        <f>_xlfn.IFNA(VLOOKUP(CONCATENATE($A467,"_",$B467), 'Srbench noise 0.01'!$A$1:$AH$1291, 18, FALSE),"")</f>
        <v>3600.4</v>
      </c>
      <c r="P467" s="17" t="str">
        <f>_xlfn.IFNA(VLOOKUP(CONCATENATE($A467,"_",$B467), 'Srbench noise 0.01'!$A$1:$AH$1291, 28, FALSE),"")</f>
        <v>0.02 + 0.37/x0 - 0.11*(x1 - x2)**2/x0**2</v>
      </c>
      <c r="Q467" s="17">
        <f t="shared" si="45"/>
        <v>0</v>
      </c>
      <c r="R467" s="17">
        <f t="shared" si="46"/>
        <v>0</v>
      </c>
      <c r="S467" s="4">
        <f t="shared" si="47"/>
        <v>0</v>
      </c>
    </row>
    <row r="468" spans="1:19" x14ac:dyDescent="0.25">
      <c r="A468" t="s">
        <v>54</v>
      </c>
      <c r="B468">
        <v>15795</v>
      </c>
      <c r="C468" t="str">
        <f>VLOOKUP(A468,'srbench true models'!$A$1:$B$133,2,FALSE)</f>
        <v xml:space="preserve"> exp(-((theta-theta1)/sigma)**2/2)/(sqrt(2*3.1415926535)*sigma)</v>
      </c>
      <c r="D468" s="3">
        <f>_xlfn.IFNA(VLOOKUP(CONCATENATE($A468,"_",$B468), 'Srbench noise 0'!$A$1:$AH$1291, 32, FALSE),"")</f>
        <v>1</v>
      </c>
      <c r="E468" s="17">
        <f>_xlfn.IFNA(VLOOKUP(CONCATENATE($A468,"_",$B468), 'Srbench noise 0'!$A$1:$AH$1291, 34, FALSE),"")</f>
        <v>0</v>
      </c>
      <c r="F468" s="17">
        <f>_xlfn.IFNA(VLOOKUP(CONCATENATE($A468,"_",$B468), 'Srbench noise 0'!$A$1:$AH$1291, 16, FALSE),"")</f>
        <v>21</v>
      </c>
      <c r="G468" s="17">
        <f>_xlfn.IFNA(VLOOKUP(CONCATENATE($A468,"_",$B468), 'Srbench noise 0'!$A$1:$AH$1291, 18, FALSE),"")</f>
        <v>3294.7</v>
      </c>
      <c r="H468" s="17" t="str">
        <f>_xlfn.IFNA(VLOOKUP(CONCATENATE($A468,"_",$B468), 'Srbench noise 0'!$A$1:$AH$1291, 28, FALSE),"")</f>
        <v>0.39894228*(exp(-(x1 - x2)**2/x0**2)/x0**2)**0.5</v>
      </c>
      <c r="I468" s="17">
        <f t="shared" si="42"/>
        <v>1</v>
      </c>
      <c r="J468" s="17">
        <f t="shared" si="43"/>
        <v>1</v>
      </c>
      <c r="K468" s="4">
        <f t="shared" si="44"/>
        <v>1</v>
      </c>
      <c r="L468" s="3">
        <f>_xlfn.IFNA(VLOOKUP(CONCATENATE($A468,"_",$B468), 'Srbench noise 0.01'!$A$1:$AH$1291, 32, FALSE),"")</f>
        <v>0.99125057999999999</v>
      </c>
      <c r="M468" s="17">
        <f>_xlfn.IFNA(VLOOKUP(CONCATENATE($A468,"_",$B468), 'Srbench noise 0.01'!$A$1:$AH$1291, 34, FALSE),"")</f>
        <v>5.6460199999999999E-3</v>
      </c>
      <c r="N468" s="17">
        <f>_xlfn.IFNA(VLOOKUP(CONCATENATE($A468,"_",$B468), 'Srbench noise 0.01'!$A$1:$AH$1291, 16, FALSE),"")</f>
        <v>26</v>
      </c>
      <c r="O468" s="17">
        <f>_xlfn.IFNA(VLOOKUP(CONCATENATE($A468,"_",$B468), 'Srbench noise 0.01'!$A$1:$AH$1291, 18, FALSE),"")</f>
        <v>661.1</v>
      </c>
      <c r="P468" s="17" t="str">
        <f>_xlfn.IFNA(VLOOKUP(CONCATENATE($A468,"_",$B468), 'Srbench noise 0.01'!$A$1:$AH$1291, 28, FALSE),"")</f>
        <v>(0.31*cos(log((x2/x1)**(x1 + x2))*sin(0.5/x0)) + 0.08)/x0</v>
      </c>
      <c r="Q468" s="17">
        <f t="shared" si="45"/>
        <v>0</v>
      </c>
      <c r="R468" s="17">
        <f t="shared" si="46"/>
        <v>0</v>
      </c>
      <c r="S468" s="4">
        <f t="shared" si="47"/>
        <v>0</v>
      </c>
    </row>
    <row r="469" spans="1:19" x14ac:dyDescent="0.25">
      <c r="A469" t="s">
        <v>54</v>
      </c>
      <c r="B469">
        <v>16850</v>
      </c>
      <c r="C469" t="str">
        <f>VLOOKUP(A469,'srbench true models'!$A$1:$B$133,2,FALSE)</f>
        <v xml:space="preserve"> exp(-((theta-theta1)/sigma)**2/2)/(sqrt(2*3.1415926535)*sigma)</v>
      </c>
      <c r="D469" s="3">
        <f>_xlfn.IFNA(VLOOKUP(CONCATENATE($A469,"_",$B469), 'Srbench noise 0'!$A$1:$AH$1291, 32, FALSE),"")</f>
        <v>0.99361255999999998</v>
      </c>
      <c r="E469" s="17">
        <f>_xlfn.IFNA(VLOOKUP(CONCATENATE($A469,"_",$B469), 'Srbench noise 0'!$A$1:$AH$1291, 34, FALSE),"")</f>
        <v>4.8034499999999999E-3</v>
      </c>
      <c r="F469" s="17">
        <f>_xlfn.IFNA(VLOOKUP(CONCATENATE($A469,"_",$B469), 'Srbench noise 0'!$A$1:$AH$1291, 16, FALSE),"")</f>
        <v>19</v>
      </c>
      <c r="G469" s="17">
        <f>_xlfn.IFNA(VLOOKUP(CONCATENATE($A469,"_",$B469), 'Srbench noise 0'!$A$1:$AH$1291, 18, FALSE),"")</f>
        <v>3600.9</v>
      </c>
      <c r="H469" s="17" t="str">
        <f>_xlfn.IFNA(VLOOKUP(CONCATENATE($A469,"_",$B469), 'Srbench noise 0'!$A$1:$AH$1291, 28, FALSE),"")</f>
        <v>0.02551315*sin(x0) + 0.11933441 + 0.22956376*cos(x1 - x2)/x0**x0</v>
      </c>
      <c r="I469" s="17">
        <f t="shared" si="42"/>
        <v>0</v>
      </c>
      <c r="J469" s="17">
        <f t="shared" si="43"/>
        <v>0</v>
      </c>
      <c r="K469" s="4">
        <f t="shared" si="44"/>
        <v>0</v>
      </c>
      <c r="L469" s="3">
        <f>_xlfn.IFNA(VLOOKUP(CONCATENATE($A469,"_",$B469), 'Srbench noise 0.01'!$A$1:$AH$1291, 32, FALSE),"")</f>
        <v>0.99129692999999997</v>
      </c>
      <c r="M469" s="17">
        <f>_xlfn.IFNA(VLOOKUP(CONCATENATE($A469,"_",$B469), 'Srbench noise 0.01'!$A$1:$AH$1291, 34, FALSE),"")</f>
        <v>5.6069400000000004E-3</v>
      </c>
      <c r="N469" s="17">
        <f>_xlfn.IFNA(VLOOKUP(CONCATENATE($A469,"_",$B469), 'Srbench noise 0.01'!$A$1:$AH$1291, 16, FALSE),"")</f>
        <v>22</v>
      </c>
      <c r="O469" s="17">
        <f>_xlfn.IFNA(VLOOKUP(CONCATENATE($A469,"_",$B469), 'Srbench noise 0.01'!$A$1:$AH$1291, 18, FALSE),"")</f>
        <v>153.6</v>
      </c>
      <c r="P469" s="17" t="str">
        <f>_xlfn.IFNA(VLOOKUP(CONCATENATE($A469,"_",$B469), 'Srbench noise 0.01'!$A$1:$AH$1291, 28, FALSE),"")</f>
        <v>0.02 + 0.37/x0 - 0.31*sin(0.41*(-x1 + x2)**2)/x0**2</v>
      </c>
      <c r="Q469" s="17">
        <f t="shared" si="45"/>
        <v>0</v>
      </c>
      <c r="R469" s="17">
        <f t="shared" si="46"/>
        <v>0</v>
      </c>
      <c r="S469" s="4">
        <f t="shared" si="47"/>
        <v>0</v>
      </c>
    </row>
    <row r="470" spans="1:19" x14ac:dyDescent="0.25">
      <c r="A470" t="s">
        <v>54</v>
      </c>
      <c r="B470">
        <v>21962</v>
      </c>
      <c r="C470" t="str">
        <f>VLOOKUP(A470,'srbench true models'!$A$1:$B$133,2,FALSE)</f>
        <v xml:space="preserve"> exp(-((theta-theta1)/sigma)**2/2)/(sqrt(2*3.1415926535)*sigma)</v>
      </c>
      <c r="D470" s="3">
        <f>_xlfn.IFNA(VLOOKUP(CONCATENATE($A470,"_",$B470), 'Srbench noise 0'!$A$1:$AH$1291, 32, FALSE),"")</f>
        <v>0.98824294000000001</v>
      </c>
      <c r="E470" s="17">
        <f>_xlfn.IFNA(VLOOKUP(CONCATENATE($A470,"_",$B470), 'Srbench noise 0'!$A$1:$AH$1291, 34, FALSE),"")</f>
        <v>6.5132899999999997E-3</v>
      </c>
      <c r="F470" s="17">
        <f>_xlfn.IFNA(VLOOKUP(CONCATENATE($A470,"_",$B470), 'Srbench noise 0'!$A$1:$AH$1291, 16, FALSE),"")</f>
        <v>21</v>
      </c>
      <c r="G470" s="17">
        <f>_xlfn.IFNA(VLOOKUP(CONCATENATE($A470,"_",$B470), 'Srbench noise 0'!$A$1:$AH$1291, 18, FALSE),"")</f>
        <v>3600.2</v>
      </c>
      <c r="H470" s="17" t="str">
        <f>_xlfn.IFNA(VLOOKUP(CONCATENATE($A470,"_",$B470), 'Srbench noise 0'!$A$1:$AH$1291, 28, FALSE),"")</f>
        <v>-0.66357288*sin(log(x0 + 1)) + 0.79227526 - 0.10616099*(x1 - x2)**2/x0**2</v>
      </c>
      <c r="I470" s="17">
        <f t="shared" si="42"/>
        <v>0</v>
      </c>
      <c r="J470" s="17">
        <f t="shared" si="43"/>
        <v>0</v>
      </c>
      <c r="K470" s="4">
        <f t="shared" si="44"/>
        <v>0</v>
      </c>
      <c r="L470" s="3">
        <f>_xlfn.IFNA(VLOOKUP(CONCATENATE($A470,"_",$B470), 'Srbench noise 0.01'!$A$1:$AH$1291, 32, FALSE),"")</f>
        <v>0.96259636999999998</v>
      </c>
      <c r="M470" s="17">
        <f>_xlfn.IFNA(VLOOKUP(CONCATENATE($A470,"_",$B470), 'Srbench noise 0.01'!$A$1:$AH$1291, 34, FALSE),"")</f>
        <v>1.161738E-2</v>
      </c>
      <c r="N470" s="17">
        <f>_xlfn.IFNA(VLOOKUP(CONCATENATE($A470,"_",$B470), 'Srbench noise 0.01'!$A$1:$AH$1291, 16, FALSE),"")</f>
        <v>28</v>
      </c>
      <c r="O470" s="17">
        <f>_xlfn.IFNA(VLOOKUP(CONCATENATE($A470,"_",$B470), 'Srbench noise 0.01'!$A$1:$AH$1291, 18, FALSE),"")</f>
        <v>239.1</v>
      </c>
      <c r="P470" s="17" t="str">
        <f>_xlfn.IFNA(VLOOKUP(CONCATENATE($A470,"_",$B470), 'Srbench noise 0.01'!$A$1:$AH$1291, 28, FALSE),"")</f>
        <v>(x0*(0.03*x0 - 0.09*log(x0) + 0.05) + 0.32*cos((x1 - x2)/x0))/x0</v>
      </c>
      <c r="Q470" s="17">
        <f t="shared" si="45"/>
        <v>0</v>
      </c>
      <c r="R470" s="17">
        <f t="shared" si="46"/>
        <v>0</v>
      </c>
      <c r="S470" s="4">
        <f t="shared" si="47"/>
        <v>0</v>
      </c>
    </row>
    <row r="471" spans="1:19" x14ac:dyDescent="0.25">
      <c r="A471" t="s">
        <v>54</v>
      </c>
      <c r="B471">
        <v>23654</v>
      </c>
      <c r="C471" t="str">
        <f>VLOOKUP(A471,'srbench true models'!$A$1:$B$133,2,FALSE)</f>
        <v xml:space="preserve"> exp(-((theta-theta1)/sigma)**2/2)/(sqrt(2*3.1415926535)*sigma)</v>
      </c>
      <c r="D471" s="3">
        <f>_xlfn.IFNA(VLOOKUP(CONCATENATE($A471,"_",$B471), 'Srbench noise 0'!$A$1:$AH$1291, 32, FALSE),"")</f>
        <v>0.99163292999999997</v>
      </c>
      <c r="E471" s="17">
        <f>_xlfn.IFNA(VLOOKUP(CONCATENATE($A471,"_",$B471), 'Srbench noise 0'!$A$1:$AH$1291, 34, FALSE),"")</f>
        <v>5.5048500000000004E-3</v>
      </c>
      <c r="F471" s="17">
        <f>_xlfn.IFNA(VLOOKUP(CONCATENATE($A471,"_",$B471), 'Srbench noise 0'!$A$1:$AH$1291, 16, FALSE),"")</f>
        <v>21</v>
      </c>
      <c r="G471" s="17">
        <f>_xlfn.IFNA(VLOOKUP(CONCATENATE($A471,"_",$B471), 'Srbench noise 0'!$A$1:$AH$1291, 18, FALSE),"")</f>
        <v>3600.7</v>
      </c>
      <c r="H471" s="17" t="str">
        <f>_xlfn.IFNA(VLOOKUP(CONCATENATE($A471,"_",$B471), 'Srbench noise 0'!$A$1:$AH$1291, 28, FALSE),"")</f>
        <v>0.00960426 - 1.82553397*(x1 - x2)**2/(x0 + 1)**4 + 0.37756499/x0</v>
      </c>
      <c r="I471" s="17">
        <f t="shared" si="42"/>
        <v>0</v>
      </c>
      <c r="J471" s="17">
        <f t="shared" si="43"/>
        <v>0</v>
      </c>
      <c r="K471" s="4">
        <f t="shared" si="44"/>
        <v>0</v>
      </c>
      <c r="L471" s="3">
        <f>_xlfn.IFNA(VLOOKUP(CONCATENATE($A471,"_",$B471), 'Srbench noise 0.01'!$A$1:$AH$1291, 32, FALSE),"")</f>
        <v>0.98919709</v>
      </c>
      <c r="M471" s="17">
        <f>_xlfn.IFNA(VLOOKUP(CONCATENATE($A471,"_",$B471), 'Srbench noise 0.01'!$A$1:$AH$1291, 34, FALSE),"")</f>
        <v>6.25502E-3</v>
      </c>
      <c r="N471" s="17">
        <f>_xlfn.IFNA(VLOOKUP(CONCATENATE($A471,"_",$B471), 'Srbench noise 0.01'!$A$1:$AH$1291, 16, FALSE),"")</f>
        <v>23</v>
      </c>
      <c r="O471" s="17">
        <f>_xlfn.IFNA(VLOOKUP(CONCATENATE($A471,"_",$B471), 'Srbench noise 0.01'!$A$1:$AH$1291, 18, FALSE),"")</f>
        <v>360.9</v>
      </c>
      <c r="P471" s="17" t="str">
        <f>_xlfn.IFNA(VLOOKUP(CONCATENATE($A471,"_",$B471), 'Srbench noise 0.01'!$A$1:$AH$1291, 28, FALSE),"")</f>
        <v>-0.27*sin(log(x0)) + 0.37 - 0.47*(x1 - x2)**2/(x0**2 + 1)**2</v>
      </c>
      <c r="Q471" s="17">
        <f t="shared" si="45"/>
        <v>0</v>
      </c>
      <c r="R471" s="17">
        <f t="shared" si="46"/>
        <v>0</v>
      </c>
      <c r="S471" s="4">
        <f t="shared" si="47"/>
        <v>0</v>
      </c>
    </row>
    <row r="472" spans="1:19" x14ac:dyDescent="0.25">
      <c r="A472" t="s">
        <v>54</v>
      </c>
      <c r="B472">
        <v>28020</v>
      </c>
      <c r="C472" t="str">
        <f>VLOOKUP(A472,'srbench true models'!$A$1:$B$133,2,FALSE)</f>
        <v xml:space="preserve"> exp(-((theta-theta1)/sigma)**2/2)/(sqrt(2*3.1415926535)*sigma)</v>
      </c>
      <c r="D472" s="3">
        <f>_xlfn.IFNA(VLOOKUP(CONCATENATE($A472,"_",$B472), 'Srbench noise 0'!$A$1:$AH$1291, 32, FALSE),"")</f>
        <v>0.99606132000000003</v>
      </c>
      <c r="E472" s="17">
        <f>_xlfn.IFNA(VLOOKUP(CONCATENATE($A472,"_",$B472), 'Srbench noise 0'!$A$1:$AH$1291, 34, FALSE),"")</f>
        <v>3.7731399999999999E-3</v>
      </c>
      <c r="F472" s="17">
        <f>_xlfn.IFNA(VLOOKUP(CONCATENATE($A472,"_",$B472), 'Srbench noise 0'!$A$1:$AH$1291, 16, FALSE),"")</f>
        <v>24</v>
      </c>
      <c r="G472" s="17">
        <f>_xlfn.IFNA(VLOOKUP(CONCATENATE($A472,"_",$B472), 'Srbench noise 0'!$A$1:$AH$1291, 18, FALSE),"")</f>
        <v>3601.3</v>
      </c>
      <c r="H472" s="17" t="str">
        <f>_xlfn.IFNA(VLOOKUP(CONCATENATE($A472,"_",$B472), 'Srbench noise 0'!$A$1:$AH$1291, 28, FALSE),"")</f>
        <v>-0.06882305*x0 + 0.38384328 - 4.49702846*sin(-x1 + x2 + 11)/(x0 + 1)**4 - 0.19894459/x0</v>
      </c>
      <c r="I472" s="17">
        <f t="shared" si="42"/>
        <v>0</v>
      </c>
      <c r="J472" s="17">
        <f t="shared" si="43"/>
        <v>0</v>
      </c>
      <c r="K472" s="4">
        <f t="shared" si="44"/>
        <v>0</v>
      </c>
      <c r="L472" s="3">
        <f>_xlfn.IFNA(VLOOKUP(CONCATENATE($A472,"_",$B472), 'Srbench noise 0.01'!$A$1:$AH$1291, 32, FALSE),"")</f>
        <v>0.98770111000000005</v>
      </c>
      <c r="M472" s="17">
        <f>_xlfn.IFNA(VLOOKUP(CONCATENATE($A472,"_",$B472), 'Srbench noise 0.01'!$A$1:$AH$1291, 34, FALSE),"")</f>
        <v>6.66747E-3</v>
      </c>
      <c r="N472" s="17">
        <f>_xlfn.IFNA(VLOOKUP(CONCATENATE($A472,"_",$B472), 'Srbench noise 0.01'!$A$1:$AH$1291, 16, FALSE),"")</f>
        <v>18</v>
      </c>
      <c r="O472" s="17">
        <f>_xlfn.IFNA(VLOOKUP(CONCATENATE($A472,"_",$B472), 'Srbench noise 0.01'!$A$1:$AH$1291, 18, FALSE),"")</f>
        <v>3210.4</v>
      </c>
      <c r="P472" s="17" t="str">
        <f>_xlfn.IFNA(VLOOKUP(CONCATENATE($A472,"_",$B472), 'Srbench noise 0.01'!$A$1:$AH$1291, 28, FALSE),"")</f>
        <v>0.39/x0 - 0.13*(x1 - x2)**2/x0**3</v>
      </c>
      <c r="Q472" s="17">
        <f t="shared" si="45"/>
        <v>0</v>
      </c>
      <c r="R472" s="17">
        <f t="shared" si="46"/>
        <v>0</v>
      </c>
      <c r="S472" s="4">
        <f t="shared" si="47"/>
        <v>0</v>
      </c>
    </row>
    <row r="473" spans="1:19" x14ac:dyDescent="0.25">
      <c r="A473" t="s">
        <v>54</v>
      </c>
      <c r="B473">
        <v>29910</v>
      </c>
      <c r="C473" t="str">
        <f>VLOOKUP(A473,'srbench true models'!$A$1:$B$133,2,FALSE)</f>
        <v xml:space="preserve"> exp(-((theta-theta1)/sigma)**2/2)/(sqrt(2*3.1415926535)*sigma)</v>
      </c>
      <c r="D473" s="3">
        <f>_xlfn.IFNA(VLOOKUP(CONCATENATE($A473,"_",$B473), 'Srbench noise 0'!$A$1:$AH$1291, 32, FALSE),"")</f>
        <v>0.99356034000000004</v>
      </c>
      <c r="E473" s="17">
        <f>_xlfn.IFNA(VLOOKUP(CONCATENATE($A473,"_",$B473), 'Srbench noise 0'!$A$1:$AH$1291, 34, FALSE),"")</f>
        <v>4.8581700000000002E-3</v>
      </c>
      <c r="F473" s="17">
        <f>_xlfn.IFNA(VLOOKUP(CONCATENATE($A473,"_",$B473), 'Srbench noise 0'!$A$1:$AH$1291, 16, FALSE),"")</f>
        <v>33</v>
      </c>
      <c r="G473" s="17">
        <f>_xlfn.IFNA(VLOOKUP(CONCATENATE($A473,"_",$B473), 'Srbench noise 0'!$A$1:$AH$1291, 18, FALSE),"")</f>
        <v>3601.7</v>
      </c>
      <c r="H473" s="17" t="str">
        <f>_xlfn.IFNA(VLOOKUP(CONCATENATE($A473,"_",$B473), 'Srbench noise 0'!$A$1:$AH$1291, 28, FALSE),"")</f>
        <v>1.22968037*0.25**x0*sin(x1/x2**0.5 + x2*cos(x2**0.5)/x1)**2 - 0.04905196*x0 + 0.33146252 - 0.21607813/x0</v>
      </c>
      <c r="I473" s="17">
        <f t="shared" si="42"/>
        <v>0</v>
      </c>
      <c r="J473" s="17">
        <f t="shared" si="43"/>
        <v>0</v>
      </c>
      <c r="K473" s="4">
        <f t="shared" si="44"/>
        <v>0</v>
      </c>
      <c r="L473" s="3">
        <f>_xlfn.IFNA(VLOOKUP(CONCATENATE($A473,"_",$B473), 'Srbench noise 0.01'!$A$1:$AH$1291, 32, FALSE),"")</f>
        <v>0.98603660999999998</v>
      </c>
      <c r="M473" s="17">
        <f>_xlfn.IFNA(VLOOKUP(CONCATENATE($A473,"_",$B473), 'Srbench noise 0.01'!$A$1:$AH$1291, 34, FALSE),"")</f>
        <v>7.15381E-3</v>
      </c>
      <c r="N473" s="17">
        <f>_xlfn.IFNA(VLOOKUP(CONCATENATE($A473,"_",$B473), 'Srbench noise 0.01'!$A$1:$AH$1291, 16, FALSE),"")</f>
        <v>19</v>
      </c>
      <c r="O473" s="17">
        <f>_xlfn.IFNA(VLOOKUP(CONCATENATE($A473,"_",$B473), 'Srbench noise 0.01'!$A$1:$AH$1291, 18, FALSE),"")</f>
        <v>3600.7</v>
      </c>
      <c r="P473" s="17" t="str">
        <f>_xlfn.IFNA(VLOOKUP(CONCATENATE($A473,"_",$B473), 'Srbench noise 0.01'!$A$1:$AH$1291, 28, FALSE),"")</f>
        <v>0.68*0.4**x0 + 0.09 - 0.1*(x1 - x2)**2/x0**2</v>
      </c>
      <c r="Q473" s="17">
        <f t="shared" si="45"/>
        <v>0</v>
      </c>
      <c r="R473" s="17">
        <f t="shared" si="46"/>
        <v>0</v>
      </c>
      <c r="S473" s="4">
        <f t="shared" si="47"/>
        <v>0</v>
      </c>
    </row>
    <row r="474" spans="1:19" x14ac:dyDescent="0.25">
      <c r="A474" t="s">
        <v>78</v>
      </c>
      <c r="B474">
        <v>860</v>
      </c>
      <c r="C474" t="str">
        <f>VLOOKUP(A474,'srbench true models'!$A$1:$B$133,2,FALSE)</f>
        <v xml:space="preserve"> sqrt((x2-x1)**2+(y2-y1)**2)</v>
      </c>
      <c r="D474" s="3">
        <f>_xlfn.IFNA(VLOOKUP(CONCATENATE($A474,"_",$B474), 'Srbench noise 0'!$A$1:$AH$1291, 32, FALSE),"")</f>
        <v>0.94418088</v>
      </c>
      <c r="E474" s="17">
        <f>_xlfn.IFNA(VLOOKUP(CONCATENATE($A474,"_",$B474), 'Srbench noise 0'!$A$1:$AH$1291, 34, FALSE),"")</f>
        <v>0.23514936</v>
      </c>
      <c r="F474" s="17">
        <f>_xlfn.IFNA(VLOOKUP(CONCATENATE($A474,"_",$B474), 'Srbench noise 0'!$A$1:$AH$1291, 16, FALSE),"")</f>
        <v>91</v>
      </c>
      <c r="G474" s="17">
        <f>_xlfn.IFNA(VLOOKUP(CONCATENATE($A474,"_",$B474), 'Srbench noise 0'!$A$1:$AH$1291, 18, FALSE),"")</f>
        <v>3603</v>
      </c>
      <c r="H474" s="17" t="str">
        <f>_xlfn.IFNA(VLOOKUP(CONCATENATE($A474,"_",$B474), 'Srbench noise 0'!$A$1:$AH$1291, 28, FALSE),"")</f>
        <v>-1.70627584*x0*exp(1/(x0/x1 + x1/x0)) + 2.81192535*x0 - 1.64917315*x1*exp(1/(x0/x1 + x1/x0)) + 2.73427957*x1 + 3.11845725*exp(1/(x0/x1 + x1/x0)) - 1.13267248*sin(2*x2/(x3 + 1/x3)) - 1.64551676*cos(1/(x2/x3 + 1/x3) - 1/x3) - 1.79863902</v>
      </c>
      <c r="I474" s="17">
        <f t="shared" si="42"/>
        <v>0</v>
      </c>
      <c r="J474" s="17">
        <f t="shared" si="43"/>
        <v>0</v>
      </c>
      <c r="K474" s="4">
        <f t="shared" si="44"/>
        <v>0</v>
      </c>
      <c r="L474" s="3">
        <f>_xlfn.IFNA(VLOOKUP(CONCATENATE($A474,"_",$B474), 'Srbench noise 0.01'!$A$1:$AH$1291, 32, FALSE),"")</f>
        <v>0.94326390999999998</v>
      </c>
      <c r="M474" s="17">
        <f>_xlfn.IFNA(VLOOKUP(CONCATENATE($A474,"_",$B474), 'Srbench noise 0.01'!$A$1:$AH$1291, 34, FALSE),"")</f>
        <v>0.23707295</v>
      </c>
      <c r="N474" s="17">
        <f>_xlfn.IFNA(VLOOKUP(CONCATENATE($A474,"_",$B474), 'Srbench noise 0.01'!$A$1:$AH$1291, 16, FALSE),"")</f>
        <v>91</v>
      </c>
      <c r="O474" s="17">
        <f>_xlfn.IFNA(VLOOKUP(CONCATENATE($A474,"_",$B474), 'Srbench noise 0.01'!$A$1:$AH$1291, 18, FALSE),"")</f>
        <v>3605</v>
      </c>
      <c r="P474" s="17" t="str">
        <f>_xlfn.IFNA(VLOOKUP(CONCATENATE($A474,"_",$B474), 'Srbench noise 0.01'!$A$1:$AH$1291, 28, FALSE),"")</f>
        <v>-1.71*x0*exp(1/(x0/x1 + x1/x0)) + 2.81*x0 - 1.64*x1*exp(1/(x0/x1 + x1/x0)) + 2.72*x1 + 3.09*exp(1/(x0/x1 + x1/x0)) - 1.13*sin(2*x2/(x3 + 1/x3)) - 1.64*cos(1/(x2/x3 + 1/x3) - 1/x3) - 1.76</v>
      </c>
      <c r="Q474" s="17">
        <f t="shared" si="45"/>
        <v>0</v>
      </c>
      <c r="R474" s="17">
        <f t="shared" si="46"/>
        <v>0</v>
      </c>
      <c r="S474" s="4">
        <f t="shared" si="47"/>
        <v>0</v>
      </c>
    </row>
    <row r="475" spans="1:19" x14ac:dyDescent="0.25">
      <c r="A475" t="s">
        <v>78</v>
      </c>
      <c r="B475">
        <v>4426</v>
      </c>
      <c r="C475" t="str">
        <f>VLOOKUP(A475,'srbench true models'!$A$1:$B$133,2,FALSE)</f>
        <v xml:space="preserve"> sqrt((x2-x1)**2+(y2-y1)**2)</v>
      </c>
      <c r="D475" s="3">
        <f>_xlfn.IFNA(VLOOKUP(CONCATENATE($A475,"_",$B475), 'Srbench noise 0'!$A$1:$AH$1291, 32, FALSE),"")</f>
        <v>0.92308809999999997</v>
      </c>
      <c r="E475" s="17">
        <f>_xlfn.IFNA(VLOOKUP(CONCATENATE($A475,"_",$B475), 'Srbench noise 0'!$A$1:$AH$1291, 34, FALSE),"")</f>
        <v>0.27591265999999998</v>
      </c>
      <c r="F475" s="17">
        <f>_xlfn.IFNA(VLOOKUP(CONCATENATE($A475,"_",$B475), 'Srbench noise 0'!$A$1:$AH$1291, 16, FALSE),"")</f>
        <v>50</v>
      </c>
      <c r="G475" s="17">
        <f>_xlfn.IFNA(VLOOKUP(CONCATENATE($A475,"_",$B475), 'Srbench noise 0'!$A$1:$AH$1291, 18, FALSE),"")</f>
        <v>3600.6</v>
      </c>
      <c r="H475" s="17" t="str">
        <f>_xlfn.IFNA(VLOOKUP(CONCATENATE($A475,"_",$B475), 'Srbench noise 0'!$A$1:$AH$1291, 28, FALSE),"")</f>
        <v>-2.51273208*cos(log(1/(1/(x0*x1) + x1**2/x0**2) + sin(1/x0)/x1)) + 7.60631954 - 6.28155685/(x2*sin(1/x3) + x3*sin(1/x2) - 0.5)</v>
      </c>
      <c r="I475" s="17">
        <f t="shared" si="42"/>
        <v>0</v>
      </c>
      <c r="J475" s="17">
        <f t="shared" si="43"/>
        <v>0</v>
      </c>
      <c r="K475" s="4">
        <f t="shared" si="44"/>
        <v>0</v>
      </c>
      <c r="L475" s="3">
        <f>_xlfn.IFNA(VLOOKUP(CONCATENATE($A475,"_",$B475), 'Srbench noise 0.01'!$A$1:$AH$1291, 32, FALSE),"")</f>
        <v>0.93943783000000003</v>
      </c>
      <c r="M475" s="17">
        <f>_xlfn.IFNA(VLOOKUP(CONCATENATE($A475,"_",$B475), 'Srbench noise 0.01'!$A$1:$AH$1291, 34, FALSE),"")</f>
        <v>0.24483616</v>
      </c>
      <c r="N475" s="17">
        <f>_xlfn.IFNA(VLOOKUP(CONCATENATE($A475,"_",$B475), 'Srbench noise 0.01'!$A$1:$AH$1291, 16, FALSE),"")</f>
        <v>78</v>
      </c>
      <c r="O475" s="17">
        <f>_xlfn.IFNA(VLOOKUP(CONCATENATE($A475,"_",$B475), 'Srbench noise 0.01'!$A$1:$AH$1291, 18, FALSE),"")</f>
        <v>3601</v>
      </c>
      <c r="P475" s="17" t="str">
        <f>_xlfn.IFNA(VLOOKUP(CONCATENATE($A475,"_",$B475), 'Srbench noise 0.01'!$A$1:$AH$1291, 28, FALSE),"")</f>
        <v>2.2*cos(log(1/(1/(x0*x1) + x1**2/x0**2) + sin(1/x0)/x1)) + 3.86 - 7.94*cos(log(1/(1/(x0*x1) + x1**2/x0**2) + sin(1/x0)/x1))/(x2*sin(1/x3) + x3*sin(1/x2) - 0.5)</v>
      </c>
      <c r="Q475" s="17">
        <f t="shared" si="45"/>
        <v>0</v>
      </c>
      <c r="R475" s="17">
        <f t="shared" si="46"/>
        <v>0</v>
      </c>
      <c r="S475" s="4">
        <f t="shared" si="47"/>
        <v>0</v>
      </c>
    </row>
    <row r="476" spans="1:19" x14ac:dyDescent="0.25">
      <c r="A476" t="s">
        <v>78</v>
      </c>
      <c r="B476">
        <v>5390</v>
      </c>
      <c r="C476" t="str">
        <f>VLOOKUP(A476,'srbench true models'!$A$1:$B$133,2,FALSE)</f>
        <v xml:space="preserve"> sqrt((x2-x1)**2+(y2-y1)**2)</v>
      </c>
      <c r="D476" s="3">
        <f>_xlfn.IFNA(VLOOKUP(CONCATENATE($A476,"_",$B476), 'Srbench noise 0'!$A$1:$AH$1291, 32, FALSE),"")</f>
        <v>0.96326613000000005</v>
      </c>
      <c r="E476" s="17">
        <f>_xlfn.IFNA(VLOOKUP(CONCATENATE($A476,"_",$B476), 'Srbench noise 0'!$A$1:$AH$1291, 34, FALSE),"")</f>
        <v>0.19019287000000001</v>
      </c>
      <c r="F476" s="17">
        <f>_xlfn.IFNA(VLOOKUP(CONCATENATE($A476,"_",$B476), 'Srbench noise 0'!$A$1:$AH$1291, 16, FALSE),"")</f>
        <v>50</v>
      </c>
      <c r="G476" s="17">
        <f>_xlfn.IFNA(VLOOKUP(CONCATENATE($A476,"_",$B476), 'Srbench noise 0'!$A$1:$AH$1291, 18, FALSE),"")</f>
        <v>3601.8</v>
      </c>
      <c r="H476" s="17" t="str">
        <f>_xlfn.IFNA(VLOOKUP(CONCATENATE($A476,"_",$B476), 'Srbench noise 0'!$A$1:$AH$1291, 28, FALSE),"")</f>
        <v>-0.44906773*x0*cos(0.83634023*x0/x1) + 0.27400217*x1*cos(3.14159265*x0/x1) + 0.59579004*x1 - 0.31937638*cos(3.14159265*x0/x1) - 1.88339386*cos(0.5*((-x2 + x3)**2)**0.5 + 0.25) + 2.02480607</v>
      </c>
      <c r="I476" s="17">
        <f t="shared" si="42"/>
        <v>0</v>
      </c>
      <c r="J476" s="17">
        <f t="shared" si="43"/>
        <v>0</v>
      </c>
      <c r="K476" s="4">
        <f t="shared" si="44"/>
        <v>0</v>
      </c>
      <c r="L476" s="3">
        <f>_xlfn.IFNA(VLOOKUP(CONCATENATE($A476,"_",$B476), 'Srbench noise 0.01'!$A$1:$AH$1291, 32, FALSE),"")</f>
        <v>0.96210927000000002</v>
      </c>
      <c r="M476" s="17">
        <f>_xlfn.IFNA(VLOOKUP(CONCATENATE($A476,"_",$B476), 'Srbench noise 0.01'!$A$1:$AH$1291, 34, FALSE),"")</f>
        <v>0.19316452000000001</v>
      </c>
      <c r="N476" s="17">
        <f>_xlfn.IFNA(VLOOKUP(CONCATENATE($A476,"_",$B476), 'Srbench noise 0.01'!$A$1:$AH$1291, 16, FALSE),"")</f>
        <v>28</v>
      </c>
      <c r="O476" s="17">
        <f>_xlfn.IFNA(VLOOKUP(CONCATENATE($A476,"_",$B476), 'Srbench noise 0.01'!$A$1:$AH$1291, 18, FALSE),"")</f>
        <v>3600.9</v>
      </c>
      <c r="P476" s="17" t="str">
        <f>_xlfn.IFNA(VLOOKUP(CONCATENATE($A476,"_",$B476), 'Srbench noise 0.01'!$A$1:$AH$1291, 28, FALSE),"")</f>
        <v>-2.21*cos(0.5*x0 - 0.5*x1) - 1.86*cos(0.5*((x2 - x3)**2)**0.5 + 0.25) + 4.68</v>
      </c>
      <c r="Q476" s="17">
        <f t="shared" si="45"/>
        <v>0</v>
      </c>
      <c r="R476" s="17">
        <f t="shared" si="46"/>
        <v>0</v>
      </c>
      <c r="S476" s="4">
        <f t="shared" si="47"/>
        <v>0</v>
      </c>
    </row>
    <row r="477" spans="1:19" x14ac:dyDescent="0.25">
      <c r="A477" t="s">
        <v>78</v>
      </c>
      <c r="B477">
        <v>14423</v>
      </c>
      <c r="C477" t="str">
        <f>VLOOKUP(A477,'srbench true models'!$A$1:$B$133,2,FALSE)</f>
        <v xml:space="preserve"> sqrt((x2-x1)**2+(y2-y1)**2)</v>
      </c>
      <c r="D477" s="3">
        <f>_xlfn.IFNA(VLOOKUP(CONCATENATE($A477,"_",$B477), 'Srbench noise 0'!$A$1:$AH$1291, 32, FALSE),"")</f>
        <v>0.95535643999999997</v>
      </c>
      <c r="E477" s="17">
        <f>_xlfn.IFNA(VLOOKUP(CONCATENATE($A477,"_",$B477), 'Srbench noise 0'!$A$1:$AH$1291, 34, FALSE),"")</f>
        <v>0.21023381999999999</v>
      </c>
      <c r="F477" s="17">
        <f>_xlfn.IFNA(VLOOKUP(CONCATENATE($A477,"_",$B477), 'Srbench noise 0'!$A$1:$AH$1291, 16, FALSE),"")</f>
        <v>57</v>
      </c>
      <c r="G477" s="17">
        <f>_xlfn.IFNA(VLOOKUP(CONCATENATE($A477,"_",$B477), 'Srbench noise 0'!$A$1:$AH$1291, 18, FALSE),"")</f>
        <v>3601.8</v>
      </c>
      <c r="H477" s="17" t="str">
        <f>_xlfn.IFNA(VLOOKUP(CONCATENATE($A477,"_",$B477), 'Srbench noise 0'!$A$1:$AH$1291, 28, FALSE),"")</f>
        <v>1.26389572*x2/(x3 + 1/x3) - 0.32410967*sin(2*(x3 + 1/x3)/x2) - 1.53395413*sin(1.88830304/(x2/(x3 + 1) + 1/x3)) - 1.28282632*cos(0.72966054*((x0 - x1)**2)**0.5) + 2.67104063</v>
      </c>
      <c r="I477" s="17">
        <f t="shared" si="42"/>
        <v>0</v>
      </c>
      <c r="J477" s="17">
        <f t="shared" si="43"/>
        <v>0</v>
      </c>
      <c r="K477" s="4">
        <f t="shared" si="44"/>
        <v>0</v>
      </c>
      <c r="L477" s="3">
        <f>_xlfn.IFNA(VLOOKUP(CONCATENATE($A477,"_",$B477), 'Srbench noise 0.01'!$A$1:$AH$1291, 32, FALSE),"")</f>
        <v>0.94787310000000002</v>
      </c>
      <c r="M477" s="17">
        <f>_xlfn.IFNA(VLOOKUP(CONCATENATE($A477,"_",$B477), 'Srbench noise 0.01'!$A$1:$AH$1291, 34, FALSE),"")</f>
        <v>0.22717165</v>
      </c>
      <c r="N477" s="17">
        <f>_xlfn.IFNA(VLOOKUP(CONCATENATE($A477,"_",$B477), 'Srbench noise 0.01'!$A$1:$AH$1291, 16, FALSE),"")</f>
        <v>47</v>
      </c>
      <c r="O477" s="17">
        <f>_xlfn.IFNA(VLOOKUP(CONCATENATE($A477,"_",$B477), 'Srbench noise 0.01'!$A$1:$AH$1291, 18, FALSE),"")</f>
        <v>3601.1</v>
      </c>
      <c r="P477" s="17" t="str">
        <f>_xlfn.IFNA(VLOOKUP(CONCATENATE($A477,"_",$B477), 'Srbench noise 0.01'!$A$1:$AH$1291, 28, FALSE),"")</f>
        <v>-0.98*sin(2*x2/(x3 + 1/x3)) - 0.86*sin(2.07/(x2/(x3 + 1) + 1/x3)) - 1.28*cos(0.74*((x0 - x1)**2)**0.5) + 3.82</v>
      </c>
      <c r="Q477" s="17">
        <f t="shared" si="45"/>
        <v>0</v>
      </c>
      <c r="R477" s="17">
        <f t="shared" si="46"/>
        <v>0</v>
      </c>
      <c r="S477" s="4">
        <f t="shared" si="47"/>
        <v>0</v>
      </c>
    </row>
    <row r="478" spans="1:19" x14ac:dyDescent="0.25">
      <c r="A478" t="s">
        <v>78</v>
      </c>
      <c r="B478">
        <v>15795</v>
      </c>
      <c r="C478" t="str">
        <f>VLOOKUP(A478,'srbench true models'!$A$1:$B$133,2,FALSE)</f>
        <v xml:space="preserve"> sqrt((x2-x1)**2+(y2-y1)**2)</v>
      </c>
      <c r="D478" s="3">
        <f>_xlfn.IFNA(VLOOKUP(CONCATENATE($A478,"_",$B478), 'Srbench noise 0'!$A$1:$AH$1291, 32, FALSE),"")</f>
        <v>0.94133986999999997</v>
      </c>
      <c r="E478" s="17">
        <f>_xlfn.IFNA(VLOOKUP(CONCATENATE($A478,"_",$B478), 'Srbench noise 0'!$A$1:$AH$1291, 34, FALSE),"")</f>
        <v>0.24172437999999999</v>
      </c>
      <c r="F478" s="17">
        <f>_xlfn.IFNA(VLOOKUP(CONCATENATE($A478,"_",$B478), 'Srbench noise 0'!$A$1:$AH$1291, 16, FALSE),"")</f>
        <v>52</v>
      </c>
      <c r="G478" s="17">
        <f>_xlfn.IFNA(VLOOKUP(CONCATENATE($A478,"_",$B478), 'Srbench noise 0'!$A$1:$AH$1291, 18, FALSE),"")</f>
        <v>3602.5</v>
      </c>
      <c r="H478" s="17" t="str">
        <f>_xlfn.IFNA(VLOOKUP(CONCATENATE($A478,"_",$B478), 'Srbench noise 0'!$A$1:$AH$1291, 28, FALSE),"")</f>
        <v>1.66465305*x2*sin(1/(x3 + log(1/x3))) + 7.74029936*x3*sin(1/x2) - 2.99738949*cos(0.31830989*x0 - 0.31830989*x1)**2 - 1.27772059 - 4.73050297*x3**2*sin(1/(x3 + log(0.5 + 1/x3)))/x2</v>
      </c>
      <c r="I478" s="17">
        <f t="shared" si="42"/>
        <v>0</v>
      </c>
      <c r="J478" s="17">
        <f t="shared" si="43"/>
        <v>0</v>
      </c>
      <c r="K478" s="4">
        <f t="shared" si="44"/>
        <v>0</v>
      </c>
      <c r="L478" s="3">
        <f>_xlfn.IFNA(VLOOKUP(CONCATENATE($A478,"_",$B478), 'Srbench noise 0.01'!$A$1:$AH$1291, 32, FALSE),"")</f>
        <v>0.94121018000000001</v>
      </c>
      <c r="M478" s="17">
        <f>_xlfn.IFNA(VLOOKUP(CONCATENATE($A478,"_",$B478), 'Srbench noise 0.01'!$A$1:$AH$1291, 34, FALSE),"")</f>
        <v>0.24199145</v>
      </c>
      <c r="N478" s="17">
        <f>_xlfn.IFNA(VLOOKUP(CONCATENATE($A478,"_",$B478), 'Srbench noise 0.01'!$A$1:$AH$1291, 16, FALSE),"")</f>
        <v>52</v>
      </c>
      <c r="O478" s="17">
        <f>_xlfn.IFNA(VLOOKUP(CONCATENATE($A478,"_",$B478), 'Srbench noise 0.01'!$A$1:$AH$1291, 18, FALSE),"")</f>
        <v>3601.7</v>
      </c>
      <c r="P478" s="17" t="str">
        <f>_xlfn.IFNA(VLOOKUP(CONCATENATE($A478,"_",$B478), 'Srbench noise 0.01'!$A$1:$AH$1291, 28, FALSE),"")</f>
        <v>1.67*x2*sin(1/(x3 + log(1/x3))) + 7.76*x3*sin(1/x2) - 2.99*cos(0.32*x0 - 0.32*x1)**2 - 1.29 - 4.74*x3**2*sin(1/(x3 + log(0.5 + 1/x3)))/x2</v>
      </c>
      <c r="Q478" s="17">
        <f t="shared" si="45"/>
        <v>0</v>
      </c>
      <c r="R478" s="17">
        <f t="shared" si="46"/>
        <v>0</v>
      </c>
      <c r="S478" s="4">
        <f t="shared" si="47"/>
        <v>0</v>
      </c>
    </row>
    <row r="479" spans="1:19" x14ac:dyDescent="0.25">
      <c r="A479" t="s">
        <v>78</v>
      </c>
      <c r="B479">
        <v>16850</v>
      </c>
      <c r="C479" t="str">
        <f>VLOOKUP(A479,'srbench true models'!$A$1:$B$133,2,FALSE)</f>
        <v xml:space="preserve"> sqrt((x2-x1)**2+(y2-y1)**2)</v>
      </c>
      <c r="D479" s="3">
        <f>_xlfn.IFNA(VLOOKUP(CONCATENATE($A479,"_",$B479), 'Srbench noise 0'!$A$1:$AH$1291, 32, FALSE),"")</f>
        <v>0.95346032999999997</v>
      </c>
      <c r="E479" s="17">
        <f>_xlfn.IFNA(VLOOKUP(CONCATENATE($A479,"_",$B479), 'Srbench noise 0'!$A$1:$AH$1291, 34, FALSE),"")</f>
        <v>0.21423494000000001</v>
      </c>
      <c r="F479" s="17">
        <f>_xlfn.IFNA(VLOOKUP(CONCATENATE($A479,"_",$B479), 'Srbench noise 0'!$A$1:$AH$1291, 16, FALSE),"")</f>
        <v>55</v>
      </c>
      <c r="G479" s="17">
        <f>_xlfn.IFNA(VLOOKUP(CONCATENATE($A479,"_",$B479), 'Srbench noise 0'!$A$1:$AH$1291, 18, FALSE),"")</f>
        <v>3601.6</v>
      </c>
      <c r="H479" s="17" t="str">
        <f>_xlfn.IFNA(VLOOKUP(CONCATENATE($A479,"_",$B479), 'Srbench noise 0'!$A$1:$AH$1291, 28, FALSE),"")</f>
        <v>-1.27283972*cos(0.30381649*x1**2/(0.5*x0 + 1/x0)**2) - 3.0574041*cos(0.31830989*x2 - 0.31830989*x3)**2 + 2.66601203 + 2.06448409/((1/(x0*x1))**0.5 + x1/x0)**2 + 2.49596303/x0</v>
      </c>
      <c r="I479" s="17">
        <f t="shared" si="42"/>
        <v>0</v>
      </c>
      <c r="J479" s="17">
        <f t="shared" si="43"/>
        <v>0</v>
      </c>
      <c r="K479" s="4">
        <f t="shared" si="44"/>
        <v>0</v>
      </c>
      <c r="L479" s="3">
        <f>_xlfn.IFNA(VLOOKUP(CONCATENATE($A479,"_",$B479), 'Srbench noise 0.01'!$A$1:$AH$1291, 32, FALSE),"")</f>
        <v>0.94586329000000002</v>
      </c>
      <c r="M479" s="17">
        <f>_xlfn.IFNA(VLOOKUP(CONCATENATE($A479,"_",$B479), 'Srbench noise 0.01'!$A$1:$AH$1291, 34, FALSE),"")</f>
        <v>0.23105990000000001</v>
      </c>
      <c r="N479" s="17">
        <f>_xlfn.IFNA(VLOOKUP(CONCATENATE($A479,"_",$B479), 'Srbench noise 0.01'!$A$1:$AH$1291, 16, FALSE),"")</f>
        <v>58</v>
      </c>
      <c r="O479" s="17">
        <f>_xlfn.IFNA(VLOOKUP(CONCATENATE($A479,"_",$B479), 'Srbench noise 0.01'!$A$1:$AH$1291, 18, FALSE),"")</f>
        <v>3602.2</v>
      </c>
      <c r="P479" s="17" t="str">
        <f>_xlfn.IFNA(VLOOKUP(CONCATENATE($A479,"_",$B479), 'Srbench noise 0.01'!$A$1:$AH$1291, 28, FALSE),"")</f>
        <v>0.35*x1**2/(0.5*x0 + 1/x0)**2 - 1.13*sin(x2 - x3 + 1 + 1/(x2**2/x3**2 + 0.8)) - 2.52 + 2.72/(x1/x0 + 1/(x0*x1)) + 3.16/x0</v>
      </c>
      <c r="Q479" s="17">
        <f t="shared" si="45"/>
        <v>0</v>
      </c>
      <c r="R479" s="17">
        <f t="shared" si="46"/>
        <v>0</v>
      </c>
      <c r="S479" s="4">
        <f t="shared" si="47"/>
        <v>0</v>
      </c>
    </row>
    <row r="480" spans="1:19" x14ac:dyDescent="0.25">
      <c r="A480" t="s">
        <v>78</v>
      </c>
      <c r="B480">
        <v>21962</v>
      </c>
      <c r="C480" t="str">
        <f>VLOOKUP(A480,'srbench true models'!$A$1:$B$133,2,FALSE)</f>
        <v xml:space="preserve"> sqrt((x2-x1)**2+(y2-y1)**2)</v>
      </c>
      <c r="D480" s="3">
        <f>_xlfn.IFNA(VLOOKUP(CONCATENATE($A480,"_",$B480), 'Srbench noise 0'!$A$1:$AH$1291, 32, FALSE),"")</f>
        <v>0.95896203999999996</v>
      </c>
      <c r="E480" s="17">
        <f>_xlfn.IFNA(VLOOKUP(CONCATENATE($A480,"_",$B480), 'Srbench noise 0'!$A$1:$AH$1291, 34, FALSE),"")</f>
        <v>0.20157897</v>
      </c>
      <c r="F480" s="17">
        <f>_xlfn.IFNA(VLOOKUP(CONCATENATE($A480,"_",$B480), 'Srbench noise 0'!$A$1:$AH$1291, 16, FALSE),"")</f>
        <v>51</v>
      </c>
      <c r="G480" s="17">
        <f>_xlfn.IFNA(VLOOKUP(CONCATENATE($A480,"_",$B480), 'Srbench noise 0'!$A$1:$AH$1291, 18, FALSE),"")</f>
        <v>3601</v>
      </c>
      <c r="H480" s="17" t="str">
        <f>_xlfn.IFNA(VLOOKUP(CONCATENATE($A480,"_",$B480), 'Srbench noise 0'!$A$1:$AH$1291, 28, FALSE),"")</f>
        <v>12.12961382*x2*exp(-4.14159265*x2/x3) - 0.67120347*x3*exp(-x2/x3) - 1.85410634*cos(x2*sin(1/(x3 + 1/x3))) - 1.62203795*cos(0.5*((x0 - x1)**2)**0.5 + 0.5) + 3.35223228</v>
      </c>
      <c r="I480" s="17">
        <f t="shared" si="42"/>
        <v>0</v>
      </c>
      <c r="J480" s="17">
        <f t="shared" si="43"/>
        <v>0</v>
      </c>
      <c r="K480" s="4">
        <f t="shared" si="44"/>
        <v>0</v>
      </c>
      <c r="L480" s="3">
        <f>_xlfn.IFNA(VLOOKUP(CONCATENATE($A480,"_",$B480), 'Srbench noise 0.01'!$A$1:$AH$1291, 32, FALSE),"")</f>
        <v>0.95892867000000004</v>
      </c>
      <c r="M480" s="17">
        <f>_xlfn.IFNA(VLOOKUP(CONCATENATE($A480,"_",$B480), 'Srbench noise 0.01'!$A$1:$AH$1291, 34, FALSE),"")</f>
        <v>0.20166091</v>
      </c>
      <c r="N480" s="17">
        <f>_xlfn.IFNA(VLOOKUP(CONCATENATE($A480,"_",$B480), 'Srbench noise 0.01'!$A$1:$AH$1291, 16, FALSE),"")</f>
        <v>51</v>
      </c>
      <c r="O480" s="17">
        <f>_xlfn.IFNA(VLOOKUP(CONCATENATE($A480,"_",$B480), 'Srbench noise 0.01'!$A$1:$AH$1291, 18, FALSE),"")</f>
        <v>3600.6</v>
      </c>
      <c r="P480" s="17" t="str">
        <f>_xlfn.IFNA(VLOOKUP(CONCATENATE($A480,"_",$B480), 'Srbench noise 0.01'!$A$1:$AH$1291, 28, FALSE),"")</f>
        <v>12.09*x2*exp(-4.14*x2/x3) - 0.67*x3*exp(-x2/x3) - 1.85*cos(x2*sin(1/(x3 + 1/x3))) - 1.62*cos(0.5*((x0 - x1)**2)**0.5 + 0.5) + 3.35</v>
      </c>
      <c r="Q480" s="17">
        <f t="shared" si="45"/>
        <v>0</v>
      </c>
      <c r="R480" s="17">
        <f t="shared" si="46"/>
        <v>0</v>
      </c>
      <c r="S480" s="4">
        <f t="shared" si="47"/>
        <v>0</v>
      </c>
    </row>
    <row r="481" spans="1:19" x14ac:dyDescent="0.25">
      <c r="A481" t="s">
        <v>78</v>
      </c>
      <c r="B481">
        <v>23654</v>
      </c>
      <c r="C481" t="str">
        <f>VLOOKUP(A481,'srbench true models'!$A$1:$B$133,2,FALSE)</f>
        <v xml:space="preserve"> sqrt((x2-x1)**2+(y2-y1)**2)</v>
      </c>
      <c r="D481" s="3">
        <f>_xlfn.IFNA(VLOOKUP(CONCATENATE($A481,"_",$B481), 'Srbench noise 0'!$A$1:$AH$1291, 32, FALSE),"")</f>
        <v>0.95927439000000003</v>
      </c>
      <c r="E481" s="17">
        <f>_xlfn.IFNA(VLOOKUP(CONCATENATE($A481,"_",$B481), 'Srbench noise 0'!$A$1:$AH$1291, 34, FALSE),"")</f>
        <v>0.19996736000000001</v>
      </c>
      <c r="F481" s="17">
        <f>_xlfn.IFNA(VLOOKUP(CONCATENATE($A481,"_",$B481), 'Srbench noise 0'!$A$1:$AH$1291, 16, FALSE),"")</f>
        <v>27</v>
      </c>
      <c r="G481" s="17">
        <f>_xlfn.IFNA(VLOOKUP(CONCATENATE($A481,"_",$B481), 'Srbench noise 0'!$A$1:$AH$1291, 18, FALSE),"")</f>
        <v>3601.3</v>
      </c>
      <c r="H481" s="17" t="str">
        <f>_xlfn.IFNA(VLOOKUP(CONCATENATE($A481,"_",$B481), 'Srbench noise 0'!$A$1:$AH$1291, 28, FALSE),"")</f>
        <v>0.24909813*x0*x1*log(x1/x0)**2 + 0.91062535*((x2 - x3)**2 + 0.8)**0.5 - 0.07461665</v>
      </c>
      <c r="I481" s="17">
        <f t="shared" si="42"/>
        <v>0</v>
      </c>
      <c r="J481" s="17">
        <f t="shared" si="43"/>
        <v>0</v>
      </c>
      <c r="K481" s="4">
        <f t="shared" si="44"/>
        <v>0</v>
      </c>
      <c r="L481" s="3">
        <f>_xlfn.IFNA(VLOOKUP(CONCATENATE($A481,"_",$B481), 'Srbench noise 0.01'!$A$1:$AH$1291, 32, FALSE),"")</f>
        <v>0.95699023000000005</v>
      </c>
      <c r="M481" s="17">
        <f>_xlfn.IFNA(VLOOKUP(CONCATENATE($A481,"_",$B481), 'Srbench noise 0.01'!$A$1:$AH$1291, 34, FALSE),"")</f>
        <v>0.20549861</v>
      </c>
      <c r="N481" s="17">
        <f>_xlfn.IFNA(VLOOKUP(CONCATENATE($A481,"_",$B481), 'Srbench noise 0.01'!$A$1:$AH$1291, 16, FALSE),"")</f>
        <v>48</v>
      </c>
      <c r="O481" s="17">
        <f>_xlfn.IFNA(VLOOKUP(CONCATENATE($A481,"_",$B481), 'Srbench noise 0.01'!$A$1:$AH$1291, 18, FALSE),"")</f>
        <v>3601.7</v>
      </c>
      <c r="P481" s="17" t="str">
        <f>_xlfn.IFNA(VLOOKUP(CONCATENATE($A481,"_",$B481), 'Srbench noise 0.01'!$A$1:$AH$1291, 28, FALSE),"")</f>
        <v>0.25*x0*x1*log(x1/x0)**2 + 0.31*x2/x3 + 0.6*(x2 - x3)**2/(x2/x3 + x3/x2) + 0.18 + 0.31*x3/x2</v>
      </c>
      <c r="Q481" s="17">
        <f t="shared" si="45"/>
        <v>0</v>
      </c>
      <c r="R481" s="17">
        <f t="shared" si="46"/>
        <v>0</v>
      </c>
      <c r="S481" s="4">
        <f t="shared" si="47"/>
        <v>0</v>
      </c>
    </row>
    <row r="482" spans="1:19" x14ac:dyDescent="0.25">
      <c r="A482" t="s">
        <v>78</v>
      </c>
      <c r="B482">
        <v>28020</v>
      </c>
      <c r="C482" t="str">
        <f>VLOOKUP(A482,'srbench true models'!$A$1:$B$133,2,FALSE)</f>
        <v xml:space="preserve"> sqrt((x2-x1)**2+(y2-y1)**2)</v>
      </c>
      <c r="D482" s="3">
        <f>_xlfn.IFNA(VLOOKUP(CONCATENATE($A482,"_",$B482), 'Srbench noise 0'!$A$1:$AH$1291, 32, FALSE),"")</f>
        <v>0.96692460999999996</v>
      </c>
      <c r="E482" s="17">
        <f>_xlfn.IFNA(VLOOKUP(CONCATENATE($A482,"_",$B482), 'Srbench noise 0'!$A$1:$AH$1291, 34, FALSE),"")</f>
        <v>0.18083003</v>
      </c>
      <c r="F482" s="17">
        <f>_xlfn.IFNA(VLOOKUP(CONCATENATE($A482,"_",$B482), 'Srbench noise 0'!$A$1:$AH$1291, 16, FALSE),"")</f>
        <v>32</v>
      </c>
      <c r="G482" s="17">
        <f>_xlfn.IFNA(VLOOKUP(CONCATENATE($A482,"_",$B482), 'Srbench noise 0'!$A$1:$AH$1291, 18, FALSE),"")</f>
        <v>3602.1</v>
      </c>
      <c r="H482" s="17" t="str">
        <f>_xlfn.IFNA(VLOOKUP(CONCATENATE($A482,"_",$B482), 'Srbench noise 0'!$A$1:$AH$1291, 28, FALSE),"")</f>
        <v>-1.79579955*cos(0.5*((x0 - x1)**2)**0.5 + 0.25) - 1.3043864*cos(0.71671476*((x2 - x3)**2)**0.5) + 3.7096979</v>
      </c>
      <c r="I482" s="17">
        <f t="shared" si="42"/>
        <v>0</v>
      </c>
      <c r="J482" s="17">
        <f t="shared" si="43"/>
        <v>0</v>
      </c>
      <c r="K482" s="4">
        <f t="shared" si="44"/>
        <v>0</v>
      </c>
      <c r="L482" s="3">
        <f>_xlfn.IFNA(VLOOKUP(CONCATENATE($A482,"_",$B482), 'Srbench noise 0.01'!$A$1:$AH$1291, 32, FALSE),"")</f>
        <v>0.96238268999999999</v>
      </c>
      <c r="M482" s="17">
        <f>_xlfn.IFNA(VLOOKUP(CONCATENATE($A482,"_",$B482), 'Srbench noise 0.01'!$A$1:$AH$1291, 34, FALSE),"")</f>
        <v>0.19284656</v>
      </c>
      <c r="N482" s="17">
        <f>_xlfn.IFNA(VLOOKUP(CONCATENATE($A482,"_",$B482), 'Srbench noise 0.01'!$A$1:$AH$1291, 16, FALSE),"")</f>
        <v>28</v>
      </c>
      <c r="O482" s="17">
        <f>_xlfn.IFNA(VLOOKUP(CONCATENATE($A482,"_",$B482), 'Srbench noise 0.01'!$A$1:$AH$1291, 18, FALSE),"")</f>
        <v>3600.4</v>
      </c>
      <c r="P482" s="17" t="str">
        <f>_xlfn.IFNA(VLOOKUP(CONCATENATE($A482,"_",$B482), 'Srbench noise 0.01'!$A$1:$AH$1291, 28, FALSE),"")</f>
        <v>-2.12*cos(0.5*x0 - 0.5*x1) - 1.79*cos(0.5*((x2 - x3)**2)**0.5 + 0.25) + 4.59</v>
      </c>
      <c r="Q482" s="17">
        <f t="shared" si="45"/>
        <v>0</v>
      </c>
      <c r="R482" s="17">
        <f t="shared" si="46"/>
        <v>0</v>
      </c>
      <c r="S482" s="4">
        <f t="shared" si="47"/>
        <v>0</v>
      </c>
    </row>
    <row r="483" spans="1:19" x14ac:dyDescent="0.25">
      <c r="A483" t="s">
        <v>78</v>
      </c>
      <c r="B483">
        <v>29910</v>
      </c>
      <c r="C483" t="str">
        <f>VLOOKUP(A483,'srbench true models'!$A$1:$B$133,2,FALSE)</f>
        <v xml:space="preserve"> sqrt((x2-x1)**2+(y2-y1)**2)</v>
      </c>
      <c r="D483" s="3">
        <f>_xlfn.IFNA(VLOOKUP(CONCATENATE($A483,"_",$B483), 'Srbench noise 0'!$A$1:$AH$1291, 32, FALSE),"")</f>
        <v>0.97328101</v>
      </c>
      <c r="E483" s="17">
        <f>_xlfn.IFNA(VLOOKUP(CONCATENATE($A483,"_",$B483), 'Srbench noise 0'!$A$1:$AH$1291, 34, FALSE),"")</f>
        <v>0.16254072999999999</v>
      </c>
      <c r="F483" s="17">
        <f>_xlfn.IFNA(VLOOKUP(CONCATENATE($A483,"_",$B483), 'Srbench noise 0'!$A$1:$AH$1291, 16, FALSE),"")</f>
        <v>64</v>
      </c>
      <c r="G483" s="17">
        <f>_xlfn.IFNA(VLOOKUP(CONCATENATE($A483,"_",$B483), 'Srbench noise 0'!$A$1:$AH$1291, 18, FALSE),"")</f>
        <v>3602.2</v>
      </c>
      <c r="H483" s="17" t="str">
        <f>_xlfn.IFNA(VLOOKUP(CONCATENATE($A483,"_",$B483), 'Srbench noise 0'!$A$1:$AH$1291, 28, FALSE),"")</f>
        <v>0.1078956*x2 - 4.70721077*sin(3.14159265/(x3/(x2 + 1/x2) + 1 + 1/(x2 + x3)))**4 + 4.94414635 + 0.66849378*sin(1/(x3/(x2 + 1/x2) + 1/(x3 + sin(x2 + 0.5))))/(0.1 + (x0 - x1)**(-2))</v>
      </c>
      <c r="I483" s="17">
        <f t="shared" si="42"/>
        <v>0</v>
      </c>
      <c r="J483" s="17">
        <f t="shared" si="43"/>
        <v>0</v>
      </c>
      <c r="K483" s="4">
        <f t="shared" si="44"/>
        <v>0</v>
      </c>
      <c r="L483" s="3">
        <f>_xlfn.IFNA(VLOOKUP(CONCATENATE($A483,"_",$B483), 'Srbench noise 0.01'!$A$1:$AH$1291, 32, FALSE),"")</f>
        <v>0.95106805000000005</v>
      </c>
      <c r="M483" s="17">
        <f>_xlfn.IFNA(VLOOKUP(CONCATENATE($A483,"_",$B483), 'Srbench noise 0.01'!$A$1:$AH$1291, 34, FALSE),"")</f>
        <v>0.2199624</v>
      </c>
      <c r="N483" s="17">
        <f>_xlfn.IFNA(VLOOKUP(CONCATENATE($A483,"_",$B483), 'Srbench noise 0.01'!$A$1:$AH$1291, 16, FALSE),"")</f>
        <v>59</v>
      </c>
      <c r="O483" s="17">
        <f>_xlfn.IFNA(VLOOKUP(CONCATENATE($A483,"_",$B483), 'Srbench noise 0.01'!$A$1:$AH$1291, 18, FALSE),"")</f>
        <v>3603.6</v>
      </c>
      <c r="P483" s="17" t="str">
        <f>_xlfn.IFNA(VLOOKUP(CONCATENATE($A483,"_",$B483), 'Srbench noise 0.01'!$A$1:$AH$1291, 28, FALSE),"")</f>
        <v>0.33*x0*sin(3.14*x1/(x0 + 1/x0) + 1.57) + 0.42*x0 + 0.03*x3 - 2.6*cos(log(1/(1/(x2*x3) + x3**2/x2**2) + 1/(x2*x3))) + 2.26 + 0.58*x1/x0</v>
      </c>
      <c r="Q483" s="17">
        <f t="shared" si="45"/>
        <v>0</v>
      </c>
      <c r="R483" s="17">
        <f t="shared" si="46"/>
        <v>0</v>
      </c>
      <c r="S483" s="4">
        <f t="shared" si="47"/>
        <v>0</v>
      </c>
    </row>
    <row r="484" spans="1:19" x14ac:dyDescent="0.25">
      <c r="A484" t="s">
        <v>139</v>
      </c>
      <c r="B484">
        <v>860</v>
      </c>
      <c r="C484" t="str">
        <f>VLOOKUP(A484,'srbench true models'!$A$1:$B$133,2,FALSE)</f>
        <v xml:space="preserve"> G*m1*m2/((x2-x1)**2+(y2-y1)**2+(z2-z1)**2)</v>
      </c>
      <c r="D484" s="3">
        <f>_xlfn.IFNA(VLOOKUP(CONCATENATE($A484,"_",$B484), 'Srbench noise 0'!$A$1:$AH$1291, 32, FALSE),"")</f>
        <v>0.99107422999999994</v>
      </c>
      <c r="E484" s="17">
        <f>_xlfn.IFNA(VLOOKUP(CONCATENATE($A484,"_",$B484), 'Srbench noise 0'!$A$1:$AH$1291, 34, FALSE),"")</f>
        <v>1.161217E-2</v>
      </c>
      <c r="F484" s="17">
        <f>_xlfn.IFNA(VLOOKUP(CONCATENATE($A484,"_",$B484), 'Srbench noise 0'!$A$1:$AH$1291, 16, FALSE),"")</f>
        <v>28</v>
      </c>
      <c r="G484" s="17">
        <f>_xlfn.IFNA(VLOOKUP(CONCATENATE($A484,"_",$B484), 'Srbench noise 0'!$A$1:$AH$1291, 18, FALSE),"")</f>
        <v>3600.7</v>
      </c>
      <c r="H484" s="17" t="str">
        <f>_xlfn.IFNA(VLOOKUP(CONCATENATE($A484,"_",$B484), 'Srbench noise 0'!$A$1:$AH$1291, 28, FALSE),"")</f>
        <v>0.77454169*x0*x1*x2/(x3 + 1)**2 + 6.70734301*x0*x1*x2*x4*x6*x8/(x3*x5**2*x7**2)</v>
      </c>
      <c r="I484" s="17">
        <f t="shared" si="42"/>
        <v>0</v>
      </c>
      <c r="J484" s="17">
        <f t="shared" si="43"/>
        <v>0</v>
      </c>
      <c r="K484" s="4">
        <f t="shared" si="44"/>
        <v>0</v>
      </c>
      <c r="L484" s="3">
        <f>_xlfn.IFNA(VLOOKUP(CONCATENATE($A484,"_",$B484), 'Srbench noise 0.01'!$A$1:$AH$1291, 32, FALSE),"")</f>
        <v>0.99125752</v>
      </c>
      <c r="M484" s="17">
        <f>_xlfn.IFNA(VLOOKUP(CONCATENATE($A484,"_",$B484), 'Srbench noise 0.01'!$A$1:$AH$1291, 34, FALSE),"")</f>
        <v>1.149232E-2</v>
      </c>
      <c r="N484" s="17">
        <f>_xlfn.IFNA(VLOOKUP(CONCATENATE($A484,"_",$B484), 'Srbench noise 0.01'!$A$1:$AH$1291, 16, FALSE),"")</f>
        <v>30</v>
      </c>
      <c r="O484" s="17">
        <f>_xlfn.IFNA(VLOOKUP(CONCATENATE($A484,"_",$B484), 'Srbench noise 0.01'!$A$1:$AH$1291, 18, FALSE),"")</f>
        <v>3015.8</v>
      </c>
      <c r="P484" s="17" t="str">
        <f>_xlfn.IFNA(VLOOKUP(CONCATENATE($A484,"_",$B484), 'Srbench noise 0.01'!$A$1:$AH$1291, 28, FALSE),"")</f>
        <v>0.3*x0*x1*x2/(0.5*x3 + 1)**2 + 6.69*x0*x1*x2*x4*x6*x8/(x3*x5**2*x7**2)</v>
      </c>
      <c r="Q484" s="17">
        <f t="shared" si="45"/>
        <v>0</v>
      </c>
      <c r="R484" s="17">
        <f t="shared" si="46"/>
        <v>0</v>
      </c>
      <c r="S484" s="4">
        <f t="shared" si="47"/>
        <v>0</v>
      </c>
    </row>
    <row r="485" spans="1:19" x14ac:dyDescent="0.25">
      <c r="A485" t="s">
        <v>139</v>
      </c>
      <c r="B485">
        <v>4426</v>
      </c>
      <c r="C485" t="str">
        <f>VLOOKUP(A485,'srbench true models'!$A$1:$B$133,2,FALSE)</f>
        <v xml:space="preserve"> G*m1*m2/((x2-x1)**2+(y2-y1)**2+(z2-z1)**2)</v>
      </c>
      <c r="D485" s="3">
        <f>_xlfn.IFNA(VLOOKUP(CONCATENATE($A485,"_",$B485), 'Srbench noise 0'!$A$1:$AH$1291, 32, FALSE),"")</f>
        <v>0.98999039</v>
      </c>
      <c r="E485" s="17">
        <f>_xlfn.IFNA(VLOOKUP(CONCATENATE($A485,"_",$B485), 'Srbench noise 0'!$A$1:$AH$1291, 34, FALSE),"")</f>
        <v>1.2239119999999999E-2</v>
      </c>
      <c r="F485" s="17">
        <f>_xlfn.IFNA(VLOOKUP(CONCATENATE($A485,"_",$B485), 'Srbench noise 0'!$A$1:$AH$1291, 16, FALSE),"")</f>
        <v>27</v>
      </c>
      <c r="G485" s="17">
        <f>_xlfn.IFNA(VLOOKUP(CONCATENATE($A485,"_",$B485), 'Srbench noise 0'!$A$1:$AH$1291, 18, FALSE),"")</f>
        <v>3601.4</v>
      </c>
      <c r="H485" s="17" t="str">
        <f>_xlfn.IFNA(VLOOKUP(CONCATENATE($A485,"_",$B485), 'Srbench noise 0'!$A$1:$AH$1291, 28, FALSE),"")</f>
        <v>0.1400655*x0*x1*x2/x5 + 6.69763387*x0*x1*x2*x4*x6*x8/(x3**2*x5*x7**2) - 0.00297765</v>
      </c>
      <c r="I485" s="17">
        <f t="shared" si="42"/>
        <v>0</v>
      </c>
      <c r="J485" s="17">
        <f t="shared" si="43"/>
        <v>0</v>
      </c>
      <c r="K485" s="4">
        <f t="shared" si="44"/>
        <v>0</v>
      </c>
      <c r="L485" s="3">
        <f>_xlfn.IFNA(VLOOKUP(CONCATENATE($A485,"_",$B485), 'Srbench noise 0.01'!$A$1:$AH$1291, 32, FALSE),"")</f>
        <v>0.97921782000000002</v>
      </c>
      <c r="M485" s="17">
        <f>_xlfn.IFNA(VLOOKUP(CONCATENATE($A485,"_",$B485), 'Srbench noise 0.01'!$A$1:$AH$1291, 34, FALSE),"")</f>
        <v>1.7635479999999999E-2</v>
      </c>
      <c r="N485" s="17">
        <f>_xlfn.IFNA(VLOOKUP(CONCATENATE($A485,"_",$B485), 'Srbench noise 0.01'!$A$1:$AH$1291, 16, FALSE),"")</f>
        <v>26</v>
      </c>
      <c r="O485" s="17">
        <f>_xlfn.IFNA(VLOOKUP(CONCATENATE($A485,"_",$B485), 'Srbench noise 0.01'!$A$1:$AH$1291, 18, FALSE),"")</f>
        <v>3605.1</v>
      </c>
      <c r="P485" s="17" t="str">
        <f>_xlfn.IFNA(VLOOKUP(CONCATENATE($A485,"_",$B485), 'Srbench noise 0.01'!$A$1:$AH$1291, 28, FALSE),"")</f>
        <v>2.02*x2*(x0**2*x1**2*x4*x6*x8/x7**2)**0.5/(x3*x5) - 0.e-2</v>
      </c>
      <c r="Q485" s="17">
        <f t="shared" si="45"/>
        <v>0</v>
      </c>
      <c r="R485" s="17">
        <f t="shared" si="46"/>
        <v>0</v>
      </c>
      <c r="S485" s="4">
        <f t="shared" si="47"/>
        <v>0</v>
      </c>
    </row>
    <row r="486" spans="1:19" x14ac:dyDescent="0.25">
      <c r="A486" t="s">
        <v>139</v>
      </c>
      <c r="B486">
        <v>5390</v>
      </c>
      <c r="C486" t="str">
        <f>VLOOKUP(A486,'srbench true models'!$A$1:$B$133,2,FALSE)</f>
        <v xml:space="preserve"> G*m1*m2/((x2-x1)**2+(y2-y1)**2+(z2-z1)**2)</v>
      </c>
      <c r="D486" s="3">
        <f>_xlfn.IFNA(VLOOKUP(CONCATENATE($A486,"_",$B486), 'Srbench noise 0'!$A$1:$AH$1291, 32, FALSE),"")</f>
        <v>0.98975236</v>
      </c>
      <c r="E486" s="17">
        <f>_xlfn.IFNA(VLOOKUP(CONCATENATE($A486,"_",$B486), 'Srbench noise 0'!$A$1:$AH$1291, 34, FALSE),"")</f>
        <v>1.2414690000000001E-2</v>
      </c>
      <c r="F486" s="17">
        <f>_xlfn.IFNA(VLOOKUP(CONCATENATE($A486,"_",$B486), 'Srbench noise 0'!$A$1:$AH$1291, 16, FALSE),"")</f>
        <v>25</v>
      </c>
      <c r="G486" s="17">
        <f>_xlfn.IFNA(VLOOKUP(CONCATENATE($A486,"_",$B486), 'Srbench noise 0'!$A$1:$AH$1291, 18, FALSE),"")</f>
        <v>3602.1</v>
      </c>
      <c r="H486" s="17" t="str">
        <f>_xlfn.IFNA(VLOOKUP(CONCATENATE($A486,"_",$B486), 'Srbench noise 0'!$A$1:$AH$1291, 28, FALSE),"")</f>
        <v>0.14051332*x0*x1*x2/x7 - 2.10627054*x0*x1*x2*x4*x6*x8*cos(x7)/(x3**2*x5**2)</v>
      </c>
      <c r="I486" s="17">
        <f t="shared" si="42"/>
        <v>0</v>
      </c>
      <c r="J486" s="17">
        <f t="shared" si="43"/>
        <v>0</v>
      </c>
      <c r="K486" s="4">
        <f t="shared" si="44"/>
        <v>0</v>
      </c>
      <c r="L486" s="3">
        <f>_xlfn.IFNA(VLOOKUP(CONCATENATE($A486,"_",$B486), 'Srbench noise 0.01'!$A$1:$AH$1291, 32, FALSE),"")</f>
        <v>0.98918837000000004</v>
      </c>
      <c r="M486" s="17">
        <f>_xlfn.IFNA(VLOOKUP(CONCATENATE($A486,"_",$B486), 'Srbench noise 0.01'!$A$1:$AH$1291, 34, FALSE),"")</f>
        <v>1.2751739999999999E-2</v>
      </c>
      <c r="N486" s="17">
        <f>_xlfn.IFNA(VLOOKUP(CONCATENATE($A486,"_",$B486), 'Srbench noise 0.01'!$A$1:$AH$1291, 16, FALSE),"")</f>
        <v>30</v>
      </c>
      <c r="O486" s="17">
        <f>_xlfn.IFNA(VLOOKUP(CONCATENATE($A486,"_",$B486), 'Srbench noise 0.01'!$A$1:$AH$1291, 18, FALSE),"")</f>
        <v>202.6</v>
      </c>
      <c r="P486" s="17" t="str">
        <f>_xlfn.IFNA(VLOOKUP(CONCATENATE($A486,"_",$B486), 'Srbench noise 0.01'!$A$1:$AH$1291, 28, FALSE),"")</f>
        <v>(0.54*x0*x1*x2*x4*x6*x8 + 1.76*x0*x1*x2 - 0.04*x3*x5*x7 + 1.76)/(x3*x5*x7)</v>
      </c>
      <c r="Q486" s="17">
        <f t="shared" si="45"/>
        <v>0</v>
      </c>
      <c r="R486" s="17">
        <f t="shared" si="46"/>
        <v>0</v>
      </c>
      <c r="S486" s="4">
        <f t="shared" si="47"/>
        <v>0</v>
      </c>
    </row>
    <row r="487" spans="1:19" x14ac:dyDescent="0.25">
      <c r="A487" t="s">
        <v>139</v>
      </c>
      <c r="B487">
        <v>14423</v>
      </c>
      <c r="C487" t="str">
        <f>VLOOKUP(A487,'srbench true models'!$A$1:$B$133,2,FALSE)</f>
        <v xml:space="preserve"> G*m1*m2/((x2-x1)**2+(y2-y1)**2+(z2-z1)**2)</v>
      </c>
      <c r="D487" s="3">
        <f>_xlfn.IFNA(VLOOKUP(CONCATENATE($A487,"_",$B487), 'Srbench noise 0'!$A$1:$AH$1291, 32, FALSE),"")</f>
        <v>0.98434215999999997</v>
      </c>
      <c r="E487" s="17">
        <f>_xlfn.IFNA(VLOOKUP(CONCATENATE($A487,"_",$B487), 'Srbench noise 0'!$A$1:$AH$1291, 34, FALSE),"")</f>
        <v>1.5123060000000001E-2</v>
      </c>
      <c r="F487" s="17">
        <f>_xlfn.IFNA(VLOOKUP(CONCATENATE($A487,"_",$B487), 'Srbench noise 0'!$A$1:$AH$1291, 16, FALSE),"")</f>
        <v>28</v>
      </c>
      <c r="G487" s="17">
        <f>_xlfn.IFNA(VLOOKUP(CONCATENATE($A487,"_",$B487), 'Srbench noise 0'!$A$1:$AH$1291, 18, FALSE),"")</f>
        <v>3601.4</v>
      </c>
      <c r="H487" s="17" t="str">
        <f>_xlfn.IFNA(VLOOKUP(CONCATENATE($A487,"_",$B487), 'Srbench noise 0'!$A$1:$AH$1291, 28, FALSE),"")</f>
        <v>2.00647252*(x0**2*x1**2*x2**2*x4*x6*x8/(x3**2*x5**2*x7**2))**0.5 - 0.00673079</v>
      </c>
      <c r="I487" s="17">
        <f t="shared" si="42"/>
        <v>0</v>
      </c>
      <c r="J487" s="17">
        <f t="shared" si="43"/>
        <v>0</v>
      </c>
      <c r="K487" s="4">
        <f t="shared" si="44"/>
        <v>0</v>
      </c>
      <c r="L487" s="3">
        <f>_xlfn.IFNA(VLOOKUP(CONCATENATE($A487,"_",$B487), 'Srbench noise 0.01'!$A$1:$AH$1291, 32, FALSE),"")</f>
        <v>0.98085222999999999</v>
      </c>
      <c r="M487" s="17">
        <f>_xlfn.IFNA(VLOOKUP(CONCATENATE($A487,"_",$B487), 'Srbench noise 0.01'!$A$1:$AH$1291, 34, FALSE),"")</f>
        <v>1.6723720000000001E-2</v>
      </c>
      <c r="N487" s="17">
        <f>_xlfn.IFNA(VLOOKUP(CONCATENATE($A487,"_",$B487), 'Srbench noise 0.01'!$A$1:$AH$1291, 16, FALSE),"")</f>
        <v>28</v>
      </c>
      <c r="O487" s="17">
        <f>_xlfn.IFNA(VLOOKUP(CONCATENATE($A487,"_",$B487), 'Srbench noise 0.01'!$A$1:$AH$1291, 18, FALSE),"")</f>
        <v>3600.6</v>
      </c>
      <c r="P487" s="17" t="str">
        <f>_xlfn.IFNA(VLOOKUP(CONCATENATE($A487,"_",$B487), 'Srbench noise 0.01'!$A$1:$AH$1291, 28, FALSE),"")</f>
        <v>2.01*(x0**2*x1**2*x2**2*x4*x6*x8/(x3**2*x5**2*x7**2))**0.5 - 0.e-2</v>
      </c>
      <c r="Q487" s="17">
        <f t="shared" si="45"/>
        <v>0</v>
      </c>
      <c r="R487" s="17">
        <f t="shared" si="46"/>
        <v>0</v>
      </c>
      <c r="S487" s="4">
        <f t="shared" si="47"/>
        <v>0</v>
      </c>
    </row>
    <row r="488" spans="1:19" x14ac:dyDescent="0.25">
      <c r="A488" t="s">
        <v>139</v>
      </c>
      <c r="B488">
        <v>15795</v>
      </c>
      <c r="C488" t="str">
        <f>VLOOKUP(A488,'srbench true models'!$A$1:$B$133,2,FALSE)</f>
        <v xml:space="preserve"> G*m1*m2/((x2-x1)**2+(y2-y1)**2+(z2-z1)**2)</v>
      </c>
      <c r="D488" s="3">
        <f>_xlfn.IFNA(VLOOKUP(CONCATENATE($A488,"_",$B488), 'Srbench noise 0'!$A$1:$AH$1291, 32, FALSE),"")</f>
        <v>0.98811844999999998</v>
      </c>
      <c r="E488" s="17">
        <f>_xlfn.IFNA(VLOOKUP(CONCATENATE($A488,"_",$B488), 'Srbench noise 0'!$A$1:$AH$1291, 34, FALSE),"")</f>
        <v>1.3432019999999999E-2</v>
      </c>
      <c r="F488" s="17">
        <f>_xlfn.IFNA(VLOOKUP(CONCATENATE($A488,"_",$B488), 'Srbench noise 0'!$A$1:$AH$1291, 16, FALSE),"")</f>
        <v>27</v>
      </c>
      <c r="G488" s="17">
        <f>_xlfn.IFNA(VLOOKUP(CONCATENATE($A488,"_",$B488), 'Srbench noise 0'!$A$1:$AH$1291, 18, FALSE),"")</f>
        <v>3602.7</v>
      </c>
      <c r="H488" s="17" t="str">
        <f>_xlfn.IFNA(VLOOKUP(CONCATENATE($A488,"_",$B488), 'Srbench noise 0'!$A$1:$AH$1291, 28, FALSE),"")</f>
        <v>1.65089842*x2*(x0**2*x1**2*x4*x6*x8/x7**2)**0.5/(x3*x5 - 2) - 0.00334553</v>
      </c>
      <c r="I488" s="17">
        <f t="shared" si="42"/>
        <v>0</v>
      </c>
      <c r="J488" s="17">
        <f t="shared" si="43"/>
        <v>0</v>
      </c>
      <c r="K488" s="4">
        <f t="shared" si="44"/>
        <v>0</v>
      </c>
      <c r="L488" s="3">
        <f>_xlfn.IFNA(VLOOKUP(CONCATENATE($A488,"_",$B488), 'Srbench noise 0.01'!$A$1:$AH$1291, 32, FALSE),"")</f>
        <v>0.97996888999999998</v>
      </c>
      <c r="M488" s="17">
        <f>_xlfn.IFNA(VLOOKUP(CONCATENATE($A488,"_",$B488), 'Srbench noise 0.01'!$A$1:$AH$1291, 34, FALSE),"")</f>
        <v>1.744043E-2</v>
      </c>
      <c r="N488" s="17">
        <f>_xlfn.IFNA(VLOOKUP(CONCATENATE($A488,"_",$B488), 'Srbench noise 0.01'!$A$1:$AH$1291, 16, FALSE),"")</f>
        <v>26</v>
      </c>
      <c r="O488" s="17">
        <f>_xlfn.IFNA(VLOOKUP(CONCATENATE($A488,"_",$B488), 'Srbench noise 0.01'!$A$1:$AH$1291, 18, FALSE),"")</f>
        <v>3600.9</v>
      </c>
      <c r="P488" s="17" t="str">
        <f>_xlfn.IFNA(VLOOKUP(CONCATENATE($A488,"_",$B488), 'Srbench noise 0.01'!$A$1:$AH$1291, 28, FALSE),"")</f>
        <v>2.02*x2*(x0**2*x1**2*x4*x6*x8/x7**2)**0.5/(x3*x5) - 0.e-2</v>
      </c>
      <c r="Q488" s="17">
        <f t="shared" si="45"/>
        <v>0</v>
      </c>
      <c r="R488" s="17">
        <f t="shared" si="46"/>
        <v>0</v>
      </c>
      <c r="S488" s="4">
        <f t="shared" si="47"/>
        <v>0</v>
      </c>
    </row>
    <row r="489" spans="1:19" x14ac:dyDescent="0.25">
      <c r="A489" t="s">
        <v>139</v>
      </c>
      <c r="B489">
        <v>16850</v>
      </c>
      <c r="C489" t="str">
        <f>VLOOKUP(A489,'srbench true models'!$A$1:$B$133,2,FALSE)</f>
        <v xml:space="preserve"> G*m1*m2/((x2-x1)**2+(y2-y1)**2+(z2-z1)**2)</v>
      </c>
      <c r="D489" s="3">
        <f>_xlfn.IFNA(VLOOKUP(CONCATENATE($A489,"_",$B489), 'Srbench noise 0'!$A$1:$AH$1291, 32, FALSE),"")</f>
        <v>0.99012153999999997</v>
      </c>
      <c r="E489" s="17">
        <f>_xlfn.IFNA(VLOOKUP(CONCATENATE($A489,"_",$B489), 'Srbench noise 0'!$A$1:$AH$1291, 34, FALSE),"")</f>
        <v>1.2180369999999999E-2</v>
      </c>
      <c r="F489" s="17">
        <f>_xlfn.IFNA(VLOOKUP(CONCATENATE($A489,"_",$B489), 'Srbench noise 0'!$A$1:$AH$1291, 16, FALSE),"")</f>
        <v>27</v>
      </c>
      <c r="G489" s="17">
        <f>_xlfn.IFNA(VLOOKUP(CONCATENATE($A489,"_",$B489), 'Srbench noise 0'!$A$1:$AH$1291, 18, FALSE),"")</f>
        <v>3601.6</v>
      </c>
      <c r="H489" s="17" t="str">
        <f>_xlfn.IFNA(VLOOKUP(CONCATENATE($A489,"_",$B489), 'Srbench noise 0'!$A$1:$AH$1291, 28, FALSE),"")</f>
        <v>6.82638746*x0*x1*x2*x4*x6*x8/(x3*x5**2*x7**2) + 0.13900685*x0*x1*x2/x3 - 0.00461767</v>
      </c>
      <c r="I489" s="17">
        <f t="shared" si="42"/>
        <v>0</v>
      </c>
      <c r="J489" s="17">
        <f t="shared" si="43"/>
        <v>0</v>
      </c>
      <c r="K489" s="4">
        <f t="shared" si="44"/>
        <v>0</v>
      </c>
      <c r="L489" s="3">
        <f>_xlfn.IFNA(VLOOKUP(CONCATENATE($A489,"_",$B489), 'Srbench noise 0.01'!$A$1:$AH$1291, 32, FALSE),"")</f>
        <v>0.98515567999999998</v>
      </c>
      <c r="M489" s="17">
        <f>_xlfn.IFNA(VLOOKUP(CONCATENATE($A489,"_",$B489), 'Srbench noise 0.01'!$A$1:$AH$1291, 34, FALSE),"")</f>
        <v>1.493124E-2</v>
      </c>
      <c r="N489" s="17">
        <f>_xlfn.IFNA(VLOOKUP(CONCATENATE($A489,"_",$B489), 'Srbench noise 0.01'!$A$1:$AH$1291, 16, FALSE),"")</f>
        <v>30</v>
      </c>
      <c r="O489" s="17">
        <f>_xlfn.IFNA(VLOOKUP(CONCATENATE($A489,"_",$B489), 'Srbench noise 0.01'!$A$1:$AH$1291, 18, FALSE),"")</f>
        <v>3600.6</v>
      </c>
      <c r="P489" s="17" t="str">
        <f>_xlfn.IFNA(VLOOKUP(CONCATENATE($A489,"_",$B489), 'Srbench noise 0.01'!$A$1:$AH$1291, 28, FALSE),"")</f>
        <v>0.71*(x0**2*x1**2*x2**2*x4*x6*x8/(x3**2*x5**2*(x7 - 2)))**0.5 - 0.01</v>
      </c>
      <c r="Q489" s="17">
        <f t="shared" si="45"/>
        <v>0</v>
      </c>
      <c r="R489" s="17">
        <f t="shared" si="46"/>
        <v>0</v>
      </c>
      <c r="S489" s="4">
        <f t="shared" si="47"/>
        <v>0</v>
      </c>
    </row>
    <row r="490" spans="1:19" x14ac:dyDescent="0.25">
      <c r="A490" t="s">
        <v>139</v>
      </c>
      <c r="B490">
        <v>21962</v>
      </c>
      <c r="C490" t="str">
        <f>VLOOKUP(A490,'srbench true models'!$A$1:$B$133,2,FALSE)</f>
        <v xml:space="preserve"> G*m1*m2/((x2-x1)**2+(y2-y1)**2+(z2-z1)**2)</v>
      </c>
      <c r="D490" s="3">
        <f>_xlfn.IFNA(VLOOKUP(CONCATENATE($A490,"_",$B490), 'Srbench noise 0'!$A$1:$AH$1291, 32, FALSE),"")</f>
        <v>0.98812977999999996</v>
      </c>
      <c r="E490" s="17">
        <f>_xlfn.IFNA(VLOOKUP(CONCATENATE($A490,"_",$B490), 'Srbench noise 0'!$A$1:$AH$1291, 34, FALSE),"")</f>
        <v>1.3316629999999999E-2</v>
      </c>
      <c r="F490" s="17">
        <f>_xlfn.IFNA(VLOOKUP(CONCATENATE($A490,"_",$B490), 'Srbench noise 0'!$A$1:$AH$1291, 16, FALSE),"")</f>
        <v>31</v>
      </c>
      <c r="G490" s="17">
        <f>_xlfn.IFNA(VLOOKUP(CONCATENATE($A490,"_",$B490), 'Srbench noise 0'!$A$1:$AH$1291, 18, FALSE),"")</f>
        <v>3601.1</v>
      </c>
      <c r="H490" s="17" t="str">
        <f>_xlfn.IFNA(VLOOKUP(CONCATENATE($A490,"_",$B490), 'Srbench noise 0'!$A$1:$AH$1291, 28, FALSE),"")</f>
        <v>1.87039551*(x0**2*x1**2*x2**2*x4*x6*x8/(x3**2*(2**(x5 + x7) + 1)))**0.5 - 0.00597751</v>
      </c>
      <c r="I490" s="17">
        <f t="shared" si="42"/>
        <v>0</v>
      </c>
      <c r="J490" s="17">
        <f t="shared" si="43"/>
        <v>0</v>
      </c>
      <c r="K490" s="4">
        <f t="shared" si="44"/>
        <v>0</v>
      </c>
      <c r="L490" s="3">
        <f>_xlfn.IFNA(VLOOKUP(CONCATENATE($A490,"_",$B490), 'Srbench noise 0.01'!$A$1:$AH$1291, 32, FALSE),"")</f>
        <v>0.98415333000000005</v>
      </c>
      <c r="M490" s="17">
        <f>_xlfn.IFNA(VLOOKUP(CONCATENATE($A490,"_",$B490), 'Srbench noise 0.01'!$A$1:$AH$1291, 34, FALSE),"")</f>
        <v>1.538629E-2</v>
      </c>
      <c r="N490" s="17">
        <f>_xlfn.IFNA(VLOOKUP(CONCATENATE($A490,"_",$B490), 'Srbench noise 0.01'!$A$1:$AH$1291, 16, FALSE),"")</f>
        <v>32</v>
      </c>
      <c r="O490" s="17">
        <f>_xlfn.IFNA(VLOOKUP(CONCATENATE($A490,"_",$B490), 'Srbench noise 0.01'!$A$1:$AH$1291, 18, FALSE),"")</f>
        <v>3600.7</v>
      </c>
      <c r="P490" s="17" t="str">
        <f>_xlfn.IFNA(VLOOKUP(CONCATENATE($A490,"_",$B490), 'Srbench noise 0.01'!$A$1:$AH$1291, 28, FALSE),"")</f>
        <v>2.07*(x0**2*x1**2*x2**2*x4*x6/(x5**2*x7**2))**0.5/(x3 - x8 + 1) - 0.e-2</v>
      </c>
      <c r="Q490" s="17">
        <f t="shared" si="45"/>
        <v>0</v>
      </c>
      <c r="R490" s="17">
        <f t="shared" si="46"/>
        <v>0</v>
      </c>
      <c r="S490" s="4">
        <f t="shared" si="47"/>
        <v>0</v>
      </c>
    </row>
    <row r="491" spans="1:19" x14ac:dyDescent="0.25">
      <c r="A491" t="s">
        <v>139</v>
      </c>
      <c r="B491">
        <v>23654</v>
      </c>
      <c r="C491" t="str">
        <f>VLOOKUP(A491,'srbench true models'!$A$1:$B$133,2,FALSE)</f>
        <v xml:space="preserve"> G*m1*m2/((x2-x1)**2+(y2-y1)**2+(z2-z1)**2)</v>
      </c>
      <c r="D491" s="3">
        <f>_xlfn.IFNA(VLOOKUP(CONCATENATE($A491,"_",$B491), 'Srbench noise 0'!$A$1:$AH$1291, 32, FALSE),"")</f>
        <v>0.98968321999999997</v>
      </c>
      <c r="E491" s="17">
        <f>_xlfn.IFNA(VLOOKUP(CONCATENATE($A491,"_",$B491), 'Srbench noise 0'!$A$1:$AH$1291, 34, FALSE),"")</f>
        <v>1.247507E-2</v>
      </c>
      <c r="F491" s="17">
        <f>_xlfn.IFNA(VLOOKUP(CONCATENATE($A491,"_",$B491), 'Srbench noise 0'!$A$1:$AH$1291, 16, FALSE),"")</f>
        <v>27</v>
      </c>
      <c r="G491" s="17">
        <f>_xlfn.IFNA(VLOOKUP(CONCATENATE($A491,"_",$B491), 'Srbench noise 0'!$A$1:$AH$1291, 18, FALSE),"")</f>
        <v>3601.8</v>
      </c>
      <c r="H491" s="17" t="str">
        <f>_xlfn.IFNA(VLOOKUP(CONCATENATE($A491,"_",$B491), 'Srbench noise 0'!$A$1:$AH$1291, 28, FALSE),"")</f>
        <v>x0*x1*x2*(6.77197714*x4*x6*x8 + 0.13809636*x5**2*x7**2)/(x3*x5**2*x7**2)</v>
      </c>
      <c r="I491" s="17">
        <f t="shared" si="42"/>
        <v>0</v>
      </c>
      <c r="J491" s="17">
        <f t="shared" si="43"/>
        <v>0</v>
      </c>
      <c r="K491" s="4">
        <f t="shared" si="44"/>
        <v>0</v>
      </c>
      <c r="L491" s="3">
        <f>_xlfn.IFNA(VLOOKUP(CONCATENATE($A491,"_",$B491), 'Srbench noise 0.01'!$A$1:$AH$1291, 32, FALSE),"")</f>
        <v>0.98603293999999997</v>
      </c>
      <c r="M491" s="17">
        <f>_xlfn.IFNA(VLOOKUP(CONCATENATE($A491,"_",$B491), 'Srbench noise 0.01'!$A$1:$AH$1291, 34, FALSE),"")</f>
        <v>1.4515210000000001E-2</v>
      </c>
      <c r="N491" s="17">
        <f>_xlfn.IFNA(VLOOKUP(CONCATENATE($A491,"_",$B491), 'Srbench noise 0.01'!$A$1:$AH$1291, 16, FALSE),"")</f>
        <v>30</v>
      </c>
      <c r="O491" s="17">
        <f>_xlfn.IFNA(VLOOKUP(CONCATENATE($A491,"_",$B491), 'Srbench noise 0.01'!$A$1:$AH$1291, 18, FALSE),"")</f>
        <v>569.5</v>
      </c>
      <c r="P491" s="17" t="str">
        <f>_xlfn.IFNA(VLOOKUP(CONCATENATE($A491,"_",$B491), 'Srbench noise 0.01'!$A$1:$AH$1291, 28, FALSE),"")</f>
        <v>1.93*x0*x1*x2*x4*x6*x8/(x3*x5**2*x7) + 0.5*x0*x1*x2/(x3*x7) - 0.e-2</v>
      </c>
      <c r="Q491" s="17">
        <f t="shared" si="45"/>
        <v>0</v>
      </c>
      <c r="R491" s="17">
        <f t="shared" si="46"/>
        <v>0</v>
      </c>
      <c r="S491" s="4">
        <f t="shared" si="47"/>
        <v>0</v>
      </c>
    </row>
    <row r="492" spans="1:19" x14ac:dyDescent="0.25">
      <c r="A492" t="s">
        <v>139</v>
      </c>
      <c r="B492">
        <v>28020</v>
      </c>
      <c r="C492" t="str">
        <f>VLOOKUP(A492,'srbench true models'!$A$1:$B$133,2,FALSE)</f>
        <v xml:space="preserve"> G*m1*m2/((x2-x1)**2+(y2-y1)**2+(z2-z1)**2)</v>
      </c>
      <c r="D492" s="3">
        <f>_xlfn.IFNA(VLOOKUP(CONCATENATE($A492,"_",$B492), 'Srbench noise 0'!$A$1:$AH$1291, 32, FALSE),"")</f>
        <v>0.99366352999999996</v>
      </c>
      <c r="E492" s="17">
        <f>_xlfn.IFNA(VLOOKUP(CONCATENATE($A492,"_",$B492), 'Srbench noise 0'!$A$1:$AH$1291, 34, FALSE),"")</f>
        <v>9.8905299999999998E-3</v>
      </c>
      <c r="F492" s="17">
        <f>_xlfn.IFNA(VLOOKUP(CONCATENATE($A492,"_",$B492), 'Srbench noise 0'!$A$1:$AH$1291, 16, FALSE),"")</f>
        <v>28</v>
      </c>
      <c r="G492" s="17">
        <f>_xlfn.IFNA(VLOOKUP(CONCATENATE($A492,"_",$B492), 'Srbench noise 0'!$A$1:$AH$1291, 18, FALSE),"")</f>
        <v>3602.4</v>
      </c>
      <c r="H492" s="17" t="str">
        <f>_xlfn.IFNA(VLOOKUP(CONCATENATE($A492,"_",$B492), 'Srbench noise 0'!$A$1:$AH$1291, 28, FALSE),"")</f>
        <v>0.52961671*x0*x1*x2/(x7 + 10) + 23.22015196*x0*x1*x2*x4*x6*x8/(x3**2*x5**2*x7**2)</v>
      </c>
      <c r="I492" s="17">
        <f t="shared" si="42"/>
        <v>0</v>
      </c>
      <c r="J492" s="17">
        <f t="shared" si="43"/>
        <v>0</v>
      </c>
      <c r="K492" s="4">
        <f t="shared" si="44"/>
        <v>0</v>
      </c>
      <c r="L492" s="3" t="str">
        <f>_xlfn.IFNA(VLOOKUP(CONCATENATE($A492,"_",$B492), 'Srbench noise 0.01'!$A$1:$AH$1291, 32, FALSE),"")</f>
        <v/>
      </c>
      <c r="M492" s="17" t="str">
        <f>_xlfn.IFNA(VLOOKUP(CONCATENATE($A492,"_",$B492), 'Srbench noise 0.01'!$A$1:$AH$1291, 34, FALSE),"")</f>
        <v/>
      </c>
      <c r="N492" s="17" t="str">
        <f>_xlfn.IFNA(VLOOKUP(CONCATENATE($A492,"_",$B492), 'Srbench noise 0.01'!$A$1:$AH$1291, 16, FALSE),"")</f>
        <v/>
      </c>
      <c r="O492" s="17" t="str">
        <f>_xlfn.IFNA(VLOOKUP(CONCATENATE($A492,"_",$B492), 'Srbench noise 0.01'!$A$1:$AH$1291, 18, FALSE),"")</f>
        <v/>
      </c>
      <c r="P492" s="17" t="str">
        <f>_xlfn.IFNA(VLOOKUP(CONCATENATE($A492,"_",$B492), 'Srbench noise 0.01'!$A$1:$AH$1291, 28, FALSE),"")</f>
        <v/>
      </c>
      <c r="Q492" s="17">
        <f t="shared" si="45"/>
        <v>1</v>
      </c>
      <c r="R492" s="17">
        <f t="shared" si="46"/>
        <v>0</v>
      </c>
      <c r="S492" s="4">
        <f t="shared" si="47"/>
        <v>0</v>
      </c>
    </row>
    <row r="493" spans="1:19" x14ac:dyDescent="0.25">
      <c r="A493" t="s">
        <v>139</v>
      </c>
      <c r="B493">
        <v>29910</v>
      </c>
      <c r="C493" t="str">
        <f>VLOOKUP(A493,'srbench true models'!$A$1:$B$133,2,FALSE)</f>
        <v xml:space="preserve"> G*m1*m2/((x2-x1)**2+(y2-y1)**2+(z2-z1)**2)</v>
      </c>
      <c r="D493" s="3">
        <f>_xlfn.IFNA(VLOOKUP(CONCATENATE($A493,"_",$B493), 'Srbench noise 0'!$A$1:$AH$1291, 32, FALSE),"")</f>
        <v>0.98616393000000002</v>
      </c>
      <c r="E493" s="17">
        <f>_xlfn.IFNA(VLOOKUP(CONCATENATE($A493,"_",$B493), 'Srbench noise 0'!$A$1:$AH$1291, 34, FALSE),"")</f>
        <v>1.4432489999999999E-2</v>
      </c>
      <c r="F493" s="17">
        <f>_xlfn.IFNA(VLOOKUP(CONCATENATE($A493,"_",$B493), 'Srbench noise 0'!$A$1:$AH$1291, 16, FALSE),"")</f>
        <v>32</v>
      </c>
      <c r="G493" s="17">
        <f>_xlfn.IFNA(VLOOKUP(CONCATENATE($A493,"_",$B493), 'Srbench noise 0'!$A$1:$AH$1291, 18, FALSE),"")</f>
        <v>3602</v>
      </c>
      <c r="H493" s="17" t="str">
        <f>_xlfn.IFNA(VLOOKUP(CONCATENATE($A493,"_",$B493), 'Srbench noise 0'!$A$1:$AH$1291, 28, FALSE),"")</f>
        <v>1.98155207*(x0**2*x1**2*x2**2*x4*x6/(x3**2*x7**2))**0.5/(x5 - x8 + 0.87758256) - 0.00610621</v>
      </c>
      <c r="I493" s="17">
        <f t="shared" si="42"/>
        <v>0</v>
      </c>
      <c r="J493" s="17">
        <f t="shared" si="43"/>
        <v>0</v>
      </c>
      <c r="K493" s="4">
        <f t="shared" si="44"/>
        <v>0</v>
      </c>
      <c r="L493" s="3">
        <f>_xlfn.IFNA(VLOOKUP(CONCATENATE($A493,"_",$B493), 'Srbench noise 0.01'!$A$1:$AH$1291, 32, FALSE),"")</f>
        <v>0.98433380000000004</v>
      </c>
      <c r="M493" s="17">
        <f>_xlfn.IFNA(VLOOKUP(CONCATENATE($A493,"_",$B493), 'Srbench noise 0.01'!$A$1:$AH$1291, 34, FALSE),"")</f>
        <v>1.535736E-2</v>
      </c>
      <c r="N493" s="17">
        <f>_xlfn.IFNA(VLOOKUP(CONCATENATE($A493,"_",$B493), 'Srbench noise 0.01'!$A$1:$AH$1291, 16, FALSE),"")</f>
        <v>28</v>
      </c>
      <c r="O493" s="17">
        <f>_xlfn.IFNA(VLOOKUP(CONCATENATE($A493,"_",$B493), 'Srbench noise 0.01'!$A$1:$AH$1291, 18, FALSE),"")</f>
        <v>3601.3</v>
      </c>
      <c r="P493" s="17" t="str">
        <f>_xlfn.IFNA(VLOOKUP(CONCATENATE($A493,"_",$B493), 'Srbench noise 0.01'!$A$1:$AH$1291, 28, FALSE),"")</f>
        <v>2.04*(x0**2*x1**2*x2**2*x4*x6*x8/(x3**2*x5**2*x7**2))**0.5 - 0.01</v>
      </c>
      <c r="Q493" s="17">
        <f t="shared" si="45"/>
        <v>0</v>
      </c>
      <c r="R493" s="17">
        <f t="shared" si="46"/>
        <v>0</v>
      </c>
      <c r="S493" s="4">
        <f t="shared" si="47"/>
        <v>0</v>
      </c>
    </row>
    <row r="494" spans="1:19" x14ac:dyDescent="0.25">
      <c r="A494" t="s">
        <v>57</v>
      </c>
      <c r="B494">
        <v>860</v>
      </c>
      <c r="C494" t="str">
        <f>VLOOKUP(A494,'srbench true models'!$A$1:$B$133,2,FALSE)</f>
        <v xml:space="preserve"> sigma_den/epsilon*1/(1+chi)</v>
      </c>
      <c r="D494" s="3">
        <f>_xlfn.IFNA(VLOOKUP(CONCATENATE($A494,"_",$B494), 'Srbench noise 0'!$A$1:$AH$1291, 32, FALSE),"")</f>
        <v>1</v>
      </c>
      <c r="E494" s="17">
        <f>_xlfn.IFNA(VLOOKUP(CONCATENATE($A494,"_",$B494), 'Srbench noise 0'!$A$1:$AH$1291, 34, FALSE),"")</f>
        <v>0</v>
      </c>
      <c r="F494" s="17">
        <f>_xlfn.IFNA(VLOOKUP(CONCATENATE($A494,"_",$B494), 'Srbench noise 0'!$A$1:$AH$1291, 16, FALSE),"")</f>
        <v>13</v>
      </c>
      <c r="G494" s="17">
        <f>_xlfn.IFNA(VLOOKUP(CONCATENATE($A494,"_",$B494), 'Srbench noise 0'!$A$1:$AH$1291, 18, FALSE),"")</f>
        <v>14.2</v>
      </c>
      <c r="H494" s="17" t="str">
        <f>_xlfn.IFNA(VLOOKUP(CONCATENATE($A494,"_",$B494), 'Srbench noise 0'!$A$1:$AH$1291, 28, FALSE),"")</f>
        <v>-x0/(x1*(-x2 - 1))</v>
      </c>
      <c r="I494" s="17">
        <f t="shared" si="42"/>
        <v>1</v>
      </c>
      <c r="J494" s="17">
        <f t="shared" si="43"/>
        <v>1</v>
      </c>
      <c r="K494" s="4">
        <f t="shared" si="44"/>
        <v>1</v>
      </c>
      <c r="L494" s="3">
        <f>_xlfn.IFNA(VLOOKUP(CONCATENATE($A494,"_",$B494), 'Srbench noise 0.01'!$A$1:$AH$1291, 32, FALSE),"")</f>
        <v>1</v>
      </c>
      <c r="M494" s="17">
        <f>_xlfn.IFNA(VLOOKUP(CONCATENATE($A494,"_",$B494), 'Srbench noise 0.01'!$A$1:$AH$1291, 34, FALSE),"")</f>
        <v>0</v>
      </c>
      <c r="N494" s="17">
        <f>_xlfn.IFNA(VLOOKUP(CONCATENATE($A494,"_",$B494), 'Srbench noise 0.01'!$A$1:$AH$1291, 16, FALSE),"")</f>
        <v>13</v>
      </c>
      <c r="O494" s="17">
        <f>_xlfn.IFNA(VLOOKUP(CONCATENATE($A494,"_",$B494), 'Srbench noise 0.01'!$A$1:$AH$1291, 18, FALSE),"")</f>
        <v>15.2</v>
      </c>
      <c r="P494" s="17" t="str">
        <f>_xlfn.IFNA(VLOOKUP(CONCATENATE($A494,"_",$B494), 'Srbench noise 0.01'!$A$1:$AH$1291, 28, FALSE),"")</f>
        <v>-x0/(x1*(-x2 - 1))</v>
      </c>
      <c r="Q494" s="17">
        <f t="shared" si="45"/>
        <v>1</v>
      </c>
      <c r="R494" s="17">
        <f t="shared" si="46"/>
        <v>1</v>
      </c>
      <c r="S494" s="4">
        <f t="shared" si="47"/>
        <v>1</v>
      </c>
    </row>
    <row r="495" spans="1:19" x14ac:dyDescent="0.25">
      <c r="A495" t="s">
        <v>57</v>
      </c>
      <c r="B495">
        <v>4426</v>
      </c>
      <c r="C495" t="str">
        <f>VLOOKUP(A495,'srbench true models'!$A$1:$B$133,2,FALSE)</f>
        <v xml:space="preserve"> sigma_den/epsilon*1/(1+chi)</v>
      </c>
      <c r="D495" s="3">
        <f>_xlfn.IFNA(VLOOKUP(CONCATENATE($A495,"_",$B495), 'Srbench noise 0'!$A$1:$AH$1291, 32, FALSE),"")</f>
        <v>1</v>
      </c>
      <c r="E495" s="17">
        <f>_xlfn.IFNA(VLOOKUP(CONCATENATE($A495,"_",$B495), 'Srbench noise 0'!$A$1:$AH$1291, 34, FALSE),"")</f>
        <v>0</v>
      </c>
      <c r="F495" s="17">
        <f>_xlfn.IFNA(VLOOKUP(CONCATENATE($A495,"_",$B495), 'Srbench noise 0'!$A$1:$AH$1291, 16, FALSE),"")</f>
        <v>13</v>
      </c>
      <c r="G495" s="17">
        <f>_xlfn.IFNA(VLOOKUP(CONCATENATE($A495,"_",$B495), 'Srbench noise 0'!$A$1:$AH$1291, 18, FALSE),"")</f>
        <v>14.4</v>
      </c>
      <c r="H495" s="17" t="str">
        <f>_xlfn.IFNA(VLOOKUP(CONCATENATE($A495,"_",$B495), 'Srbench noise 0'!$A$1:$AH$1291, 28, FALSE),"")</f>
        <v>-x0/(x1*(-x2 - 1))</v>
      </c>
      <c r="I495" s="17">
        <f t="shared" si="42"/>
        <v>1</v>
      </c>
      <c r="J495" s="17">
        <f t="shared" si="43"/>
        <v>1</v>
      </c>
      <c r="K495" s="4">
        <f t="shared" si="44"/>
        <v>1</v>
      </c>
      <c r="L495" s="3">
        <f>_xlfn.IFNA(VLOOKUP(CONCATENATE($A495,"_",$B495), 'Srbench noise 0.01'!$A$1:$AH$1291, 32, FALSE),"")</f>
        <v>1</v>
      </c>
      <c r="M495" s="17">
        <f>_xlfn.IFNA(VLOOKUP(CONCATENATE($A495,"_",$B495), 'Srbench noise 0.01'!$A$1:$AH$1291, 34, FALSE),"")</f>
        <v>0</v>
      </c>
      <c r="N495" s="17">
        <f>_xlfn.IFNA(VLOOKUP(CONCATENATE($A495,"_",$B495), 'Srbench noise 0.01'!$A$1:$AH$1291, 16, FALSE),"")</f>
        <v>13</v>
      </c>
      <c r="O495" s="17">
        <f>_xlfn.IFNA(VLOOKUP(CONCATENATE($A495,"_",$B495), 'Srbench noise 0.01'!$A$1:$AH$1291, 18, FALSE),"")</f>
        <v>13.6</v>
      </c>
      <c r="P495" s="17" t="str">
        <f>_xlfn.IFNA(VLOOKUP(CONCATENATE($A495,"_",$B495), 'Srbench noise 0.01'!$A$1:$AH$1291, 28, FALSE),"")</f>
        <v>-x0/(x1*(-x2 - 1))</v>
      </c>
      <c r="Q495" s="17">
        <f t="shared" si="45"/>
        <v>1</v>
      </c>
      <c r="R495" s="17">
        <f t="shared" si="46"/>
        <v>1</v>
      </c>
      <c r="S495" s="4">
        <f t="shared" si="47"/>
        <v>1</v>
      </c>
    </row>
    <row r="496" spans="1:19" x14ac:dyDescent="0.25">
      <c r="A496" t="s">
        <v>57</v>
      </c>
      <c r="B496">
        <v>5390</v>
      </c>
      <c r="C496" t="str">
        <f>VLOOKUP(A496,'srbench true models'!$A$1:$B$133,2,FALSE)</f>
        <v xml:space="preserve"> sigma_den/epsilon*1/(1+chi)</v>
      </c>
      <c r="D496" s="3">
        <f>_xlfn.IFNA(VLOOKUP(CONCATENATE($A496,"_",$B496), 'Srbench noise 0'!$A$1:$AH$1291, 32, FALSE),"")</f>
        <v>1</v>
      </c>
      <c r="E496" s="17">
        <f>_xlfn.IFNA(VLOOKUP(CONCATENATE($A496,"_",$B496), 'Srbench noise 0'!$A$1:$AH$1291, 34, FALSE),"")</f>
        <v>0</v>
      </c>
      <c r="F496" s="17">
        <f>_xlfn.IFNA(VLOOKUP(CONCATENATE($A496,"_",$B496), 'Srbench noise 0'!$A$1:$AH$1291, 16, FALSE),"")</f>
        <v>13</v>
      </c>
      <c r="G496" s="17">
        <f>_xlfn.IFNA(VLOOKUP(CONCATENATE($A496,"_",$B496), 'Srbench noise 0'!$A$1:$AH$1291, 18, FALSE),"")</f>
        <v>15.2</v>
      </c>
      <c r="H496" s="17" t="str">
        <f>_xlfn.IFNA(VLOOKUP(CONCATENATE($A496,"_",$B496), 'Srbench noise 0'!$A$1:$AH$1291, 28, FALSE),"")</f>
        <v>-x0/(x1*(-x2 - 1))</v>
      </c>
      <c r="I496" s="17">
        <f t="shared" si="42"/>
        <v>1</v>
      </c>
      <c r="J496" s="17">
        <f t="shared" si="43"/>
        <v>1</v>
      </c>
      <c r="K496" s="4">
        <f t="shared" si="44"/>
        <v>1</v>
      </c>
      <c r="L496" s="3">
        <f>_xlfn.IFNA(VLOOKUP(CONCATENATE($A496,"_",$B496), 'Srbench noise 0.01'!$A$1:$AH$1291, 32, FALSE),"")</f>
        <v>1</v>
      </c>
      <c r="M496" s="17">
        <f>_xlfn.IFNA(VLOOKUP(CONCATENATE($A496,"_",$B496), 'Srbench noise 0.01'!$A$1:$AH$1291, 34, FALSE),"")</f>
        <v>0</v>
      </c>
      <c r="N496" s="17">
        <f>_xlfn.IFNA(VLOOKUP(CONCATENATE($A496,"_",$B496), 'Srbench noise 0.01'!$A$1:$AH$1291, 16, FALSE),"")</f>
        <v>13</v>
      </c>
      <c r="O496" s="17">
        <f>_xlfn.IFNA(VLOOKUP(CONCATENATE($A496,"_",$B496), 'Srbench noise 0.01'!$A$1:$AH$1291, 18, FALSE),"")</f>
        <v>14.8</v>
      </c>
      <c r="P496" s="17" t="str">
        <f>_xlfn.IFNA(VLOOKUP(CONCATENATE($A496,"_",$B496), 'Srbench noise 0.01'!$A$1:$AH$1291, 28, FALSE),"")</f>
        <v>-x0/(x1*(-x2 - 1))</v>
      </c>
      <c r="Q496" s="17">
        <f t="shared" si="45"/>
        <v>1</v>
      </c>
      <c r="R496" s="17">
        <f t="shared" si="46"/>
        <v>1</v>
      </c>
      <c r="S496" s="4">
        <f t="shared" si="47"/>
        <v>1</v>
      </c>
    </row>
    <row r="497" spans="1:19" x14ac:dyDescent="0.25">
      <c r="A497" t="s">
        <v>57</v>
      </c>
      <c r="B497">
        <v>14423</v>
      </c>
      <c r="C497" t="str">
        <f>VLOOKUP(A497,'srbench true models'!$A$1:$B$133,2,FALSE)</f>
        <v xml:space="preserve"> sigma_den/epsilon*1/(1+chi)</v>
      </c>
      <c r="D497" s="3">
        <f>_xlfn.IFNA(VLOOKUP(CONCATENATE($A497,"_",$B497), 'Srbench noise 0'!$A$1:$AH$1291, 32, FALSE),"")</f>
        <v>1</v>
      </c>
      <c r="E497" s="17">
        <f>_xlfn.IFNA(VLOOKUP(CONCATENATE($A497,"_",$B497), 'Srbench noise 0'!$A$1:$AH$1291, 34, FALSE),"")</f>
        <v>0</v>
      </c>
      <c r="F497" s="17">
        <f>_xlfn.IFNA(VLOOKUP(CONCATENATE($A497,"_",$B497), 'Srbench noise 0'!$A$1:$AH$1291, 16, FALSE),"")</f>
        <v>13</v>
      </c>
      <c r="G497" s="17">
        <f>_xlfn.IFNA(VLOOKUP(CONCATENATE($A497,"_",$B497), 'Srbench noise 0'!$A$1:$AH$1291, 18, FALSE),"")</f>
        <v>14.2</v>
      </c>
      <c r="H497" s="17" t="str">
        <f>_xlfn.IFNA(VLOOKUP(CONCATENATE($A497,"_",$B497), 'Srbench noise 0'!$A$1:$AH$1291, 28, FALSE),"")</f>
        <v>-x0/(x1*(-x2 - 1))</v>
      </c>
      <c r="I497" s="17">
        <f t="shared" si="42"/>
        <v>1</v>
      </c>
      <c r="J497" s="17">
        <f t="shared" si="43"/>
        <v>1</v>
      </c>
      <c r="K497" s="4">
        <f t="shared" si="44"/>
        <v>1</v>
      </c>
      <c r="L497" s="3">
        <f>_xlfn.IFNA(VLOOKUP(CONCATENATE($A497,"_",$B497), 'Srbench noise 0.01'!$A$1:$AH$1291, 32, FALSE),"")</f>
        <v>1</v>
      </c>
      <c r="M497" s="17">
        <f>_xlfn.IFNA(VLOOKUP(CONCATENATE($A497,"_",$B497), 'Srbench noise 0.01'!$A$1:$AH$1291, 34, FALSE),"")</f>
        <v>0</v>
      </c>
      <c r="N497" s="17">
        <f>_xlfn.IFNA(VLOOKUP(CONCATENATE($A497,"_",$B497), 'Srbench noise 0.01'!$A$1:$AH$1291, 16, FALSE),"")</f>
        <v>13</v>
      </c>
      <c r="O497" s="17">
        <f>_xlfn.IFNA(VLOOKUP(CONCATENATE($A497,"_",$B497), 'Srbench noise 0.01'!$A$1:$AH$1291, 18, FALSE),"")</f>
        <v>14.9</v>
      </c>
      <c r="P497" s="17" t="str">
        <f>_xlfn.IFNA(VLOOKUP(CONCATENATE($A497,"_",$B497), 'Srbench noise 0.01'!$A$1:$AH$1291, 28, FALSE),"")</f>
        <v>-x0/(x1*(-x2 - 1))</v>
      </c>
      <c r="Q497" s="17">
        <f t="shared" si="45"/>
        <v>1</v>
      </c>
      <c r="R497" s="17">
        <f t="shared" si="46"/>
        <v>1</v>
      </c>
      <c r="S497" s="4">
        <f t="shared" si="47"/>
        <v>1</v>
      </c>
    </row>
    <row r="498" spans="1:19" x14ac:dyDescent="0.25">
      <c r="A498" t="s">
        <v>57</v>
      </c>
      <c r="B498">
        <v>15795</v>
      </c>
      <c r="C498" t="str">
        <f>VLOOKUP(A498,'srbench true models'!$A$1:$B$133,2,FALSE)</f>
        <v xml:space="preserve"> sigma_den/epsilon*1/(1+chi)</v>
      </c>
      <c r="D498" s="3">
        <f>_xlfn.IFNA(VLOOKUP(CONCATENATE($A498,"_",$B498), 'Srbench noise 0'!$A$1:$AH$1291, 32, FALSE),"")</f>
        <v>1</v>
      </c>
      <c r="E498" s="17">
        <f>_xlfn.IFNA(VLOOKUP(CONCATENATE($A498,"_",$B498), 'Srbench noise 0'!$A$1:$AH$1291, 34, FALSE),"")</f>
        <v>0</v>
      </c>
      <c r="F498" s="17">
        <f>_xlfn.IFNA(VLOOKUP(CONCATENATE($A498,"_",$B498), 'Srbench noise 0'!$A$1:$AH$1291, 16, FALSE),"")</f>
        <v>13</v>
      </c>
      <c r="G498" s="17">
        <f>_xlfn.IFNA(VLOOKUP(CONCATENATE($A498,"_",$B498), 'Srbench noise 0'!$A$1:$AH$1291, 18, FALSE),"")</f>
        <v>14.8</v>
      </c>
      <c r="H498" s="17" t="str">
        <f>_xlfn.IFNA(VLOOKUP(CONCATENATE($A498,"_",$B498), 'Srbench noise 0'!$A$1:$AH$1291, 28, FALSE),"")</f>
        <v>-x0/(x1*(-x2 - 1))</v>
      </c>
      <c r="I498" s="17">
        <f t="shared" si="42"/>
        <v>1</v>
      </c>
      <c r="J498" s="17">
        <f t="shared" si="43"/>
        <v>1</v>
      </c>
      <c r="K498" s="4">
        <f t="shared" si="44"/>
        <v>1</v>
      </c>
      <c r="L498" s="3">
        <f>_xlfn.IFNA(VLOOKUP(CONCATENATE($A498,"_",$B498), 'Srbench noise 0.01'!$A$1:$AH$1291, 32, FALSE),"")</f>
        <v>1</v>
      </c>
      <c r="M498" s="17">
        <f>_xlfn.IFNA(VLOOKUP(CONCATENATE($A498,"_",$B498), 'Srbench noise 0.01'!$A$1:$AH$1291, 34, FALSE),"")</f>
        <v>0</v>
      </c>
      <c r="N498" s="17">
        <f>_xlfn.IFNA(VLOOKUP(CONCATENATE($A498,"_",$B498), 'Srbench noise 0.01'!$A$1:$AH$1291, 16, FALSE),"")</f>
        <v>13</v>
      </c>
      <c r="O498" s="17">
        <f>_xlfn.IFNA(VLOOKUP(CONCATENATE($A498,"_",$B498), 'Srbench noise 0.01'!$A$1:$AH$1291, 18, FALSE),"")</f>
        <v>16.2</v>
      </c>
      <c r="P498" s="17" t="str">
        <f>_xlfn.IFNA(VLOOKUP(CONCATENATE($A498,"_",$B498), 'Srbench noise 0.01'!$A$1:$AH$1291, 28, FALSE),"")</f>
        <v>-x0/(x1*(-x2 - 1))</v>
      </c>
      <c r="Q498" s="17">
        <f t="shared" si="45"/>
        <v>1</v>
      </c>
      <c r="R498" s="17">
        <f t="shared" si="46"/>
        <v>1</v>
      </c>
      <c r="S498" s="4">
        <f t="shared" si="47"/>
        <v>1</v>
      </c>
    </row>
    <row r="499" spans="1:19" x14ac:dyDescent="0.25">
      <c r="A499" t="s">
        <v>57</v>
      </c>
      <c r="B499">
        <v>16850</v>
      </c>
      <c r="C499" t="str">
        <f>VLOOKUP(A499,'srbench true models'!$A$1:$B$133,2,FALSE)</f>
        <v xml:space="preserve"> sigma_den/epsilon*1/(1+chi)</v>
      </c>
      <c r="D499" s="3">
        <f>_xlfn.IFNA(VLOOKUP(CONCATENATE($A499,"_",$B499), 'Srbench noise 0'!$A$1:$AH$1291, 32, FALSE),"")</f>
        <v>1</v>
      </c>
      <c r="E499" s="17">
        <f>_xlfn.IFNA(VLOOKUP(CONCATENATE($A499,"_",$B499), 'Srbench noise 0'!$A$1:$AH$1291, 34, FALSE),"")</f>
        <v>0</v>
      </c>
      <c r="F499" s="17">
        <f>_xlfn.IFNA(VLOOKUP(CONCATENATE($A499,"_",$B499), 'Srbench noise 0'!$A$1:$AH$1291, 16, FALSE),"")</f>
        <v>13</v>
      </c>
      <c r="G499" s="17">
        <f>_xlfn.IFNA(VLOOKUP(CONCATENATE($A499,"_",$B499), 'Srbench noise 0'!$A$1:$AH$1291, 18, FALSE),"")</f>
        <v>14.3</v>
      </c>
      <c r="H499" s="17" t="str">
        <f>_xlfn.IFNA(VLOOKUP(CONCATENATE($A499,"_",$B499), 'Srbench noise 0'!$A$1:$AH$1291, 28, FALSE),"")</f>
        <v>-x0/(x1*(-x2 - 1))</v>
      </c>
      <c r="I499" s="17">
        <f t="shared" si="42"/>
        <v>1</v>
      </c>
      <c r="J499" s="17">
        <f t="shared" si="43"/>
        <v>1</v>
      </c>
      <c r="K499" s="4">
        <f t="shared" si="44"/>
        <v>1</v>
      </c>
      <c r="L499" s="3">
        <f>_xlfn.IFNA(VLOOKUP(CONCATENATE($A499,"_",$B499), 'Srbench noise 0.01'!$A$1:$AH$1291, 32, FALSE),"")</f>
        <v>1</v>
      </c>
      <c r="M499" s="17">
        <f>_xlfn.IFNA(VLOOKUP(CONCATENATE($A499,"_",$B499), 'Srbench noise 0.01'!$A$1:$AH$1291, 34, FALSE),"")</f>
        <v>0</v>
      </c>
      <c r="N499" s="17">
        <f>_xlfn.IFNA(VLOOKUP(CONCATENATE($A499,"_",$B499), 'Srbench noise 0.01'!$A$1:$AH$1291, 16, FALSE),"")</f>
        <v>13</v>
      </c>
      <c r="O499" s="17">
        <f>_xlfn.IFNA(VLOOKUP(CONCATENATE($A499,"_",$B499), 'Srbench noise 0.01'!$A$1:$AH$1291, 18, FALSE),"")</f>
        <v>14.8</v>
      </c>
      <c r="P499" s="17" t="str">
        <f>_xlfn.IFNA(VLOOKUP(CONCATENATE($A499,"_",$B499), 'Srbench noise 0.01'!$A$1:$AH$1291, 28, FALSE),"")</f>
        <v>-x0/(x1*(-x2 - 1))</v>
      </c>
      <c r="Q499" s="17">
        <f t="shared" si="45"/>
        <v>1</v>
      </c>
      <c r="R499" s="17">
        <f t="shared" si="46"/>
        <v>1</v>
      </c>
      <c r="S499" s="4">
        <f t="shared" si="47"/>
        <v>1</v>
      </c>
    </row>
    <row r="500" spans="1:19" x14ac:dyDescent="0.25">
      <c r="A500" t="s">
        <v>57</v>
      </c>
      <c r="B500">
        <v>21962</v>
      </c>
      <c r="C500" t="str">
        <f>VLOOKUP(A500,'srbench true models'!$A$1:$B$133,2,FALSE)</f>
        <v xml:space="preserve"> sigma_den/epsilon*1/(1+chi)</v>
      </c>
      <c r="D500" s="3">
        <f>_xlfn.IFNA(VLOOKUP(CONCATENATE($A500,"_",$B500), 'Srbench noise 0'!$A$1:$AH$1291, 32, FALSE),"")</f>
        <v>1</v>
      </c>
      <c r="E500" s="17">
        <f>_xlfn.IFNA(VLOOKUP(CONCATENATE($A500,"_",$B500), 'Srbench noise 0'!$A$1:$AH$1291, 34, FALSE),"")</f>
        <v>0</v>
      </c>
      <c r="F500" s="17">
        <f>_xlfn.IFNA(VLOOKUP(CONCATENATE($A500,"_",$B500), 'Srbench noise 0'!$A$1:$AH$1291, 16, FALSE),"")</f>
        <v>13</v>
      </c>
      <c r="G500" s="17">
        <f>_xlfn.IFNA(VLOOKUP(CONCATENATE($A500,"_",$B500), 'Srbench noise 0'!$A$1:$AH$1291, 18, FALSE),"")</f>
        <v>14.4</v>
      </c>
      <c r="H500" s="17" t="str">
        <f>_xlfn.IFNA(VLOOKUP(CONCATENATE($A500,"_",$B500), 'Srbench noise 0'!$A$1:$AH$1291, 28, FALSE),"")</f>
        <v>-x0/(x1*(-x2 - 1))</v>
      </c>
      <c r="I500" s="17">
        <f t="shared" si="42"/>
        <v>1</v>
      </c>
      <c r="J500" s="17">
        <f t="shared" si="43"/>
        <v>1</v>
      </c>
      <c r="K500" s="4">
        <f t="shared" si="44"/>
        <v>1</v>
      </c>
      <c r="L500" s="3">
        <f>_xlfn.IFNA(VLOOKUP(CONCATENATE($A500,"_",$B500), 'Srbench noise 0.01'!$A$1:$AH$1291, 32, FALSE),"")</f>
        <v>1</v>
      </c>
      <c r="M500" s="17">
        <f>_xlfn.IFNA(VLOOKUP(CONCATENATE($A500,"_",$B500), 'Srbench noise 0.01'!$A$1:$AH$1291, 34, FALSE),"")</f>
        <v>0</v>
      </c>
      <c r="N500" s="17">
        <f>_xlfn.IFNA(VLOOKUP(CONCATENATE($A500,"_",$B500), 'Srbench noise 0.01'!$A$1:$AH$1291, 16, FALSE),"")</f>
        <v>13</v>
      </c>
      <c r="O500" s="17">
        <f>_xlfn.IFNA(VLOOKUP(CONCATENATE($A500,"_",$B500), 'Srbench noise 0.01'!$A$1:$AH$1291, 18, FALSE),"")</f>
        <v>13.7</v>
      </c>
      <c r="P500" s="17" t="str">
        <f>_xlfn.IFNA(VLOOKUP(CONCATENATE($A500,"_",$B500), 'Srbench noise 0.01'!$A$1:$AH$1291, 28, FALSE),"")</f>
        <v>-x0/(x1*(-x2 - 1))</v>
      </c>
      <c r="Q500" s="17">
        <f t="shared" si="45"/>
        <v>1</v>
      </c>
      <c r="R500" s="17">
        <f t="shared" si="46"/>
        <v>1</v>
      </c>
      <c r="S500" s="4">
        <f t="shared" si="47"/>
        <v>1</v>
      </c>
    </row>
    <row r="501" spans="1:19" x14ac:dyDescent="0.25">
      <c r="A501" t="s">
        <v>57</v>
      </c>
      <c r="B501">
        <v>23654</v>
      </c>
      <c r="C501" t="str">
        <f>VLOOKUP(A501,'srbench true models'!$A$1:$B$133,2,FALSE)</f>
        <v xml:space="preserve"> sigma_den/epsilon*1/(1+chi)</v>
      </c>
      <c r="D501" s="3">
        <f>_xlfn.IFNA(VLOOKUP(CONCATENATE($A501,"_",$B501), 'Srbench noise 0'!$A$1:$AH$1291, 32, FALSE),"")</f>
        <v>1</v>
      </c>
      <c r="E501" s="17">
        <f>_xlfn.IFNA(VLOOKUP(CONCATENATE($A501,"_",$B501), 'Srbench noise 0'!$A$1:$AH$1291, 34, FALSE),"")</f>
        <v>0</v>
      </c>
      <c r="F501" s="17">
        <f>_xlfn.IFNA(VLOOKUP(CONCATENATE($A501,"_",$B501), 'Srbench noise 0'!$A$1:$AH$1291, 16, FALSE),"")</f>
        <v>13</v>
      </c>
      <c r="G501" s="17">
        <f>_xlfn.IFNA(VLOOKUP(CONCATENATE($A501,"_",$B501), 'Srbench noise 0'!$A$1:$AH$1291, 18, FALSE),"")</f>
        <v>15.5</v>
      </c>
      <c r="H501" s="17" t="str">
        <f>_xlfn.IFNA(VLOOKUP(CONCATENATE($A501,"_",$B501), 'Srbench noise 0'!$A$1:$AH$1291, 28, FALSE),"")</f>
        <v>-x0/(x1*(-x2 - 1))</v>
      </c>
      <c r="I501" s="17">
        <f t="shared" si="42"/>
        <v>1</v>
      </c>
      <c r="J501" s="17">
        <f t="shared" si="43"/>
        <v>1</v>
      </c>
      <c r="K501" s="4">
        <f t="shared" si="44"/>
        <v>1</v>
      </c>
      <c r="L501" s="3">
        <f>_xlfn.IFNA(VLOOKUP(CONCATENATE($A501,"_",$B501), 'Srbench noise 0.01'!$A$1:$AH$1291, 32, FALSE),"")</f>
        <v>1</v>
      </c>
      <c r="M501" s="17">
        <f>_xlfn.IFNA(VLOOKUP(CONCATENATE($A501,"_",$B501), 'Srbench noise 0.01'!$A$1:$AH$1291, 34, FALSE),"")</f>
        <v>0</v>
      </c>
      <c r="N501" s="17">
        <f>_xlfn.IFNA(VLOOKUP(CONCATENATE($A501,"_",$B501), 'Srbench noise 0.01'!$A$1:$AH$1291, 16, FALSE),"")</f>
        <v>13</v>
      </c>
      <c r="O501" s="17">
        <f>_xlfn.IFNA(VLOOKUP(CONCATENATE($A501,"_",$B501), 'Srbench noise 0.01'!$A$1:$AH$1291, 18, FALSE),"")</f>
        <v>16</v>
      </c>
      <c r="P501" s="17" t="str">
        <f>_xlfn.IFNA(VLOOKUP(CONCATENATE($A501,"_",$B501), 'Srbench noise 0.01'!$A$1:$AH$1291, 28, FALSE),"")</f>
        <v>-x0/(x1*(-x2 - 1))</v>
      </c>
      <c r="Q501" s="17">
        <f t="shared" si="45"/>
        <v>1</v>
      </c>
      <c r="R501" s="17">
        <f t="shared" si="46"/>
        <v>1</v>
      </c>
      <c r="S501" s="4">
        <f t="shared" si="47"/>
        <v>1</v>
      </c>
    </row>
    <row r="502" spans="1:19" x14ac:dyDescent="0.25">
      <c r="A502" t="s">
        <v>57</v>
      </c>
      <c r="B502">
        <v>28020</v>
      </c>
      <c r="C502" t="str">
        <f>VLOOKUP(A502,'srbench true models'!$A$1:$B$133,2,FALSE)</f>
        <v xml:space="preserve"> sigma_den/epsilon*1/(1+chi)</v>
      </c>
      <c r="D502" s="3">
        <f>_xlfn.IFNA(VLOOKUP(CONCATENATE($A502,"_",$B502), 'Srbench noise 0'!$A$1:$AH$1291, 32, FALSE),"")</f>
        <v>1</v>
      </c>
      <c r="E502" s="17">
        <f>_xlfn.IFNA(VLOOKUP(CONCATENATE($A502,"_",$B502), 'Srbench noise 0'!$A$1:$AH$1291, 34, FALSE),"")</f>
        <v>0</v>
      </c>
      <c r="F502" s="17">
        <f>_xlfn.IFNA(VLOOKUP(CONCATENATE($A502,"_",$B502), 'Srbench noise 0'!$A$1:$AH$1291, 16, FALSE),"")</f>
        <v>13</v>
      </c>
      <c r="G502" s="17">
        <f>_xlfn.IFNA(VLOOKUP(CONCATENATE($A502,"_",$B502), 'Srbench noise 0'!$A$1:$AH$1291, 18, FALSE),"")</f>
        <v>12.6</v>
      </c>
      <c r="H502" s="17" t="str">
        <f>_xlfn.IFNA(VLOOKUP(CONCATENATE($A502,"_",$B502), 'Srbench noise 0'!$A$1:$AH$1291, 28, FALSE),"")</f>
        <v>-x0/(x1*(-x2 - 1))</v>
      </c>
      <c r="I502" s="17">
        <f t="shared" si="42"/>
        <v>1</v>
      </c>
      <c r="J502" s="17">
        <f t="shared" si="43"/>
        <v>1</v>
      </c>
      <c r="K502" s="4">
        <f t="shared" si="44"/>
        <v>1</v>
      </c>
      <c r="L502" s="3">
        <f>_xlfn.IFNA(VLOOKUP(CONCATENATE($A502,"_",$B502), 'Srbench noise 0.01'!$A$1:$AH$1291, 32, FALSE),"")</f>
        <v>1</v>
      </c>
      <c r="M502" s="17">
        <f>_xlfn.IFNA(VLOOKUP(CONCATENATE($A502,"_",$B502), 'Srbench noise 0.01'!$A$1:$AH$1291, 34, FALSE),"")</f>
        <v>0</v>
      </c>
      <c r="N502" s="17">
        <f>_xlfn.IFNA(VLOOKUP(CONCATENATE($A502,"_",$B502), 'Srbench noise 0.01'!$A$1:$AH$1291, 16, FALSE),"")</f>
        <v>13</v>
      </c>
      <c r="O502" s="17">
        <f>_xlfn.IFNA(VLOOKUP(CONCATENATE($A502,"_",$B502), 'Srbench noise 0.01'!$A$1:$AH$1291, 18, FALSE),"")</f>
        <v>15.8</v>
      </c>
      <c r="P502" s="17" t="str">
        <f>_xlfn.IFNA(VLOOKUP(CONCATENATE($A502,"_",$B502), 'Srbench noise 0.01'!$A$1:$AH$1291, 28, FALSE),"")</f>
        <v>-x0/(x1*(-x2 - 1))</v>
      </c>
      <c r="Q502" s="17">
        <f t="shared" si="45"/>
        <v>1</v>
      </c>
      <c r="R502" s="17">
        <f t="shared" si="46"/>
        <v>1</v>
      </c>
      <c r="S502" s="4">
        <f t="shared" si="47"/>
        <v>1</v>
      </c>
    </row>
    <row r="503" spans="1:19" x14ac:dyDescent="0.25">
      <c r="A503" t="s">
        <v>57</v>
      </c>
      <c r="B503">
        <v>29910</v>
      </c>
      <c r="C503" t="str">
        <f>VLOOKUP(A503,'srbench true models'!$A$1:$B$133,2,FALSE)</f>
        <v xml:space="preserve"> sigma_den/epsilon*1/(1+chi)</v>
      </c>
      <c r="D503" s="3">
        <f>_xlfn.IFNA(VLOOKUP(CONCATENATE($A503,"_",$B503), 'Srbench noise 0'!$A$1:$AH$1291, 32, FALSE),"")</f>
        <v>1</v>
      </c>
      <c r="E503" s="17">
        <f>_xlfn.IFNA(VLOOKUP(CONCATENATE($A503,"_",$B503), 'Srbench noise 0'!$A$1:$AH$1291, 34, FALSE),"")</f>
        <v>0</v>
      </c>
      <c r="F503" s="17">
        <f>_xlfn.IFNA(VLOOKUP(CONCATENATE($A503,"_",$B503), 'Srbench noise 0'!$A$1:$AH$1291, 16, FALSE),"")</f>
        <v>13</v>
      </c>
      <c r="G503" s="17">
        <f>_xlfn.IFNA(VLOOKUP(CONCATENATE($A503,"_",$B503), 'Srbench noise 0'!$A$1:$AH$1291, 18, FALSE),"")</f>
        <v>15.1</v>
      </c>
      <c r="H503" s="17" t="str">
        <f>_xlfn.IFNA(VLOOKUP(CONCATENATE($A503,"_",$B503), 'Srbench noise 0'!$A$1:$AH$1291, 28, FALSE),"")</f>
        <v>-x0/(x1*(-x2 - 1))</v>
      </c>
      <c r="I503" s="17">
        <f t="shared" si="42"/>
        <v>1</v>
      </c>
      <c r="J503" s="17">
        <f t="shared" si="43"/>
        <v>1</v>
      </c>
      <c r="K503" s="4">
        <f t="shared" si="44"/>
        <v>1</v>
      </c>
      <c r="L503" s="3">
        <f>_xlfn.IFNA(VLOOKUP(CONCATENATE($A503,"_",$B503), 'Srbench noise 0.01'!$A$1:$AH$1291, 32, FALSE),"")</f>
        <v>1</v>
      </c>
      <c r="M503" s="17">
        <f>_xlfn.IFNA(VLOOKUP(CONCATENATE($A503,"_",$B503), 'Srbench noise 0.01'!$A$1:$AH$1291, 34, FALSE),"")</f>
        <v>0</v>
      </c>
      <c r="N503" s="17">
        <f>_xlfn.IFNA(VLOOKUP(CONCATENATE($A503,"_",$B503), 'Srbench noise 0.01'!$A$1:$AH$1291, 16, FALSE),"")</f>
        <v>13</v>
      </c>
      <c r="O503" s="17">
        <f>_xlfn.IFNA(VLOOKUP(CONCATENATE($A503,"_",$B503), 'Srbench noise 0.01'!$A$1:$AH$1291, 18, FALSE),"")</f>
        <v>14</v>
      </c>
      <c r="P503" s="17" t="str">
        <f>_xlfn.IFNA(VLOOKUP(CONCATENATE($A503,"_",$B503), 'Srbench noise 0.01'!$A$1:$AH$1291, 28, FALSE),"")</f>
        <v>-x0/(x1*(-x2 - 1))</v>
      </c>
      <c r="Q503" s="17">
        <f t="shared" si="45"/>
        <v>1</v>
      </c>
      <c r="R503" s="17">
        <f t="shared" si="46"/>
        <v>1</v>
      </c>
      <c r="S503" s="4">
        <f t="shared" si="47"/>
        <v>1</v>
      </c>
    </row>
    <row r="504" spans="1:19" x14ac:dyDescent="0.25">
      <c r="A504" t="s">
        <v>111</v>
      </c>
      <c r="B504">
        <v>860</v>
      </c>
      <c r="C504" t="str">
        <f>VLOOKUP(A504,'srbench true models'!$A$1:$B$133,2,FALSE)</f>
        <v xml:space="preserve"> n_rho*p_d**2*Ef/(3*kb*T)</v>
      </c>
      <c r="D504" s="3">
        <f>_xlfn.IFNA(VLOOKUP(CONCATENATE($A504,"_",$B504), 'Srbench noise 0'!$A$1:$AH$1291, 32, FALSE),"")</f>
        <v>1</v>
      </c>
      <c r="E504" s="17">
        <f>_xlfn.IFNA(VLOOKUP(CONCATENATE($A504,"_",$B504), 'Srbench noise 0'!$A$1:$AH$1291, 34, FALSE),"")</f>
        <v>8.9999999999999999E-8</v>
      </c>
      <c r="F504" s="17">
        <f>_xlfn.IFNA(VLOOKUP(CONCATENATE($A504,"_",$B504), 'Srbench noise 0'!$A$1:$AH$1291, 16, FALSE),"")</f>
        <v>13</v>
      </c>
      <c r="G504" s="17">
        <f>_xlfn.IFNA(VLOOKUP(CONCATENATE($A504,"_",$B504), 'Srbench noise 0'!$A$1:$AH$1291, 18, FALSE),"")</f>
        <v>32.299999999999997</v>
      </c>
      <c r="H504" s="17" t="str">
        <f>_xlfn.IFNA(VLOOKUP(CONCATENATE($A504,"_",$B504), 'Srbench noise 0'!$A$1:$AH$1291, 28, FALSE),"")</f>
        <v>0.33333333*x0*x1**2*x2/(x3*x4)</v>
      </c>
      <c r="I504" s="17">
        <f t="shared" si="42"/>
        <v>1</v>
      </c>
      <c r="J504" s="17">
        <f t="shared" si="43"/>
        <v>1</v>
      </c>
      <c r="K504" s="4">
        <f t="shared" si="44"/>
        <v>1</v>
      </c>
      <c r="L504" s="3">
        <f>_xlfn.IFNA(VLOOKUP(CONCATENATE($A504,"_",$B504), 'Srbench noise 0.01'!$A$1:$AH$1291, 32, FALSE),"")</f>
        <v>0.99984821999999995</v>
      </c>
      <c r="M504" s="17">
        <f>_xlfn.IFNA(VLOOKUP(CONCATENATE($A504,"_",$B504), 'Srbench noise 0.01'!$A$1:$AH$1291, 34, FALSE),"")</f>
        <v>8.5460030000000006E-2</v>
      </c>
      <c r="N504" s="17">
        <f>_xlfn.IFNA(VLOOKUP(CONCATENATE($A504,"_",$B504), 'Srbench noise 0.01'!$A$1:$AH$1291, 16, FALSE),"")</f>
        <v>13</v>
      </c>
      <c r="O504" s="17">
        <f>_xlfn.IFNA(VLOOKUP(CONCATENATE($A504,"_",$B504), 'Srbench noise 0.01'!$A$1:$AH$1291, 18, FALSE),"")</f>
        <v>34.1</v>
      </c>
      <c r="P504" s="17" t="str">
        <f>_xlfn.IFNA(VLOOKUP(CONCATENATE($A504,"_",$B504), 'Srbench noise 0.01'!$A$1:$AH$1291, 28, FALSE),"")</f>
        <v>0.33*x0*x1**2*x2/(x3*x4)</v>
      </c>
      <c r="Q504" s="17">
        <f t="shared" si="45"/>
        <v>1</v>
      </c>
      <c r="R504" s="17">
        <f t="shared" si="46"/>
        <v>0</v>
      </c>
      <c r="S504" s="4">
        <f t="shared" si="47"/>
        <v>0</v>
      </c>
    </row>
    <row r="505" spans="1:19" x14ac:dyDescent="0.25">
      <c r="A505" t="s">
        <v>111</v>
      </c>
      <c r="B505">
        <v>4426</v>
      </c>
      <c r="C505" t="str">
        <f>VLOOKUP(A505,'srbench true models'!$A$1:$B$133,2,FALSE)</f>
        <v xml:space="preserve"> n_rho*p_d**2*Ef/(3*kb*T)</v>
      </c>
      <c r="D505" s="3">
        <f>_xlfn.IFNA(VLOOKUP(CONCATENATE($A505,"_",$B505), 'Srbench noise 0'!$A$1:$AH$1291, 32, FALSE),"")</f>
        <v>1</v>
      </c>
      <c r="E505" s="17">
        <f>_xlfn.IFNA(VLOOKUP(CONCATENATE($A505,"_",$B505), 'Srbench noise 0'!$A$1:$AH$1291, 34, FALSE),"")</f>
        <v>8.9999999999999999E-8</v>
      </c>
      <c r="F505" s="17">
        <f>_xlfn.IFNA(VLOOKUP(CONCATENATE($A505,"_",$B505), 'Srbench noise 0'!$A$1:$AH$1291, 16, FALSE),"")</f>
        <v>13</v>
      </c>
      <c r="G505" s="17">
        <f>_xlfn.IFNA(VLOOKUP(CONCATENATE($A505,"_",$B505), 'Srbench noise 0'!$A$1:$AH$1291, 18, FALSE),"")</f>
        <v>138.4</v>
      </c>
      <c r="H505" s="17" t="str">
        <f>_xlfn.IFNA(VLOOKUP(CONCATENATE($A505,"_",$B505), 'Srbench noise 0'!$A$1:$AH$1291, 28, FALSE),"")</f>
        <v>0.33333333*x0*x1**2*x2/(x3*x4)</v>
      </c>
      <c r="I505" s="17">
        <f t="shared" si="42"/>
        <v>1</v>
      </c>
      <c r="J505" s="17">
        <f t="shared" si="43"/>
        <v>1</v>
      </c>
      <c r="K505" s="4">
        <f t="shared" si="44"/>
        <v>1</v>
      </c>
      <c r="L505" s="3">
        <f>_xlfn.IFNA(VLOOKUP(CONCATENATE($A505,"_",$B505), 'Srbench noise 0.01'!$A$1:$AH$1291, 32, FALSE),"")</f>
        <v>0.99984779000000001</v>
      </c>
      <c r="M505" s="17">
        <f>_xlfn.IFNA(VLOOKUP(CONCATENATE($A505,"_",$B505), 'Srbench noise 0.01'!$A$1:$AH$1291, 34, FALSE),"")</f>
        <v>8.5466630000000002E-2</v>
      </c>
      <c r="N505" s="17">
        <f>_xlfn.IFNA(VLOOKUP(CONCATENATE($A505,"_",$B505), 'Srbench noise 0.01'!$A$1:$AH$1291, 16, FALSE),"")</f>
        <v>13</v>
      </c>
      <c r="O505" s="17">
        <f>_xlfn.IFNA(VLOOKUP(CONCATENATE($A505,"_",$B505), 'Srbench noise 0.01'!$A$1:$AH$1291, 18, FALSE),"")</f>
        <v>154.30000000000001</v>
      </c>
      <c r="P505" s="17" t="str">
        <f>_xlfn.IFNA(VLOOKUP(CONCATENATE($A505,"_",$B505), 'Srbench noise 0.01'!$A$1:$AH$1291, 28, FALSE),"")</f>
        <v>0.33*x0*x1**2*x2/(x3*x4)</v>
      </c>
      <c r="Q505" s="17">
        <f t="shared" si="45"/>
        <v>1</v>
      </c>
      <c r="R505" s="17">
        <f t="shared" si="46"/>
        <v>0</v>
      </c>
      <c r="S505" s="4">
        <f t="shared" si="47"/>
        <v>0</v>
      </c>
    </row>
    <row r="506" spans="1:19" x14ac:dyDescent="0.25">
      <c r="A506" t="s">
        <v>111</v>
      </c>
      <c r="B506">
        <v>5390</v>
      </c>
      <c r="C506" t="str">
        <f>VLOOKUP(A506,'srbench true models'!$A$1:$B$133,2,FALSE)</f>
        <v xml:space="preserve"> n_rho*p_d**2*Ef/(3*kb*T)</v>
      </c>
      <c r="D506" s="3">
        <f>_xlfn.IFNA(VLOOKUP(CONCATENATE($A506,"_",$B506), 'Srbench noise 0'!$A$1:$AH$1291, 32, FALSE),"")</f>
        <v>1</v>
      </c>
      <c r="E506" s="17">
        <f>_xlfn.IFNA(VLOOKUP(CONCATENATE($A506,"_",$B506), 'Srbench noise 0'!$A$1:$AH$1291, 34, FALSE),"")</f>
        <v>8.9999999999999999E-8</v>
      </c>
      <c r="F506" s="17">
        <f>_xlfn.IFNA(VLOOKUP(CONCATENATE($A506,"_",$B506), 'Srbench noise 0'!$A$1:$AH$1291, 16, FALSE),"")</f>
        <v>13</v>
      </c>
      <c r="G506" s="17">
        <f>_xlfn.IFNA(VLOOKUP(CONCATENATE($A506,"_",$B506), 'Srbench noise 0'!$A$1:$AH$1291, 18, FALSE),"")</f>
        <v>31.5</v>
      </c>
      <c r="H506" s="17" t="str">
        <f>_xlfn.IFNA(VLOOKUP(CONCATENATE($A506,"_",$B506), 'Srbench noise 0'!$A$1:$AH$1291, 28, FALSE),"")</f>
        <v>0.33333333*x0*x1**2*x2/(x3*x4)</v>
      </c>
      <c r="I506" s="17">
        <f t="shared" si="42"/>
        <v>1</v>
      </c>
      <c r="J506" s="17">
        <f t="shared" si="43"/>
        <v>1</v>
      </c>
      <c r="K506" s="4">
        <f t="shared" si="44"/>
        <v>1</v>
      </c>
      <c r="L506" s="3">
        <f>_xlfn.IFNA(VLOOKUP(CONCATENATE($A506,"_",$B506), 'Srbench noise 0.01'!$A$1:$AH$1291, 32, FALSE),"")</f>
        <v>0.99984722000000004</v>
      </c>
      <c r="M506" s="17">
        <f>_xlfn.IFNA(VLOOKUP(CONCATENATE($A506,"_",$B506), 'Srbench noise 0.01'!$A$1:$AH$1291, 34, FALSE),"")</f>
        <v>8.5773769999999999E-2</v>
      </c>
      <c r="N506" s="17">
        <f>_xlfn.IFNA(VLOOKUP(CONCATENATE($A506,"_",$B506), 'Srbench noise 0.01'!$A$1:$AH$1291, 16, FALSE),"")</f>
        <v>13</v>
      </c>
      <c r="O506" s="17">
        <f>_xlfn.IFNA(VLOOKUP(CONCATENATE($A506,"_",$B506), 'Srbench noise 0.01'!$A$1:$AH$1291, 18, FALSE),"")</f>
        <v>31.8</v>
      </c>
      <c r="P506" s="17" t="str">
        <f>_xlfn.IFNA(VLOOKUP(CONCATENATE($A506,"_",$B506), 'Srbench noise 0.01'!$A$1:$AH$1291, 28, FALSE),"")</f>
        <v>0.33*x0*x1**2*x2/(x3*x4)</v>
      </c>
      <c r="Q506" s="17">
        <f t="shared" si="45"/>
        <v>1</v>
      </c>
      <c r="R506" s="17">
        <f t="shared" si="46"/>
        <v>0</v>
      </c>
      <c r="S506" s="4">
        <f t="shared" si="47"/>
        <v>0</v>
      </c>
    </row>
    <row r="507" spans="1:19" x14ac:dyDescent="0.25">
      <c r="A507" t="s">
        <v>111</v>
      </c>
      <c r="B507">
        <v>14423</v>
      </c>
      <c r="C507" t="str">
        <f>VLOOKUP(A507,'srbench true models'!$A$1:$B$133,2,FALSE)</f>
        <v xml:space="preserve"> n_rho*p_d**2*Ef/(3*kb*T)</v>
      </c>
      <c r="D507" s="3">
        <f>_xlfn.IFNA(VLOOKUP(CONCATENATE($A507,"_",$B507), 'Srbench noise 0'!$A$1:$AH$1291, 32, FALSE),"")</f>
        <v>1</v>
      </c>
      <c r="E507" s="17">
        <f>_xlfn.IFNA(VLOOKUP(CONCATENATE($A507,"_",$B507), 'Srbench noise 0'!$A$1:$AH$1291, 34, FALSE),"")</f>
        <v>8.9999999999999999E-8</v>
      </c>
      <c r="F507" s="17">
        <f>_xlfn.IFNA(VLOOKUP(CONCATENATE($A507,"_",$B507), 'Srbench noise 0'!$A$1:$AH$1291, 16, FALSE),"")</f>
        <v>13</v>
      </c>
      <c r="G507" s="17">
        <f>_xlfn.IFNA(VLOOKUP(CONCATENATE($A507,"_",$B507), 'Srbench noise 0'!$A$1:$AH$1291, 18, FALSE),"")</f>
        <v>169.5</v>
      </c>
      <c r="H507" s="17" t="str">
        <f>_xlfn.IFNA(VLOOKUP(CONCATENATE($A507,"_",$B507), 'Srbench noise 0'!$A$1:$AH$1291, 28, FALSE),"")</f>
        <v>0.33333333*x0*x1**2*x2/(x3*x4)</v>
      </c>
      <c r="I507" s="17">
        <f t="shared" si="42"/>
        <v>1</v>
      </c>
      <c r="J507" s="17">
        <f t="shared" si="43"/>
        <v>1</v>
      </c>
      <c r="K507" s="4">
        <f t="shared" si="44"/>
        <v>1</v>
      </c>
      <c r="L507" s="3">
        <f>_xlfn.IFNA(VLOOKUP(CONCATENATE($A507,"_",$B507), 'Srbench noise 0.01'!$A$1:$AH$1291, 32, FALSE),"")</f>
        <v>0.99984744000000003</v>
      </c>
      <c r="M507" s="17">
        <f>_xlfn.IFNA(VLOOKUP(CONCATENATE($A507,"_",$B507), 'Srbench noise 0.01'!$A$1:$AH$1291, 34, FALSE),"")</f>
        <v>8.5641949999999994E-2</v>
      </c>
      <c r="N507" s="17">
        <f>_xlfn.IFNA(VLOOKUP(CONCATENATE($A507,"_",$B507), 'Srbench noise 0.01'!$A$1:$AH$1291, 16, FALSE),"")</f>
        <v>13</v>
      </c>
      <c r="O507" s="17">
        <f>_xlfn.IFNA(VLOOKUP(CONCATENATE($A507,"_",$B507), 'Srbench noise 0.01'!$A$1:$AH$1291, 18, FALSE),"")</f>
        <v>167.4</v>
      </c>
      <c r="P507" s="17" t="str">
        <f>_xlfn.IFNA(VLOOKUP(CONCATENATE($A507,"_",$B507), 'Srbench noise 0.01'!$A$1:$AH$1291, 28, FALSE),"")</f>
        <v>0.33*x0*x1**2*x2/(x3*x4)</v>
      </c>
      <c r="Q507" s="17">
        <f t="shared" si="45"/>
        <v>1</v>
      </c>
      <c r="R507" s="17">
        <f t="shared" si="46"/>
        <v>0</v>
      </c>
      <c r="S507" s="4">
        <f t="shared" si="47"/>
        <v>0</v>
      </c>
    </row>
    <row r="508" spans="1:19" x14ac:dyDescent="0.25">
      <c r="A508" t="s">
        <v>111</v>
      </c>
      <c r="B508">
        <v>15795</v>
      </c>
      <c r="C508" t="str">
        <f>VLOOKUP(A508,'srbench true models'!$A$1:$B$133,2,FALSE)</f>
        <v xml:space="preserve"> n_rho*p_d**2*Ef/(3*kb*T)</v>
      </c>
      <c r="D508" s="3">
        <f>_xlfn.IFNA(VLOOKUP(CONCATENATE($A508,"_",$B508), 'Srbench noise 0'!$A$1:$AH$1291, 32, FALSE),"")</f>
        <v>1</v>
      </c>
      <c r="E508" s="17">
        <f>_xlfn.IFNA(VLOOKUP(CONCATENATE($A508,"_",$B508), 'Srbench noise 0'!$A$1:$AH$1291, 34, FALSE),"")</f>
        <v>8.9999999999999999E-8</v>
      </c>
      <c r="F508" s="17">
        <f>_xlfn.IFNA(VLOOKUP(CONCATENATE($A508,"_",$B508), 'Srbench noise 0'!$A$1:$AH$1291, 16, FALSE),"")</f>
        <v>13</v>
      </c>
      <c r="G508" s="17">
        <f>_xlfn.IFNA(VLOOKUP(CONCATENATE($A508,"_",$B508), 'Srbench noise 0'!$A$1:$AH$1291, 18, FALSE),"")</f>
        <v>2736.7</v>
      </c>
      <c r="H508" s="17" t="str">
        <f>_xlfn.IFNA(VLOOKUP(CONCATENATE($A508,"_",$B508), 'Srbench noise 0'!$A$1:$AH$1291, 28, FALSE),"")</f>
        <v>0.33333333*x0*x1**2*x2/(x3*x4)</v>
      </c>
      <c r="I508" s="17">
        <f t="shared" si="42"/>
        <v>1</v>
      </c>
      <c r="J508" s="17">
        <f t="shared" si="43"/>
        <v>1</v>
      </c>
      <c r="K508" s="4">
        <f t="shared" si="44"/>
        <v>1</v>
      </c>
      <c r="L508" s="3">
        <f>_xlfn.IFNA(VLOOKUP(CONCATENATE($A508,"_",$B508), 'Srbench noise 0.01'!$A$1:$AH$1291, 32, FALSE),"")</f>
        <v>0.99362638999999997</v>
      </c>
      <c r="M508" s="17">
        <f>_xlfn.IFNA(VLOOKUP(CONCATENATE($A508,"_",$B508), 'Srbench noise 0.01'!$A$1:$AH$1291, 34, FALSE),"")</f>
        <v>0.55756223000000005</v>
      </c>
      <c r="N508" s="17">
        <f>_xlfn.IFNA(VLOOKUP(CONCATENATE($A508,"_",$B508), 'Srbench noise 0.01'!$A$1:$AH$1291, 16, FALSE),"")</f>
        <v>30</v>
      </c>
      <c r="O508" s="17">
        <f>_xlfn.IFNA(VLOOKUP(CONCATENATE($A508,"_",$B508), 'Srbench noise 0.01'!$A$1:$AH$1291, 18, FALSE),"")</f>
        <v>204.6</v>
      </c>
      <c r="P508" s="17" t="str">
        <f>_xlfn.IFNA(VLOOKUP(CONCATENATE($A508,"_",$B508), 'Srbench noise 0.01'!$A$1:$AH$1291, 28, FALSE),"")</f>
        <v>1.02*x0*x1**2*x2/(x3 + 0.67*x4 + 0.67*x3/x2)**2 + 0.16*x0*x1**2/x4**2</v>
      </c>
      <c r="Q508" s="17">
        <f t="shared" si="45"/>
        <v>0</v>
      </c>
      <c r="R508" s="17">
        <f t="shared" si="46"/>
        <v>0</v>
      </c>
      <c r="S508" s="4">
        <f t="shared" si="47"/>
        <v>0</v>
      </c>
    </row>
    <row r="509" spans="1:19" x14ac:dyDescent="0.25">
      <c r="A509" t="s">
        <v>111</v>
      </c>
      <c r="B509">
        <v>16850</v>
      </c>
      <c r="C509" t="str">
        <f>VLOOKUP(A509,'srbench true models'!$A$1:$B$133,2,FALSE)</f>
        <v xml:space="preserve"> n_rho*p_d**2*Ef/(3*kb*T)</v>
      </c>
      <c r="D509" s="3">
        <f>_xlfn.IFNA(VLOOKUP(CONCATENATE($A509,"_",$B509), 'Srbench noise 0'!$A$1:$AH$1291, 32, FALSE),"")</f>
        <v>0.99950377999999995</v>
      </c>
      <c r="E509" s="17">
        <f>_xlfn.IFNA(VLOOKUP(CONCATENATE($A509,"_",$B509), 'Srbench noise 0'!$A$1:$AH$1291, 34, FALSE),"")</f>
        <v>0.15629591000000001</v>
      </c>
      <c r="F509" s="17">
        <f>_xlfn.IFNA(VLOOKUP(CONCATENATE($A509,"_",$B509), 'Srbench noise 0'!$A$1:$AH$1291, 16, FALSE),"")</f>
        <v>59</v>
      </c>
      <c r="G509" s="17">
        <f>_xlfn.IFNA(VLOOKUP(CONCATENATE($A509,"_",$B509), 'Srbench noise 0'!$A$1:$AH$1291, 18, FALSE),"")</f>
        <v>3601.6</v>
      </c>
      <c r="H509" s="17" t="str">
        <f>_xlfn.IFNA(VLOOKUP(CONCATENATE($A509,"_",$B509), 'Srbench noise 0'!$A$1:$AH$1291, 28, FALSE),"")</f>
        <v>1.16550295*x0*x1**2*x2/(x3 + x4)**2 + 0.00810236*x1**2*(x0 + x2)**2/(x4 + (x4 + 0.5)**6/(x3 + 0.5)**5)**2 + 0.00963634*x1**2*(-x0 - x2 + 1/x2)**2/x3**2 - 0.02491542</v>
      </c>
      <c r="I509" s="17">
        <f t="shared" si="42"/>
        <v>1</v>
      </c>
      <c r="J509" s="17">
        <f t="shared" si="43"/>
        <v>0</v>
      </c>
      <c r="K509" s="4">
        <f t="shared" si="44"/>
        <v>0</v>
      </c>
      <c r="L509" s="3">
        <f>_xlfn.IFNA(VLOOKUP(CONCATENATE($A509,"_",$B509), 'Srbench noise 0.01'!$A$1:$AH$1291, 32, FALSE),"")</f>
        <v>0.99526539999999997</v>
      </c>
      <c r="M509" s="17">
        <f>_xlfn.IFNA(VLOOKUP(CONCATENATE($A509,"_",$B509), 'Srbench noise 0.01'!$A$1:$AH$1291, 34, FALSE),"")</f>
        <v>0.48278187</v>
      </c>
      <c r="N509" s="17">
        <f>_xlfn.IFNA(VLOOKUP(CONCATENATE($A509,"_",$B509), 'Srbench noise 0.01'!$A$1:$AH$1291, 16, FALSE),"")</f>
        <v>71</v>
      </c>
      <c r="O509" s="17">
        <f>_xlfn.IFNA(VLOOKUP(CONCATENATE($A509,"_",$B509), 'Srbench noise 0.01'!$A$1:$AH$1291, 18, FALSE),"")</f>
        <v>1705.5</v>
      </c>
      <c r="P509" s="17" t="str">
        <f>_xlfn.IFNA(VLOOKUP(CONCATENATE($A509,"_",$B509), 'Srbench noise 0.01'!$A$1:$AH$1291, 28, FALSE),"")</f>
        <v>0.02*x0*x1**2*x2*cos(log(x2/x0))**2/x3**2 - 3.15*x1**2*x3/(x3 + x4)**2 + 0.35*x1**2*(x0 + x2 - 0.5)**2/(x3 + x4)**2 + 0.4*x1**2*cos(log(x2/x0))/x4 + 0.47*x1**2/x4 - 0.08</v>
      </c>
      <c r="Q509" s="17">
        <f t="shared" si="45"/>
        <v>0</v>
      </c>
      <c r="R509" s="17">
        <f t="shared" si="46"/>
        <v>0</v>
      </c>
      <c r="S509" s="4">
        <f t="shared" si="47"/>
        <v>0</v>
      </c>
    </row>
    <row r="510" spans="1:19" x14ac:dyDescent="0.25">
      <c r="A510" t="s">
        <v>111</v>
      </c>
      <c r="B510">
        <v>21962</v>
      </c>
      <c r="C510" t="str">
        <f>VLOOKUP(A510,'srbench true models'!$A$1:$B$133,2,FALSE)</f>
        <v xml:space="preserve"> n_rho*p_d**2*Ef/(3*kb*T)</v>
      </c>
      <c r="D510" s="3">
        <f>_xlfn.IFNA(VLOOKUP(CONCATENATE($A510,"_",$B510), 'Srbench noise 0'!$A$1:$AH$1291, 32, FALSE),"")</f>
        <v>0.99979565999999997</v>
      </c>
      <c r="E510" s="17">
        <f>_xlfn.IFNA(VLOOKUP(CONCATENATE($A510,"_",$B510), 'Srbench noise 0'!$A$1:$AH$1291, 34, FALSE),"")</f>
        <v>9.7397150000000002E-2</v>
      </c>
      <c r="F510" s="17">
        <f>_xlfn.IFNA(VLOOKUP(CONCATENATE($A510,"_",$B510), 'Srbench noise 0'!$A$1:$AH$1291, 16, FALSE),"")</f>
        <v>61</v>
      </c>
      <c r="G510" s="17">
        <f>_xlfn.IFNA(VLOOKUP(CONCATENATE($A510,"_",$B510), 'Srbench noise 0'!$A$1:$AH$1291, 18, FALSE),"")</f>
        <v>3602.6</v>
      </c>
      <c r="H510" s="17" t="str">
        <f>_xlfn.IFNA(VLOOKUP(CONCATENATE($A510,"_",$B510), 'Srbench noise 0'!$A$1:$AH$1291, 28, FALSE),"")</f>
        <v>1.0306073*x0*x1**2*x2/(x3 + x4 + 1/(x2 + 5))**2 + 0.08120375*x0*x1**2*x2/(10 - x4)**(0.5*x4) + 0.04671302*x0*x1**2*x2/x3**2 + 25.16158197*x0*x1**2/(exp(x4) + 1 + x3/x2)**4</v>
      </c>
      <c r="I510" s="17">
        <f t="shared" si="42"/>
        <v>1</v>
      </c>
      <c r="J510" s="17">
        <f t="shared" si="43"/>
        <v>0</v>
      </c>
      <c r="K510" s="4">
        <f t="shared" si="44"/>
        <v>0</v>
      </c>
      <c r="L510" s="3">
        <f>_xlfn.IFNA(VLOOKUP(CONCATENATE($A510,"_",$B510), 'Srbench noise 0.01'!$A$1:$AH$1291, 32, FALSE),"")</f>
        <v>0.99893633000000004</v>
      </c>
      <c r="M510" s="17">
        <f>_xlfn.IFNA(VLOOKUP(CONCATENATE($A510,"_",$B510), 'Srbench noise 0.01'!$A$1:$AH$1291, 34, FALSE),"")</f>
        <v>0.22221334000000001</v>
      </c>
      <c r="N510" s="17">
        <f>_xlfn.IFNA(VLOOKUP(CONCATENATE($A510,"_",$B510), 'Srbench noise 0.01'!$A$1:$AH$1291, 16, FALSE),"")</f>
        <v>55</v>
      </c>
      <c r="O510" s="17">
        <f>_xlfn.IFNA(VLOOKUP(CONCATENATE($A510,"_",$B510), 'Srbench noise 0.01'!$A$1:$AH$1291, 18, FALSE),"")</f>
        <v>464.7</v>
      </c>
      <c r="P510" s="17" t="str">
        <f>_xlfn.IFNA(VLOOKUP(CONCATENATE($A510,"_",$B510), 'Srbench noise 0.01'!$A$1:$AH$1291, 28, FALSE),"")</f>
        <v>1.19*x0*x1**2*x2/(x3 + x4 + 1/x2)**2 + 0.04*x0*x1**2*x2/x3**2 + 0.12*x0*x1**2/(exp(x4)**0.5 - 1 + 1/x2)**2 + 0.08*x0*x1**2/(x3**2*x4)</v>
      </c>
      <c r="Q510" s="17">
        <f t="shared" si="45"/>
        <v>0</v>
      </c>
      <c r="R510" s="17">
        <f t="shared" si="46"/>
        <v>0</v>
      </c>
      <c r="S510" s="4">
        <f t="shared" si="47"/>
        <v>0</v>
      </c>
    </row>
    <row r="511" spans="1:19" x14ac:dyDescent="0.25">
      <c r="A511" t="s">
        <v>111</v>
      </c>
      <c r="B511">
        <v>23654</v>
      </c>
      <c r="C511" t="str">
        <f>VLOOKUP(A511,'srbench true models'!$A$1:$B$133,2,FALSE)</f>
        <v xml:space="preserve"> n_rho*p_d**2*Ef/(3*kb*T)</v>
      </c>
      <c r="D511" s="3">
        <f>_xlfn.IFNA(VLOOKUP(CONCATENATE($A511,"_",$B511), 'Srbench noise 0'!$A$1:$AH$1291, 32, FALSE),"")</f>
        <v>1</v>
      </c>
      <c r="E511" s="17">
        <f>_xlfn.IFNA(VLOOKUP(CONCATENATE($A511,"_",$B511), 'Srbench noise 0'!$A$1:$AH$1291, 34, FALSE),"")</f>
        <v>3.4999999999999998E-7</v>
      </c>
      <c r="F511" s="17">
        <f>_xlfn.IFNA(VLOOKUP(CONCATENATE($A511,"_",$B511), 'Srbench noise 0'!$A$1:$AH$1291, 16, FALSE),"")</f>
        <v>28</v>
      </c>
      <c r="G511" s="17">
        <f>_xlfn.IFNA(VLOOKUP(CONCATENATE($A511,"_",$B511), 'Srbench noise 0'!$A$1:$AH$1291, 18, FALSE),"")</f>
        <v>3295.9</v>
      </c>
      <c r="H511" s="17" t="str">
        <f>_xlfn.IFNA(VLOOKUP(CONCATENATE($A511,"_",$B511), 'Srbench noise 0'!$A$1:$AH$1291, 28, FALSE),"")</f>
        <v>0.08333333*x0*x1**2*x2*(-(x3 - x4)**2 + (x3 + x4)**2)/(x3**2*x4**2)</v>
      </c>
      <c r="I511" s="17">
        <f t="shared" si="42"/>
        <v>1</v>
      </c>
      <c r="J511" s="17">
        <f t="shared" si="43"/>
        <v>1</v>
      </c>
      <c r="K511" s="4">
        <f t="shared" si="44"/>
        <v>1</v>
      </c>
      <c r="L511" s="3">
        <f>_xlfn.IFNA(VLOOKUP(CONCATENATE($A511,"_",$B511), 'Srbench noise 0.01'!$A$1:$AH$1291, 32, FALSE),"")</f>
        <v>0.98535852999999995</v>
      </c>
      <c r="M511" s="17">
        <f>_xlfn.IFNA(VLOOKUP(CONCATENATE($A511,"_",$B511), 'Srbench noise 0.01'!$A$1:$AH$1291, 34, FALSE),"")</f>
        <v>0.85978798999999995</v>
      </c>
      <c r="N511" s="17">
        <f>_xlfn.IFNA(VLOOKUP(CONCATENATE($A511,"_",$B511), 'Srbench noise 0.01'!$A$1:$AH$1291, 16, FALSE),"")</f>
        <v>57</v>
      </c>
      <c r="O511" s="17">
        <f>_xlfn.IFNA(VLOOKUP(CONCATENATE($A511,"_",$B511), 'Srbench noise 0.01'!$A$1:$AH$1291, 18, FALSE),"")</f>
        <v>529.9</v>
      </c>
      <c r="P511" s="17" t="str">
        <f>_xlfn.IFNA(VLOOKUP(CONCATENATE($A511,"_",$B511), 'Srbench noise 0.01'!$A$1:$AH$1291, 28, FALSE),"")</f>
        <v>0.61*x0*x1**2*x2/(x3 + 0.5*x4)**2 - 0.e-2*x1**4*(1 - 0.5*x3)**2/x4**4 + 0.02*x1**2*(x0 + x2)**2/x4**2 - 15.58*x4/(x3 + x4)**2 + 0.12 + 3.16/x3</v>
      </c>
      <c r="Q511" s="17">
        <f t="shared" si="45"/>
        <v>0</v>
      </c>
      <c r="R511" s="17">
        <f t="shared" si="46"/>
        <v>0</v>
      </c>
      <c r="S511" s="4">
        <f t="shared" si="47"/>
        <v>0</v>
      </c>
    </row>
    <row r="512" spans="1:19" x14ac:dyDescent="0.25">
      <c r="A512" t="s">
        <v>111</v>
      </c>
      <c r="B512">
        <v>28020</v>
      </c>
      <c r="C512" t="str">
        <f>VLOOKUP(A512,'srbench true models'!$A$1:$B$133,2,FALSE)</f>
        <v xml:space="preserve"> n_rho*p_d**2*Ef/(3*kb*T)</v>
      </c>
      <c r="D512" s="3">
        <f>_xlfn.IFNA(VLOOKUP(CONCATENATE($A512,"_",$B512), 'Srbench noise 0'!$A$1:$AH$1291, 32, FALSE),"")</f>
        <v>1</v>
      </c>
      <c r="E512" s="17">
        <f>_xlfn.IFNA(VLOOKUP(CONCATENATE($A512,"_",$B512), 'Srbench noise 0'!$A$1:$AH$1291, 34, FALSE),"")</f>
        <v>8.9999999999999999E-8</v>
      </c>
      <c r="F512" s="17">
        <f>_xlfn.IFNA(VLOOKUP(CONCATENATE($A512,"_",$B512), 'Srbench noise 0'!$A$1:$AH$1291, 16, FALSE),"")</f>
        <v>13</v>
      </c>
      <c r="G512" s="17">
        <f>_xlfn.IFNA(VLOOKUP(CONCATENATE($A512,"_",$B512), 'Srbench noise 0'!$A$1:$AH$1291, 18, FALSE),"")</f>
        <v>2754.4</v>
      </c>
      <c r="H512" s="17" t="str">
        <f>_xlfn.IFNA(VLOOKUP(CONCATENATE($A512,"_",$B512), 'Srbench noise 0'!$A$1:$AH$1291, 28, FALSE),"")</f>
        <v>0.33333333*x0*x1**2*x2/(x3*x4)</v>
      </c>
      <c r="I512" s="17">
        <f t="shared" si="42"/>
        <v>1</v>
      </c>
      <c r="J512" s="17">
        <f t="shared" si="43"/>
        <v>1</v>
      </c>
      <c r="K512" s="4">
        <f t="shared" si="44"/>
        <v>1</v>
      </c>
      <c r="L512" s="3">
        <f>_xlfn.IFNA(VLOOKUP(CONCATENATE($A512,"_",$B512), 'Srbench noise 0.01'!$A$1:$AH$1291, 32, FALSE),"")</f>
        <v>0.99970130000000001</v>
      </c>
      <c r="M512" s="17">
        <f>_xlfn.IFNA(VLOOKUP(CONCATENATE($A512,"_",$B512), 'Srbench noise 0.01'!$A$1:$AH$1291, 34, FALSE),"")</f>
        <v>0.11871216</v>
      </c>
      <c r="N512" s="17">
        <f>_xlfn.IFNA(VLOOKUP(CONCATENATE($A512,"_",$B512), 'Srbench noise 0.01'!$A$1:$AH$1291, 16, FALSE),"")</f>
        <v>42</v>
      </c>
      <c r="O512" s="17">
        <f>_xlfn.IFNA(VLOOKUP(CONCATENATE($A512,"_",$B512), 'Srbench noise 0.01'!$A$1:$AH$1291, 18, FALSE),"")</f>
        <v>1231.3</v>
      </c>
      <c r="P512" s="17" t="str">
        <f>_xlfn.IFNA(VLOOKUP(CONCATENATE($A512,"_",$B512), 'Srbench noise 0.01'!$A$1:$AH$1291, 28, FALSE),"")</f>
        <v>1.47*x0*x1**2*x2/(x3 + x4 + 0.43)**2 + 0.26*x0*x1**2*x2/(x4 + 0.5/x4)**5 + 1.16*x0*x1**2*x2/(x3 + 1)**5</v>
      </c>
      <c r="Q512" s="17">
        <f t="shared" si="45"/>
        <v>1</v>
      </c>
      <c r="R512" s="17">
        <f t="shared" si="46"/>
        <v>0</v>
      </c>
      <c r="S512" s="4">
        <f t="shared" si="47"/>
        <v>0</v>
      </c>
    </row>
    <row r="513" spans="1:19" x14ac:dyDescent="0.25">
      <c r="A513" t="s">
        <v>111</v>
      </c>
      <c r="B513">
        <v>29910</v>
      </c>
      <c r="C513" t="str">
        <f>VLOOKUP(A513,'srbench true models'!$A$1:$B$133,2,FALSE)</f>
        <v xml:space="preserve"> n_rho*p_d**2*Ef/(3*kb*T)</v>
      </c>
      <c r="D513" s="3">
        <f>_xlfn.IFNA(VLOOKUP(CONCATENATE($A513,"_",$B513), 'Srbench noise 0'!$A$1:$AH$1291, 32, FALSE),"")</f>
        <v>0.99975586999999999</v>
      </c>
      <c r="E513" s="17">
        <f>_xlfn.IFNA(VLOOKUP(CONCATENATE($A513,"_",$B513), 'Srbench noise 0'!$A$1:$AH$1291, 34, FALSE),"")</f>
        <v>0.1112187</v>
      </c>
      <c r="F513" s="17">
        <f>_xlfn.IFNA(VLOOKUP(CONCATENATE($A513,"_",$B513), 'Srbench noise 0'!$A$1:$AH$1291, 16, FALSE),"")</f>
        <v>55</v>
      </c>
      <c r="G513" s="17">
        <f>_xlfn.IFNA(VLOOKUP(CONCATENATE($A513,"_",$B513), 'Srbench noise 0'!$A$1:$AH$1291, 18, FALSE),"")</f>
        <v>3603.3</v>
      </c>
      <c r="H513" s="17" t="str">
        <f>_xlfn.IFNA(VLOOKUP(CONCATENATE($A513,"_",$B513), 'Srbench noise 0'!$A$1:$AH$1291, 28, FALSE),"")</f>
        <v>1.15567578*x0*x1**2*x2/(x3 + x4)**2 + 0.12173712*x0*x1*x2/(x3 - 1 + exp(x3)/(x1 - 0.5)) + 0.00221752*x1**2*(x0 + x2)**2/(0.5*x4 + x4**4/x3**4)**2 - 0.02576625</v>
      </c>
      <c r="I513" s="17">
        <f t="shared" si="42"/>
        <v>1</v>
      </c>
      <c r="J513" s="17">
        <f t="shared" si="43"/>
        <v>0</v>
      </c>
      <c r="K513" s="4">
        <f t="shared" si="44"/>
        <v>0</v>
      </c>
      <c r="L513" s="3">
        <f>_xlfn.IFNA(VLOOKUP(CONCATENATE($A513,"_",$B513), 'Srbench noise 0.01'!$A$1:$AH$1291, 32, FALSE),"")</f>
        <v>0.99952421999999996</v>
      </c>
      <c r="M513" s="17">
        <f>_xlfn.IFNA(VLOOKUP(CONCATENATE($A513,"_",$B513), 'Srbench noise 0.01'!$A$1:$AH$1291, 34, FALSE),"")</f>
        <v>0.15526346999999999</v>
      </c>
      <c r="N513" s="17">
        <f>_xlfn.IFNA(VLOOKUP(CONCATENATE($A513,"_",$B513), 'Srbench noise 0.01'!$A$1:$AH$1291, 16, FALSE),"")</f>
        <v>51</v>
      </c>
      <c r="O513" s="17">
        <f>_xlfn.IFNA(VLOOKUP(CONCATENATE($A513,"_",$B513), 'Srbench noise 0.01'!$A$1:$AH$1291, 18, FALSE),"")</f>
        <v>369.6</v>
      </c>
      <c r="P513" s="17" t="str">
        <f>_xlfn.IFNA(VLOOKUP(CONCATENATE($A513,"_",$B513), 'Srbench noise 0.01'!$A$1:$AH$1291, 28, FALSE),"")</f>
        <v>1.13*x0*x1**2*x2/(x3 + x4)**2 + 0.11*x0*x1*x2/(x3 - 1 + exp(x3)/x1) + 0.01*x1**2*(x0 + x2)**2/(x4 + x4**2/x3**2)**2 - 0.07</v>
      </c>
      <c r="Q513" s="17">
        <f t="shared" si="45"/>
        <v>1</v>
      </c>
      <c r="R513" s="17">
        <f t="shared" si="46"/>
        <v>0</v>
      </c>
      <c r="S513" s="4">
        <f t="shared" si="47"/>
        <v>0</v>
      </c>
    </row>
    <row r="514" spans="1:19" x14ac:dyDescent="0.25">
      <c r="A514" t="s">
        <v>101</v>
      </c>
      <c r="B514">
        <v>860</v>
      </c>
      <c r="C514" t="str">
        <f>VLOOKUP(A514,'srbench true models'!$A$1:$B$133,2,FALSE)</f>
        <v xml:space="preserve"> n*alpha/(1-(n*alpha/3))*epsilon*Ef</v>
      </c>
      <c r="D514" s="3">
        <f>_xlfn.IFNA(VLOOKUP(CONCATENATE($A514,"_",$B514), 'Srbench noise 0'!$A$1:$AH$1291, 32, FALSE),"")</f>
        <v>0.99991132999999999</v>
      </c>
      <c r="E514" s="17">
        <f>_xlfn.IFNA(VLOOKUP(CONCATENATE($A514,"_",$B514), 'Srbench noise 0'!$A$1:$AH$1291, 34, FALSE),"")</f>
        <v>6.62629E-3</v>
      </c>
      <c r="F514" s="17">
        <f>_xlfn.IFNA(VLOOKUP(CONCATENATE($A514,"_",$B514), 'Srbench noise 0'!$A$1:$AH$1291, 16, FALSE),"")</f>
        <v>18</v>
      </c>
      <c r="G514" s="17">
        <f>_xlfn.IFNA(VLOOKUP(CONCATENATE($A514,"_",$B514), 'Srbench noise 0'!$A$1:$AH$1291, 18, FALSE),"")</f>
        <v>3601.5</v>
      </c>
      <c r="H514" s="17" t="str">
        <f>_xlfn.IFNA(VLOOKUP(CONCATENATE($A514,"_",$B514), 'Srbench noise 0'!$A$1:$AH$1291, 28, FALSE),"")</f>
        <v>0.52257582*x0**2*x1**2*x2*x3 + 0.93950054*x0*x1*x2*x3 + 0.00653063</v>
      </c>
      <c r="I514" s="17">
        <f t="shared" si="42"/>
        <v>1</v>
      </c>
      <c r="J514" s="17">
        <f t="shared" si="43"/>
        <v>0</v>
      </c>
      <c r="K514" s="4">
        <f t="shared" si="44"/>
        <v>0</v>
      </c>
      <c r="L514" s="3">
        <f>_xlfn.IFNA(VLOOKUP(CONCATENATE($A514,"_",$B514), 'Srbench noise 0.01'!$A$1:$AH$1291, 32, FALSE),"")</f>
        <v>0.99078403999999998</v>
      </c>
      <c r="M514" s="17">
        <f>_xlfn.IFNA(VLOOKUP(CONCATENATE($A514,"_",$B514), 'Srbench noise 0.01'!$A$1:$AH$1291, 34, FALSE),"")</f>
        <v>6.7552840000000003E-2</v>
      </c>
      <c r="N514" s="17">
        <f>_xlfn.IFNA(VLOOKUP(CONCATENATE($A514,"_",$B514), 'Srbench noise 0.01'!$A$1:$AH$1291, 16, FALSE),"")</f>
        <v>8</v>
      </c>
      <c r="O514" s="17">
        <f>_xlfn.IFNA(VLOOKUP(CONCATENATE($A514,"_",$B514), 'Srbench noise 0.01'!$A$1:$AH$1291, 18, FALSE),"")</f>
        <v>12</v>
      </c>
      <c r="P514" s="17" t="str">
        <f>_xlfn.IFNA(VLOOKUP(CONCATENATE($A514,"_",$B514), 'Srbench noise 0.01'!$A$1:$AH$1291, 28, FALSE),"")</f>
        <v>1.3*x0*x1*x2*x3 - 0.07</v>
      </c>
      <c r="Q514" s="17">
        <f t="shared" si="45"/>
        <v>0</v>
      </c>
      <c r="R514" s="17">
        <f t="shared" si="46"/>
        <v>0</v>
      </c>
      <c r="S514" s="4">
        <f t="shared" si="47"/>
        <v>0</v>
      </c>
    </row>
    <row r="515" spans="1:19" x14ac:dyDescent="0.25">
      <c r="A515" t="s">
        <v>101</v>
      </c>
      <c r="B515">
        <v>4426</v>
      </c>
      <c r="C515" t="str">
        <f>VLOOKUP(A515,'srbench true models'!$A$1:$B$133,2,FALSE)</f>
        <v xml:space="preserve"> n*alpha/(1-(n*alpha/3))*epsilon*Ef</v>
      </c>
      <c r="D515" s="3">
        <f>_xlfn.IFNA(VLOOKUP(CONCATENATE($A515,"_",$B515), 'Srbench noise 0'!$A$1:$AH$1291, 32, FALSE),"")</f>
        <v>0.99990376999999997</v>
      </c>
      <c r="E515" s="17">
        <f>_xlfn.IFNA(VLOOKUP(CONCATENATE($A515,"_",$B515), 'Srbench noise 0'!$A$1:$AH$1291, 34, FALSE),"")</f>
        <v>6.8680499999999997E-3</v>
      </c>
      <c r="F515" s="17">
        <f>_xlfn.IFNA(VLOOKUP(CONCATENATE($A515,"_",$B515), 'Srbench noise 0'!$A$1:$AH$1291, 16, FALSE),"")</f>
        <v>18</v>
      </c>
      <c r="G515" s="17">
        <f>_xlfn.IFNA(VLOOKUP(CONCATENATE($A515,"_",$B515), 'Srbench noise 0'!$A$1:$AH$1291, 18, FALSE),"")</f>
        <v>3600.5</v>
      </c>
      <c r="H515" s="17" t="str">
        <f>_xlfn.IFNA(VLOOKUP(CONCATENATE($A515,"_",$B515), 'Srbench noise 0'!$A$1:$AH$1291, 28, FALSE),"")</f>
        <v>0.52392885*x0**2*x1**2*x2*x3 + 0.93873892*x0*x1*x2*x3 + 0.00652542</v>
      </c>
      <c r="I515" s="17">
        <f t="shared" si="42"/>
        <v>1</v>
      </c>
      <c r="J515" s="17">
        <f t="shared" si="43"/>
        <v>0</v>
      </c>
      <c r="K515" s="4">
        <f t="shared" si="44"/>
        <v>0</v>
      </c>
      <c r="L515" s="3">
        <f>_xlfn.IFNA(VLOOKUP(CONCATENATE($A515,"_",$B515), 'Srbench noise 0.01'!$A$1:$AH$1291, 32, FALSE),"")</f>
        <v>0.99031897000000002</v>
      </c>
      <c r="M515" s="17">
        <f>_xlfn.IFNA(VLOOKUP(CONCATENATE($A515,"_",$B515), 'Srbench noise 0.01'!$A$1:$AH$1291, 34, FALSE),"")</f>
        <v>6.888582E-2</v>
      </c>
      <c r="N515" s="17">
        <f>_xlfn.IFNA(VLOOKUP(CONCATENATE($A515,"_",$B515), 'Srbench noise 0.01'!$A$1:$AH$1291, 16, FALSE),"")</f>
        <v>8</v>
      </c>
      <c r="O515" s="17">
        <f>_xlfn.IFNA(VLOOKUP(CONCATENATE($A515,"_",$B515), 'Srbench noise 0.01'!$A$1:$AH$1291, 18, FALSE),"")</f>
        <v>12</v>
      </c>
      <c r="P515" s="17" t="str">
        <f>_xlfn.IFNA(VLOOKUP(CONCATENATE($A515,"_",$B515), 'Srbench noise 0.01'!$A$1:$AH$1291, 28, FALSE),"")</f>
        <v>1.3*x0*x1*x2*x3 - 0.07</v>
      </c>
      <c r="Q515" s="17">
        <f t="shared" si="45"/>
        <v>0</v>
      </c>
      <c r="R515" s="17">
        <f t="shared" si="46"/>
        <v>0</v>
      </c>
      <c r="S515" s="4">
        <f t="shared" si="47"/>
        <v>0</v>
      </c>
    </row>
    <row r="516" spans="1:19" x14ac:dyDescent="0.25">
      <c r="A516" t="s">
        <v>101</v>
      </c>
      <c r="B516">
        <v>5390</v>
      </c>
      <c r="C516" t="str">
        <f>VLOOKUP(A516,'srbench true models'!$A$1:$B$133,2,FALSE)</f>
        <v xml:space="preserve"> n*alpha/(1-(n*alpha/3))*epsilon*Ef</v>
      </c>
      <c r="D516" s="3">
        <f>_xlfn.IFNA(VLOOKUP(CONCATENATE($A516,"_",$B516), 'Srbench noise 0'!$A$1:$AH$1291, 32, FALSE),"")</f>
        <v>0.99989680000000003</v>
      </c>
      <c r="E516" s="17">
        <f>_xlfn.IFNA(VLOOKUP(CONCATENATE($A516,"_",$B516), 'Srbench noise 0'!$A$1:$AH$1291, 34, FALSE),"")</f>
        <v>7.0830499999999996E-3</v>
      </c>
      <c r="F516" s="17">
        <f>_xlfn.IFNA(VLOOKUP(CONCATENATE($A516,"_",$B516), 'Srbench noise 0'!$A$1:$AH$1291, 16, FALSE),"")</f>
        <v>18</v>
      </c>
      <c r="G516" s="17">
        <f>_xlfn.IFNA(VLOOKUP(CONCATENATE($A516,"_",$B516), 'Srbench noise 0'!$A$1:$AH$1291, 18, FALSE),"")</f>
        <v>3601.8</v>
      </c>
      <c r="H516" s="17" t="str">
        <f>_xlfn.IFNA(VLOOKUP(CONCATENATE($A516,"_",$B516), 'Srbench noise 0'!$A$1:$AH$1291, 28, FALSE),"")</f>
        <v>0.5080796*x0**2*x1**2*x2*x3 + 0.94759301*x0*x1*x2*x3 + 0.00549547</v>
      </c>
      <c r="I516" s="17">
        <f t="shared" si="42"/>
        <v>1</v>
      </c>
      <c r="J516" s="17">
        <f t="shared" si="43"/>
        <v>0</v>
      </c>
      <c r="K516" s="4">
        <f t="shared" si="44"/>
        <v>0</v>
      </c>
      <c r="L516" s="3">
        <f>_xlfn.IFNA(VLOOKUP(CONCATENATE($A516,"_",$B516), 'Srbench noise 0.01'!$A$1:$AH$1291, 32, FALSE),"")</f>
        <v>0.99017429999999995</v>
      </c>
      <c r="M516" s="17">
        <f>_xlfn.IFNA(VLOOKUP(CONCATENATE($A516,"_",$B516), 'Srbench noise 0.01'!$A$1:$AH$1291, 34, FALSE),"")</f>
        <v>6.9112190000000004E-2</v>
      </c>
      <c r="N516" s="17">
        <f>_xlfn.IFNA(VLOOKUP(CONCATENATE($A516,"_",$B516), 'Srbench noise 0.01'!$A$1:$AH$1291, 16, FALSE),"")</f>
        <v>8</v>
      </c>
      <c r="O516" s="17">
        <f>_xlfn.IFNA(VLOOKUP(CONCATENATE($A516,"_",$B516), 'Srbench noise 0.01'!$A$1:$AH$1291, 18, FALSE),"")</f>
        <v>13.1</v>
      </c>
      <c r="P516" s="17" t="str">
        <f>_xlfn.IFNA(VLOOKUP(CONCATENATE($A516,"_",$B516), 'Srbench noise 0.01'!$A$1:$AH$1291, 28, FALSE),"")</f>
        <v>1.28*x0*x1*x2*x3 - 0.06</v>
      </c>
      <c r="Q516" s="17">
        <f t="shared" si="45"/>
        <v>0</v>
      </c>
      <c r="R516" s="17">
        <f t="shared" si="46"/>
        <v>0</v>
      </c>
      <c r="S516" s="4">
        <f t="shared" si="47"/>
        <v>0</v>
      </c>
    </row>
    <row r="517" spans="1:19" x14ac:dyDescent="0.25">
      <c r="A517" t="s">
        <v>101</v>
      </c>
      <c r="B517">
        <v>14423</v>
      </c>
      <c r="C517" t="str">
        <f>VLOOKUP(A517,'srbench true models'!$A$1:$B$133,2,FALSE)</f>
        <v xml:space="preserve"> n*alpha/(1-(n*alpha/3))*epsilon*Ef</v>
      </c>
      <c r="D517" s="3">
        <f>_xlfn.IFNA(VLOOKUP(CONCATENATE($A517,"_",$B517), 'Srbench noise 0'!$A$1:$AH$1291, 32, FALSE),"")</f>
        <v>0.99990668000000005</v>
      </c>
      <c r="E517" s="17">
        <f>_xlfn.IFNA(VLOOKUP(CONCATENATE($A517,"_",$B517), 'Srbench noise 0'!$A$1:$AH$1291, 34, FALSE),"")</f>
        <v>6.7380399999999998E-3</v>
      </c>
      <c r="F517" s="17">
        <f>_xlfn.IFNA(VLOOKUP(CONCATENATE($A517,"_",$B517), 'Srbench noise 0'!$A$1:$AH$1291, 16, FALSE),"")</f>
        <v>18</v>
      </c>
      <c r="G517" s="17">
        <f>_xlfn.IFNA(VLOOKUP(CONCATENATE($A517,"_",$B517), 'Srbench noise 0'!$A$1:$AH$1291, 18, FALSE),"")</f>
        <v>3600.2</v>
      </c>
      <c r="H517" s="17" t="str">
        <f>_xlfn.IFNA(VLOOKUP(CONCATENATE($A517,"_",$B517), 'Srbench noise 0'!$A$1:$AH$1291, 28, FALSE),"")</f>
        <v>0.51964004*x0**2*x1**2*x2*x3 + 0.9405544*x0*x1*x2*x3 + 0.00663982</v>
      </c>
      <c r="I517" s="17">
        <f t="shared" ref="I517:I580" si="48">IF(D517&gt;0.999,1,0)</f>
        <v>1</v>
      </c>
      <c r="J517" s="17">
        <f t="shared" ref="J517:J580" si="49">IF(AND(D517=1, E517&lt;0.000001),1,IF(AND(D517&gt;0.999,E517&lt;0.001),"?",0))</f>
        <v>0</v>
      </c>
      <c r="K517" s="4">
        <f t="shared" ref="K517:K580" si="50">IF(J517&lt;&gt;"?",J517,"")</f>
        <v>0</v>
      </c>
      <c r="L517" s="3">
        <f>_xlfn.IFNA(VLOOKUP(CONCATENATE($A517,"_",$B517), 'Srbench noise 0.01'!$A$1:$AH$1291, 32, FALSE),"")</f>
        <v>0.99055875000000004</v>
      </c>
      <c r="M517" s="17">
        <f>_xlfn.IFNA(VLOOKUP(CONCATENATE($A517,"_",$B517), 'Srbench noise 0.01'!$A$1:$AH$1291, 34, FALSE),"")</f>
        <v>6.7774310000000004E-2</v>
      </c>
      <c r="N517" s="17">
        <f>_xlfn.IFNA(VLOOKUP(CONCATENATE($A517,"_",$B517), 'Srbench noise 0.01'!$A$1:$AH$1291, 16, FALSE),"")</f>
        <v>8</v>
      </c>
      <c r="O517" s="17">
        <f>_xlfn.IFNA(VLOOKUP(CONCATENATE($A517,"_",$B517), 'Srbench noise 0.01'!$A$1:$AH$1291, 18, FALSE),"")</f>
        <v>11.8</v>
      </c>
      <c r="P517" s="17" t="str">
        <f>_xlfn.IFNA(VLOOKUP(CONCATENATE($A517,"_",$B517), 'Srbench noise 0.01'!$A$1:$AH$1291, 28, FALSE),"")</f>
        <v>1.29*x0*x1*x2*x3 - 0.06</v>
      </c>
      <c r="Q517" s="17">
        <f t="shared" ref="Q517:Q580" si="51">IF(L517&gt;0.999,1,0)</f>
        <v>0</v>
      </c>
      <c r="R517" s="17">
        <f t="shared" ref="R517:R580" si="52">IF(AND(L517=1, M517&lt;0.000001),1,IF(AND(L517&gt;0.999,M517&lt;0.001),"?",0))</f>
        <v>0</v>
      </c>
      <c r="S517" s="4">
        <f t="shared" ref="S517:S580" si="53">IF(R517&lt;&gt;"?",R517,"")</f>
        <v>0</v>
      </c>
    </row>
    <row r="518" spans="1:19" x14ac:dyDescent="0.25">
      <c r="A518" t="s">
        <v>101</v>
      </c>
      <c r="B518">
        <v>15795</v>
      </c>
      <c r="C518" t="str">
        <f>VLOOKUP(A518,'srbench true models'!$A$1:$B$133,2,FALSE)</f>
        <v xml:space="preserve"> n*alpha/(1-(n*alpha/3))*epsilon*Ef</v>
      </c>
      <c r="D518" s="3">
        <f>_xlfn.IFNA(VLOOKUP(CONCATENATE($A518,"_",$B518), 'Srbench noise 0'!$A$1:$AH$1291, 32, FALSE),"")</f>
        <v>0.99990820000000002</v>
      </c>
      <c r="E518" s="17">
        <f>_xlfn.IFNA(VLOOKUP(CONCATENATE($A518,"_",$B518), 'Srbench noise 0'!$A$1:$AH$1291, 34, FALSE),"")</f>
        <v>6.7124300000000001E-3</v>
      </c>
      <c r="F518" s="17">
        <f>_xlfn.IFNA(VLOOKUP(CONCATENATE($A518,"_",$B518), 'Srbench noise 0'!$A$1:$AH$1291, 16, FALSE),"")</f>
        <v>18</v>
      </c>
      <c r="G518" s="17">
        <f>_xlfn.IFNA(VLOOKUP(CONCATENATE($A518,"_",$B518), 'Srbench noise 0'!$A$1:$AH$1291, 18, FALSE),"")</f>
        <v>3600.6</v>
      </c>
      <c r="H518" s="17" t="str">
        <f>_xlfn.IFNA(VLOOKUP(CONCATENATE($A518,"_",$B518), 'Srbench noise 0'!$A$1:$AH$1291, 28, FALSE),"")</f>
        <v>0.52004407*x0**2*x1**2*x2*x3 + 0.94057323*x0*x1*x2*x3 + 0.00669698</v>
      </c>
      <c r="I518" s="17">
        <f t="shared" si="48"/>
        <v>1</v>
      </c>
      <c r="J518" s="17">
        <f t="shared" si="49"/>
        <v>0</v>
      </c>
      <c r="K518" s="4">
        <f t="shared" si="50"/>
        <v>0</v>
      </c>
      <c r="L518" s="3">
        <f>_xlfn.IFNA(VLOOKUP(CONCATENATE($A518,"_",$B518), 'Srbench noise 0.01'!$A$1:$AH$1291, 32, FALSE),"")</f>
        <v>0.99048455999999996</v>
      </c>
      <c r="M518" s="17">
        <f>_xlfn.IFNA(VLOOKUP(CONCATENATE($A518,"_",$B518), 'Srbench noise 0.01'!$A$1:$AH$1291, 34, FALSE),"")</f>
        <v>6.8340200000000004E-2</v>
      </c>
      <c r="N518" s="17">
        <f>_xlfn.IFNA(VLOOKUP(CONCATENATE($A518,"_",$B518), 'Srbench noise 0.01'!$A$1:$AH$1291, 16, FALSE),"")</f>
        <v>8</v>
      </c>
      <c r="O518" s="17">
        <f>_xlfn.IFNA(VLOOKUP(CONCATENATE($A518,"_",$B518), 'Srbench noise 0.01'!$A$1:$AH$1291, 18, FALSE),"")</f>
        <v>11.7</v>
      </c>
      <c r="P518" s="17" t="str">
        <f>_xlfn.IFNA(VLOOKUP(CONCATENATE($A518,"_",$B518), 'Srbench noise 0.01'!$A$1:$AH$1291, 28, FALSE),"")</f>
        <v>1.29*x0*x1*x2*x3 - 0.06</v>
      </c>
      <c r="Q518" s="17">
        <f t="shared" si="51"/>
        <v>0</v>
      </c>
      <c r="R518" s="17">
        <f t="shared" si="52"/>
        <v>0</v>
      </c>
      <c r="S518" s="4">
        <f t="shared" si="53"/>
        <v>0</v>
      </c>
    </row>
    <row r="519" spans="1:19" x14ac:dyDescent="0.25">
      <c r="A519" t="s">
        <v>101</v>
      </c>
      <c r="B519">
        <v>16850</v>
      </c>
      <c r="C519" t="str">
        <f>VLOOKUP(A519,'srbench true models'!$A$1:$B$133,2,FALSE)</f>
        <v xml:space="preserve"> n*alpha/(1-(n*alpha/3))*epsilon*Ef</v>
      </c>
      <c r="D519" s="3">
        <f>_xlfn.IFNA(VLOOKUP(CONCATENATE($A519,"_",$B519), 'Srbench noise 0'!$A$1:$AH$1291, 32, FALSE),"")</f>
        <v>0.99990604999999999</v>
      </c>
      <c r="E519" s="17">
        <f>_xlfn.IFNA(VLOOKUP(CONCATENATE($A519,"_",$B519), 'Srbench noise 0'!$A$1:$AH$1291, 34, FALSE),"")</f>
        <v>6.8629600000000004E-3</v>
      </c>
      <c r="F519" s="17">
        <f>_xlfn.IFNA(VLOOKUP(CONCATENATE($A519,"_",$B519), 'Srbench noise 0'!$A$1:$AH$1291, 16, FALSE),"")</f>
        <v>18</v>
      </c>
      <c r="G519" s="17">
        <f>_xlfn.IFNA(VLOOKUP(CONCATENATE($A519,"_",$B519), 'Srbench noise 0'!$A$1:$AH$1291, 18, FALSE),"")</f>
        <v>3600.2</v>
      </c>
      <c r="H519" s="17" t="str">
        <f>_xlfn.IFNA(VLOOKUP(CONCATENATE($A519,"_",$B519), 'Srbench noise 0'!$A$1:$AH$1291, 28, FALSE),"")</f>
        <v>0.52744382*x0**2*x1**2*x2*x3 + 0.93715247*x0*x1*x2*x3 + 0.0067933</v>
      </c>
      <c r="I519" s="17">
        <f t="shared" si="48"/>
        <v>1</v>
      </c>
      <c r="J519" s="17">
        <f t="shared" si="49"/>
        <v>0</v>
      </c>
      <c r="K519" s="4">
        <f t="shared" si="50"/>
        <v>0</v>
      </c>
      <c r="L519" s="3">
        <f>_xlfn.IFNA(VLOOKUP(CONCATENATE($A519,"_",$B519), 'Srbench noise 0.01'!$A$1:$AH$1291, 32, FALSE),"")</f>
        <v>0.99989254999999999</v>
      </c>
      <c r="M519" s="17">
        <f>_xlfn.IFNA(VLOOKUP(CONCATENATE($A519,"_",$B519), 'Srbench noise 0.01'!$A$1:$AH$1291, 34, FALSE),"")</f>
        <v>7.3396700000000004E-3</v>
      </c>
      <c r="N519" s="17">
        <f>_xlfn.IFNA(VLOOKUP(CONCATENATE($A519,"_",$B519), 'Srbench noise 0.01'!$A$1:$AH$1291, 16, FALSE),"")</f>
        <v>18</v>
      </c>
      <c r="O519" s="17">
        <f>_xlfn.IFNA(VLOOKUP(CONCATENATE($A519,"_",$B519), 'Srbench noise 0.01'!$A$1:$AH$1291, 18, FALSE),"")</f>
        <v>67.099999999999994</v>
      </c>
      <c r="P519" s="17" t="str">
        <f>_xlfn.IFNA(VLOOKUP(CONCATENATE($A519,"_",$B519), 'Srbench noise 0.01'!$A$1:$AH$1291, 28, FALSE),"")</f>
        <v>0.53*x0**2*x1**2*x2*x3 + 0.93*x0*x1*x2*x3 + 0.01</v>
      </c>
      <c r="Q519" s="17">
        <f t="shared" si="51"/>
        <v>1</v>
      </c>
      <c r="R519" s="17">
        <f t="shared" si="52"/>
        <v>0</v>
      </c>
      <c r="S519" s="4">
        <f t="shared" si="53"/>
        <v>0</v>
      </c>
    </row>
    <row r="520" spans="1:19" x14ac:dyDescent="0.25">
      <c r="A520" t="s">
        <v>101</v>
      </c>
      <c r="B520">
        <v>21962</v>
      </c>
      <c r="C520" t="str">
        <f>VLOOKUP(A520,'srbench true models'!$A$1:$B$133,2,FALSE)</f>
        <v xml:space="preserve"> n*alpha/(1-(n*alpha/3))*epsilon*Ef</v>
      </c>
      <c r="D520" s="3">
        <f>_xlfn.IFNA(VLOOKUP(CONCATENATE($A520,"_",$B520), 'Srbench noise 0'!$A$1:$AH$1291, 32, FALSE),"")</f>
        <v>0.99991107999999995</v>
      </c>
      <c r="E520" s="17">
        <f>_xlfn.IFNA(VLOOKUP(CONCATENATE($A520,"_",$B520), 'Srbench noise 0'!$A$1:$AH$1291, 34, FALSE),"")</f>
        <v>6.5628199999999996E-3</v>
      </c>
      <c r="F520" s="17">
        <f>_xlfn.IFNA(VLOOKUP(CONCATENATE($A520,"_",$B520), 'Srbench noise 0'!$A$1:$AH$1291, 16, FALSE),"")</f>
        <v>18</v>
      </c>
      <c r="G520" s="17">
        <f>_xlfn.IFNA(VLOOKUP(CONCATENATE($A520,"_",$B520), 'Srbench noise 0'!$A$1:$AH$1291, 18, FALSE),"")</f>
        <v>3600.7</v>
      </c>
      <c r="H520" s="17" t="str">
        <f>_xlfn.IFNA(VLOOKUP(CONCATENATE($A520,"_",$B520), 'Srbench noise 0'!$A$1:$AH$1291, 28, FALSE),"")</f>
        <v>0.52212754*x0**2*x1**2*x2*x3 + 0.9395956*x0*x1*x2*x3 + 0.00682435</v>
      </c>
      <c r="I520" s="17">
        <f t="shared" si="48"/>
        <v>1</v>
      </c>
      <c r="J520" s="17">
        <f t="shared" si="49"/>
        <v>0</v>
      </c>
      <c r="K520" s="4">
        <f t="shared" si="50"/>
        <v>0</v>
      </c>
      <c r="L520" s="3">
        <f>_xlfn.IFNA(VLOOKUP(CONCATENATE($A520,"_",$B520), 'Srbench noise 0.01'!$A$1:$AH$1291, 32, FALSE),"")</f>
        <v>0.99071741999999996</v>
      </c>
      <c r="M520" s="17">
        <f>_xlfn.IFNA(VLOOKUP(CONCATENATE($A520,"_",$B520), 'Srbench noise 0.01'!$A$1:$AH$1291, 34, FALSE),"")</f>
        <v>6.7053379999999996E-2</v>
      </c>
      <c r="N520" s="17">
        <f>_xlfn.IFNA(VLOOKUP(CONCATENATE($A520,"_",$B520), 'Srbench noise 0.01'!$A$1:$AH$1291, 16, FALSE),"")</f>
        <v>8</v>
      </c>
      <c r="O520" s="17">
        <f>_xlfn.IFNA(VLOOKUP(CONCATENATE($A520,"_",$B520), 'Srbench noise 0.01'!$A$1:$AH$1291, 18, FALSE),"")</f>
        <v>11.5</v>
      </c>
      <c r="P520" s="17" t="str">
        <f>_xlfn.IFNA(VLOOKUP(CONCATENATE($A520,"_",$B520), 'Srbench noise 0.01'!$A$1:$AH$1291, 28, FALSE),"")</f>
        <v>1.31*x0*x1*x2*x3 - 0.07</v>
      </c>
      <c r="Q520" s="17">
        <f t="shared" si="51"/>
        <v>0</v>
      </c>
      <c r="R520" s="17">
        <f t="shared" si="52"/>
        <v>0</v>
      </c>
      <c r="S520" s="4">
        <f t="shared" si="53"/>
        <v>0</v>
      </c>
    </row>
    <row r="521" spans="1:19" x14ac:dyDescent="0.25">
      <c r="A521" t="s">
        <v>101</v>
      </c>
      <c r="B521">
        <v>23654</v>
      </c>
      <c r="C521" t="str">
        <f>VLOOKUP(A521,'srbench true models'!$A$1:$B$133,2,FALSE)</f>
        <v xml:space="preserve"> n*alpha/(1-(n*alpha/3))*epsilon*Ef</v>
      </c>
      <c r="D521" s="3">
        <f>_xlfn.IFNA(VLOOKUP(CONCATENATE($A521,"_",$B521), 'Srbench noise 0'!$A$1:$AH$1291, 32, FALSE),"")</f>
        <v>0.99990312000000003</v>
      </c>
      <c r="E521" s="17">
        <f>_xlfn.IFNA(VLOOKUP(CONCATENATE($A521,"_",$B521), 'Srbench noise 0'!$A$1:$AH$1291, 34, FALSE),"")</f>
        <v>6.90904E-3</v>
      </c>
      <c r="F521" s="17">
        <f>_xlfn.IFNA(VLOOKUP(CONCATENATE($A521,"_",$B521), 'Srbench noise 0'!$A$1:$AH$1291, 16, FALSE),"")</f>
        <v>18</v>
      </c>
      <c r="G521" s="17">
        <f>_xlfn.IFNA(VLOOKUP(CONCATENATE($A521,"_",$B521), 'Srbench noise 0'!$A$1:$AH$1291, 18, FALSE),"")</f>
        <v>3600.9</v>
      </c>
      <c r="H521" s="17" t="str">
        <f>_xlfn.IFNA(VLOOKUP(CONCATENATE($A521,"_",$B521), 'Srbench noise 0'!$A$1:$AH$1291, 28, FALSE),"")</f>
        <v>0.5219724*x0**2*x1**2*x2*x3 + 0.94044543*x0*x1*x2*x3 + 0.00664904</v>
      </c>
      <c r="I521" s="17">
        <f t="shared" si="48"/>
        <v>1</v>
      </c>
      <c r="J521" s="17">
        <f t="shared" si="49"/>
        <v>0</v>
      </c>
      <c r="K521" s="4">
        <f t="shared" si="50"/>
        <v>0</v>
      </c>
      <c r="L521" s="3">
        <f>_xlfn.IFNA(VLOOKUP(CONCATENATE($A521,"_",$B521), 'Srbench noise 0.01'!$A$1:$AH$1291, 32, FALSE),"")</f>
        <v>0.99048990999999997</v>
      </c>
      <c r="M521" s="17">
        <f>_xlfn.IFNA(VLOOKUP(CONCATENATE($A521,"_",$B521), 'Srbench noise 0.01'!$A$1:$AH$1291, 34, FALSE),"")</f>
        <v>6.8453470000000002E-2</v>
      </c>
      <c r="N521" s="17">
        <f>_xlfn.IFNA(VLOOKUP(CONCATENATE($A521,"_",$B521), 'Srbench noise 0.01'!$A$1:$AH$1291, 16, FALSE),"")</f>
        <v>8</v>
      </c>
      <c r="O521" s="17">
        <f>_xlfn.IFNA(VLOOKUP(CONCATENATE($A521,"_",$B521), 'Srbench noise 0.01'!$A$1:$AH$1291, 18, FALSE),"")</f>
        <v>11.5</v>
      </c>
      <c r="P521" s="17" t="str">
        <f>_xlfn.IFNA(VLOOKUP(CONCATENATE($A521,"_",$B521), 'Srbench noise 0.01'!$A$1:$AH$1291, 28, FALSE),"")</f>
        <v>1.31*x0*x1*x2*x3 - 0.07</v>
      </c>
      <c r="Q521" s="17">
        <f t="shared" si="51"/>
        <v>0</v>
      </c>
      <c r="R521" s="17">
        <f t="shared" si="52"/>
        <v>0</v>
      </c>
      <c r="S521" s="4">
        <f t="shared" si="53"/>
        <v>0</v>
      </c>
    </row>
    <row r="522" spans="1:19" x14ac:dyDescent="0.25">
      <c r="A522" t="s">
        <v>101</v>
      </c>
      <c r="B522">
        <v>28020</v>
      </c>
      <c r="C522" t="str">
        <f>VLOOKUP(A522,'srbench true models'!$A$1:$B$133,2,FALSE)</f>
        <v xml:space="preserve"> n*alpha/(1-(n*alpha/3))*epsilon*Ef</v>
      </c>
      <c r="D522" s="3">
        <f>_xlfn.IFNA(VLOOKUP(CONCATENATE($A522,"_",$B522), 'Srbench noise 0'!$A$1:$AH$1291, 32, FALSE),"")</f>
        <v>0.99990889000000005</v>
      </c>
      <c r="E522" s="17">
        <f>_xlfn.IFNA(VLOOKUP(CONCATENATE($A522,"_",$B522), 'Srbench noise 0'!$A$1:$AH$1291, 34, FALSE),"")</f>
        <v>6.6927699999999998E-3</v>
      </c>
      <c r="F522" s="17">
        <f>_xlfn.IFNA(VLOOKUP(CONCATENATE($A522,"_",$B522), 'Srbench noise 0'!$A$1:$AH$1291, 16, FALSE),"")</f>
        <v>18</v>
      </c>
      <c r="G522" s="17">
        <f>_xlfn.IFNA(VLOOKUP(CONCATENATE($A522,"_",$B522), 'Srbench noise 0'!$A$1:$AH$1291, 18, FALSE),"")</f>
        <v>3600.5</v>
      </c>
      <c r="H522" s="17" t="str">
        <f>_xlfn.IFNA(VLOOKUP(CONCATENATE($A522,"_",$B522), 'Srbench noise 0'!$A$1:$AH$1291, 28, FALSE),"")</f>
        <v>0.52281412*x0**2*x1**2*x2*x3 + 0.93976674*x0*x1*x2*x3 + 0.00637962</v>
      </c>
      <c r="I522" s="17">
        <f t="shared" si="48"/>
        <v>1</v>
      </c>
      <c r="J522" s="17">
        <f t="shared" si="49"/>
        <v>0</v>
      </c>
      <c r="K522" s="4">
        <f t="shared" si="50"/>
        <v>0</v>
      </c>
      <c r="L522" s="3">
        <f>_xlfn.IFNA(VLOOKUP(CONCATENATE($A522,"_",$B522), 'Srbench noise 0.01'!$A$1:$AH$1291, 32, FALSE),"")</f>
        <v>0.99989017000000002</v>
      </c>
      <c r="M522" s="17">
        <f>_xlfn.IFNA(VLOOKUP(CONCATENATE($A522,"_",$B522), 'Srbench noise 0.01'!$A$1:$AH$1291, 34, FALSE),"")</f>
        <v>7.3480999999999998E-3</v>
      </c>
      <c r="N522" s="17">
        <f>_xlfn.IFNA(VLOOKUP(CONCATENATE($A522,"_",$B522), 'Srbench noise 0.01'!$A$1:$AH$1291, 16, FALSE),"")</f>
        <v>18</v>
      </c>
      <c r="O522" s="17">
        <f>_xlfn.IFNA(VLOOKUP(CONCATENATE($A522,"_",$B522), 'Srbench noise 0.01'!$A$1:$AH$1291, 18, FALSE),"")</f>
        <v>63.7</v>
      </c>
      <c r="P522" s="17" t="str">
        <f>_xlfn.IFNA(VLOOKUP(CONCATENATE($A522,"_",$B522), 'Srbench noise 0.01'!$A$1:$AH$1291, 28, FALSE),"")</f>
        <v>0.52*x0**2*x1**2*x2*x3 + 0.94*x0*x1*x2*x3 + 0.01</v>
      </c>
      <c r="Q522" s="17">
        <f t="shared" si="51"/>
        <v>1</v>
      </c>
      <c r="R522" s="17">
        <f t="shared" si="52"/>
        <v>0</v>
      </c>
      <c r="S522" s="4">
        <f t="shared" si="53"/>
        <v>0</v>
      </c>
    </row>
    <row r="523" spans="1:19" x14ac:dyDescent="0.25">
      <c r="A523" t="s">
        <v>101</v>
      </c>
      <c r="B523">
        <v>29910</v>
      </c>
      <c r="C523" t="str">
        <f>VLOOKUP(A523,'srbench true models'!$A$1:$B$133,2,FALSE)</f>
        <v xml:space="preserve"> n*alpha/(1-(n*alpha/3))*epsilon*Ef</v>
      </c>
      <c r="D523" s="3">
        <f>_xlfn.IFNA(VLOOKUP(CONCATENATE($A523,"_",$B523), 'Srbench noise 0'!$A$1:$AH$1291, 32, FALSE),"")</f>
        <v>0.99990802000000001</v>
      </c>
      <c r="E523" s="17">
        <f>_xlfn.IFNA(VLOOKUP(CONCATENATE($A523,"_",$B523), 'Srbench noise 0'!$A$1:$AH$1291, 34, FALSE),"")</f>
        <v>6.69492E-3</v>
      </c>
      <c r="F523" s="17">
        <f>_xlfn.IFNA(VLOOKUP(CONCATENATE($A523,"_",$B523), 'Srbench noise 0'!$A$1:$AH$1291, 16, FALSE),"")</f>
        <v>18</v>
      </c>
      <c r="G523" s="17">
        <f>_xlfn.IFNA(VLOOKUP(CONCATENATE($A523,"_",$B523), 'Srbench noise 0'!$A$1:$AH$1291, 18, FALSE),"")</f>
        <v>3600.6</v>
      </c>
      <c r="H523" s="17" t="str">
        <f>_xlfn.IFNA(VLOOKUP(CONCATENATE($A523,"_",$B523), 'Srbench noise 0'!$A$1:$AH$1291, 28, FALSE),"")</f>
        <v>0.51468321*x0**2*x1**2*x2*x3 + 0.94417602*x0*x1*x2*x3 + 0.00579473</v>
      </c>
      <c r="I523" s="17">
        <f t="shared" si="48"/>
        <v>1</v>
      </c>
      <c r="J523" s="17">
        <f t="shared" si="49"/>
        <v>0</v>
      </c>
      <c r="K523" s="4">
        <f t="shared" si="50"/>
        <v>0</v>
      </c>
      <c r="L523" s="3">
        <f>_xlfn.IFNA(VLOOKUP(CONCATENATE($A523,"_",$B523), 'Srbench noise 0.01'!$A$1:$AH$1291, 32, FALSE),"")</f>
        <v>0.99989033999999999</v>
      </c>
      <c r="M523" s="17">
        <f>_xlfn.IFNA(VLOOKUP(CONCATENATE($A523,"_",$B523), 'Srbench noise 0.01'!$A$1:$AH$1291, 34, FALSE),"")</f>
        <v>7.3103500000000002E-3</v>
      </c>
      <c r="N523" s="17">
        <f>_xlfn.IFNA(VLOOKUP(CONCATENATE($A523,"_",$B523), 'Srbench noise 0.01'!$A$1:$AH$1291, 16, FALSE),"")</f>
        <v>18</v>
      </c>
      <c r="O523" s="17">
        <f>_xlfn.IFNA(VLOOKUP(CONCATENATE($A523,"_",$B523), 'Srbench noise 0.01'!$A$1:$AH$1291, 18, FALSE),"")</f>
        <v>54.9</v>
      </c>
      <c r="P523" s="17" t="str">
        <f>_xlfn.IFNA(VLOOKUP(CONCATENATE($A523,"_",$B523), 'Srbench noise 0.01'!$A$1:$AH$1291, 28, FALSE),"")</f>
        <v>0.52*x0**2*x1**2*x2*x3 + 0.94*x0*x1*x2*x3 + 0.01</v>
      </c>
      <c r="Q523" s="17">
        <f t="shared" si="51"/>
        <v>1</v>
      </c>
      <c r="R523" s="17">
        <f t="shared" si="52"/>
        <v>0</v>
      </c>
      <c r="S523" s="4">
        <f t="shared" si="53"/>
        <v>0</v>
      </c>
    </row>
    <row r="524" spans="1:19" x14ac:dyDescent="0.25">
      <c r="A524" t="s">
        <v>34</v>
      </c>
      <c r="B524">
        <v>860</v>
      </c>
      <c r="C524" t="str">
        <f>VLOOKUP(A524,'srbench true models'!$A$1:$B$133,2,FALSE)</f>
        <v xml:space="preserve"> 1+n*alpha/(1-(n*alpha/3))</v>
      </c>
      <c r="D524" s="3">
        <f>_xlfn.IFNA(VLOOKUP(CONCATENATE($A524,"_",$B524), 'Srbench noise 0'!$A$1:$AH$1291, 32, FALSE),"")</f>
        <v>0.99998810000000005</v>
      </c>
      <c r="E524" s="17">
        <f>_xlfn.IFNA(VLOOKUP(CONCATENATE($A524,"_",$B524), 'Srbench noise 0'!$A$1:$AH$1291, 34, FALSE),"")</f>
        <v>1.00613E-3</v>
      </c>
      <c r="F524" s="17">
        <f>_xlfn.IFNA(VLOOKUP(CONCATENATE($A524,"_",$B524), 'Srbench noise 0'!$A$1:$AH$1291, 16, FALSE),"")</f>
        <v>9</v>
      </c>
      <c r="G524" s="17">
        <f>_xlfn.IFNA(VLOOKUP(CONCATENATE($A524,"_",$B524), 'Srbench noise 0'!$A$1:$AH$1291, 18, FALSE),"")</f>
        <v>3600.1</v>
      </c>
      <c r="H524" s="17" t="str">
        <f>_xlfn.IFNA(VLOOKUP(CONCATENATE($A524,"_",$B524), 'Srbench noise 0'!$A$1:$AH$1291, 28, FALSE),"")</f>
        <v>1.23989757*2.2**(x0*x1) - 0.23839328</v>
      </c>
      <c r="I524" s="17">
        <f t="shared" si="48"/>
        <v>1</v>
      </c>
      <c r="J524" s="17">
        <f t="shared" si="49"/>
        <v>0</v>
      </c>
      <c r="K524" s="4">
        <f t="shared" si="50"/>
        <v>0</v>
      </c>
      <c r="L524" s="3">
        <f>_xlfn.IFNA(VLOOKUP(CONCATENATE($A524,"_",$B524), 'Srbench noise 0.01'!$A$1:$AH$1291, 32, FALSE),"")</f>
        <v>0.99905063999999999</v>
      </c>
      <c r="M524" s="17">
        <f>_xlfn.IFNA(VLOOKUP(CONCATENATE($A524,"_",$B524), 'Srbench noise 0.01'!$A$1:$AH$1291, 34, FALSE),"")</f>
        <v>8.98616E-3</v>
      </c>
      <c r="N524" s="17">
        <f>_xlfn.IFNA(VLOOKUP(CONCATENATE($A524,"_",$B524), 'Srbench noise 0.01'!$A$1:$AH$1291, 16, FALSE),"")</f>
        <v>8</v>
      </c>
      <c r="O524" s="17">
        <f>_xlfn.IFNA(VLOOKUP(CONCATENATE($A524,"_",$B524), 'Srbench noise 0.01'!$A$1:$AH$1291, 18, FALSE),"")</f>
        <v>7.8</v>
      </c>
      <c r="P524" s="17" t="str">
        <f>_xlfn.IFNA(VLOOKUP(CONCATENATE($A524,"_",$B524), 'Srbench noise 0.01'!$A$1:$AH$1291, 28, FALSE),"")</f>
        <v>0.89*exp(x0*x1) + 0.12</v>
      </c>
      <c r="Q524" s="17">
        <f t="shared" si="51"/>
        <v>1</v>
      </c>
      <c r="R524" s="17">
        <f t="shared" si="52"/>
        <v>0</v>
      </c>
      <c r="S524" s="4">
        <f t="shared" si="53"/>
        <v>0</v>
      </c>
    </row>
    <row r="525" spans="1:19" x14ac:dyDescent="0.25">
      <c r="A525" t="s">
        <v>34</v>
      </c>
      <c r="B525">
        <v>4426</v>
      </c>
      <c r="C525" t="str">
        <f>VLOOKUP(A525,'srbench true models'!$A$1:$B$133,2,FALSE)</f>
        <v xml:space="preserve"> 1+n*alpha/(1-(n*alpha/3))</v>
      </c>
      <c r="D525" s="3">
        <f>_xlfn.IFNA(VLOOKUP(CONCATENATE($A525,"_",$B525), 'Srbench noise 0'!$A$1:$AH$1291, 32, FALSE),"")</f>
        <v>0.99998819000000005</v>
      </c>
      <c r="E525" s="17">
        <f>_xlfn.IFNA(VLOOKUP(CONCATENATE($A525,"_",$B525), 'Srbench noise 0'!$A$1:$AH$1291, 34, FALSE),"")</f>
        <v>9.9831000000000008E-4</v>
      </c>
      <c r="F525" s="17">
        <f>_xlfn.IFNA(VLOOKUP(CONCATENATE($A525,"_",$B525), 'Srbench noise 0'!$A$1:$AH$1291, 16, FALSE),"")</f>
        <v>9</v>
      </c>
      <c r="G525" s="17">
        <f>_xlfn.IFNA(VLOOKUP(CONCATENATE($A525,"_",$B525), 'Srbench noise 0'!$A$1:$AH$1291, 18, FALSE),"")</f>
        <v>3600.4</v>
      </c>
      <c r="H525" s="17" t="str">
        <f>_xlfn.IFNA(VLOOKUP(CONCATENATE($A525,"_",$B525), 'Srbench noise 0'!$A$1:$AH$1291, 28, FALSE),"")</f>
        <v>1.23981951*2.2**(x0*x1) - 0.23835544</v>
      </c>
      <c r="I525" s="17">
        <f t="shared" si="48"/>
        <v>1</v>
      </c>
      <c r="J525" s="17" t="str">
        <f t="shared" si="49"/>
        <v>?</v>
      </c>
      <c r="K525" s="4">
        <v>0</v>
      </c>
      <c r="L525" s="3">
        <f>_xlfn.IFNA(VLOOKUP(CONCATENATE($A525,"_",$B525), 'Srbench noise 0.01'!$A$1:$AH$1291, 32, FALSE),"")</f>
        <v>0.99920319000000002</v>
      </c>
      <c r="M525" s="17">
        <f>_xlfn.IFNA(VLOOKUP(CONCATENATE($A525,"_",$B525), 'Srbench noise 0.01'!$A$1:$AH$1291, 34, FALSE),"")</f>
        <v>8.1996499999999993E-3</v>
      </c>
      <c r="N525" s="17">
        <f>_xlfn.IFNA(VLOOKUP(CONCATENATE($A525,"_",$B525), 'Srbench noise 0.01'!$A$1:$AH$1291, 16, FALSE),"")</f>
        <v>9</v>
      </c>
      <c r="O525" s="17">
        <f>_xlfn.IFNA(VLOOKUP(CONCATENATE($A525,"_",$B525), 'Srbench noise 0.01'!$A$1:$AH$1291, 18, FALSE),"")</f>
        <v>8.3000000000000007</v>
      </c>
      <c r="P525" s="17" t="str">
        <f>_xlfn.IFNA(VLOOKUP(CONCATENATE($A525,"_",$B525), 'Srbench noise 0.01'!$A$1:$AH$1291, 28, FALSE),"")</f>
        <v>1.57*exp(0.66*x0*x1) - 0.57</v>
      </c>
      <c r="Q525" s="17">
        <f t="shared" si="51"/>
        <v>1</v>
      </c>
      <c r="R525" s="17">
        <f t="shared" si="52"/>
        <v>0</v>
      </c>
      <c r="S525" s="4">
        <f t="shared" si="53"/>
        <v>0</v>
      </c>
    </row>
    <row r="526" spans="1:19" x14ac:dyDescent="0.25">
      <c r="A526" t="s">
        <v>34</v>
      </c>
      <c r="B526">
        <v>5390</v>
      </c>
      <c r="C526" t="str">
        <f>VLOOKUP(A526,'srbench true models'!$A$1:$B$133,2,FALSE)</f>
        <v xml:space="preserve"> 1+n*alpha/(1-(n*alpha/3))</v>
      </c>
      <c r="D526" s="3">
        <f>_xlfn.IFNA(VLOOKUP(CONCATENATE($A526,"_",$B526), 'Srbench noise 0'!$A$1:$AH$1291, 32, FALSE),"")</f>
        <v>0.99998834999999997</v>
      </c>
      <c r="E526" s="17">
        <f>_xlfn.IFNA(VLOOKUP(CONCATENATE($A526,"_",$B526), 'Srbench noise 0'!$A$1:$AH$1291, 34, FALSE),"")</f>
        <v>9.9314999999999994E-4</v>
      </c>
      <c r="F526" s="17">
        <f>_xlfn.IFNA(VLOOKUP(CONCATENATE($A526,"_",$B526), 'Srbench noise 0'!$A$1:$AH$1291, 16, FALSE),"")</f>
        <v>9</v>
      </c>
      <c r="G526" s="17">
        <f>_xlfn.IFNA(VLOOKUP(CONCATENATE($A526,"_",$B526), 'Srbench noise 0'!$A$1:$AH$1291, 18, FALSE),"")</f>
        <v>3600.3</v>
      </c>
      <c r="H526" s="17" t="str">
        <f>_xlfn.IFNA(VLOOKUP(CONCATENATE($A526,"_",$B526), 'Srbench noise 0'!$A$1:$AH$1291, 28, FALSE),"")</f>
        <v>1.23985606*2.2**(x0*x1) - 0.2383841</v>
      </c>
      <c r="I526" s="17">
        <f t="shared" si="48"/>
        <v>1</v>
      </c>
      <c r="J526" s="17" t="str">
        <f t="shared" si="49"/>
        <v>?</v>
      </c>
      <c r="K526" s="4">
        <v>0</v>
      </c>
      <c r="L526" s="3">
        <f>_xlfn.IFNA(VLOOKUP(CONCATENATE($A526,"_",$B526), 'Srbench noise 0.01'!$A$1:$AH$1291, 32, FALSE),"")</f>
        <v>0.99957258000000004</v>
      </c>
      <c r="M526" s="17">
        <f>_xlfn.IFNA(VLOOKUP(CONCATENATE($A526,"_",$B526), 'Srbench noise 0.01'!$A$1:$AH$1291, 34, FALSE),"")</f>
        <v>6.0146699999999997E-3</v>
      </c>
      <c r="N526" s="17">
        <f>_xlfn.IFNA(VLOOKUP(CONCATENATE($A526,"_",$B526), 'Srbench noise 0.01'!$A$1:$AH$1291, 16, FALSE),"")</f>
        <v>9</v>
      </c>
      <c r="O526" s="17">
        <f>_xlfn.IFNA(VLOOKUP(CONCATENATE($A526,"_",$B526), 'Srbench noise 0.01'!$A$1:$AH$1291, 18, FALSE),"")</f>
        <v>9.4</v>
      </c>
      <c r="P526" s="17" t="str">
        <f>_xlfn.IFNA(VLOOKUP(CONCATENATE($A526,"_",$B526), 'Srbench noise 0.01'!$A$1:$AH$1291, 28, FALSE),"")</f>
        <v>1.58*exp(0.65*x0*x1) - 0.58</v>
      </c>
      <c r="Q526" s="17">
        <f t="shared" si="51"/>
        <v>1</v>
      </c>
      <c r="R526" s="17">
        <f t="shared" si="52"/>
        <v>0</v>
      </c>
      <c r="S526" s="4">
        <f t="shared" si="53"/>
        <v>0</v>
      </c>
    </row>
    <row r="527" spans="1:19" x14ac:dyDescent="0.25">
      <c r="A527" t="s">
        <v>34</v>
      </c>
      <c r="B527">
        <v>14423</v>
      </c>
      <c r="C527" t="str">
        <f>VLOOKUP(A527,'srbench true models'!$A$1:$B$133,2,FALSE)</f>
        <v xml:space="preserve"> 1+n*alpha/(1-(n*alpha/3))</v>
      </c>
      <c r="D527" s="3">
        <f>_xlfn.IFNA(VLOOKUP(CONCATENATE($A527,"_",$B527), 'Srbench noise 0'!$A$1:$AH$1291, 32, FALSE),"")</f>
        <v>0.99998818</v>
      </c>
      <c r="E527" s="17">
        <f>_xlfn.IFNA(VLOOKUP(CONCATENATE($A527,"_",$B527), 'Srbench noise 0'!$A$1:$AH$1291, 34, FALSE),"")</f>
        <v>1.00041E-3</v>
      </c>
      <c r="F527" s="17">
        <f>_xlfn.IFNA(VLOOKUP(CONCATENATE($A527,"_",$B527), 'Srbench noise 0'!$A$1:$AH$1291, 16, FALSE),"")</f>
        <v>9</v>
      </c>
      <c r="G527" s="17">
        <f>_xlfn.IFNA(VLOOKUP(CONCATENATE($A527,"_",$B527), 'Srbench noise 0'!$A$1:$AH$1291, 18, FALSE),"")</f>
        <v>3600.2</v>
      </c>
      <c r="H527" s="17" t="str">
        <f>_xlfn.IFNA(VLOOKUP(CONCATENATE($A527,"_",$B527), 'Srbench noise 0'!$A$1:$AH$1291, 28, FALSE),"")</f>
        <v>1.2394908*2.2**(x0*x1) - 0.23794841</v>
      </c>
      <c r="I527" s="17">
        <f t="shared" si="48"/>
        <v>1</v>
      </c>
      <c r="J527" s="17">
        <f t="shared" si="49"/>
        <v>0</v>
      </c>
      <c r="K527" s="4">
        <f t="shared" si="50"/>
        <v>0</v>
      </c>
      <c r="L527" s="3">
        <f>_xlfn.IFNA(VLOOKUP(CONCATENATE($A527,"_",$B527), 'Srbench noise 0.01'!$A$1:$AH$1291, 32, FALSE),"")</f>
        <v>0.99904411999999998</v>
      </c>
      <c r="M527" s="17">
        <f>_xlfn.IFNA(VLOOKUP(CONCATENATE($A527,"_",$B527), 'Srbench noise 0.01'!$A$1:$AH$1291, 34, FALSE),"")</f>
        <v>8.9973999999999991E-3</v>
      </c>
      <c r="N527" s="17">
        <f>_xlfn.IFNA(VLOOKUP(CONCATENATE($A527,"_",$B527), 'Srbench noise 0.01'!$A$1:$AH$1291, 16, FALSE),"")</f>
        <v>8</v>
      </c>
      <c r="O527" s="17">
        <f>_xlfn.IFNA(VLOOKUP(CONCATENATE($A527,"_",$B527), 'Srbench noise 0.01'!$A$1:$AH$1291, 18, FALSE),"")</f>
        <v>7.1</v>
      </c>
      <c r="P527" s="17" t="str">
        <f>_xlfn.IFNA(VLOOKUP(CONCATENATE($A527,"_",$B527), 'Srbench noise 0.01'!$A$1:$AH$1291, 28, FALSE),"")</f>
        <v>0.89*exp(x0*x1) + 0.12</v>
      </c>
      <c r="Q527" s="17">
        <f t="shared" si="51"/>
        <v>1</v>
      </c>
      <c r="R527" s="17">
        <f t="shared" si="52"/>
        <v>0</v>
      </c>
      <c r="S527" s="4">
        <f t="shared" si="53"/>
        <v>0</v>
      </c>
    </row>
    <row r="528" spans="1:19" x14ac:dyDescent="0.25">
      <c r="A528" t="s">
        <v>34</v>
      </c>
      <c r="B528">
        <v>15795</v>
      </c>
      <c r="C528" t="str">
        <f>VLOOKUP(A528,'srbench true models'!$A$1:$B$133,2,FALSE)</f>
        <v xml:space="preserve"> 1+n*alpha/(1-(n*alpha/3))</v>
      </c>
      <c r="D528" s="3">
        <f>_xlfn.IFNA(VLOOKUP(CONCATENATE($A528,"_",$B528), 'Srbench noise 0'!$A$1:$AH$1291, 32, FALSE),"")</f>
        <v>0.99998803999999997</v>
      </c>
      <c r="E528" s="17">
        <f>_xlfn.IFNA(VLOOKUP(CONCATENATE($A528,"_",$B528), 'Srbench noise 0'!$A$1:$AH$1291, 34, FALSE),"")</f>
        <v>1.00756E-3</v>
      </c>
      <c r="F528" s="17">
        <f>_xlfn.IFNA(VLOOKUP(CONCATENATE($A528,"_",$B528), 'Srbench noise 0'!$A$1:$AH$1291, 16, FALSE),"")</f>
        <v>9</v>
      </c>
      <c r="G528" s="17">
        <f>_xlfn.IFNA(VLOOKUP(CONCATENATE($A528,"_",$B528), 'Srbench noise 0'!$A$1:$AH$1291, 18, FALSE),"")</f>
        <v>3600.8</v>
      </c>
      <c r="H528" s="17" t="str">
        <f>_xlfn.IFNA(VLOOKUP(CONCATENATE($A528,"_",$B528), 'Srbench noise 0'!$A$1:$AH$1291, 28, FALSE),"")</f>
        <v>1.23928441*2.2**(x0*x1) - 0.23766947</v>
      </c>
      <c r="I528" s="17">
        <f t="shared" si="48"/>
        <v>1</v>
      </c>
      <c r="J528" s="17">
        <f t="shared" si="49"/>
        <v>0</v>
      </c>
      <c r="K528" s="4">
        <f t="shared" si="50"/>
        <v>0</v>
      </c>
      <c r="L528" s="3">
        <f>_xlfn.IFNA(VLOOKUP(CONCATENATE($A528,"_",$B528), 'Srbench noise 0.01'!$A$1:$AH$1291, 32, FALSE),"")</f>
        <v>0.99942350999999996</v>
      </c>
      <c r="M528" s="17">
        <f>_xlfn.IFNA(VLOOKUP(CONCATENATE($A528,"_",$B528), 'Srbench noise 0.01'!$A$1:$AH$1291, 34, FALSE),"")</f>
        <v>6.9960600000000001E-3</v>
      </c>
      <c r="N528" s="17">
        <f>_xlfn.IFNA(VLOOKUP(CONCATENATE($A528,"_",$B528), 'Srbench noise 0.01'!$A$1:$AH$1291, 16, FALSE),"")</f>
        <v>9</v>
      </c>
      <c r="O528" s="17">
        <f>_xlfn.IFNA(VLOOKUP(CONCATENATE($A528,"_",$B528), 'Srbench noise 0.01'!$A$1:$AH$1291, 18, FALSE),"")</f>
        <v>9.6999999999999993</v>
      </c>
      <c r="P528" s="17" t="str">
        <f>_xlfn.IFNA(VLOOKUP(CONCATENATE($A528,"_",$B528), 'Srbench noise 0.01'!$A$1:$AH$1291, 28, FALSE),"")</f>
        <v>1.59*exp(0.65*x0*x1) - 0.59</v>
      </c>
      <c r="Q528" s="17">
        <f t="shared" si="51"/>
        <v>1</v>
      </c>
      <c r="R528" s="17">
        <f t="shared" si="52"/>
        <v>0</v>
      </c>
      <c r="S528" s="4">
        <f t="shared" si="53"/>
        <v>0</v>
      </c>
    </row>
    <row r="529" spans="1:19" x14ac:dyDescent="0.25">
      <c r="A529" t="s">
        <v>34</v>
      </c>
      <c r="B529">
        <v>16850</v>
      </c>
      <c r="C529" t="str">
        <f>VLOOKUP(A529,'srbench true models'!$A$1:$B$133,2,FALSE)</f>
        <v xml:space="preserve"> 1+n*alpha/(1-(n*alpha/3))</v>
      </c>
      <c r="D529" s="3">
        <f>_xlfn.IFNA(VLOOKUP(CONCATENATE($A529,"_",$B529), 'Srbench noise 0'!$A$1:$AH$1291, 32, FALSE),"")</f>
        <v>0.99998743000000001</v>
      </c>
      <c r="E529" s="17">
        <f>_xlfn.IFNA(VLOOKUP(CONCATENATE($A529,"_",$B529), 'Srbench noise 0'!$A$1:$AH$1291, 34, FALSE),"")</f>
        <v>1.02458E-3</v>
      </c>
      <c r="F529" s="17">
        <f>_xlfn.IFNA(VLOOKUP(CONCATENATE($A529,"_",$B529), 'Srbench noise 0'!$A$1:$AH$1291, 16, FALSE),"")</f>
        <v>9</v>
      </c>
      <c r="G529" s="17">
        <f>_xlfn.IFNA(VLOOKUP(CONCATENATE($A529,"_",$B529), 'Srbench noise 0'!$A$1:$AH$1291, 18, FALSE),"")</f>
        <v>3601.2</v>
      </c>
      <c r="H529" s="17" t="str">
        <f>_xlfn.IFNA(VLOOKUP(CONCATENATE($A529,"_",$B529), 'Srbench noise 0'!$A$1:$AH$1291, 28, FALSE),"")</f>
        <v>1.26463247*exp(0.77640218*x0*x1) - 0.263551</v>
      </c>
      <c r="I529" s="17">
        <f t="shared" si="48"/>
        <v>1</v>
      </c>
      <c r="J529" s="17">
        <f t="shared" si="49"/>
        <v>0</v>
      </c>
      <c r="K529" s="4">
        <f t="shared" si="50"/>
        <v>0</v>
      </c>
      <c r="L529" s="3">
        <f>_xlfn.IFNA(VLOOKUP(CONCATENATE($A529,"_",$B529), 'Srbench noise 0.01'!$A$1:$AH$1291, 32, FALSE),"")</f>
        <v>0.99956217999999997</v>
      </c>
      <c r="M529" s="17">
        <f>_xlfn.IFNA(VLOOKUP(CONCATENATE($A529,"_",$B529), 'Srbench noise 0.01'!$A$1:$AH$1291, 34, FALSE),"")</f>
        <v>6.0463299999999999E-3</v>
      </c>
      <c r="N529" s="17">
        <f>_xlfn.IFNA(VLOOKUP(CONCATENATE($A529,"_",$B529), 'Srbench noise 0.01'!$A$1:$AH$1291, 16, FALSE),"")</f>
        <v>9</v>
      </c>
      <c r="O529" s="17">
        <f>_xlfn.IFNA(VLOOKUP(CONCATENATE($A529,"_",$B529), 'Srbench noise 0.01'!$A$1:$AH$1291, 18, FALSE),"")</f>
        <v>9.8000000000000007</v>
      </c>
      <c r="P529" s="17" t="str">
        <f>_xlfn.IFNA(VLOOKUP(CONCATENATE($A529,"_",$B529), 'Srbench noise 0.01'!$A$1:$AH$1291, 28, FALSE),"")</f>
        <v>1.58*exp(0.65*x0*x1) - 0.58</v>
      </c>
      <c r="Q529" s="17">
        <f t="shared" si="51"/>
        <v>1</v>
      </c>
      <c r="R529" s="17">
        <f t="shared" si="52"/>
        <v>0</v>
      </c>
      <c r="S529" s="4">
        <f t="shared" si="53"/>
        <v>0</v>
      </c>
    </row>
    <row r="530" spans="1:19" x14ac:dyDescent="0.25">
      <c r="A530" t="s">
        <v>34</v>
      </c>
      <c r="B530">
        <v>21962</v>
      </c>
      <c r="C530" t="str">
        <f>VLOOKUP(A530,'srbench true models'!$A$1:$B$133,2,FALSE)</f>
        <v xml:space="preserve"> 1+n*alpha/(1-(n*alpha/3))</v>
      </c>
      <c r="D530" s="3" t="str">
        <f>_xlfn.IFNA(VLOOKUP(CONCATENATE($A530,"_",$B530), 'Srbench noise 0'!$A$1:$AH$1291, 32, FALSE),"")</f>
        <v/>
      </c>
      <c r="E530" s="17" t="str">
        <f>_xlfn.IFNA(VLOOKUP(CONCATENATE($A530,"_",$B530), 'Srbench noise 0'!$A$1:$AH$1291, 34, FALSE),"")</f>
        <v/>
      </c>
      <c r="F530" s="17" t="str">
        <f>_xlfn.IFNA(VLOOKUP(CONCATENATE($A530,"_",$B530), 'Srbench noise 0'!$A$1:$AH$1291, 16, FALSE),"")</f>
        <v/>
      </c>
      <c r="G530" s="17" t="str">
        <f>_xlfn.IFNA(VLOOKUP(CONCATENATE($A530,"_",$B530), 'Srbench noise 0'!$A$1:$AH$1291, 18, FALSE),"")</f>
        <v/>
      </c>
      <c r="H530" s="17" t="str">
        <f>_xlfn.IFNA(VLOOKUP(CONCATENATE($A530,"_",$B530), 'Srbench noise 0'!$A$1:$AH$1291, 28, FALSE),"")</f>
        <v/>
      </c>
      <c r="I530" s="17">
        <f t="shared" si="48"/>
        <v>1</v>
      </c>
      <c r="J530" s="17">
        <f t="shared" si="49"/>
        <v>0</v>
      </c>
      <c r="K530" s="4">
        <f t="shared" si="50"/>
        <v>0</v>
      </c>
      <c r="L530" s="3">
        <f>_xlfn.IFNA(VLOOKUP(CONCATENATE($A530,"_",$B530), 'Srbench noise 0.01'!$A$1:$AH$1291, 32, FALSE),"")</f>
        <v>0.99903156999999998</v>
      </c>
      <c r="M530" s="17">
        <f>_xlfn.IFNA(VLOOKUP(CONCATENATE($A530,"_",$B530), 'Srbench noise 0.01'!$A$1:$AH$1291, 34, FALSE),"")</f>
        <v>9.0158600000000005E-3</v>
      </c>
      <c r="N530" s="17">
        <f>_xlfn.IFNA(VLOOKUP(CONCATENATE($A530,"_",$B530), 'Srbench noise 0.01'!$A$1:$AH$1291, 16, FALSE),"")</f>
        <v>8</v>
      </c>
      <c r="O530" s="17">
        <f>_xlfn.IFNA(VLOOKUP(CONCATENATE($A530,"_",$B530), 'Srbench noise 0.01'!$A$1:$AH$1291, 18, FALSE),"")</f>
        <v>7.8</v>
      </c>
      <c r="P530" s="17" t="str">
        <f>_xlfn.IFNA(VLOOKUP(CONCATENATE($A530,"_",$B530), 'Srbench noise 0.01'!$A$1:$AH$1291, 28, FALSE),"")</f>
        <v>0.89*exp(x0*x1) + 0.12</v>
      </c>
      <c r="Q530" s="17">
        <f t="shared" si="51"/>
        <v>1</v>
      </c>
      <c r="R530" s="17">
        <f t="shared" si="52"/>
        <v>0</v>
      </c>
      <c r="S530" s="4">
        <f t="shared" si="53"/>
        <v>0</v>
      </c>
    </row>
    <row r="531" spans="1:19" x14ac:dyDescent="0.25">
      <c r="A531" t="s">
        <v>34</v>
      </c>
      <c r="B531">
        <v>23654</v>
      </c>
      <c r="C531" t="str">
        <f>VLOOKUP(A531,'srbench true models'!$A$1:$B$133,2,FALSE)</f>
        <v xml:space="preserve"> 1+n*alpha/(1-(n*alpha/3))</v>
      </c>
      <c r="D531" s="3">
        <f>_xlfn.IFNA(VLOOKUP(CONCATENATE($A531,"_",$B531), 'Srbench noise 0'!$A$1:$AH$1291, 32, FALSE),"")</f>
        <v>0.99998871</v>
      </c>
      <c r="E531" s="17">
        <f>_xlfn.IFNA(VLOOKUP(CONCATENATE($A531,"_",$B531), 'Srbench noise 0'!$A$1:$AH$1291, 34, FALSE),"")</f>
        <v>9.7482999999999999E-4</v>
      </c>
      <c r="F531" s="17">
        <f>_xlfn.IFNA(VLOOKUP(CONCATENATE($A531,"_",$B531), 'Srbench noise 0'!$A$1:$AH$1291, 16, FALSE),"")</f>
        <v>9</v>
      </c>
      <c r="G531" s="17">
        <f>_xlfn.IFNA(VLOOKUP(CONCATENATE($A531,"_",$B531), 'Srbench noise 0'!$A$1:$AH$1291, 18, FALSE),"")</f>
        <v>3600.2</v>
      </c>
      <c r="H531" s="17" t="str">
        <f>_xlfn.IFNA(VLOOKUP(CONCATENATE($A531,"_",$B531), 'Srbench noise 0'!$A$1:$AH$1291, 28, FALSE),"")</f>
        <v>1.26219524*exp(0.77781746*x0*x1) - 0.26122328</v>
      </c>
      <c r="I531" s="17">
        <f t="shared" si="48"/>
        <v>1</v>
      </c>
      <c r="J531" s="17" t="str">
        <f t="shared" si="49"/>
        <v>?</v>
      </c>
      <c r="K531" s="4">
        <v>0</v>
      </c>
      <c r="L531" s="3">
        <f>_xlfn.IFNA(VLOOKUP(CONCATENATE($A531,"_",$B531), 'Srbench noise 0.01'!$A$1:$AH$1291, 32, FALSE),"")</f>
        <v>0.99953714000000005</v>
      </c>
      <c r="M531" s="17">
        <f>_xlfn.IFNA(VLOOKUP(CONCATENATE($A531,"_",$B531), 'Srbench noise 0.01'!$A$1:$AH$1291, 34, FALSE),"")</f>
        <v>6.2420499999999999E-3</v>
      </c>
      <c r="N531" s="17">
        <f>_xlfn.IFNA(VLOOKUP(CONCATENATE($A531,"_",$B531), 'Srbench noise 0.01'!$A$1:$AH$1291, 16, FALSE),"")</f>
        <v>9</v>
      </c>
      <c r="O531" s="17">
        <f>_xlfn.IFNA(VLOOKUP(CONCATENATE($A531,"_",$B531), 'Srbench noise 0.01'!$A$1:$AH$1291, 18, FALSE),"")</f>
        <v>10.9</v>
      </c>
      <c r="P531" s="17" t="str">
        <f>_xlfn.IFNA(VLOOKUP(CONCATENATE($A531,"_",$B531), 'Srbench noise 0.01'!$A$1:$AH$1291, 28, FALSE),"")</f>
        <v>1.57*exp(0.66*x0*x1) - 0.58</v>
      </c>
      <c r="Q531" s="17">
        <f t="shared" si="51"/>
        <v>1</v>
      </c>
      <c r="R531" s="17">
        <f t="shared" si="52"/>
        <v>0</v>
      </c>
      <c r="S531" s="4">
        <f t="shared" si="53"/>
        <v>0</v>
      </c>
    </row>
    <row r="532" spans="1:19" x14ac:dyDescent="0.25">
      <c r="A532" t="s">
        <v>34</v>
      </c>
      <c r="B532">
        <v>28020</v>
      </c>
      <c r="C532" t="str">
        <f>VLOOKUP(A532,'srbench true models'!$A$1:$B$133,2,FALSE)</f>
        <v xml:space="preserve"> 1+n*alpha/(1-(n*alpha/3))</v>
      </c>
      <c r="D532" s="3">
        <f>_xlfn.IFNA(VLOOKUP(CONCATENATE($A532,"_",$B532), 'Srbench noise 0'!$A$1:$AH$1291, 32, FALSE),"")</f>
        <v>0.99998812000000004</v>
      </c>
      <c r="E532" s="17">
        <f>_xlfn.IFNA(VLOOKUP(CONCATENATE($A532,"_",$B532), 'Srbench noise 0'!$A$1:$AH$1291, 34, FALSE),"")</f>
        <v>1.0012599999999999E-3</v>
      </c>
      <c r="F532" s="17">
        <f>_xlfn.IFNA(VLOOKUP(CONCATENATE($A532,"_",$B532), 'Srbench noise 0'!$A$1:$AH$1291, 16, FALSE),"")</f>
        <v>9</v>
      </c>
      <c r="G532" s="17">
        <f>_xlfn.IFNA(VLOOKUP(CONCATENATE($A532,"_",$B532), 'Srbench noise 0'!$A$1:$AH$1291, 18, FALSE),"")</f>
        <v>3600.2</v>
      </c>
      <c r="H532" s="17" t="str">
        <f>_xlfn.IFNA(VLOOKUP(CONCATENATE($A532,"_",$B532), 'Srbench noise 0'!$A$1:$AH$1291, 28, FALSE),"")</f>
        <v>1.24000207*2.2**(x0*x1) - 0.23855264</v>
      </c>
      <c r="I532" s="17">
        <f t="shared" si="48"/>
        <v>1</v>
      </c>
      <c r="J532" s="17">
        <f t="shared" si="49"/>
        <v>0</v>
      </c>
      <c r="K532" s="4">
        <f t="shared" si="50"/>
        <v>0</v>
      </c>
      <c r="L532" s="3">
        <f>_xlfn.IFNA(VLOOKUP(CONCATENATE($A532,"_",$B532), 'Srbench noise 0.01'!$A$1:$AH$1291, 32, FALSE),"")</f>
        <v>0.99797194</v>
      </c>
      <c r="M532" s="17">
        <f>_xlfn.IFNA(VLOOKUP(CONCATENATE($A532,"_",$B532), 'Srbench noise 0.01'!$A$1:$AH$1291, 34, FALSE),"")</f>
        <v>1.3083579999999999E-2</v>
      </c>
      <c r="N532" s="17">
        <f>_xlfn.IFNA(VLOOKUP(CONCATENATE($A532,"_",$B532), 'Srbench noise 0.01'!$A$1:$AH$1291, 16, FALSE),"")</f>
        <v>8</v>
      </c>
      <c r="O532" s="17">
        <f>_xlfn.IFNA(VLOOKUP(CONCATENATE($A532,"_",$B532), 'Srbench noise 0.01'!$A$1:$AH$1291, 18, FALSE),"")</f>
        <v>6.9</v>
      </c>
      <c r="P532" s="17" t="str">
        <f>_xlfn.IFNA(VLOOKUP(CONCATENATE($A532,"_",$B532), 'Srbench noise 0.01'!$A$1:$AH$1291, 28, FALSE),"")</f>
        <v>0.9*exp(x0*x1) + 0.12</v>
      </c>
      <c r="Q532" s="17">
        <f t="shared" si="51"/>
        <v>0</v>
      </c>
      <c r="R532" s="17">
        <f t="shared" si="52"/>
        <v>0</v>
      </c>
      <c r="S532" s="4">
        <f t="shared" si="53"/>
        <v>0</v>
      </c>
    </row>
    <row r="533" spans="1:19" x14ac:dyDescent="0.25">
      <c r="A533" t="s">
        <v>34</v>
      </c>
      <c r="B533">
        <v>29910</v>
      </c>
      <c r="C533" t="str">
        <f>VLOOKUP(A533,'srbench true models'!$A$1:$B$133,2,FALSE)</f>
        <v xml:space="preserve"> 1+n*alpha/(1-(n*alpha/3))</v>
      </c>
      <c r="D533" s="3">
        <f>_xlfn.IFNA(VLOOKUP(CONCATENATE($A533,"_",$B533), 'Srbench noise 0'!$A$1:$AH$1291, 32, FALSE),"")</f>
        <v>0.99998829</v>
      </c>
      <c r="E533" s="17">
        <f>_xlfn.IFNA(VLOOKUP(CONCATENATE($A533,"_",$B533), 'Srbench noise 0'!$A$1:$AH$1291, 34, FALSE),"")</f>
        <v>9.9419999999999999E-4</v>
      </c>
      <c r="F533" s="17">
        <f>_xlfn.IFNA(VLOOKUP(CONCATENATE($A533,"_",$B533), 'Srbench noise 0'!$A$1:$AH$1291, 16, FALSE),"")</f>
        <v>9</v>
      </c>
      <c r="G533" s="17">
        <f>_xlfn.IFNA(VLOOKUP(CONCATENATE($A533,"_",$B533), 'Srbench noise 0'!$A$1:$AH$1291, 18, FALSE),"")</f>
        <v>3600.1</v>
      </c>
      <c r="H533" s="17" t="str">
        <f>_xlfn.IFNA(VLOOKUP(CONCATENATE($A533,"_",$B533), 'Srbench noise 0'!$A$1:$AH$1291, 28, FALSE),"")</f>
        <v>1.23992298*2.2**(x0*x1) - 0.23848155</v>
      </c>
      <c r="I533" s="17">
        <f t="shared" si="48"/>
        <v>1</v>
      </c>
      <c r="J533" s="17" t="str">
        <f t="shared" si="49"/>
        <v>?</v>
      </c>
      <c r="K533" s="4">
        <v>0</v>
      </c>
      <c r="L533" s="3">
        <f>_xlfn.IFNA(VLOOKUP(CONCATENATE($A533,"_",$B533), 'Srbench noise 0.01'!$A$1:$AH$1291, 32, FALSE),"")</f>
        <v>0.99918454000000001</v>
      </c>
      <c r="M533" s="17">
        <f>_xlfn.IFNA(VLOOKUP(CONCATENATE($A533,"_",$B533), 'Srbench noise 0.01'!$A$1:$AH$1291, 34, FALSE),"")</f>
        <v>8.2948999999999991E-3</v>
      </c>
      <c r="N533" s="17">
        <f>_xlfn.IFNA(VLOOKUP(CONCATENATE($A533,"_",$B533), 'Srbench noise 0.01'!$A$1:$AH$1291, 16, FALSE),"")</f>
        <v>8</v>
      </c>
      <c r="O533" s="17">
        <f>_xlfn.IFNA(VLOOKUP(CONCATENATE($A533,"_",$B533), 'Srbench noise 0.01'!$A$1:$AH$1291, 18, FALSE),"")</f>
        <v>7.6</v>
      </c>
      <c r="P533" s="17" t="str">
        <f>_xlfn.IFNA(VLOOKUP(CONCATENATE($A533,"_",$B533), 'Srbench noise 0.01'!$A$1:$AH$1291, 28, FALSE),"")</f>
        <v>0.9*exp(x0*x1) + 0.11</v>
      </c>
      <c r="Q533" s="17">
        <f t="shared" si="51"/>
        <v>1</v>
      </c>
      <c r="R533" s="17">
        <f t="shared" si="52"/>
        <v>0</v>
      </c>
      <c r="S533" s="4">
        <f t="shared" si="53"/>
        <v>0</v>
      </c>
    </row>
    <row r="534" spans="1:19" x14ac:dyDescent="0.25">
      <c r="A534" t="s">
        <v>115</v>
      </c>
      <c r="B534">
        <v>860</v>
      </c>
      <c r="C534" t="str">
        <f>VLOOKUP(A534,'srbench true models'!$A$1:$B$133,2,FALSE)</f>
        <v xml:space="preserve"> q*Ef/(m*(omega_0**2-omega**2))</v>
      </c>
      <c r="D534" s="3">
        <f>_xlfn.IFNA(VLOOKUP(CONCATENATE($A534,"_",$B534), 'Srbench noise 0'!$A$1:$AH$1291, 32, FALSE),"")</f>
        <v>1</v>
      </c>
      <c r="E534" s="17">
        <f>_xlfn.IFNA(VLOOKUP(CONCATENATE($A534,"_",$B534), 'Srbench noise 0'!$A$1:$AH$1291, 34, FALSE),"")</f>
        <v>0</v>
      </c>
      <c r="F534" s="17">
        <f>_xlfn.IFNA(VLOOKUP(CONCATENATE($A534,"_",$B534), 'Srbench noise 0'!$A$1:$AH$1291, 16, FALSE),"")</f>
        <v>18</v>
      </c>
      <c r="G534" s="17">
        <f>_xlfn.IFNA(VLOOKUP(CONCATENATE($A534,"_",$B534), 'Srbench noise 0'!$A$1:$AH$1291, 18, FALSE),"")</f>
        <v>335.5</v>
      </c>
      <c r="H534" s="17" t="str">
        <f>_xlfn.IFNA(VLOOKUP(CONCATENATE($A534,"_",$B534), 'Srbench noise 0'!$A$1:$AH$1291, 28, FALSE),"")</f>
        <v>x0*x1/(x2*(x3 - x4)*(x3 + x4))</v>
      </c>
      <c r="I534" s="17">
        <f t="shared" si="48"/>
        <v>1</v>
      </c>
      <c r="J534" s="17">
        <f t="shared" si="49"/>
        <v>1</v>
      </c>
      <c r="K534" s="4">
        <f t="shared" si="50"/>
        <v>1</v>
      </c>
      <c r="L534" s="3">
        <f>_xlfn.IFNA(VLOOKUP(CONCATENATE($A534,"_",$B534), 'Srbench noise 0.01'!$A$1:$AH$1291, 32, FALSE),"")</f>
        <v>0.97754182000000001</v>
      </c>
      <c r="M534" s="17">
        <f>_xlfn.IFNA(VLOOKUP(CONCATENATE($A534,"_",$B534), 'Srbench noise 0.01'!$A$1:$AH$1291, 34, FALSE),"")</f>
        <v>1.8505710000000002E-2</v>
      </c>
      <c r="N534" s="17">
        <f>_xlfn.IFNA(VLOOKUP(CONCATENATE($A534,"_",$B534), 'Srbench noise 0.01'!$A$1:$AH$1291, 16, FALSE),"")</f>
        <v>22</v>
      </c>
      <c r="O534" s="17">
        <f>_xlfn.IFNA(VLOOKUP(CONCATENATE($A534,"_",$B534), 'Srbench noise 0.01'!$A$1:$AH$1291, 18, FALSE),"")</f>
        <v>263.2</v>
      </c>
      <c r="P534" s="17" t="str">
        <f>_xlfn.IFNA(VLOOKUP(CONCATENATE($A534,"_",$B534), 'Srbench noise 0.01'!$A$1:$AH$1291, 28, FALSE),"")</f>
        <v>0.19*x0*x1/(x2*(x3 - x4)) - 0.03*x3 - 0.03*x4 + 0.15</v>
      </c>
      <c r="Q534" s="17">
        <f t="shared" si="51"/>
        <v>0</v>
      </c>
      <c r="R534" s="17">
        <f t="shared" si="52"/>
        <v>0</v>
      </c>
      <c r="S534" s="4">
        <f t="shared" si="53"/>
        <v>0</v>
      </c>
    </row>
    <row r="535" spans="1:19" x14ac:dyDescent="0.25">
      <c r="A535" t="s">
        <v>115</v>
      </c>
      <c r="B535">
        <v>4426</v>
      </c>
      <c r="C535" t="str">
        <f>VLOOKUP(A535,'srbench true models'!$A$1:$B$133,2,FALSE)</f>
        <v xml:space="preserve"> q*Ef/(m*(omega_0**2-omega**2))</v>
      </c>
      <c r="D535" s="3">
        <f>_xlfn.IFNA(VLOOKUP(CONCATENATE($A535,"_",$B535), 'Srbench noise 0'!$A$1:$AH$1291, 32, FALSE),"")</f>
        <v>1</v>
      </c>
      <c r="E535" s="17">
        <f>_xlfn.IFNA(VLOOKUP(CONCATENATE($A535,"_",$B535), 'Srbench noise 0'!$A$1:$AH$1291, 34, FALSE),"")</f>
        <v>0</v>
      </c>
      <c r="F535" s="17">
        <f>_xlfn.IFNA(VLOOKUP(CONCATENATE($A535,"_",$B535), 'Srbench noise 0'!$A$1:$AH$1291, 16, FALSE),"")</f>
        <v>18</v>
      </c>
      <c r="G535" s="17">
        <f>_xlfn.IFNA(VLOOKUP(CONCATENATE($A535,"_",$B535), 'Srbench noise 0'!$A$1:$AH$1291, 18, FALSE),"")</f>
        <v>436.3</v>
      </c>
      <c r="H535" s="17" t="str">
        <f>_xlfn.IFNA(VLOOKUP(CONCATENATE($A535,"_",$B535), 'Srbench noise 0'!$A$1:$AH$1291, 28, FALSE),"")</f>
        <v>x0*x1/(x2*(x3 - x4)*(x3 + x4))</v>
      </c>
      <c r="I535" s="17">
        <f t="shared" si="48"/>
        <v>1</v>
      </c>
      <c r="J535" s="17">
        <f t="shared" si="49"/>
        <v>1</v>
      </c>
      <c r="K535" s="4">
        <f t="shared" si="50"/>
        <v>1</v>
      </c>
      <c r="L535" s="3">
        <f>_xlfn.IFNA(VLOOKUP(CONCATENATE($A535,"_",$B535), 'Srbench noise 0.01'!$A$1:$AH$1291, 32, FALSE),"")</f>
        <v>1</v>
      </c>
      <c r="M535" s="17">
        <f>_xlfn.IFNA(VLOOKUP(CONCATENATE($A535,"_",$B535), 'Srbench noise 0.01'!$A$1:$AH$1291, 34, FALSE),"")</f>
        <v>0</v>
      </c>
      <c r="N535" s="17">
        <f>_xlfn.IFNA(VLOOKUP(CONCATENATE($A535,"_",$B535), 'Srbench noise 0.01'!$A$1:$AH$1291, 16, FALSE),"")</f>
        <v>18</v>
      </c>
      <c r="O535" s="17">
        <f>_xlfn.IFNA(VLOOKUP(CONCATENATE($A535,"_",$B535), 'Srbench noise 0.01'!$A$1:$AH$1291, 18, FALSE),"")</f>
        <v>416.3</v>
      </c>
      <c r="P535" s="17" t="str">
        <f>_xlfn.IFNA(VLOOKUP(CONCATENATE($A535,"_",$B535), 'Srbench noise 0.01'!$A$1:$AH$1291, 28, FALSE),"")</f>
        <v>x0*x1/(x2*(x3 - x4)*(x3 + x4))</v>
      </c>
      <c r="Q535" s="17">
        <f t="shared" si="51"/>
        <v>1</v>
      </c>
      <c r="R535" s="17">
        <f t="shared" si="52"/>
        <v>1</v>
      </c>
      <c r="S535" s="4">
        <f t="shared" si="53"/>
        <v>1</v>
      </c>
    </row>
    <row r="536" spans="1:19" x14ac:dyDescent="0.25">
      <c r="A536" t="s">
        <v>115</v>
      </c>
      <c r="B536">
        <v>5390</v>
      </c>
      <c r="C536" t="str">
        <f>VLOOKUP(A536,'srbench true models'!$A$1:$B$133,2,FALSE)</f>
        <v xml:space="preserve"> q*Ef/(m*(omega_0**2-omega**2))</v>
      </c>
      <c r="D536" s="3">
        <f>_xlfn.IFNA(VLOOKUP(CONCATENATE($A536,"_",$B536), 'Srbench noise 0'!$A$1:$AH$1291, 32, FALSE),"")</f>
        <v>0.99577629000000001</v>
      </c>
      <c r="E536" s="17">
        <f>_xlfn.IFNA(VLOOKUP(CONCATENATE($A536,"_",$B536), 'Srbench noise 0'!$A$1:$AH$1291, 34, FALSE),"")</f>
        <v>7.9755499999999997E-3</v>
      </c>
      <c r="F536" s="17">
        <f>_xlfn.IFNA(VLOOKUP(CONCATENATE($A536,"_",$B536), 'Srbench noise 0'!$A$1:$AH$1291, 16, FALSE),"")</f>
        <v>16</v>
      </c>
      <c r="G536" s="17">
        <f>_xlfn.IFNA(VLOOKUP(CONCATENATE($A536,"_",$B536), 'Srbench noise 0'!$A$1:$AH$1291, 18, FALSE),"")</f>
        <v>3600.2</v>
      </c>
      <c r="H536" s="17" t="str">
        <f>_xlfn.IFNA(VLOOKUP(CONCATENATE($A536,"_",$B536), 'Srbench noise 0'!$A$1:$AH$1291, 28, FALSE),"")</f>
        <v>1.92826465*x0*x1*(x4/(x2**2*x3**5))**0.5 + 0.00174264</v>
      </c>
      <c r="I536" s="17">
        <f t="shared" si="48"/>
        <v>0</v>
      </c>
      <c r="J536" s="17">
        <f t="shared" si="49"/>
        <v>0</v>
      </c>
      <c r="K536" s="4">
        <f t="shared" si="50"/>
        <v>0</v>
      </c>
      <c r="L536" s="3">
        <f>_xlfn.IFNA(VLOOKUP(CONCATENATE($A536,"_",$B536), 'Srbench noise 0.01'!$A$1:$AH$1291, 32, FALSE),"")</f>
        <v>0.98668761000000005</v>
      </c>
      <c r="M536" s="17">
        <f>_xlfn.IFNA(VLOOKUP(CONCATENATE($A536,"_",$B536), 'Srbench noise 0.01'!$A$1:$AH$1291, 34, FALSE),"")</f>
        <v>1.41593E-2</v>
      </c>
      <c r="N536" s="17">
        <f>_xlfn.IFNA(VLOOKUP(CONCATENATE($A536,"_",$B536), 'Srbench noise 0.01'!$A$1:$AH$1291, 16, FALSE),"")</f>
        <v>32</v>
      </c>
      <c r="O536" s="17">
        <f>_xlfn.IFNA(VLOOKUP(CONCATENATE($A536,"_",$B536), 'Srbench noise 0.01'!$A$1:$AH$1291, 18, FALSE),"")</f>
        <v>585.1</v>
      </c>
      <c r="P536" s="17" t="str">
        <f>_xlfn.IFNA(VLOOKUP(CONCATENATE($A536,"_",$B536), 'Srbench noise 0.01'!$A$1:$AH$1291, 28, FALSE),"")</f>
        <v>0.04*x0*x1/x2 - 0.02*x1*x4 + 3.01*x1*x4/((x2 + x3**2)*(-x0 + x2 + x3)) + 0.01</v>
      </c>
      <c r="Q536" s="17">
        <f t="shared" si="51"/>
        <v>0</v>
      </c>
      <c r="R536" s="17">
        <f t="shared" si="52"/>
        <v>0</v>
      </c>
      <c r="S536" s="4">
        <f t="shared" si="53"/>
        <v>0</v>
      </c>
    </row>
    <row r="537" spans="1:19" x14ac:dyDescent="0.25">
      <c r="A537" t="s">
        <v>115</v>
      </c>
      <c r="B537">
        <v>14423</v>
      </c>
      <c r="C537" t="str">
        <f>VLOOKUP(A537,'srbench true models'!$A$1:$B$133,2,FALSE)</f>
        <v xml:space="preserve"> q*Ef/(m*(omega_0**2-omega**2))</v>
      </c>
      <c r="D537" s="3">
        <f>_xlfn.IFNA(VLOOKUP(CONCATENATE($A537,"_",$B537), 'Srbench noise 0'!$A$1:$AH$1291, 32, FALSE),"")</f>
        <v>1</v>
      </c>
      <c r="E537" s="17">
        <f>_xlfn.IFNA(VLOOKUP(CONCATENATE($A537,"_",$B537), 'Srbench noise 0'!$A$1:$AH$1291, 34, FALSE),"")</f>
        <v>0</v>
      </c>
      <c r="F537" s="17">
        <f>_xlfn.IFNA(VLOOKUP(CONCATENATE($A537,"_",$B537), 'Srbench noise 0'!$A$1:$AH$1291, 16, FALSE),"")</f>
        <v>18</v>
      </c>
      <c r="G537" s="17">
        <f>_xlfn.IFNA(VLOOKUP(CONCATENATE($A537,"_",$B537), 'Srbench noise 0'!$A$1:$AH$1291, 18, FALSE),"")</f>
        <v>925.4</v>
      </c>
      <c r="H537" s="17" t="str">
        <f>_xlfn.IFNA(VLOOKUP(CONCATENATE($A537,"_",$B537), 'Srbench noise 0'!$A$1:$AH$1291, 28, FALSE),"")</f>
        <v>-x0*x1/(x2*(-x3**2 + x4**2))</v>
      </c>
      <c r="I537" s="17">
        <f t="shared" si="48"/>
        <v>1</v>
      </c>
      <c r="J537" s="17">
        <f t="shared" si="49"/>
        <v>1</v>
      </c>
      <c r="K537" s="4">
        <f t="shared" si="50"/>
        <v>1</v>
      </c>
      <c r="L537" s="3">
        <f>_xlfn.IFNA(VLOOKUP(CONCATENATE($A537,"_",$B537), 'Srbench noise 0.01'!$A$1:$AH$1291, 32, FALSE),"")</f>
        <v>1</v>
      </c>
      <c r="M537" s="17">
        <f>_xlfn.IFNA(VLOOKUP(CONCATENATE($A537,"_",$B537), 'Srbench noise 0.01'!$A$1:$AH$1291, 34, FALSE),"")</f>
        <v>0</v>
      </c>
      <c r="N537" s="17">
        <f>_xlfn.IFNA(VLOOKUP(CONCATENATE($A537,"_",$B537), 'Srbench noise 0.01'!$A$1:$AH$1291, 16, FALSE),"")</f>
        <v>18</v>
      </c>
      <c r="O537" s="17">
        <f>_xlfn.IFNA(VLOOKUP(CONCATENATE($A537,"_",$B537), 'Srbench noise 0.01'!$A$1:$AH$1291, 18, FALSE),"")</f>
        <v>847.8</v>
      </c>
      <c r="P537" s="17" t="str">
        <f>_xlfn.IFNA(VLOOKUP(CONCATENATE($A537,"_",$B537), 'Srbench noise 0.01'!$A$1:$AH$1291, 28, FALSE),"")</f>
        <v>-x0*x1/(x2*(-x3**2 + x4**2))</v>
      </c>
      <c r="Q537" s="17">
        <f t="shared" si="51"/>
        <v>1</v>
      </c>
      <c r="R537" s="17">
        <f t="shared" si="52"/>
        <v>1</v>
      </c>
      <c r="S537" s="4">
        <f t="shared" si="53"/>
        <v>1</v>
      </c>
    </row>
    <row r="538" spans="1:19" x14ac:dyDescent="0.25">
      <c r="A538" t="s">
        <v>115</v>
      </c>
      <c r="B538">
        <v>15795</v>
      </c>
      <c r="C538" t="str">
        <f>VLOOKUP(A538,'srbench true models'!$A$1:$B$133,2,FALSE)</f>
        <v xml:space="preserve"> q*Ef/(m*(omega_0**2-omega**2))</v>
      </c>
      <c r="D538" s="3">
        <f>_xlfn.IFNA(VLOOKUP(CONCATENATE($A538,"_",$B538), 'Srbench noise 0'!$A$1:$AH$1291, 32, FALSE),"")</f>
        <v>1</v>
      </c>
      <c r="E538" s="17">
        <f>_xlfn.IFNA(VLOOKUP(CONCATENATE($A538,"_",$B538), 'Srbench noise 0'!$A$1:$AH$1291, 34, FALSE),"")</f>
        <v>0</v>
      </c>
      <c r="F538" s="17">
        <f>_xlfn.IFNA(VLOOKUP(CONCATENATE($A538,"_",$B538), 'Srbench noise 0'!$A$1:$AH$1291, 16, FALSE),"")</f>
        <v>18</v>
      </c>
      <c r="G538" s="17">
        <f>_xlfn.IFNA(VLOOKUP(CONCATENATE($A538,"_",$B538), 'Srbench noise 0'!$A$1:$AH$1291, 18, FALSE),"")</f>
        <v>590.29999999999995</v>
      </c>
      <c r="H538" s="17" t="str">
        <f>_xlfn.IFNA(VLOOKUP(CONCATENATE($A538,"_",$B538), 'Srbench noise 0'!$A$1:$AH$1291, 28, FALSE),"")</f>
        <v>-x0*x1/(x2*(-x3**2 + x4**2))</v>
      </c>
      <c r="I538" s="17">
        <f t="shared" si="48"/>
        <v>1</v>
      </c>
      <c r="J538" s="17">
        <f t="shared" si="49"/>
        <v>1</v>
      </c>
      <c r="K538" s="4">
        <f t="shared" si="50"/>
        <v>1</v>
      </c>
      <c r="L538" s="3">
        <f>_xlfn.IFNA(VLOOKUP(CONCATENATE($A538,"_",$B538), 'Srbench noise 0.01'!$A$1:$AH$1291, 32, FALSE),"")</f>
        <v>1</v>
      </c>
      <c r="M538" s="17">
        <f>_xlfn.IFNA(VLOOKUP(CONCATENATE($A538,"_",$B538), 'Srbench noise 0.01'!$A$1:$AH$1291, 34, FALSE),"")</f>
        <v>0</v>
      </c>
      <c r="N538" s="17">
        <f>_xlfn.IFNA(VLOOKUP(CONCATENATE($A538,"_",$B538), 'Srbench noise 0.01'!$A$1:$AH$1291, 16, FALSE),"")</f>
        <v>18</v>
      </c>
      <c r="O538" s="17">
        <f>_xlfn.IFNA(VLOOKUP(CONCATENATE($A538,"_",$B538), 'Srbench noise 0.01'!$A$1:$AH$1291, 18, FALSE),"")</f>
        <v>625.29999999999995</v>
      </c>
      <c r="P538" s="17" t="str">
        <f>_xlfn.IFNA(VLOOKUP(CONCATENATE($A538,"_",$B538), 'Srbench noise 0.01'!$A$1:$AH$1291, 28, FALSE),"")</f>
        <v>-x0*x1/(x2*(-x3**2 + x4**2))</v>
      </c>
      <c r="Q538" s="17">
        <f t="shared" si="51"/>
        <v>1</v>
      </c>
      <c r="R538" s="17">
        <f t="shared" si="52"/>
        <v>1</v>
      </c>
      <c r="S538" s="4">
        <f t="shared" si="53"/>
        <v>1</v>
      </c>
    </row>
    <row r="539" spans="1:19" x14ac:dyDescent="0.25">
      <c r="A539" t="s">
        <v>115</v>
      </c>
      <c r="B539">
        <v>16850</v>
      </c>
      <c r="C539" t="str">
        <f>VLOOKUP(A539,'srbench true models'!$A$1:$B$133,2,FALSE)</f>
        <v xml:space="preserve"> q*Ef/(m*(omega_0**2-omega**2))</v>
      </c>
      <c r="D539" s="3">
        <f>_xlfn.IFNA(VLOOKUP(CONCATENATE($A539,"_",$B539), 'Srbench noise 0'!$A$1:$AH$1291, 32, FALSE),"")</f>
        <v>0.99900398999999995</v>
      </c>
      <c r="E539" s="17">
        <f>_xlfn.IFNA(VLOOKUP(CONCATENATE($A539,"_",$B539), 'Srbench noise 0'!$A$1:$AH$1291, 34, FALSE),"")</f>
        <v>3.9015199999999999E-3</v>
      </c>
      <c r="F539" s="17">
        <f>_xlfn.IFNA(VLOOKUP(CONCATENATE($A539,"_",$B539), 'Srbench noise 0'!$A$1:$AH$1291, 16, FALSE),"")</f>
        <v>14</v>
      </c>
      <c r="G539" s="17">
        <f>_xlfn.IFNA(VLOOKUP(CONCATENATE($A539,"_",$B539), 'Srbench noise 0'!$A$1:$AH$1291, 18, FALSE),"")</f>
        <v>3601.1</v>
      </c>
      <c r="H539" s="17" t="str">
        <f>_xlfn.IFNA(VLOOKUP(CONCATENATE($A539,"_",$B539), 'Srbench noise 0'!$A$1:$AH$1291, 28, FALSE),"")</f>
        <v>0.81174045*x0*x1/(x2*(x3 - 0.45*x4)**2)</v>
      </c>
      <c r="I539" s="17">
        <f t="shared" si="48"/>
        <v>1</v>
      </c>
      <c r="J539" s="17">
        <f t="shared" si="49"/>
        <v>0</v>
      </c>
      <c r="K539" s="4">
        <f t="shared" si="50"/>
        <v>0</v>
      </c>
      <c r="L539" s="3">
        <f>_xlfn.IFNA(VLOOKUP(CONCATENATE($A539,"_",$B539), 'Srbench noise 0.01'!$A$1:$AH$1291, 32, FALSE),"")</f>
        <v>1</v>
      </c>
      <c r="M539" s="17">
        <f>_xlfn.IFNA(VLOOKUP(CONCATENATE($A539,"_",$B539), 'Srbench noise 0.01'!$A$1:$AH$1291, 34, FALSE),"")</f>
        <v>0</v>
      </c>
      <c r="N539" s="17">
        <f>_xlfn.IFNA(VLOOKUP(CONCATENATE($A539,"_",$B539), 'Srbench noise 0.01'!$A$1:$AH$1291, 16, FALSE),"")</f>
        <v>18</v>
      </c>
      <c r="O539" s="17">
        <f>_xlfn.IFNA(VLOOKUP(CONCATENATE($A539,"_",$B539), 'Srbench noise 0.01'!$A$1:$AH$1291, 18, FALSE),"")</f>
        <v>954.1</v>
      </c>
      <c r="P539" s="17" t="str">
        <f>_xlfn.IFNA(VLOOKUP(CONCATENATE($A539,"_",$B539), 'Srbench noise 0.01'!$A$1:$AH$1291, 28, FALSE),"")</f>
        <v>x0*x1/(x2*(x3 - x4)*(x3 + x4))</v>
      </c>
      <c r="Q539" s="17">
        <f t="shared" si="51"/>
        <v>1</v>
      </c>
      <c r="R539" s="17">
        <f t="shared" si="52"/>
        <v>1</v>
      </c>
      <c r="S539" s="4">
        <f t="shared" si="53"/>
        <v>1</v>
      </c>
    </row>
    <row r="540" spans="1:19" x14ac:dyDescent="0.25">
      <c r="A540" t="s">
        <v>115</v>
      </c>
      <c r="B540">
        <v>21962</v>
      </c>
      <c r="C540" t="str">
        <f>VLOOKUP(A540,'srbench true models'!$A$1:$B$133,2,FALSE)</f>
        <v xml:space="preserve"> q*Ef/(m*(omega_0**2-omega**2))</v>
      </c>
      <c r="D540" s="3">
        <f>_xlfn.IFNA(VLOOKUP(CONCATENATE($A540,"_",$B540), 'Srbench noise 0'!$A$1:$AH$1291, 32, FALSE),"")</f>
        <v>1</v>
      </c>
      <c r="E540" s="17">
        <f>_xlfn.IFNA(VLOOKUP(CONCATENATE($A540,"_",$B540), 'Srbench noise 0'!$A$1:$AH$1291, 34, FALSE),"")</f>
        <v>0</v>
      </c>
      <c r="F540" s="17">
        <f>_xlfn.IFNA(VLOOKUP(CONCATENATE($A540,"_",$B540), 'Srbench noise 0'!$A$1:$AH$1291, 16, FALSE),"")</f>
        <v>18</v>
      </c>
      <c r="G540" s="17">
        <f>_xlfn.IFNA(VLOOKUP(CONCATENATE($A540,"_",$B540), 'Srbench noise 0'!$A$1:$AH$1291, 18, FALSE),"")</f>
        <v>859.8</v>
      </c>
      <c r="H540" s="17" t="str">
        <f>_xlfn.IFNA(VLOOKUP(CONCATENATE($A540,"_",$B540), 'Srbench noise 0'!$A$1:$AH$1291, 28, FALSE),"")</f>
        <v>x0*x1/(x2*(x3 - x4)*(x3 + x4))</v>
      </c>
      <c r="I540" s="17">
        <f t="shared" si="48"/>
        <v>1</v>
      </c>
      <c r="J540" s="17">
        <f t="shared" si="49"/>
        <v>1</v>
      </c>
      <c r="K540" s="4">
        <f t="shared" si="50"/>
        <v>1</v>
      </c>
      <c r="L540" s="3">
        <f>_xlfn.IFNA(VLOOKUP(CONCATENATE($A540,"_",$B540), 'Srbench noise 0.01'!$A$1:$AH$1291, 32, FALSE),"")</f>
        <v>0.99863626999999999</v>
      </c>
      <c r="M540" s="17">
        <f>_xlfn.IFNA(VLOOKUP(CONCATENATE($A540,"_",$B540), 'Srbench noise 0.01'!$A$1:$AH$1291, 34, FALSE),"")</f>
        <v>4.5760799999999997E-3</v>
      </c>
      <c r="N540" s="17">
        <f>_xlfn.IFNA(VLOOKUP(CONCATENATE($A540,"_",$B540), 'Srbench noise 0.01'!$A$1:$AH$1291, 16, FALSE),"")</f>
        <v>30</v>
      </c>
      <c r="O540" s="17">
        <f>_xlfn.IFNA(VLOOKUP(CONCATENATE($A540,"_",$B540), 'Srbench noise 0.01'!$A$1:$AH$1291, 18, FALSE),"")</f>
        <v>1574.8</v>
      </c>
      <c r="P540" s="17" t="str">
        <f>_xlfn.IFNA(VLOOKUP(CONCATENATE($A540,"_",$B540), 'Srbench noise 0.01'!$A$1:$AH$1291, 28, FALSE),"")</f>
        <v>0.23*x0*x1/(x2*(x3 + 1)) + 4.05*x0*x1*x4/(x2*x3*(exp(x3) + 1))</v>
      </c>
      <c r="Q540" s="17">
        <f t="shared" si="51"/>
        <v>0</v>
      </c>
      <c r="R540" s="17">
        <f t="shared" si="52"/>
        <v>0</v>
      </c>
      <c r="S540" s="4">
        <f t="shared" si="53"/>
        <v>0</v>
      </c>
    </row>
    <row r="541" spans="1:19" x14ac:dyDescent="0.25">
      <c r="A541" t="s">
        <v>115</v>
      </c>
      <c r="B541">
        <v>23654</v>
      </c>
      <c r="C541" t="str">
        <f>VLOOKUP(A541,'srbench true models'!$A$1:$B$133,2,FALSE)</f>
        <v xml:space="preserve"> q*Ef/(m*(omega_0**2-omega**2))</v>
      </c>
      <c r="D541" s="3">
        <f>_xlfn.IFNA(VLOOKUP(CONCATENATE($A541,"_",$B541), 'Srbench noise 0'!$A$1:$AH$1291, 32, FALSE),"")</f>
        <v>1</v>
      </c>
      <c r="E541" s="17">
        <f>_xlfn.IFNA(VLOOKUP(CONCATENATE($A541,"_",$B541), 'Srbench noise 0'!$A$1:$AH$1291, 34, FALSE),"")</f>
        <v>0</v>
      </c>
      <c r="F541" s="17">
        <f>_xlfn.IFNA(VLOOKUP(CONCATENATE($A541,"_",$B541), 'Srbench noise 0'!$A$1:$AH$1291, 16, FALSE),"")</f>
        <v>18</v>
      </c>
      <c r="G541" s="17">
        <f>_xlfn.IFNA(VLOOKUP(CONCATENATE($A541,"_",$B541), 'Srbench noise 0'!$A$1:$AH$1291, 18, FALSE),"")</f>
        <v>783.2</v>
      </c>
      <c r="H541" s="17" t="str">
        <f>_xlfn.IFNA(VLOOKUP(CONCATENATE($A541,"_",$B541), 'Srbench noise 0'!$A$1:$AH$1291, 28, FALSE),"")</f>
        <v>x0*x1/(x2*(x3 - x4)*(x3 + x4))</v>
      </c>
      <c r="I541" s="17">
        <f t="shared" si="48"/>
        <v>1</v>
      </c>
      <c r="J541" s="17">
        <f t="shared" si="49"/>
        <v>1</v>
      </c>
      <c r="K541" s="4">
        <f t="shared" si="50"/>
        <v>1</v>
      </c>
      <c r="L541" s="3">
        <f>_xlfn.IFNA(VLOOKUP(CONCATENATE($A541,"_",$B541), 'Srbench noise 0.01'!$A$1:$AH$1291, 32, FALSE),"")</f>
        <v>1</v>
      </c>
      <c r="M541" s="17">
        <f>_xlfn.IFNA(VLOOKUP(CONCATENATE($A541,"_",$B541), 'Srbench noise 0.01'!$A$1:$AH$1291, 34, FALSE),"")</f>
        <v>0</v>
      </c>
      <c r="N541" s="17">
        <f>_xlfn.IFNA(VLOOKUP(CONCATENATE($A541,"_",$B541), 'Srbench noise 0.01'!$A$1:$AH$1291, 16, FALSE),"")</f>
        <v>18</v>
      </c>
      <c r="O541" s="17">
        <f>_xlfn.IFNA(VLOOKUP(CONCATENATE($A541,"_",$B541), 'Srbench noise 0.01'!$A$1:$AH$1291, 18, FALSE),"")</f>
        <v>822.3</v>
      </c>
      <c r="P541" s="17" t="str">
        <f>_xlfn.IFNA(VLOOKUP(CONCATENATE($A541,"_",$B541), 'Srbench noise 0.01'!$A$1:$AH$1291, 28, FALSE),"")</f>
        <v>x0*x1/(x2*(x3 - x4)*(x3 + x4))</v>
      </c>
      <c r="Q541" s="17">
        <f t="shared" si="51"/>
        <v>1</v>
      </c>
      <c r="R541" s="17">
        <f t="shared" si="52"/>
        <v>1</v>
      </c>
      <c r="S541" s="4">
        <f t="shared" si="53"/>
        <v>1</v>
      </c>
    </row>
    <row r="542" spans="1:19" x14ac:dyDescent="0.25">
      <c r="A542" t="s">
        <v>115</v>
      </c>
      <c r="B542">
        <v>28020</v>
      </c>
      <c r="C542" t="str">
        <f>VLOOKUP(A542,'srbench true models'!$A$1:$B$133,2,FALSE)</f>
        <v xml:space="preserve"> q*Ef/(m*(omega_0**2-omega**2))</v>
      </c>
      <c r="D542" s="3">
        <f>_xlfn.IFNA(VLOOKUP(CONCATENATE($A542,"_",$B542), 'Srbench noise 0'!$A$1:$AH$1291, 32, FALSE),"")</f>
        <v>1</v>
      </c>
      <c r="E542" s="17">
        <f>_xlfn.IFNA(VLOOKUP(CONCATENATE($A542,"_",$B542), 'Srbench noise 0'!$A$1:$AH$1291, 34, FALSE),"")</f>
        <v>0</v>
      </c>
      <c r="F542" s="17">
        <f>_xlfn.IFNA(VLOOKUP(CONCATENATE($A542,"_",$B542), 'Srbench noise 0'!$A$1:$AH$1291, 16, FALSE),"")</f>
        <v>18</v>
      </c>
      <c r="G542" s="17">
        <f>_xlfn.IFNA(VLOOKUP(CONCATENATE($A542,"_",$B542), 'Srbench noise 0'!$A$1:$AH$1291, 18, FALSE),"")</f>
        <v>920.8</v>
      </c>
      <c r="H542" s="17" t="str">
        <f>_xlfn.IFNA(VLOOKUP(CONCATENATE($A542,"_",$B542), 'Srbench noise 0'!$A$1:$AH$1291, 28, FALSE),"")</f>
        <v>x0*x1/(x2*(x3 - x4)*(x3 + x4))</v>
      </c>
      <c r="I542" s="17">
        <f t="shared" si="48"/>
        <v>1</v>
      </c>
      <c r="J542" s="17">
        <f t="shared" si="49"/>
        <v>1</v>
      </c>
      <c r="K542" s="4">
        <f t="shared" si="50"/>
        <v>1</v>
      </c>
      <c r="L542" s="3">
        <f>_xlfn.IFNA(VLOOKUP(CONCATENATE($A542,"_",$B542), 'Srbench noise 0.01'!$A$1:$AH$1291, 32, FALSE),"")</f>
        <v>1</v>
      </c>
      <c r="M542" s="17">
        <f>_xlfn.IFNA(VLOOKUP(CONCATENATE($A542,"_",$B542), 'Srbench noise 0.01'!$A$1:$AH$1291, 34, FALSE),"")</f>
        <v>0</v>
      </c>
      <c r="N542" s="17">
        <f>_xlfn.IFNA(VLOOKUP(CONCATENATE($A542,"_",$B542), 'Srbench noise 0.01'!$A$1:$AH$1291, 16, FALSE),"")</f>
        <v>18</v>
      </c>
      <c r="O542" s="17">
        <f>_xlfn.IFNA(VLOOKUP(CONCATENATE($A542,"_",$B542), 'Srbench noise 0.01'!$A$1:$AH$1291, 18, FALSE),"")</f>
        <v>875</v>
      </c>
      <c r="P542" s="17" t="str">
        <f>_xlfn.IFNA(VLOOKUP(CONCATENATE($A542,"_",$B542), 'Srbench noise 0.01'!$A$1:$AH$1291, 28, FALSE),"")</f>
        <v>x0*x1/(x2*(x3 - x4)*(x3 + x4))</v>
      </c>
      <c r="Q542" s="17">
        <f t="shared" si="51"/>
        <v>1</v>
      </c>
      <c r="R542" s="17">
        <f t="shared" si="52"/>
        <v>1</v>
      </c>
      <c r="S542" s="4">
        <f t="shared" si="53"/>
        <v>1</v>
      </c>
    </row>
    <row r="543" spans="1:19" x14ac:dyDescent="0.25">
      <c r="A543" t="s">
        <v>115</v>
      </c>
      <c r="B543">
        <v>29910</v>
      </c>
      <c r="C543" t="str">
        <f>VLOOKUP(A543,'srbench true models'!$A$1:$B$133,2,FALSE)</f>
        <v xml:space="preserve"> q*Ef/(m*(omega_0**2-omega**2))</v>
      </c>
      <c r="D543" s="3">
        <f>_xlfn.IFNA(VLOOKUP(CONCATENATE($A543,"_",$B543), 'Srbench noise 0'!$A$1:$AH$1291, 32, FALSE),"")</f>
        <v>1</v>
      </c>
      <c r="E543" s="17">
        <f>_xlfn.IFNA(VLOOKUP(CONCATENATE($A543,"_",$B543), 'Srbench noise 0'!$A$1:$AH$1291, 34, FALSE),"")</f>
        <v>0</v>
      </c>
      <c r="F543" s="17">
        <f>_xlfn.IFNA(VLOOKUP(CONCATENATE($A543,"_",$B543), 'Srbench noise 0'!$A$1:$AH$1291, 16, FALSE),"")</f>
        <v>18</v>
      </c>
      <c r="G543" s="17">
        <f>_xlfn.IFNA(VLOOKUP(CONCATENATE($A543,"_",$B543), 'Srbench noise 0'!$A$1:$AH$1291, 18, FALSE),"")</f>
        <v>772.1</v>
      </c>
      <c r="H543" s="17" t="str">
        <f>_xlfn.IFNA(VLOOKUP(CONCATENATE($A543,"_",$B543), 'Srbench noise 0'!$A$1:$AH$1291, 28, FALSE),"")</f>
        <v>x0*x1/(x2*(x3 - x4)*(x3 + x4))</v>
      </c>
      <c r="I543" s="17">
        <f t="shared" si="48"/>
        <v>1</v>
      </c>
      <c r="J543" s="17">
        <f t="shared" si="49"/>
        <v>1</v>
      </c>
      <c r="K543" s="4">
        <f t="shared" si="50"/>
        <v>1</v>
      </c>
      <c r="L543" s="3">
        <f>_xlfn.IFNA(VLOOKUP(CONCATENATE($A543,"_",$B543), 'Srbench noise 0.01'!$A$1:$AH$1291, 32, FALSE),"")</f>
        <v>1</v>
      </c>
      <c r="M543" s="17">
        <f>_xlfn.IFNA(VLOOKUP(CONCATENATE($A543,"_",$B543), 'Srbench noise 0.01'!$A$1:$AH$1291, 34, FALSE),"")</f>
        <v>0</v>
      </c>
      <c r="N543" s="17">
        <f>_xlfn.IFNA(VLOOKUP(CONCATENATE($A543,"_",$B543), 'Srbench noise 0.01'!$A$1:$AH$1291, 16, FALSE),"")</f>
        <v>18</v>
      </c>
      <c r="O543" s="17">
        <f>_xlfn.IFNA(VLOOKUP(CONCATENATE($A543,"_",$B543), 'Srbench noise 0.01'!$A$1:$AH$1291, 18, FALSE),"")</f>
        <v>781.1</v>
      </c>
      <c r="P543" s="17" t="str">
        <f>_xlfn.IFNA(VLOOKUP(CONCATENATE($A543,"_",$B543), 'Srbench noise 0.01'!$A$1:$AH$1291, 28, FALSE),"")</f>
        <v>x0*x1/(x2*(x3 - x4)*(x3 + x4))</v>
      </c>
      <c r="Q543" s="17">
        <f t="shared" si="51"/>
        <v>1</v>
      </c>
      <c r="R543" s="17">
        <f t="shared" si="52"/>
        <v>1</v>
      </c>
      <c r="S543" s="4">
        <f t="shared" si="53"/>
        <v>1</v>
      </c>
    </row>
    <row r="544" spans="1:19" x14ac:dyDescent="0.25">
      <c r="A544" t="s">
        <v>102</v>
      </c>
      <c r="B544">
        <v>860</v>
      </c>
      <c r="C544" t="str">
        <f>VLOOKUP(A544,'srbench true models'!$A$1:$B$133,2,FALSE)</f>
        <v xml:space="preserve"> 1/(4*3.1415926535*epsilon*c**2)*2*I/r</v>
      </c>
      <c r="D544" s="3">
        <f>_xlfn.IFNA(VLOOKUP(CONCATENATE($A544,"_",$B544), 'Srbench noise 0'!$A$1:$AH$1291, 32, FALSE),"")</f>
        <v>1</v>
      </c>
      <c r="E544" s="17">
        <f>_xlfn.IFNA(VLOOKUP(CONCATENATE($A544,"_",$B544), 'Srbench noise 0'!$A$1:$AH$1291, 34, FALSE),"")</f>
        <v>0</v>
      </c>
      <c r="F544" s="17">
        <f>_xlfn.IFNA(VLOOKUP(CONCATENATE($A544,"_",$B544), 'Srbench noise 0'!$A$1:$AH$1291, 16, FALSE),"")</f>
        <v>12</v>
      </c>
      <c r="G544" s="17">
        <f>_xlfn.IFNA(VLOOKUP(CONCATENATE($A544,"_",$B544), 'Srbench noise 0'!$A$1:$AH$1291, 18, FALSE),"")</f>
        <v>258.60000000000002</v>
      </c>
      <c r="H544" s="17" t="str">
        <f>_xlfn.IFNA(VLOOKUP(CONCATENATE($A544,"_",$B544), 'Srbench noise 0'!$A$1:$AH$1291, 28, FALSE),"")</f>
        <v>0.15915494*x2/(x0*x1**2*x3)</v>
      </c>
      <c r="I544" s="17">
        <f t="shared" si="48"/>
        <v>1</v>
      </c>
      <c r="J544" s="17">
        <f t="shared" si="49"/>
        <v>1</v>
      </c>
      <c r="K544" s="4">
        <f t="shared" si="50"/>
        <v>1</v>
      </c>
      <c r="L544" s="3">
        <f>_xlfn.IFNA(VLOOKUP(CONCATENATE($A544,"_",$B544), 'Srbench noise 0.01'!$A$1:$AH$1291, 32, FALSE),"")</f>
        <v>0.99728209000000001</v>
      </c>
      <c r="M544" s="17">
        <f>_xlfn.IFNA(VLOOKUP(CONCATENATE($A544,"_",$B544), 'Srbench noise 0.01'!$A$1:$AH$1291, 34, FALSE),"")</f>
        <v>1.3155199999999999E-3</v>
      </c>
      <c r="N544" s="17">
        <f>_xlfn.IFNA(VLOOKUP(CONCATENATE($A544,"_",$B544), 'Srbench noise 0.01'!$A$1:$AH$1291, 16, FALSE),"")</f>
        <v>16</v>
      </c>
      <c r="O544" s="17">
        <f>_xlfn.IFNA(VLOOKUP(CONCATENATE($A544,"_",$B544), 'Srbench noise 0.01'!$A$1:$AH$1291, 18, FALSE),"")</f>
        <v>186.1</v>
      </c>
      <c r="P544" s="17" t="str">
        <f>_xlfn.IFNA(VLOOKUP(CONCATENATE($A544,"_",$B544), 'Srbench noise 0.01'!$A$1:$AH$1291, 28, FALSE),"")</f>
        <v>0.33*x2/(x0*x1**2*(0.5*x3 + 1)**2)</v>
      </c>
      <c r="Q544" s="17">
        <f t="shared" si="51"/>
        <v>0</v>
      </c>
      <c r="R544" s="17">
        <f t="shared" si="52"/>
        <v>0</v>
      </c>
      <c r="S544" s="4">
        <f t="shared" si="53"/>
        <v>0</v>
      </c>
    </row>
    <row r="545" spans="1:19" x14ac:dyDescent="0.25">
      <c r="A545" t="s">
        <v>102</v>
      </c>
      <c r="B545">
        <v>4426</v>
      </c>
      <c r="C545" t="str">
        <f>VLOOKUP(A545,'srbench true models'!$A$1:$B$133,2,FALSE)</f>
        <v xml:space="preserve"> 1/(4*3.1415926535*epsilon*c**2)*2*I/r</v>
      </c>
      <c r="D545" s="3">
        <f>_xlfn.IFNA(VLOOKUP(CONCATENATE($A545,"_",$B545), 'Srbench noise 0'!$A$1:$AH$1291, 32, FALSE),"")</f>
        <v>1</v>
      </c>
      <c r="E545" s="17">
        <f>_xlfn.IFNA(VLOOKUP(CONCATENATE($A545,"_",$B545), 'Srbench noise 0'!$A$1:$AH$1291, 34, FALSE),"")</f>
        <v>0</v>
      </c>
      <c r="F545" s="17">
        <f>_xlfn.IFNA(VLOOKUP(CONCATENATE($A545,"_",$B545), 'Srbench noise 0'!$A$1:$AH$1291, 16, FALSE),"")</f>
        <v>12</v>
      </c>
      <c r="G545" s="17">
        <f>_xlfn.IFNA(VLOOKUP(CONCATENATE($A545,"_",$B545), 'Srbench noise 0'!$A$1:$AH$1291, 18, FALSE),"")</f>
        <v>622.6</v>
      </c>
      <c r="H545" s="17" t="str">
        <f>_xlfn.IFNA(VLOOKUP(CONCATENATE($A545,"_",$B545), 'Srbench noise 0'!$A$1:$AH$1291, 28, FALSE),"")</f>
        <v>0.15915494*x2/(x0*x1**2*x3)</v>
      </c>
      <c r="I545" s="17">
        <f t="shared" si="48"/>
        <v>1</v>
      </c>
      <c r="J545" s="17">
        <f t="shared" si="49"/>
        <v>1</v>
      </c>
      <c r="K545" s="4">
        <f t="shared" si="50"/>
        <v>1</v>
      </c>
      <c r="L545" s="3">
        <f>_xlfn.IFNA(VLOOKUP(CONCATENATE($A545,"_",$B545), 'Srbench noise 0.01'!$A$1:$AH$1291, 32, FALSE),"")</f>
        <v>0.99718762999999999</v>
      </c>
      <c r="M545" s="17">
        <f>_xlfn.IFNA(VLOOKUP(CONCATENATE($A545,"_",$B545), 'Srbench noise 0.01'!$A$1:$AH$1291, 34, FALSE),"")</f>
        <v>1.33369E-3</v>
      </c>
      <c r="N545" s="17">
        <f>_xlfn.IFNA(VLOOKUP(CONCATENATE($A545,"_",$B545), 'Srbench noise 0.01'!$A$1:$AH$1291, 16, FALSE),"")</f>
        <v>16</v>
      </c>
      <c r="O545" s="17">
        <f>_xlfn.IFNA(VLOOKUP(CONCATENATE($A545,"_",$B545), 'Srbench noise 0.01'!$A$1:$AH$1291, 18, FALSE),"")</f>
        <v>524.6</v>
      </c>
      <c r="P545" s="17" t="str">
        <f>_xlfn.IFNA(VLOOKUP(CONCATENATE($A545,"_",$B545), 'Srbench noise 0.01'!$A$1:$AH$1291, 28, FALSE),"")</f>
        <v>0.33*x2/(x0*x1**2*(0.5*x3 + 1)**2)</v>
      </c>
      <c r="Q545" s="17">
        <f t="shared" si="51"/>
        <v>0</v>
      </c>
      <c r="R545" s="17">
        <f t="shared" si="52"/>
        <v>0</v>
      </c>
      <c r="S545" s="4">
        <f t="shared" si="53"/>
        <v>0</v>
      </c>
    </row>
    <row r="546" spans="1:19" x14ac:dyDescent="0.25">
      <c r="A546" t="s">
        <v>102</v>
      </c>
      <c r="B546">
        <v>5390</v>
      </c>
      <c r="C546" t="str">
        <f>VLOOKUP(A546,'srbench true models'!$A$1:$B$133,2,FALSE)</f>
        <v xml:space="preserve"> 1/(4*3.1415926535*epsilon*c**2)*2*I/r</v>
      </c>
      <c r="D546" s="3">
        <f>_xlfn.IFNA(VLOOKUP(CONCATENATE($A546,"_",$B546), 'Srbench noise 0'!$A$1:$AH$1291, 32, FALSE),"")</f>
        <v>1</v>
      </c>
      <c r="E546" s="17">
        <f>_xlfn.IFNA(VLOOKUP(CONCATENATE($A546,"_",$B546), 'Srbench noise 0'!$A$1:$AH$1291, 34, FALSE),"")</f>
        <v>0</v>
      </c>
      <c r="F546" s="17">
        <f>_xlfn.IFNA(VLOOKUP(CONCATENATE($A546,"_",$B546), 'Srbench noise 0'!$A$1:$AH$1291, 16, FALSE),"")</f>
        <v>12</v>
      </c>
      <c r="G546" s="17">
        <f>_xlfn.IFNA(VLOOKUP(CONCATENATE($A546,"_",$B546), 'Srbench noise 0'!$A$1:$AH$1291, 18, FALSE),"")</f>
        <v>540.6</v>
      </c>
      <c r="H546" s="17" t="str">
        <f>_xlfn.IFNA(VLOOKUP(CONCATENATE($A546,"_",$B546), 'Srbench noise 0'!$A$1:$AH$1291, 28, FALSE),"")</f>
        <v>0.15915494*x2/(x0*x1**2*x3)</v>
      </c>
      <c r="I546" s="17">
        <f t="shared" si="48"/>
        <v>1</v>
      </c>
      <c r="J546" s="17">
        <f t="shared" si="49"/>
        <v>1</v>
      </c>
      <c r="K546" s="4">
        <f t="shared" si="50"/>
        <v>1</v>
      </c>
      <c r="L546" s="3">
        <f>_xlfn.IFNA(VLOOKUP(CONCATENATE($A546,"_",$B546), 'Srbench noise 0.01'!$A$1:$AH$1291, 32, FALSE),"")</f>
        <v>0.99716373999999997</v>
      </c>
      <c r="M546" s="17">
        <f>_xlfn.IFNA(VLOOKUP(CONCATENATE($A546,"_",$B546), 'Srbench noise 0.01'!$A$1:$AH$1291, 34, FALSE),"")</f>
        <v>1.3213400000000001E-3</v>
      </c>
      <c r="N546" s="17">
        <f>_xlfn.IFNA(VLOOKUP(CONCATENATE($A546,"_",$B546), 'Srbench noise 0.01'!$A$1:$AH$1291, 16, FALSE),"")</f>
        <v>16</v>
      </c>
      <c r="O546" s="17">
        <f>_xlfn.IFNA(VLOOKUP(CONCATENATE($A546,"_",$B546), 'Srbench noise 0.01'!$A$1:$AH$1291, 18, FALSE),"")</f>
        <v>511.3</v>
      </c>
      <c r="P546" s="17" t="str">
        <f>_xlfn.IFNA(VLOOKUP(CONCATENATE($A546,"_",$B546), 'Srbench noise 0.01'!$A$1:$AH$1291, 28, FALSE),"")</f>
        <v>0.33*x2/(x1**2*x3*(0.5*x0 + 1)**2)</v>
      </c>
      <c r="Q546" s="17">
        <f t="shared" si="51"/>
        <v>0</v>
      </c>
      <c r="R546" s="17">
        <f t="shared" si="52"/>
        <v>0</v>
      </c>
      <c r="S546" s="4">
        <f t="shared" si="53"/>
        <v>0</v>
      </c>
    </row>
    <row r="547" spans="1:19" x14ac:dyDescent="0.25">
      <c r="A547" t="s">
        <v>102</v>
      </c>
      <c r="B547">
        <v>14423</v>
      </c>
      <c r="C547" t="str">
        <f>VLOOKUP(A547,'srbench true models'!$A$1:$B$133,2,FALSE)</f>
        <v xml:space="preserve"> 1/(4*3.1415926535*epsilon*c**2)*2*I/r</v>
      </c>
      <c r="D547" s="3">
        <f>_xlfn.IFNA(VLOOKUP(CONCATENATE($A547,"_",$B547), 'Srbench noise 0'!$A$1:$AH$1291, 32, FALSE),"")</f>
        <v>1</v>
      </c>
      <c r="E547" s="17">
        <f>_xlfn.IFNA(VLOOKUP(CONCATENATE($A547,"_",$B547), 'Srbench noise 0'!$A$1:$AH$1291, 34, FALSE),"")</f>
        <v>0</v>
      </c>
      <c r="F547" s="17">
        <f>_xlfn.IFNA(VLOOKUP(CONCATENATE($A547,"_",$B547), 'Srbench noise 0'!$A$1:$AH$1291, 16, FALSE),"")</f>
        <v>12</v>
      </c>
      <c r="G547" s="17">
        <f>_xlfn.IFNA(VLOOKUP(CONCATENATE($A547,"_",$B547), 'Srbench noise 0'!$A$1:$AH$1291, 18, FALSE),"")</f>
        <v>32.799999999999997</v>
      </c>
      <c r="H547" s="17" t="str">
        <f>_xlfn.IFNA(VLOOKUP(CONCATENATE($A547,"_",$B547), 'Srbench noise 0'!$A$1:$AH$1291, 28, FALSE),"")</f>
        <v>0.15915494*x2/(x0*x1**2*x3)</v>
      </c>
      <c r="I547" s="17">
        <f t="shared" si="48"/>
        <v>1</v>
      </c>
      <c r="J547" s="17">
        <f t="shared" si="49"/>
        <v>1</v>
      </c>
      <c r="K547" s="4">
        <f t="shared" si="50"/>
        <v>1</v>
      </c>
      <c r="L547" s="3">
        <f>_xlfn.IFNA(VLOOKUP(CONCATENATE($A547,"_",$B547), 'Srbench noise 0.01'!$A$1:$AH$1291, 32, FALSE),"")</f>
        <v>0.99996130999999999</v>
      </c>
      <c r="M547" s="17">
        <f>_xlfn.IFNA(VLOOKUP(CONCATENATE($A547,"_",$B547), 'Srbench noise 0.01'!$A$1:$AH$1291, 34, FALSE),"")</f>
        <v>1.5622999999999999E-4</v>
      </c>
      <c r="N547" s="17">
        <f>_xlfn.IFNA(VLOOKUP(CONCATENATE($A547,"_",$B547), 'Srbench noise 0.01'!$A$1:$AH$1291, 16, FALSE),"")</f>
        <v>12</v>
      </c>
      <c r="O547" s="17">
        <f>_xlfn.IFNA(VLOOKUP(CONCATENATE($A547,"_",$B547), 'Srbench noise 0.01'!$A$1:$AH$1291, 18, FALSE),"")</f>
        <v>31.4</v>
      </c>
      <c r="P547" s="17" t="str">
        <f>_xlfn.IFNA(VLOOKUP(CONCATENATE($A547,"_",$B547), 'Srbench noise 0.01'!$A$1:$AH$1291, 28, FALSE),"")</f>
        <v>0.16*x2/(x0*x1**2*x3)</v>
      </c>
      <c r="Q547" s="17">
        <f t="shared" si="51"/>
        <v>1</v>
      </c>
      <c r="R547" s="17" t="str">
        <f t="shared" si="52"/>
        <v>?</v>
      </c>
      <c r="S547" s="4">
        <v>1</v>
      </c>
    </row>
    <row r="548" spans="1:19" x14ac:dyDescent="0.25">
      <c r="A548" t="s">
        <v>102</v>
      </c>
      <c r="B548">
        <v>15795</v>
      </c>
      <c r="C548" t="str">
        <f>VLOOKUP(A548,'srbench true models'!$A$1:$B$133,2,FALSE)</f>
        <v xml:space="preserve"> 1/(4*3.1415926535*epsilon*c**2)*2*I/r</v>
      </c>
      <c r="D548" s="3">
        <f>_xlfn.IFNA(VLOOKUP(CONCATENATE($A548,"_",$B548), 'Srbench noise 0'!$A$1:$AH$1291, 32, FALSE),"")</f>
        <v>1</v>
      </c>
      <c r="E548" s="17">
        <f>_xlfn.IFNA(VLOOKUP(CONCATENATE($A548,"_",$B548), 'Srbench noise 0'!$A$1:$AH$1291, 34, FALSE),"")</f>
        <v>0</v>
      </c>
      <c r="F548" s="17">
        <f>_xlfn.IFNA(VLOOKUP(CONCATENATE($A548,"_",$B548), 'Srbench noise 0'!$A$1:$AH$1291, 16, FALSE),"")</f>
        <v>12</v>
      </c>
      <c r="G548" s="17">
        <f>_xlfn.IFNA(VLOOKUP(CONCATENATE($A548,"_",$B548), 'Srbench noise 0'!$A$1:$AH$1291, 18, FALSE),"")</f>
        <v>623.9</v>
      </c>
      <c r="H548" s="17" t="str">
        <f>_xlfn.IFNA(VLOOKUP(CONCATENATE($A548,"_",$B548), 'Srbench noise 0'!$A$1:$AH$1291, 28, FALSE),"")</f>
        <v>0.15915494*x2/(x0*x1**2*x3)</v>
      </c>
      <c r="I548" s="17">
        <f t="shared" si="48"/>
        <v>1</v>
      </c>
      <c r="J548" s="17">
        <f t="shared" si="49"/>
        <v>1</v>
      </c>
      <c r="K548" s="4">
        <f t="shared" si="50"/>
        <v>1</v>
      </c>
      <c r="L548" s="3">
        <f>_xlfn.IFNA(VLOOKUP(CONCATENATE($A548,"_",$B548), 'Srbench noise 0.01'!$A$1:$AH$1291, 32, FALSE),"")</f>
        <v>0.99718136000000002</v>
      </c>
      <c r="M548" s="17">
        <f>_xlfn.IFNA(VLOOKUP(CONCATENATE($A548,"_",$B548), 'Srbench noise 0.01'!$A$1:$AH$1291, 34, FALSE),"")</f>
        <v>1.3150200000000001E-3</v>
      </c>
      <c r="N548" s="17">
        <f>_xlfn.IFNA(VLOOKUP(CONCATENATE($A548,"_",$B548), 'Srbench noise 0.01'!$A$1:$AH$1291, 16, FALSE),"")</f>
        <v>16</v>
      </c>
      <c r="O548" s="17">
        <f>_xlfn.IFNA(VLOOKUP(CONCATENATE($A548,"_",$B548), 'Srbench noise 0.01'!$A$1:$AH$1291, 18, FALSE),"")</f>
        <v>606.5</v>
      </c>
      <c r="P548" s="17" t="str">
        <f>_xlfn.IFNA(VLOOKUP(CONCATENATE($A548,"_",$B548), 'Srbench noise 0.01'!$A$1:$AH$1291, 28, FALSE),"")</f>
        <v>0.33*x2/(x0*x1**2*(0.5*x3 + 1)**2)</v>
      </c>
      <c r="Q548" s="17">
        <f t="shared" si="51"/>
        <v>0</v>
      </c>
      <c r="R548" s="17">
        <f t="shared" si="52"/>
        <v>0</v>
      </c>
      <c r="S548" s="4">
        <f t="shared" si="53"/>
        <v>0</v>
      </c>
    </row>
    <row r="549" spans="1:19" x14ac:dyDescent="0.25">
      <c r="A549" t="s">
        <v>102</v>
      </c>
      <c r="B549">
        <v>16850</v>
      </c>
      <c r="C549" t="str">
        <f>VLOOKUP(A549,'srbench true models'!$A$1:$B$133,2,FALSE)</f>
        <v xml:space="preserve"> 1/(4*3.1415926535*epsilon*c**2)*2*I/r</v>
      </c>
      <c r="D549" s="3">
        <f>_xlfn.IFNA(VLOOKUP(CONCATENATE($A549,"_",$B549), 'Srbench noise 0'!$A$1:$AH$1291, 32, FALSE),"")</f>
        <v>1</v>
      </c>
      <c r="E549" s="17">
        <f>_xlfn.IFNA(VLOOKUP(CONCATENATE($A549,"_",$B549), 'Srbench noise 0'!$A$1:$AH$1291, 34, FALSE),"")</f>
        <v>0</v>
      </c>
      <c r="F549" s="17">
        <f>_xlfn.IFNA(VLOOKUP(CONCATENATE($A549,"_",$B549), 'Srbench noise 0'!$A$1:$AH$1291, 16, FALSE),"")</f>
        <v>12</v>
      </c>
      <c r="G549" s="17">
        <f>_xlfn.IFNA(VLOOKUP(CONCATENATE($A549,"_",$B549), 'Srbench noise 0'!$A$1:$AH$1291, 18, FALSE),"")</f>
        <v>2453.8000000000002</v>
      </c>
      <c r="H549" s="17" t="str">
        <f>_xlfn.IFNA(VLOOKUP(CONCATENATE($A549,"_",$B549), 'Srbench noise 0'!$A$1:$AH$1291, 28, FALSE),"")</f>
        <v>0.15915494*x2/(x0*x1**2*x3)</v>
      </c>
      <c r="I549" s="17">
        <f t="shared" si="48"/>
        <v>1</v>
      </c>
      <c r="J549" s="17">
        <f t="shared" si="49"/>
        <v>1</v>
      </c>
      <c r="K549" s="4">
        <f t="shared" si="50"/>
        <v>1</v>
      </c>
      <c r="L549" s="3">
        <f>_xlfn.IFNA(VLOOKUP(CONCATENATE($A549,"_",$B549), 'Srbench noise 0.01'!$A$1:$AH$1291, 32, FALSE),"")</f>
        <v>0.98789395000000002</v>
      </c>
      <c r="M549" s="17">
        <f>_xlfn.IFNA(VLOOKUP(CONCATENATE($A549,"_",$B549), 'Srbench noise 0.01'!$A$1:$AH$1291, 34, FALSE),"")</f>
        <v>2.7919500000000001E-3</v>
      </c>
      <c r="N549" s="17">
        <f>_xlfn.IFNA(VLOOKUP(CONCATENATE($A549,"_",$B549), 'Srbench noise 0.01'!$A$1:$AH$1291, 16, FALSE),"")</f>
        <v>28</v>
      </c>
      <c r="O549" s="17">
        <f>_xlfn.IFNA(VLOOKUP(CONCATENATE($A549,"_",$B549), 'Srbench noise 0.01'!$A$1:$AH$1291, 18, FALSE),"")</f>
        <v>814.8</v>
      </c>
      <c r="P549" s="17" t="str">
        <f>_xlfn.IFNA(VLOOKUP(CONCATENATE($A549,"_",$B549), 'Srbench noise 0.01'!$A$1:$AH$1291, 28, FALSE),"")</f>
        <v>0.04*(x2/(x1*(x0 + x3)) + (x0 + x3)/(x0*x1*x3))**2</v>
      </c>
      <c r="Q549" s="17">
        <f t="shared" si="51"/>
        <v>0</v>
      </c>
      <c r="R549" s="17">
        <f t="shared" si="52"/>
        <v>0</v>
      </c>
      <c r="S549" s="4">
        <f t="shared" si="53"/>
        <v>0</v>
      </c>
    </row>
    <row r="550" spans="1:19" x14ac:dyDescent="0.25">
      <c r="A550" t="s">
        <v>102</v>
      </c>
      <c r="B550">
        <v>21962</v>
      </c>
      <c r="C550" t="str">
        <f>VLOOKUP(A550,'srbench true models'!$A$1:$B$133,2,FALSE)</f>
        <v xml:space="preserve"> 1/(4*3.1415926535*epsilon*c**2)*2*I/r</v>
      </c>
      <c r="D550" s="3">
        <f>_xlfn.IFNA(VLOOKUP(CONCATENATE($A550,"_",$B550), 'Srbench noise 0'!$A$1:$AH$1291, 32, FALSE),"")</f>
        <v>1</v>
      </c>
      <c r="E550" s="17">
        <f>_xlfn.IFNA(VLOOKUP(CONCATENATE($A550,"_",$B550), 'Srbench noise 0'!$A$1:$AH$1291, 34, FALSE),"")</f>
        <v>0</v>
      </c>
      <c r="F550" s="17">
        <f>_xlfn.IFNA(VLOOKUP(CONCATENATE($A550,"_",$B550), 'Srbench noise 0'!$A$1:$AH$1291, 16, FALSE),"")</f>
        <v>12</v>
      </c>
      <c r="G550" s="17">
        <f>_xlfn.IFNA(VLOOKUP(CONCATENATE($A550,"_",$B550), 'Srbench noise 0'!$A$1:$AH$1291, 18, FALSE),"")</f>
        <v>610</v>
      </c>
      <c r="H550" s="17" t="str">
        <f>_xlfn.IFNA(VLOOKUP(CONCATENATE($A550,"_",$B550), 'Srbench noise 0'!$A$1:$AH$1291, 28, FALSE),"")</f>
        <v>0.15915494*x2/(x0*x1**2*x3)</v>
      </c>
      <c r="I550" s="17">
        <f t="shared" si="48"/>
        <v>1</v>
      </c>
      <c r="J550" s="17">
        <f t="shared" si="49"/>
        <v>1</v>
      </c>
      <c r="K550" s="4">
        <f t="shared" si="50"/>
        <v>1</v>
      </c>
      <c r="L550" s="3">
        <f>_xlfn.IFNA(VLOOKUP(CONCATENATE($A550,"_",$B550), 'Srbench noise 0.01'!$A$1:$AH$1291, 32, FALSE),"")</f>
        <v>0.99735112000000004</v>
      </c>
      <c r="M550" s="17">
        <f>_xlfn.IFNA(VLOOKUP(CONCATENATE($A550,"_",$B550), 'Srbench noise 0.01'!$A$1:$AH$1291, 34, FALSE),"")</f>
        <v>1.25887E-3</v>
      </c>
      <c r="N550" s="17">
        <f>_xlfn.IFNA(VLOOKUP(CONCATENATE($A550,"_",$B550), 'Srbench noise 0.01'!$A$1:$AH$1291, 16, FALSE),"")</f>
        <v>16</v>
      </c>
      <c r="O550" s="17">
        <f>_xlfn.IFNA(VLOOKUP(CONCATENATE($A550,"_",$B550), 'Srbench noise 0.01'!$A$1:$AH$1291, 18, FALSE),"")</f>
        <v>593.5</v>
      </c>
      <c r="P550" s="17" t="str">
        <f>_xlfn.IFNA(VLOOKUP(CONCATENATE($A550,"_",$B550), 'Srbench noise 0.01'!$A$1:$AH$1291, 28, FALSE),"")</f>
        <v>0.33*x2/(x0*x1**2*(0.5*x3 + 1)**2)</v>
      </c>
      <c r="Q550" s="17">
        <f t="shared" si="51"/>
        <v>0</v>
      </c>
      <c r="R550" s="17">
        <f t="shared" si="52"/>
        <v>0</v>
      </c>
      <c r="S550" s="4">
        <f t="shared" si="53"/>
        <v>0</v>
      </c>
    </row>
    <row r="551" spans="1:19" x14ac:dyDescent="0.25">
      <c r="A551" t="s">
        <v>102</v>
      </c>
      <c r="B551">
        <v>23654</v>
      </c>
      <c r="C551" t="str">
        <f>VLOOKUP(A551,'srbench true models'!$A$1:$B$133,2,FALSE)</f>
        <v xml:space="preserve"> 1/(4*3.1415926535*epsilon*c**2)*2*I/r</v>
      </c>
      <c r="D551" s="3">
        <f>_xlfn.IFNA(VLOOKUP(CONCATENATE($A551,"_",$B551), 'Srbench noise 0'!$A$1:$AH$1291, 32, FALSE),"")</f>
        <v>1</v>
      </c>
      <c r="E551" s="17">
        <f>_xlfn.IFNA(VLOOKUP(CONCATENATE($A551,"_",$B551), 'Srbench noise 0'!$A$1:$AH$1291, 34, FALSE),"")</f>
        <v>0</v>
      </c>
      <c r="F551" s="17">
        <f>_xlfn.IFNA(VLOOKUP(CONCATENATE($A551,"_",$B551), 'Srbench noise 0'!$A$1:$AH$1291, 16, FALSE),"")</f>
        <v>12</v>
      </c>
      <c r="G551" s="17">
        <f>_xlfn.IFNA(VLOOKUP(CONCATENATE($A551,"_",$B551), 'Srbench noise 0'!$A$1:$AH$1291, 18, FALSE),"")</f>
        <v>107.5</v>
      </c>
      <c r="H551" s="17" t="str">
        <f>_xlfn.IFNA(VLOOKUP(CONCATENATE($A551,"_",$B551), 'Srbench noise 0'!$A$1:$AH$1291, 28, FALSE),"")</f>
        <v>0.15915494*x2/(x0*x1**2*x3)</v>
      </c>
      <c r="I551" s="17">
        <f t="shared" si="48"/>
        <v>1</v>
      </c>
      <c r="J551" s="17">
        <f t="shared" si="49"/>
        <v>1</v>
      </c>
      <c r="K551" s="4">
        <f t="shared" si="50"/>
        <v>1</v>
      </c>
      <c r="L551" s="3">
        <f>_xlfn.IFNA(VLOOKUP(CONCATENATE($A551,"_",$B551), 'Srbench noise 0.01'!$A$1:$AH$1291, 32, FALSE),"")</f>
        <v>0.99996121999999998</v>
      </c>
      <c r="M551" s="17">
        <f>_xlfn.IFNA(VLOOKUP(CONCATENATE($A551,"_",$B551), 'Srbench noise 0.01'!$A$1:$AH$1291, 34, FALSE),"")</f>
        <v>1.5537999999999999E-4</v>
      </c>
      <c r="N551" s="17">
        <f>_xlfn.IFNA(VLOOKUP(CONCATENATE($A551,"_",$B551), 'Srbench noise 0.01'!$A$1:$AH$1291, 16, FALSE),"")</f>
        <v>12</v>
      </c>
      <c r="O551" s="17">
        <f>_xlfn.IFNA(VLOOKUP(CONCATENATE($A551,"_",$B551), 'Srbench noise 0.01'!$A$1:$AH$1291, 18, FALSE),"")</f>
        <v>112</v>
      </c>
      <c r="P551" s="17" t="str">
        <f>_xlfn.IFNA(VLOOKUP(CONCATENATE($A551,"_",$B551), 'Srbench noise 0.01'!$A$1:$AH$1291, 28, FALSE),"")</f>
        <v>0.16*x2/(x0*x1**2*x3)</v>
      </c>
      <c r="Q551" s="17">
        <f t="shared" si="51"/>
        <v>1</v>
      </c>
      <c r="R551" s="17" t="str">
        <f t="shared" si="52"/>
        <v>?</v>
      </c>
      <c r="S551" s="4">
        <v>1</v>
      </c>
    </row>
    <row r="552" spans="1:19" x14ac:dyDescent="0.25">
      <c r="A552" t="s">
        <v>102</v>
      </c>
      <c r="B552">
        <v>28020</v>
      </c>
      <c r="C552" t="str">
        <f>VLOOKUP(A552,'srbench true models'!$A$1:$B$133,2,FALSE)</f>
        <v xml:space="preserve"> 1/(4*3.1415926535*epsilon*c**2)*2*I/r</v>
      </c>
      <c r="D552" s="3">
        <f>_xlfn.IFNA(VLOOKUP(CONCATENATE($A552,"_",$B552), 'Srbench noise 0'!$A$1:$AH$1291, 32, FALSE),"")</f>
        <v>1</v>
      </c>
      <c r="E552" s="17">
        <f>_xlfn.IFNA(VLOOKUP(CONCATENATE($A552,"_",$B552), 'Srbench noise 0'!$A$1:$AH$1291, 34, FALSE),"")</f>
        <v>0</v>
      </c>
      <c r="F552" s="17">
        <f>_xlfn.IFNA(VLOOKUP(CONCATENATE($A552,"_",$B552), 'Srbench noise 0'!$A$1:$AH$1291, 16, FALSE),"")</f>
        <v>12</v>
      </c>
      <c r="G552" s="17">
        <f>_xlfn.IFNA(VLOOKUP(CONCATENATE($A552,"_",$B552), 'Srbench noise 0'!$A$1:$AH$1291, 18, FALSE),"")</f>
        <v>468.9</v>
      </c>
      <c r="H552" s="17" t="str">
        <f>_xlfn.IFNA(VLOOKUP(CONCATENATE($A552,"_",$B552), 'Srbench noise 0'!$A$1:$AH$1291, 28, FALSE),"")</f>
        <v>0.15915494*x2/(x0*x1**2*x3)</v>
      </c>
      <c r="I552" s="17">
        <f t="shared" si="48"/>
        <v>1</v>
      </c>
      <c r="J552" s="17">
        <f t="shared" si="49"/>
        <v>1</v>
      </c>
      <c r="K552" s="4">
        <f t="shared" si="50"/>
        <v>1</v>
      </c>
      <c r="L552" s="3">
        <f>_xlfn.IFNA(VLOOKUP(CONCATENATE($A552,"_",$B552), 'Srbench noise 0.01'!$A$1:$AH$1291, 32, FALSE),"")</f>
        <v>0.99680373</v>
      </c>
      <c r="M552" s="17">
        <f>_xlfn.IFNA(VLOOKUP(CONCATENATE($A552,"_",$B552), 'Srbench noise 0.01'!$A$1:$AH$1291, 34, FALSE),"")</f>
        <v>1.43279E-3</v>
      </c>
      <c r="N552" s="17">
        <f>_xlfn.IFNA(VLOOKUP(CONCATENATE($A552,"_",$B552), 'Srbench noise 0.01'!$A$1:$AH$1291, 16, FALSE),"")</f>
        <v>16</v>
      </c>
      <c r="O552" s="17">
        <f>_xlfn.IFNA(VLOOKUP(CONCATENATE($A552,"_",$B552), 'Srbench noise 0.01'!$A$1:$AH$1291, 18, FALSE),"")</f>
        <v>437.1</v>
      </c>
      <c r="P552" s="17" t="str">
        <f>_xlfn.IFNA(VLOOKUP(CONCATENATE($A552,"_",$B552), 'Srbench noise 0.01'!$A$1:$AH$1291, 28, FALSE),"")</f>
        <v>0.34*x2/(x1**2*x3*(0.5*x0 + 1)**2)</v>
      </c>
      <c r="Q552" s="17">
        <f t="shared" si="51"/>
        <v>0</v>
      </c>
      <c r="R552" s="17">
        <f t="shared" si="52"/>
        <v>0</v>
      </c>
      <c r="S552" s="4">
        <f t="shared" si="53"/>
        <v>0</v>
      </c>
    </row>
    <row r="553" spans="1:19" x14ac:dyDescent="0.25">
      <c r="A553" t="s">
        <v>102</v>
      </c>
      <c r="B553">
        <v>29910</v>
      </c>
      <c r="C553" t="str">
        <f>VLOOKUP(A553,'srbench true models'!$A$1:$B$133,2,FALSE)</f>
        <v xml:space="preserve"> 1/(4*3.1415926535*epsilon*c**2)*2*I/r</v>
      </c>
      <c r="D553" s="3">
        <f>_xlfn.IFNA(VLOOKUP(CONCATENATE($A553,"_",$B553), 'Srbench noise 0'!$A$1:$AH$1291, 32, FALSE),"")</f>
        <v>1</v>
      </c>
      <c r="E553" s="17">
        <f>_xlfn.IFNA(VLOOKUP(CONCATENATE($A553,"_",$B553), 'Srbench noise 0'!$A$1:$AH$1291, 34, FALSE),"")</f>
        <v>0</v>
      </c>
      <c r="F553" s="17">
        <f>_xlfn.IFNA(VLOOKUP(CONCATENATE($A553,"_",$B553), 'Srbench noise 0'!$A$1:$AH$1291, 16, FALSE),"")</f>
        <v>12</v>
      </c>
      <c r="G553" s="17">
        <f>_xlfn.IFNA(VLOOKUP(CONCATENATE($A553,"_",$B553), 'Srbench noise 0'!$A$1:$AH$1291, 18, FALSE),"")</f>
        <v>31.7</v>
      </c>
      <c r="H553" s="17" t="str">
        <f>_xlfn.IFNA(VLOOKUP(CONCATENATE($A553,"_",$B553), 'Srbench noise 0'!$A$1:$AH$1291, 28, FALSE),"")</f>
        <v>0.15915494*x2/(x0*x1**2*x3)</v>
      </c>
      <c r="I553" s="17">
        <f t="shared" si="48"/>
        <v>1</v>
      </c>
      <c r="J553" s="17">
        <f t="shared" si="49"/>
        <v>1</v>
      </c>
      <c r="K553" s="4">
        <f t="shared" si="50"/>
        <v>1</v>
      </c>
      <c r="L553" s="3">
        <f>_xlfn.IFNA(VLOOKUP(CONCATENATE($A553,"_",$B553), 'Srbench noise 0.01'!$A$1:$AH$1291, 32, FALSE),"")</f>
        <v>0.99996105000000002</v>
      </c>
      <c r="M553" s="17">
        <f>_xlfn.IFNA(VLOOKUP(CONCATENATE($A553,"_",$B553), 'Srbench noise 0.01'!$A$1:$AH$1291, 34, FALSE),"")</f>
        <v>1.5713000000000001E-4</v>
      </c>
      <c r="N553" s="17">
        <f>_xlfn.IFNA(VLOOKUP(CONCATENATE($A553,"_",$B553), 'Srbench noise 0.01'!$A$1:$AH$1291, 16, FALSE),"")</f>
        <v>12</v>
      </c>
      <c r="O553" s="17">
        <f>_xlfn.IFNA(VLOOKUP(CONCATENATE($A553,"_",$B553), 'Srbench noise 0.01'!$A$1:$AH$1291, 18, FALSE),"")</f>
        <v>31.2</v>
      </c>
      <c r="P553" s="17" t="str">
        <f>_xlfn.IFNA(VLOOKUP(CONCATENATE($A553,"_",$B553), 'Srbench noise 0.01'!$A$1:$AH$1291, 28, FALSE),"")</f>
        <v>0.16*x2/(x0*x1**2*x3)</v>
      </c>
      <c r="Q553" s="17">
        <f t="shared" si="51"/>
        <v>1</v>
      </c>
      <c r="R553" s="17" t="str">
        <f t="shared" si="52"/>
        <v>?</v>
      </c>
      <c r="S553" s="4">
        <v>1</v>
      </c>
    </row>
    <row r="554" spans="1:19" x14ac:dyDescent="0.25">
      <c r="A554" t="s">
        <v>47</v>
      </c>
      <c r="B554">
        <v>860</v>
      </c>
      <c r="C554" t="str">
        <f>VLOOKUP(A554,'srbench true models'!$A$1:$B$133,2,FALSE)</f>
        <v xml:space="preserve"> rho_c_0/sqrt(1-v**2/c**2)</v>
      </c>
      <c r="D554" s="3">
        <f>_xlfn.IFNA(VLOOKUP(CONCATENATE($A554,"_",$B554), 'Srbench noise 0'!$A$1:$AH$1291, 32, FALSE),"")</f>
        <v>0.99997358999999997</v>
      </c>
      <c r="E554" s="17">
        <f>_xlfn.IFNA(VLOOKUP(CONCATENATE($A554,"_",$B554), 'Srbench noise 0'!$A$1:$AH$1291, 34, FALSE),"")</f>
        <v>6.2574099999999997E-3</v>
      </c>
      <c r="F554" s="17">
        <f>_xlfn.IFNA(VLOOKUP(CONCATENATE($A554,"_",$B554), 'Srbench noise 0'!$A$1:$AH$1291, 16, FALSE),"")</f>
        <v>15</v>
      </c>
      <c r="G554" s="17">
        <f>_xlfn.IFNA(VLOOKUP(CONCATENATE($A554,"_",$B554), 'Srbench noise 0'!$A$1:$AH$1291, 18, FALSE),"")</f>
        <v>3600.2</v>
      </c>
      <c r="H554" s="17" t="str">
        <f>_xlfn.IFNA(VLOOKUP(CONCATENATE($A554,"_",$B554), 'Srbench noise 0'!$A$1:$AH$1291, 28, FALSE),"")</f>
        <v>0.14279755*x0*x1/(-1.14159265*x1 + x2) + 0.98459338*x0</v>
      </c>
      <c r="I554" s="17">
        <f t="shared" si="48"/>
        <v>1</v>
      </c>
      <c r="J554" s="17">
        <f t="shared" si="49"/>
        <v>0</v>
      </c>
      <c r="K554" s="4">
        <f t="shared" si="50"/>
        <v>0</v>
      </c>
      <c r="L554" s="3">
        <f>_xlfn.IFNA(VLOOKUP(CONCATENATE($A554,"_",$B554), 'Srbench noise 0.01'!$A$1:$AH$1291, 32, FALSE),"")</f>
        <v>0.99990703999999997</v>
      </c>
      <c r="M554" s="17">
        <f>_xlfn.IFNA(VLOOKUP(CONCATENATE($A554,"_",$B554), 'Srbench noise 0.01'!$A$1:$AH$1291, 34, FALSE),"")</f>
        <v>1.174036E-2</v>
      </c>
      <c r="N554" s="17">
        <f>_xlfn.IFNA(VLOOKUP(CONCATENATE($A554,"_",$B554), 'Srbench noise 0.01'!$A$1:$AH$1291, 16, FALSE),"")</f>
        <v>15</v>
      </c>
      <c r="O554" s="17">
        <f>_xlfn.IFNA(VLOOKUP(CONCATENATE($A554,"_",$B554), 'Srbench noise 0.01'!$A$1:$AH$1291, 18, FALSE),"")</f>
        <v>21.7</v>
      </c>
      <c r="P554" s="17" t="str">
        <f>_xlfn.IFNA(VLOOKUP(CONCATENATE($A554,"_",$B554), 'Srbench noise 0.01'!$A$1:$AH$1291, 28, FALSE),"")</f>
        <v>-0.17*x0*x1/(x1 - x2) + 0.98*x0</v>
      </c>
      <c r="Q554" s="17">
        <f t="shared" si="51"/>
        <v>1</v>
      </c>
      <c r="R554" s="17">
        <f t="shared" si="52"/>
        <v>0</v>
      </c>
      <c r="S554" s="4">
        <f t="shared" si="53"/>
        <v>0</v>
      </c>
    </row>
    <row r="555" spans="1:19" x14ac:dyDescent="0.25">
      <c r="A555" t="s">
        <v>47</v>
      </c>
      <c r="B555">
        <v>4426</v>
      </c>
      <c r="C555" t="str">
        <f>VLOOKUP(A555,'srbench true models'!$A$1:$B$133,2,FALSE)</f>
        <v xml:space="preserve"> rho_c_0/sqrt(1-v**2/c**2)</v>
      </c>
      <c r="D555" s="3">
        <f>_xlfn.IFNA(VLOOKUP(CONCATENATE($A555,"_",$B555), 'Srbench noise 0'!$A$1:$AH$1291, 32, FALSE),"")</f>
        <v>0.99997475000000002</v>
      </c>
      <c r="E555" s="17">
        <f>_xlfn.IFNA(VLOOKUP(CONCATENATE($A555,"_",$B555), 'Srbench noise 0'!$A$1:$AH$1291, 34, FALSE),"")</f>
        <v>6.0967900000000004E-3</v>
      </c>
      <c r="F555" s="17">
        <f>_xlfn.IFNA(VLOOKUP(CONCATENATE($A555,"_",$B555), 'Srbench noise 0'!$A$1:$AH$1291, 16, FALSE),"")</f>
        <v>15</v>
      </c>
      <c r="G555" s="17">
        <f>_xlfn.IFNA(VLOOKUP(CONCATENATE($A555,"_",$B555), 'Srbench noise 0'!$A$1:$AH$1291, 18, FALSE),"")</f>
        <v>3600.1</v>
      </c>
      <c r="H555" s="17" t="str">
        <f>_xlfn.IFNA(VLOOKUP(CONCATENATE($A555,"_",$B555), 'Srbench noise 0'!$A$1:$AH$1291, 28, FALSE),"")</f>
        <v>-0.13377763*x0*x1/(x1 - 0.9*x2) + 0.98271365*x0</v>
      </c>
      <c r="I555" s="17">
        <f t="shared" si="48"/>
        <v>1</v>
      </c>
      <c r="J555" s="17">
        <f t="shared" si="49"/>
        <v>0</v>
      </c>
      <c r="K555" s="4">
        <f t="shared" si="50"/>
        <v>0</v>
      </c>
      <c r="L555" s="3">
        <f>_xlfn.IFNA(VLOOKUP(CONCATENATE($A555,"_",$B555), 'Srbench noise 0.01'!$A$1:$AH$1291, 32, FALSE),"")</f>
        <v>0.99973016000000003</v>
      </c>
      <c r="M555" s="17">
        <f>_xlfn.IFNA(VLOOKUP(CONCATENATE($A555,"_",$B555), 'Srbench noise 0.01'!$A$1:$AH$1291, 34, FALSE),"")</f>
        <v>1.9932189999999999E-2</v>
      </c>
      <c r="N555" s="17">
        <f>_xlfn.IFNA(VLOOKUP(CONCATENATE($A555,"_",$B555), 'Srbench noise 0.01'!$A$1:$AH$1291, 16, FALSE),"")</f>
        <v>15</v>
      </c>
      <c r="O555" s="17">
        <f>_xlfn.IFNA(VLOOKUP(CONCATENATE($A555,"_",$B555), 'Srbench noise 0.01'!$A$1:$AH$1291, 18, FALSE),"")</f>
        <v>19.399999999999999</v>
      </c>
      <c r="P555" s="17" t="str">
        <f>_xlfn.IFNA(VLOOKUP(CONCATENATE($A555,"_",$B555), 'Srbench noise 0.01'!$A$1:$AH$1291, 28, FALSE),"")</f>
        <v>-0.18*x0*x1/(x1 - x2) + 0.98*x0</v>
      </c>
      <c r="Q555" s="17">
        <f t="shared" si="51"/>
        <v>1</v>
      </c>
      <c r="R555" s="17">
        <f t="shared" si="52"/>
        <v>0</v>
      </c>
      <c r="S555" s="4">
        <f t="shared" si="53"/>
        <v>0</v>
      </c>
    </row>
    <row r="556" spans="1:19" x14ac:dyDescent="0.25">
      <c r="A556" t="s">
        <v>47</v>
      </c>
      <c r="B556">
        <v>5390</v>
      </c>
      <c r="C556" t="str">
        <f>VLOOKUP(A556,'srbench true models'!$A$1:$B$133,2,FALSE)</f>
        <v xml:space="preserve"> rho_c_0/sqrt(1-v**2/c**2)</v>
      </c>
      <c r="D556" s="3">
        <f>_xlfn.IFNA(VLOOKUP(CONCATENATE($A556,"_",$B556), 'Srbench noise 0'!$A$1:$AH$1291, 32, FALSE),"")</f>
        <v>0.99997522000000005</v>
      </c>
      <c r="E556" s="17">
        <f>_xlfn.IFNA(VLOOKUP(CONCATENATE($A556,"_",$B556), 'Srbench noise 0'!$A$1:$AH$1291, 34, FALSE),"")</f>
        <v>6.0627299999999997E-3</v>
      </c>
      <c r="F556" s="17">
        <f>_xlfn.IFNA(VLOOKUP(CONCATENATE($A556,"_",$B556), 'Srbench noise 0'!$A$1:$AH$1291, 16, FALSE),"")</f>
        <v>15</v>
      </c>
      <c r="G556" s="17">
        <f>_xlfn.IFNA(VLOOKUP(CONCATENATE($A556,"_",$B556), 'Srbench noise 0'!$A$1:$AH$1291, 18, FALSE),"")</f>
        <v>3600.6</v>
      </c>
      <c r="H556" s="17" t="str">
        <f>_xlfn.IFNA(VLOOKUP(CONCATENATE($A556,"_",$B556), 'Srbench noise 0'!$A$1:$AH$1291, 28, FALSE),"")</f>
        <v>0.14300084*x0*x1/(-1.14159265*x1 + x2) + 0.98409024*x0</v>
      </c>
      <c r="I556" s="17">
        <f t="shared" si="48"/>
        <v>1</v>
      </c>
      <c r="J556" s="17">
        <f t="shared" si="49"/>
        <v>0</v>
      </c>
      <c r="K556" s="4">
        <f t="shared" si="50"/>
        <v>0</v>
      </c>
      <c r="L556" s="3">
        <f>_xlfn.IFNA(VLOOKUP(CONCATENATE($A556,"_",$B556), 'Srbench noise 0.01'!$A$1:$AH$1291, 32, FALSE),"")</f>
        <v>0.99990880999999998</v>
      </c>
      <c r="M556" s="17">
        <f>_xlfn.IFNA(VLOOKUP(CONCATENATE($A556,"_",$B556), 'Srbench noise 0.01'!$A$1:$AH$1291, 34, FALSE),"")</f>
        <v>1.1629779999999999E-2</v>
      </c>
      <c r="N556" s="17">
        <f>_xlfn.IFNA(VLOOKUP(CONCATENATE($A556,"_",$B556), 'Srbench noise 0.01'!$A$1:$AH$1291, 16, FALSE),"")</f>
        <v>15</v>
      </c>
      <c r="O556" s="17">
        <f>_xlfn.IFNA(VLOOKUP(CONCATENATE($A556,"_",$B556), 'Srbench noise 0.01'!$A$1:$AH$1291, 18, FALSE),"")</f>
        <v>21.2</v>
      </c>
      <c r="P556" s="17" t="str">
        <f>_xlfn.IFNA(VLOOKUP(CONCATENATE($A556,"_",$B556), 'Srbench noise 0.01'!$A$1:$AH$1291, 28, FALSE),"")</f>
        <v>-0.17*x0*x1/(x1 - x2) + 0.98*x0</v>
      </c>
      <c r="Q556" s="17">
        <f t="shared" si="51"/>
        <v>1</v>
      </c>
      <c r="R556" s="17">
        <f t="shared" si="52"/>
        <v>0</v>
      </c>
      <c r="S556" s="4">
        <f t="shared" si="53"/>
        <v>0</v>
      </c>
    </row>
    <row r="557" spans="1:19" x14ac:dyDescent="0.25">
      <c r="A557" t="s">
        <v>47</v>
      </c>
      <c r="B557">
        <v>14423</v>
      </c>
      <c r="C557" t="str">
        <f>VLOOKUP(A557,'srbench true models'!$A$1:$B$133,2,FALSE)</f>
        <v xml:space="preserve"> rho_c_0/sqrt(1-v**2/c**2)</v>
      </c>
      <c r="D557" s="3">
        <f>_xlfn.IFNA(VLOOKUP(CONCATENATE($A557,"_",$B557), 'Srbench noise 0'!$A$1:$AH$1291, 32, FALSE),"")</f>
        <v>0.99997102000000004</v>
      </c>
      <c r="E557" s="17">
        <f>_xlfn.IFNA(VLOOKUP(CONCATENATE($A557,"_",$B557), 'Srbench noise 0'!$A$1:$AH$1291, 34, FALSE),"")</f>
        <v>6.5464E-3</v>
      </c>
      <c r="F557" s="17">
        <f>_xlfn.IFNA(VLOOKUP(CONCATENATE($A557,"_",$B557), 'Srbench noise 0'!$A$1:$AH$1291, 16, FALSE),"")</f>
        <v>15</v>
      </c>
      <c r="G557" s="17">
        <f>_xlfn.IFNA(VLOOKUP(CONCATENATE($A557,"_",$B557), 'Srbench noise 0'!$A$1:$AH$1291, 18, FALSE),"")</f>
        <v>3600.2</v>
      </c>
      <c r="H557" s="17" t="str">
        <f>_xlfn.IFNA(VLOOKUP(CONCATENATE($A557,"_",$B557), 'Srbench noise 0'!$A$1:$AH$1291, 28, FALSE),"")</f>
        <v>0.14353607*x0*x1/(-1.14159265*x1 + x2) + 0.98429026*x0</v>
      </c>
      <c r="I557" s="17">
        <f t="shared" si="48"/>
        <v>1</v>
      </c>
      <c r="J557" s="17">
        <f t="shared" si="49"/>
        <v>0</v>
      </c>
      <c r="K557" s="4">
        <f t="shared" si="50"/>
        <v>0</v>
      </c>
      <c r="L557" s="3">
        <f>_xlfn.IFNA(VLOOKUP(CONCATENATE($A557,"_",$B557), 'Srbench noise 0.01'!$A$1:$AH$1291, 32, FALSE),"")</f>
        <v>0.99990425999999999</v>
      </c>
      <c r="M557" s="17">
        <f>_xlfn.IFNA(VLOOKUP(CONCATENATE($A557,"_",$B557), 'Srbench noise 0.01'!$A$1:$AH$1291, 34, FALSE),"")</f>
        <v>1.1899140000000001E-2</v>
      </c>
      <c r="N557" s="17">
        <f>_xlfn.IFNA(VLOOKUP(CONCATENATE($A557,"_",$B557), 'Srbench noise 0.01'!$A$1:$AH$1291, 16, FALSE),"")</f>
        <v>15</v>
      </c>
      <c r="O557" s="17">
        <f>_xlfn.IFNA(VLOOKUP(CONCATENATE($A557,"_",$B557), 'Srbench noise 0.01'!$A$1:$AH$1291, 18, FALSE),"")</f>
        <v>23.1</v>
      </c>
      <c r="P557" s="17" t="str">
        <f>_xlfn.IFNA(VLOOKUP(CONCATENATE($A557,"_",$B557), 'Srbench noise 0.01'!$A$1:$AH$1291, 28, FALSE),"")</f>
        <v>-0.17*x0*x1/(x1 - x2) + 0.98*x0</v>
      </c>
      <c r="Q557" s="17">
        <f t="shared" si="51"/>
        <v>1</v>
      </c>
      <c r="R557" s="17">
        <f t="shared" si="52"/>
        <v>0</v>
      </c>
      <c r="S557" s="4">
        <f t="shared" si="53"/>
        <v>0</v>
      </c>
    </row>
    <row r="558" spans="1:19" x14ac:dyDescent="0.25">
      <c r="A558" t="s">
        <v>47</v>
      </c>
      <c r="B558">
        <v>15795</v>
      </c>
      <c r="C558" t="str">
        <f>VLOOKUP(A558,'srbench true models'!$A$1:$B$133,2,FALSE)</f>
        <v xml:space="preserve"> rho_c_0/sqrt(1-v**2/c**2)</v>
      </c>
      <c r="D558" s="3">
        <f>_xlfn.IFNA(VLOOKUP(CONCATENATE($A558,"_",$B558), 'Srbench noise 0'!$A$1:$AH$1291, 32, FALSE),"")</f>
        <v>0.99997354999999999</v>
      </c>
      <c r="E558" s="17">
        <f>_xlfn.IFNA(VLOOKUP(CONCATENATE($A558,"_",$B558), 'Srbench noise 0'!$A$1:$AH$1291, 34, FALSE),"")</f>
        <v>6.2574800000000002E-3</v>
      </c>
      <c r="F558" s="17">
        <f>_xlfn.IFNA(VLOOKUP(CONCATENATE($A558,"_",$B558), 'Srbench noise 0'!$A$1:$AH$1291, 16, FALSE),"")</f>
        <v>15</v>
      </c>
      <c r="G558" s="17">
        <f>_xlfn.IFNA(VLOOKUP(CONCATENATE($A558,"_",$B558), 'Srbench noise 0'!$A$1:$AH$1291, 18, FALSE),"")</f>
        <v>3600.5</v>
      </c>
      <c r="H558" s="17" t="str">
        <f>_xlfn.IFNA(VLOOKUP(CONCATENATE($A558,"_",$B558), 'Srbench noise 0'!$A$1:$AH$1291, 28, FALSE),"")</f>
        <v>0.1431498*x0*x1/(-1.14159265*x1 + x2) + 0.98411191*x0</v>
      </c>
      <c r="I558" s="17">
        <f t="shared" si="48"/>
        <v>1</v>
      </c>
      <c r="J558" s="17">
        <f t="shared" si="49"/>
        <v>0</v>
      </c>
      <c r="K558" s="4">
        <f t="shared" si="50"/>
        <v>0</v>
      </c>
      <c r="L558" s="3">
        <f>_xlfn.IFNA(VLOOKUP(CONCATENATE($A558,"_",$B558), 'Srbench noise 0.01'!$A$1:$AH$1291, 32, FALSE),"")</f>
        <v>0.99972563000000003</v>
      </c>
      <c r="M558" s="17">
        <f>_xlfn.IFNA(VLOOKUP(CONCATENATE($A558,"_",$B558), 'Srbench noise 0.01'!$A$1:$AH$1291, 34, FALSE),"")</f>
        <v>2.0153560000000001E-2</v>
      </c>
      <c r="N558" s="17">
        <f>_xlfn.IFNA(VLOOKUP(CONCATENATE($A558,"_",$B558), 'Srbench noise 0.01'!$A$1:$AH$1291, 16, FALSE),"")</f>
        <v>15</v>
      </c>
      <c r="O558" s="17">
        <f>_xlfn.IFNA(VLOOKUP(CONCATENATE($A558,"_",$B558), 'Srbench noise 0.01'!$A$1:$AH$1291, 18, FALSE),"")</f>
        <v>21.5</v>
      </c>
      <c r="P558" s="17" t="str">
        <f>_xlfn.IFNA(VLOOKUP(CONCATENATE($A558,"_",$B558), 'Srbench noise 0.01'!$A$1:$AH$1291, 28, FALSE),"")</f>
        <v>-0.18*x0*x1/(x1 - x2) + 0.98*x0</v>
      </c>
      <c r="Q558" s="17">
        <f t="shared" si="51"/>
        <v>1</v>
      </c>
      <c r="R558" s="17">
        <f t="shared" si="52"/>
        <v>0</v>
      </c>
      <c r="S558" s="4">
        <f t="shared" si="53"/>
        <v>0</v>
      </c>
    </row>
    <row r="559" spans="1:19" x14ac:dyDescent="0.25">
      <c r="A559" t="s">
        <v>47</v>
      </c>
      <c r="B559">
        <v>16850</v>
      </c>
      <c r="C559" t="str">
        <f>VLOOKUP(A559,'srbench true models'!$A$1:$B$133,2,FALSE)</f>
        <v xml:space="preserve"> rho_c_0/sqrt(1-v**2/c**2)</v>
      </c>
      <c r="D559" s="3">
        <f>_xlfn.IFNA(VLOOKUP(CONCATENATE($A559,"_",$B559), 'Srbench noise 0'!$A$1:$AH$1291, 32, FALSE),"")</f>
        <v>0.99997519000000001</v>
      </c>
      <c r="E559" s="17">
        <f>_xlfn.IFNA(VLOOKUP(CONCATENATE($A559,"_",$B559), 'Srbench noise 0'!$A$1:$AH$1291, 34, FALSE),"")</f>
        <v>6.0430099999999997E-3</v>
      </c>
      <c r="F559" s="17">
        <f>_xlfn.IFNA(VLOOKUP(CONCATENATE($A559,"_",$B559), 'Srbench noise 0'!$A$1:$AH$1291, 16, FALSE),"")</f>
        <v>15</v>
      </c>
      <c r="G559" s="17">
        <f>_xlfn.IFNA(VLOOKUP(CONCATENATE($A559,"_",$B559), 'Srbench noise 0'!$A$1:$AH$1291, 18, FALSE),"")</f>
        <v>3600.3</v>
      </c>
      <c r="H559" s="17" t="str">
        <f>_xlfn.IFNA(VLOOKUP(CONCATENATE($A559,"_",$B559), 'Srbench noise 0'!$A$1:$AH$1291, 28, FALSE),"")</f>
        <v>0.14270129*x0*x1/(-1.14159265*x1 + x2) + 0.98436136*x0</v>
      </c>
      <c r="I559" s="17">
        <f t="shared" si="48"/>
        <v>1</v>
      </c>
      <c r="J559" s="17">
        <f t="shared" si="49"/>
        <v>0</v>
      </c>
      <c r="K559" s="4">
        <f t="shared" si="50"/>
        <v>0</v>
      </c>
      <c r="L559" s="3">
        <f>_xlfn.IFNA(VLOOKUP(CONCATENATE($A559,"_",$B559), 'Srbench noise 0.01'!$A$1:$AH$1291, 32, FALSE),"")</f>
        <v>0.99974353999999999</v>
      </c>
      <c r="M559" s="17">
        <f>_xlfn.IFNA(VLOOKUP(CONCATENATE($A559,"_",$B559), 'Srbench noise 0.01'!$A$1:$AH$1291, 34, FALSE),"")</f>
        <v>1.942899E-2</v>
      </c>
      <c r="N559" s="17">
        <f>_xlfn.IFNA(VLOOKUP(CONCATENATE($A559,"_",$B559), 'Srbench noise 0.01'!$A$1:$AH$1291, 16, FALSE),"")</f>
        <v>15</v>
      </c>
      <c r="O559" s="17">
        <f>_xlfn.IFNA(VLOOKUP(CONCATENATE($A559,"_",$B559), 'Srbench noise 0.01'!$A$1:$AH$1291, 18, FALSE),"")</f>
        <v>20.399999999999999</v>
      </c>
      <c r="P559" s="17" t="str">
        <f>_xlfn.IFNA(VLOOKUP(CONCATENATE($A559,"_",$B559), 'Srbench noise 0.01'!$A$1:$AH$1291, 28, FALSE),"")</f>
        <v>-0.18*x0*x1/(x1 - x2) + 0.97*x0</v>
      </c>
      <c r="Q559" s="17">
        <f t="shared" si="51"/>
        <v>1</v>
      </c>
      <c r="R559" s="17">
        <f t="shared" si="52"/>
        <v>0</v>
      </c>
      <c r="S559" s="4">
        <f t="shared" si="53"/>
        <v>0</v>
      </c>
    </row>
    <row r="560" spans="1:19" x14ac:dyDescent="0.25">
      <c r="A560" t="s">
        <v>47</v>
      </c>
      <c r="B560">
        <v>21962</v>
      </c>
      <c r="C560" t="str">
        <f>VLOOKUP(A560,'srbench true models'!$A$1:$B$133,2,FALSE)</f>
        <v xml:space="preserve"> rho_c_0/sqrt(1-v**2/c**2)</v>
      </c>
      <c r="D560" s="3">
        <f>_xlfn.IFNA(VLOOKUP(CONCATENATE($A560,"_",$B560), 'Srbench noise 0'!$A$1:$AH$1291, 32, FALSE),"")</f>
        <v>0.99996967999999997</v>
      </c>
      <c r="E560" s="17">
        <f>_xlfn.IFNA(VLOOKUP(CONCATENATE($A560,"_",$B560), 'Srbench noise 0'!$A$1:$AH$1291, 34, FALSE),"")</f>
        <v>6.6916500000000004E-3</v>
      </c>
      <c r="F560" s="17">
        <f>_xlfn.IFNA(VLOOKUP(CONCATENATE($A560,"_",$B560), 'Srbench noise 0'!$A$1:$AH$1291, 16, FALSE),"")</f>
        <v>15</v>
      </c>
      <c r="G560" s="17">
        <f>_xlfn.IFNA(VLOOKUP(CONCATENATE($A560,"_",$B560), 'Srbench noise 0'!$A$1:$AH$1291, 18, FALSE),"")</f>
        <v>3600.2</v>
      </c>
      <c r="H560" s="17" t="str">
        <f>_xlfn.IFNA(VLOOKUP(CONCATENATE($A560,"_",$B560), 'Srbench noise 0'!$A$1:$AH$1291, 28, FALSE),"")</f>
        <v>0.14077834*x0*x1/(-1.14159265*x1 + x2) + 0.98468142*x0</v>
      </c>
      <c r="I560" s="17">
        <f t="shared" si="48"/>
        <v>1</v>
      </c>
      <c r="J560" s="17">
        <f t="shared" si="49"/>
        <v>0</v>
      </c>
      <c r="K560" s="4">
        <f t="shared" si="50"/>
        <v>0</v>
      </c>
      <c r="L560" s="3">
        <f>_xlfn.IFNA(VLOOKUP(CONCATENATE($A560,"_",$B560), 'Srbench noise 0.01'!$A$1:$AH$1291, 32, FALSE),"")</f>
        <v>0.99990760000000001</v>
      </c>
      <c r="M560" s="17">
        <f>_xlfn.IFNA(VLOOKUP(CONCATENATE($A560,"_",$B560), 'Srbench noise 0.01'!$A$1:$AH$1291, 34, FALSE),"")</f>
        <v>1.168167E-2</v>
      </c>
      <c r="N560" s="17">
        <f>_xlfn.IFNA(VLOOKUP(CONCATENATE($A560,"_",$B560), 'Srbench noise 0.01'!$A$1:$AH$1291, 16, FALSE),"")</f>
        <v>15</v>
      </c>
      <c r="O560" s="17">
        <f>_xlfn.IFNA(VLOOKUP(CONCATENATE($A560,"_",$B560), 'Srbench noise 0.01'!$A$1:$AH$1291, 18, FALSE),"")</f>
        <v>21.6</v>
      </c>
      <c r="P560" s="17" t="str">
        <f>_xlfn.IFNA(VLOOKUP(CONCATENATE($A560,"_",$B560), 'Srbench noise 0.01'!$A$1:$AH$1291, 28, FALSE),"")</f>
        <v>-0.17*x0*x1/(x1 - x2) + 0.98*x0</v>
      </c>
      <c r="Q560" s="17">
        <f t="shared" si="51"/>
        <v>1</v>
      </c>
      <c r="R560" s="17">
        <f t="shared" si="52"/>
        <v>0</v>
      </c>
      <c r="S560" s="4">
        <f t="shared" si="53"/>
        <v>0</v>
      </c>
    </row>
    <row r="561" spans="1:19" x14ac:dyDescent="0.25">
      <c r="A561" t="s">
        <v>47</v>
      </c>
      <c r="B561">
        <v>23654</v>
      </c>
      <c r="C561" t="str">
        <f>VLOOKUP(A561,'srbench true models'!$A$1:$B$133,2,FALSE)</f>
        <v xml:space="preserve"> rho_c_0/sqrt(1-v**2/c**2)</v>
      </c>
      <c r="D561" s="3">
        <f>_xlfn.IFNA(VLOOKUP(CONCATENATE($A561,"_",$B561), 'Srbench noise 0'!$A$1:$AH$1291, 32, FALSE),"")</f>
        <v>0.99997406</v>
      </c>
      <c r="E561" s="17">
        <f>_xlfn.IFNA(VLOOKUP(CONCATENATE($A561,"_",$B561), 'Srbench noise 0'!$A$1:$AH$1291, 34, FALSE),"")</f>
        <v>6.1848900000000002E-3</v>
      </c>
      <c r="F561" s="17">
        <f>_xlfn.IFNA(VLOOKUP(CONCATENATE($A561,"_",$B561), 'Srbench noise 0'!$A$1:$AH$1291, 16, FALSE),"")</f>
        <v>15</v>
      </c>
      <c r="G561" s="17">
        <f>_xlfn.IFNA(VLOOKUP(CONCATENATE($A561,"_",$B561), 'Srbench noise 0'!$A$1:$AH$1291, 18, FALSE),"")</f>
        <v>3600.7</v>
      </c>
      <c r="H561" s="17" t="str">
        <f>_xlfn.IFNA(VLOOKUP(CONCATENATE($A561,"_",$B561), 'Srbench noise 0'!$A$1:$AH$1291, 28, FALSE),"")</f>
        <v>0.1430854*x0*x1/(-1.14159265*x1 + x2) + 0.9844732*x0</v>
      </c>
      <c r="I561" s="17">
        <f t="shared" si="48"/>
        <v>1</v>
      </c>
      <c r="J561" s="17">
        <f t="shared" si="49"/>
        <v>0</v>
      </c>
      <c r="K561" s="4">
        <f t="shared" si="50"/>
        <v>0</v>
      </c>
      <c r="L561" s="3">
        <f>_xlfn.IFNA(VLOOKUP(CONCATENATE($A561,"_",$B561), 'Srbench noise 0.01'!$A$1:$AH$1291, 32, FALSE),"")</f>
        <v>0.99972812</v>
      </c>
      <c r="M561" s="17">
        <f>_xlfn.IFNA(VLOOKUP(CONCATENATE($A561,"_",$B561), 'Srbench noise 0.01'!$A$1:$AH$1291, 34, FALSE),"")</f>
        <v>2.0022399999999999E-2</v>
      </c>
      <c r="N561" s="17">
        <f>_xlfn.IFNA(VLOOKUP(CONCATENATE($A561,"_",$B561), 'Srbench noise 0.01'!$A$1:$AH$1291, 16, FALSE),"")</f>
        <v>15</v>
      </c>
      <c r="O561" s="17">
        <f>_xlfn.IFNA(VLOOKUP(CONCATENATE($A561,"_",$B561), 'Srbench noise 0.01'!$A$1:$AH$1291, 18, FALSE),"")</f>
        <v>22.1</v>
      </c>
      <c r="P561" s="17" t="str">
        <f>_xlfn.IFNA(VLOOKUP(CONCATENATE($A561,"_",$B561), 'Srbench noise 0.01'!$A$1:$AH$1291, 28, FALSE),"")</f>
        <v>-0.18*x0*x1/(x1 - x2) + 0.98*x0</v>
      </c>
      <c r="Q561" s="17">
        <f t="shared" si="51"/>
        <v>1</v>
      </c>
      <c r="R561" s="17">
        <f t="shared" si="52"/>
        <v>0</v>
      </c>
      <c r="S561" s="4">
        <f t="shared" si="53"/>
        <v>0</v>
      </c>
    </row>
    <row r="562" spans="1:19" x14ac:dyDescent="0.25">
      <c r="A562" t="s">
        <v>47</v>
      </c>
      <c r="B562">
        <v>28020</v>
      </c>
      <c r="C562" t="str">
        <f>VLOOKUP(A562,'srbench true models'!$A$1:$B$133,2,FALSE)</f>
        <v xml:space="preserve"> rho_c_0/sqrt(1-v**2/c**2)</v>
      </c>
      <c r="D562" s="3">
        <f>_xlfn.IFNA(VLOOKUP(CONCATENATE($A562,"_",$B562), 'Srbench noise 0'!$A$1:$AH$1291, 32, FALSE),"")</f>
        <v>0.99998858999999996</v>
      </c>
      <c r="E562" s="17">
        <f>_xlfn.IFNA(VLOOKUP(CONCATENATE($A562,"_",$B562), 'Srbench noise 0'!$A$1:$AH$1291, 34, FALSE),"")</f>
        <v>4.1207700000000002E-3</v>
      </c>
      <c r="F562" s="17">
        <f>_xlfn.IFNA(VLOOKUP(CONCATENATE($A562,"_",$B562), 'Srbench noise 0'!$A$1:$AH$1291, 16, FALSE),"")</f>
        <v>15</v>
      </c>
      <c r="G562" s="17">
        <f>_xlfn.IFNA(VLOOKUP(CONCATENATE($A562,"_",$B562), 'Srbench noise 0'!$A$1:$AH$1291, 18, FALSE),"")</f>
        <v>3600.4</v>
      </c>
      <c r="H562" s="17" t="str">
        <f>_xlfn.IFNA(VLOOKUP(CONCATENATE($A562,"_",$B562), 'Srbench noise 0'!$A$1:$AH$1291, 28, FALSE),"")</f>
        <v>x0*(0.85825213*(x1**5/x2**5)**0.5 + 1.00495537)</v>
      </c>
      <c r="I562" s="17">
        <f t="shared" si="48"/>
        <v>1</v>
      </c>
      <c r="J562" s="17">
        <f t="shared" si="49"/>
        <v>0</v>
      </c>
      <c r="K562" s="4">
        <f t="shared" si="50"/>
        <v>0</v>
      </c>
      <c r="L562" s="3">
        <f>_xlfn.IFNA(VLOOKUP(CONCATENATE($A562,"_",$B562), 'Srbench noise 0.01'!$A$1:$AH$1291, 32, FALSE),"")</f>
        <v>0.99990674999999996</v>
      </c>
      <c r="M562" s="17">
        <f>_xlfn.IFNA(VLOOKUP(CONCATENATE($A562,"_",$B562), 'Srbench noise 0.01'!$A$1:$AH$1291, 34, FALSE),"")</f>
        <v>1.178219E-2</v>
      </c>
      <c r="N562" s="17">
        <f>_xlfn.IFNA(VLOOKUP(CONCATENATE($A562,"_",$B562), 'Srbench noise 0.01'!$A$1:$AH$1291, 16, FALSE),"")</f>
        <v>15</v>
      </c>
      <c r="O562" s="17">
        <f>_xlfn.IFNA(VLOOKUP(CONCATENATE($A562,"_",$B562), 'Srbench noise 0.01'!$A$1:$AH$1291, 18, FALSE),"")</f>
        <v>20.9</v>
      </c>
      <c r="P562" s="17" t="str">
        <f>_xlfn.IFNA(VLOOKUP(CONCATENATE($A562,"_",$B562), 'Srbench noise 0.01'!$A$1:$AH$1291, 28, FALSE),"")</f>
        <v>-0.17*x0*x1/(x1 - x2) + 0.98*x0</v>
      </c>
      <c r="Q562" s="17">
        <f t="shared" si="51"/>
        <v>1</v>
      </c>
      <c r="R562" s="17">
        <f t="shared" si="52"/>
        <v>0</v>
      </c>
      <c r="S562" s="4">
        <f t="shared" si="53"/>
        <v>0</v>
      </c>
    </row>
    <row r="563" spans="1:19" x14ac:dyDescent="0.25">
      <c r="A563" t="s">
        <v>47</v>
      </c>
      <c r="B563">
        <v>29910</v>
      </c>
      <c r="C563" t="str">
        <f>VLOOKUP(A563,'srbench true models'!$A$1:$B$133,2,FALSE)</f>
        <v xml:space="preserve"> rho_c_0/sqrt(1-v**2/c**2)</v>
      </c>
      <c r="D563" s="3">
        <f>_xlfn.IFNA(VLOOKUP(CONCATENATE($A563,"_",$B563), 'Srbench noise 0'!$A$1:$AH$1291, 32, FALSE),"")</f>
        <v>0.99997462999999998</v>
      </c>
      <c r="E563" s="17">
        <f>_xlfn.IFNA(VLOOKUP(CONCATENATE($A563,"_",$B563), 'Srbench noise 0'!$A$1:$AH$1291, 34, FALSE),"")</f>
        <v>6.1096099999999997E-3</v>
      </c>
      <c r="F563" s="17">
        <f>_xlfn.IFNA(VLOOKUP(CONCATENATE($A563,"_",$B563), 'Srbench noise 0'!$A$1:$AH$1291, 16, FALSE),"")</f>
        <v>15</v>
      </c>
      <c r="G563" s="17">
        <f>_xlfn.IFNA(VLOOKUP(CONCATENATE($A563,"_",$B563), 'Srbench noise 0'!$A$1:$AH$1291, 18, FALSE),"")</f>
        <v>3600.1</v>
      </c>
      <c r="H563" s="17" t="str">
        <f>_xlfn.IFNA(VLOOKUP(CONCATENATE($A563,"_",$B563), 'Srbench noise 0'!$A$1:$AH$1291, 28, FALSE),"")</f>
        <v>0.14342992*x0*x1/(-1.14159265*x1 + x2) + 0.98429983*x0</v>
      </c>
      <c r="I563" s="17">
        <f t="shared" si="48"/>
        <v>1</v>
      </c>
      <c r="J563" s="17">
        <f t="shared" si="49"/>
        <v>0</v>
      </c>
      <c r="K563" s="4">
        <f t="shared" si="50"/>
        <v>0</v>
      </c>
      <c r="L563" s="3">
        <f>_xlfn.IFNA(VLOOKUP(CONCATENATE($A563,"_",$B563), 'Srbench noise 0.01'!$A$1:$AH$1291, 32, FALSE),"")</f>
        <v>0.99990917999999995</v>
      </c>
      <c r="M563" s="17">
        <f>_xlfn.IFNA(VLOOKUP(CONCATENATE($A563,"_",$B563), 'Srbench noise 0.01'!$A$1:$AH$1291, 34, FALSE),"")</f>
        <v>1.155864E-2</v>
      </c>
      <c r="N563" s="17">
        <f>_xlfn.IFNA(VLOOKUP(CONCATENATE($A563,"_",$B563), 'Srbench noise 0.01'!$A$1:$AH$1291, 16, FALSE),"")</f>
        <v>15</v>
      </c>
      <c r="O563" s="17">
        <f>_xlfn.IFNA(VLOOKUP(CONCATENATE($A563,"_",$B563), 'Srbench noise 0.01'!$A$1:$AH$1291, 18, FALSE),"")</f>
        <v>19.7</v>
      </c>
      <c r="P563" s="17" t="str">
        <f>_xlfn.IFNA(VLOOKUP(CONCATENATE($A563,"_",$B563), 'Srbench noise 0.01'!$A$1:$AH$1291, 28, FALSE),"")</f>
        <v>-0.17*x0*x1/(x1 - x2) + 0.98*x0</v>
      </c>
      <c r="Q563" s="17">
        <f t="shared" si="51"/>
        <v>1</v>
      </c>
      <c r="R563" s="17">
        <f t="shared" si="52"/>
        <v>0</v>
      </c>
      <c r="S563" s="4">
        <f t="shared" si="53"/>
        <v>0</v>
      </c>
    </row>
    <row r="564" spans="1:19" x14ac:dyDescent="0.25">
      <c r="A564" t="s">
        <v>45</v>
      </c>
      <c r="B564">
        <v>860</v>
      </c>
      <c r="C564" t="str">
        <f>VLOOKUP(A564,'srbench true models'!$A$1:$B$133,2,FALSE)</f>
        <v xml:space="preserve"> rho_c_0*v/sqrt(1-v**2/c**2)</v>
      </c>
      <c r="D564" s="3">
        <f>_xlfn.IFNA(VLOOKUP(CONCATENATE($A564,"_",$B564), 'Srbench noise 0'!$A$1:$AH$1291, 32, FALSE),"")</f>
        <v>0.99999777000000001</v>
      </c>
      <c r="E564" s="17">
        <f>_xlfn.IFNA(VLOOKUP(CONCATENATE($A564,"_",$B564), 'Srbench noise 0'!$A$1:$AH$1291, 34, FALSE),"")</f>
        <v>3.1448499999999998E-3</v>
      </c>
      <c r="F564" s="17">
        <f>_xlfn.IFNA(VLOOKUP(CONCATENATE($A564,"_",$B564), 'Srbench noise 0'!$A$1:$AH$1291, 16, FALSE),"")</f>
        <v>23</v>
      </c>
      <c r="G564" s="17">
        <f>_xlfn.IFNA(VLOOKUP(CONCATENATE($A564,"_",$B564), 'Srbench noise 0'!$A$1:$AH$1291, 18, FALSE),"")</f>
        <v>3600.9</v>
      </c>
      <c r="H564" s="17" t="str">
        <f>_xlfn.IFNA(VLOOKUP(CONCATENATE($A564,"_",$B564), 'Srbench noise 0'!$A$1:$AH$1291, 28, FALSE),"")</f>
        <v>-0.19242938*x0*x1**2/(x1 - x2) + 0.95517227*x0*x1 + 0.00336594*x0*x2 - 0.0006891</v>
      </c>
      <c r="I564" s="17">
        <f t="shared" si="48"/>
        <v>1</v>
      </c>
      <c r="J564" s="17">
        <f t="shared" si="49"/>
        <v>0</v>
      </c>
      <c r="K564" s="4">
        <f t="shared" si="50"/>
        <v>0</v>
      </c>
      <c r="L564" s="3">
        <f>_xlfn.IFNA(VLOOKUP(CONCATENATE($A564,"_",$B564), 'Srbench noise 0.01'!$A$1:$AH$1291, 32, FALSE),"")</f>
        <v>0.9979055</v>
      </c>
      <c r="M564" s="17">
        <f>_xlfn.IFNA(VLOOKUP(CONCATENATE($A564,"_",$B564), 'Srbench noise 0.01'!$A$1:$AH$1291, 34, FALSE),"")</f>
        <v>9.6353720000000004E-2</v>
      </c>
      <c r="N564" s="17">
        <f>_xlfn.IFNA(VLOOKUP(CONCATENATE($A564,"_",$B564), 'Srbench noise 0.01'!$A$1:$AH$1291, 16, FALSE),"")</f>
        <v>20</v>
      </c>
      <c r="O564" s="17">
        <f>_xlfn.IFNA(VLOOKUP(CONCATENATE($A564,"_",$B564), 'Srbench noise 0.01'!$A$1:$AH$1291, 18, FALSE),"")</f>
        <v>22.8</v>
      </c>
      <c r="P564" s="17" t="str">
        <f>_xlfn.IFNA(VLOOKUP(CONCATENATE($A564,"_",$B564), 'Srbench noise 0.01'!$A$1:$AH$1291, 28, FALSE),"")</f>
        <v>1.05*x0*x1 - 0.09 - 3.56/(x1 - x2) - 4.78/x2</v>
      </c>
      <c r="Q564" s="17">
        <f t="shared" si="51"/>
        <v>0</v>
      </c>
      <c r="R564" s="17">
        <f t="shared" si="52"/>
        <v>0</v>
      </c>
      <c r="S564" s="4">
        <f t="shared" si="53"/>
        <v>0</v>
      </c>
    </row>
    <row r="565" spans="1:19" x14ac:dyDescent="0.25">
      <c r="A565" t="s">
        <v>45</v>
      </c>
      <c r="B565">
        <v>4426</v>
      </c>
      <c r="C565" t="str">
        <f>VLOOKUP(A565,'srbench true models'!$A$1:$B$133,2,FALSE)</f>
        <v xml:space="preserve"> rho_c_0*v/sqrt(1-v**2/c**2)</v>
      </c>
      <c r="D565" s="3">
        <f>_xlfn.IFNA(VLOOKUP(CONCATENATE($A565,"_",$B565), 'Srbench noise 0'!$A$1:$AH$1291, 32, FALSE),"")</f>
        <v>0.99998129000000002</v>
      </c>
      <c r="E565" s="17">
        <f>_xlfn.IFNA(VLOOKUP(CONCATENATE($A565,"_",$B565), 'Srbench noise 0'!$A$1:$AH$1291, 34, FALSE),"")</f>
        <v>9.1224199999999991E-3</v>
      </c>
      <c r="F565" s="17">
        <f>_xlfn.IFNA(VLOOKUP(CONCATENATE($A565,"_",$B565), 'Srbench noise 0'!$A$1:$AH$1291, 16, FALSE),"")</f>
        <v>19</v>
      </c>
      <c r="G565" s="17">
        <f>_xlfn.IFNA(VLOOKUP(CONCATENATE($A565,"_",$B565), 'Srbench noise 0'!$A$1:$AH$1291, 18, FALSE),"")</f>
        <v>3600.7</v>
      </c>
      <c r="H565" s="17" t="str">
        <f>_xlfn.IFNA(VLOOKUP(CONCATENATE($A565,"_",$B565), 'Srbench noise 0'!$A$1:$AH$1291, 28, FALSE),"")</f>
        <v>-0.13521673*x0*x1**2/(x1 - 0.9*x2) + 0.9818255*x0*x1 + 0.00238041</v>
      </c>
      <c r="I565" s="17">
        <f t="shared" si="48"/>
        <v>1</v>
      </c>
      <c r="J565" s="17">
        <f t="shared" si="49"/>
        <v>0</v>
      </c>
      <c r="K565" s="4">
        <f t="shared" si="50"/>
        <v>0</v>
      </c>
      <c r="L565" s="3">
        <f>_xlfn.IFNA(VLOOKUP(CONCATENATE($A565,"_",$B565), 'Srbench noise 0.01'!$A$1:$AH$1291, 32, FALSE),"")</f>
        <v>0.99983959</v>
      </c>
      <c r="M565" s="17">
        <f>_xlfn.IFNA(VLOOKUP(CONCATENATE($A565,"_",$B565), 'Srbench noise 0.01'!$A$1:$AH$1291, 34, FALSE),"")</f>
        <v>2.670809E-2</v>
      </c>
      <c r="N565" s="17">
        <f>_xlfn.IFNA(VLOOKUP(CONCATENATE($A565,"_",$B565), 'Srbench noise 0.01'!$A$1:$AH$1291, 16, FALSE),"")</f>
        <v>18</v>
      </c>
      <c r="O565" s="17">
        <f>_xlfn.IFNA(VLOOKUP(CONCATENATE($A565,"_",$B565), 'Srbench noise 0.01'!$A$1:$AH$1291, 18, FALSE),"")</f>
        <v>51.3</v>
      </c>
      <c r="P565" s="17" t="str">
        <f>_xlfn.IFNA(VLOOKUP(CONCATENATE($A565,"_",$B565), 'Srbench noise 0.01'!$A$1:$AH$1291, 28, FALSE),"")</f>
        <v>-0.18*x0*x1**2/(x1 - x2) + 0.97*x0*x1</v>
      </c>
      <c r="Q565" s="17">
        <f t="shared" si="51"/>
        <v>1</v>
      </c>
      <c r="R565" s="17">
        <f t="shared" si="52"/>
        <v>0</v>
      </c>
      <c r="S565" s="4">
        <f t="shared" si="53"/>
        <v>0</v>
      </c>
    </row>
    <row r="566" spans="1:19" x14ac:dyDescent="0.25">
      <c r="A566" t="s">
        <v>45</v>
      </c>
      <c r="B566">
        <v>5390</v>
      </c>
      <c r="C566" t="str">
        <f>VLOOKUP(A566,'srbench true models'!$A$1:$B$133,2,FALSE)</f>
        <v xml:space="preserve"> rho_c_0*v/sqrt(1-v**2/c**2)</v>
      </c>
      <c r="D566" s="3">
        <f>_xlfn.IFNA(VLOOKUP(CONCATENATE($A566,"_",$B566), 'Srbench noise 0'!$A$1:$AH$1291, 32, FALSE),"")</f>
        <v>0.99999777000000001</v>
      </c>
      <c r="E566" s="17">
        <f>_xlfn.IFNA(VLOOKUP(CONCATENATE($A566,"_",$B566), 'Srbench noise 0'!$A$1:$AH$1291, 34, FALSE),"")</f>
        <v>3.1393699999999998E-3</v>
      </c>
      <c r="F566" s="17">
        <f>_xlfn.IFNA(VLOOKUP(CONCATENATE($A566,"_",$B566), 'Srbench noise 0'!$A$1:$AH$1291, 16, FALSE),"")</f>
        <v>22</v>
      </c>
      <c r="G566" s="17">
        <f>_xlfn.IFNA(VLOOKUP(CONCATENATE($A566,"_",$B566), 'Srbench noise 0'!$A$1:$AH$1291, 18, FALSE),"")</f>
        <v>3600.5</v>
      </c>
      <c r="H566" s="17" t="str">
        <f>_xlfn.IFNA(VLOOKUP(CONCATENATE($A566,"_",$B566), 'Srbench noise 0'!$A$1:$AH$1291, 28, FALSE),"")</f>
        <v>-0.19225112*x0*x1**2/(x1 - x2) + 0.95530818*x0*x1 + 0.00332977*x0*x2</v>
      </c>
      <c r="I566" s="17">
        <f t="shared" si="48"/>
        <v>1</v>
      </c>
      <c r="J566" s="17">
        <f t="shared" si="49"/>
        <v>0</v>
      </c>
      <c r="K566" s="4">
        <f t="shared" si="50"/>
        <v>0</v>
      </c>
      <c r="L566" s="3">
        <f>_xlfn.IFNA(VLOOKUP(CONCATENATE($A566,"_",$B566), 'Srbench noise 0.01'!$A$1:$AH$1291, 32, FALSE),"")</f>
        <v>0.99984191</v>
      </c>
      <c r="M566" s="17">
        <f>_xlfn.IFNA(VLOOKUP(CONCATENATE($A566,"_",$B566), 'Srbench noise 0.01'!$A$1:$AH$1291, 34, FALSE),"")</f>
        <v>2.6438110000000001E-2</v>
      </c>
      <c r="N566" s="17">
        <f>_xlfn.IFNA(VLOOKUP(CONCATENATE($A566,"_",$B566), 'Srbench noise 0.01'!$A$1:$AH$1291, 16, FALSE),"")</f>
        <v>18</v>
      </c>
      <c r="O566" s="17">
        <f>_xlfn.IFNA(VLOOKUP(CONCATENATE($A566,"_",$B566), 'Srbench noise 0.01'!$A$1:$AH$1291, 18, FALSE),"")</f>
        <v>45.1</v>
      </c>
      <c r="P566" s="17" t="str">
        <f>_xlfn.IFNA(VLOOKUP(CONCATENATE($A566,"_",$B566), 'Srbench noise 0.01'!$A$1:$AH$1291, 28, FALSE),"")</f>
        <v>-0.18*x0*x1**2/(x1 - x2) + 0.97*x0*x1</v>
      </c>
      <c r="Q566" s="17">
        <f t="shared" si="51"/>
        <v>1</v>
      </c>
      <c r="R566" s="17">
        <f t="shared" si="52"/>
        <v>0</v>
      </c>
      <c r="S566" s="4">
        <f t="shared" si="53"/>
        <v>0</v>
      </c>
    </row>
    <row r="567" spans="1:19" x14ac:dyDescent="0.25">
      <c r="A567" t="s">
        <v>45</v>
      </c>
      <c r="B567">
        <v>14423</v>
      </c>
      <c r="C567" t="str">
        <f>VLOOKUP(A567,'srbench true models'!$A$1:$B$133,2,FALSE)</f>
        <v xml:space="preserve"> rho_c_0*v/sqrt(1-v**2/c**2)</v>
      </c>
      <c r="D567" s="3">
        <f>_xlfn.IFNA(VLOOKUP(CONCATENATE($A567,"_",$B567), 'Srbench noise 0'!$A$1:$AH$1291, 32, FALSE),"")</f>
        <v>0.99999742999999996</v>
      </c>
      <c r="E567" s="17">
        <f>_xlfn.IFNA(VLOOKUP(CONCATENATE($A567,"_",$B567), 'Srbench noise 0'!$A$1:$AH$1291, 34, FALSE),"")</f>
        <v>3.3843900000000001E-3</v>
      </c>
      <c r="F567" s="17">
        <f>_xlfn.IFNA(VLOOKUP(CONCATENATE($A567,"_",$B567), 'Srbench noise 0'!$A$1:$AH$1291, 16, FALSE),"")</f>
        <v>18</v>
      </c>
      <c r="G567" s="17">
        <f>_xlfn.IFNA(VLOOKUP(CONCATENATE($A567,"_",$B567), 'Srbench noise 0'!$A$1:$AH$1291, 18, FALSE),"")</f>
        <v>3600.2</v>
      </c>
      <c r="H567" s="17" t="str">
        <f>_xlfn.IFNA(VLOOKUP(CONCATENATE($A567,"_",$B567), 'Srbench noise 0'!$A$1:$AH$1291, 28, FALSE),"")</f>
        <v>0.39354564*x0*x1**3/(-0.4*x1 + x2)**2 + 1.00220028*x0*x1</v>
      </c>
      <c r="I567" s="17">
        <f t="shared" si="48"/>
        <v>1</v>
      </c>
      <c r="J567" s="17">
        <f t="shared" si="49"/>
        <v>0</v>
      </c>
      <c r="K567" s="4">
        <f t="shared" si="50"/>
        <v>0</v>
      </c>
      <c r="L567" s="3">
        <f>_xlfn.IFNA(VLOOKUP(CONCATENATE($A567,"_",$B567), 'Srbench noise 0.01'!$A$1:$AH$1291, 32, FALSE),"")</f>
        <v>0.99971465000000004</v>
      </c>
      <c r="M567" s="17">
        <f>_xlfn.IFNA(VLOOKUP(CONCATENATE($A567,"_",$B567), 'Srbench noise 0.01'!$A$1:$AH$1291, 34, FALSE),"")</f>
        <v>3.567273E-2</v>
      </c>
      <c r="N567" s="17">
        <f>_xlfn.IFNA(VLOOKUP(CONCATENATE($A567,"_",$B567), 'Srbench noise 0.01'!$A$1:$AH$1291, 16, FALSE),"")</f>
        <v>13</v>
      </c>
      <c r="O567" s="17">
        <f>_xlfn.IFNA(VLOOKUP(CONCATENATE($A567,"_",$B567), 'Srbench noise 0.01'!$A$1:$AH$1291, 18, FALSE),"")</f>
        <v>28.2</v>
      </c>
      <c r="P567" s="17" t="str">
        <f>_xlfn.IFNA(VLOOKUP(CONCATENATE($A567,"_",$B567), 'Srbench noise 0.01'!$A$1:$AH$1291, 28, FALSE),"")</f>
        <v>0.63*x0*x1**3/x2**2 + x0*x1</v>
      </c>
      <c r="Q567" s="17">
        <f t="shared" si="51"/>
        <v>1</v>
      </c>
      <c r="R567" s="17">
        <f t="shared" si="52"/>
        <v>0</v>
      </c>
      <c r="S567" s="4">
        <f t="shared" si="53"/>
        <v>0</v>
      </c>
    </row>
    <row r="568" spans="1:19" x14ac:dyDescent="0.25">
      <c r="A568" t="s">
        <v>45</v>
      </c>
      <c r="B568">
        <v>15795</v>
      </c>
      <c r="C568" t="str">
        <f>VLOOKUP(A568,'srbench true models'!$A$1:$B$133,2,FALSE)</f>
        <v xml:space="preserve"> rho_c_0*v/sqrt(1-v**2/c**2)</v>
      </c>
      <c r="D568" s="3">
        <f>_xlfn.IFNA(VLOOKUP(CONCATENATE($A568,"_",$B568), 'Srbench noise 0'!$A$1:$AH$1291, 32, FALSE),"")</f>
        <v>0.99999072</v>
      </c>
      <c r="E568" s="17">
        <f>_xlfn.IFNA(VLOOKUP(CONCATENATE($A568,"_",$B568), 'Srbench noise 0'!$A$1:$AH$1291, 34, FALSE),"")</f>
        <v>6.3990100000000001E-3</v>
      </c>
      <c r="F568" s="17">
        <f>_xlfn.IFNA(VLOOKUP(CONCATENATE($A568,"_",$B568), 'Srbench noise 0'!$A$1:$AH$1291, 16, FALSE),"")</f>
        <v>18</v>
      </c>
      <c r="G568" s="17">
        <f>_xlfn.IFNA(VLOOKUP(CONCATENATE($A568,"_",$B568), 'Srbench noise 0'!$A$1:$AH$1291, 18, FALSE),"")</f>
        <v>3601.1</v>
      </c>
      <c r="H568" s="17" t="str">
        <f>_xlfn.IFNA(VLOOKUP(CONCATENATE($A568,"_",$B568), 'Srbench noise 0'!$A$1:$AH$1291, 28, FALSE),"")</f>
        <v>0.43056651*x0*x1**3/(-0.33333333*x1 + x2)**2 + 1.00053026*x0*x1</v>
      </c>
      <c r="I568" s="17">
        <f t="shared" si="48"/>
        <v>1</v>
      </c>
      <c r="J568" s="17">
        <f t="shared" si="49"/>
        <v>0</v>
      </c>
      <c r="K568" s="4">
        <f t="shared" si="50"/>
        <v>0</v>
      </c>
      <c r="L568" s="3">
        <f>_xlfn.IFNA(VLOOKUP(CONCATENATE($A568,"_",$B568), 'Srbench noise 0.01'!$A$1:$AH$1291, 32, FALSE),"")</f>
        <v>0.99980002999999995</v>
      </c>
      <c r="M568" s="17">
        <f>_xlfn.IFNA(VLOOKUP(CONCATENATE($A568,"_",$B568), 'Srbench noise 0.01'!$A$1:$AH$1291, 34, FALSE),"")</f>
        <v>2.9704540000000001E-2</v>
      </c>
      <c r="N568" s="17">
        <f>_xlfn.IFNA(VLOOKUP(CONCATENATE($A568,"_",$B568), 'Srbench noise 0.01'!$A$1:$AH$1291, 16, FALSE),"")</f>
        <v>14</v>
      </c>
      <c r="O568" s="17">
        <f>_xlfn.IFNA(VLOOKUP(CONCATENATE($A568,"_",$B568), 'Srbench noise 0.01'!$A$1:$AH$1291, 18, FALSE),"")</f>
        <v>34.6</v>
      </c>
      <c r="P568" s="17" t="str">
        <f>_xlfn.IFNA(VLOOKUP(CONCATENATE($A568,"_",$B568), 'Srbench noise 0.01'!$A$1:$AH$1291, 28, FALSE),"")</f>
        <v>0.64*x0*x1**3/x2**2 + 0.99*x0*x1</v>
      </c>
      <c r="Q568" s="17">
        <f t="shared" si="51"/>
        <v>1</v>
      </c>
      <c r="R568" s="17">
        <f t="shared" si="52"/>
        <v>0</v>
      </c>
      <c r="S568" s="4">
        <f t="shared" si="53"/>
        <v>0</v>
      </c>
    </row>
    <row r="569" spans="1:19" x14ac:dyDescent="0.25">
      <c r="A569" t="s">
        <v>45</v>
      </c>
      <c r="B569">
        <v>16850</v>
      </c>
      <c r="C569" t="str">
        <f>VLOOKUP(A569,'srbench true models'!$A$1:$B$133,2,FALSE)</f>
        <v xml:space="preserve"> rho_c_0*v/sqrt(1-v**2/c**2)</v>
      </c>
      <c r="D569" s="3">
        <f>_xlfn.IFNA(VLOOKUP(CONCATENATE($A569,"_",$B569), 'Srbench noise 0'!$A$1:$AH$1291, 32, FALSE),"")</f>
        <v>0.99998189000000004</v>
      </c>
      <c r="E569" s="17">
        <f>_xlfn.IFNA(VLOOKUP(CONCATENATE($A569,"_",$B569), 'Srbench noise 0'!$A$1:$AH$1291, 34, FALSE),"")</f>
        <v>8.9939900000000003E-3</v>
      </c>
      <c r="F569" s="17">
        <f>_xlfn.IFNA(VLOOKUP(CONCATENATE($A569,"_",$B569), 'Srbench noise 0'!$A$1:$AH$1291, 16, FALSE),"")</f>
        <v>19</v>
      </c>
      <c r="G569" s="17">
        <f>_xlfn.IFNA(VLOOKUP(CONCATENATE($A569,"_",$B569), 'Srbench noise 0'!$A$1:$AH$1291, 18, FALSE),"")</f>
        <v>3600.6</v>
      </c>
      <c r="H569" s="17" t="str">
        <f>_xlfn.IFNA(VLOOKUP(CONCATENATE($A569,"_",$B569), 'Srbench noise 0'!$A$1:$AH$1291, 28, FALSE),"")</f>
        <v>-0.1357875*x0*x1**2/(x1 - 0.9*x2) + 0.98159823*x0*x1 + 0.00248818</v>
      </c>
      <c r="I569" s="17">
        <f t="shared" si="48"/>
        <v>1</v>
      </c>
      <c r="J569" s="17">
        <f t="shared" si="49"/>
        <v>0</v>
      </c>
      <c r="K569" s="4">
        <f t="shared" si="50"/>
        <v>0</v>
      </c>
      <c r="L569" s="3">
        <f>_xlfn.IFNA(VLOOKUP(CONCATENATE($A569,"_",$B569), 'Srbench noise 0.01'!$A$1:$AH$1291, 32, FALSE),"")</f>
        <v>0.99984139999999999</v>
      </c>
      <c r="M569" s="17">
        <f>_xlfn.IFNA(VLOOKUP(CONCATENATE($A569,"_",$B569), 'Srbench noise 0.01'!$A$1:$AH$1291, 34, FALSE),"")</f>
        <v>2.6613850000000001E-2</v>
      </c>
      <c r="N569" s="17">
        <f>_xlfn.IFNA(VLOOKUP(CONCATENATE($A569,"_",$B569), 'Srbench noise 0.01'!$A$1:$AH$1291, 16, FALSE),"")</f>
        <v>18</v>
      </c>
      <c r="O569" s="17">
        <f>_xlfn.IFNA(VLOOKUP(CONCATENATE($A569,"_",$B569), 'Srbench noise 0.01'!$A$1:$AH$1291, 18, FALSE),"")</f>
        <v>48.6</v>
      </c>
      <c r="P569" s="17" t="str">
        <f>_xlfn.IFNA(VLOOKUP(CONCATENATE($A569,"_",$B569), 'Srbench noise 0.01'!$A$1:$AH$1291, 28, FALSE),"")</f>
        <v>-0.18*x0*x1**2/(x1 - x2) + 0.97*x0*x1</v>
      </c>
      <c r="Q569" s="17">
        <f t="shared" si="51"/>
        <v>1</v>
      </c>
      <c r="R569" s="17">
        <f t="shared" si="52"/>
        <v>0</v>
      </c>
      <c r="S569" s="4">
        <f t="shared" si="53"/>
        <v>0</v>
      </c>
    </row>
    <row r="570" spans="1:19" x14ac:dyDescent="0.25">
      <c r="A570" t="s">
        <v>45</v>
      </c>
      <c r="B570">
        <v>21962</v>
      </c>
      <c r="C570" t="str">
        <f>VLOOKUP(A570,'srbench true models'!$A$1:$B$133,2,FALSE)</f>
        <v xml:space="preserve"> rho_c_0*v/sqrt(1-v**2/c**2)</v>
      </c>
      <c r="D570" s="3">
        <f>_xlfn.IFNA(VLOOKUP(CONCATENATE($A570,"_",$B570), 'Srbench noise 0'!$A$1:$AH$1291, 32, FALSE),"")</f>
        <v>0.99998257999999995</v>
      </c>
      <c r="E570" s="17">
        <f>_xlfn.IFNA(VLOOKUP(CONCATENATE($A570,"_",$B570), 'Srbench noise 0'!$A$1:$AH$1291, 34, FALSE),"")</f>
        <v>8.8067300000000005E-3</v>
      </c>
      <c r="F570" s="17">
        <f>_xlfn.IFNA(VLOOKUP(CONCATENATE($A570,"_",$B570), 'Srbench noise 0'!$A$1:$AH$1291, 16, FALSE),"")</f>
        <v>19</v>
      </c>
      <c r="G570" s="17">
        <f>_xlfn.IFNA(VLOOKUP(CONCATENATE($A570,"_",$B570), 'Srbench noise 0'!$A$1:$AH$1291, 18, FALSE),"")</f>
        <v>3600.2</v>
      </c>
      <c r="H570" s="17" t="str">
        <f>_xlfn.IFNA(VLOOKUP(CONCATENATE($A570,"_",$B570), 'Srbench noise 0'!$A$1:$AH$1291, 28, FALSE),"")</f>
        <v>-0.13615301*x0*x1**2/(x1 - 0.9*x2) + 0.98144438*x0*x1 + 0.00283023</v>
      </c>
      <c r="I570" s="17">
        <f t="shared" si="48"/>
        <v>1</v>
      </c>
      <c r="J570" s="17">
        <f t="shared" si="49"/>
        <v>0</v>
      </c>
      <c r="K570" s="4">
        <f t="shared" si="50"/>
        <v>0</v>
      </c>
      <c r="L570" s="3">
        <f>_xlfn.IFNA(VLOOKUP(CONCATENATE($A570,"_",$B570), 'Srbench noise 0.01'!$A$1:$AH$1291, 32, FALSE),"")</f>
        <v>0.99987928000000004</v>
      </c>
      <c r="M570" s="17">
        <f>_xlfn.IFNA(VLOOKUP(CONCATENATE($A570,"_",$B570), 'Srbench noise 0.01'!$A$1:$AH$1291, 34, FALSE),"")</f>
        <v>2.3185730000000002E-2</v>
      </c>
      <c r="N570" s="17">
        <f>_xlfn.IFNA(VLOOKUP(CONCATENATE($A570,"_",$B570), 'Srbench noise 0.01'!$A$1:$AH$1291, 16, FALSE),"")</f>
        <v>18</v>
      </c>
      <c r="O570" s="17">
        <f>_xlfn.IFNA(VLOOKUP(CONCATENATE($A570,"_",$B570), 'Srbench noise 0.01'!$A$1:$AH$1291, 18, FALSE),"")</f>
        <v>40.6</v>
      </c>
      <c r="P570" s="17" t="str">
        <f>_xlfn.IFNA(VLOOKUP(CONCATENATE($A570,"_",$B570), 'Srbench noise 0.01'!$A$1:$AH$1291, 28, FALSE),"")</f>
        <v>-0.19*x0*x1**2/(x1 - x2) + 0.97*x0*x1</v>
      </c>
      <c r="Q570" s="17">
        <f t="shared" si="51"/>
        <v>1</v>
      </c>
      <c r="R570" s="17">
        <f t="shared" si="52"/>
        <v>0</v>
      </c>
      <c r="S570" s="4">
        <f t="shared" si="53"/>
        <v>0</v>
      </c>
    </row>
    <row r="571" spans="1:19" x14ac:dyDescent="0.25">
      <c r="A571" t="s">
        <v>45</v>
      </c>
      <c r="B571">
        <v>23654</v>
      </c>
      <c r="C571" t="str">
        <f>VLOOKUP(A571,'srbench true models'!$A$1:$B$133,2,FALSE)</f>
        <v xml:space="preserve"> rho_c_0*v/sqrt(1-v**2/c**2)</v>
      </c>
      <c r="D571" s="3">
        <f>_xlfn.IFNA(VLOOKUP(CONCATENATE($A571,"_",$B571), 'Srbench noise 0'!$A$1:$AH$1291, 32, FALSE),"")</f>
        <v>0.99999769999999999</v>
      </c>
      <c r="E571" s="17">
        <f>_xlfn.IFNA(VLOOKUP(CONCATENATE($A571,"_",$B571), 'Srbench noise 0'!$A$1:$AH$1291, 34, FALSE),"")</f>
        <v>3.2019800000000001E-3</v>
      </c>
      <c r="F571" s="17">
        <f>_xlfn.IFNA(VLOOKUP(CONCATENATE($A571,"_",$B571), 'Srbench noise 0'!$A$1:$AH$1291, 16, FALSE),"")</f>
        <v>23</v>
      </c>
      <c r="G571" s="17">
        <f>_xlfn.IFNA(VLOOKUP(CONCATENATE($A571,"_",$B571), 'Srbench noise 0'!$A$1:$AH$1291, 18, FALSE),"")</f>
        <v>3601.2</v>
      </c>
      <c r="H571" s="17" t="str">
        <f>_xlfn.IFNA(VLOOKUP(CONCATENATE($A571,"_",$B571), 'Srbench noise 0'!$A$1:$AH$1291, 28, FALSE),"")</f>
        <v>-0.19195477*x0*x1**2/(x1 - x2) + 0.95577997*x0*x1 + 0.00325865*x0*x2 - 0.00063536</v>
      </c>
      <c r="I571" s="17">
        <f t="shared" si="48"/>
        <v>1</v>
      </c>
      <c r="J571" s="17">
        <f t="shared" si="49"/>
        <v>0</v>
      </c>
      <c r="K571" s="4">
        <f t="shared" si="50"/>
        <v>0</v>
      </c>
      <c r="L571" s="3">
        <f>_xlfn.IFNA(VLOOKUP(CONCATENATE($A571,"_",$B571), 'Srbench noise 0.01'!$A$1:$AH$1291, 32, FALSE),"")</f>
        <v>0.99977234999999998</v>
      </c>
      <c r="M571" s="17">
        <f>_xlfn.IFNA(VLOOKUP(CONCATENATE($A571,"_",$B571), 'Srbench noise 0.01'!$A$1:$AH$1291, 34, FALSE),"")</f>
        <v>3.1826889999999997E-2</v>
      </c>
      <c r="N571" s="17">
        <f>_xlfn.IFNA(VLOOKUP(CONCATENATE($A571,"_",$B571), 'Srbench noise 0.01'!$A$1:$AH$1291, 16, FALSE),"")</f>
        <v>18</v>
      </c>
      <c r="O571" s="17">
        <f>_xlfn.IFNA(VLOOKUP(CONCATENATE($A571,"_",$B571), 'Srbench noise 0.01'!$A$1:$AH$1291, 18, FALSE),"")</f>
        <v>59.4</v>
      </c>
      <c r="P571" s="17" t="str">
        <f>_xlfn.IFNA(VLOOKUP(CONCATENATE($A571,"_",$B571), 'Srbench noise 0.01'!$A$1:$AH$1291, 28, FALSE),"")</f>
        <v>-0.18*x0*x1**2/(x1 - x2) + 0.98*x0*x1</v>
      </c>
      <c r="Q571" s="17">
        <f t="shared" si="51"/>
        <v>1</v>
      </c>
      <c r="R571" s="17">
        <f t="shared" si="52"/>
        <v>0</v>
      </c>
      <c r="S571" s="4">
        <f t="shared" si="53"/>
        <v>0</v>
      </c>
    </row>
    <row r="572" spans="1:19" x14ac:dyDescent="0.25">
      <c r="A572" t="s">
        <v>45</v>
      </c>
      <c r="B572">
        <v>28020</v>
      </c>
      <c r="C572" t="str">
        <f>VLOOKUP(A572,'srbench true models'!$A$1:$B$133,2,FALSE)</f>
        <v xml:space="preserve"> rho_c_0*v/sqrt(1-v**2/c**2)</v>
      </c>
      <c r="D572" s="3">
        <f>_xlfn.IFNA(VLOOKUP(CONCATENATE($A572,"_",$B572), 'Srbench noise 0'!$A$1:$AH$1291, 32, FALSE),"")</f>
        <v>0.99999232999999998</v>
      </c>
      <c r="E572" s="17">
        <f>_xlfn.IFNA(VLOOKUP(CONCATENATE($A572,"_",$B572), 'Srbench noise 0'!$A$1:$AH$1291, 34, FALSE),"")</f>
        <v>5.8439E-3</v>
      </c>
      <c r="F572" s="17">
        <f>_xlfn.IFNA(VLOOKUP(CONCATENATE($A572,"_",$B572), 'Srbench noise 0'!$A$1:$AH$1291, 16, FALSE),"")</f>
        <v>18</v>
      </c>
      <c r="G572" s="17">
        <f>_xlfn.IFNA(VLOOKUP(CONCATENATE($A572,"_",$B572), 'Srbench noise 0'!$A$1:$AH$1291, 18, FALSE),"")</f>
        <v>3601.8</v>
      </c>
      <c r="H572" s="17" t="str">
        <f>_xlfn.IFNA(VLOOKUP(CONCATENATE($A572,"_",$B572), 'Srbench noise 0'!$A$1:$AH$1291, 28, FALSE),"")</f>
        <v>0.43060013*x0*x1**3/(-0.33333333*x1 + x2)**2 + 1.00047426*x0*x1</v>
      </c>
      <c r="I572" s="17">
        <f t="shared" si="48"/>
        <v>1</v>
      </c>
      <c r="J572" s="17">
        <f t="shared" si="49"/>
        <v>0</v>
      </c>
      <c r="K572" s="4">
        <f t="shared" si="50"/>
        <v>0</v>
      </c>
      <c r="L572" s="3">
        <f>_xlfn.IFNA(VLOOKUP(CONCATENATE($A572,"_",$B572), 'Srbench noise 0.01'!$A$1:$AH$1291, 32, FALSE),"")</f>
        <v>0.99975862999999998</v>
      </c>
      <c r="M572" s="17">
        <f>_xlfn.IFNA(VLOOKUP(CONCATENATE($A572,"_",$B572), 'Srbench noise 0.01'!$A$1:$AH$1291, 34, FALSE),"")</f>
        <v>3.2776859999999998E-2</v>
      </c>
      <c r="N572" s="17">
        <f>_xlfn.IFNA(VLOOKUP(CONCATENATE($A572,"_",$B572), 'Srbench noise 0.01'!$A$1:$AH$1291, 16, FALSE),"")</f>
        <v>14</v>
      </c>
      <c r="O572" s="17">
        <f>_xlfn.IFNA(VLOOKUP(CONCATENATE($A572,"_",$B572), 'Srbench noise 0.01'!$A$1:$AH$1291, 18, FALSE),"")</f>
        <v>29</v>
      </c>
      <c r="P572" s="17" t="str">
        <f>_xlfn.IFNA(VLOOKUP(CONCATENATE($A572,"_",$B572), 'Srbench noise 0.01'!$A$1:$AH$1291, 28, FALSE),"")</f>
        <v>0.63*x0*x1**3/x2**2 + 0.99*x0*x1</v>
      </c>
      <c r="Q572" s="17">
        <f t="shared" si="51"/>
        <v>1</v>
      </c>
      <c r="R572" s="17">
        <f t="shared" si="52"/>
        <v>0</v>
      </c>
      <c r="S572" s="4">
        <f t="shared" si="53"/>
        <v>0</v>
      </c>
    </row>
    <row r="573" spans="1:19" x14ac:dyDescent="0.25">
      <c r="A573" t="s">
        <v>45</v>
      </c>
      <c r="B573">
        <v>29910</v>
      </c>
      <c r="C573" t="str">
        <f>VLOOKUP(A573,'srbench true models'!$A$1:$B$133,2,FALSE)</f>
        <v xml:space="preserve"> rho_c_0*v/sqrt(1-v**2/c**2)</v>
      </c>
      <c r="D573" s="3">
        <f>_xlfn.IFNA(VLOOKUP(CONCATENATE($A573,"_",$B573), 'Srbench noise 0'!$A$1:$AH$1291, 32, FALSE),"")</f>
        <v>0.99997714999999998</v>
      </c>
      <c r="E573" s="17">
        <f>_xlfn.IFNA(VLOOKUP(CONCATENATE($A573,"_",$B573), 'Srbench noise 0'!$A$1:$AH$1291, 34, FALSE),"")</f>
        <v>1.007045E-2</v>
      </c>
      <c r="F573" s="17">
        <f>_xlfn.IFNA(VLOOKUP(CONCATENATE($A573,"_",$B573), 'Srbench noise 0'!$A$1:$AH$1291, 16, FALSE),"")</f>
        <v>18</v>
      </c>
      <c r="G573" s="17">
        <f>_xlfn.IFNA(VLOOKUP(CONCATENATE($A573,"_",$B573), 'Srbench noise 0'!$A$1:$AH$1291, 18, FALSE),"")</f>
        <v>3600.4</v>
      </c>
      <c r="H573" s="17" t="str">
        <f>_xlfn.IFNA(VLOOKUP(CONCATENATE($A573,"_",$B573), 'Srbench noise 0'!$A$1:$AH$1291, 28, FALSE),"")</f>
        <v>-0.13325432*x0*x1**2/(x1 - 0.9*x2) + 0.98254644*x0*x1</v>
      </c>
      <c r="I573" s="17">
        <f t="shared" si="48"/>
        <v>1</v>
      </c>
      <c r="J573" s="17">
        <f t="shared" si="49"/>
        <v>0</v>
      </c>
      <c r="K573" s="4">
        <f t="shared" si="50"/>
        <v>0</v>
      </c>
      <c r="L573" s="3">
        <f>_xlfn.IFNA(VLOOKUP(CONCATENATE($A573,"_",$B573), 'Srbench noise 0.01'!$A$1:$AH$1291, 32, FALSE),"")</f>
        <v>0.99994050000000001</v>
      </c>
      <c r="M573" s="17">
        <f>_xlfn.IFNA(VLOOKUP(CONCATENATE($A573,"_",$B573), 'Srbench noise 0.01'!$A$1:$AH$1291, 34, FALSE),"")</f>
        <v>1.625004E-2</v>
      </c>
      <c r="N573" s="17">
        <f>_xlfn.IFNA(VLOOKUP(CONCATENATE($A573,"_",$B573), 'Srbench noise 0.01'!$A$1:$AH$1291, 16, FALSE),"")</f>
        <v>19</v>
      </c>
      <c r="O573" s="17">
        <f>_xlfn.IFNA(VLOOKUP(CONCATENATE($A573,"_",$B573), 'Srbench noise 0.01'!$A$1:$AH$1291, 18, FALSE),"")</f>
        <v>54.2</v>
      </c>
      <c r="P573" s="17" t="str">
        <f>_xlfn.IFNA(VLOOKUP(CONCATENATE($A573,"_",$B573), 'Srbench noise 0.01'!$A$1:$AH$1291, 28, FALSE),"")</f>
        <v>-0.13*x0*x1**2/(x1 - 0.9*x2) + 0.98*x0*x1 + 0.02</v>
      </c>
      <c r="Q573" s="17">
        <f t="shared" si="51"/>
        <v>1</v>
      </c>
      <c r="R573" s="17">
        <f t="shared" si="52"/>
        <v>0</v>
      </c>
      <c r="S573" s="4">
        <f t="shared" si="53"/>
        <v>0</v>
      </c>
    </row>
    <row r="574" spans="1:19" x14ac:dyDescent="0.25">
      <c r="A574" t="s">
        <v>59</v>
      </c>
      <c r="B574">
        <v>860</v>
      </c>
      <c r="C574" t="str">
        <f>VLOOKUP(A574,'srbench true models'!$A$1:$B$133,2,FALSE)</f>
        <v xml:space="preserve"> -mom*B*cos(theta)</v>
      </c>
      <c r="D574" s="3">
        <f>_xlfn.IFNA(VLOOKUP(CONCATENATE($A574,"_",$B574), 'Srbench noise 0'!$A$1:$AH$1291, 32, FALSE),"")</f>
        <v>1</v>
      </c>
      <c r="E574" s="17">
        <f>_xlfn.IFNA(VLOOKUP(CONCATENATE($A574,"_",$B574), 'Srbench noise 0'!$A$1:$AH$1291, 34, FALSE),"")</f>
        <v>0</v>
      </c>
      <c r="F574" s="17">
        <f>_xlfn.IFNA(VLOOKUP(CONCATENATE($A574,"_",$B574), 'Srbench noise 0'!$A$1:$AH$1291, 16, FALSE),"")</f>
        <v>6</v>
      </c>
      <c r="G574" s="17">
        <f>_xlfn.IFNA(VLOOKUP(CONCATENATE($A574,"_",$B574), 'Srbench noise 0'!$A$1:$AH$1291, 18, FALSE),"")</f>
        <v>13.8</v>
      </c>
      <c r="H574" s="17" t="str">
        <f>_xlfn.IFNA(VLOOKUP(CONCATENATE($A574,"_",$B574), 'Srbench noise 0'!$A$1:$AH$1291, 28, FALSE),"")</f>
        <v>-x0*x1*cos(x2)</v>
      </c>
      <c r="I574" s="17">
        <f t="shared" si="48"/>
        <v>1</v>
      </c>
      <c r="J574" s="17">
        <f t="shared" si="49"/>
        <v>1</v>
      </c>
      <c r="K574" s="4">
        <f t="shared" si="50"/>
        <v>1</v>
      </c>
      <c r="L574" s="3">
        <f>_xlfn.IFNA(VLOOKUP(CONCATENATE($A574,"_",$B574), 'Srbench noise 0.01'!$A$1:$AH$1291, 32, FALSE),"")</f>
        <v>1</v>
      </c>
      <c r="M574" s="17">
        <f>_xlfn.IFNA(VLOOKUP(CONCATENATE($A574,"_",$B574), 'Srbench noise 0.01'!$A$1:$AH$1291, 34, FALSE),"")</f>
        <v>0</v>
      </c>
      <c r="N574" s="17">
        <f>_xlfn.IFNA(VLOOKUP(CONCATENATE($A574,"_",$B574), 'Srbench noise 0.01'!$A$1:$AH$1291, 16, FALSE),"")</f>
        <v>6</v>
      </c>
      <c r="O574" s="17">
        <f>_xlfn.IFNA(VLOOKUP(CONCATENATE($A574,"_",$B574), 'Srbench noise 0.01'!$A$1:$AH$1291, 18, FALSE),"")</f>
        <v>13.6</v>
      </c>
      <c r="P574" s="17" t="str">
        <f>_xlfn.IFNA(VLOOKUP(CONCATENATE($A574,"_",$B574), 'Srbench noise 0.01'!$A$1:$AH$1291, 28, FALSE),"")</f>
        <v>-x0*x1*cos(x2)</v>
      </c>
      <c r="Q574" s="17">
        <f t="shared" si="51"/>
        <v>1</v>
      </c>
      <c r="R574" s="17">
        <f t="shared" si="52"/>
        <v>1</v>
      </c>
      <c r="S574" s="4">
        <f t="shared" si="53"/>
        <v>1</v>
      </c>
    </row>
    <row r="575" spans="1:19" x14ac:dyDescent="0.25">
      <c r="A575" t="s">
        <v>59</v>
      </c>
      <c r="B575">
        <v>4426</v>
      </c>
      <c r="C575" t="str">
        <f>VLOOKUP(A575,'srbench true models'!$A$1:$B$133,2,FALSE)</f>
        <v xml:space="preserve"> -mom*B*cos(theta)</v>
      </c>
      <c r="D575" s="3">
        <f>_xlfn.IFNA(VLOOKUP(CONCATENATE($A575,"_",$B575), 'Srbench noise 0'!$A$1:$AH$1291, 32, FALSE),"")</f>
        <v>1</v>
      </c>
      <c r="E575" s="17">
        <f>_xlfn.IFNA(VLOOKUP(CONCATENATE($A575,"_",$B575), 'Srbench noise 0'!$A$1:$AH$1291, 34, FALSE),"")</f>
        <v>0</v>
      </c>
      <c r="F575" s="17">
        <f>_xlfn.IFNA(VLOOKUP(CONCATENATE($A575,"_",$B575), 'Srbench noise 0'!$A$1:$AH$1291, 16, FALSE),"")</f>
        <v>6</v>
      </c>
      <c r="G575" s="17">
        <f>_xlfn.IFNA(VLOOKUP(CONCATENATE($A575,"_",$B575), 'Srbench noise 0'!$A$1:$AH$1291, 18, FALSE),"")</f>
        <v>14</v>
      </c>
      <c r="H575" s="17" t="str">
        <f>_xlfn.IFNA(VLOOKUP(CONCATENATE($A575,"_",$B575), 'Srbench noise 0'!$A$1:$AH$1291, 28, FALSE),"")</f>
        <v>-x0*x1*cos(x2)</v>
      </c>
      <c r="I575" s="17">
        <f t="shared" si="48"/>
        <v>1</v>
      </c>
      <c r="J575" s="17">
        <f t="shared" si="49"/>
        <v>1</v>
      </c>
      <c r="K575" s="4">
        <f t="shared" si="50"/>
        <v>1</v>
      </c>
      <c r="L575" s="3">
        <f>_xlfn.IFNA(VLOOKUP(CONCATENATE($A575,"_",$B575), 'Srbench noise 0.01'!$A$1:$AH$1291, 32, FALSE),"")</f>
        <v>1</v>
      </c>
      <c r="M575" s="17">
        <f>_xlfn.IFNA(VLOOKUP(CONCATENATE($A575,"_",$B575), 'Srbench noise 0.01'!$A$1:$AH$1291, 34, FALSE),"")</f>
        <v>0</v>
      </c>
      <c r="N575" s="17">
        <f>_xlfn.IFNA(VLOOKUP(CONCATENATE($A575,"_",$B575), 'Srbench noise 0.01'!$A$1:$AH$1291, 16, FALSE),"")</f>
        <v>6</v>
      </c>
      <c r="O575" s="17">
        <f>_xlfn.IFNA(VLOOKUP(CONCATENATE($A575,"_",$B575), 'Srbench noise 0.01'!$A$1:$AH$1291, 18, FALSE),"")</f>
        <v>13.2</v>
      </c>
      <c r="P575" s="17" t="str">
        <f>_xlfn.IFNA(VLOOKUP(CONCATENATE($A575,"_",$B575), 'Srbench noise 0.01'!$A$1:$AH$1291, 28, FALSE),"")</f>
        <v>-x0*x1*cos(x2)</v>
      </c>
      <c r="Q575" s="17">
        <f t="shared" si="51"/>
        <v>1</v>
      </c>
      <c r="R575" s="17">
        <f t="shared" si="52"/>
        <v>1</v>
      </c>
      <c r="S575" s="4">
        <f t="shared" si="53"/>
        <v>1</v>
      </c>
    </row>
    <row r="576" spans="1:19" x14ac:dyDescent="0.25">
      <c r="A576" t="s">
        <v>59</v>
      </c>
      <c r="B576">
        <v>5390</v>
      </c>
      <c r="C576" t="str">
        <f>VLOOKUP(A576,'srbench true models'!$A$1:$B$133,2,FALSE)</f>
        <v xml:space="preserve"> -mom*B*cos(theta)</v>
      </c>
      <c r="D576" s="3">
        <f>_xlfn.IFNA(VLOOKUP(CONCATENATE($A576,"_",$B576), 'Srbench noise 0'!$A$1:$AH$1291, 32, FALSE),"")</f>
        <v>1</v>
      </c>
      <c r="E576" s="17">
        <f>_xlfn.IFNA(VLOOKUP(CONCATENATE($A576,"_",$B576), 'Srbench noise 0'!$A$1:$AH$1291, 34, FALSE),"")</f>
        <v>0</v>
      </c>
      <c r="F576" s="17">
        <f>_xlfn.IFNA(VLOOKUP(CONCATENATE($A576,"_",$B576), 'Srbench noise 0'!$A$1:$AH$1291, 16, FALSE),"")</f>
        <v>6</v>
      </c>
      <c r="G576" s="17">
        <f>_xlfn.IFNA(VLOOKUP(CONCATENATE($A576,"_",$B576), 'Srbench noise 0'!$A$1:$AH$1291, 18, FALSE),"")</f>
        <v>14.4</v>
      </c>
      <c r="H576" s="17" t="str">
        <f>_xlfn.IFNA(VLOOKUP(CONCATENATE($A576,"_",$B576), 'Srbench noise 0'!$A$1:$AH$1291, 28, FALSE),"")</f>
        <v>-x0*x1*cos(x2)</v>
      </c>
      <c r="I576" s="17">
        <f t="shared" si="48"/>
        <v>1</v>
      </c>
      <c r="J576" s="17">
        <f t="shared" si="49"/>
        <v>1</v>
      </c>
      <c r="K576" s="4">
        <f t="shared" si="50"/>
        <v>1</v>
      </c>
      <c r="L576" s="3">
        <f>_xlfn.IFNA(VLOOKUP(CONCATENATE($A576,"_",$B576), 'Srbench noise 0.01'!$A$1:$AH$1291, 32, FALSE),"")</f>
        <v>1</v>
      </c>
      <c r="M576" s="17">
        <f>_xlfn.IFNA(VLOOKUP(CONCATENATE($A576,"_",$B576), 'Srbench noise 0.01'!$A$1:$AH$1291, 34, FALSE),"")</f>
        <v>0</v>
      </c>
      <c r="N576" s="17">
        <f>_xlfn.IFNA(VLOOKUP(CONCATENATE($A576,"_",$B576), 'Srbench noise 0.01'!$A$1:$AH$1291, 16, FALSE),"")</f>
        <v>6</v>
      </c>
      <c r="O576" s="17">
        <f>_xlfn.IFNA(VLOOKUP(CONCATENATE($A576,"_",$B576), 'Srbench noise 0.01'!$A$1:$AH$1291, 18, FALSE),"")</f>
        <v>13.4</v>
      </c>
      <c r="P576" s="17" t="str">
        <f>_xlfn.IFNA(VLOOKUP(CONCATENATE($A576,"_",$B576), 'Srbench noise 0.01'!$A$1:$AH$1291, 28, FALSE),"")</f>
        <v>-x0*x1*cos(x2)</v>
      </c>
      <c r="Q576" s="17">
        <f t="shared" si="51"/>
        <v>1</v>
      </c>
      <c r="R576" s="17">
        <f t="shared" si="52"/>
        <v>1</v>
      </c>
      <c r="S576" s="4">
        <f t="shared" si="53"/>
        <v>1</v>
      </c>
    </row>
    <row r="577" spans="1:19" x14ac:dyDescent="0.25">
      <c r="A577" t="s">
        <v>59</v>
      </c>
      <c r="B577">
        <v>14423</v>
      </c>
      <c r="C577" t="str">
        <f>VLOOKUP(A577,'srbench true models'!$A$1:$B$133,2,FALSE)</f>
        <v xml:space="preserve"> -mom*B*cos(theta)</v>
      </c>
      <c r="D577" s="3">
        <f>_xlfn.IFNA(VLOOKUP(CONCATENATE($A577,"_",$B577), 'Srbench noise 0'!$A$1:$AH$1291, 32, FALSE),"")</f>
        <v>1</v>
      </c>
      <c r="E577" s="17">
        <f>_xlfn.IFNA(VLOOKUP(CONCATENATE($A577,"_",$B577), 'Srbench noise 0'!$A$1:$AH$1291, 34, FALSE),"")</f>
        <v>0</v>
      </c>
      <c r="F577" s="17">
        <f>_xlfn.IFNA(VLOOKUP(CONCATENATE($A577,"_",$B577), 'Srbench noise 0'!$A$1:$AH$1291, 16, FALSE),"")</f>
        <v>6</v>
      </c>
      <c r="G577" s="17">
        <f>_xlfn.IFNA(VLOOKUP(CONCATENATE($A577,"_",$B577), 'Srbench noise 0'!$A$1:$AH$1291, 18, FALSE),"")</f>
        <v>13.6</v>
      </c>
      <c r="H577" s="17" t="str">
        <f>_xlfn.IFNA(VLOOKUP(CONCATENATE($A577,"_",$B577), 'Srbench noise 0'!$A$1:$AH$1291, 28, FALSE),"")</f>
        <v>-x0*x1*cos(x2)</v>
      </c>
      <c r="I577" s="17">
        <f t="shared" si="48"/>
        <v>1</v>
      </c>
      <c r="J577" s="17">
        <f t="shared" si="49"/>
        <v>1</v>
      </c>
      <c r="K577" s="4">
        <f t="shared" si="50"/>
        <v>1</v>
      </c>
      <c r="L577" s="3">
        <f>_xlfn.IFNA(VLOOKUP(CONCATENATE($A577,"_",$B577), 'Srbench noise 0.01'!$A$1:$AH$1291, 32, FALSE),"")</f>
        <v>0.99999634999999998</v>
      </c>
      <c r="M577" s="17">
        <f>_xlfn.IFNA(VLOOKUP(CONCATENATE($A577,"_",$B577), 'Srbench noise 0.01'!$A$1:$AH$1291, 34, FALSE),"")</f>
        <v>0.01</v>
      </c>
      <c r="N577" s="17">
        <f>_xlfn.IFNA(VLOOKUP(CONCATENATE($A577,"_",$B577), 'Srbench noise 0.01'!$A$1:$AH$1291, 16, FALSE),"")</f>
        <v>8</v>
      </c>
      <c r="O577" s="17">
        <f>_xlfn.IFNA(VLOOKUP(CONCATENATE($A577,"_",$B577), 'Srbench noise 0.01'!$A$1:$AH$1291, 18, FALSE),"")</f>
        <v>14.8</v>
      </c>
      <c r="P577" s="17" t="str">
        <f>_xlfn.IFNA(VLOOKUP(CONCATENATE($A577,"_",$B577), 'Srbench noise 0.01'!$A$1:$AH$1291, 28, FALSE),"")</f>
        <v>-x0*x1*cos(x2) + 0.01</v>
      </c>
      <c r="Q577" s="17">
        <f t="shared" si="51"/>
        <v>1</v>
      </c>
      <c r="R577" s="17">
        <f t="shared" si="52"/>
        <v>0</v>
      </c>
      <c r="S577" s="4">
        <f t="shared" si="53"/>
        <v>0</v>
      </c>
    </row>
    <row r="578" spans="1:19" x14ac:dyDescent="0.25">
      <c r="A578" t="s">
        <v>59</v>
      </c>
      <c r="B578">
        <v>15795</v>
      </c>
      <c r="C578" t="str">
        <f>VLOOKUP(A578,'srbench true models'!$A$1:$B$133,2,FALSE)</f>
        <v xml:space="preserve"> -mom*B*cos(theta)</v>
      </c>
      <c r="D578" s="3">
        <f>_xlfn.IFNA(VLOOKUP(CONCATENATE($A578,"_",$B578), 'Srbench noise 0'!$A$1:$AH$1291, 32, FALSE),"")</f>
        <v>1</v>
      </c>
      <c r="E578" s="17">
        <f>_xlfn.IFNA(VLOOKUP(CONCATENATE($A578,"_",$B578), 'Srbench noise 0'!$A$1:$AH$1291, 34, FALSE),"")</f>
        <v>0</v>
      </c>
      <c r="F578" s="17">
        <f>_xlfn.IFNA(VLOOKUP(CONCATENATE($A578,"_",$B578), 'Srbench noise 0'!$A$1:$AH$1291, 16, FALSE),"")</f>
        <v>6</v>
      </c>
      <c r="G578" s="17">
        <f>_xlfn.IFNA(VLOOKUP(CONCATENATE($A578,"_",$B578), 'Srbench noise 0'!$A$1:$AH$1291, 18, FALSE),"")</f>
        <v>13.9</v>
      </c>
      <c r="H578" s="17" t="str">
        <f>_xlfn.IFNA(VLOOKUP(CONCATENATE($A578,"_",$B578), 'Srbench noise 0'!$A$1:$AH$1291, 28, FALSE),"")</f>
        <v>-x0*x1*cos(x2)</v>
      </c>
      <c r="I578" s="17">
        <f t="shared" si="48"/>
        <v>1</v>
      </c>
      <c r="J578" s="17">
        <f t="shared" si="49"/>
        <v>1</v>
      </c>
      <c r="K578" s="4">
        <f t="shared" si="50"/>
        <v>1</v>
      </c>
      <c r="L578" s="3">
        <f>_xlfn.IFNA(VLOOKUP(CONCATENATE($A578,"_",$B578), 'Srbench noise 0.01'!$A$1:$AH$1291, 32, FALSE),"")</f>
        <v>1</v>
      </c>
      <c r="M578" s="17">
        <f>_xlfn.IFNA(VLOOKUP(CONCATENATE($A578,"_",$B578), 'Srbench noise 0.01'!$A$1:$AH$1291, 34, FALSE),"")</f>
        <v>0</v>
      </c>
      <c r="N578" s="17">
        <f>_xlfn.IFNA(VLOOKUP(CONCATENATE($A578,"_",$B578), 'Srbench noise 0.01'!$A$1:$AH$1291, 16, FALSE),"")</f>
        <v>6</v>
      </c>
      <c r="O578" s="17">
        <f>_xlfn.IFNA(VLOOKUP(CONCATENATE($A578,"_",$B578), 'Srbench noise 0.01'!$A$1:$AH$1291, 18, FALSE),"")</f>
        <v>14.4</v>
      </c>
      <c r="P578" s="17" t="str">
        <f>_xlfn.IFNA(VLOOKUP(CONCATENATE($A578,"_",$B578), 'Srbench noise 0.01'!$A$1:$AH$1291, 28, FALSE),"")</f>
        <v>-x0*x1*cos(x2)</v>
      </c>
      <c r="Q578" s="17">
        <f t="shared" si="51"/>
        <v>1</v>
      </c>
      <c r="R578" s="17">
        <f t="shared" si="52"/>
        <v>1</v>
      </c>
      <c r="S578" s="4">
        <f t="shared" si="53"/>
        <v>1</v>
      </c>
    </row>
    <row r="579" spans="1:19" x14ac:dyDescent="0.25">
      <c r="A579" t="s">
        <v>59</v>
      </c>
      <c r="B579">
        <v>16850</v>
      </c>
      <c r="C579" t="str">
        <f>VLOOKUP(A579,'srbench true models'!$A$1:$B$133,2,FALSE)</f>
        <v xml:space="preserve"> -mom*B*cos(theta)</v>
      </c>
      <c r="D579" s="3">
        <f>_xlfn.IFNA(VLOOKUP(CONCATENATE($A579,"_",$B579), 'Srbench noise 0'!$A$1:$AH$1291, 32, FALSE),"")</f>
        <v>1</v>
      </c>
      <c r="E579" s="17">
        <f>_xlfn.IFNA(VLOOKUP(CONCATENATE($A579,"_",$B579), 'Srbench noise 0'!$A$1:$AH$1291, 34, FALSE),"")</f>
        <v>0</v>
      </c>
      <c r="F579" s="17">
        <f>_xlfn.IFNA(VLOOKUP(CONCATENATE($A579,"_",$B579), 'Srbench noise 0'!$A$1:$AH$1291, 16, FALSE),"")</f>
        <v>6</v>
      </c>
      <c r="G579" s="17">
        <f>_xlfn.IFNA(VLOOKUP(CONCATENATE($A579,"_",$B579), 'Srbench noise 0'!$A$1:$AH$1291, 18, FALSE),"")</f>
        <v>13.7</v>
      </c>
      <c r="H579" s="17" t="str">
        <f>_xlfn.IFNA(VLOOKUP(CONCATENATE($A579,"_",$B579), 'Srbench noise 0'!$A$1:$AH$1291, 28, FALSE),"")</f>
        <v>-x0*x1*cos(x2)</v>
      </c>
      <c r="I579" s="17">
        <f t="shared" si="48"/>
        <v>1</v>
      </c>
      <c r="J579" s="17">
        <f t="shared" si="49"/>
        <v>1</v>
      </c>
      <c r="K579" s="4">
        <f t="shared" si="50"/>
        <v>1</v>
      </c>
      <c r="L579" s="3">
        <f>_xlfn.IFNA(VLOOKUP(CONCATENATE($A579,"_",$B579), 'Srbench noise 0.01'!$A$1:$AH$1291, 32, FALSE),"")</f>
        <v>1</v>
      </c>
      <c r="M579" s="17">
        <f>_xlfn.IFNA(VLOOKUP(CONCATENATE($A579,"_",$B579), 'Srbench noise 0.01'!$A$1:$AH$1291, 34, FALSE),"")</f>
        <v>0</v>
      </c>
      <c r="N579" s="17">
        <f>_xlfn.IFNA(VLOOKUP(CONCATENATE($A579,"_",$B579), 'Srbench noise 0.01'!$A$1:$AH$1291, 16, FALSE),"")</f>
        <v>6</v>
      </c>
      <c r="O579" s="17">
        <f>_xlfn.IFNA(VLOOKUP(CONCATENATE($A579,"_",$B579), 'Srbench noise 0.01'!$A$1:$AH$1291, 18, FALSE),"")</f>
        <v>13.6</v>
      </c>
      <c r="P579" s="17" t="str">
        <f>_xlfn.IFNA(VLOOKUP(CONCATENATE($A579,"_",$B579), 'Srbench noise 0.01'!$A$1:$AH$1291, 28, FALSE),"")</f>
        <v>-x0*x1*cos(x2)</v>
      </c>
      <c r="Q579" s="17">
        <f t="shared" si="51"/>
        <v>1</v>
      </c>
      <c r="R579" s="17">
        <f t="shared" si="52"/>
        <v>1</v>
      </c>
      <c r="S579" s="4">
        <f t="shared" si="53"/>
        <v>1</v>
      </c>
    </row>
    <row r="580" spans="1:19" x14ac:dyDescent="0.25">
      <c r="A580" t="s">
        <v>59</v>
      </c>
      <c r="B580">
        <v>21962</v>
      </c>
      <c r="C580" t="str">
        <f>VLOOKUP(A580,'srbench true models'!$A$1:$B$133,2,FALSE)</f>
        <v xml:space="preserve"> -mom*B*cos(theta)</v>
      </c>
      <c r="D580" s="3">
        <f>_xlfn.IFNA(VLOOKUP(CONCATENATE($A580,"_",$B580), 'Srbench noise 0'!$A$1:$AH$1291, 32, FALSE),"")</f>
        <v>1</v>
      </c>
      <c r="E580" s="17">
        <f>_xlfn.IFNA(VLOOKUP(CONCATENATE($A580,"_",$B580), 'Srbench noise 0'!$A$1:$AH$1291, 34, FALSE),"")</f>
        <v>0</v>
      </c>
      <c r="F580" s="17">
        <f>_xlfn.IFNA(VLOOKUP(CONCATENATE($A580,"_",$B580), 'Srbench noise 0'!$A$1:$AH$1291, 16, FALSE),"")</f>
        <v>6</v>
      </c>
      <c r="G580" s="17">
        <f>_xlfn.IFNA(VLOOKUP(CONCATENATE($A580,"_",$B580), 'Srbench noise 0'!$A$1:$AH$1291, 18, FALSE),"")</f>
        <v>13</v>
      </c>
      <c r="H580" s="17" t="str">
        <f>_xlfn.IFNA(VLOOKUP(CONCATENATE($A580,"_",$B580), 'Srbench noise 0'!$A$1:$AH$1291, 28, FALSE),"")</f>
        <v>-x0*x1*cos(x2)</v>
      </c>
      <c r="I580" s="17">
        <f t="shared" si="48"/>
        <v>1</v>
      </c>
      <c r="J580" s="17">
        <f t="shared" si="49"/>
        <v>1</v>
      </c>
      <c r="K580" s="4">
        <f t="shared" si="50"/>
        <v>1</v>
      </c>
      <c r="L580" s="3">
        <f>_xlfn.IFNA(VLOOKUP(CONCATENATE($A580,"_",$B580), 'Srbench noise 0.01'!$A$1:$AH$1291, 32, FALSE),"")</f>
        <v>1</v>
      </c>
      <c r="M580" s="17">
        <f>_xlfn.IFNA(VLOOKUP(CONCATENATE($A580,"_",$B580), 'Srbench noise 0.01'!$A$1:$AH$1291, 34, FALSE),"")</f>
        <v>0</v>
      </c>
      <c r="N580" s="17">
        <f>_xlfn.IFNA(VLOOKUP(CONCATENATE($A580,"_",$B580), 'Srbench noise 0.01'!$A$1:$AH$1291, 16, FALSE),"")</f>
        <v>6</v>
      </c>
      <c r="O580" s="17">
        <f>_xlfn.IFNA(VLOOKUP(CONCATENATE($A580,"_",$B580), 'Srbench noise 0.01'!$A$1:$AH$1291, 18, FALSE),"")</f>
        <v>12.6</v>
      </c>
      <c r="P580" s="17" t="str">
        <f>_xlfn.IFNA(VLOOKUP(CONCATENATE($A580,"_",$B580), 'Srbench noise 0.01'!$A$1:$AH$1291, 28, FALSE),"")</f>
        <v>-x0*x1*cos(x2)</v>
      </c>
      <c r="Q580" s="17">
        <f t="shared" si="51"/>
        <v>1</v>
      </c>
      <c r="R580" s="17">
        <f t="shared" si="52"/>
        <v>1</v>
      </c>
      <c r="S580" s="4">
        <f t="shared" si="53"/>
        <v>1</v>
      </c>
    </row>
    <row r="581" spans="1:19" x14ac:dyDescent="0.25">
      <c r="A581" t="s">
        <v>59</v>
      </c>
      <c r="B581">
        <v>23654</v>
      </c>
      <c r="C581" t="str">
        <f>VLOOKUP(A581,'srbench true models'!$A$1:$B$133,2,FALSE)</f>
        <v xml:space="preserve"> -mom*B*cos(theta)</v>
      </c>
      <c r="D581" s="3">
        <f>_xlfn.IFNA(VLOOKUP(CONCATENATE($A581,"_",$B581), 'Srbench noise 0'!$A$1:$AH$1291, 32, FALSE),"")</f>
        <v>1</v>
      </c>
      <c r="E581" s="17">
        <f>_xlfn.IFNA(VLOOKUP(CONCATENATE($A581,"_",$B581), 'Srbench noise 0'!$A$1:$AH$1291, 34, FALSE),"")</f>
        <v>0</v>
      </c>
      <c r="F581" s="17">
        <f>_xlfn.IFNA(VLOOKUP(CONCATENATE($A581,"_",$B581), 'Srbench noise 0'!$A$1:$AH$1291, 16, FALSE),"")</f>
        <v>6</v>
      </c>
      <c r="G581" s="17">
        <f>_xlfn.IFNA(VLOOKUP(CONCATENATE($A581,"_",$B581), 'Srbench noise 0'!$A$1:$AH$1291, 18, FALSE),"")</f>
        <v>36.4</v>
      </c>
      <c r="H581" s="17" t="str">
        <f>_xlfn.IFNA(VLOOKUP(CONCATENATE($A581,"_",$B581), 'Srbench noise 0'!$A$1:$AH$1291, 28, FALSE),"")</f>
        <v>-x0*x1*cos(x2)</v>
      </c>
      <c r="I581" s="17">
        <f t="shared" ref="I581:I644" si="54">IF(D581&gt;0.999,1,0)</f>
        <v>1</v>
      </c>
      <c r="J581" s="17">
        <f t="shared" ref="J581:J644" si="55">IF(AND(D581=1, E581&lt;0.000001),1,IF(AND(D581&gt;0.999,E581&lt;0.001),"?",0))</f>
        <v>1</v>
      </c>
      <c r="K581" s="4">
        <f t="shared" ref="K581:K644" si="56">IF(J581&lt;&gt;"?",J581,"")</f>
        <v>1</v>
      </c>
      <c r="L581" s="3">
        <f>_xlfn.IFNA(VLOOKUP(CONCATENATE($A581,"_",$B581), 'Srbench noise 0.01'!$A$1:$AH$1291, 32, FALSE),"")</f>
        <v>0.99999638000000002</v>
      </c>
      <c r="M581" s="17">
        <f>_xlfn.IFNA(VLOOKUP(CONCATENATE($A581,"_",$B581), 'Srbench noise 0.01'!$A$1:$AH$1291, 34, FALSE),"")</f>
        <v>0.01</v>
      </c>
      <c r="N581" s="17">
        <f>_xlfn.IFNA(VLOOKUP(CONCATENATE($A581,"_",$B581), 'Srbench noise 0.01'!$A$1:$AH$1291, 16, FALSE),"")</f>
        <v>8</v>
      </c>
      <c r="O581" s="17">
        <f>_xlfn.IFNA(VLOOKUP(CONCATENATE($A581,"_",$B581), 'Srbench noise 0.01'!$A$1:$AH$1291, 18, FALSE),"")</f>
        <v>41.1</v>
      </c>
      <c r="P581" s="17" t="str">
        <f>_xlfn.IFNA(VLOOKUP(CONCATENATE($A581,"_",$B581), 'Srbench noise 0.01'!$A$1:$AH$1291, 28, FALSE),"")</f>
        <v>-x0*x1*cos(x2) + 0.01</v>
      </c>
      <c r="Q581" s="17">
        <f t="shared" ref="Q581:Q644" si="57">IF(L581&gt;0.999,1,0)</f>
        <v>1</v>
      </c>
      <c r="R581" s="17">
        <f t="shared" ref="R581:R644" si="58">IF(AND(L581=1, M581&lt;0.000001),1,IF(AND(L581&gt;0.999,M581&lt;0.001),"?",0))</f>
        <v>0</v>
      </c>
      <c r="S581" s="4">
        <f t="shared" ref="S581:S643" si="59">IF(R581&lt;&gt;"?",R581,"")</f>
        <v>0</v>
      </c>
    </row>
    <row r="582" spans="1:19" x14ac:dyDescent="0.25">
      <c r="A582" t="s">
        <v>59</v>
      </c>
      <c r="B582">
        <v>28020</v>
      </c>
      <c r="C582" t="str">
        <f>VLOOKUP(A582,'srbench true models'!$A$1:$B$133,2,FALSE)</f>
        <v xml:space="preserve"> -mom*B*cos(theta)</v>
      </c>
      <c r="D582" s="3">
        <f>_xlfn.IFNA(VLOOKUP(CONCATENATE($A582,"_",$B582), 'Srbench noise 0'!$A$1:$AH$1291, 32, FALSE),"")</f>
        <v>1</v>
      </c>
      <c r="E582" s="17">
        <f>_xlfn.IFNA(VLOOKUP(CONCATENATE($A582,"_",$B582), 'Srbench noise 0'!$A$1:$AH$1291, 34, FALSE),"")</f>
        <v>0</v>
      </c>
      <c r="F582" s="17">
        <f>_xlfn.IFNA(VLOOKUP(CONCATENATE($A582,"_",$B582), 'Srbench noise 0'!$A$1:$AH$1291, 16, FALSE),"")</f>
        <v>6</v>
      </c>
      <c r="G582" s="17">
        <f>_xlfn.IFNA(VLOOKUP(CONCATENATE($A582,"_",$B582), 'Srbench noise 0'!$A$1:$AH$1291, 18, FALSE),"")</f>
        <v>12</v>
      </c>
      <c r="H582" s="17" t="str">
        <f>_xlfn.IFNA(VLOOKUP(CONCATENATE($A582,"_",$B582), 'Srbench noise 0'!$A$1:$AH$1291, 28, FALSE),"")</f>
        <v>-x0*x1*cos(x2)</v>
      </c>
      <c r="I582" s="17">
        <f t="shared" si="54"/>
        <v>1</v>
      </c>
      <c r="J582" s="17">
        <f t="shared" si="55"/>
        <v>1</v>
      </c>
      <c r="K582" s="4">
        <f t="shared" si="56"/>
        <v>1</v>
      </c>
      <c r="L582" s="3">
        <f>_xlfn.IFNA(VLOOKUP(CONCATENATE($A582,"_",$B582), 'Srbench noise 0.01'!$A$1:$AH$1291, 32, FALSE),"")</f>
        <v>1</v>
      </c>
      <c r="M582" s="17">
        <f>_xlfn.IFNA(VLOOKUP(CONCATENATE($A582,"_",$B582), 'Srbench noise 0.01'!$A$1:$AH$1291, 34, FALSE),"")</f>
        <v>0</v>
      </c>
      <c r="N582" s="17">
        <f>_xlfn.IFNA(VLOOKUP(CONCATENATE($A582,"_",$B582), 'Srbench noise 0.01'!$A$1:$AH$1291, 16, FALSE),"")</f>
        <v>6</v>
      </c>
      <c r="O582" s="17">
        <f>_xlfn.IFNA(VLOOKUP(CONCATENATE($A582,"_",$B582), 'Srbench noise 0.01'!$A$1:$AH$1291, 18, FALSE),"")</f>
        <v>13.4</v>
      </c>
      <c r="P582" s="17" t="str">
        <f>_xlfn.IFNA(VLOOKUP(CONCATENATE($A582,"_",$B582), 'Srbench noise 0.01'!$A$1:$AH$1291, 28, FALSE),"")</f>
        <v>-x0*x1*cos(x2)</v>
      </c>
      <c r="Q582" s="17">
        <f t="shared" si="57"/>
        <v>1</v>
      </c>
      <c r="R582" s="17">
        <f t="shared" si="58"/>
        <v>1</v>
      </c>
      <c r="S582" s="4">
        <f t="shared" si="59"/>
        <v>1</v>
      </c>
    </row>
    <row r="583" spans="1:19" x14ac:dyDescent="0.25">
      <c r="A583" t="s">
        <v>59</v>
      </c>
      <c r="B583">
        <v>29910</v>
      </c>
      <c r="C583" t="str">
        <f>VLOOKUP(A583,'srbench true models'!$A$1:$B$133,2,FALSE)</f>
        <v xml:space="preserve"> -mom*B*cos(theta)</v>
      </c>
      <c r="D583" s="3">
        <f>_xlfn.IFNA(VLOOKUP(CONCATENATE($A583,"_",$B583), 'Srbench noise 0'!$A$1:$AH$1291, 32, FALSE),"")</f>
        <v>1</v>
      </c>
      <c r="E583" s="17">
        <f>_xlfn.IFNA(VLOOKUP(CONCATENATE($A583,"_",$B583), 'Srbench noise 0'!$A$1:$AH$1291, 34, FALSE),"")</f>
        <v>0</v>
      </c>
      <c r="F583" s="17">
        <f>_xlfn.IFNA(VLOOKUP(CONCATENATE($A583,"_",$B583), 'Srbench noise 0'!$A$1:$AH$1291, 16, FALSE),"")</f>
        <v>6</v>
      </c>
      <c r="G583" s="17">
        <f>_xlfn.IFNA(VLOOKUP(CONCATENATE($A583,"_",$B583), 'Srbench noise 0'!$A$1:$AH$1291, 18, FALSE),"")</f>
        <v>30.4</v>
      </c>
      <c r="H583" s="17" t="str">
        <f>_xlfn.IFNA(VLOOKUP(CONCATENATE($A583,"_",$B583), 'Srbench noise 0'!$A$1:$AH$1291, 28, FALSE),"")</f>
        <v>-x0*x1*cos(x2)</v>
      </c>
      <c r="I583" s="17">
        <f t="shared" si="54"/>
        <v>1</v>
      </c>
      <c r="J583" s="17">
        <f t="shared" si="55"/>
        <v>1</v>
      </c>
      <c r="K583" s="4">
        <f t="shared" si="56"/>
        <v>1</v>
      </c>
      <c r="L583" s="3">
        <f>_xlfn.IFNA(VLOOKUP(CONCATENATE($A583,"_",$B583), 'Srbench noise 0.01'!$A$1:$AH$1291, 32, FALSE),"")</f>
        <v>1</v>
      </c>
      <c r="M583" s="17">
        <f>_xlfn.IFNA(VLOOKUP(CONCATENATE($A583,"_",$B583), 'Srbench noise 0.01'!$A$1:$AH$1291, 34, FALSE),"")</f>
        <v>0</v>
      </c>
      <c r="N583" s="17">
        <f>_xlfn.IFNA(VLOOKUP(CONCATENATE($A583,"_",$B583), 'Srbench noise 0.01'!$A$1:$AH$1291, 16, FALSE),"")</f>
        <v>6</v>
      </c>
      <c r="O583" s="17">
        <f>_xlfn.IFNA(VLOOKUP(CONCATENATE($A583,"_",$B583), 'Srbench noise 0.01'!$A$1:$AH$1291, 18, FALSE),"")</f>
        <v>28.9</v>
      </c>
      <c r="P583" s="17" t="str">
        <f>_xlfn.IFNA(VLOOKUP(CONCATENATE($A583,"_",$B583), 'Srbench noise 0.01'!$A$1:$AH$1291, 28, FALSE),"")</f>
        <v>-x0*x1*cos(x2)</v>
      </c>
      <c r="Q583" s="17">
        <f t="shared" si="57"/>
        <v>1</v>
      </c>
      <c r="R583" s="17">
        <f t="shared" si="58"/>
        <v>1</v>
      </c>
      <c r="S583" s="4">
        <f t="shared" si="59"/>
        <v>1</v>
      </c>
    </row>
    <row r="584" spans="1:19" x14ac:dyDescent="0.25">
      <c r="A584" t="s">
        <v>58</v>
      </c>
      <c r="B584">
        <v>860</v>
      </c>
      <c r="C584" t="str">
        <f>VLOOKUP(A584,'srbench true models'!$A$1:$B$133,2,FALSE)</f>
        <v xml:space="preserve"> -p_d*Ef*cos(theta)</v>
      </c>
      <c r="D584" s="3">
        <f>_xlfn.IFNA(VLOOKUP(CONCATENATE($A584,"_",$B584), 'Srbench noise 0'!$A$1:$AH$1291, 32, FALSE),"")</f>
        <v>1</v>
      </c>
      <c r="E584" s="17">
        <f>_xlfn.IFNA(VLOOKUP(CONCATENATE($A584,"_",$B584), 'Srbench noise 0'!$A$1:$AH$1291, 34, FALSE),"")</f>
        <v>0</v>
      </c>
      <c r="F584" s="17">
        <f>_xlfn.IFNA(VLOOKUP(CONCATENATE($A584,"_",$B584), 'Srbench noise 0'!$A$1:$AH$1291, 16, FALSE),"")</f>
        <v>6</v>
      </c>
      <c r="G584" s="17">
        <f>_xlfn.IFNA(VLOOKUP(CONCATENATE($A584,"_",$B584), 'Srbench noise 0'!$A$1:$AH$1291, 18, FALSE),"")</f>
        <v>14.5</v>
      </c>
      <c r="H584" s="17" t="str">
        <f>_xlfn.IFNA(VLOOKUP(CONCATENATE($A584,"_",$B584), 'Srbench noise 0'!$A$1:$AH$1291, 28, FALSE),"")</f>
        <v>-x0*x1*cos(x2)</v>
      </c>
      <c r="I584" s="17">
        <f t="shared" si="54"/>
        <v>1</v>
      </c>
      <c r="J584" s="17">
        <f t="shared" si="55"/>
        <v>1</v>
      </c>
      <c r="K584" s="4">
        <f t="shared" si="56"/>
        <v>1</v>
      </c>
      <c r="L584" s="3">
        <f>_xlfn.IFNA(VLOOKUP(CONCATENATE($A584,"_",$B584), 'Srbench noise 0.01'!$A$1:$AH$1291, 32, FALSE),"")</f>
        <v>1</v>
      </c>
      <c r="M584" s="17">
        <f>_xlfn.IFNA(VLOOKUP(CONCATENATE($A584,"_",$B584), 'Srbench noise 0.01'!$A$1:$AH$1291, 34, FALSE),"")</f>
        <v>0</v>
      </c>
      <c r="N584" s="17">
        <f>_xlfn.IFNA(VLOOKUP(CONCATENATE($A584,"_",$B584), 'Srbench noise 0.01'!$A$1:$AH$1291, 16, FALSE),"")</f>
        <v>6</v>
      </c>
      <c r="O584" s="17">
        <f>_xlfn.IFNA(VLOOKUP(CONCATENATE($A584,"_",$B584), 'Srbench noise 0.01'!$A$1:$AH$1291, 18, FALSE),"")</f>
        <v>13.6</v>
      </c>
      <c r="P584" s="17" t="str">
        <f>_xlfn.IFNA(VLOOKUP(CONCATENATE($A584,"_",$B584), 'Srbench noise 0.01'!$A$1:$AH$1291, 28, FALSE),"")</f>
        <v>-x0*x1*cos(x2)</v>
      </c>
      <c r="Q584" s="17">
        <f t="shared" si="57"/>
        <v>1</v>
      </c>
      <c r="R584" s="17">
        <f t="shared" si="58"/>
        <v>1</v>
      </c>
      <c r="S584" s="4">
        <f t="shared" si="59"/>
        <v>1</v>
      </c>
    </row>
    <row r="585" spans="1:19" x14ac:dyDescent="0.25">
      <c r="A585" t="s">
        <v>58</v>
      </c>
      <c r="B585">
        <v>4426</v>
      </c>
      <c r="C585" t="str">
        <f>VLOOKUP(A585,'srbench true models'!$A$1:$B$133,2,FALSE)</f>
        <v xml:space="preserve"> -p_d*Ef*cos(theta)</v>
      </c>
      <c r="D585" s="3">
        <f>_xlfn.IFNA(VLOOKUP(CONCATENATE($A585,"_",$B585), 'Srbench noise 0'!$A$1:$AH$1291, 32, FALSE),"")</f>
        <v>1</v>
      </c>
      <c r="E585" s="17">
        <f>_xlfn.IFNA(VLOOKUP(CONCATENATE($A585,"_",$B585), 'Srbench noise 0'!$A$1:$AH$1291, 34, FALSE),"")</f>
        <v>0</v>
      </c>
      <c r="F585" s="17">
        <f>_xlfn.IFNA(VLOOKUP(CONCATENATE($A585,"_",$B585), 'Srbench noise 0'!$A$1:$AH$1291, 16, FALSE),"")</f>
        <v>6</v>
      </c>
      <c r="G585" s="17">
        <f>_xlfn.IFNA(VLOOKUP(CONCATENATE($A585,"_",$B585), 'Srbench noise 0'!$A$1:$AH$1291, 18, FALSE),"")</f>
        <v>96.9</v>
      </c>
      <c r="H585" s="17" t="str">
        <f>_xlfn.IFNA(VLOOKUP(CONCATENATE($A585,"_",$B585), 'Srbench noise 0'!$A$1:$AH$1291, 28, FALSE),"")</f>
        <v>-x0*x1*cos(x2)</v>
      </c>
      <c r="I585" s="17">
        <f t="shared" si="54"/>
        <v>1</v>
      </c>
      <c r="J585" s="17">
        <f t="shared" si="55"/>
        <v>1</v>
      </c>
      <c r="K585" s="4">
        <f t="shared" si="56"/>
        <v>1</v>
      </c>
      <c r="L585" s="3">
        <f>_xlfn.IFNA(VLOOKUP(CONCATENATE($A585,"_",$B585), 'Srbench noise 0.01'!$A$1:$AH$1291, 32, FALSE),"")</f>
        <v>1</v>
      </c>
      <c r="M585" s="17">
        <f>_xlfn.IFNA(VLOOKUP(CONCATENATE($A585,"_",$B585), 'Srbench noise 0.01'!$A$1:$AH$1291, 34, FALSE),"")</f>
        <v>0</v>
      </c>
      <c r="N585" s="17">
        <f>_xlfn.IFNA(VLOOKUP(CONCATENATE($A585,"_",$B585), 'Srbench noise 0.01'!$A$1:$AH$1291, 16, FALSE),"")</f>
        <v>6</v>
      </c>
      <c r="O585" s="17">
        <f>_xlfn.IFNA(VLOOKUP(CONCATENATE($A585,"_",$B585), 'Srbench noise 0.01'!$A$1:$AH$1291, 18, FALSE),"")</f>
        <v>102.1</v>
      </c>
      <c r="P585" s="17" t="str">
        <f>_xlfn.IFNA(VLOOKUP(CONCATENATE($A585,"_",$B585), 'Srbench noise 0.01'!$A$1:$AH$1291, 28, FALSE),"")</f>
        <v>-x0*x1*cos(x2)</v>
      </c>
      <c r="Q585" s="17">
        <f t="shared" si="57"/>
        <v>1</v>
      </c>
      <c r="R585" s="17">
        <f t="shared" si="58"/>
        <v>1</v>
      </c>
      <c r="S585" s="4">
        <f t="shared" si="59"/>
        <v>1</v>
      </c>
    </row>
    <row r="586" spans="1:19" x14ac:dyDescent="0.25">
      <c r="A586" t="s">
        <v>58</v>
      </c>
      <c r="B586">
        <v>5390</v>
      </c>
      <c r="C586" t="str">
        <f>VLOOKUP(A586,'srbench true models'!$A$1:$B$133,2,FALSE)</f>
        <v xml:space="preserve"> -p_d*Ef*cos(theta)</v>
      </c>
      <c r="D586" s="3">
        <f>_xlfn.IFNA(VLOOKUP(CONCATENATE($A586,"_",$B586), 'Srbench noise 0'!$A$1:$AH$1291, 32, FALSE),"")</f>
        <v>1</v>
      </c>
      <c r="E586" s="17">
        <f>_xlfn.IFNA(VLOOKUP(CONCATENATE($A586,"_",$B586), 'Srbench noise 0'!$A$1:$AH$1291, 34, FALSE),"")</f>
        <v>0</v>
      </c>
      <c r="F586" s="17">
        <f>_xlfn.IFNA(VLOOKUP(CONCATENATE($A586,"_",$B586), 'Srbench noise 0'!$A$1:$AH$1291, 16, FALSE),"")</f>
        <v>6</v>
      </c>
      <c r="G586" s="17">
        <f>_xlfn.IFNA(VLOOKUP(CONCATENATE($A586,"_",$B586), 'Srbench noise 0'!$A$1:$AH$1291, 18, FALSE),"")</f>
        <v>30</v>
      </c>
      <c r="H586" s="17" t="str">
        <f>_xlfn.IFNA(VLOOKUP(CONCATENATE($A586,"_",$B586), 'Srbench noise 0'!$A$1:$AH$1291, 28, FALSE),"")</f>
        <v>-x0*x1*cos(x2)</v>
      </c>
      <c r="I586" s="17">
        <f t="shared" si="54"/>
        <v>1</v>
      </c>
      <c r="J586" s="17">
        <f t="shared" si="55"/>
        <v>1</v>
      </c>
      <c r="K586" s="4">
        <f t="shared" si="56"/>
        <v>1</v>
      </c>
      <c r="L586" s="3">
        <f>_xlfn.IFNA(VLOOKUP(CONCATENATE($A586,"_",$B586), 'Srbench noise 0.01'!$A$1:$AH$1291, 32, FALSE),"")</f>
        <v>1</v>
      </c>
      <c r="M586" s="17">
        <f>_xlfn.IFNA(VLOOKUP(CONCATENATE($A586,"_",$B586), 'Srbench noise 0.01'!$A$1:$AH$1291, 34, FALSE),"")</f>
        <v>0</v>
      </c>
      <c r="N586" s="17">
        <f>_xlfn.IFNA(VLOOKUP(CONCATENATE($A586,"_",$B586), 'Srbench noise 0.01'!$A$1:$AH$1291, 16, FALSE),"")</f>
        <v>6</v>
      </c>
      <c r="O586" s="17">
        <f>_xlfn.IFNA(VLOOKUP(CONCATENATE($A586,"_",$B586), 'Srbench noise 0.01'!$A$1:$AH$1291, 18, FALSE),"")</f>
        <v>30.3</v>
      </c>
      <c r="P586" s="17" t="str">
        <f>_xlfn.IFNA(VLOOKUP(CONCATENATE($A586,"_",$B586), 'Srbench noise 0.01'!$A$1:$AH$1291, 28, FALSE),"")</f>
        <v>-x0*x1*cos(x2)</v>
      </c>
      <c r="Q586" s="17">
        <f t="shared" si="57"/>
        <v>1</v>
      </c>
      <c r="R586" s="17">
        <f t="shared" si="58"/>
        <v>1</v>
      </c>
      <c r="S586" s="4">
        <f t="shared" si="59"/>
        <v>1</v>
      </c>
    </row>
    <row r="587" spans="1:19" x14ac:dyDescent="0.25">
      <c r="A587" t="s">
        <v>58</v>
      </c>
      <c r="B587">
        <v>14423</v>
      </c>
      <c r="C587" t="str">
        <f>VLOOKUP(A587,'srbench true models'!$A$1:$B$133,2,FALSE)</f>
        <v xml:space="preserve"> -p_d*Ef*cos(theta)</v>
      </c>
      <c r="D587" s="3">
        <f>_xlfn.IFNA(VLOOKUP(CONCATENATE($A587,"_",$B587), 'Srbench noise 0'!$A$1:$AH$1291, 32, FALSE),"")</f>
        <v>1</v>
      </c>
      <c r="E587" s="17">
        <f>_xlfn.IFNA(VLOOKUP(CONCATENATE($A587,"_",$B587), 'Srbench noise 0'!$A$1:$AH$1291, 34, FALSE),"")</f>
        <v>0</v>
      </c>
      <c r="F587" s="17">
        <f>_xlfn.IFNA(VLOOKUP(CONCATENATE($A587,"_",$B587), 'Srbench noise 0'!$A$1:$AH$1291, 16, FALSE),"")</f>
        <v>6</v>
      </c>
      <c r="G587" s="17">
        <f>_xlfn.IFNA(VLOOKUP(CONCATENATE($A587,"_",$B587), 'Srbench noise 0'!$A$1:$AH$1291, 18, FALSE),"")</f>
        <v>13.7</v>
      </c>
      <c r="H587" s="17" t="str">
        <f>_xlfn.IFNA(VLOOKUP(CONCATENATE($A587,"_",$B587), 'Srbench noise 0'!$A$1:$AH$1291, 28, FALSE),"")</f>
        <v>-x0*x1*cos(x2)</v>
      </c>
      <c r="I587" s="17">
        <f t="shared" si="54"/>
        <v>1</v>
      </c>
      <c r="J587" s="17">
        <f t="shared" si="55"/>
        <v>1</v>
      </c>
      <c r="K587" s="4">
        <f t="shared" si="56"/>
        <v>1</v>
      </c>
      <c r="L587" s="3">
        <f>_xlfn.IFNA(VLOOKUP(CONCATENATE($A587,"_",$B587), 'Srbench noise 0.01'!$A$1:$AH$1291, 32, FALSE),"")</f>
        <v>0.99999627999999996</v>
      </c>
      <c r="M587" s="17">
        <f>_xlfn.IFNA(VLOOKUP(CONCATENATE($A587,"_",$B587), 'Srbench noise 0.01'!$A$1:$AH$1291, 34, FALSE),"")</f>
        <v>0.01</v>
      </c>
      <c r="N587" s="17">
        <f>_xlfn.IFNA(VLOOKUP(CONCATENATE($A587,"_",$B587), 'Srbench noise 0.01'!$A$1:$AH$1291, 16, FALSE),"")</f>
        <v>8</v>
      </c>
      <c r="O587" s="17">
        <f>_xlfn.IFNA(VLOOKUP(CONCATENATE($A587,"_",$B587), 'Srbench noise 0.01'!$A$1:$AH$1291, 18, FALSE),"")</f>
        <v>13.8</v>
      </c>
      <c r="P587" s="17" t="str">
        <f>_xlfn.IFNA(VLOOKUP(CONCATENATE($A587,"_",$B587), 'Srbench noise 0.01'!$A$1:$AH$1291, 28, FALSE),"")</f>
        <v>-x0*x1*cos(x2) + 0.01</v>
      </c>
      <c r="Q587" s="17">
        <f t="shared" si="57"/>
        <v>1</v>
      </c>
      <c r="R587" s="17">
        <f t="shared" si="58"/>
        <v>0</v>
      </c>
      <c r="S587" s="4">
        <f t="shared" si="59"/>
        <v>0</v>
      </c>
    </row>
    <row r="588" spans="1:19" x14ac:dyDescent="0.25">
      <c r="A588" t="s">
        <v>58</v>
      </c>
      <c r="B588">
        <v>15795</v>
      </c>
      <c r="C588" t="str">
        <f>VLOOKUP(A588,'srbench true models'!$A$1:$B$133,2,FALSE)</f>
        <v xml:space="preserve"> -p_d*Ef*cos(theta)</v>
      </c>
      <c r="D588" s="3">
        <f>_xlfn.IFNA(VLOOKUP(CONCATENATE($A588,"_",$B588), 'Srbench noise 0'!$A$1:$AH$1291, 32, FALSE),"")</f>
        <v>1</v>
      </c>
      <c r="E588" s="17">
        <f>_xlfn.IFNA(VLOOKUP(CONCATENATE($A588,"_",$B588), 'Srbench noise 0'!$A$1:$AH$1291, 34, FALSE),"")</f>
        <v>0</v>
      </c>
      <c r="F588" s="17">
        <f>_xlfn.IFNA(VLOOKUP(CONCATENATE($A588,"_",$B588), 'Srbench noise 0'!$A$1:$AH$1291, 16, FALSE),"")</f>
        <v>6</v>
      </c>
      <c r="G588" s="17">
        <f>_xlfn.IFNA(VLOOKUP(CONCATENATE($A588,"_",$B588), 'Srbench noise 0'!$A$1:$AH$1291, 18, FALSE),"")</f>
        <v>13.2</v>
      </c>
      <c r="H588" s="17" t="str">
        <f>_xlfn.IFNA(VLOOKUP(CONCATENATE($A588,"_",$B588), 'Srbench noise 0'!$A$1:$AH$1291, 28, FALSE),"")</f>
        <v>-x0*x1*cos(x2)</v>
      </c>
      <c r="I588" s="17">
        <f t="shared" si="54"/>
        <v>1</v>
      </c>
      <c r="J588" s="17">
        <f t="shared" si="55"/>
        <v>1</v>
      </c>
      <c r="K588" s="4">
        <f t="shared" si="56"/>
        <v>1</v>
      </c>
      <c r="L588" s="3">
        <f>_xlfn.IFNA(VLOOKUP(CONCATENATE($A588,"_",$B588), 'Srbench noise 0.01'!$A$1:$AH$1291, 32, FALSE),"")</f>
        <v>1</v>
      </c>
      <c r="M588" s="17">
        <f>_xlfn.IFNA(VLOOKUP(CONCATENATE($A588,"_",$B588), 'Srbench noise 0.01'!$A$1:$AH$1291, 34, FALSE),"")</f>
        <v>0</v>
      </c>
      <c r="N588" s="17">
        <f>_xlfn.IFNA(VLOOKUP(CONCATENATE($A588,"_",$B588), 'Srbench noise 0.01'!$A$1:$AH$1291, 16, FALSE),"")</f>
        <v>6</v>
      </c>
      <c r="O588" s="17">
        <f>_xlfn.IFNA(VLOOKUP(CONCATENATE($A588,"_",$B588), 'Srbench noise 0.01'!$A$1:$AH$1291, 18, FALSE),"")</f>
        <v>14.9</v>
      </c>
      <c r="P588" s="17" t="str">
        <f>_xlfn.IFNA(VLOOKUP(CONCATENATE($A588,"_",$B588), 'Srbench noise 0.01'!$A$1:$AH$1291, 28, FALSE),"")</f>
        <v>-x0*x1*cos(x2)</v>
      </c>
      <c r="Q588" s="17">
        <f t="shared" si="57"/>
        <v>1</v>
      </c>
      <c r="R588" s="17">
        <f t="shared" si="58"/>
        <v>1</v>
      </c>
      <c r="S588" s="4">
        <f t="shared" si="59"/>
        <v>1</v>
      </c>
    </row>
    <row r="589" spans="1:19" x14ac:dyDescent="0.25">
      <c r="A589" t="s">
        <v>58</v>
      </c>
      <c r="B589">
        <v>16850</v>
      </c>
      <c r="C589" t="str">
        <f>VLOOKUP(A589,'srbench true models'!$A$1:$B$133,2,FALSE)</f>
        <v xml:space="preserve"> -p_d*Ef*cos(theta)</v>
      </c>
      <c r="D589" s="3">
        <f>_xlfn.IFNA(VLOOKUP(CONCATENATE($A589,"_",$B589), 'Srbench noise 0'!$A$1:$AH$1291, 32, FALSE),"")</f>
        <v>1</v>
      </c>
      <c r="E589" s="17">
        <f>_xlfn.IFNA(VLOOKUP(CONCATENATE($A589,"_",$B589), 'Srbench noise 0'!$A$1:$AH$1291, 34, FALSE),"")</f>
        <v>0</v>
      </c>
      <c r="F589" s="17">
        <f>_xlfn.IFNA(VLOOKUP(CONCATENATE($A589,"_",$B589), 'Srbench noise 0'!$A$1:$AH$1291, 16, FALSE),"")</f>
        <v>6</v>
      </c>
      <c r="G589" s="17">
        <f>_xlfn.IFNA(VLOOKUP(CONCATENATE($A589,"_",$B589), 'Srbench noise 0'!$A$1:$AH$1291, 18, FALSE),"")</f>
        <v>13.8</v>
      </c>
      <c r="H589" s="17" t="str">
        <f>_xlfn.IFNA(VLOOKUP(CONCATENATE($A589,"_",$B589), 'Srbench noise 0'!$A$1:$AH$1291, 28, FALSE),"")</f>
        <v>-x0*x1*cos(x2)</v>
      </c>
      <c r="I589" s="17">
        <f t="shared" si="54"/>
        <v>1</v>
      </c>
      <c r="J589" s="17">
        <f t="shared" si="55"/>
        <v>1</v>
      </c>
      <c r="K589" s="4">
        <f t="shared" si="56"/>
        <v>1</v>
      </c>
      <c r="L589" s="3">
        <f>_xlfn.IFNA(VLOOKUP(CONCATENATE($A589,"_",$B589), 'Srbench noise 0.01'!$A$1:$AH$1291, 32, FALSE),"")</f>
        <v>1</v>
      </c>
      <c r="M589" s="17">
        <f>_xlfn.IFNA(VLOOKUP(CONCATENATE($A589,"_",$B589), 'Srbench noise 0.01'!$A$1:$AH$1291, 34, FALSE),"")</f>
        <v>0</v>
      </c>
      <c r="N589" s="17">
        <f>_xlfn.IFNA(VLOOKUP(CONCATENATE($A589,"_",$B589), 'Srbench noise 0.01'!$A$1:$AH$1291, 16, FALSE),"")</f>
        <v>6</v>
      </c>
      <c r="O589" s="17">
        <f>_xlfn.IFNA(VLOOKUP(CONCATENATE($A589,"_",$B589), 'Srbench noise 0.01'!$A$1:$AH$1291, 18, FALSE),"")</f>
        <v>12.9</v>
      </c>
      <c r="P589" s="17" t="str">
        <f>_xlfn.IFNA(VLOOKUP(CONCATENATE($A589,"_",$B589), 'Srbench noise 0.01'!$A$1:$AH$1291, 28, FALSE),"")</f>
        <v>-x0*x1*cos(x2)</v>
      </c>
      <c r="Q589" s="17">
        <f t="shared" si="57"/>
        <v>1</v>
      </c>
      <c r="R589" s="17">
        <f t="shared" si="58"/>
        <v>1</v>
      </c>
      <c r="S589" s="4">
        <f t="shared" si="59"/>
        <v>1</v>
      </c>
    </row>
    <row r="590" spans="1:19" x14ac:dyDescent="0.25">
      <c r="A590" t="s">
        <v>58</v>
      </c>
      <c r="B590">
        <v>21962</v>
      </c>
      <c r="C590" t="str">
        <f>VLOOKUP(A590,'srbench true models'!$A$1:$B$133,2,FALSE)</f>
        <v xml:space="preserve"> -p_d*Ef*cos(theta)</v>
      </c>
      <c r="D590" s="3">
        <f>_xlfn.IFNA(VLOOKUP(CONCATENATE($A590,"_",$B590), 'Srbench noise 0'!$A$1:$AH$1291, 32, FALSE),"")</f>
        <v>1</v>
      </c>
      <c r="E590" s="17">
        <f>_xlfn.IFNA(VLOOKUP(CONCATENATE($A590,"_",$B590), 'Srbench noise 0'!$A$1:$AH$1291, 34, FALSE),"")</f>
        <v>0</v>
      </c>
      <c r="F590" s="17">
        <f>_xlfn.IFNA(VLOOKUP(CONCATENATE($A590,"_",$B590), 'Srbench noise 0'!$A$1:$AH$1291, 16, FALSE),"")</f>
        <v>6</v>
      </c>
      <c r="G590" s="17">
        <f>_xlfn.IFNA(VLOOKUP(CONCATENATE($A590,"_",$B590), 'Srbench noise 0'!$A$1:$AH$1291, 18, FALSE),"")</f>
        <v>13.4</v>
      </c>
      <c r="H590" s="17" t="str">
        <f>_xlfn.IFNA(VLOOKUP(CONCATENATE($A590,"_",$B590), 'Srbench noise 0'!$A$1:$AH$1291, 28, FALSE),"")</f>
        <v>-x0*x1*cos(x2)</v>
      </c>
      <c r="I590" s="17">
        <f t="shared" si="54"/>
        <v>1</v>
      </c>
      <c r="J590" s="17">
        <f t="shared" si="55"/>
        <v>1</v>
      </c>
      <c r="K590" s="4">
        <f t="shared" si="56"/>
        <v>1</v>
      </c>
      <c r="L590" s="3">
        <f>_xlfn.IFNA(VLOOKUP(CONCATENATE($A590,"_",$B590), 'Srbench noise 0.01'!$A$1:$AH$1291, 32, FALSE),"")</f>
        <v>1</v>
      </c>
      <c r="M590" s="17">
        <f>_xlfn.IFNA(VLOOKUP(CONCATENATE($A590,"_",$B590), 'Srbench noise 0.01'!$A$1:$AH$1291, 34, FALSE),"")</f>
        <v>0</v>
      </c>
      <c r="N590" s="17">
        <f>_xlfn.IFNA(VLOOKUP(CONCATENATE($A590,"_",$B590), 'Srbench noise 0.01'!$A$1:$AH$1291, 16, FALSE),"")</f>
        <v>6</v>
      </c>
      <c r="O590" s="17">
        <f>_xlfn.IFNA(VLOOKUP(CONCATENATE($A590,"_",$B590), 'Srbench noise 0.01'!$A$1:$AH$1291, 18, FALSE),"")</f>
        <v>14.3</v>
      </c>
      <c r="P590" s="17" t="str">
        <f>_xlfn.IFNA(VLOOKUP(CONCATENATE($A590,"_",$B590), 'Srbench noise 0.01'!$A$1:$AH$1291, 28, FALSE),"")</f>
        <v>-x0*x1*cos(x2)</v>
      </c>
      <c r="Q590" s="17">
        <f t="shared" si="57"/>
        <v>1</v>
      </c>
      <c r="R590" s="17">
        <f t="shared" si="58"/>
        <v>1</v>
      </c>
      <c r="S590" s="4">
        <f t="shared" si="59"/>
        <v>1</v>
      </c>
    </row>
    <row r="591" spans="1:19" x14ac:dyDescent="0.25">
      <c r="A591" t="s">
        <v>58</v>
      </c>
      <c r="B591">
        <v>23654</v>
      </c>
      <c r="C591" t="str">
        <f>VLOOKUP(A591,'srbench true models'!$A$1:$B$133,2,FALSE)</f>
        <v xml:space="preserve"> -p_d*Ef*cos(theta)</v>
      </c>
      <c r="D591" s="3">
        <f>_xlfn.IFNA(VLOOKUP(CONCATENATE($A591,"_",$B591), 'Srbench noise 0'!$A$1:$AH$1291, 32, FALSE),"")</f>
        <v>1</v>
      </c>
      <c r="E591" s="17">
        <f>_xlfn.IFNA(VLOOKUP(CONCATENATE($A591,"_",$B591), 'Srbench noise 0'!$A$1:$AH$1291, 34, FALSE),"")</f>
        <v>0</v>
      </c>
      <c r="F591" s="17">
        <f>_xlfn.IFNA(VLOOKUP(CONCATENATE($A591,"_",$B591), 'Srbench noise 0'!$A$1:$AH$1291, 16, FALSE),"")</f>
        <v>6</v>
      </c>
      <c r="G591" s="17">
        <f>_xlfn.IFNA(VLOOKUP(CONCATENATE($A591,"_",$B591), 'Srbench noise 0'!$A$1:$AH$1291, 18, FALSE),"")</f>
        <v>44.6</v>
      </c>
      <c r="H591" s="17" t="str">
        <f>_xlfn.IFNA(VLOOKUP(CONCATENATE($A591,"_",$B591), 'Srbench noise 0'!$A$1:$AH$1291, 28, FALSE),"")</f>
        <v>-x0*x1*cos(x2)</v>
      </c>
      <c r="I591" s="17">
        <f t="shared" si="54"/>
        <v>1</v>
      </c>
      <c r="J591" s="17">
        <f t="shared" si="55"/>
        <v>1</v>
      </c>
      <c r="K591" s="4">
        <f t="shared" si="56"/>
        <v>1</v>
      </c>
      <c r="L591" s="3">
        <f>_xlfn.IFNA(VLOOKUP(CONCATENATE($A591,"_",$B591), 'Srbench noise 0.01'!$A$1:$AH$1291, 32, FALSE),"")</f>
        <v>1</v>
      </c>
      <c r="M591" s="17">
        <f>_xlfn.IFNA(VLOOKUP(CONCATENATE($A591,"_",$B591), 'Srbench noise 0.01'!$A$1:$AH$1291, 34, FALSE),"")</f>
        <v>0</v>
      </c>
      <c r="N591" s="17">
        <f>_xlfn.IFNA(VLOOKUP(CONCATENATE($A591,"_",$B591), 'Srbench noise 0.01'!$A$1:$AH$1291, 16, FALSE),"")</f>
        <v>6</v>
      </c>
      <c r="O591" s="17">
        <f>_xlfn.IFNA(VLOOKUP(CONCATENATE($A591,"_",$B591), 'Srbench noise 0.01'!$A$1:$AH$1291, 18, FALSE),"")</f>
        <v>44.7</v>
      </c>
      <c r="P591" s="17" t="str">
        <f>_xlfn.IFNA(VLOOKUP(CONCATENATE($A591,"_",$B591), 'Srbench noise 0.01'!$A$1:$AH$1291, 28, FALSE),"")</f>
        <v>-x0*x1*cos(x2)</v>
      </c>
      <c r="Q591" s="17">
        <f t="shared" si="57"/>
        <v>1</v>
      </c>
      <c r="R591" s="17">
        <f t="shared" si="58"/>
        <v>1</v>
      </c>
      <c r="S591" s="4">
        <f t="shared" si="59"/>
        <v>1</v>
      </c>
    </row>
    <row r="592" spans="1:19" x14ac:dyDescent="0.25">
      <c r="A592" t="s">
        <v>58</v>
      </c>
      <c r="B592">
        <v>28020</v>
      </c>
      <c r="C592" t="str">
        <f>VLOOKUP(A592,'srbench true models'!$A$1:$B$133,2,FALSE)</f>
        <v xml:space="preserve"> -p_d*Ef*cos(theta)</v>
      </c>
      <c r="D592" s="3">
        <f>_xlfn.IFNA(VLOOKUP(CONCATENATE($A592,"_",$B592), 'Srbench noise 0'!$A$1:$AH$1291, 32, FALSE),"")</f>
        <v>1</v>
      </c>
      <c r="E592" s="17">
        <f>_xlfn.IFNA(VLOOKUP(CONCATENATE($A592,"_",$B592), 'Srbench noise 0'!$A$1:$AH$1291, 34, FALSE),"")</f>
        <v>0</v>
      </c>
      <c r="F592" s="17">
        <f>_xlfn.IFNA(VLOOKUP(CONCATENATE($A592,"_",$B592), 'Srbench noise 0'!$A$1:$AH$1291, 16, FALSE),"")</f>
        <v>6</v>
      </c>
      <c r="G592" s="17">
        <f>_xlfn.IFNA(VLOOKUP(CONCATENATE($A592,"_",$B592), 'Srbench noise 0'!$A$1:$AH$1291, 18, FALSE),"")</f>
        <v>14.8</v>
      </c>
      <c r="H592" s="17" t="str">
        <f>_xlfn.IFNA(VLOOKUP(CONCATENATE($A592,"_",$B592), 'Srbench noise 0'!$A$1:$AH$1291, 28, FALSE),"")</f>
        <v>-x0*x1*cos(x2)</v>
      </c>
      <c r="I592" s="17">
        <f t="shared" si="54"/>
        <v>1</v>
      </c>
      <c r="J592" s="17">
        <f t="shared" si="55"/>
        <v>1</v>
      </c>
      <c r="K592" s="4">
        <f t="shared" si="56"/>
        <v>1</v>
      </c>
      <c r="L592" s="3">
        <f>_xlfn.IFNA(VLOOKUP(CONCATENATE($A592,"_",$B592), 'Srbench noise 0.01'!$A$1:$AH$1291, 32, FALSE),"")</f>
        <v>1</v>
      </c>
      <c r="M592" s="17">
        <f>_xlfn.IFNA(VLOOKUP(CONCATENATE($A592,"_",$B592), 'Srbench noise 0.01'!$A$1:$AH$1291, 34, FALSE),"")</f>
        <v>0</v>
      </c>
      <c r="N592" s="17">
        <f>_xlfn.IFNA(VLOOKUP(CONCATENATE($A592,"_",$B592), 'Srbench noise 0.01'!$A$1:$AH$1291, 16, FALSE),"")</f>
        <v>6</v>
      </c>
      <c r="O592" s="17">
        <f>_xlfn.IFNA(VLOOKUP(CONCATENATE($A592,"_",$B592), 'Srbench noise 0.01'!$A$1:$AH$1291, 18, FALSE),"")</f>
        <v>13.1</v>
      </c>
      <c r="P592" s="17" t="str">
        <f>_xlfn.IFNA(VLOOKUP(CONCATENATE($A592,"_",$B592), 'Srbench noise 0.01'!$A$1:$AH$1291, 28, FALSE),"")</f>
        <v>-x0*x1*cos(x2)</v>
      </c>
      <c r="Q592" s="17">
        <f t="shared" si="57"/>
        <v>1</v>
      </c>
      <c r="R592" s="17">
        <f t="shared" si="58"/>
        <v>1</v>
      </c>
      <c r="S592" s="4">
        <f t="shared" si="59"/>
        <v>1</v>
      </c>
    </row>
    <row r="593" spans="1:19" x14ac:dyDescent="0.25">
      <c r="A593" t="s">
        <v>58</v>
      </c>
      <c r="B593">
        <v>29910</v>
      </c>
      <c r="C593" t="str">
        <f>VLOOKUP(A593,'srbench true models'!$A$1:$B$133,2,FALSE)</f>
        <v xml:space="preserve"> -p_d*Ef*cos(theta)</v>
      </c>
      <c r="D593" s="3">
        <f>_xlfn.IFNA(VLOOKUP(CONCATENATE($A593,"_",$B593), 'Srbench noise 0'!$A$1:$AH$1291, 32, FALSE),"")</f>
        <v>1</v>
      </c>
      <c r="E593" s="17">
        <f>_xlfn.IFNA(VLOOKUP(CONCATENATE($A593,"_",$B593), 'Srbench noise 0'!$A$1:$AH$1291, 34, FALSE),"")</f>
        <v>0</v>
      </c>
      <c r="F593" s="17">
        <f>_xlfn.IFNA(VLOOKUP(CONCATENATE($A593,"_",$B593), 'Srbench noise 0'!$A$1:$AH$1291, 16, FALSE),"")</f>
        <v>6</v>
      </c>
      <c r="G593" s="17">
        <f>_xlfn.IFNA(VLOOKUP(CONCATENATE($A593,"_",$B593), 'Srbench noise 0'!$A$1:$AH$1291, 18, FALSE),"")</f>
        <v>14</v>
      </c>
      <c r="H593" s="17" t="str">
        <f>_xlfn.IFNA(VLOOKUP(CONCATENATE($A593,"_",$B593), 'Srbench noise 0'!$A$1:$AH$1291, 28, FALSE),"")</f>
        <v>-x0*x1*cos(x2)</v>
      </c>
      <c r="I593" s="17">
        <f t="shared" si="54"/>
        <v>1</v>
      </c>
      <c r="J593" s="17">
        <f t="shared" si="55"/>
        <v>1</v>
      </c>
      <c r="K593" s="4">
        <f t="shared" si="56"/>
        <v>1</v>
      </c>
      <c r="L593" s="3">
        <f>_xlfn.IFNA(VLOOKUP(CONCATENATE($A593,"_",$B593), 'Srbench noise 0.01'!$A$1:$AH$1291, 32, FALSE),"")</f>
        <v>1</v>
      </c>
      <c r="M593" s="17">
        <f>_xlfn.IFNA(VLOOKUP(CONCATENATE($A593,"_",$B593), 'Srbench noise 0.01'!$A$1:$AH$1291, 34, FALSE),"")</f>
        <v>0</v>
      </c>
      <c r="N593" s="17">
        <f>_xlfn.IFNA(VLOOKUP(CONCATENATE($A593,"_",$B593), 'Srbench noise 0.01'!$A$1:$AH$1291, 16, FALSE),"")</f>
        <v>6</v>
      </c>
      <c r="O593" s="17">
        <f>_xlfn.IFNA(VLOOKUP(CONCATENATE($A593,"_",$B593), 'Srbench noise 0.01'!$A$1:$AH$1291, 18, FALSE),"")</f>
        <v>13.1</v>
      </c>
      <c r="P593" s="17" t="str">
        <f>_xlfn.IFNA(VLOOKUP(CONCATENATE($A593,"_",$B593), 'Srbench noise 0.01'!$A$1:$AH$1291, 28, FALSE),"")</f>
        <v>-x0*x1*cos(x2)</v>
      </c>
      <c r="Q593" s="17">
        <f t="shared" si="57"/>
        <v>1</v>
      </c>
      <c r="R593" s="17">
        <f t="shared" si="58"/>
        <v>1</v>
      </c>
      <c r="S593" s="4">
        <f t="shared" si="59"/>
        <v>1</v>
      </c>
    </row>
    <row r="594" spans="1:19" x14ac:dyDescent="0.25">
      <c r="A594" t="s">
        <v>116</v>
      </c>
      <c r="B594">
        <v>860</v>
      </c>
      <c r="C594" t="str">
        <f>VLOOKUP(A594,'srbench true models'!$A$1:$B$133,2,FALSE)</f>
        <v xml:space="preserve"> kappa*(T2-T1)*A/d</v>
      </c>
      <c r="D594" s="3">
        <f>_xlfn.IFNA(VLOOKUP(CONCATENATE($A594,"_",$B594), 'Srbench noise 0'!$A$1:$AH$1291, 32, FALSE),"")</f>
        <v>0.99054593999999996</v>
      </c>
      <c r="E594" s="17">
        <f>_xlfn.IFNA(VLOOKUP(CONCATENATE($A594,"_",$B594), 'Srbench noise 0'!$A$1:$AH$1291, 34, FALSE),"")</f>
        <v>0.73103876000000001</v>
      </c>
      <c r="F594" s="17">
        <f>_xlfn.IFNA(VLOOKUP(CONCATENATE($A594,"_",$B594), 'Srbench noise 0'!$A$1:$AH$1291, 16, FALSE),"")</f>
        <v>79</v>
      </c>
      <c r="G594" s="17">
        <f>_xlfn.IFNA(VLOOKUP(CONCATENATE($A594,"_",$B594), 'Srbench noise 0'!$A$1:$AH$1291, 18, FALSE),"")</f>
        <v>3606.1</v>
      </c>
      <c r="H594" s="17" t="str">
        <f>_xlfn.IFNA(VLOOKUP(CONCATENATE($A594,"_",$B594), 'Srbench noise 0'!$A$1:$AH$1291, 28, FALSE),"")</f>
        <v>1.32472272*x0*x3*sin(x1)/x4 - 1.28701506*x0*x3*sin(x2)/x4 + 1.00180889*x0/(x1**2/x3 + x1*x4/x3)**2 - 2.03109059*x0*x3/(x2**4*x4**2) - 3.41305329*x1 + 0.24002476*x1/(x4**2*(x2 - 0.5)**4) + 2.58171377*x2 - 4.1437736*sin(x1) + 3.43100794*sin(x2) + 3.80017456 - 3.43472939/x1</v>
      </c>
      <c r="I594" s="17">
        <f t="shared" si="54"/>
        <v>0</v>
      </c>
      <c r="J594" s="17">
        <f t="shared" si="55"/>
        <v>0</v>
      </c>
      <c r="K594" s="4">
        <f t="shared" si="56"/>
        <v>0</v>
      </c>
      <c r="L594" s="3">
        <f>_xlfn.IFNA(VLOOKUP(CONCATENATE($A594,"_",$B594), 'Srbench noise 0.01'!$A$1:$AH$1291, 32, FALSE),"")</f>
        <v>0.99055861000000001</v>
      </c>
      <c r="M594" s="17">
        <f>_xlfn.IFNA(VLOOKUP(CONCATENATE($A594,"_",$B594), 'Srbench noise 0.01'!$A$1:$AH$1291, 34, FALSE),"")</f>
        <v>0.73054854000000002</v>
      </c>
      <c r="N594" s="17">
        <f>_xlfn.IFNA(VLOOKUP(CONCATENATE($A594,"_",$B594), 'Srbench noise 0.01'!$A$1:$AH$1291, 16, FALSE),"")</f>
        <v>80</v>
      </c>
      <c r="O594" s="17">
        <f>_xlfn.IFNA(VLOOKUP(CONCATENATE($A594,"_",$B594), 'Srbench noise 0.01'!$A$1:$AH$1291, 18, FALSE),"")</f>
        <v>2371</v>
      </c>
      <c r="P594" s="17" t="str">
        <f>_xlfn.IFNA(VLOOKUP(CONCATENATE($A594,"_",$B594), 'Srbench noise 0.01'!$A$1:$AH$1291, 28, FALSE),"")</f>
        <v>1.33*x0*x3*sin(x1)/x4 - 1.29*x0*x3*sin(x2)/x4 + x0/(x1**2/x3 + x1*x4/x3)**2 - 2.04*x0*x3/(x2**4*x4**2) - 3.46*x1 + 0.24*x1/(x4**2*(0.5 - x2)**4) + 2.59*x2 - 4.2*sin(x1) + 3.45*sin(x2) + 3.97 - 3.52/x1</v>
      </c>
      <c r="Q594" s="17">
        <f t="shared" si="57"/>
        <v>0</v>
      </c>
      <c r="R594" s="17">
        <f t="shared" si="58"/>
        <v>0</v>
      </c>
      <c r="S594" s="4">
        <f t="shared" si="59"/>
        <v>0</v>
      </c>
    </row>
    <row r="595" spans="1:19" x14ac:dyDescent="0.25">
      <c r="A595" t="s">
        <v>116</v>
      </c>
      <c r="B595">
        <v>4426</v>
      </c>
      <c r="C595" t="str">
        <f>VLOOKUP(A595,'srbench true models'!$A$1:$B$133,2,FALSE)</f>
        <v xml:space="preserve"> kappa*(T2-T1)*A/d</v>
      </c>
      <c r="D595" s="3">
        <f>_xlfn.IFNA(VLOOKUP(CONCATENATE($A595,"_",$B595), 'Srbench noise 0'!$A$1:$AH$1291, 32, FALSE),"")</f>
        <v>1</v>
      </c>
      <c r="E595" s="17">
        <f>_xlfn.IFNA(VLOOKUP(CONCATENATE($A595,"_",$B595), 'Srbench noise 0'!$A$1:$AH$1291, 34, FALSE),"")</f>
        <v>0</v>
      </c>
      <c r="F595" s="17">
        <f>_xlfn.IFNA(VLOOKUP(CONCATENATE($A595,"_",$B595), 'Srbench noise 0'!$A$1:$AH$1291, 16, FALSE),"")</f>
        <v>11</v>
      </c>
      <c r="G595" s="17">
        <f>_xlfn.IFNA(VLOOKUP(CONCATENATE($A595,"_",$B595), 'Srbench noise 0'!$A$1:$AH$1291, 18, FALSE),"")</f>
        <v>450.3</v>
      </c>
      <c r="H595" s="17" t="str">
        <f>_xlfn.IFNA(VLOOKUP(CONCATENATE($A595,"_",$B595), 'Srbench noise 0'!$A$1:$AH$1291, 28, FALSE),"")</f>
        <v>x0*x3*(-x1 + x2)/x4</v>
      </c>
      <c r="I595" s="17">
        <f t="shared" si="54"/>
        <v>1</v>
      </c>
      <c r="J595" s="17">
        <f t="shared" si="55"/>
        <v>1</v>
      </c>
      <c r="K595" s="4">
        <f t="shared" si="56"/>
        <v>1</v>
      </c>
      <c r="L595" s="3">
        <f>_xlfn.IFNA(VLOOKUP(CONCATENATE($A595,"_",$B595), 'Srbench noise 0.01'!$A$1:$AH$1291, 32, FALSE),"")</f>
        <v>1</v>
      </c>
      <c r="M595" s="17">
        <f>_xlfn.IFNA(VLOOKUP(CONCATENATE($A595,"_",$B595), 'Srbench noise 0.01'!$A$1:$AH$1291, 34, FALSE),"")</f>
        <v>0</v>
      </c>
      <c r="N595" s="17">
        <f>_xlfn.IFNA(VLOOKUP(CONCATENATE($A595,"_",$B595), 'Srbench noise 0.01'!$A$1:$AH$1291, 16, FALSE),"")</f>
        <v>11</v>
      </c>
      <c r="O595" s="17">
        <f>_xlfn.IFNA(VLOOKUP(CONCATENATE($A595,"_",$B595), 'Srbench noise 0.01'!$A$1:$AH$1291, 18, FALSE),"")</f>
        <v>386.7</v>
      </c>
      <c r="P595" s="17" t="str">
        <f>_xlfn.IFNA(VLOOKUP(CONCATENATE($A595,"_",$B595), 'Srbench noise 0.01'!$A$1:$AH$1291, 28, FALSE),"")</f>
        <v>x0*x3*(-x1 + x2)/x4</v>
      </c>
      <c r="Q595" s="17">
        <f t="shared" si="57"/>
        <v>1</v>
      </c>
      <c r="R595" s="17">
        <f t="shared" si="58"/>
        <v>1</v>
      </c>
      <c r="S595" s="4">
        <f t="shared" si="59"/>
        <v>1</v>
      </c>
    </row>
    <row r="596" spans="1:19" x14ac:dyDescent="0.25">
      <c r="A596" t="s">
        <v>116</v>
      </c>
      <c r="B596">
        <v>5390</v>
      </c>
      <c r="C596" t="str">
        <f>VLOOKUP(A596,'srbench true models'!$A$1:$B$133,2,FALSE)</f>
        <v xml:space="preserve"> kappa*(T2-T1)*A/d</v>
      </c>
      <c r="D596" s="3">
        <f>_xlfn.IFNA(VLOOKUP(CONCATENATE($A596,"_",$B596), 'Srbench noise 0'!$A$1:$AH$1291, 32, FALSE),"")</f>
        <v>1</v>
      </c>
      <c r="E596" s="17">
        <f>_xlfn.IFNA(VLOOKUP(CONCATENATE($A596,"_",$B596), 'Srbench noise 0'!$A$1:$AH$1291, 34, FALSE),"")</f>
        <v>0</v>
      </c>
      <c r="F596" s="17">
        <f>_xlfn.IFNA(VLOOKUP(CONCATENATE($A596,"_",$B596), 'Srbench noise 0'!$A$1:$AH$1291, 16, FALSE),"")</f>
        <v>11</v>
      </c>
      <c r="G596" s="17">
        <f>_xlfn.IFNA(VLOOKUP(CONCATENATE($A596,"_",$B596), 'Srbench noise 0'!$A$1:$AH$1291, 18, FALSE),"")</f>
        <v>808.3</v>
      </c>
      <c r="H596" s="17" t="str">
        <f>_xlfn.IFNA(VLOOKUP(CONCATENATE($A596,"_",$B596), 'Srbench noise 0'!$A$1:$AH$1291, 28, FALSE),"")</f>
        <v>x0*x3*(-x1 + x2)/x4</v>
      </c>
      <c r="I596" s="17">
        <f t="shared" si="54"/>
        <v>1</v>
      </c>
      <c r="J596" s="17">
        <f t="shared" si="55"/>
        <v>1</v>
      </c>
      <c r="K596" s="4">
        <f t="shared" si="56"/>
        <v>1</v>
      </c>
      <c r="L596" s="3">
        <f>_xlfn.IFNA(VLOOKUP(CONCATENATE($A596,"_",$B596), 'Srbench noise 0.01'!$A$1:$AH$1291, 32, FALSE),"")</f>
        <v>1</v>
      </c>
      <c r="M596" s="17">
        <f>_xlfn.IFNA(VLOOKUP(CONCATENATE($A596,"_",$B596), 'Srbench noise 0.01'!$A$1:$AH$1291, 34, FALSE),"")</f>
        <v>0</v>
      </c>
      <c r="N596" s="17">
        <f>_xlfn.IFNA(VLOOKUP(CONCATENATE($A596,"_",$B596), 'Srbench noise 0.01'!$A$1:$AH$1291, 16, FALSE),"")</f>
        <v>11</v>
      </c>
      <c r="O596" s="17">
        <f>_xlfn.IFNA(VLOOKUP(CONCATENATE($A596,"_",$B596), 'Srbench noise 0.01'!$A$1:$AH$1291, 18, FALSE),"")</f>
        <v>830.1</v>
      </c>
      <c r="P596" s="17" t="str">
        <f>_xlfn.IFNA(VLOOKUP(CONCATENATE($A596,"_",$B596), 'Srbench noise 0.01'!$A$1:$AH$1291, 28, FALSE),"")</f>
        <v>x0*x3*(-x1 + x2)/x4</v>
      </c>
      <c r="Q596" s="17">
        <f t="shared" si="57"/>
        <v>1</v>
      </c>
      <c r="R596" s="17">
        <f t="shared" si="58"/>
        <v>1</v>
      </c>
      <c r="S596" s="4">
        <f t="shared" si="59"/>
        <v>1</v>
      </c>
    </row>
    <row r="597" spans="1:19" x14ac:dyDescent="0.25">
      <c r="A597" t="s">
        <v>116</v>
      </c>
      <c r="B597">
        <v>14423</v>
      </c>
      <c r="C597" t="str">
        <f>VLOOKUP(A597,'srbench true models'!$A$1:$B$133,2,FALSE)</f>
        <v xml:space="preserve"> kappa*(T2-T1)*A/d</v>
      </c>
      <c r="D597" s="3">
        <f>_xlfn.IFNA(VLOOKUP(CONCATENATE($A597,"_",$B597), 'Srbench noise 0'!$A$1:$AH$1291, 32, FALSE),"")</f>
        <v>0.98850939999999998</v>
      </c>
      <c r="E597" s="17">
        <f>_xlfn.IFNA(VLOOKUP(CONCATENATE($A597,"_",$B597), 'Srbench noise 0'!$A$1:$AH$1291, 34, FALSE),"")</f>
        <v>0.80909436999999995</v>
      </c>
      <c r="F597" s="17">
        <f>_xlfn.IFNA(VLOOKUP(CONCATENATE($A597,"_",$B597), 'Srbench noise 0'!$A$1:$AH$1291, 16, FALSE),"")</f>
        <v>43</v>
      </c>
      <c r="G597" s="17">
        <f>_xlfn.IFNA(VLOOKUP(CONCATENATE($A597,"_",$B597), 'Srbench noise 0'!$A$1:$AH$1291, 18, FALSE),"")</f>
        <v>3601.3</v>
      </c>
      <c r="H597" s="17" t="str">
        <f>_xlfn.IFNA(VLOOKUP(CONCATENATE($A597,"_",$B597), 'Srbench noise 0'!$A$1:$AH$1291, 28, FALSE),"")</f>
        <v>(1.64679454*x0*x3*sin(x1) + 0.32374496*x0*x3*sin(2*x1) - 1.46924157*x0*x3*sin(x2) + x4*(-0.881234*x1 + 3.5766269*x2 - 1.4036688*sin(x1) + 5.19397021*sin(x2) - 8.43051442))/x4</v>
      </c>
      <c r="I597" s="17">
        <f t="shared" si="54"/>
        <v>0</v>
      </c>
      <c r="J597" s="17">
        <f t="shared" si="55"/>
        <v>0</v>
      </c>
      <c r="K597" s="4">
        <f t="shared" si="56"/>
        <v>0</v>
      </c>
      <c r="L597" s="3">
        <f>_xlfn.IFNA(VLOOKUP(CONCATENATE($A597,"_",$B597), 'Srbench noise 0.01'!$A$1:$AH$1291, 32, FALSE),"")</f>
        <v>0.98840212000000005</v>
      </c>
      <c r="M597" s="17">
        <f>_xlfn.IFNA(VLOOKUP(CONCATENATE($A597,"_",$B597), 'Srbench noise 0.01'!$A$1:$AH$1291, 34, FALSE),"")</f>
        <v>0.81286250999999998</v>
      </c>
      <c r="N597" s="17">
        <f>_xlfn.IFNA(VLOOKUP(CONCATENATE($A597,"_",$B597), 'Srbench noise 0.01'!$A$1:$AH$1291, 16, FALSE),"")</f>
        <v>43</v>
      </c>
      <c r="O597" s="17">
        <f>_xlfn.IFNA(VLOOKUP(CONCATENATE($A597,"_",$B597), 'Srbench noise 0.01'!$A$1:$AH$1291, 18, FALSE),"")</f>
        <v>3602.3</v>
      </c>
      <c r="P597" s="17" t="str">
        <f>_xlfn.IFNA(VLOOKUP(CONCATENATE($A597,"_",$B597), 'Srbench noise 0.01'!$A$1:$AH$1291, 28, FALSE),"")</f>
        <v>(1.65*x0*x3*sin(x1) + 0.32*x0*x3*sin(2*x1) - 1.47*x0*x3*sin(x2) + x4*(-0.85*x1 + 3.57*x2 - 1.35*sin(x1) + 5.19*sin(x2) - 8.51))/x4</v>
      </c>
      <c r="Q597" s="17">
        <f t="shared" si="57"/>
        <v>0</v>
      </c>
      <c r="R597" s="17">
        <f t="shared" si="58"/>
        <v>0</v>
      </c>
      <c r="S597" s="4">
        <f t="shared" si="59"/>
        <v>0</v>
      </c>
    </row>
    <row r="598" spans="1:19" x14ac:dyDescent="0.25">
      <c r="A598" t="s">
        <v>116</v>
      </c>
      <c r="B598">
        <v>15795</v>
      </c>
      <c r="C598" t="str">
        <f>VLOOKUP(A598,'srbench true models'!$A$1:$B$133,2,FALSE)</f>
        <v xml:space="preserve"> kappa*(T2-T1)*A/d</v>
      </c>
      <c r="D598" s="3">
        <f>_xlfn.IFNA(VLOOKUP(CONCATENATE($A598,"_",$B598), 'Srbench noise 0'!$A$1:$AH$1291, 32, FALSE),"")</f>
        <v>1</v>
      </c>
      <c r="E598" s="17">
        <f>_xlfn.IFNA(VLOOKUP(CONCATENATE($A598,"_",$B598), 'Srbench noise 0'!$A$1:$AH$1291, 34, FALSE),"")</f>
        <v>0</v>
      </c>
      <c r="F598" s="17">
        <f>_xlfn.IFNA(VLOOKUP(CONCATENATE($A598,"_",$B598), 'Srbench noise 0'!$A$1:$AH$1291, 16, FALSE),"")</f>
        <v>11</v>
      </c>
      <c r="G598" s="17">
        <f>_xlfn.IFNA(VLOOKUP(CONCATENATE($A598,"_",$B598), 'Srbench noise 0'!$A$1:$AH$1291, 18, FALSE),"")</f>
        <v>1069.3</v>
      </c>
      <c r="H598" s="17" t="str">
        <f>_xlfn.IFNA(VLOOKUP(CONCATENATE($A598,"_",$B598), 'Srbench noise 0'!$A$1:$AH$1291, 28, FALSE),"")</f>
        <v>x0*x3*(-x1 + x2)/x4</v>
      </c>
      <c r="I598" s="17">
        <f t="shared" si="54"/>
        <v>1</v>
      </c>
      <c r="J598" s="17">
        <f t="shared" si="55"/>
        <v>1</v>
      </c>
      <c r="K598" s="4">
        <f t="shared" si="56"/>
        <v>1</v>
      </c>
      <c r="L598" s="3">
        <f>_xlfn.IFNA(VLOOKUP(CONCATENATE($A598,"_",$B598), 'Srbench noise 0.01'!$A$1:$AH$1291, 32, FALSE),"")</f>
        <v>0.99875508000000002</v>
      </c>
      <c r="M598" s="17">
        <f>_xlfn.IFNA(VLOOKUP(CONCATENATE($A598,"_",$B598), 'Srbench noise 0.01'!$A$1:$AH$1291, 34, FALSE),"")</f>
        <v>0.26376397000000001</v>
      </c>
      <c r="N598" s="17">
        <f>_xlfn.IFNA(VLOOKUP(CONCATENATE($A598,"_",$B598), 'Srbench noise 0.01'!$A$1:$AH$1291, 16, FALSE),"")</f>
        <v>67</v>
      </c>
      <c r="O598" s="17">
        <f>_xlfn.IFNA(VLOOKUP(CONCATENATE($A598,"_",$B598), 'Srbench noise 0.01'!$A$1:$AH$1291, 18, FALSE),"")</f>
        <v>1131.2</v>
      </c>
      <c r="P598" s="17" t="str">
        <f>_xlfn.IFNA(VLOOKUP(CONCATENATE($A598,"_",$B598), 'Srbench noise 0.01'!$A$1:$AH$1291, 28, FALSE),"")</f>
        <v>(x0*x2**5*x3*x4*(1.65*sin(x1) + 0.42*sin(2*x1) - 1.59*sin(x2) - 0.35*sin(2*x2)) - 0.65*x0*x3*x4*sin(2*x2) + x2**5*x4**2*(-3.37*x1 - 5.56*sin(x1) - 1.43*sin(2*x1) + 10.59))/(x2**5*x4**2)</v>
      </c>
      <c r="Q598" s="17">
        <f t="shared" si="57"/>
        <v>0</v>
      </c>
      <c r="R598" s="17">
        <f t="shared" si="58"/>
        <v>0</v>
      </c>
      <c r="S598" s="4">
        <f t="shared" si="59"/>
        <v>0</v>
      </c>
    </row>
    <row r="599" spans="1:19" x14ac:dyDescent="0.25">
      <c r="A599" t="s">
        <v>116</v>
      </c>
      <c r="B599">
        <v>16850</v>
      </c>
      <c r="C599" t="str">
        <f>VLOOKUP(A599,'srbench true models'!$A$1:$B$133,2,FALSE)</f>
        <v xml:space="preserve"> kappa*(T2-T1)*A/d</v>
      </c>
      <c r="D599" s="3">
        <f>_xlfn.IFNA(VLOOKUP(CONCATENATE($A599,"_",$B599), 'Srbench noise 0'!$A$1:$AH$1291, 32, FALSE),"")</f>
        <v>1</v>
      </c>
      <c r="E599" s="17">
        <f>_xlfn.IFNA(VLOOKUP(CONCATENATE($A599,"_",$B599), 'Srbench noise 0'!$A$1:$AH$1291, 34, FALSE),"")</f>
        <v>0</v>
      </c>
      <c r="F599" s="17">
        <f>_xlfn.IFNA(VLOOKUP(CONCATENATE($A599,"_",$B599), 'Srbench noise 0'!$A$1:$AH$1291, 16, FALSE),"")</f>
        <v>11</v>
      </c>
      <c r="G599" s="17">
        <f>_xlfn.IFNA(VLOOKUP(CONCATENATE($A599,"_",$B599), 'Srbench noise 0'!$A$1:$AH$1291, 18, FALSE),"")</f>
        <v>393.6</v>
      </c>
      <c r="H599" s="17" t="str">
        <f>_xlfn.IFNA(VLOOKUP(CONCATENATE($A599,"_",$B599), 'Srbench noise 0'!$A$1:$AH$1291, 28, FALSE),"")</f>
        <v>x0*x3*(-x1 + x2)/x4</v>
      </c>
      <c r="I599" s="17">
        <f t="shared" si="54"/>
        <v>1</v>
      </c>
      <c r="J599" s="17">
        <f t="shared" si="55"/>
        <v>1</v>
      </c>
      <c r="K599" s="4">
        <f t="shared" si="56"/>
        <v>1</v>
      </c>
      <c r="L599" s="3">
        <f>_xlfn.IFNA(VLOOKUP(CONCATENATE($A599,"_",$B599), 'Srbench noise 0.01'!$A$1:$AH$1291, 32, FALSE),"")</f>
        <v>1</v>
      </c>
      <c r="M599" s="17">
        <f>_xlfn.IFNA(VLOOKUP(CONCATENATE($A599,"_",$B599), 'Srbench noise 0.01'!$A$1:$AH$1291, 34, FALSE),"")</f>
        <v>0</v>
      </c>
      <c r="N599" s="17">
        <f>_xlfn.IFNA(VLOOKUP(CONCATENATE($A599,"_",$B599), 'Srbench noise 0.01'!$A$1:$AH$1291, 16, FALSE),"")</f>
        <v>11</v>
      </c>
      <c r="O599" s="17">
        <f>_xlfn.IFNA(VLOOKUP(CONCATENATE($A599,"_",$B599), 'Srbench noise 0.01'!$A$1:$AH$1291, 18, FALSE),"")</f>
        <v>418.9</v>
      </c>
      <c r="P599" s="17" t="str">
        <f>_xlfn.IFNA(VLOOKUP(CONCATENATE($A599,"_",$B599), 'Srbench noise 0.01'!$A$1:$AH$1291, 28, FALSE),"")</f>
        <v>x0*x3*(-x1 + x2)/x4</v>
      </c>
      <c r="Q599" s="17">
        <f t="shared" si="57"/>
        <v>1</v>
      </c>
      <c r="R599" s="17">
        <f t="shared" si="58"/>
        <v>1</v>
      </c>
      <c r="S599" s="4">
        <f t="shared" si="59"/>
        <v>1</v>
      </c>
    </row>
    <row r="600" spans="1:19" x14ac:dyDescent="0.25">
      <c r="A600" t="s">
        <v>116</v>
      </c>
      <c r="B600">
        <v>21962</v>
      </c>
      <c r="C600" t="str">
        <f>VLOOKUP(A600,'srbench true models'!$A$1:$B$133,2,FALSE)</f>
        <v xml:space="preserve"> kappa*(T2-T1)*A/d</v>
      </c>
      <c r="D600" s="3">
        <f>_xlfn.IFNA(VLOOKUP(CONCATENATE($A600,"_",$B600), 'Srbench noise 0'!$A$1:$AH$1291, 32, FALSE),"")</f>
        <v>1</v>
      </c>
      <c r="E600" s="17">
        <f>_xlfn.IFNA(VLOOKUP(CONCATENATE($A600,"_",$B600), 'Srbench noise 0'!$A$1:$AH$1291, 34, FALSE),"")</f>
        <v>0</v>
      </c>
      <c r="F600" s="17">
        <f>_xlfn.IFNA(VLOOKUP(CONCATENATE($A600,"_",$B600), 'Srbench noise 0'!$A$1:$AH$1291, 16, FALSE),"")</f>
        <v>11</v>
      </c>
      <c r="G600" s="17">
        <f>_xlfn.IFNA(VLOOKUP(CONCATENATE($A600,"_",$B600), 'Srbench noise 0'!$A$1:$AH$1291, 18, FALSE),"")</f>
        <v>1086.7</v>
      </c>
      <c r="H600" s="17" t="str">
        <f>_xlfn.IFNA(VLOOKUP(CONCATENATE($A600,"_",$B600), 'Srbench noise 0'!$A$1:$AH$1291, 28, FALSE),"")</f>
        <v>x0*x3*(-x1 + x2)/x4</v>
      </c>
      <c r="I600" s="17">
        <f t="shared" si="54"/>
        <v>1</v>
      </c>
      <c r="J600" s="17">
        <f t="shared" si="55"/>
        <v>1</v>
      </c>
      <c r="K600" s="4">
        <f t="shared" si="56"/>
        <v>1</v>
      </c>
      <c r="L600" s="3">
        <f>_xlfn.IFNA(VLOOKUP(CONCATENATE($A600,"_",$B600), 'Srbench noise 0.01'!$A$1:$AH$1291, 32, FALSE),"")</f>
        <v>1</v>
      </c>
      <c r="M600" s="17">
        <f>_xlfn.IFNA(VLOOKUP(CONCATENATE($A600,"_",$B600), 'Srbench noise 0.01'!$A$1:$AH$1291, 34, FALSE),"")</f>
        <v>0</v>
      </c>
      <c r="N600" s="17">
        <f>_xlfn.IFNA(VLOOKUP(CONCATENATE($A600,"_",$B600), 'Srbench noise 0.01'!$A$1:$AH$1291, 16, FALSE),"")</f>
        <v>11</v>
      </c>
      <c r="O600" s="17">
        <f>_xlfn.IFNA(VLOOKUP(CONCATENATE($A600,"_",$B600), 'Srbench noise 0.01'!$A$1:$AH$1291, 18, FALSE),"")</f>
        <v>867.5</v>
      </c>
      <c r="P600" s="17" t="str">
        <f>_xlfn.IFNA(VLOOKUP(CONCATENATE($A600,"_",$B600), 'Srbench noise 0.01'!$A$1:$AH$1291, 28, FALSE),"")</f>
        <v>x0*x3*(-x1 + x2)/x4</v>
      </c>
      <c r="Q600" s="17">
        <f t="shared" si="57"/>
        <v>1</v>
      </c>
      <c r="R600" s="17">
        <f t="shared" si="58"/>
        <v>1</v>
      </c>
      <c r="S600" s="4">
        <f t="shared" si="59"/>
        <v>1</v>
      </c>
    </row>
    <row r="601" spans="1:19" x14ac:dyDescent="0.25">
      <c r="A601" t="s">
        <v>116</v>
      </c>
      <c r="B601">
        <v>23654</v>
      </c>
      <c r="C601" t="str">
        <f>VLOOKUP(A601,'srbench true models'!$A$1:$B$133,2,FALSE)</f>
        <v xml:space="preserve"> kappa*(T2-T1)*A/d</v>
      </c>
      <c r="D601" s="3">
        <f>_xlfn.IFNA(VLOOKUP(CONCATENATE($A601,"_",$B601), 'Srbench noise 0'!$A$1:$AH$1291, 32, FALSE),"")</f>
        <v>1</v>
      </c>
      <c r="E601" s="17">
        <f>_xlfn.IFNA(VLOOKUP(CONCATENATE($A601,"_",$B601), 'Srbench noise 0'!$A$1:$AH$1291, 34, FALSE),"")</f>
        <v>0</v>
      </c>
      <c r="F601" s="17">
        <f>_xlfn.IFNA(VLOOKUP(CONCATENATE($A601,"_",$B601), 'Srbench noise 0'!$A$1:$AH$1291, 16, FALSE),"")</f>
        <v>11</v>
      </c>
      <c r="G601" s="17">
        <f>_xlfn.IFNA(VLOOKUP(CONCATENATE($A601,"_",$B601), 'Srbench noise 0'!$A$1:$AH$1291, 18, FALSE),"")</f>
        <v>798.7</v>
      </c>
      <c r="H601" s="17" t="str">
        <f>_xlfn.IFNA(VLOOKUP(CONCATENATE($A601,"_",$B601), 'Srbench noise 0'!$A$1:$AH$1291, 28, FALSE),"")</f>
        <v>x0*x3*(-x1 + x2)/x4</v>
      </c>
      <c r="I601" s="17">
        <f t="shared" si="54"/>
        <v>1</v>
      </c>
      <c r="J601" s="17">
        <f t="shared" si="55"/>
        <v>1</v>
      </c>
      <c r="K601" s="4">
        <f t="shared" si="56"/>
        <v>1</v>
      </c>
      <c r="L601" s="3">
        <f>_xlfn.IFNA(VLOOKUP(CONCATENATE($A601,"_",$B601), 'Srbench noise 0.01'!$A$1:$AH$1291, 32, FALSE),"")</f>
        <v>1</v>
      </c>
      <c r="M601" s="17">
        <f>_xlfn.IFNA(VLOOKUP(CONCATENATE($A601,"_",$B601), 'Srbench noise 0.01'!$A$1:$AH$1291, 34, FALSE),"")</f>
        <v>0</v>
      </c>
      <c r="N601" s="17">
        <f>_xlfn.IFNA(VLOOKUP(CONCATENATE($A601,"_",$B601), 'Srbench noise 0.01'!$A$1:$AH$1291, 16, FALSE),"")</f>
        <v>11</v>
      </c>
      <c r="O601" s="17">
        <f>_xlfn.IFNA(VLOOKUP(CONCATENATE($A601,"_",$B601), 'Srbench noise 0.01'!$A$1:$AH$1291, 18, FALSE),"")</f>
        <v>977</v>
      </c>
      <c r="P601" s="17" t="str">
        <f>_xlfn.IFNA(VLOOKUP(CONCATENATE($A601,"_",$B601), 'Srbench noise 0.01'!$A$1:$AH$1291, 28, FALSE),"")</f>
        <v>x0*x3*(-x1 + x2)/x4</v>
      </c>
      <c r="Q601" s="17">
        <f t="shared" si="57"/>
        <v>1</v>
      </c>
      <c r="R601" s="17">
        <f t="shared" si="58"/>
        <v>1</v>
      </c>
      <c r="S601" s="4">
        <f t="shared" si="59"/>
        <v>1</v>
      </c>
    </row>
    <row r="602" spans="1:19" x14ac:dyDescent="0.25">
      <c r="A602" t="s">
        <v>116</v>
      </c>
      <c r="B602">
        <v>28020</v>
      </c>
      <c r="C602" t="str">
        <f>VLOOKUP(A602,'srbench true models'!$A$1:$B$133,2,FALSE)</f>
        <v xml:space="preserve"> kappa*(T2-T1)*A/d</v>
      </c>
      <c r="D602" s="3">
        <f>_xlfn.IFNA(VLOOKUP(CONCATENATE($A602,"_",$B602), 'Srbench noise 0'!$A$1:$AH$1291, 32, FALSE),"")</f>
        <v>1</v>
      </c>
      <c r="E602" s="17">
        <f>_xlfn.IFNA(VLOOKUP(CONCATENATE($A602,"_",$B602), 'Srbench noise 0'!$A$1:$AH$1291, 34, FALSE),"")</f>
        <v>0</v>
      </c>
      <c r="F602" s="17">
        <f>_xlfn.IFNA(VLOOKUP(CONCATENATE($A602,"_",$B602), 'Srbench noise 0'!$A$1:$AH$1291, 16, FALSE),"")</f>
        <v>11</v>
      </c>
      <c r="G602" s="17">
        <f>_xlfn.IFNA(VLOOKUP(CONCATENATE($A602,"_",$B602), 'Srbench noise 0'!$A$1:$AH$1291, 18, FALSE),"")</f>
        <v>2894.1</v>
      </c>
      <c r="H602" s="17" t="str">
        <f>_xlfn.IFNA(VLOOKUP(CONCATENATE($A602,"_",$B602), 'Srbench noise 0'!$A$1:$AH$1291, 28, FALSE),"")</f>
        <v>x0*x3*(-x1 + x2)/x4</v>
      </c>
      <c r="I602" s="17">
        <f t="shared" si="54"/>
        <v>1</v>
      </c>
      <c r="J602" s="17">
        <f t="shared" si="55"/>
        <v>1</v>
      </c>
      <c r="K602" s="4">
        <f t="shared" si="56"/>
        <v>1</v>
      </c>
      <c r="L602" s="3">
        <f>_xlfn.IFNA(VLOOKUP(CONCATENATE($A602,"_",$B602), 'Srbench noise 0.01'!$A$1:$AH$1291, 32, FALSE),"")</f>
        <v>1</v>
      </c>
      <c r="M602" s="17">
        <f>_xlfn.IFNA(VLOOKUP(CONCATENATE($A602,"_",$B602), 'Srbench noise 0.01'!$A$1:$AH$1291, 34, FALSE),"")</f>
        <v>0</v>
      </c>
      <c r="N602" s="17">
        <f>_xlfn.IFNA(VLOOKUP(CONCATENATE($A602,"_",$B602), 'Srbench noise 0.01'!$A$1:$AH$1291, 16, FALSE),"")</f>
        <v>11</v>
      </c>
      <c r="O602" s="17">
        <f>_xlfn.IFNA(VLOOKUP(CONCATENATE($A602,"_",$B602), 'Srbench noise 0.01'!$A$1:$AH$1291, 18, FALSE),"")</f>
        <v>2382.6999999999998</v>
      </c>
      <c r="P602" s="17" t="str">
        <f>_xlfn.IFNA(VLOOKUP(CONCATENATE($A602,"_",$B602), 'Srbench noise 0.01'!$A$1:$AH$1291, 28, FALSE),"")</f>
        <v>x0*x3*(-x1 + x2)/x4</v>
      </c>
      <c r="Q602" s="17">
        <f t="shared" si="57"/>
        <v>1</v>
      </c>
      <c r="R602" s="17">
        <f t="shared" si="58"/>
        <v>1</v>
      </c>
      <c r="S602" s="4">
        <f t="shared" si="59"/>
        <v>1</v>
      </c>
    </row>
    <row r="603" spans="1:19" x14ac:dyDescent="0.25">
      <c r="A603" t="s">
        <v>116</v>
      </c>
      <c r="B603">
        <v>29910</v>
      </c>
      <c r="C603" t="str">
        <f>VLOOKUP(A603,'srbench true models'!$A$1:$B$133,2,FALSE)</f>
        <v xml:space="preserve"> kappa*(T2-T1)*A/d</v>
      </c>
      <c r="D603" s="3">
        <f>_xlfn.IFNA(VLOOKUP(CONCATENATE($A603,"_",$B603), 'Srbench noise 0'!$A$1:$AH$1291, 32, FALSE),"")</f>
        <v>1</v>
      </c>
      <c r="E603" s="17">
        <f>_xlfn.IFNA(VLOOKUP(CONCATENATE($A603,"_",$B603), 'Srbench noise 0'!$A$1:$AH$1291, 34, FALSE),"")</f>
        <v>0</v>
      </c>
      <c r="F603" s="17">
        <f>_xlfn.IFNA(VLOOKUP(CONCATENATE($A603,"_",$B603), 'Srbench noise 0'!$A$1:$AH$1291, 16, FALSE),"")</f>
        <v>11</v>
      </c>
      <c r="G603" s="17">
        <f>_xlfn.IFNA(VLOOKUP(CONCATENATE($A603,"_",$B603), 'Srbench noise 0'!$A$1:$AH$1291, 18, FALSE),"")</f>
        <v>2251.4</v>
      </c>
      <c r="H603" s="17" t="str">
        <f>_xlfn.IFNA(VLOOKUP(CONCATENATE($A603,"_",$B603), 'Srbench noise 0'!$A$1:$AH$1291, 28, FALSE),"")</f>
        <v>x0*x3*(-x1 + x2)/x4</v>
      </c>
      <c r="I603" s="17">
        <f t="shared" si="54"/>
        <v>1</v>
      </c>
      <c r="J603" s="17">
        <f t="shared" si="55"/>
        <v>1</v>
      </c>
      <c r="K603" s="4">
        <f t="shared" si="56"/>
        <v>1</v>
      </c>
      <c r="L603" s="3">
        <f>_xlfn.IFNA(VLOOKUP(CONCATENATE($A603,"_",$B603), 'Srbench noise 0.01'!$A$1:$AH$1291, 32, FALSE),"")</f>
        <v>1</v>
      </c>
      <c r="M603" s="17">
        <f>_xlfn.IFNA(VLOOKUP(CONCATENATE($A603,"_",$B603), 'Srbench noise 0.01'!$A$1:$AH$1291, 34, FALSE),"")</f>
        <v>0</v>
      </c>
      <c r="N603" s="17">
        <f>_xlfn.IFNA(VLOOKUP(CONCATENATE($A603,"_",$B603), 'Srbench noise 0.01'!$A$1:$AH$1291, 16, FALSE),"")</f>
        <v>11</v>
      </c>
      <c r="O603" s="17">
        <f>_xlfn.IFNA(VLOOKUP(CONCATENATE($A603,"_",$B603), 'Srbench noise 0.01'!$A$1:$AH$1291, 18, FALSE),"")</f>
        <v>2144.5</v>
      </c>
      <c r="P603" s="17" t="str">
        <f>_xlfn.IFNA(VLOOKUP(CONCATENATE($A603,"_",$B603), 'Srbench noise 0.01'!$A$1:$AH$1291, 28, FALSE),"")</f>
        <v>x0*x3*(-x1 + x2)/x4</v>
      </c>
      <c r="Q603" s="17">
        <f t="shared" si="57"/>
        <v>1</v>
      </c>
      <c r="R603" s="17">
        <f t="shared" si="58"/>
        <v>1</v>
      </c>
      <c r="S603" s="4">
        <f t="shared" si="59"/>
        <v>1</v>
      </c>
    </row>
    <row r="604" spans="1:19" x14ac:dyDescent="0.25">
      <c r="A604" t="s">
        <v>123</v>
      </c>
      <c r="B604">
        <v>860</v>
      </c>
      <c r="C604" t="str">
        <f>VLOOKUP(A604,'srbench true models'!$A$1:$B$133,2,FALSE)</f>
        <v xml:space="preserve"> q/(4*3.1415926535*epsilon*r*(1-v/c))</v>
      </c>
      <c r="D604" s="3">
        <f>_xlfn.IFNA(VLOOKUP(CONCATENATE($A604,"_",$B604), 'Srbench noise 0'!$A$1:$AH$1291, 32, FALSE),"")</f>
        <v>0.99802955000000004</v>
      </c>
      <c r="E604" s="17">
        <f>_xlfn.IFNA(VLOOKUP(CONCATENATE($A604,"_",$B604), 'Srbench noise 0'!$A$1:$AH$1291, 34, FALSE),"")</f>
        <v>2.1202700000000001E-3</v>
      </c>
      <c r="F604" s="17">
        <f>_xlfn.IFNA(VLOOKUP(CONCATENATE($A604,"_",$B604), 'Srbench noise 0'!$A$1:$AH$1291, 16, FALSE),"")</f>
        <v>17</v>
      </c>
      <c r="G604" s="17">
        <f>_xlfn.IFNA(VLOOKUP(CONCATENATE($A604,"_",$B604), 'Srbench noise 0'!$A$1:$AH$1291, 18, FALSE),"")</f>
        <v>3600.3</v>
      </c>
      <c r="H604" s="17" t="str">
        <f>_xlfn.IFNA(VLOOKUP(CONCATENATE($A604,"_",$B604), 'Srbench noise 0'!$A$1:$AH$1291, 28, FALSE),"")</f>
        <v>0.12760088*x0/(x1*x2*log(x4/x3)**0.5)</v>
      </c>
      <c r="I604" s="17">
        <f t="shared" si="54"/>
        <v>0</v>
      </c>
      <c r="J604" s="17">
        <f t="shared" si="55"/>
        <v>0</v>
      </c>
      <c r="K604" s="4">
        <f t="shared" si="56"/>
        <v>0</v>
      </c>
      <c r="L604" s="3">
        <f>_xlfn.IFNA(VLOOKUP(CONCATENATE($A604,"_",$B604), 'Srbench noise 0.01'!$A$1:$AH$1291, 32, FALSE),"")</f>
        <v>0.99055939999999998</v>
      </c>
      <c r="M604" s="17">
        <f>_xlfn.IFNA(VLOOKUP(CONCATENATE($A604,"_",$B604), 'Srbench noise 0.01'!$A$1:$AH$1291, 34, FALSE),"")</f>
        <v>4.6409700000000003E-3</v>
      </c>
      <c r="N604" s="17">
        <f>_xlfn.IFNA(VLOOKUP(CONCATENATE($A604,"_",$B604), 'Srbench noise 0.01'!$A$1:$AH$1291, 16, FALSE),"")</f>
        <v>16</v>
      </c>
      <c r="O604" s="17">
        <f>_xlfn.IFNA(VLOOKUP(CONCATENATE($A604,"_",$B604), 'Srbench noise 0.01'!$A$1:$AH$1291, 18, FALSE),"")</f>
        <v>32.6</v>
      </c>
      <c r="P604" s="17" t="str">
        <f>_xlfn.IFNA(VLOOKUP(CONCATENATE($A604,"_",$B604), 'Srbench noise 0.01'!$A$1:$AH$1291, 28, FALSE),"")</f>
        <v>0.22*x0/(x1*x2*(x4/x3)**0.5)</v>
      </c>
      <c r="Q604" s="17">
        <f t="shared" si="57"/>
        <v>0</v>
      </c>
      <c r="R604" s="17">
        <f t="shared" si="58"/>
        <v>0</v>
      </c>
      <c r="S604" s="4">
        <f t="shared" si="59"/>
        <v>0</v>
      </c>
    </row>
    <row r="605" spans="1:19" x14ac:dyDescent="0.25">
      <c r="A605" t="s">
        <v>123</v>
      </c>
      <c r="B605">
        <v>4426</v>
      </c>
      <c r="C605" t="str">
        <f>VLOOKUP(A605,'srbench true models'!$A$1:$B$133,2,FALSE)</f>
        <v xml:space="preserve"> q/(4*3.1415926535*epsilon*r*(1-v/c))</v>
      </c>
      <c r="D605" s="3">
        <f>_xlfn.IFNA(VLOOKUP(CONCATENATE($A605,"_",$B605), 'Srbench noise 0'!$A$1:$AH$1291, 32, FALSE),"")</f>
        <v>1</v>
      </c>
      <c r="E605" s="17">
        <f>_xlfn.IFNA(VLOOKUP(CONCATENATE($A605,"_",$B605), 'Srbench noise 0'!$A$1:$AH$1291, 34, FALSE),"")</f>
        <v>0</v>
      </c>
      <c r="F605" s="17">
        <f>_xlfn.IFNA(VLOOKUP(CONCATENATE($A605,"_",$B605), 'Srbench noise 0'!$A$1:$AH$1291, 16, FALSE),"")</f>
        <v>22</v>
      </c>
      <c r="G605" s="17">
        <f>_xlfn.IFNA(VLOOKUP(CONCATENATE($A605,"_",$B605), 'Srbench noise 0'!$A$1:$AH$1291, 18, FALSE),"")</f>
        <v>62.9</v>
      </c>
      <c r="H605" s="17" t="str">
        <f>_xlfn.IFNA(VLOOKUP(CONCATENATE($A605,"_",$B605), 'Srbench noise 0'!$A$1:$AH$1291, 28, FALSE),"")</f>
        <v>x0*(-1.00003338943111e-13*x3 - 0.07957747*x4)/(x1*x2*(x3 - x4))</v>
      </c>
      <c r="I605" s="17">
        <f t="shared" si="54"/>
        <v>1</v>
      </c>
      <c r="J605" s="17">
        <f t="shared" si="55"/>
        <v>1</v>
      </c>
      <c r="K605" s="4">
        <f t="shared" si="56"/>
        <v>1</v>
      </c>
      <c r="L605" s="3">
        <f>_xlfn.IFNA(VLOOKUP(CONCATENATE($A605,"_",$B605), 'Srbench noise 0.01'!$A$1:$AH$1291, 32, FALSE),"")</f>
        <v>0.99637578000000004</v>
      </c>
      <c r="M605" s="17">
        <f>_xlfn.IFNA(VLOOKUP(CONCATENATE($A605,"_",$B605), 'Srbench noise 0.01'!$A$1:$AH$1291, 34, FALSE),"")</f>
        <v>2.9152100000000001E-3</v>
      </c>
      <c r="N605" s="17">
        <f>_xlfn.IFNA(VLOOKUP(CONCATENATE($A605,"_",$B605), 'Srbench noise 0.01'!$A$1:$AH$1291, 16, FALSE),"")</f>
        <v>23</v>
      </c>
      <c r="O605" s="17">
        <f>_xlfn.IFNA(VLOOKUP(CONCATENATE($A605,"_",$B605), 'Srbench noise 0.01'!$A$1:$AH$1291, 18, FALSE),"")</f>
        <v>42.2</v>
      </c>
      <c r="P605" s="17" t="str">
        <f>_xlfn.IFNA(VLOOKUP(CONCATENATE($A605,"_",$B605), 'Srbench noise 0.01'!$A$1:$AH$1291, 28, FALSE),"")</f>
        <v>0.19*x0*x3/(x1*x2*x4) + 0.06*x0/(x1*x2)</v>
      </c>
      <c r="Q605" s="17">
        <f t="shared" si="57"/>
        <v>0</v>
      </c>
      <c r="R605" s="17">
        <f t="shared" si="58"/>
        <v>0</v>
      </c>
      <c r="S605" s="4">
        <f t="shared" si="59"/>
        <v>0</v>
      </c>
    </row>
    <row r="606" spans="1:19" x14ac:dyDescent="0.25">
      <c r="A606" t="s">
        <v>123</v>
      </c>
      <c r="B606">
        <v>5390</v>
      </c>
      <c r="C606" t="str">
        <f>VLOOKUP(A606,'srbench true models'!$A$1:$B$133,2,FALSE)</f>
        <v xml:space="preserve"> q/(4*3.1415926535*epsilon*r*(1-v/c))</v>
      </c>
      <c r="D606" s="3">
        <f>_xlfn.IFNA(VLOOKUP(CONCATENATE($A606,"_",$B606), 'Srbench noise 0'!$A$1:$AH$1291, 32, FALSE),"")</f>
        <v>1</v>
      </c>
      <c r="E606" s="17">
        <f>_xlfn.IFNA(VLOOKUP(CONCATENATE($A606,"_",$B606), 'Srbench noise 0'!$A$1:$AH$1291, 34, FALSE),"")</f>
        <v>0</v>
      </c>
      <c r="F606" s="17">
        <f>_xlfn.IFNA(VLOOKUP(CONCATENATE($A606,"_",$B606), 'Srbench noise 0'!$A$1:$AH$1291, 16, FALSE),"")</f>
        <v>17</v>
      </c>
      <c r="G606" s="17">
        <f>_xlfn.IFNA(VLOOKUP(CONCATENATE($A606,"_",$B606), 'Srbench noise 0'!$A$1:$AH$1291, 18, FALSE),"")</f>
        <v>62.8</v>
      </c>
      <c r="H606" s="17" t="str">
        <f>_xlfn.IFNA(VLOOKUP(CONCATENATE($A606,"_",$B606), 'Srbench noise 0'!$A$1:$AH$1291, 28, FALSE),"")</f>
        <v>-0.07957747*x0*x4/(x1*x2*(x3 - x4))</v>
      </c>
      <c r="I606" s="17">
        <f t="shared" si="54"/>
        <v>1</v>
      </c>
      <c r="J606" s="17">
        <f t="shared" si="55"/>
        <v>1</v>
      </c>
      <c r="K606" s="4">
        <f t="shared" si="56"/>
        <v>1</v>
      </c>
      <c r="L606" s="3">
        <f>_xlfn.IFNA(VLOOKUP(CONCATENATE($A606,"_",$B606), 'Srbench noise 0.01'!$A$1:$AH$1291, 32, FALSE),"")</f>
        <v>0.99993688999999997</v>
      </c>
      <c r="M606" s="17">
        <f>_xlfn.IFNA(VLOOKUP(CONCATENATE($A606,"_",$B606), 'Srbench noise 0.01'!$A$1:$AH$1291, 34, FALSE),"")</f>
        <v>3.8209000000000002E-4</v>
      </c>
      <c r="N606" s="17">
        <f>_xlfn.IFNA(VLOOKUP(CONCATENATE($A606,"_",$B606), 'Srbench noise 0.01'!$A$1:$AH$1291, 16, FALSE),"")</f>
        <v>17</v>
      </c>
      <c r="O606" s="17">
        <f>_xlfn.IFNA(VLOOKUP(CONCATENATE($A606,"_",$B606), 'Srbench noise 0.01'!$A$1:$AH$1291, 18, FALSE),"")</f>
        <v>68.3</v>
      </c>
      <c r="P606" s="17" t="str">
        <f>_xlfn.IFNA(VLOOKUP(CONCATENATE($A606,"_",$B606), 'Srbench noise 0.01'!$A$1:$AH$1291, 28, FALSE),"")</f>
        <v>-0.08*x0*x4/(x1*x2*(x3 - x4))</v>
      </c>
      <c r="Q606" s="17">
        <f t="shared" si="57"/>
        <v>1</v>
      </c>
      <c r="R606" s="17" t="str">
        <f t="shared" si="58"/>
        <v>?</v>
      </c>
      <c r="S606" s="4">
        <v>0</v>
      </c>
    </row>
    <row r="607" spans="1:19" x14ac:dyDescent="0.25">
      <c r="A607" t="s">
        <v>123</v>
      </c>
      <c r="B607">
        <v>14423</v>
      </c>
      <c r="C607" t="str">
        <f>VLOOKUP(A607,'srbench true models'!$A$1:$B$133,2,FALSE)</f>
        <v xml:space="preserve"> q/(4*3.1415926535*epsilon*r*(1-v/c))</v>
      </c>
      <c r="D607" s="3">
        <f>_xlfn.IFNA(VLOOKUP(CONCATENATE($A607,"_",$B607), 'Srbench noise 0'!$A$1:$AH$1291, 32, FALSE),"")</f>
        <v>1</v>
      </c>
      <c r="E607" s="17">
        <f>_xlfn.IFNA(VLOOKUP(CONCATENATE($A607,"_",$B607), 'Srbench noise 0'!$A$1:$AH$1291, 34, FALSE),"")</f>
        <v>0</v>
      </c>
      <c r="F607" s="17">
        <f>_xlfn.IFNA(VLOOKUP(CONCATENATE($A607,"_",$B607), 'Srbench noise 0'!$A$1:$AH$1291, 16, FALSE),"")</f>
        <v>17</v>
      </c>
      <c r="G607" s="17">
        <f>_xlfn.IFNA(VLOOKUP(CONCATENATE($A607,"_",$B607), 'Srbench noise 0'!$A$1:$AH$1291, 18, FALSE),"")</f>
        <v>100.1</v>
      </c>
      <c r="H607" s="17" t="str">
        <f>_xlfn.IFNA(VLOOKUP(CONCATENATE($A607,"_",$B607), 'Srbench noise 0'!$A$1:$AH$1291, 28, FALSE),"")</f>
        <v>-0.07957747*x0*x4/(x1*x2*(x3 - x4))</v>
      </c>
      <c r="I607" s="17">
        <f t="shared" si="54"/>
        <v>1</v>
      </c>
      <c r="J607" s="17">
        <f t="shared" si="55"/>
        <v>1</v>
      </c>
      <c r="K607" s="4">
        <f t="shared" si="56"/>
        <v>1</v>
      </c>
      <c r="L607" s="3">
        <f>_xlfn.IFNA(VLOOKUP(CONCATENATE($A607,"_",$B607), 'Srbench noise 0.01'!$A$1:$AH$1291, 32, FALSE),"")</f>
        <v>0.98956122000000002</v>
      </c>
      <c r="M607" s="17">
        <f>_xlfn.IFNA(VLOOKUP(CONCATENATE($A607,"_",$B607), 'Srbench noise 0.01'!$A$1:$AH$1291, 34, FALSE),"")</f>
        <v>4.9819199999999999E-3</v>
      </c>
      <c r="N607" s="17">
        <f>_xlfn.IFNA(VLOOKUP(CONCATENATE($A607,"_",$B607), 'Srbench noise 0.01'!$A$1:$AH$1291, 16, FALSE),"")</f>
        <v>23</v>
      </c>
      <c r="O607" s="17">
        <f>_xlfn.IFNA(VLOOKUP(CONCATENATE($A607,"_",$B607), 'Srbench noise 0.01'!$A$1:$AH$1291, 18, FALSE),"")</f>
        <v>37.4</v>
      </c>
      <c r="P607" s="17" t="str">
        <f>_xlfn.IFNA(VLOOKUP(CONCATENATE($A607,"_",$B607), 'Srbench noise 0.01'!$A$1:$AH$1291, 28, FALSE),"")</f>
        <v>0.17*x0*x3/(x1*x2*x4) + 0.06*x0/(x1*x2)</v>
      </c>
      <c r="Q607" s="17">
        <f t="shared" si="57"/>
        <v>0</v>
      </c>
      <c r="R607" s="17">
        <f t="shared" si="58"/>
        <v>0</v>
      </c>
      <c r="S607" s="4">
        <f t="shared" si="59"/>
        <v>0</v>
      </c>
    </row>
    <row r="608" spans="1:19" x14ac:dyDescent="0.25">
      <c r="A608" t="s">
        <v>123</v>
      </c>
      <c r="B608">
        <v>15795</v>
      </c>
      <c r="C608" t="str">
        <f>VLOOKUP(A608,'srbench true models'!$A$1:$B$133,2,FALSE)</f>
        <v xml:space="preserve"> q/(4*3.1415926535*epsilon*r*(1-v/c))</v>
      </c>
      <c r="D608" s="3">
        <f>_xlfn.IFNA(VLOOKUP(CONCATENATE($A608,"_",$B608), 'Srbench noise 0'!$A$1:$AH$1291, 32, FALSE),"")</f>
        <v>1</v>
      </c>
      <c r="E608" s="17">
        <f>_xlfn.IFNA(VLOOKUP(CONCATENATE($A608,"_",$B608), 'Srbench noise 0'!$A$1:$AH$1291, 34, FALSE),"")</f>
        <v>0</v>
      </c>
      <c r="F608" s="17">
        <f>_xlfn.IFNA(VLOOKUP(CONCATENATE($A608,"_",$B608), 'Srbench noise 0'!$A$1:$AH$1291, 16, FALSE),"")</f>
        <v>22</v>
      </c>
      <c r="G608" s="17">
        <f>_xlfn.IFNA(VLOOKUP(CONCATENATE($A608,"_",$B608), 'Srbench noise 0'!$A$1:$AH$1291, 18, FALSE),"")</f>
        <v>90</v>
      </c>
      <c r="H608" s="17" t="str">
        <f>_xlfn.IFNA(VLOOKUP(CONCATENATE($A608,"_",$B608), 'Srbench noise 0'!$A$1:$AH$1291, 28, FALSE),"")</f>
        <v>x0*(1.00003338943111e-13*x3 - 0.07957747*x4)/(x1*x2*(x3 - x4))</v>
      </c>
      <c r="I608" s="17">
        <f t="shared" si="54"/>
        <v>1</v>
      </c>
      <c r="J608" s="17">
        <f t="shared" si="55"/>
        <v>1</v>
      </c>
      <c r="K608" s="4">
        <f t="shared" si="56"/>
        <v>1</v>
      </c>
      <c r="L608" s="3">
        <f>_xlfn.IFNA(VLOOKUP(CONCATENATE($A608,"_",$B608), 'Srbench noise 0.01'!$A$1:$AH$1291, 32, FALSE),"")</f>
        <v>0.99409199999999998</v>
      </c>
      <c r="M608" s="17">
        <f>_xlfn.IFNA(VLOOKUP(CONCATENATE($A608,"_",$B608), 'Srbench noise 0.01'!$A$1:$AH$1291, 34, FALSE),"")</f>
        <v>3.7510500000000001E-3</v>
      </c>
      <c r="N608" s="17">
        <f>_xlfn.IFNA(VLOOKUP(CONCATENATE($A608,"_",$B608), 'Srbench noise 0.01'!$A$1:$AH$1291, 16, FALSE),"")</f>
        <v>18</v>
      </c>
      <c r="O608" s="17">
        <f>_xlfn.IFNA(VLOOKUP(CONCATENATE($A608,"_",$B608), 'Srbench noise 0.01'!$A$1:$AH$1291, 18, FALSE),"")</f>
        <v>46.8</v>
      </c>
      <c r="P608" s="17" t="str">
        <f>_xlfn.IFNA(VLOOKUP(CONCATENATE($A608,"_",$B608), 'Srbench noise 0.01'!$A$1:$AH$1291, 28, FALSE),"")</f>
        <v>x0*(0.18*x3 + 0.06*x4)/(x1*x2*x4)</v>
      </c>
      <c r="Q608" s="17">
        <f t="shared" si="57"/>
        <v>0</v>
      </c>
      <c r="R608" s="17">
        <f t="shared" si="58"/>
        <v>0</v>
      </c>
      <c r="S608" s="4">
        <f t="shared" si="59"/>
        <v>0</v>
      </c>
    </row>
    <row r="609" spans="1:19" x14ac:dyDescent="0.25">
      <c r="A609" t="s">
        <v>123</v>
      </c>
      <c r="B609">
        <v>16850</v>
      </c>
      <c r="C609" t="str">
        <f>VLOOKUP(A609,'srbench true models'!$A$1:$B$133,2,FALSE)</f>
        <v xml:space="preserve"> q/(4*3.1415926535*epsilon*r*(1-v/c))</v>
      </c>
      <c r="D609" s="3">
        <f>_xlfn.IFNA(VLOOKUP(CONCATENATE($A609,"_",$B609), 'Srbench noise 0'!$A$1:$AH$1291, 32, FALSE),"")</f>
        <v>1</v>
      </c>
      <c r="E609" s="17">
        <f>_xlfn.IFNA(VLOOKUP(CONCATENATE($A609,"_",$B609), 'Srbench noise 0'!$A$1:$AH$1291, 34, FALSE),"")</f>
        <v>0</v>
      </c>
      <c r="F609" s="17">
        <f>_xlfn.IFNA(VLOOKUP(CONCATENATE($A609,"_",$B609), 'Srbench noise 0'!$A$1:$AH$1291, 16, FALSE),"")</f>
        <v>22</v>
      </c>
      <c r="G609" s="17">
        <f>_xlfn.IFNA(VLOOKUP(CONCATENATE($A609,"_",$B609), 'Srbench noise 0'!$A$1:$AH$1291, 18, FALSE),"")</f>
        <v>467.1</v>
      </c>
      <c r="H609" s="17" t="str">
        <f>_xlfn.IFNA(VLOOKUP(CONCATENATE($A609,"_",$B609), 'Srbench noise 0'!$A$1:$AH$1291, 28, FALSE),"")</f>
        <v>x0*(1.00003338943111e-13*x3 - 0.07957747*x4)/(x1*x2*(x3 - x4))</v>
      </c>
      <c r="I609" s="17">
        <f t="shared" si="54"/>
        <v>1</v>
      </c>
      <c r="J609" s="17">
        <f t="shared" si="55"/>
        <v>1</v>
      </c>
      <c r="K609" s="4">
        <f t="shared" si="56"/>
        <v>1</v>
      </c>
      <c r="L609" s="3">
        <f>_xlfn.IFNA(VLOOKUP(CONCATENATE($A609,"_",$B609), 'Srbench noise 0.01'!$A$1:$AH$1291, 32, FALSE),"")</f>
        <v>0.99282599000000005</v>
      </c>
      <c r="M609" s="17">
        <f>_xlfn.IFNA(VLOOKUP(CONCATENATE($A609,"_",$B609), 'Srbench noise 0.01'!$A$1:$AH$1291, 34, FALSE),"")</f>
        <v>4.13E-3</v>
      </c>
      <c r="N609" s="17">
        <f>_xlfn.IFNA(VLOOKUP(CONCATENATE($A609,"_",$B609), 'Srbench noise 0.01'!$A$1:$AH$1291, 16, FALSE),"")</f>
        <v>25</v>
      </c>
      <c r="O609" s="17">
        <f>_xlfn.IFNA(VLOOKUP(CONCATENATE($A609,"_",$B609), 'Srbench noise 0.01'!$A$1:$AH$1291, 18, FALSE),"")</f>
        <v>75.7</v>
      </c>
      <c r="P609" s="17" t="str">
        <f>_xlfn.IFNA(VLOOKUP(CONCATENATE($A609,"_",$B609), 'Srbench noise 0.01'!$A$1:$AH$1291, 28, FALSE),"")</f>
        <v>x0*(0.09*x3**2 + 0.04*log(x4))/(x1*x2*x3*log(x4))</v>
      </c>
      <c r="Q609" s="17">
        <f t="shared" si="57"/>
        <v>0</v>
      </c>
      <c r="R609" s="17">
        <f t="shared" si="58"/>
        <v>0</v>
      </c>
      <c r="S609" s="4">
        <f t="shared" si="59"/>
        <v>0</v>
      </c>
    </row>
    <row r="610" spans="1:19" x14ac:dyDescent="0.25">
      <c r="A610" t="s">
        <v>123</v>
      </c>
      <c r="B610">
        <v>21962</v>
      </c>
      <c r="C610" t="str">
        <f>VLOOKUP(A610,'srbench true models'!$A$1:$B$133,2,FALSE)</f>
        <v xml:space="preserve"> q/(4*3.1415926535*epsilon*r*(1-v/c))</v>
      </c>
      <c r="D610" s="3">
        <f>_xlfn.IFNA(VLOOKUP(CONCATENATE($A610,"_",$B610), 'Srbench noise 0'!$A$1:$AH$1291, 32, FALSE),"")</f>
        <v>1</v>
      </c>
      <c r="E610" s="17">
        <f>_xlfn.IFNA(VLOOKUP(CONCATENATE($A610,"_",$B610), 'Srbench noise 0'!$A$1:$AH$1291, 34, FALSE),"")</f>
        <v>0</v>
      </c>
      <c r="F610" s="17">
        <f>_xlfn.IFNA(VLOOKUP(CONCATENATE($A610,"_",$B610), 'Srbench noise 0'!$A$1:$AH$1291, 16, FALSE),"")</f>
        <v>22</v>
      </c>
      <c r="G610" s="17">
        <f>_xlfn.IFNA(VLOOKUP(CONCATENATE($A610,"_",$B610), 'Srbench noise 0'!$A$1:$AH$1291, 18, FALSE),"")</f>
        <v>61.9</v>
      </c>
      <c r="H610" s="17" t="str">
        <f>_xlfn.IFNA(VLOOKUP(CONCATENATE($A610,"_",$B610), 'Srbench noise 0'!$A$1:$AH$1291, 28, FALSE),"")</f>
        <v>x0*(1.00003338943111e-13*x3 - 0.07957747*x4)/(x1*x2*(x3 - x4))</v>
      </c>
      <c r="I610" s="17">
        <f t="shared" si="54"/>
        <v>1</v>
      </c>
      <c r="J610" s="17">
        <f t="shared" si="55"/>
        <v>1</v>
      </c>
      <c r="K610" s="4">
        <f t="shared" si="56"/>
        <v>1</v>
      </c>
      <c r="L610" s="3">
        <f>_xlfn.IFNA(VLOOKUP(CONCATENATE($A610,"_",$B610), 'Srbench noise 0.01'!$A$1:$AH$1291, 32, FALSE),"")</f>
        <v>0.99583630999999995</v>
      </c>
      <c r="M610" s="17">
        <f>_xlfn.IFNA(VLOOKUP(CONCATENATE($A610,"_",$B610), 'Srbench noise 0.01'!$A$1:$AH$1291, 34, FALSE),"")</f>
        <v>3.18075E-3</v>
      </c>
      <c r="N610" s="17">
        <f>_xlfn.IFNA(VLOOKUP(CONCATENATE($A610,"_",$B610), 'Srbench noise 0.01'!$A$1:$AH$1291, 16, FALSE),"")</f>
        <v>23</v>
      </c>
      <c r="O610" s="17">
        <f>_xlfn.IFNA(VLOOKUP(CONCATENATE($A610,"_",$B610), 'Srbench noise 0.01'!$A$1:$AH$1291, 18, FALSE),"")</f>
        <v>38.6</v>
      </c>
      <c r="P610" s="17" t="str">
        <f>_xlfn.IFNA(VLOOKUP(CONCATENATE($A610,"_",$B610), 'Srbench noise 0.01'!$A$1:$AH$1291, 28, FALSE),"")</f>
        <v>0.19*x0*x3/(x1*x2*x4) + 0.06*x0/(x1*x2)</v>
      </c>
      <c r="Q610" s="17">
        <f t="shared" si="57"/>
        <v>0</v>
      </c>
      <c r="R610" s="17">
        <f t="shared" si="58"/>
        <v>0</v>
      </c>
      <c r="S610" s="4">
        <f t="shared" si="59"/>
        <v>0</v>
      </c>
    </row>
    <row r="611" spans="1:19" x14ac:dyDescent="0.25">
      <c r="A611" t="s">
        <v>123</v>
      </c>
      <c r="B611">
        <v>23654</v>
      </c>
      <c r="C611" t="str">
        <f>VLOOKUP(A611,'srbench true models'!$A$1:$B$133,2,FALSE)</f>
        <v xml:space="preserve"> q/(4*3.1415926535*epsilon*r*(1-v/c))</v>
      </c>
      <c r="D611" s="3">
        <f>_xlfn.IFNA(VLOOKUP(CONCATENATE($A611,"_",$B611), 'Srbench noise 0'!$A$1:$AH$1291, 32, FALSE),"")</f>
        <v>1</v>
      </c>
      <c r="E611" s="17">
        <f>_xlfn.IFNA(VLOOKUP(CONCATENATE($A611,"_",$B611), 'Srbench noise 0'!$A$1:$AH$1291, 34, FALSE),"")</f>
        <v>0</v>
      </c>
      <c r="F611" s="17">
        <f>_xlfn.IFNA(VLOOKUP(CONCATENATE($A611,"_",$B611), 'Srbench noise 0'!$A$1:$AH$1291, 16, FALSE),"")</f>
        <v>22</v>
      </c>
      <c r="G611" s="17">
        <f>_xlfn.IFNA(VLOOKUP(CONCATENATE($A611,"_",$B611), 'Srbench noise 0'!$A$1:$AH$1291, 18, FALSE),"")</f>
        <v>65.900000000000006</v>
      </c>
      <c r="H611" s="17" t="str">
        <f>_xlfn.IFNA(VLOOKUP(CONCATENATE($A611,"_",$B611), 'Srbench noise 0'!$A$1:$AH$1291, 28, FALSE),"")</f>
        <v>x0*(-1.00003338943111e-13*x3 - 0.07957747*x4)/(x1*x2*(x3 - x4))</v>
      </c>
      <c r="I611" s="17">
        <f t="shared" si="54"/>
        <v>1</v>
      </c>
      <c r="J611" s="17">
        <f t="shared" si="55"/>
        <v>1</v>
      </c>
      <c r="K611" s="4">
        <f t="shared" si="56"/>
        <v>1</v>
      </c>
      <c r="L611" s="3">
        <f>_xlfn.IFNA(VLOOKUP(CONCATENATE($A611,"_",$B611), 'Srbench noise 0.01'!$A$1:$AH$1291, 32, FALSE),"")</f>
        <v>0.99993719999999997</v>
      </c>
      <c r="M611" s="17">
        <f>_xlfn.IFNA(VLOOKUP(CONCATENATE($A611,"_",$B611), 'Srbench noise 0.01'!$A$1:$AH$1291, 34, FALSE),"")</f>
        <v>3.8085000000000001E-4</v>
      </c>
      <c r="N611" s="17">
        <f>_xlfn.IFNA(VLOOKUP(CONCATENATE($A611,"_",$B611), 'Srbench noise 0.01'!$A$1:$AH$1291, 16, FALSE),"")</f>
        <v>17</v>
      </c>
      <c r="O611" s="17">
        <f>_xlfn.IFNA(VLOOKUP(CONCATENATE($A611,"_",$B611), 'Srbench noise 0.01'!$A$1:$AH$1291, 18, FALSE),"")</f>
        <v>80.400000000000006</v>
      </c>
      <c r="P611" s="17" t="str">
        <f>_xlfn.IFNA(VLOOKUP(CONCATENATE($A611,"_",$B611), 'Srbench noise 0.01'!$A$1:$AH$1291, 28, FALSE),"")</f>
        <v>-0.08*x0*x4/(x1*x2*(x3 - x4))</v>
      </c>
      <c r="Q611" s="17">
        <f t="shared" si="57"/>
        <v>1</v>
      </c>
      <c r="R611" s="17" t="str">
        <f t="shared" si="58"/>
        <v>?</v>
      </c>
      <c r="S611" s="4">
        <v>0</v>
      </c>
    </row>
    <row r="612" spans="1:19" x14ac:dyDescent="0.25">
      <c r="A612" t="s">
        <v>123</v>
      </c>
      <c r="B612">
        <v>28020</v>
      </c>
      <c r="C612" t="str">
        <f>VLOOKUP(A612,'srbench true models'!$A$1:$B$133,2,FALSE)</f>
        <v xml:space="preserve"> q/(4*3.1415926535*epsilon*r*(1-v/c))</v>
      </c>
      <c r="D612" s="3">
        <f>_xlfn.IFNA(VLOOKUP(CONCATENATE($A612,"_",$B612), 'Srbench noise 0'!$A$1:$AH$1291, 32, FALSE),"")</f>
        <v>1</v>
      </c>
      <c r="E612" s="17">
        <f>_xlfn.IFNA(VLOOKUP(CONCATENATE($A612,"_",$B612), 'Srbench noise 0'!$A$1:$AH$1291, 34, FALSE),"")</f>
        <v>0</v>
      </c>
      <c r="F612" s="17">
        <f>_xlfn.IFNA(VLOOKUP(CONCATENATE($A612,"_",$B612), 'Srbench noise 0'!$A$1:$AH$1291, 16, FALSE),"")</f>
        <v>17</v>
      </c>
      <c r="G612" s="17">
        <f>_xlfn.IFNA(VLOOKUP(CONCATENATE($A612,"_",$B612), 'Srbench noise 0'!$A$1:$AH$1291, 18, FALSE),"")</f>
        <v>74.2</v>
      </c>
      <c r="H612" s="17" t="str">
        <f>_xlfn.IFNA(VLOOKUP(CONCATENATE($A612,"_",$B612), 'Srbench noise 0'!$A$1:$AH$1291, 28, FALSE),"")</f>
        <v>-0.07957747*x0*x4/(x1*x2*(x3 - x4))</v>
      </c>
      <c r="I612" s="17">
        <f t="shared" si="54"/>
        <v>1</v>
      </c>
      <c r="J612" s="17">
        <f t="shared" si="55"/>
        <v>1</v>
      </c>
      <c r="K612" s="4">
        <f t="shared" si="56"/>
        <v>1</v>
      </c>
      <c r="L612" s="3">
        <f>_xlfn.IFNA(VLOOKUP(CONCATENATE($A612,"_",$B612), 'Srbench noise 0.01'!$A$1:$AH$1291, 32, FALSE),"")</f>
        <v>0.99993673000000005</v>
      </c>
      <c r="M612" s="17">
        <f>_xlfn.IFNA(VLOOKUP(CONCATENATE($A612,"_",$B612), 'Srbench noise 0.01'!$A$1:$AH$1291, 34, FALSE),"")</f>
        <v>3.8056E-4</v>
      </c>
      <c r="N612" s="17">
        <f>_xlfn.IFNA(VLOOKUP(CONCATENATE($A612,"_",$B612), 'Srbench noise 0.01'!$A$1:$AH$1291, 16, FALSE),"")</f>
        <v>17</v>
      </c>
      <c r="O612" s="17">
        <f>_xlfn.IFNA(VLOOKUP(CONCATENATE($A612,"_",$B612), 'Srbench noise 0.01'!$A$1:$AH$1291, 18, FALSE),"")</f>
        <v>65.3</v>
      </c>
      <c r="P612" s="17" t="str">
        <f>_xlfn.IFNA(VLOOKUP(CONCATENATE($A612,"_",$B612), 'Srbench noise 0.01'!$A$1:$AH$1291, 28, FALSE),"")</f>
        <v>-0.08*x0*x4/(x1*x2*(x3 - x4))</v>
      </c>
      <c r="Q612" s="17">
        <f t="shared" si="57"/>
        <v>1</v>
      </c>
      <c r="R612" s="17" t="str">
        <f t="shared" si="58"/>
        <v>?</v>
      </c>
      <c r="S612" s="4">
        <v>0</v>
      </c>
    </row>
    <row r="613" spans="1:19" x14ac:dyDescent="0.25">
      <c r="A613" t="s">
        <v>123</v>
      </c>
      <c r="B613">
        <v>29910</v>
      </c>
      <c r="C613" t="str">
        <f>VLOOKUP(A613,'srbench true models'!$A$1:$B$133,2,FALSE)</f>
        <v xml:space="preserve"> q/(4*3.1415926535*epsilon*r*(1-v/c))</v>
      </c>
      <c r="D613" s="3">
        <f>_xlfn.IFNA(VLOOKUP(CONCATENATE($A613,"_",$B613), 'Srbench noise 0'!$A$1:$AH$1291, 32, FALSE),"")</f>
        <v>1</v>
      </c>
      <c r="E613" s="17">
        <f>_xlfn.IFNA(VLOOKUP(CONCATENATE($A613,"_",$B613), 'Srbench noise 0'!$A$1:$AH$1291, 34, FALSE),"")</f>
        <v>0</v>
      </c>
      <c r="F613" s="17">
        <f>_xlfn.IFNA(VLOOKUP(CONCATENATE($A613,"_",$B613), 'Srbench noise 0'!$A$1:$AH$1291, 16, FALSE),"")</f>
        <v>22</v>
      </c>
      <c r="G613" s="17">
        <f>_xlfn.IFNA(VLOOKUP(CONCATENATE($A613,"_",$B613), 'Srbench noise 0'!$A$1:$AH$1291, 18, FALSE),"")</f>
        <v>80.3</v>
      </c>
      <c r="H613" s="17" t="str">
        <f>_xlfn.IFNA(VLOOKUP(CONCATENATE($A613,"_",$B613), 'Srbench noise 0'!$A$1:$AH$1291, 28, FALSE),"")</f>
        <v>x0*(1.00003338943111e-13*x3 - 0.07957747*x4)/(x1*x2*(x3 - x4))</v>
      </c>
      <c r="I613" s="17">
        <f t="shared" si="54"/>
        <v>1</v>
      </c>
      <c r="J613" s="17">
        <f t="shared" si="55"/>
        <v>1</v>
      </c>
      <c r="K613" s="4">
        <f t="shared" si="56"/>
        <v>1</v>
      </c>
      <c r="L613" s="3">
        <f>_xlfn.IFNA(VLOOKUP(CONCATENATE($A613,"_",$B613), 'Srbench noise 0.01'!$A$1:$AH$1291, 32, FALSE),"")</f>
        <v>0.99432257999999996</v>
      </c>
      <c r="M613" s="17">
        <f>_xlfn.IFNA(VLOOKUP(CONCATENATE($A613,"_",$B613), 'Srbench noise 0.01'!$A$1:$AH$1291, 34, FALSE),"")</f>
        <v>3.6777799999999999E-3</v>
      </c>
      <c r="N613" s="17">
        <f>_xlfn.IFNA(VLOOKUP(CONCATENATE($A613,"_",$B613), 'Srbench noise 0.01'!$A$1:$AH$1291, 16, FALSE),"")</f>
        <v>18</v>
      </c>
      <c r="O613" s="17">
        <f>_xlfn.IFNA(VLOOKUP(CONCATENATE($A613,"_",$B613), 'Srbench noise 0.01'!$A$1:$AH$1291, 18, FALSE),"")</f>
        <v>40.299999999999997</v>
      </c>
      <c r="P613" s="17" t="str">
        <f>_xlfn.IFNA(VLOOKUP(CONCATENATE($A613,"_",$B613), 'Srbench noise 0.01'!$A$1:$AH$1291, 28, FALSE),"")</f>
        <v>x0*(0.18*x3 + 0.06*x4)/(x1*x2*x4)</v>
      </c>
      <c r="Q613" s="17">
        <f t="shared" si="57"/>
        <v>0</v>
      </c>
      <c r="R613" s="17">
        <f t="shared" si="58"/>
        <v>0</v>
      </c>
      <c r="S613" s="4">
        <f t="shared" si="59"/>
        <v>0</v>
      </c>
    </row>
    <row r="614" spans="1:19" x14ac:dyDescent="0.25">
      <c r="A614" t="s">
        <v>38</v>
      </c>
      <c r="B614">
        <v>860</v>
      </c>
      <c r="C614" t="str">
        <f>VLOOKUP(A614,'srbench true models'!$A$1:$B$133,2,FALSE)</f>
        <v xml:space="preserve"> sqrt(omega**2/c**2-3.1415926535**2/d**2)</v>
      </c>
      <c r="D614" s="3">
        <f>_xlfn.IFNA(VLOOKUP(CONCATENATE($A614,"_",$B614), 'Srbench noise 0'!$A$1:$AH$1291, 32, FALSE),"")</f>
        <v>0.99997183999999995</v>
      </c>
      <c r="E614" s="17">
        <f>_xlfn.IFNA(VLOOKUP(CONCATENATE($A614,"_",$B614), 'Srbench noise 0'!$A$1:$AH$1291, 34, FALSE),"")</f>
        <v>4.5713699999999999E-3</v>
      </c>
      <c r="F614" s="17">
        <f>_xlfn.IFNA(VLOOKUP(CONCATENATE($A614,"_",$B614), 'Srbench noise 0'!$A$1:$AH$1291, 16, FALSE),"")</f>
        <v>17</v>
      </c>
      <c r="G614" s="17">
        <f>_xlfn.IFNA(VLOOKUP(CONCATENATE($A614,"_",$B614), 'Srbench noise 0'!$A$1:$AH$1291, 18, FALSE),"")</f>
        <v>3600.6</v>
      </c>
      <c r="H614" s="17" t="str">
        <f>_xlfn.IFNA(VLOOKUP(CONCATENATE($A614,"_",$B614), 'Srbench noise 0'!$A$1:$AH$1291, 28, FALSE),"")</f>
        <v>1.00085277*x0/x1 + 0.00817825 - 5.44260878*x1/(x0*x2**2)</v>
      </c>
      <c r="I614" s="17">
        <f t="shared" si="54"/>
        <v>1</v>
      </c>
      <c r="J614" s="17">
        <f t="shared" si="55"/>
        <v>0</v>
      </c>
      <c r="K614" s="4">
        <f t="shared" si="56"/>
        <v>0</v>
      </c>
      <c r="L614" s="3">
        <f>_xlfn.IFNA(VLOOKUP(CONCATENATE($A614,"_",$B614), 'Srbench noise 0.01'!$A$1:$AH$1291, 32, FALSE),"")</f>
        <v>0.99694337</v>
      </c>
      <c r="M614" s="17">
        <f>_xlfn.IFNA(VLOOKUP(CONCATENATE($A614,"_",$B614), 'Srbench noise 0.01'!$A$1:$AH$1291, 34, FALSE),"")</f>
        <v>4.7624420000000001E-2</v>
      </c>
      <c r="N614" s="17">
        <f>_xlfn.IFNA(VLOOKUP(CONCATENATE($A614,"_",$B614), 'Srbench noise 0.01'!$A$1:$AH$1291, 16, FALSE),"")</f>
        <v>11</v>
      </c>
      <c r="O614" s="17">
        <f>_xlfn.IFNA(VLOOKUP(CONCATENATE($A614,"_",$B614), 'Srbench noise 0.01'!$A$1:$AH$1291, 18, FALSE),"")</f>
        <v>8.9</v>
      </c>
      <c r="P614" s="17" t="str">
        <f>_xlfn.IFNA(VLOOKUP(CONCATENATE($A614,"_",$B614), 'Srbench noise 0.01'!$A$1:$AH$1291, 28, FALSE),"")</f>
        <v>1.05*x0/x1 + 0.13*x2 - 0.79</v>
      </c>
      <c r="Q614" s="17">
        <f t="shared" si="57"/>
        <v>0</v>
      </c>
      <c r="R614" s="17">
        <f t="shared" si="58"/>
        <v>0</v>
      </c>
      <c r="S614" s="4">
        <f t="shared" si="59"/>
        <v>0</v>
      </c>
    </row>
    <row r="615" spans="1:19" x14ac:dyDescent="0.25">
      <c r="A615" t="s">
        <v>38</v>
      </c>
      <c r="B615">
        <v>4426</v>
      </c>
      <c r="C615" t="str">
        <f>VLOOKUP(A615,'srbench true models'!$A$1:$B$133,2,FALSE)</f>
        <v xml:space="preserve"> sqrt(omega**2/c**2-3.1415926535**2/d**2)</v>
      </c>
      <c r="D615" s="3">
        <f>_xlfn.IFNA(VLOOKUP(CONCATENATE($A615,"_",$B615), 'Srbench noise 0'!$A$1:$AH$1291, 32, FALSE),"")</f>
        <v>0.99997181000000002</v>
      </c>
      <c r="E615" s="17">
        <f>_xlfn.IFNA(VLOOKUP(CONCATENATE($A615,"_",$B615), 'Srbench noise 0'!$A$1:$AH$1291, 34, FALSE),"")</f>
        <v>4.5742700000000001E-3</v>
      </c>
      <c r="F615" s="17">
        <f>_xlfn.IFNA(VLOOKUP(CONCATENATE($A615,"_",$B615), 'Srbench noise 0'!$A$1:$AH$1291, 16, FALSE),"")</f>
        <v>17</v>
      </c>
      <c r="G615" s="17">
        <f>_xlfn.IFNA(VLOOKUP(CONCATENATE($A615,"_",$B615), 'Srbench noise 0'!$A$1:$AH$1291, 18, FALSE),"")</f>
        <v>3601.1</v>
      </c>
      <c r="H615" s="17" t="str">
        <f>_xlfn.IFNA(VLOOKUP(CONCATENATE($A615,"_",$B615), 'Srbench noise 0'!$A$1:$AH$1291, 28, FALSE),"")</f>
        <v>1.00076582*x0/x1 + 0.00828988 - 5.42942432*x1/(x0*x2**2)</v>
      </c>
      <c r="I615" s="17">
        <f t="shared" si="54"/>
        <v>1</v>
      </c>
      <c r="J615" s="17">
        <f t="shared" si="55"/>
        <v>0</v>
      </c>
      <c r="K615" s="4">
        <f t="shared" si="56"/>
        <v>0</v>
      </c>
      <c r="L615" s="3">
        <f>_xlfn.IFNA(VLOOKUP(CONCATENATE($A615,"_",$B615), 'Srbench noise 0.01'!$A$1:$AH$1291, 32, FALSE),"")</f>
        <v>0.99878297999999999</v>
      </c>
      <c r="M615" s="17">
        <f>_xlfn.IFNA(VLOOKUP(CONCATENATE($A615,"_",$B615), 'Srbench noise 0.01'!$A$1:$AH$1291, 34, FALSE),"")</f>
        <v>3.0057569999999999E-2</v>
      </c>
      <c r="N615" s="17">
        <f>_xlfn.IFNA(VLOOKUP(CONCATENATE($A615,"_",$B615), 'Srbench noise 0.01'!$A$1:$AH$1291, 16, FALSE),"")</f>
        <v>13</v>
      </c>
      <c r="O615" s="17">
        <f>_xlfn.IFNA(VLOOKUP(CONCATENATE($A615,"_",$B615), 'Srbench noise 0.01'!$A$1:$AH$1291, 18, FALSE),"")</f>
        <v>9.1</v>
      </c>
      <c r="P615" s="17" t="str">
        <f>_xlfn.IFNA(VLOOKUP(CONCATENATE($A615,"_",$B615), 'Srbench noise 0.01'!$A$1:$AH$1291, 28, FALSE),"")</f>
        <v>1.05*x0/x1 + 0.03 - 1.18/x2</v>
      </c>
      <c r="Q615" s="17">
        <f t="shared" si="57"/>
        <v>0</v>
      </c>
      <c r="R615" s="17">
        <f t="shared" si="58"/>
        <v>0</v>
      </c>
      <c r="S615" s="4">
        <f t="shared" si="59"/>
        <v>0</v>
      </c>
    </row>
    <row r="616" spans="1:19" x14ac:dyDescent="0.25">
      <c r="A616" t="s">
        <v>38</v>
      </c>
      <c r="B616">
        <v>5390</v>
      </c>
      <c r="C616" t="str">
        <f>VLOOKUP(A616,'srbench true models'!$A$1:$B$133,2,FALSE)</f>
        <v xml:space="preserve"> sqrt(omega**2/c**2-3.1415926535**2/d**2)</v>
      </c>
      <c r="D616" s="3">
        <f>_xlfn.IFNA(VLOOKUP(CONCATENATE($A616,"_",$B616), 'Srbench noise 0'!$A$1:$AH$1291, 32, FALSE),"")</f>
        <v>0.99997170000000002</v>
      </c>
      <c r="E616" s="17">
        <f>_xlfn.IFNA(VLOOKUP(CONCATENATE($A616,"_",$B616), 'Srbench noise 0'!$A$1:$AH$1291, 34, FALSE),"")</f>
        <v>4.5583999999999998E-3</v>
      </c>
      <c r="F616" s="17">
        <f>_xlfn.IFNA(VLOOKUP(CONCATENATE($A616,"_",$B616), 'Srbench noise 0'!$A$1:$AH$1291, 16, FALSE),"")</f>
        <v>17</v>
      </c>
      <c r="G616" s="17">
        <f>_xlfn.IFNA(VLOOKUP(CONCATENATE($A616,"_",$B616), 'Srbench noise 0'!$A$1:$AH$1291, 18, FALSE),"")</f>
        <v>3600.5</v>
      </c>
      <c r="H616" s="17" t="str">
        <f>_xlfn.IFNA(VLOOKUP(CONCATENATE($A616,"_",$B616), 'Srbench noise 0'!$A$1:$AH$1291, 28, FALSE),"")</f>
        <v>1.00105326*x0/x1 + 0.00790761 - 5.45356388*x1/(x0*x2**2)</v>
      </c>
      <c r="I616" s="17">
        <f t="shared" si="54"/>
        <v>1</v>
      </c>
      <c r="J616" s="17">
        <f t="shared" si="55"/>
        <v>0</v>
      </c>
      <c r="K616" s="4">
        <f t="shared" si="56"/>
        <v>0</v>
      </c>
      <c r="L616" s="3">
        <f>_xlfn.IFNA(VLOOKUP(CONCATENATE($A616,"_",$B616), 'Srbench noise 0.01'!$A$1:$AH$1291, 32, FALSE),"")</f>
        <v>0.99849507999999998</v>
      </c>
      <c r="M616" s="17">
        <f>_xlfn.IFNA(VLOOKUP(CONCATENATE($A616,"_",$B616), 'Srbench noise 0.01'!$A$1:$AH$1291, 34, FALSE),"")</f>
        <v>3.3242380000000002E-2</v>
      </c>
      <c r="N616" s="17">
        <f>_xlfn.IFNA(VLOOKUP(CONCATENATE($A616,"_",$B616), 'Srbench noise 0.01'!$A$1:$AH$1291, 16, FALSE),"")</f>
        <v>13</v>
      </c>
      <c r="O616" s="17">
        <f>_xlfn.IFNA(VLOOKUP(CONCATENATE($A616,"_",$B616), 'Srbench noise 0.01'!$A$1:$AH$1291, 18, FALSE),"")</f>
        <v>9.6</v>
      </c>
      <c r="P616" s="17" t="str">
        <f>_xlfn.IFNA(VLOOKUP(CONCATENATE($A616,"_",$B616), 'Srbench noise 0.01'!$A$1:$AH$1291, 28, FALSE),"")</f>
        <v>1.06*x0/x1 + 0.03 - 1.2/x2</v>
      </c>
      <c r="Q616" s="17">
        <f t="shared" si="57"/>
        <v>0</v>
      </c>
      <c r="R616" s="17">
        <f t="shared" si="58"/>
        <v>0</v>
      </c>
      <c r="S616" s="4">
        <f t="shared" si="59"/>
        <v>0</v>
      </c>
    </row>
    <row r="617" spans="1:19" x14ac:dyDescent="0.25">
      <c r="A617" t="s">
        <v>38</v>
      </c>
      <c r="B617">
        <v>14423</v>
      </c>
      <c r="C617" t="str">
        <f>VLOOKUP(A617,'srbench true models'!$A$1:$B$133,2,FALSE)</f>
        <v xml:space="preserve"> sqrt(omega**2/c**2-3.1415926535**2/d**2)</v>
      </c>
      <c r="D617" s="3">
        <f>_xlfn.IFNA(VLOOKUP(CONCATENATE($A617,"_",$B617), 'Srbench noise 0'!$A$1:$AH$1291, 32, FALSE),"")</f>
        <v>0.99996962</v>
      </c>
      <c r="E617" s="17">
        <f>_xlfn.IFNA(VLOOKUP(CONCATENATE($A617,"_",$B617), 'Srbench noise 0'!$A$1:$AH$1291, 34, FALSE),"")</f>
        <v>4.7806100000000002E-3</v>
      </c>
      <c r="F617" s="17">
        <f>_xlfn.IFNA(VLOOKUP(CONCATENATE($A617,"_",$B617), 'Srbench noise 0'!$A$1:$AH$1291, 16, FALSE),"")</f>
        <v>17</v>
      </c>
      <c r="G617" s="17">
        <f>_xlfn.IFNA(VLOOKUP(CONCATENATE($A617,"_",$B617), 'Srbench noise 0'!$A$1:$AH$1291, 18, FALSE),"")</f>
        <v>3601.4</v>
      </c>
      <c r="H617" s="17" t="str">
        <f>_xlfn.IFNA(VLOOKUP(CONCATENATE($A617,"_",$B617), 'Srbench noise 0'!$A$1:$AH$1291, 28, FALSE),"")</f>
        <v>1.00107668*x0/x1 + 0.00800828 - 5.45844045*x1/(x0*x2**2)</v>
      </c>
      <c r="I617" s="17">
        <f t="shared" si="54"/>
        <v>1</v>
      </c>
      <c r="J617" s="17">
        <f t="shared" si="55"/>
        <v>0</v>
      </c>
      <c r="K617" s="4">
        <f t="shared" si="56"/>
        <v>0</v>
      </c>
      <c r="L617" s="3">
        <f>_xlfn.IFNA(VLOOKUP(CONCATENATE($A617,"_",$B617), 'Srbench noise 0.01'!$A$1:$AH$1291, 32, FALSE),"")</f>
        <v>0.99849482000000001</v>
      </c>
      <c r="M617" s="17">
        <f>_xlfn.IFNA(VLOOKUP(CONCATENATE($A617,"_",$B617), 'Srbench noise 0.01'!$A$1:$AH$1291, 34, FALSE),"")</f>
        <v>3.3650340000000001E-2</v>
      </c>
      <c r="N617" s="17">
        <f>_xlfn.IFNA(VLOOKUP(CONCATENATE($A617,"_",$B617), 'Srbench noise 0.01'!$A$1:$AH$1291, 16, FALSE),"")</f>
        <v>13</v>
      </c>
      <c r="O617" s="17">
        <f>_xlfn.IFNA(VLOOKUP(CONCATENATE($A617,"_",$B617), 'Srbench noise 0.01'!$A$1:$AH$1291, 18, FALSE),"")</f>
        <v>10.3</v>
      </c>
      <c r="P617" s="17" t="str">
        <f>_xlfn.IFNA(VLOOKUP(CONCATENATE($A617,"_",$B617), 'Srbench noise 0.01'!$A$1:$AH$1291, 28, FALSE),"")</f>
        <v>1.06*x0/x1 + 0.04 - 1.23/x2</v>
      </c>
      <c r="Q617" s="17">
        <f t="shared" si="57"/>
        <v>0</v>
      </c>
      <c r="R617" s="17">
        <f t="shared" si="58"/>
        <v>0</v>
      </c>
      <c r="S617" s="4">
        <f t="shared" si="59"/>
        <v>0</v>
      </c>
    </row>
    <row r="618" spans="1:19" x14ac:dyDescent="0.25">
      <c r="A618" t="s">
        <v>38</v>
      </c>
      <c r="B618">
        <v>15795</v>
      </c>
      <c r="C618" t="str">
        <f>VLOOKUP(A618,'srbench true models'!$A$1:$B$133,2,FALSE)</f>
        <v xml:space="preserve"> sqrt(omega**2/c**2-3.1415926535**2/d**2)</v>
      </c>
      <c r="D618" s="3">
        <f>_xlfn.IFNA(VLOOKUP(CONCATENATE($A618,"_",$B618), 'Srbench noise 0'!$A$1:$AH$1291, 32, FALSE),"")</f>
        <v>0.99997080000000005</v>
      </c>
      <c r="E618" s="17">
        <f>_xlfn.IFNA(VLOOKUP(CONCATENATE($A618,"_",$B618), 'Srbench noise 0'!$A$1:$AH$1291, 34, FALSE),"")</f>
        <v>4.6474100000000003E-3</v>
      </c>
      <c r="F618" s="17">
        <f>_xlfn.IFNA(VLOOKUP(CONCATENATE($A618,"_",$B618), 'Srbench noise 0'!$A$1:$AH$1291, 16, FALSE),"")</f>
        <v>17</v>
      </c>
      <c r="G618" s="17">
        <f>_xlfn.IFNA(VLOOKUP(CONCATENATE($A618,"_",$B618), 'Srbench noise 0'!$A$1:$AH$1291, 18, FALSE),"")</f>
        <v>3600.9</v>
      </c>
      <c r="H618" s="17" t="str">
        <f>_xlfn.IFNA(VLOOKUP(CONCATENATE($A618,"_",$B618), 'Srbench noise 0'!$A$1:$AH$1291, 28, FALSE),"")</f>
        <v>1.00092043*x0/x1 + 0.00972502 - 5.49264144*x1/(x0*x2**2)</v>
      </c>
      <c r="I618" s="17">
        <f t="shared" si="54"/>
        <v>1</v>
      </c>
      <c r="J618" s="17">
        <f t="shared" si="55"/>
        <v>0</v>
      </c>
      <c r="K618" s="4">
        <f t="shared" si="56"/>
        <v>0</v>
      </c>
      <c r="L618" s="3">
        <f>_xlfn.IFNA(VLOOKUP(CONCATENATE($A618,"_",$B618), 'Srbench noise 0.01'!$A$1:$AH$1291, 32, FALSE),"")</f>
        <v>0.99893156000000005</v>
      </c>
      <c r="M618" s="17">
        <f>_xlfn.IFNA(VLOOKUP(CONCATENATE($A618,"_",$B618), 'Srbench noise 0.01'!$A$1:$AH$1291, 34, FALSE),"")</f>
        <v>2.8113530000000001E-2</v>
      </c>
      <c r="N618" s="17">
        <f>_xlfn.IFNA(VLOOKUP(CONCATENATE($A618,"_",$B618), 'Srbench noise 0.01'!$A$1:$AH$1291, 16, FALSE),"")</f>
        <v>13</v>
      </c>
      <c r="O618" s="17">
        <f>_xlfn.IFNA(VLOOKUP(CONCATENATE($A618,"_",$B618), 'Srbench noise 0.01'!$A$1:$AH$1291, 18, FALSE),"")</f>
        <v>9.3000000000000007</v>
      </c>
      <c r="P618" s="17" t="str">
        <f>_xlfn.IFNA(VLOOKUP(CONCATENATE($A618,"_",$B618), 'Srbench noise 0.01'!$A$1:$AH$1291, 28, FALSE),"")</f>
        <v>1.06*x0/x1 + 0.02 - 1.21/x2</v>
      </c>
      <c r="Q618" s="17">
        <f t="shared" si="57"/>
        <v>0</v>
      </c>
      <c r="R618" s="17">
        <f t="shared" si="58"/>
        <v>0</v>
      </c>
      <c r="S618" s="4">
        <f t="shared" si="59"/>
        <v>0</v>
      </c>
    </row>
    <row r="619" spans="1:19" x14ac:dyDescent="0.25">
      <c r="A619" t="s">
        <v>38</v>
      </c>
      <c r="B619">
        <v>16850</v>
      </c>
      <c r="C619" t="str">
        <f>VLOOKUP(A619,'srbench true models'!$A$1:$B$133,2,FALSE)</f>
        <v xml:space="preserve"> sqrt(omega**2/c**2-3.1415926535**2/d**2)</v>
      </c>
      <c r="D619" s="3">
        <f>_xlfn.IFNA(VLOOKUP(CONCATENATE($A619,"_",$B619), 'Srbench noise 0'!$A$1:$AH$1291, 32, FALSE),"")</f>
        <v>0.9999709</v>
      </c>
      <c r="E619" s="17">
        <f>_xlfn.IFNA(VLOOKUP(CONCATENATE($A619,"_",$B619), 'Srbench noise 0'!$A$1:$AH$1291, 34, FALSE),"")</f>
        <v>4.6294300000000004E-3</v>
      </c>
      <c r="F619" s="17">
        <f>_xlfn.IFNA(VLOOKUP(CONCATENATE($A619,"_",$B619), 'Srbench noise 0'!$A$1:$AH$1291, 16, FALSE),"")</f>
        <v>17</v>
      </c>
      <c r="G619" s="17">
        <f>_xlfn.IFNA(VLOOKUP(CONCATENATE($A619,"_",$B619), 'Srbench noise 0'!$A$1:$AH$1291, 18, FALSE),"")</f>
        <v>3600.8</v>
      </c>
      <c r="H619" s="17" t="str">
        <f>_xlfn.IFNA(VLOOKUP(CONCATENATE($A619,"_",$B619), 'Srbench noise 0'!$A$1:$AH$1291, 28, FALSE),"")</f>
        <v>1.00121358*x0/x1 + 0.00738491 - 5.45451788*x1/(x0*x2**2)</v>
      </c>
      <c r="I619" s="17">
        <f t="shared" si="54"/>
        <v>1</v>
      </c>
      <c r="J619" s="17">
        <f t="shared" si="55"/>
        <v>0</v>
      </c>
      <c r="K619" s="4">
        <f t="shared" si="56"/>
        <v>0</v>
      </c>
      <c r="L619" s="3">
        <f>_xlfn.IFNA(VLOOKUP(CONCATENATE($A619,"_",$B619), 'Srbench noise 0.01'!$A$1:$AH$1291, 32, FALSE),"")</f>
        <v>0.99887722999999995</v>
      </c>
      <c r="M619" s="17">
        <f>_xlfn.IFNA(VLOOKUP(CONCATENATE($A619,"_",$B619), 'Srbench noise 0.01'!$A$1:$AH$1291, 34, FALSE),"")</f>
        <v>2.8757399999999999E-2</v>
      </c>
      <c r="N619" s="17">
        <f>_xlfn.IFNA(VLOOKUP(CONCATENATE($A619,"_",$B619), 'Srbench noise 0.01'!$A$1:$AH$1291, 16, FALSE),"")</f>
        <v>12</v>
      </c>
      <c r="O619" s="17">
        <f>_xlfn.IFNA(VLOOKUP(CONCATENATE($A619,"_",$B619), 'Srbench noise 0.01'!$A$1:$AH$1291, 18, FALSE),"")</f>
        <v>8.5</v>
      </c>
      <c r="P619" s="17" t="str">
        <f>_xlfn.IFNA(VLOOKUP(CONCATENATE($A619,"_",$B619), 'Srbench noise 0.01'!$A$1:$AH$1291, 28, FALSE),"")</f>
        <v>1.06*x0/x1 - 1.18/x2</v>
      </c>
      <c r="Q619" s="17">
        <f t="shared" si="57"/>
        <v>0</v>
      </c>
      <c r="R619" s="17">
        <f t="shared" si="58"/>
        <v>0</v>
      </c>
      <c r="S619" s="4">
        <f t="shared" si="59"/>
        <v>0</v>
      </c>
    </row>
    <row r="620" spans="1:19" x14ac:dyDescent="0.25">
      <c r="A620" t="s">
        <v>38</v>
      </c>
      <c r="B620">
        <v>21962</v>
      </c>
      <c r="C620" t="str">
        <f>VLOOKUP(A620,'srbench true models'!$A$1:$B$133,2,FALSE)</f>
        <v xml:space="preserve"> sqrt(omega**2/c**2-3.1415926535**2/d**2)</v>
      </c>
      <c r="D620" s="3">
        <f>_xlfn.IFNA(VLOOKUP(CONCATENATE($A620,"_",$B620), 'Srbench noise 0'!$A$1:$AH$1291, 32, FALSE),"")</f>
        <v>0.99996828999999998</v>
      </c>
      <c r="E620" s="17">
        <f>_xlfn.IFNA(VLOOKUP(CONCATENATE($A620,"_",$B620), 'Srbench noise 0'!$A$1:$AH$1291, 34, FALSE),"")</f>
        <v>4.8329999999999996E-3</v>
      </c>
      <c r="F620" s="17">
        <f>_xlfn.IFNA(VLOOKUP(CONCATENATE($A620,"_",$B620), 'Srbench noise 0'!$A$1:$AH$1291, 16, FALSE),"")</f>
        <v>17</v>
      </c>
      <c r="G620" s="17">
        <f>_xlfn.IFNA(VLOOKUP(CONCATENATE($A620,"_",$B620), 'Srbench noise 0'!$A$1:$AH$1291, 18, FALSE),"")</f>
        <v>3600.3</v>
      </c>
      <c r="H620" s="17" t="str">
        <f>_xlfn.IFNA(VLOOKUP(CONCATENATE($A620,"_",$B620), 'Srbench noise 0'!$A$1:$AH$1291, 28, FALSE),"")</f>
        <v>1.00106854*x0/x1 + 0.00567107 - 5.38973504*x1/(x0*x2**2)</v>
      </c>
      <c r="I620" s="17">
        <f t="shared" si="54"/>
        <v>1</v>
      </c>
      <c r="J620" s="17">
        <f t="shared" si="55"/>
        <v>0</v>
      </c>
      <c r="K620" s="4">
        <f t="shared" si="56"/>
        <v>0</v>
      </c>
      <c r="L620" s="3">
        <f>_xlfn.IFNA(VLOOKUP(CONCATENATE($A620,"_",$B620), 'Srbench noise 0.01'!$A$1:$AH$1291, 32, FALSE),"")</f>
        <v>0.99880451999999997</v>
      </c>
      <c r="M620" s="17">
        <f>_xlfn.IFNA(VLOOKUP(CONCATENATE($A620,"_",$B620), 'Srbench noise 0.01'!$A$1:$AH$1291, 34, FALSE),"")</f>
        <v>2.9674579999999999E-2</v>
      </c>
      <c r="N620" s="17">
        <f>_xlfn.IFNA(VLOOKUP(CONCATENATE($A620,"_",$B620), 'Srbench noise 0.01'!$A$1:$AH$1291, 16, FALSE),"")</f>
        <v>12</v>
      </c>
      <c r="O620" s="17">
        <f>_xlfn.IFNA(VLOOKUP(CONCATENATE($A620,"_",$B620), 'Srbench noise 0.01'!$A$1:$AH$1291, 18, FALSE),"")</f>
        <v>9</v>
      </c>
      <c r="P620" s="17" t="str">
        <f>_xlfn.IFNA(VLOOKUP(CONCATENATE($A620,"_",$B620), 'Srbench noise 0.01'!$A$1:$AH$1291, 28, FALSE),"")</f>
        <v>1.06*x0/x1 - 1.14/x2</v>
      </c>
      <c r="Q620" s="17">
        <f t="shared" si="57"/>
        <v>0</v>
      </c>
      <c r="R620" s="17">
        <f t="shared" si="58"/>
        <v>0</v>
      </c>
      <c r="S620" s="4">
        <f t="shared" si="59"/>
        <v>0</v>
      </c>
    </row>
    <row r="621" spans="1:19" x14ac:dyDescent="0.25">
      <c r="A621" t="s">
        <v>38</v>
      </c>
      <c r="B621">
        <v>23654</v>
      </c>
      <c r="C621" t="str">
        <f>VLOOKUP(A621,'srbench true models'!$A$1:$B$133,2,FALSE)</f>
        <v xml:space="preserve"> sqrt(omega**2/c**2-3.1415926535**2/d**2)</v>
      </c>
      <c r="D621" s="3">
        <f>_xlfn.IFNA(VLOOKUP(CONCATENATE($A621,"_",$B621), 'Srbench noise 0'!$A$1:$AH$1291, 32, FALSE),"")</f>
        <v>0.99997093999999997</v>
      </c>
      <c r="E621" s="17">
        <f>_xlfn.IFNA(VLOOKUP(CONCATENATE($A621,"_",$B621), 'Srbench noise 0'!$A$1:$AH$1291, 34, FALSE),"")</f>
        <v>4.6494700000000002E-3</v>
      </c>
      <c r="F621" s="17">
        <f>_xlfn.IFNA(VLOOKUP(CONCATENATE($A621,"_",$B621), 'Srbench noise 0'!$A$1:$AH$1291, 16, FALSE),"")</f>
        <v>17</v>
      </c>
      <c r="G621" s="17">
        <f>_xlfn.IFNA(VLOOKUP(CONCATENATE($A621,"_",$B621), 'Srbench noise 0'!$A$1:$AH$1291, 18, FALSE),"")</f>
        <v>3600.2</v>
      </c>
      <c r="H621" s="17" t="str">
        <f>_xlfn.IFNA(VLOOKUP(CONCATENATE($A621,"_",$B621), 'Srbench noise 0'!$A$1:$AH$1291, 28, FALSE),"")</f>
        <v>1.00118063*x0/x1 + 0.00656557 - 5.42788297*x1/(x0*x2**2)</v>
      </c>
      <c r="I621" s="17">
        <f t="shared" si="54"/>
        <v>1</v>
      </c>
      <c r="J621" s="17">
        <f t="shared" si="55"/>
        <v>0</v>
      </c>
      <c r="K621" s="4">
        <f t="shared" si="56"/>
        <v>0</v>
      </c>
      <c r="L621" s="3">
        <f>_xlfn.IFNA(VLOOKUP(CONCATENATE($A621,"_",$B621), 'Srbench noise 0.01'!$A$1:$AH$1291, 32, FALSE),"")</f>
        <v>0.99883679999999997</v>
      </c>
      <c r="M621" s="17">
        <f>_xlfn.IFNA(VLOOKUP(CONCATENATE($A621,"_",$B621), 'Srbench noise 0.01'!$A$1:$AH$1291, 34, FALSE),"")</f>
        <v>2.941622E-2</v>
      </c>
      <c r="N621" s="17">
        <f>_xlfn.IFNA(VLOOKUP(CONCATENATE($A621,"_",$B621), 'Srbench noise 0.01'!$A$1:$AH$1291, 16, FALSE),"")</f>
        <v>12</v>
      </c>
      <c r="O621" s="17">
        <f>_xlfn.IFNA(VLOOKUP(CONCATENATE($A621,"_",$B621), 'Srbench noise 0.01'!$A$1:$AH$1291, 18, FALSE),"")</f>
        <v>9.6</v>
      </c>
      <c r="P621" s="17" t="str">
        <f>_xlfn.IFNA(VLOOKUP(CONCATENATE($A621,"_",$B621), 'Srbench noise 0.01'!$A$1:$AH$1291, 28, FALSE),"")</f>
        <v>1.06*x0/x1 - 1.19/x2</v>
      </c>
      <c r="Q621" s="17">
        <f t="shared" si="57"/>
        <v>0</v>
      </c>
      <c r="R621" s="17">
        <f t="shared" si="58"/>
        <v>0</v>
      </c>
      <c r="S621" s="4">
        <f t="shared" si="59"/>
        <v>0</v>
      </c>
    </row>
    <row r="622" spans="1:19" x14ac:dyDescent="0.25">
      <c r="A622" t="s">
        <v>38</v>
      </c>
      <c r="B622">
        <v>28020</v>
      </c>
      <c r="C622" t="str">
        <f>VLOOKUP(A622,'srbench true models'!$A$1:$B$133,2,FALSE)</f>
        <v xml:space="preserve"> sqrt(omega**2/c**2-3.1415926535**2/d**2)</v>
      </c>
      <c r="D622" s="3">
        <f>_xlfn.IFNA(VLOOKUP(CONCATENATE($A622,"_",$B622), 'Srbench noise 0'!$A$1:$AH$1291, 32, FALSE),"")</f>
        <v>0.99997228000000005</v>
      </c>
      <c r="E622" s="17">
        <f>_xlfn.IFNA(VLOOKUP(CONCATENATE($A622,"_",$B622), 'Srbench noise 0'!$A$1:$AH$1291, 34, FALSE),"")</f>
        <v>4.5447100000000004E-3</v>
      </c>
      <c r="F622" s="17">
        <f>_xlfn.IFNA(VLOOKUP(CONCATENATE($A622,"_",$B622), 'Srbench noise 0'!$A$1:$AH$1291, 16, FALSE),"")</f>
        <v>17</v>
      </c>
      <c r="G622" s="17">
        <f>_xlfn.IFNA(VLOOKUP(CONCATENATE($A622,"_",$B622), 'Srbench noise 0'!$A$1:$AH$1291, 18, FALSE),"")</f>
        <v>3600.1</v>
      </c>
      <c r="H622" s="17" t="str">
        <f>_xlfn.IFNA(VLOOKUP(CONCATENATE($A622,"_",$B622), 'Srbench noise 0'!$A$1:$AH$1291, 28, FALSE),"")</f>
        <v>1.00059012*x0/x1 + 0.00977057 - 5.46799494*x1/(x0*x2**2)</v>
      </c>
      <c r="I622" s="17">
        <f t="shared" si="54"/>
        <v>1</v>
      </c>
      <c r="J622" s="17">
        <f t="shared" si="55"/>
        <v>0</v>
      </c>
      <c r="K622" s="4">
        <f t="shared" si="56"/>
        <v>0</v>
      </c>
      <c r="L622" s="3">
        <f>_xlfn.IFNA(VLOOKUP(CONCATENATE($A622,"_",$B622), 'Srbench noise 0.01'!$A$1:$AH$1291, 32, FALSE),"")</f>
        <v>0.99759165999999999</v>
      </c>
      <c r="M622" s="17">
        <f>_xlfn.IFNA(VLOOKUP(CONCATENATE($A622,"_",$B622), 'Srbench noise 0.01'!$A$1:$AH$1291, 34, FALSE),"")</f>
        <v>4.2364869999999999E-2</v>
      </c>
      <c r="N622" s="17">
        <f>_xlfn.IFNA(VLOOKUP(CONCATENATE($A622,"_",$B622), 'Srbench noise 0.01'!$A$1:$AH$1291, 16, FALSE),"")</f>
        <v>11</v>
      </c>
      <c r="O622" s="17">
        <f>_xlfn.IFNA(VLOOKUP(CONCATENATE($A622,"_",$B622), 'Srbench noise 0.01'!$A$1:$AH$1291, 18, FALSE),"")</f>
        <v>8.6999999999999993</v>
      </c>
      <c r="P622" s="17" t="str">
        <f>_xlfn.IFNA(VLOOKUP(CONCATENATE($A622,"_",$B622), 'Srbench noise 0.01'!$A$1:$AH$1291, 28, FALSE),"")</f>
        <v>1.06*x0/x1 + 0.14*x2 - 0.8</v>
      </c>
      <c r="Q622" s="17">
        <f t="shared" si="57"/>
        <v>0</v>
      </c>
      <c r="R622" s="17">
        <f t="shared" si="58"/>
        <v>0</v>
      </c>
      <c r="S622" s="4">
        <f t="shared" si="59"/>
        <v>0</v>
      </c>
    </row>
    <row r="623" spans="1:19" x14ac:dyDescent="0.25">
      <c r="A623" t="s">
        <v>38</v>
      </c>
      <c r="B623">
        <v>29910</v>
      </c>
      <c r="C623" t="str">
        <f>VLOOKUP(A623,'srbench true models'!$A$1:$B$133,2,FALSE)</f>
        <v xml:space="preserve"> sqrt(omega**2/c**2-3.1415926535**2/d**2)</v>
      </c>
      <c r="D623" s="3">
        <f>_xlfn.IFNA(VLOOKUP(CONCATENATE($A623,"_",$B623), 'Srbench noise 0'!$A$1:$AH$1291, 32, FALSE),"")</f>
        <v>0.99997066000000001</v>
      </c>
      <c r="E623" s="17">
        <f>_xlfn.IFNA(VLOOKUP(CONCATENATE($A623,"_",$B623), 'Srbench noise 0'!$A$1:$AH$1291, 34, FALSE),"")</f>
        <v>4.6676900000000004E-3</v>
      </c>
      <c r="F623" s="17">
        <f>_xlfn.IFNA(VLOOKUP(CONCATENATE($A623,"_",$B623), 'Srbench noise 0'!$A$1:$AH$1291, 16, FALSE),"")</f>
        <v>17</v>
      </c>
      <c r="G623" s="17">
        <f>_xlfn.IFNA(VLOOKUP(CONCATENATE($A623,"_",$B623), 'Srbench noise 0'!$A$1:$AH$1291, 18, FALSE),"")</f>
        <v>3600.6</v>
      </c>
      <c r="H623" s="17" t="str">
        <f>_xlfn.IFNA(VLOOKUP(CONCATENATE($A623,"_",$B623), 'Srbench noise 0'!$A$1:$AH$1291, 28, FALSE),"")</f>
        <v>1.00105436*x0/x1 + 0.00800583 - 5.45805593*x1/(x0*x2**2)</v>
      </c>
      <c r="I623" s="17">
        <f t="shared" si="54"/>
        <v>1</v>
      </c>
      <c r="J623" s="17">
        <f t="shared" si="55"/>
        <v>0</v>
      </c>
      <c r="K623" s="4">
        <f t="shared" si="56"/>
        <v>0</v>
      </c>
      <c r="L623" s="3">
        <f>_xlfn.IFNA(VLOOKUP(CONCATENATE($A623,"_",$B623), 'Srbench noise 0.01'!$A$1:$AH$1291, 32, FALSE),"")</f>
        <v>0.99805778999999994</v>
      </c>
      <c r="M623" s="17">
        <f>_xlfn.IFNA(VLOOKUP(CONCATENATE($A623,"_",$B623), 'Srbench noise 0.01'!$A$1:$AH$1291, 34, FALSE),"")</f>
        <v>3.7978440000000002E-2</v>
      </c>
      <c r="N623" s="17">
        <f>_xlfn.IFNA(VLOOKUP(CONCATENATE($A623,"_",$B623), 'Srbench noise 0.01'!$A$1:$AH$1291, 16, FALSE),"")</f>
        <v>11</v>
      </c>
      <c r="O623" s="17">
        <f>_xlfn.IFNA(VLOOKUP(CONCATENATE($A623,"_",$B623), 'Srbench noise 0.01'!$A$1:$AH$1291, 18, FALSE),"")</f>
        <v>8.4</v>
      </c>
      <c r="P623" s="17" t="str">
        <f>_xlfn.IFNA(VLOOKUP(CONCATENATE($A623,"_",$B623), 'Srbench noise 0.01'!$A$1:$AH$1291, 28, FALSE),"")</f>
        <v>1.06*x0/x1 + 0.14*x2 - 0.81</v>
      </c>
      <c r="Q623" s="17">
        <f t="shared" si="57"/>
        <v>0</v>
      </c>
      <c r="R623" s="17">
        <f t="shared" si="58"/>
        <v>0</v>
      </c>
      <c r="S623" s="4">
        <f t="shared" si="59"/>
        <v>0</v>
      </c>
    </row>
    <row r="624" spans="1:19" x14ac:dyDescent="0.25">
      <c r="A624" t="s">
        <v>68</v>
      </c>
      <c r="B624">
        <v>860</v>
      </c>
      <c r="C624" t="str">
        <f>VLOOKUP(A624,'srbench true models'!$A$1:$B$133,2,FALSE)</f>
        <v xml:space="preserve"> epsilon*c*Ef**2</v>
      </c>
      <c r="D624" s="3">
        <f>_xlfn.IFNA(VLOOKUP(CONCATENATE($A624,"_",$B624), 'Srbench noise 0'!$A$1:$AH$1291, 32, FALSE),"")</f>
        <v>1</v>
      </c>
      <c r="E624" s="17">
        <f>_xlfn.IFNA(VLOOKUP(CONCATENATE($A624,"_",$B624), 'Srbench noise 0'!$A$1:$AH$1291, 34, FALSE),"")</f>
        <v>0</v>
      </c>
      <c r="F624" s="17">
        <f>_xlfn.IFNA(VLOOKUP(CONCATENATE($A624,"_",$B624), 'Srbench noise 0'!$A$1:$AH$1291, 16, FALSE),"")</f>
        <v>6</v>
      </c>
      <c r="G624" s="17">
        <f>_xlfn.IFNA(VLOOKUP(CONCATENATE($A624,"_",$B624), 'Srbench noise 0'!$A$1:$AH$1291, 18, FALSE),"")</f>
        <v>13.2</v>
      </c>
      <c r="H624" s="17" t="str">
        <f>_xlfn.IFNA(VLOOKUP(CONCATENATE($A624,"_",$B624), 'Srbench noise 0'!$A$1:$AH$1291, 28, FALSE),"")</f>
        <v>x0*x1*x2**2</v>
      </c>
      <c r="I624" s="17">
        <f t="shared" si="54"/>
        <v>1</v>
      </c>
      <c r="J624" s="17">
        <f t="shared" si="55"/>
        <v>1</v>
      </c>
      <c r="K624" s="4">
        <f t="shared" si="56"/>
        <v>1</v>
      </c>
      <c r="L624" s="3">
        <f>_xlfn.IFNA(VLOOKUP(CONCATENATE($A624,"_",$B624), 'Srbench noise 0.01'!$A$1:$AH$1291, 32, FALSE),"")</f>
        <v>1</v>
      </c>
      <c r="M624" s="17">
        <f>_xlfn.IFNA(VLOOKUP(CONCATENATE($A624,"_",$B624), 'Srbench noise 0.01'!$A$1:$AH$1291, 34, FALSE),"")</f>
        <v>0</v>
      </c>
      <c r="N624" s="17">
        <f>_xlfn.IFNA(VLOOKUP(CONCATENATE($A624,"_",$B624), 'Srbench noise 0.01'!$A$1:$AH$1291, 16, FALSE),"")</f>
        <v>6</v>
      </c>
      <c r="O624" s="17">
        <f>_xlfn.IFNA(VLOOKUP(CONCATENATE($A624,"_",$B624), 'Srbench noise 0.01'!$A$1:$AH$1291, 18, FALSE),"")</f>
        <v>3600.9</v>
      </c>
      <c r="P624" s="17" t="str">
        <f>_xlfn.IFNA(VLOOKUP(CONCATENATE($A624,"_",$B624), 'Srbench noise 0.01'!$A$1:$AH$1291, 28, FALSE),"")</f>
        <v>x0*x1*x2**2</v>
      </c>
      <c r="Q624" s="17">
        <f t="shared" si="57"/>
        <v>1</v>
      </c>
      <c r="R624" s="17">
        <f t="shared" si="58"/>
        <v>1</v>
      </c>
      <c r="S624" s="4">
        <f t="shared" si="59"/>
        <v>1</v>
      </c>
    </row>
    <row r="625" spans="1:19" x14ac:dyDescent="0.25">
      <c r="A625" t="s">
        <v>68</v>
      </c>
      <c r="B625">
        <v>4426</v>
      </c>
      <c r="C625" t="str">
        <f>VLOOKUP(A625,'srbench true models'!$A$1:$B$133,2,FALSE)</f>
        <v xml:space="preserve"> epsilon*c*Ef**2</v>
      </c>
      <c r="D625" s="3">
        <f>_xlfn.IFNA(VLOOKUP(CONCATENATE($A625,"_",$B625), 'Srbench noise 0'!$A$1:$AH$1291, 32, FALSE),"")</f>
        <v>1</v>
      </c>
      <c r="E625" s="17">
        <f>_xlfn.IFNA(VLOOKUP(CONCATENATE($A625,"_",$B625), 'Srbench noise 0'!$A$1:$AH$1291, 34, FALSE),"")</f>
        <v>0</v>
      </c>
      <c r="F625" s="17">
        <f>_xlfn.IFNA(VLOOKUP(CONCATENATE($A625,"_",$B625), 'Srbench noise 0'!$A$1:$AH$1291, 16, FALSE),"")</f>
        <v>6</v>
      </c>
      <c r="G625" s="17">
        <f>_xlfn.IFNA(VLOOKUP(CONCATENATE($A625,"_",$B625), 'Srbench noise 0'!$A$1:$AH$1291, 18, FALSE),"")</f>
        <v>14.5</v>
      </c>
      <c r="H625" s="17" t="str">
        <f>_xlfn.IFNA(VLOOKUP(CONCATENATE($A625,"_",$B625), 'Srbench noise 0'!$A$1:$AH$1291, 28, FALSE),"")</f>
        <v>x0*x1*x2**2</v>
      </c>
      <c r="I625" s="17">
        <f t="shared" si="54"/>
        <v>1</v>
      </c>
      <c r="J625" s="17">
        <f t="shared" si="55"/>
        <v>1</v>
      </c>
      <c r="K625" s="4">
        <f t="shared" si="56"/>
        <v>1</v>
      </c>
      <c r="L625" s="3">
        <f>_xlfn.IFNA(VLOOKUP(CONCATENATE($A625,"_",$B625), 'Srbench noise 0.01'!$A$1:$AH$1291, 32, FALSE),"")</f>
        <v>1</v>
      </c>
      <c r="M625" s="17">
        <f>_xlfn.IFNA(VLOOKUP(CONCATENATE($A625,"_",$B625), 'Srbench noise 0.01'!$A$1:$AH$1291, 34, FALSE),"")</f>
        <v>0</v>
      </c>
      <c r="N625" s="17">
        <f>_xlfn.IFNA(VLOOKUP(CONCATENATE($A625,"_",$B625), 'Srbench noise 0.01'!$A$1:$AH$1291, 16, FALSE),"")</f>
        <v>6</v>
      </c>
      <c r="O625" s="17">
        <f>_xlfn.IFNA(VLOOKUP(CONCATENATE($A625,"_",$B625), 'Srbench noise 0.01'!$A$1:$AH$1291, 18, FALSE),"")</f>
        <v>3600.5</v>
      </c>
      <c r="P625" s="17" t="str">
        <f>_xlfn.IFNA(VLOOKUP(CONCATENATE($A625,"_",$B625), 'Srbench noise 0.01'!$A$1:$AH$1291, 28, FALSE),"")</f>
        <v>x0*x1*x2**2</v>
      </c>
      <c r="Q625" s="17">
        <f t="shared" si="57"/>
        <v>1</v>
      </c>
      <c r="R625" s="17">
        <f t="shared" si="58"/>
        <v>1</v>
      </c>
      <c r="S625" s="4">
        <f t="shared" si="59"/>
        <v>1</v>
      </c>
    </row>
    <row r="626" spans="1:19" x14ac:dyDescent="0.25">
      <c r="A626" t="s">
        <v>68</v>
      </c>
      <c r="B626">
        <v>5390</v>
      </c>
      <c r="C626" t="str">
        <f>VLOOKUP(A626,'srbench true models'!$A$1:$B$133,2,FALSE)</f>
        <v xml:space="preserve"> epsilon*c*Ef**2</v>
      </c>
      <c r="D626" s="3">
        <f>_xlfn.IFNA(VLOOKUP(CONCATENATE($A626,"_",$B626), 'Srbench noise 0'!$A$1:$AH$1291, 32, FALSE),"")</f>
        <v>1</v>
      </c>
      <c r="E626" s="17">
        <f>_xlfn.IFNA(VLOOKUP(CONCATENATE($A626,"_",$B626), 'Srbench noise 0'!$A$1:$AH$1291, 34, FALSE),"")</f>
        <v>0</v>
      </c>
      <c r="F626" s="17">
        <f>_xlfn.IFNA(VLOOKUP(CONCATENATE($A626,"_",$B626), 'Srbench noise 0'!$A$1:$AH$1291, 16, FALSE),"")</f>
        <v>6</v>
      </c>
      <c r="G626" s="17">
        <f>_xlfn.IFNA(VLOOKUP(CONCATENATE($A626,"_",$B626), 'Srbench noise 0'!$A$1:$AH$1291, 18, FALSE),"")</f>
        <v>12.8</v>
      </c>
      <c r="H626" s="17" t="str">
        <f>_xlfn.IFNA(VLOOKUP(CONCATENATE($A626,"_",$B626), 'Srbench noise 0'!$A$1:$AH$1291, 28, FALSE),"")</f>
        <v>x0*x1*x2**2</v>
      </c>
      <c r="I626" s="17">
        <f t="shared" si="54"/>
        <v>1</v>
      </c>
      <c r="J626" s="17">
        <f t="shared" si="55"/>
        <v>1</v>
      </c>
      <c r="K626" s="4">
        <f t="shared" si="56"/>
        <v>1</v>
      </c>
      <c r="L626" s="3">
        <f>_xlfn.IFNA(VLOOKUP(CONCATENATE($A626,"_",$B626), 'Srbench noise 0.01'!$A$1:$AH$1291, 32, FALSE),"")</f>
        <v>1</v>
      </c>
      <c r="M626" s="17">
        <f>_xlfn.IFNA(VLOOKUP(CONCATENATE($A626,"_",$B626), 'Srbench noise 0.01'!$A$1:$AH$1291, 34, FALSE),"")</f>
        <v>0</v>
      </c>
      <c r="N626" s="17">
        <f>_xlfn.IFNA(VLOOKUP(CONCATENATE($A626,"_",$B626), 'Srbench noise 0.01'!$A$1:$AH$1291, 16, FALSE),"")</f>
        <v>6</v>
      </c>
      <c r="O626" s="17">
        <f>_xlfn.IFNA(VLOOKUP(CONCATENATE($A626,"_",$B626), 'Srbench noise 0.01'!$A$1:$AH$1291, 18, FALSE),"")</f>
        <v>3600.7</v>
      </c>
      <c r="P626" s="17" t="str">
        <f>_xlfn.IFNA(VLOOKUP(CONCATENATE($A626,"_",$B626), 'Srbench noise 0.01'!$A$1:$AH$1291, 28, FALSE),"")</f>
        <v>x0*x1*x2**2</v>
      </c>
      <c r="Q626" s="17">
        <f t="shared" si="57"/>
        <v>1</v>
      </c>
      <c r="R626" s="17">
        <f t="shared" si="58"/>
        <v>1</v>
      </c>
      <c r="S626" s="4">
        <f t="shared" si="59"/>
        <v>1</v>
      </c>
    </row>
    <row r="627" spans="1:19" x14ac:dyDescent="0.25">
      <c r="A627" t="s">
        <v>68</v>
      </c>
      <c r="B627">
        <v>14423</v>
      </c>
      <c r="C627" t="str">
        <f>VLOOKUP(A627,'srbench true models'!$A$1:$B$133,2,FALSE)</f>
        <v xml:space="preserve"> epsilon*c*Ef**2</v>
      </c>
      <c r="D627" s="3">
        <f>_xlfn.IFNA(VLOOKUP(CONCATENATE($A627,"_",$B627), 'Srbench noise 0'!$A$1:$AH$1291, 32, FALSE),"")</f>
        <v>1</v>
      </c>
      <c r="E627" s="17">
        <f>_xlfn.IFNA(VLOOKUP(CONCATENATE($A627,"_",$B627), 'Srbench noise 0'!$A$1:$AH$1291, 34, FALSE),"")</f>
        <v>0</v>
      </c>
      <c r="F627" s="17">
        <f>_xlfn.IFNA(VLOOKUP(CONCATENATE($A627,"_",$B627), 'Srbench noise 0'!$A$1:$AH$1291, 16, FALSE),"")</f>
        <v>6</v>
      </c>
      <c r="G627" s="17">
        <f>_xlfn.IFNA(VLOOKUP(CONCATENATE($A627,"_",$B627), 'Srbench noise 0'!$A$1:$AH$1291, 18, FALSE),"")</f>
        <v>12.3</v>
      </c>
      <c r="H627" s="17" t="str">
        <f>_xlfn.IFNA(VLOOKUP(CONCATENATE($A627,"_",$B627), 'Srbench noise 0'!$A$1:$AH$1291, 28, FALSE),"")</f>
        <v>x0*x1*x2**2</v>
      </c>
      <c r="I627" s="17">
        <f t="shared" si="54"/>
        <v>1</v>
      </c>
      <c r="J627" s="17">
        <f t="shared" si="55"/>
        <v>1</v>
      </c>
      <c r="K627" s="4">
        <f t="shared" si="56"/>
        <v>1</v>
      </c>
      <c r="L627" s="3">
        <f>_xlfn.IFNA(VLOOKUP(CONCATENATE($A627,"_",$B627), 'Srbench noise 0.01'!$A$1:$AH$1291, 32, FALSE),"")</f>
        <v>1</v>
      </c>
      <c r="M627" s="17">
        <f>_xlfn.IFNA(VLOOKUP(CONCATENATE($A627,"_",$B627), 'Srbench noise 0.01'!$A$1:$AH$1291, 34, FALSE),"")</f>
        <v>0</v>
      </c>
      <c r="N627" s="17">
        <f>_xlfn.IFNA(VLOOKUP(CONCATENATE($A627,"_",$B627), 'Srbench noise 0.01'!$A$1:$AH$1291, 16, FALSE),"")</f>
        <v>6</v>
      </c>
      <c r="O627" s="17">
        <f>_xlfn.IFNA(VLOOKUP(CONCATENATE($A627,"_",$B627), 'Srbench noise 0.01'!$A$1:$AH$1291, 18, FALSE),"")</f>
        <v>3600.9</v>
      </c>
      <c r="P627" s="17" t="str">
        <f>_xlfn.IFNA(VLOOKUP(CONCATENATE($A627,"_",$B627), 'Srbench noise 0.01'!$A$1:$AH$1291, 28, FALSE),"")</f>
        <v>x0*x1*x2**2</v>
      </c>
      <c r="Q627" s="17">
        <f t="shared" si="57"/>
        <v>1</v>
      </c>
      <c r="R627" s="17">
        <f t="shared" si="58"/>
        <v>1</v>
      </c>
      <c r="S627" s="4">
        <f t="shared" si="59"/>
        <v>1</v>
      </c>
    </row>
    <row r="628" spans="1:19" x14ac:dyDescent="0.25">
      <c r="A628" t="s">
        <v>68</v>
      </c>
      <c r="B628">
        <v>15795</v>
      </c>
      <c r="C628" t="str">
        <f>VLOOKUP(A628,'srbench true models'!$A$1:$B$133,2,FALSE)</f>
        <v xml:space="preserve"> epsilon*c*Ef**2</v>
      </c>
      <c r="D628" s="3">
        <f>_xlfn.IFNA(VLOOKUP(CONCATENATE($A628,"_",$B628), 'Srbench noise 0'!$A$1:$AH$1291, 32, FALSE),"")</f>
        <v>1</v>
      </c>
      <c r="E628" s="17">
        <f>_xlfn.IFNA(VLOOKUP(CONCATENATE($A628,"_",$B628), 'Srbench noise 0'!$A$1:$AH$1291, 34, FALSE),"")</f>
        <v>0</v>
      </c>
      <c r="F628" s="17">
        <f>_xlfn.IFNA(VLOOKUP(CONCATENATE($A628,"_",$B628), 'Srbench noise 0'!$A$1:$AH$1291, 16, FALSE),"")</f>
        <v>6</v>
      </c>
      <c r="G628" s="17">
        <f>_xlfn.IFNA(VLOOKUP(CONCATENATE($A628,"_",$B628), 'Srbench noise 0'!$A$1:$AH$1291, 18, FALSE),"")</f>
        <v>16.100000000000001</v>
      </c>
      <c r="H628" s="17" t="str">
        <f>_xlfn.IFNA(VLOOKUP(CONCATENATE($A628,"_",$B628), 'Srbench noise 0'!$A$1:$AH$1291, 28, FALSE),"")</f>
        <v>x0*x1*x2**2</v>
      </c>
      <c r="I628" s="17">
        <f t="shared" si="54"/>
        <v>1</v>
      </c>
      <c r="J628" s="17">
        <f t="shared" si="55"/>
        <v>1</v>
      </c>
      <c r="K628" s="4">
        <f t="shared" si="56"/>
        <v>1</v>
      </c>
      <c r="L628" s="3">
        <f>_xlfn.IFNA(VLOOKUP(CONCATENATE($A628,"_",$B628), 'Srbench noise 0.01'!$A$1:$AH$1291, 32, FALSE),"")</f>
        <v>1</v>
      </c>
      <c r="M628" s="17">
        <f>_xlfn.IFNA(VLOOKUP(CONCATENATE($A628,"_",$B628), 'Srbench noise 0.01'!$A$1:$AH$1291, 34, FALSE),"")</f>
        <v>0</v>
      </c>
      <c r="N628" s="17">
        <f>_xlfn.IFNA(VLOOKUP(CONCATENATE($A628,"_",$B628), 'Srbench noise 0.01'!$A$1:$AH$1291, 16, FALSE),"")</f>
        <v>6</v>
      </c>
      <c r="O628" s="17">
        <f>_xlfn.IFNA(VLOOKUP(CONCATENATE($A628,"_",$B628), 'Srbench noise 0.01'!$A$1:$AH$1291, 18, FALSE),"")</f>
        <v>3601.3</v>
      </c>
      <c r="P628" s="17" t="str">
        <f>_xlfn.IFNA(VLOOKUP(CONCATENATE($A628,"_",$B628), 'Srbench noise 0.01'!$A$1:$AH$1291, 28, FALSE),"")</f>
        <v>x0*x1*x2**2</v>
      </c>
      <c r="Q628" s="17">
        <f t="shared" si="57"/>
        <v>1</v>
      </c>
      <c r="R628" s="17">
        <f t="shared" si="58"/>
        <v>1</v>
      </c>
      <c r="S628" s="4">
        <f t="shared" si="59"/>
        <v>1</v>
      </c>
    </row>
    <row r="629" spans="1:19" x14ac:dyDescent="0.25">
      <c r="A629" t="s">
        <v>68</v>
      </c>
      <c r="B629">
        <v>16850</v>
      </c>
      <c r="C629" t="str">
        <f>VLOOKUP(A629,'srbench true models'!$A$1:$B$133,2,FALSE)</f>
        <v xml:space="preserve"> epsilon*c*Ef**2</v>
      </c>
      <c r="D629" s="3">
        <f>_xlfn.IFNA(VLOOKUP(CONCATENATE($A629,"_",$B629), 'Srbench noise 0'!$A$1:$AH$1291, 32, FALSE),"")</f>
        <v>1</v>
      </c>
      <c r="E629" s="17">
        <f>_xlfn.IFNA(VLOOKUP(CONCATENATE($A629,"_",$B629), 'Srbench noise 0'!$A$1:$AH$1291, 34, FALSE),"")</f>
        <v>0</v>
      </c>
      <c r="F629" s="17">
        <f>_xlfn.IFNA(VLOOKUP(CONCATENATE($A629,"_",$B629), 'Srbench noise 0'!$A$1:$AH$1291, 16, FALSE),"")</f>
        <v>6</v>
      </c>
      <c r="G629" s="17">
        <f>_xlfn.IFNA(VLOOKUP(CONCATENATE($A629,"_",$B629), 'Srbench noise 0'!$A$1:$AH$1291, 18, FALSE),"")</f>
        <v>8.9</v>
      </c>
      <c r="H629" s="17" t="str">
        <f>_xlfn.IFNA(VLOOKUP(CONCATENATE($A629,"_",$B629), 'Srbench noise 0'!$A$1:$AH$1291, 28, FALSE),"")</f>
        <v>x0*x1*x2**2</v>
      </c>
      <c r="I629" s="17">
        <f t="shared" si="54"/>
        <v>1</v>
      </c>
      <c r="J629" s="17">
        <f t="shared" si="55"/>
        <v>1</v>
      </c>
      <c r="K629" s="4">
        <f t="shared" si="56"/>
        <v>1</v>
      </c>
      <c r="L629" s="3">
        <f>_xlfn.IFNA(VLOOKUP(CONCATENATE($A629,"_",$B629), 'Srbench noise 0.01'!$A$1:$AH$1291, 32, FALSE),"")</f>
        <v>1</v>
      </c>
      <c r="M629" s="17">
        <f>_xlfn.IFNA(VLOOKUP(CONCATENATE($A629,"_",$B629), 'Srbench noise 0.01'!$A$1:$AH$1291, 34, FALSE),"")</f>
        <v>0</v>
      </c>
      <c r="N629" s="17">
        <f>_xlfn.IFNA(VLOOKUP(CONCATENATE($A629,"_",$B629), 'Srbench noise 0.01'!$A$1:$AH$1291, 16, FALSE),"")</f>
        <v>6</v>
      </c>
      <c r="O629" s="17">
        <f>_xlfn.IFNA(VLOOKUP(CONCATENATE($A629,"_",$B629), 'Srbench noise 0.01'!$A$1:$AH$1291, 18, FALSE),"")</f>
        <v>3600.8</v>
      </c>
      <c r="P629" s="17" t="str">
        <f>_xlfn.IFNA(VLOOKUP(CONCATENATE($A629,"_",$B629), 'Srbench noise 0.01'!$A$1:$AH$1291, 28, FALSE),"")</f>
        <v>x0*x1*x2**2</v>
      </c>
      <c r="Q629" s="17">
        <f t="shared" si="57"/>
        <v>1</v>
      </c>
      <c r="R629" s="17">
        <f t="shared" si="58"/>
        <v>1</v>
      </c>
      <c r="S629" s="4">
        <f t="shared" si="59"/>
        <v>1</v>
      </c>
    </row>
    <row r="630" spans="1:19" x14ac:dyDescent="0.25">
      <c r="A630" t="s">
        <v>68</v>
      </c>
      <c r="B630">
        <v>21962</v>
      </c>
      <c r="C630" t="str">
        <f>VLOOKUP(A630,'srbench true models'!$A$1:$B$133,2,FALSE)</f>
        <v xml:space="preserve"> epsilon*c*Ef**2</v>
      </c>
      <c r="D630" s="3">
        <f>_xlfn.IFNA(VLOOKUP(CONCATENATE($A630,"_",$B630), 'Srbench noise 0'!$A$1:$AH$1291, 32, FALSE),"")</f>
        <v>1</v>
      </c>
      <c r="E630" s="17">
        <f>_xlfn.IFNA(VLOOKUP(CONCATENATE($A630,"_",$B630), 'Srbench noise 0'!$A$1:$AH$1291, 34, FALSE),"")</f>
        <v>0</v>
      </c>
      <c r="F630" s="17">
        <f>_xlfn.IFNA(VLOOKUP(CONCATENATE($A630,"_",$B630), 'Srbench noise 0'!$A$1:$AH$1291, 16, FALSE),"")</f>
        <v>6</v>
      </c>
      <c r="G630" s="17">
        <f>_xlfn.IFNA(VLOOKUP(CONCATENATE($A630,"_",$B630), 'Srbench noise 0'!$A$1:$AH$1291, 18, FALSE),"")</f>
        <v>14.2</v>
      </c>
      <c r="H630" s="17" t="str">
        <f>_xlfn.IFNA(VLOOKUP(CONCATENATE($A630,"_",$B630), 'Srbench noise 0'!$A$1:$AH$1291, 28, FALSE),"")</f>
        <v>x0*x1*x2**2</v>
      </c>
      <c r="I630" s="17">
        <f t="shared" si="54"/>
        <v>1</v>
      </c>
      <c r="J630" s="17">
        <f t="shared" si="55"/>
        <v>1</v>
      </c>
      <c r="K630" s="4">
        <f t="shared" si="56"/>
        <v>1</v>
      </c>
      <c r="L630" s="3">
        <f>_xlfn.IFNA(VLOOKUP(CONCATENATE($A630,"_",$B630), 'Srbench noise 0.01'!$A$1:$AH$1291, 32, FALSE),"")</f>
        <v>1</v>
      </c>
      <c r="M630" s="17">
        <f>_xlfn.IFNA(VLOOKUP(CONCATENATE($A630,"_",$B630), 'Srbench noise 0.01'!$A$1:$AH$1291, 34, FALSE),"")</f>
        <v>0</v>
      </c>
      <c r="N630" s="17">
        <f>_xlfn.IFNA(VLOOKUP(CONCATENATE($A630,"_",$B630), 'Srbench noise 0.01'!$A$1:$AH$1291, 16, FALSE),"")</f>
        <v>6</v>
      </c>
      <c r="O630" s="17">
        <f>_xlfn.IFNA(VLOOKUP(CONCATENATE($A630,"_",$B630), 'Srbench noise 0.01'!$A$1:$AH$1291, 18, FALSE),"")</f>
        <v>3600.2</v>
      </c>
      <c r="P630" s="17" t="str">
        <f>_xlfn.IFNA(VLOOKUP(CONCATENATE($A630,"_",$B630), 'Srbench noise 0.01'!$A$1:$AH$1291, 28, FALSE),"")</f>
        <v>x0*x1*x2**2</v>
      </c>
      <c r="Q630" s="17">
        <f t="shared" si="57"/>
        <v>1</v>
      </c>
      <c r="R630" s="17">
        <f t="shared" si="58"/>
        <v>1</v>
      </c>
      <c r="S630" s="4">
        <f t="shared" si="59"/>
        <v>1</v>
      </c>
    </row>
    <row r="631" spans="1:19" x14ac:dyDescent="0.25">
      <c r="A631" t="s">
        <v>68</v>
      </c>
      <c r="B631">
        <v>23654</v>
      </c>
      <c r="C631" t="str">
        <f>VLOOKUP(A631,'srbench true models'!$A$1:$B$133,2,FALSE)</f>
        <v xml:space="preserve"> epsilon*c*Ef**2</v>
      </c>
      <c r="D631" s="3">
        <f>_xlfn.IFNA(VLOOKUP(CONCATENATE($A631,"_",$B631), 'Srbench noise 0'!$A$1:$AH$1291, 32, FALSE),"")</f>
        <v>1</v>
      </c>
      <c r="E631" s="17">
        <f>_xlfn.IFNA(VLOOKUP(CONCATENATE($A631,"_",$B631), 'Srbench noise 0'!$A$1:$AH$1291, 34, FALSE),"")</f>
        <v>0</v>
      </c>
      <c r="F631" s="17">
        <f>_xlfn.IFNA(VLOOKUP(CONCATENATE($A631,"_",$B631), 'Srbench noise 0'!$A$1:$AH$1291, 16, FALSE),"")</f>
        <v>6</v>
      </c>
      <c r="G631" s="17">
        <f>_xlfn.IFNA(VLOOKUP(CONCATENATE($A631,"_",$B631), 'Srbench noise 0'!$A$1:$AH$1291, 18, FALSE),"")</f>
        <v>14.3</v>
      </c>
      <c r="H631" s="17" t="str">
        <f>_xlfn.IFNA(VLOOKUP(CONCATENATE($A631,"_",$B631), 'Srbench noise 0'!$A$1:$AH$1291, 28, FALSE),"")</f>
        <v>x0*x1*x2**2</v>
      </c>
      <c r="I631" s="17">
        <f t="shared" si="54"/>
        <v>1</v>
      </c>
      <c r="J631" s="17">
        <f t="shared" si="55"/>
        <v>1</v>
      </c>
      <c r="K631" s="4">
        <f t="shared" si="56"/>
        <v>1</v>
      </c>
      <c r="L631" s="3">
        <f>_xlfn.IFNA(VLOOKUP(CONCATENATE($A631,"_",$B631), 'Srbench noise 0.01'!$A$1:$AH$1291, 32, FALSE),"")</f>
        <v>1</v>
      </c>
      <c r="M631" s="17">
        <f>_xlfn.IFNA(VLOOKUP(CONCATENATE($A631,"_",$B631), 'Srbench noise 0.01'!$A$1:$AH$1291, 34, FALSE),"")</f>
        <v>0</v>
      </c>
      <c r="N631" s="17">
        <f>_xlfn.IFNA(VLOOKUP(CONCATENATE($A631,"_",$B631), 'Srbench noise 0.01'!$A$1:$AH$1291, 16, FALSE),"")</f>
        <v>6</v>
      </c>
      <c r="O631" s="17">
        <f>_xlfn.IFNA(VLOOKUP(CONCATENATE($A631,"_",$B631), 'Srbench noise 0.01'!$A$1:$AH$1291, 18, FALSE),"")</f>
        <v>3600.1</v>
      </c>
      <c r="P631" s="17" t="str">
        <f>_xlfn.IFNA(VLOOKUP(CONCATENATE($A631,"_",$B631), 'Srbench noise 0.01'!$A$1:$AH$1291, 28, FALSE),"")</f>
        <v>x0*x1*x2**2</v>
      </c>
      <c r="Q631" s="17">
        <f t="shared" si="57"/>
        <v>1</v>
      </c>
      <c r="R631" s="17">
        <f t="shared" si="58"/>
        <v>1</v>
      </c>
      <c r="S631" s="4">
        <f t="shared" si="59"/>
        <v>1</v>
      </c>
    </row>
    <row r="632" spans="1:19" x14ac:dyDescent="0.25">
      <c r="A632" t="s">
        <v>68</v>
      </c>
      <c r="B632">
        <v>28020</v>
      </c>
      <c r="C632" t="str">
        <f>VLOOKUP(A632,'srbench true models'!$A$1:$B$133,2,FALSE)</f>
        <v xml:space="preserve"> epsilon*c*Ef**2</v>
      </c>
      <c r="D632" s="3">
        <f>_xlfn.IFNA(VLOOKUP(CONCATENATE($A632,"_",$B632), 'Srbench noise 0'!$A$1:$AH$1291, 32, FALSE),"")</f>
        <v>1</v>
      </c>
      <c r="E632" s="17">
        <f>_xlfn.IFNA(VLOOKUP(CONCATENATE($A632,"_",$B632), 'Srbench noise 0'!$A$1:$AH$1291, 34, FALSE),"")</f>
        <v>0</v>
      </c>
      <c r="F632" s="17">
        <f>_xlfn.IFNA(VLOOKUP(CONCATENATE($A632,"_",$B632), 'Srbench noise 0'!$A$1:$AH$1291, 16, FALSE),"")</f>
        <v>6</v>
      </c>
      <c r="G632" s="17">
        <f>_xlfn.IFNA(VLOOKUP(CONCATENATE($A632,"_",$B632), 'Srbench noise 0'!$A$1:$AH$1291, 18, FALSE),"")</f>
        <v>11.3</v>
      </c>
      <c r="H632" s="17" t="str">
        <f>_xlfn.IFNA(VLOOKUP(CONCATENATE($A632,"_",$B632), 'Srbench noise 0'!$A$1:$AH$1291, 28, FALSE),"")</f>
        <v>x0*x1*x2**2</v>
      </c>
      <c r="I632" s="17">
        <f t="shared" si="54"/>
        <v>1</v>
      </c>
      <c r="J632" s="17">
        <f t="shared" si="55"/>
        <v>1</v>
      </c>
      <c r="K632" s="4">
        <f t="shared" si="56"/>
        <v>1</v>
      </c>
      <c r="L632" s="3">
        <f>_xlfn.IFNA(VLOOKUP(CONCATENATE($A632,"_",$B632), 'Srbench noise 0.01'!$A$1:$AH$1291, 32, FALSE),"")</f>
        <v>1</v>
      </c>
      <c r="M632" s="17">
        <f>_xlfn.IFNA(VLOOKUP(CONCATENATE($A632,"_",$B632), 'Srbench noise 0.01'!$A$1:$AH$1291, 34, FALSE),"")</f>
        <v>0</v>
      </c>
      <c r="N632" s="17">
        <f>_xlfn.IFNA(VLOOKUP(CONCATENATE($A632,"_",$B632), 'Srbench noise 0.01'!$A$1:$AH$1291, 16, FALSE),"")</f>
        <v>6</v>
      </c>
      <c r="O632" s="17">
        <f>_xlfn.IFNA(VLOOKUP(CONCATENATE($A632,"_",$B632), 'Srbench noise 0.01'!$A$1:$AH$1291, 18, FALSE),"")</f>
        <v>3600.3</v>
      </c>
      <c r="P632" s="17" t="str">
        <f>_xlfn.IFNA(VLOOKUP(CONCATENATE($A632,"_",$B632), 'Srbench noise 0.01'!$A$1:$AH$1291, 28, FALSE),"")</f>
        <v>x0*x1*x2**2</v>
      </c>
      <c r="Q632" s="17">
        <f t="shared" si="57"/>
        <v>1</v>
      </c>
      <c r="R632" s="17">
        <f t="shared" si="58"/>
        <v>1</v>
      </c>
      <c r="S632" s="4">
        <f t="shared" si="59"/>
        <v>1</v>
      </c>
    </row>
    <row r="633" spans="1:19" x14ac:dyDescent="0.25">
      <c r="A633" t="s">
        <v>68</v>
      </c>
      <c r="B633">
        <v>29910</v>
      </c>
      <c r="C633" t="str">
        <f>VLOOKUP(A633,'srbench true models'!$A$1:$B$133,2,FALSE)</f>
        <v xml:space="preserve"> epsilon*c*Ef**2</v>
      </c>
      <c r="D633" s="3">
        <f>_xlfn.IFNA(VLOOKUP(CONCATENATE($A633,"_",$B633), 'Srbench noise 0'!$A$1:$AH$1291, 32, FALSE),"")</f>
        <v>1</v>
      </c>
      <c r="E633" s="17">
        <f>_xlfn.IFNA(VLOOKUP(CONCATENATE($A633,"_",$B633), 'Srbench noise 0'!$A$1:$AH$1291, 34, FALSE),"")</f>
        <v>0</v>
      </c>
      <c r="F633" s="17">
        <f>_xlfn.IFNA(VLOOKUP(CONCATENATE($A633,"_",$B633), 'Srbench noise 0'!$A$1:$AH$1291, 16, FALSE),"")</f>
        <v>6</v>
      </c>
      <c r="G633" s="17">
        <f>_xlfn.IFNA(VLOOKUP(CONCATENATE($A633,"_",$B633), 'Srbench noise 0'!$A$1:$AH$1291, 18, FALSE),"")</f>
        <v>13.1</v>
      </c>
      <c r="H633" s="17" t="str">
        <f>_xlfn.IFNA(VLOOKUP(CONCATENATE($A633,"_",$B633), 'Srbench noise 0'!$A$1:$AH$1291, 28, FALSE),"")</f>
        <v>x0*x1*x2**2</v>
      </c>
      <c r="I633" s="17">
        <f t="shared" si="54"/>
        <v>1</v>
      </c>
      <c r="J633" s="17">
        <f t="shared" si="55"/>
        <v>1</v>
      </c>
      <c r="K633" s="4">
        <f t="shared" si="56"/>
        <v>1</v>
      </c>
      <c r="L633" s="3">
        <f>_xlfn.IFNA(VLOOKUP(CONCATENATE($A633,"_",$B633), 'Srbench noise 0.01'!$A$1:$AH$1291, 32, FALSE),"")</f>
        <v>1</v>
      </c>
      <c r="M633" s="17">
        <f>_xlfn.IFNA(VLOOKUP(CONCATENATE($A633,"_",$B633), 'Srbench noise 0.01'!$A$1:$AH$1291, 34, FALSE),"")</f>
        <v>0</v>
      </c>
      <c r="N633" s="17">
        <f>_xlfn.IFNA(VLOOKUP(CONCATENATE($A633,"_",$B633), 'Srbench noise 0.01'!$A$1:$AH$1291, 16, FALSE),"")</f>
        <v>6</v>
      </c>
      <c r="O633" s="17">
        <f>_xlfn.IFNA(VLOOKUP(CONCATENATE($A633,"_",$B633), 'Srbench noise 0.01'!$A$1:$AH$1291, 18, FALSE),"")</f>
        <v>3600.4</v>
      </c>
      <c r="P633" s="17" t="str">
        <f>_xlfn.IFNA(VLOOKUP(CONCATENATE($A633,"_",$B633), 'Srbench noise 0.01'!$A$1:$AH$1291, 28, FALSE),"")</f>
        <v>x0*x1*x2**2</v>
      </c>
      <c r="Q633" s="17">
        <f t="shared" si="57"/>
        <v>1</v>
      </c>
      <c r="R633" s="17">
        <f t="shared" si="58"/>
        <v>1</v>
      </c>
      <c r="S633" s="4">
        <f t="shared" si="59"/>
        <v>1</v>
      </c>
    </row>
    <row r="634" spans="1:19" x14ac:dyDescent="0.25">
      <c r="A634" t="s">
        <v>32</v>
      </c>
      <c r="B634">
        <v>860</v>
      </c>
      <c r="C634" t="str">
        <f>VLOOKUP(A634,'srbench true models'!$A$1:$B$133,2,FALSE)</f>
        <v xml:space="preserve"> epsilon*Ef**2</v>
      </c>
      <c r="D634" s="3">
        <f>_xlfn.IFNA(VLOOKUP(CONCATENATE($A634,"_",$B634), 'Srbench noise 0'!$A$1:$AH$1291, 32, FALSE),"")</f>
        <v>1</v>
      </c>
      <c r="E634" s="17">
        <f>_xlfn.IFNA(VLOOKUP(CONCATENATE($A634,"_",$B634), 'Srbench noise 0'!$A$1:$AH$1291, 34, FALSE),"")</f>
        <v>0</v>
      </c>
      <c r="F634" s="17">
        <f>_xlfn.IFNA(VLOOKUP(CONCATENATE($A634,"_",$B634), 'Srbench noise 0'!$A$1:$AH$1291, 16, FALSE),"")</f>
        <v>5</v>
      </c>
      <c r="G634" s="17">
        <f>_xlfn.IFNA(VLOOKUP(CONCATENATE($A634,"_",$B634), 'Srbench noise 0'!$A$1:$AH$1291, 18, FALSE),"")</f>
        <v>4.8</v>
      </c>
      <c r="H634" s="17" t="str">
        <f>_xlfn.IFNA(VLOOKUP(CONCATENATE($A634,"_",$B634), 'Srbench noise 0'!$A$1:$AH$1291, 28, FALSE),"")</f>
        <v>x0*x1**2</v>
      </c>
      <c r="I634" s="17">
        <f t="shared" si="54"/>
        <v>1</v>
      </c>
      <c r="J634" s="17">
        <f t="shared" si="55"/>
        <v>1</v>
      </c>
      <c r="K634" s="4">
        <f t="shared" si="56"/>
        <v>1</v>
      </c>
      <c r="L634" s="3">
        <f>_xlfn.IFNA(VLOOKUP(CONCATENATE($A634,"_",$B634), 'Srbench noise 0.01'!$A$1:$AH$1291, 32, FALSE),"")</f>
        <v>1</v>
      </c>
      <c r="M634" s="17">
        <f>_xlfn.IFNA(VLOOKUP(CONCATENATE($A634,"_",$B634), 'Srbench noise 0.01'!$A$1:$AH$1291, 34, FALSE),"")</f>
        <v>0</v>
      </c>
      <c r="N634" s="17">
        <f>_xlfn.IFNA(VLOOKUP(CONCATENATE($A634,"_",$B634), 'Srbench noise 0.01'!$A$1:$AH$1291, 16, FALSE),"")</f>
        <v>5</v>
      </c>
      <c r="O634" s="17">
        <f>_xlfn.IFNA(VLOOKUP(CONCATENATE($A634,"_",$B634), 'Srbench noise 0.01'!$A$1:$AH$1291, 18, FALSE),"")</f>
        <v>4.7</v>
      </c>
      <c r="P634" s="17" t="str">
        <f>_xlfn.IFNA(VLOOKUP(CONCATENATE($A634,"_",$B634), 'Srbench noise 0.01'!$A$1:$AH$1291, 28, FALSE),"")</f>
        <v>x0*x1**2</v>
      </c>
      <c r="Q634" s="17">
        <f t="shared" si="57"/>
        <v>1</v>
      </c>
      <c r="R634" s="17">
        <f t="shared" si="58"/>
        <v>1</v>
      </c>
      <c r="S634" s="4">
        <f t="shared" si="59"/>
        <v>1</v>
      </c>
    </row>
    <row r="635" spans="1:19" x14ac:dyDescent="0.25">
      <c r="A635" t="s">
        <v>32</v>
      </c>
      <c r="B635">
        <v>4426</v>
      </c>
      <c r="C635" t="str">
        <f>VLOOKUP(A635,'srbench true models'!$A$1:$B$133,2,FALSE)</f>
        <v xml:space="preserve"> epsilon*Ef**2</v>
      </c>
      <c r="D635" s="3">
        <f>_xlfn.IFNA(VLOOKUP(CONCATENATE($A635,"_",$B635), 'Srbench noise 0'!$A$1:$AH$1291, 32, FALSE),"")</f>
        <v>1</v>
      </c>
      <c r="E635" s="17">
        <f>_xlfn.IFNA(VLOOKUP(CONCATENATE($A635,"_",$B635), 'Srbench noise 0'!$A$1:$AH$1291, 34, FALSE),"")</f>
        <v>0</v>
      </c>
      <c r="F635" s="17">
        <f>_xlfn.IFNA(VLOOKUP(CONCATENATE($A635,"_",$B635), 'Srbench noise 0'!$A$1:$AH$1291, 16, FALSE),"")</f>
        <v>5</v>
      </c>
      <c r="G635" s="17">
        <f>_xlfn.IFNA(VLOOKUP(CONCATENATE($A635,"_",$B635), 'Srbench noise 0'!$A$1:$AH$1291, 18, FALSE),"")</f>
        <v>5.3</v>
      </c>
      <c r="H635" s="17" t="str">
        <f>_xlfn.IFNA(VLOOKUP(CONCATENATE($A635,"_",$B635), 'Srbench noise 0'!$A$1:$AH$1291, 28, FALSE),"")</f>
        <v>x0*x1**2</v>
      </c>
      <c r="I635" s="17">
        <f t="shared" si="54"/>
        <v>1</v>
      </c>
      <c r="J635" s="17">
        <f t="shared" si="55"/>
        <v>1</v>
      </c>
      <c r="K635" s="4">
        <f t="shared" si="56"/>
        <v>1</v>
      </c>
      <c r="L635" s="3">
        <f>_xlfn.IFNA(VLOOKUP(CONCATENATE($A635,"_",$B635), 'Srbench noise 0.01'!$A$1:$AH$1291, 32, FALSE),"")</f>
        <v>1</v>
      </c>
      <c r="M635" s="17">
        <f>_xlfn.IFNA(VLOOKUP(CONCATENATE($A635,"_",$B635), 'Srbench noise 0.01'!$A$1:$AH$1291, 34, FALSE),"")</f>
        <v>0</v>
      </c>
      <c r="N635" s="17">
        <f>_xlfn.IFNA(VLOOKUP(CONCATENATE($A635,"_",$B635), 'Srbench noise 0.01'!$A$1:$AH$1291, 16, FALSE),"")</f>
        <v>5</v>
      </c>
      <c r="O635" s="17">
        <f>_xlfn.IFNA(VLOOKUP(CONCATENATE($A635,"_",$B635), 'Srbench noise 0.01'!$A$1:$AH$1291, 18, FALSE),"")</f>
        <v>8.6999999999999993</v>
      </c>
      <c r="P635" s="17" t="str">
        <f>_xlfn.IFNA(VLOOKUP(CONCATENATE($A635,"_",$B635), 'Srbench noise 0.01'!$A$1:$AH$1291, 28, FALSE),"")</f>
        <v>x0*x1**2</v>
      </c>
      <c r="Q635" s="17">
        <f t="shared" si="57"/>
        <v>1</v>
      </c>
      <c r="R635" s="17">
        <f t="shared" si="58"/>
        <v>1</v>
      </c>
      <c r="S635" s="4">
        <f t="shared" si="59"/>
        <v>1</v>
      </c>
    </row>
    <row r="636" spans="1:19" x14ac:dyDescent="0.25">
      <c r="A636" t="s">
        <v>32</v>
      </c>
      <c r="B636">
        <v>5390</v>
      </c>
      <c r="C636" t="str">
        <f>VLOOKUP(A636,'srbench true models'!$A$1:$B$133,2,FALSE)</f>
        <v xml:space="preserve"> epsilon*Ef**2</v>
      </c>
      <c r="D636" s="3">
        <f>_xlfn.IFNA(VLOOKUP(CONCATENATE($A636,"_",$B636), 'Srbench noise 0'!$A$1:$AH$1291, 32, FALSE),"")</f>
        <v>1</v>
      </c>
      <c r="E636" s="17">
        <f>_xlfn.IFNA(VLOOKUP(CONCATENATE($A636,"_",$B636), 'Srbench noise 0'!$A$1:$AH$1291, 34, FALSE),"")</f>
        <v>0</v>
      </c>
      <c r="F636" s="17">
        <f>_xlfn.IFNA(VLOOKUP(CONCATENATE($A636,"_",$B636), 'Srbench noise 0'!$A$1:$AH$1291, 16, FALSE),"")</f>
        <v>5</v>
      </c>
      <c r="G636" s="17">
        <f>_xlfn.IFNA(VLOOKUP(CONCATENATE($A636,"_",$B636), 'Srbench noise 0'!$A$1:$AH$1291, 18, FALSE),"")</f>
        <v>6.7</v>
      </c>
      <c r="H636" s="17" t="str">
        <f>_xlfn.IFNA(VLOOKUP(CONCATENATE($A636,"_",$B636), 'Srbench noise 0'!$A$1:$AH$1291, 28, FALSE),"")</f>
        <v>x0*x1**2</v>
      </c>
      <c r="I636" s="17">
        <f t="shared" si="54"/>
        <v>1</v>
      </c>
      <c r="J636" s="17">
        <f t="shared" si="55"/>
        <v>1</v>
      </c>
      <c r="K636" s="4">
        <f t="shared" si="56"/>
        <v>1</v>
      </c>
      <c r="L636" s="3">
        <f>_xlfn.IFNA(VLOOKUP(CONCATENATE($A636,"_",$B636), 'Srbench noise 0.01'!$A$1:$AH$1291, 32, FALSE),"")</f>
        <v>1</v>
      </c>
      <c r="M636" s="17">
        <f>_xlfn.IFNA(VLOOKUP(CONCATENATE($A636,"_",$B636), 'Srbench noise 0.01'!$A$1:$AH$1291, 34, FALSE),"")</f>
        <v>0</v>
      </c>
      <c r="N636" s="17">
        <f>_xlfn.IFNA(VLOOKUP(CONCATENATE($A636,"_",$B636), 'Srbench noise 0.01'!$A$1:$AH$1291, 16, FALSE),"")</f>
        <v>5</v>
      </c>
      <c r="O636" s="17">
        <f>_xlfn.IFNA(VLOOKUP(CONCATENATE($A636,"_",$B636), 'Srbench noise 0.01'!$A$1:$AH$1291, 18, FALSE),"")</f>
        <v>6.6</v>
      </c>
      <c r="P636" s="17" t="str">
        <f>_xlfn.IFNA(VLOOKUP(CONCATENATE($A636,"_",$B636), 'Srbench noise 0.01'!$A$1:$AH$1291, 28, FALSE),"")</f>
        <v>x0*x1**2</v>
      </c>
      <c r="Q636" s="17">
        <f t="shared" si="57"/>
        <v>1</v>
      </c>
      <c r="R636" s="17">
        <f t="shared" si="58"/>
        <v>1</v>
      </c>
      <c r="S636" s="4">
        <f t="shared" si="59"/>
        <v>1</v>
      </c>
    </row>
    <row r="637" spans="1:19" x14ac:dyDescent="0.25">
      <c r="A637" t="s">
        <v>32</v>
      </c>
      <c r="B637">
        <v>14423</v>
      </c>
      <c r="C637" t="str">
        <f>VLOOKUP(A637,'srbench true models'!$A$1:$B$133,2,FALSE)</f>
        <v xml:space="preserve"> epsilon*Ef**2</v>
      </c>
      <c r="D637" s="3">
        <f>_xlfn.IFNA(VLOOKUP(CONCATENATE($A637,"_",$B637), 'Srbench noise 0'!$A$1:$AH$1291, 32, FALSE),"")</f>
        <v>1</v>
      </c>
      <c r="E637" s="17">
        <f>_xlfn.IFNA(VLOOKUP(CONCATENATE($A637,"_",$B637), 'Srbench noise 0'!$A$1:$AH$1291, 34, FALSE),"")</f>
        <v>0</v>
      </c>
      <c r="F637" s="17">
        <f>_xlfn.IFNA(VLOOKUP(CONCATENATE($A637,"_",$B637), 'Srbench noise 0'!$A$1:$AH$1291, 16, FALSE),"")</f>
        <v>5</v>
      </c>
      <c r="G637" s="17">
        <f>_xlfn.IFNA(VLOOKUP(CONCATENATE($A637,"_",$B637), 'Srbench noise 0'!$A$1:$AH$1291, 18, FALSE),"")</f>
        <v>6.4</v>
      </c>
      <c r="H637" s="17" t="str">
        <f>_xlfn.IFNA(VLOOKUP(CONCATENATE($A637,"_",$B637), 'Srbench noise 0'!$A$1:$AH$1291, 28, FALSE),"")</f>
        <v>x0*x1**2</v>
      </c>
      <c r="I637" s="17">
        <f t="shared" si="54"/>
        <v>1</v>
      </c>
      <c r="J637" s="17">
        <f t="shared" si="55"/>
        <v>1</v>
      </c>
      <c r="K637" s="4">
        <f t="shared" si="56"/>
        <v>1</v>
      </c>
      <c r="L637" s="3">
        <f>_xlfn.IFNA(VLOOKUP(CONCATENATE($A637,"_",$B637), 'Srbench noise 0.01'!$A$1:$AH$1291, 32, FALSE),"")</f>
        <v>1</v>
      </c>
      <c r="M637" s="17">
        <f>_xlfn.IFNA(VLOOKUP(CONCATENATE($A637,"_",$B637), 'Srbench noise 0.01'!$A$1:$AH$1291, 34, FALSE),"")</f>
        <v>0</v>
      </c>
      <c r="N637" s="17">
        <f>_xlfn.IFNA(VLOOKUP(CONCATENATE($A637,"_",$B637), 'Srbench noise 0.01'!$A$1:$AH$1291, 16, FALSE),"")</f>
        <v>5</v>
      </c>
      <c r="O637" s="17">
        <f>_xlfn.IFNA(VLOOKUP(CONCATENATE($A637,"_",$B637), 'Srbench noise 0.01'!$A$1:$AH$1291, 18, FALSE),"")</f>
        <v>6.8</v>
      </c>
      <c r="P637" s="17" t="str">
        <f>_xlfn.IFNA(VLOOKUP(CONCATENATE($A637,"_",$B637), 'Srbench noise 0.01'!$A$1:$AH$1291, 28, FALSE),"")</f>
        <v>x0*x1**2</v>
      </c>
      <c r="Q637" s="17">
        <f t="shared" si="57"/>
        <v>1</v>
      </c>
      <c r="R637" s="17">
        <f t="shared" si="58"/>
        <v>1</v>
      </c>
      <c r="S637" s="4">
        <f t="shared" si="59"/>
        <v>1</v>
      </c>
    </row>
    <row r="638" spans="1:19" x14ac:dyDescent="0.25">
      <c r="A638" t="s">
        <v>32</v>
      </c>
      <c r="B638">
        <v>15795</v>
      </c>
      <c r="C638" t="str">
        <f>VLOOKUP(A638,'srbench true models'!$A$1:$B$133,2,FALSE)</f>
        <v xml:space="preserve"> epsilon*Ef**2</v>
      </c>
      <c r="D638" s="3">
        <f>_xlfn.IFNA(VLOOKUP(CONCATENATE($A638,"_",$B638), 'Srbench noise 0'!$A$1:$AH$1291, 32, FALSE),"")</f>
        <v>1</v>
      </c>
      <c r="E638" s="17">
        <f>_xlfn.IFNA(VLOOKUP(CONCATENATE($A638,"_",$B638), 'Srbench noise 0'!$A$1:$AH$1291, 34, FALSE),"")</f>
        <v>0</v>
      </c>
      <c r="F638" s="17">
        <f>_xlfn.IFNA(VLOOKUP(CONCATENATE($A638,"_",$B638), 'Srbench noise 0'!$A$1:$AH$1291, 16, FALSE),"")</f>
        <v>5</v>
      </c>
      <c r="G638" s="17">
        <f>_xlfn.IFNA(VLOOKUP(CONCATENATE($A638,"_",$B638), 'Srbench noise 0'!$A$1:$AH$1291, 18, FALSE),"")</f>
        <v>6.9</v>
      </c>
      <c r="H638" s="17" t="str">
        <f>_xlfn.IFNA(VLOOKUP(CONCATENATE($A638,"_",$B638), 'Srbench noise 0'!$A$1:$AH$1291, 28, FALSE),"")</f>
        <v>x0*x1**2</v>
      </c>
      <c r="I638" s="17">
        <f t="shared" si="54"/>
        <v>1</v>
      </c>
      <c r="J638" s="17">
        <f t="shared" si="55"/>
        <v>1</v>
      </c>
      <c r="K638" s="4">
        <f t="shared" si="56"/>
        <v>1</v>
      </c>
      <c r="L638" s="3">
        <f>_xlfn.IFNA(VLOOKUP(CONCATENATE($A638,"_",$B638), 'Srbench noise 0.01'!$A$1:$AH$1291, 32, FALSE),"")</f>
        <v>1</v>
      </c>
      <c r="M638" s="17">
        <f>_xlfn.IFNA(VLOOKUP(CONCATENATE($A638,"_",$B638), 'Srbench noise 0.01'!$A$1:$AH$1291, 34, FALSE),"")</f>
        <v>0</v>
      </c>
      <c r="N638" s="17">
        <f>_xlfn.IFNA(VLOOKUP(CONCATENATE($A638,"_",$B638), 'Srbench noise 0.01'!$A$1:$AH$1291, 16, FALSE),"")</f>
        <v>5</v>
      </c>
      <c r="O638" s="17">
        <f>_xlfn.IFNA(VLOOKUP(CONCATENATE($A638,"_",$B638), 'Srbench noise 0.01'!$A$1:$AH$1291, 18, FALSE),"")</f>
        <v>5.0999999999999996</v>
      </c>
      <c r="P638" s="17" t="str">
        <f>_xlfn.IFNA(VLOOKUP(CONCATENATE($A638,"_",$B638), 'Srbench noise 0.01'!$A$1:$AH$1291, 28, FALSE),"")</f>
        <v>x0*x1**2</v>
      </c>
      <c r="Q638" s="17">
        <f t="shared" si="57"/>
        <v>1</v>
      </c>
      <c r="R638" s="17">
        <f t="shared" si="58"/>
        <v>1</v>
      </c>
      <c r="S638" s="4">
        <f t="shared" si="59"/>
        <v>1</v>
      </c>
    </row>
    <row r="639" spans="1:19" x14ac:dyDescent="0.25">
      <c r="A639" t="s">
        <v>32</v>
      </c>
      <c r="B639">
        <v>16850</v>
      </c>
      <c r="C639" t="str">
        <f>VLOOKUP(A639,'srbench true models'!$A$1:$B$133,2,FALSE)</f>
        <v xml:space="preserve"> epsilon*Ef**2</v>
      </c>
      <c r="D639" s="3">
        <f>_xlfn.IFNA(VLOOKUP(CONCATENATE($A639,"_",$B639), 'Srbench noise 0'!$A$1:$AH$1291, 32, FALSE),"")</f>
        <v>1</v>
      </c>
      <c r="E639" s="17">
        <f>_xlfn.IFNA(VLOOKUP(CONCATENATE($A639,"_",$B639), 'Srbench noise 0'!$A$1:$AH$1291, 34, FALSE),"")</f>
        <v>0</v>
      </c>
      <c r="F639" s="17">
        <f>_xlfn.IFNA(VLOOKUP(CONCATENATE($A639,"_",$B639), 'Srbench noise 0'!$A$1:$AH$1291, 16, FALSE),"")</f>
        <v>5</v>
      </c>
      <c r="G639" s="17">
        <f>_xlfn.IFNA(VLOOKUP(CONCATENATE($A639,"_",$B639), 'Srbench noise 0'!$A$1:$AH$1291, 18, FALSE),"")</f>
        <v>6.8</v>
      </c>
      <c r="H639" s="17" t="str">
        <f>_xlfn.IFNA(VLOOKUP(CONCATENATE($A639,"_",$B639), 'Srbench noise 0'!$A$1:$AH$1291, 28, FALSE),"")</f>
        <v>x0*x1**2</v>
      </c>
      <c r="I639" s="17">
        <f t="shared" si="54"/>
        <v>1</v>
      </c>
      <c r="J639" s="17">
        <f t="shared" si="55"/>
        <v>1</v>
      </c>
      <c r="K639" s="4">
        <f t="shared" si="56"/>
        <v>1</v>
      </c>
      <c r="L639" s="3">
        <f>_xlfn.IFNA(VLOOKUP(CONCATENATE($A639,"_",$B639), 'Srbench noise 0.01'!$A$1:$AH$1291, 32, FALSE),"")</f>
        <v>1</v>
      </c>
      <c r="M639" s="17">
        <f>_xlfn.IFNA(VLOOKUP(CONCATENATE($A639,"_",$B639), 'Srbench noise 0.01'!$A$1:$AH$1291, 34, FALSE),"")</f>
        <v>0</v>
      </c>
      <c r="N639" s="17">
        <f>_xlfn.IFNA(VLOOKUP(CONCATENATE($A639,"_",$B639), 'Srbench noise 0.01'!$A$1:$AH$1291, 16, FALSE),"")</f>
        <v>5</v>
      </c>
      <c r="O639" s="17">
        <f>_xlfn.IFNA(VLOOKUP(CONCATENATE($A639,"_",$B639), 'Srbench noise 0.01'!$A$1:$AH$1291, 18, FALSE),"")</f>
        <v>8.6999999999999993</v>
      </c>
      <c r="P639" s="17" t="str">
        <f>_xlfn.IFNA(VLOOKUP(CONCATENATE($A639,"_",$B639), 'Srbench noise 0.01'!$A$1:$AH$1291, 28, FALSE),"")</f>
        <v>x0*x1**2</v>
      </c>
      <c r="Q639" s="17">
        <f t="shared" si="57"/>
        <v>1</v>
      </c>
      <c r="R639" s="17">
        <f t="shared" si="58"/>
        <v>1</v>
      </c>
      <c r="S639" s="4">
        <f t="shared" si="59"/>
        <v>1</v>
      </c>
    </row>
    <row r="640" spans="1:19" x14ac:dyDescent="0.25">
      <c r="A640" t="s">
        <v>32</v>
      </c>
      <c r="B640">
        <v>21962</v>
      </c>
      <c r="C640" t="str">
        <f>VLOOKUP(A640,'srbench true models'!$A$1:$B$133,2,FALSE)</f>
        <v xml:space="preserve"> epsilon*Ef**2</v>
      </c>
      <c r="D640" s="3">
        <f>_xlfn.IFNA(VLOOKUP(CONCATENATE($A640,"_",$B640), 'Srbench noise 0'!$A$1:$AH$1291, 32, FALSE),"")</f>
        <v>1</v>
      </c>
      <c r="E640" s="17">
        <f>_xlfn.IFNA(VLOOKUP(CONCATENATE($A640,"_",$B640), 'Srbench noise 0'!$A$1:$AH$1291, 34, FALSE),"")</f>
        <v>0</v>
      </c>
      <c r="F640" s="17">
        <f>_xlfn.IFNA(VLOOKUP(CONCATENATE($A640,"_",$B640), 'Srbench noise 0'!$A$1:$AH$1291, 16, FALSE),"")</f>
        <v>5</v>
      </c>
      <c r="G640" s="17">
        <f>_xlfn.IFNA(VLOOKUP(CONCATENATE($A640,"_",$B640), 'Srbench noise 0'!$A$1:$AH$1291, 18, FALSE),"")</f>
        <v>7.2</v>
      </c>
      <c r="H640" s="17" t="str">
        <f>_xlfn.IFNA(VLOOKUP(CONCATENATE($A640,"_",$B640), 'Srbench noise 0'!$A$1:$AH$1291, 28, FALSE),"")</f>
        <v>x0*x1**2</v>
      </c>
      <c r="I640" s="17">
        <f t="shared" si="54"/>
        <v>1</v>
      </c>
      <c r="J640" s="17">
        <f t="shared" si="55"/>
        <v>1</v>
      </c>
      <c r="K640" s="4">
        <f t="shared" si="56"/>
        <v>1</v>
      </c>
      <c r="L640" s="3">
        <f>_xlfn.IFNA(VLOOKUP(CONCATENATE($A640,"_",$B640), 'Srbench noise 0.01'!$A$1:$AH$1291, 32, FALSE),"")</f>
        <v>1</v>
      </c>
      <c r="M640" s="17">
        <f>_xlfn.IFNA(VLOOKUP(CONCATENATE($A640,"_",$B640), 'Srbench noise 0.01'!$A$1:$AH$1291, 34, FALSE),"")</f>
        <v>0</v>
      </c>
      <c r="N640" s="17">
        <f>_xlfn.IFNA(VLOOKUP(CONCATENATE($A640,"_",$B640), 'Srbench noise 0.01'!$A$1:$AH$1291, 16, FALSE),"")</f>
        <v>5</v>
      </c>
      <c r="O640" s="17">
        <f>_xlfn.IFNA(VLOOKUP(CONCATENATE($A640,"_",$B640), 'Srbench noise 0.01'!$A$1:$AH$1291, 18, FALSE),"")</f>
        <v>4.8</v>
      </c>
      <c r="P640" s="17" t="str">
        <f>_xlfn.IFNA(VLOOKUP(CONCATENATE($A640,"_",$B640), 'Srbench noise 0.01'!$A$1:$AH$1291, 28, FALSE),"")</f>
        <v>x0*x1**2</v>
      </c>
      <c r="Q640" s="17">
        <f t="shared" si="57"/>
        <v>1</v>
      </c>
      <c r="R640" s="17">
        <f t="shared" si="58"/>
        <v>1</v>
      </c>
      <c r="S640" s="4">
        <f t="shared" si="59"/>
        <v>1</v>
      </c>
    </row>
    <row r="641" spans="1:19" x14ac:dyDescent="0.25">
      <c r="A641" t="s">
        <v>32</v>
      </c>
      <c r="B641">
        <v>23654</v>
      </c>
      <c r="C641" t="str">
        <f>VLOOKUP(A641,'srbench true models'!$A$1:$B$133,2,FALSE)</f>
        <v xml:space="preserve"> epsilon*Ef**2</v>
      </c>
      <c r="D641" s="3">
        <f>_xlfn.IFNA(VLOOKUP(CONCATENATE($A641,"_",$B641), 'Srbench noise 0'!$A$1:$AH$1291, 32, FALSE),"")</f>
        <v>1</v>
      </c>
      <c r="E641" s="17">
        <f>_xlfn.IFNA(VLOOKUP(CONCATENATE($A641,"_",$B641), 'Srbench noise 0'!$A$1:$AH$1291, 34, FALSE),"")</f>
        <v>0</v>
      </c>
      <c r="F641" s="17">
        <f>_xlfn.IFNA(VLOOKUP(CONCATENATE($A641,"_",$B641), 'Srbench noise 0'!$A$1:$AH$1291, 16, FALSE),"")</f>
        <v>5</v>
      </c>
      <c r="G641" s="17">
        <f>_xlfn.IFNA(VLOOKUP(CONCATENATE($A641,"_",$B641), 'Srbench noise 0'!$A$1:$AH$1291, 18, FALSE),"")</f>
        <v>5.0999999999999996</v>
      </c>
      <c r="H641" s="17" t="str">
        <f>_xlfn.IFNA(VLOOKUP(CONCATENATE($A641,"_",$B641), 'Srbench noise 0'!$A$1:$AH$1291, 28, FALSE),"")</f>
        <v>x0*x1**2</v>
      </c>
      <c r="I641" s="17">
        <f t="shared" si="54"/>
        <v>1</v>
      </c>
      <c r="J641" s="17">
        <f t="shared" si="55"/>
        <v>1</v>
      </c>
      <c r="K641" s="4">
        <f t="shared" si="56"/>
        <v>1</v>
      </c>
      <c r="L641" s="3">
        <f>_xlfn.IFNA(VLOOKUP(CONCATENATE($A641,"_",$B641), 'Srbench noise 0.01'!$A$1:$AH$1291, 32, FALSE),"")</f>
        <v>1</v>
      </c>
      <c r="M641" s="17">
        <f>_xlfn.IFNA(VLOOKUP(CONCATENATE($A641,"_",$B641), 'Srbench noise 0.01'!$A$1:$AH$1291, 34, FALSE),"")</f>
        <v>0</v>
      </c>
      <c r="N641" s="17">
        <f>_xlfn.IFNA(VLOOKUP(CONCATENATE($A641,"_",$B641), 'Srbench noise 0.01'!$A$1:$AH$1291, 16, FALSE),"")</f>
        <v>5</v>
      </c>
      <c r="O641" s="17">
        <f>_xlfn.IFNA(VLOOKUP(CONCATENATE($A641,"_",$B641), 'Srbench noise 0.01'!$A$1:$AH$1291, 18, FALSE),"")</f>
        <v>7.2</v>
      </c>
      <c r="P641" s="17" t="str">
        <f>_xlfn.IFNA(VLOOKUP(CONCATENATE($A641,"_",$B641), 'Srbench noise 0.01'!$A$1:$AH$1291, 28, FALSE),"")</f>
        <v>x0*x1**2</v>
      </c>
      <c r="Q641" s="17">
        <f t="shared" si="57"/>
        <v>1</v>
      </c>
      <c r="R641" s="17">
        <f t="shared" si="58"/>
        <v>1</v>
      </c>
      <c r="S641" s="4">
        <f t="shared" si="59"/>
        <v>1</v>
      </c>
    </row>
    <row r="642" spans="1:19" x14ac:dyDescent="0.25">
      <c r="A642" t="s">
        <v>32</v>
      </c>
      <c r="B642">
        <v>28020</v>
      </c>
      <c r="C642" t="str">
        <f>VLOOKUP(A642,'srbench true models'!$A$1:$B$133,2,FALSE)</f>
        <v xml:space="preserve"> epsilon*Ef**2</v>
      </c>
      <c r="D642" s="3">
        <f>_xlfn.IFNA(VLOOKUP(CONCATENATE($A642,"_",$B642), 'Srbench noise 0'!$A$1:$AH$1291, 32, FALSE),"")</f>
        <v>1</v>
      </c>
      <c r="E642" s="17">
        <f>_xlfn.IFNA(VLOOKUP(CONCATENATE($A642,"_",$B642), 'Srbench noise 0'!$A$1:$AH$1291, 34, FALSE),"")</f>
        <v>0</v>
      </c>
      <c r="F642" s="17">
        <f>_xlfn.IFNA(VLOOKUP(CONCATENATE($A642,"_",$B642), 'Srbench noise 0'!$A$1:$AH$1291, 16, FALSE),"")</f>
        <v>5</v>
      </c>
      <c r="G642" s="17">
        <f>_xlfn.IFNA(VLOOKUP(CONCATENATE($A642,"_",$B642), 'Srbench noise 0'!$A$1:$AH$1291, 18, FALSE),"")</f>
        <v>5.8</v>
      </c>
      <c r="H642" s="17" t="str">
        <f>_xlfn.IFNA(VLOOKUP(CONCATENATE($A642,"_",$B642), 'Srbench noise 0'!$A$1:$AH$1291, 28, FALSE),"")</f>
        <v>x0*x1**2</v>
      </c>
      <c r="I642" s="17">
        <f t="shared" si="54"/>
        <v>1</v>
      </c>
      <c r="J642" s="17">
        <f t="shared" si="55"/>
        <v>1</v>
      </c>
      <c r="K642" s="4">
        <f t="shared" si="56"/>
        <v>1</v>
      </c>
      <c r="L642" s="3">
        <f>_xlfn.IFNA(VLOOKUP(CONCATENATE($A642,"_",$B642), 'Srbench noise 0.01'!$A$1:$AH$1291, 32, FALSE),"")</f>
        <v>1</v>
      </c>
      <c r="M642" s="17">
        <f>_xlfn.IFNA(VLOOKUP(CONCATENATE($A642,"_",$B642), 'Srbench noise 0.01'!$A$1:$AH$1291, 34, FALSE),"")</f>
        <v>0</v>
      </c>
      <c r="N642" s="17">
        <f>_xlfn.IFNA(VLOOKUP(CONCATENATE($A642,"_",$B642), 'Srbench noise 0.01'!$A$1:$AH$1291, 16, FALSE),"")</f>
        <v>5</v>
      </c>
      <c r="O642" s="17">
        <f>_xlfn.IFNA(VLOOKUP(CONCATENATE($A642,"_",$B642), 'Srbench noise 0.01'!$A$1:$AH$1291, 18, FALSE),"")</f>
        <v>7.1</v>
      </c>
      <c r="P642" s="17" t="str">
        <f>_xlfn.IFNA(VLOOKUP(CONCATENATE($A642,"_",$B642), 'Srbench noise 0.01'!$A$1:$AH$1291, 28, FALSE),"")</f>
        <v>x0*x1**2</v>
      </c>
      <c r="Q642" s="17">
        <f t="shared" si="57"/>
        <v>1</v>
      </c>
      <c r="R642" s="17">
        <f t="shared" si="58"/>
        <v>1</v>
      </c>
      <c r="S642" s="4">
        <f t="shared" si="59"/>
        <v>1</v>
      </c>
    </row>
    <row r="643" spans="1:19" x14ac:dyDescent="0.25">
      <c r="A643" t="s">
        <v>32</v>
      </c>
      <c r="B643">
        <v>29910</v>
      </c>
      <c r="C643" t="str">
        <f>VLOOKUP(A643,'srbench true models'!$A$1:$B$133,2,FALSE)</f>
        <v xml:space="preserve"> epsilon*Ef**2</v>
      </c>
      <c r="D643" s="3">
        <f>_xlfn.IFNA(VLOOKUP(CONCATENATE($A643,"_",$B643), 'Srbench noise 0'!$A$1:$AH$1291, 32, FALSE),"")</f>
        <v>1</v>
      </c>
      <c r="E643" s="17">
        <f>_xlfn.IFNA(VLOOKUP(CONCATENATE($A643,"_",$B643), 'Srbench noise 0'!$A$1:$AH$1291, 34, FALSE),"")</f>
        <v>0</v>
      </c>
      <c r="F643" s="17">
        <f>_xlfn.IFNA(VLOOKUP(CONCATENATE($A643,"_",$B643), 'Srbench noise 0'!$A$1:$AH$1291, 16, FALSE),"")</f>
        <v>5</v>
      </c>
      <c r="G643" s="17">
        <f>_xlfn.IFNA(VLOOKUP(CONCATENATE($A643,"_",$B643), 'Srbench noise 0'!$A$1:$AH$1291, 18, FALSE),"")</f>
        <v>6.8</v>
      </c>
      <c r="H643" s="17" t="str">
        <f>_xlfn.IFNA(VLOOKUP(CONCATENATE($A643,"_",$B643), 'Srbench noise 0'!$A$1:$AH$1291, 28, FALSE),"")</f>
        <v>x0*x1**2</v>
      </c>
      <c r="I643" s="17">
        <f t="shared" si="54"/>
        <v>1</v>
      </c>
      <c r="J643" s="17">
        <f t="shared" si="55"/>
        <v>1</v>
      </c>
      <c r="K643" s="4">
        <f t="shared" si="56"/>
        <v>1</v>
      </c>
      <c r="L643" s="3">
        <f>_xlfn.IFNA(VLOOKUP(CONCATENATE($A643,"_",$B643), 'Srbench noise 0.01'!$A$1:$AH$1291, 32, FALSE),"")</f>
        <v>1</v>
      </c>
      <c r="M643" s="17">
        <f>_xlfn.IFNA(VLOOKUP(CONCATENATE($A643,"_",$B643), 'Srbench noise 0.01'!$A$1:$AH$1291, 34, FALSE),"")</f>
        <v>0</v>
      </c>
      <c r="N643" s="17">
        <f>_xlfn.IFNA(VLOOKUP(CONCATENATE($A643,"_",$B643), 'Srbench noise 0.01'!$A$1:$AH$1291, 16, FALSE),"")</f>
        <v>5</v>
      </c>
      <c r="O643" s="17">
        <f>_xlfn.IFNA(VLOOKUP(CONCATENATE($A643,"_",$B643), 'Srbench noise 0.01'!$A$1:$AH$1291, 18, FALSE),"")</f>
        <v>6.2</v>
      </c>
      <c r="P643" s="17" t="str">
        <f>_xlfn.IFNA(VLOOKUP(CONCATENATE($A643,"_",$B643), 'Srbench noise 0.01'!$A$1:$AH$1291, 28, FALSE),"")</f>
        <v>x0*x1**2</v>
      </c>
      <c r="Q643" s="17">
        <f t="shared" si="57"/>
        <v>1</v>
      </c>
      <c r="R643" s="17">
        <f t="shared" si="58"/>
        <v>1</v>
      </c>
      <c r="S643" s="4">
        <f t="shared" si="59"/>
        <v>1</v>
      </c>
    </row>
    <row r="644" spans="1:19" x14ac:dyDescent="0.25">
      <c r="A644" t="s">
        <v>35</v>
      </c>
      <c r="B644">
        <v>860</v>
      </c>
      <c r="C644" t="str">
        <f>VLOOKUP(A644,'srbench true models'!$A$1:$B$133,2,FALSE)</f>
        <v xml:space="preserve"> Pwr/(4*3.1415926535*r**2)</v>
      </c>
      <c r="D644" s="3">
        <f>_xlfn.IFNA(VLOOKUP(CONCATENATE($A644,"_",$B644), 'Srbench noise 0'!$A$1:$AH$1291, 32, FALSE),"")</f>
        <v>1</v>
      </c>
      <c r="E644" s="17">
        <f>_xlfn.IFNA(VLOOKUP(CONCATENATE($A644,"_",$B644), 'Srbench noise 0'!$A$1:$AH$1291, 34, FALSE),"")</f>
        <v>0</v>
      </c>
      <c r="F644" s="17">
        <f>_xlfn.IFNA(VLOOKUP(CONCATENATE($A644,"_",$B644), 'Srbench noise 0'!$A$1:$AH$1291, 16, FALSE),"")</f>
        <v>6</v>
      </c>
      <c r="G644" s="17">
        <f>_xlfn.IFNA(VLOOKUP(CONCATENATE($A644,"_",$B644), 'Srbench noise 0'!$A$1:$AH$1291, 18, FALSE),"")</f>
        <v>8.6</v>
      </c>
      <c r="H644" s="17" t="str">
        <f>_xlfn.IFNA(VLOOKUP(CONCATENATE($A644,"_",$B644), 'Srbench noise 0'!$A$1:$AH$1291, 28, FALSE),"")</f>
        <v>0.07957747*x0/x1**2</v>
      </c>
      <c r="I644" s="17">
        <f t="shared" si="54"/>
        <v>1</v>
      </c>
      <c r="J644" s="17">
        <f t="shared" si="55"/>
        <v>1</v>
      </c>
      <c r="K644" s="4">
        <f t="shared" si="56"/>
        <v>1</v>
      </c>
      <c r="L644" s="3">
        <f>_xlfn.IFNA(VLOOKUP(CONCATENATE($A644,"_",$B644), 'Srbench noise 0.01'!$A$1:$AH$1291, 32, FALSE),"")</f>
        <v>0.99995149000000005</v>
      </c>
      <c r="M644" s="17">
        <f>_xlfn.IFNA(VLOOKUP(CONCATENATE($A644,"_",$B644), 'Srbench noise 0.01'!$A$1:$AH$1291, 34, FALSE),"")</f>
        <v>3.9507000000000002E-4</v>
      </c>
      <c r="N644" s="17">
        <f>_xlfn.IFNA(VLOOKUP(CONCATENATE($A644,"_",$B644), 'Srbench noise 0.01'!$A$1:$AH$1291, 16, FALSE),"")</f>
        <v>6</v>
      </c>
      <c r="O644" s="17">
        <f>_xlfn.IFNA(VLOOKUP(CONCATENATE($A644,"_",$B644), 'Srbench noise 0.01'!$A$1:$AH$1291, 18, FALSE),"")</f>
        <v>8.1999999999999993</v>
      </c>
      <c r="P644" s="17" t="str">
        <f>_xlfn.IFNA(VLOOKUP(CONCATENATE($A644,"_",$B644), 'Srbench noise 0.01'!$A$1:$AH$1291, 28, FALSE),"")</f>
        <v>0.08*x0/x1**2</v>
      </c>
      <c r="Q644" s="17">
        <f t="shared" si="57"/>
        <v>1</v>
      </c>
      <c r="R644" s="17" t="str">
        <f t="shared" si="58"/>
        <v>?</v>
      </c>
      <c r="S644" s="4">
        <v>1</v>
      </c>
    </row>
    <row r="645" spans="1:19" x14ac:dyDescent="0.25">
      <c r="A645" t="s">
        <v>35</v>
      </c>
      <c r="B645">
        <v>4426</v>
      </c>
      <c r="C645" t="str">
        <f>VLOOKUP(A645,'srbench true models'!$A$1:$B$133,2,FALSE)</f>
        <v xml:space="preserve"> Pwr/(4*3.1415926535*r**2)</v>
      </c>
      <c r="D645" s="3">
        <f>_xlfn.IFNA(VLOOKUP(CONCATENATE($A645,"_",$B645), 'Srbench noise 0'!$A$1:$AH$1291, 32, FALSE),"")</f>
        <v>1</v>
      </c>
      <c r="E645" s="17">
        <f>_xlfn.IFNA(VLOOKUP(CONCATENATE($A645,"_",$B645), 'Srbench noise 0'!$A$1:$AH$1291, 34, FALSE),"")</f>
        <v>0</v>
      </c>
      <c r="F645" s="17">
        <f>_xlfn.IFNA(VLOOKUP(CONCATENATE($A645,"_",$B645), 'Srbench noise 0'!$A$1:$AH$1291, 16, FALSE),"")</f>
        <v>6</v>
      </c>
      <c r="G645" s="17">
        <f>_xlfn.IFNA(VLOOKUP(CONCATENATE($A645,"_",$B645), 'Srbench noise 0'!$A$1:$AH$1291, 18, FALSE),"")</f>
        <v>8.1999999999999993</v>
      </c>
      <c r="H645" s="17" t="str">
        <f>_xlfn.IFNA(VLOOKUP(CONCATENATE($A645,"_",$B645), 'Srbench noise 0'!$A$1:$AH$1291, 28, FALSE),"")</f>
        <v>0.07957747*x0/x1**2</v>
      </c>
      <c r="I645" s="17">
        <f t="shared" ref="I645:I708" si="60">IF(D645&gt;0.999,1,0)</f>
        <v>1</v>
      </c>
      <c r="J645" s="17">
        <f t="shared" ref="J645:J708" si="61">IF(AND(D645=1, E645&lt;0.000001),1,IF(AND(D645&gt;0.999,E645&lt;0.001),"?",0))</f>
        <v>1</v>
      </c>
      <c r="K645" s="4">
        <f t="shared" ref="K645:K708" si="62">IF(J645&lt;&gt;"?",J645,"")</f>
        <v>1</v>
      </c>
      <c r="L645" s="3">
        <f>_xlfn.IFNA(VLOOKUP(CONCATENATE($A645,"_",$B645), 'Srbench noise 0.01'!$A$1:$AH$1291, 32, FALSE),"")</f>
        <v>0.99995117</v>
      </c>
      <c r="M645" s="17">
        <f>_xlfn.IFNA(VLOOKUP(CONCATENATE($A645,"_",$B645), 'Srbench noise 0.01'!$A$1:$AH$1291, 34, FALSE),"")</f>
        <v>3.8927999999999999E-4</v>
      </c>
      <c r="N645" s="17">
        <f>_xlfn.IFNA(VLOOKUP(CONCATENATE($A645,"_",$B645), 'Srbench noise 0.01'!$A$1:$AH$1291, 16, FALSE),"")</f>
        <v>6</v>
      </c>
      <c r="O645" s="17">
        <f>_xlfn.IFNA(VLOOKUP(CONCATENATE($A645,"_",$B645), 'Srbench noise 0.01'!$A$1:$AH$1291, 18, FALSE),"")</f>
        <v>8.1</v>
      </c>
      <c r="P645" s="17" t="str">
        <f>_xlfn.IFNA(VLOOKUP(CONCATENATE($A645,"_",$B645), 'Srbench noise 0.01'!$A$1:$AH$1291, 28, FALSE),"")</f>
        <v>0.08*x0/x1**2</v>
      </c>
      <c r="Q645" s="17">
        <f t="shared" ref="Q645:Q708" si="63">IF(L645&gt;0.999,1,0)</f>
        <v>1</v>
      </c>
      <c r="R645" s="17" t="str">
        <f t="shared" ref="R645:R708" si="64">IF(AND(L645=1, M645&lt;0.000001),1,IF(AND(L645&gt;0.999,M645&lt;0.001),"?",0))</f>
        <v>?</v>
      </c>
      <c r="S645" s="4">
        <v>1</v>
      </c>
    </row>
    <row r="646" spans="1:19" x14ac:dyDescent="0.25">
      <c r="A646" t="s">
        <v>35</v>
      </c>
      <c r="B646">
        <v>5390</v>
      </c>
      <c r="C646" t="str">
        <f>VLOOKUP(A646,'srbench true models'!$A$1:$B$133,2,FALSE)</f>
        <v xml:space="preserve"> Pwr/(4*3.1415926535*r**2)</v>
      </c>
      <c r="D646" s="3">
        <f>_xlfn.IFNA(VLOOKUP(CONCATENATE($A646,"_",$B646), 'Srbench noise 0'!$A$1:$AH$1291, 32, FALSE),"")</f>
        <v>1</v>
      </c>
      <c r="E646" s="17">
        <f>_xlfn.IFNA(VLOOKUP(CONCATENATE($A646,"_",$B646), 'Srbench noise 0'!$A$1:$AH$1291, 34, FALSE),"")</f>
        <v>0</v>
      </c>
      <c r="F646" s="17">
        <f>_xlfn.IFNA(VLOOKUP(CONCATENATE($A646,"_",$B646), 'Srbench noise 0'!$A$1:$AH$1291, 16, FALSE),"")</f>
        <v>6</v>
      </c>
      <c r="G646" s="17">
        <f>_xlfn.IFNA(VLOOKUP(CONCATENATE($A646,"_",$B646), 'Srbench noise 0'!$A$1:$AH$1291, 18, FALSE),"")</f>
        <v>8.1999999999999993</v>
      </c>
      <c r="H646" s="17" t="str">
        <f>_xlfn.IFNA(VLOOKUP(CONCATENATE($A646,"_",$B646), 'Srbench noise 0'!$A$1:$AH$1291, 28, FALSE),"")</f>
        <v>0.07957747*x0/x1**2</v>
      </c>
      <c r="I646" s="17">
        <f t="shared" si="60"/>
        <v>1</v>
      </c>
      <c r="J646" s="17">
        <f t="shared" si="61"/>
        <v>1</v>
      </c>
      <c r="K646" s="4">
        <f t="shared" si="62"/>
        <v>1</v>
      </c>
      <c r="L646" s="3">
        <f>_xlfn.IFNA(VLOOKUP(CONCATENATE($A646,"_",$B646), 'Srbench noise 0.01'!$A$1:$AH$1291, 32, FALSE),"")</f>
        <v>0.99995162999999998</v>
      </c>
      <c r="M646" s="17">
        <f>_xlfn.IFNA(VLOOKUP(CONCATENATE($A646,"_",$B646), 'Srbench noise 0.01'!$A$1:$AH$1291, 34, FALSE),"")</f>
        <v>3.9221999999999998E-4</v>
      </c>
      <c r="N646" s="17">
        <f>_xlfn.IFNA(VLOOKUP(CONCATENATE($A646,"_",$B646), 'Srbench noise 0.01'!$A$1:$AH$1291, 16, FALSE),"")</f>
        <v>6</v>
      </c>
      <c r="O646" s="17">
        <f>_xlfn.IFNA(VLOOKUP(CONCATENATE($A646,"_",$B646), 'Srbench noise 0.01'!$A$1:$AH$1291, 18, FALSE),"")</f>
        <v>8</v>
      </c>
      <c r="P646" s="17" t="str">
        <f>_xlfn.IFNA(VLOOKUP(CONCATENATE($A646,"_",$B646), 'Srbench noise 0.01'!$A$1:$AH$1291, 28, FALSE),"")</f>
        <v>0.08*x0/x1**2</v>
      </c>
      <c r="Q646" s="17">
        <f t="shared" si="63"/>
        <v>1</v>
      </c>
      <c r="R646" s="17" t="str">
        <f t="shared" si="64"/>
        <v>?</v>
      </c>
      <c r="S646" s="4">
        <v>1</v>
      </c>
    </row>
    <row r="647" spans="1:19" x14ac:dyDescent="0.25">
      <c r="A647" t="s">
        <v>35</v>
      </c>
      <c r="B647">
        <v>14423</v>
      </c>
      <c r="C647" t="str">
        <f>VLOOKUP(A647,'srbench true models'!$A$1:$B$133,2,FALSE)</f>
        <v xml:space="preserve"> Pwr/(4*3.1415926535*r**2)</v>
      </c>
      <c r="D647" s="3">
        <f>_xlfn.IFNA(VLOOKUP(CONCATENATE($A647,"_",$B647), 'Srbench noise 0'!$A$1:$AH$1291, 32, FALSE),"")</f>
        <v>1</v>
      </c>
      <c r="E647" s="17">
        <f>_xlfn.IFNA(VLOOKUP(CONCATENATE($A647,"_",$B647), 'Srbench noise 0'!$A$1:$AH$1291, 34, FALSE),"")</f>
        <v>0</v>
      </c>
      <c r="F647" s="17">
        <f>_xlfn.IFNA(VLOOKUP(CONCATENATE($A647,"_",$B647), 'Srbench noise 0'!$A$1:$AH$1291, 16, FALSE),"")</f>
        <v>6</v>
      </c>
      <c r="G647" s="17">
        <f>_xlfn.IFNA(VLOOKUP(CONCATENATE($A647,"_",$B647), 'Srbench noise 0'!$A$1:$AH$1291, 18, FALSE),"")</f>
        <v>8.1</v>
      </c>
      <c r="H647" s="17" t="str">
        <f>_xlfn.IFNA(VLOOKUP(CONCATENATE($A647,"_",$B647), 'Srbench noise 0'!$A$1:$AH$1291, 28, FALSE),"")</f>
        <v>0.07957747*x0/x1**2</v>
      </c>
      <c r="I647" s="17">
        <f t="shared" si="60"/>
        <v>1</v>
      </c>
      <c r="J647" s="17">
        <f t="shared" si="61"/>
        <v>1</v>
      </c>
      <c r="K647" s="4">
        <f t="shared" si="62"/>
        <v>1</v>
      </c>
      <c r="L647" s="3">
        <f>_xlfn.IFNA(VLOOKUP(CONCATENATE($A647,"_",$B647), 'Srbench noise 0.01'!$A$1:$AH$1291, 32, FALSE),"")</f>
        <v>0.99995122000000003</v>
      </c>
      <c r="M647" s="17">
        <f>_xlfn.IFNA(VLOOKUP(CONCATENATE($A647,"_",$B647), 'Srbench noise 0.01'!$A$1:$AH$1291, 34, FALSE),"")</f>
        <v>3.8662000000000001E-4</v>
      </c>
      <c r="N647" s="17">
        <f>_xlfn.IFNA(VLOOKUP(CONCATENATE($A647,"_",$B647), 'Srbench noise 0.01'!$A$1:$AH$1291, 16, FALSE),"")</f>
        <v>6</v>
      </c>
      <c r="O647" s="17">
        <f>_xlfn.IFNA(VLOOKUP(CONCATENATE($A647,"_",$B647), 'Srbench noise 0.01'!$A$1:$AH$1291, 18, FALSE),"")</f>
        <v>7.2</v>
      </c>
      <c r="P647" s="17" t="str">
        <f>_xlfn.IFNA(VLOOKUP(CONCATENATE($A647,"_",$B647), 'Srbench noise 0.01'!$A$1:$AH$1291, 28, FALSE),"")</f>
        <v>0.08*x0/x1**2</v>
      </c>
      <c r="Q647" s="17">
        <f t="shared" si="63"/>
        <v>1</v>
      </c>
      <c r="R647" s="17" t="str">
        <f t="shared" si="64"/>
        <v>?</v>
      </c>
      <c r="S647" s="4">
        <v>1</v>
      </c>
    </row>
    <row r="648" spans="1:19" x14ac:dyDescent="0.25">
      <c r="A648" t="s">
        <v>35</v>
      </c>
      <c r="B648">
        <v>15795</v>
      </c>
      <c r="C648" t="str">
        <f>VLOOKUP(A648,'srbench true models'!$A$1:$B$133,2,FALSE)</f>
        <v xml:space="preserve"> Pwr/(4*3.1415926535*r**2)</v>
      </c>
      <c r="D648" s="3">
        <f>_xlfn.IFNA(VLOOKUP(CONCATENATE($A648,"_",$B648), 'Srbench noise 0'!$A$1:$AH$1291, 32, FALSE),"")</f>
        <v>1</v>
      </c>
      <c r="E648" s="17">
        <f>_xlfn.IFNA(VLOOKUP(CONCATENATE($A648,"_",$B648), 'Srbench noise 0'!$A$1:$AH$1291, 34, FALSE),"")</f>
        <v>0</v>
      </c>
      <c r="F648" s="17">
        <f>_xlfn.IFNA(VLOOKUP(CONCATENATE($A648,"_",$B648), 'Srbench noise 0'!$A$1:$AH$1291, 16, FALSE),"")</f>
        <v>6</v>
      </c>
      <c r="G648" s="17">
        <f>_xlfn.IFNA(VLOOKUP(CONCATENATE($A648,"_",$B648), 'Srbench noise 0'!$A$1:$AH$1291, 18, FALSE),"")</f>
        <v>8.4</v>
      </c>
      <c r="H648" s="17" t="str">
        <f>_xlfn.IFNA(VLOOKUP(CONCATENATE($A648,"_",$B648), 'Srbench noise 0'!$A$1:$AH$1291, 28, FALSE),"")</f>
        <v>0.07957747*x0/x1**2</v>
      </c>
      <c r="I648" s="17">
        <f t="shared" si="60"/>
        <v>1</v>
      </c>
      <c r="J648" s="17">
        <f t="shared" si="61"/>
        <v>1</v>
      </c>
      <c r="K648" s="4">
        <f t="shared" si="62"/>
        <v>1</v>
      </c>
      <c r="L648" s="3">
        <f>_xlfn.IFNA(VLOOKUP(CONCATENATE($A648,"_",$B648), 'Srbench noise 0.01'!$A$1:$AH$1291, 32, FALSE),"")</f>
        <v>0.99995168999999995</v>
      </c>
      <c r="M648" s="17">
        <f>_xlfn.IFNA(VLOOKUP(CONCATENATE($A648,"_",$B648), 'Srbench noise 0.01'!$A$1:$AH$1291, 34, FALSE),"")</f>
        <v>3.9397E-4</v>
      </c>
      <c r="N648" s="17">
        <f>_xlfn.IFNA(VLOOKUP(CONCATENATE($A648,"_",$B648), 'Srbench noise 0.01'!$A$1:$AH$1291, 16, FALSE),"")</f>
        <v>6</v>
      </c>
      <c r="O648" s="17">
        <f>_xlfn.IFNA(VLOOKUP(CONCATENATE($A648,"_",$B648), 'Srbench noise 0.01'!$A$1:$AH$1291, 18, FALSE),"")</f>
        <v>8.8000000000000007</v>
      </c>
      <c r="P648" s="17" t="str">
        <f>_xlfn.IFNA(VLOOKUP(CONCATENATE($A648,"_",$B648), 'Srbench noise 0.01'!$A$1:$AH$1291, 28, FALSE),"")</f>
        <v>0.08*x0/x1**2</v>
      </c>
      <c r="Q648" s="17">
        <f t="shared" si="63"/>
        <v>1</v>
      </c>
      <c r="R648" s="17" t="str">
        <f t="shared" si="64"/>
        <v>?</v>
      </c>
      <c r="S648" s="4">
        <v>1</v>
      </c>
    </row>
    <row r="649" spans="1:19" x14ac:dyDescent="0.25">
      <c r="A649" t="s">
        <v>35</v>
      </c>
      <c r="B649">
        <v>16850</v>
      </c>
      <c r="C649" t="str">
        <f>VLOOKUP(A649,'srbench true models'!$A$1:$B$133,2,FALSE)</f>
        <v xml:space="preserve"> Pwr/(4*3.1415926535*r**2)</v>
      </c>
      <c r="D649" s="3">
        <f>_xlfn.IFNA(VLOOKUP(CONCATENATE($A649,"_",$B649), 'Srbench noise 0'!$A$1:$AH$1291, 32, FALSE),"")</f>
        <v>1</v>
      </c>
      <c r="E649" s="17">
        <f>_xlfn.IFNA(VLOOKUP(CONCATENATE($A649,"_",$B649), 'Srbench noise 0'!$A$1:$AH$1291, 34, FALSE),"")</f>
        <v>0</v>
      </c>
      <c r="F649" s="17">
        <f>_xlfn.IFNA(VLOOKUP(CONCATENATE($A649,"_",$B649), 'Srbench noise 0'!$A$1:$AH$1291, 16, FALSE),"")</f>
        <v>6</v>
      </c>
      <c r="G649" s="17">
        <f>_xlfn.IFNA(VLOOKUP(CONCATENATE($A649,"_",$B649), 'Srbench noise 0'!$A$1:$AH$1291, 18, FALSE),"")</f>
        <v>8.3000000000000007</v>
      </c>
      <c r="H649" s="17" t="str">
        <f>_xlfn.IFNA(VLOOKUP(CONCATENATE($A649,"_",$B649), 'Srbench noise 0'!$A$1:$AH$1291, 28, FALSE),"")</f>
        <v>0.07957747*x0/x1**2</v>
      </c>
      <c r="I649" s="17">
        <f t="shared" si="60"/>
        <v>1</v>
      </c>
      <c r="J649" s="17">
        <f t="shared" si="61"/>
        <v>1</v>
      </c>
      <c r="K649" s="4">
        <f t="shared" si="62"/>
        <v>1</v>
      </c>
      <c r="L649" s="3">
        <f>_xlfn.IFNA(VLOOKUP(CONCATENATE($A649,"_",$B649), 'Srbench noise 0.01'!$A$1:$AH$1291, 32, FALSE),"")</f>
        <v>0.99995149999999999</v>
      </c>
      <c r="M649" s="17">
        <f>_xlfn.IFNA(VLOOKUP(CONCATENATE($A649,"_",$B649), 'Srbench noise 0.01'!$A$1:$AH$1291, 34, FALSE),"")</f>
        <v>3.9302E-4</v>
      </c>
      <c r="N649" s="17">
        <f>_xlfn.IFNA(VLOOKUP(CONCATENATE($A649,"_",$B649), 'Srbench noise 0.01'!$A$1:$AH$1291, 16, FALSE),"")</f>
        <v>6</v>
      </c>
      <c r="O649" s="17">
        <f>_xlfn.IFNA(VLOOKUP(CONCATENATE($A649,"_",$B649), 'Srbench noise 0.01'!$A$1:$AH$1291, 18, FALSE),"")</f>
        <v>8.1999999999999993</v>
      </c>
      <c r="P649" s="17" t="str">
        <f>_xlfn.IFNA(VLOOKUP(CONCATENATE($A649,"_",$B649), 'Srbench noise 0.01'!$A$1:$AH$1291, 28, FALSE),"")</f>
        <v>0.08*x0/x1**2</v>
      </c>
      <c r="Q649" s="17">
        <f t="shared" si="63"/>
        <v>1</v>
      </c>
      <c r="R649" s="17" t="str">
        <f t="shared" si="64"/>
        <v>?</v>
      </c>
      <c r="S649" s="4">
        <v>1</v>
      </c>
    </row>
    <row r="650" spans="1:19" x14ac:dyDescent="0.25">
      <c r="A650" t="s">
        <v>35</v>
      </c>
      <c r="B650">
        <v>21962</v>
      </c>
      <c r="C650" t="str">
        <f>VLOOKUP(A650,'srbench true models'!$A$1:$B$133,2,FALSE)</f>
        <v xml:space="preserve"> Pwr/(4*3.1415926535*r**2)</v>
      </c>
      <c r="D650" s="3">
        <f>_xlfn.IFNA(VLOOKUP(CONCATENATE($A650,"_",$B650), 'Srbench noise 0'!$A$1:$AH$1291, 32, FALSE),"")</f>
        <v>1</v>
      </c>
      <c r="E650" s="17">
        <f>_xlfn.IFNA(VLOOKUP(CONCATENATE($A650,"_",$B650), 'Srbench noise 0'!$A$1:$AH$1291, 34, FALSE),"")</f>
        <v>0</v>
      </c>
      <c r="F650" s="17">
        <f>_xlfn.IFNA(VLOOKUP(CONCATENATE($A650,"_",$B650), 'Srbench noise 0'!$A$1:$AH$1291, 16, FALSE),"")</f>
        <v>6</v>
      </c>
      <c r="G650" s="17">
        <f>_xlfn.IFNA(VLOOKUP(CONCATENATE($A650,"_",$B650), 'Srbench noise 0'!$A$1:$AH$1291, 18, FALSE),"")</f>
        <v>8.6</v>
      </c>
      <c r="H650" s="17" t="str">
        <f>_xlfn.IFNA(VLOOKUP(CONCATENATE($A650,"_",$B650), 'Srbench noise 0'!$A$1:$AH$1291, 28, FALSE),"")</f>
        <v>0.07957747*x0/x1**2</v>
      </c>
      <c r="I650" s="17">
        <f t="shared" si="60"/>
        <v>1</v>
      </c>
      <c r="J650" s="17">
        <f t="shared" si="61"/>
        <v>1</v>
      </c>
      <c r="K650" s="4">
        <f t="shared" si="62"/>
        <v>1</v>
      </c>
      <c r="L650" s="3">
        <f>_xlfn.IFNA(VLOOKUP(CONCATENATE($A650,"_",$B650), 'Srbench noise 0.01'!$A$1:$AH$1291, 32, FALSE),"")</f>
        <v>0.99995175999999997</v>
      </c>
      <c r="M650" s="17">
        <f>_xlfn.IFNA(VLOOKUP(CONCATENATE($A650,"_",$B650), 'Srbench noise 0.01'!$A$1:$AH$1291, 34, FALSE),"")</f>
        <v>3.9172000000000002E-4</v>
      </c>
      <c r="N650" s="17">
        <f>_xlfn.IFNA(VLOOKUP(CONCATENATE($A650,"_",$B650), 'Srbench noise 0.01'!$A$1:$AH$1291, 16, FALSE),"")</f>
        <v>6</v>
      </c>
      <c r="O650" s="17">
        <f>_xlfn.IFNA(VLOOKUP(CONCATENATE($A650,"_",$B650), 'Srbench noise 0.01'!$A$1:$AH$1291, 18, FALSE),"")</f>
        <v>7.4</v>
      </c>
      <c r="P650" s="17" t="str">
        <f>_xlfn.IFNA(VLOOKUP(CONCATENATE($A650,"_",$B650), 'Srbench noise 0.01'!$A$1:$AH$1291, 28, FALSE),"")</f>
        <v>0.08*x0/x1**2</v>
      </c>
      <c r="Q650" s="17">
        <f t="shared" si="63"/>
        <v>1</v>
      </c>
      <c r="R650" s="17" t="str">
        <f t="shared" si="64"/>
        <v>?</v>
      </c>
      <c r="S650" s="4">
        <v>1</v>
      </c>
    </row>
    <row r="651" spans="1:19" x14ac:dyDescent="0.25">
      <c r="A651" t="s">
        <v>35</v>
      </c>
      <c r="B651">
        <v>23654</v>
      </c>
      <c r="C651" t="str">
        <f>VLOOKUP(A651,'srbench true models'!$A$1:$B$133,2,FALSE)</f>
        <v xml:space="preserve"> Pwr/(4*3.1415926535*r**2)</v>
      </c>
      <c r="D651" s="3">
        <f>_xlfn.IFNA(VLOOKUP(CONCATENATE($A651,"_",$B651), 'Srbench noise 0'!$A$1:$AH$1291, 32, FALSE),"")</f>
        <v>1</v>
      </c>
      <c r="E651" s="17">
        <f>_xlfn.IFNA(VLOOKUP(CONCATENATE($A651,"_",$B651), 'Srbench noise 0'!$A$1:$AH$1291, 34, FALSE),"")</f>
        <v>0</v>
      </c>
      <c r="F651" s="17">
        <f>_xlfn.IFNA(VLOOKUP(CONCATENATE($A651,"_",$B651), 'Srbench noise 0'!$A$1:$AH$1291, 16, FALSE),"")</f>
        <v>6</v>
      </c>
      <c r="G651" s="17">
        <f>_xlfn.IFNA(VLOOKUP(CONCATENATE($A651,"_",$B651), 'Srbench noise 0'!$A$1:$AH$1291, 18, FALSE),"")</f>
        <v>9</v>
      </c>
      <c r="H651" s="17" t="str">
        <f>_xlfn.IFNA(VLOOKUP(CONCATENATE($A651,"_",$B651), 'Srbench noise 0'!$A$1:$AH$1291, 28, FALSE),"")</f>
        <v>0.07957747*x0/x1**2</v>
      </c>
      <c r="I651" s="17">
        <f t="shared" si="60"/>
        <v>1</v>
      </c>
      <c r="J651" s="17">
        <f t="shared" si="61"/>
        <v>1</v>
      </c>
      <c r="K651" s="4">
        <f t="shared" si="62"/>
        <v>1</v>
      </c>
      <c r="L651" s="3">
        <f>_xlfn.IFNA(VLOOKUP(CONCATENATE($A651,"_",$B651), 'Srbench noise 0.01'!$A$1:$AH$1291, 32, FALSE),"")</f>
        <v>0.99995159</v>
      </c>
      <c r="M651" s="17">
        <f>_xlfn.IFNA(VLOOKUP(CONCATENATE($A651,"_",$B651), 'Srbench noise 0.01'!$A$1:$AH$1291, 34, FALSE),"")</f>
        <v>3.9441999999999998E-4</v>
      </c>
      <c r="N651" s="17">
        <f>_xlfn.IFNA(VLOOKUP(CONCATENATE($A651,"_",$B651), 'Srbench noise 0.01'!$A$1:$AH$1291, 16, FALSE),"")</f>
        <v>6</v>
      </c>
      <c r="O651" s="17">
        <f>_xlfn.IFNA(VLOOKUP(CONCATENATE($A651,"_",$B651), 'Srbench noise 0.01'!$A$1:$AH$1291, 18, FALSE),"")</f>
        <v>8.8000000000000007</v>
      </c>
      <c r="P651" s="17" t="str">
        <f>_xlfn.IFNA(VLOOKUP(CONCATENATE($A651,"_",$B651), 'Srbench noise 0.01'!$A$1:$AH$1291, 28, FALSE),"")</f>
        <v>0.08*x0/x1**2</v>
      </c>
      <c r="Q651" s="17">
        <f t="shared" si="63"/>
        <v>1</v>
      </c>
      <c r="R651" s="17" t="str">
        <f t="shared" si="64"/>
        <v>?</v>
      </c>
      <c r="S651" s="4">
        <v>1</v>
      </c>
    </row>
    <row r="652" spans="1:19" x14ac:dyDescent="0.25">
      <c r="A652" t="s">
        <v>35</v>
      </c>
      <c r="B652">
        <v>28020</v>
      </c>
      <c r="C652" t="str">
        <f>VLOOKUP(A652,'srbench true models'!$A$1:$B$133,2,FALSE)</f>
        <v xml:space="preserve"> Pwr/(4*3.1415926535*r**2)</v>
      </c>
      <c r="D652" s="3">
        <f>_xlfn.IFNA(VLOOKUP(CONCATENATE($A652,"_",$B652), 'Srbench noise 0'!$A$1:$AH$1291, 32, FALSE),"")</f>
        <v>1</v>
      </c>
      <c r="E652" s="17">
        <f>_xlfn.IFNA(VLOOKUP(CONCATENATE($A652,"_",$B652), 'Srbench noise 0'!$A$1:$AH$1291, 34, FALSE),"")</f>
        <v>0</v>
      </c>
      <c r="F652" s="17">
        <f>_xlfn.IFNA(VLOOKUP(CONCATENATE($A652,"_",$B652), 'Srbench noise 0'!$A$1:$AH$1291, 16, FALSE),"")</f>
        <v>6</v>
      </c>
      <c r="G652" s="17">
        <f>_xlfn.IFNA(VLOOKUP(CONCATENATE($A652,"_",$B652), 'Srbench noise 0'!$A$1:$AH$1291, 18, FALSE),"")</f>
        <v>8.1</v>
      </c>
      <c r="H652" s="17" t="str">
        <f>_xlfn.IFNA(VLOOKUP(CONCATENATE($A652,"_",$B652), 'Srbench noise 0'!$A$1:$AH$1291, 28, FALSE),"")</f>
        <v>0.07957747*x0/x1**2</v>
      </c>
      <c r="I652" s="17">
        <f t="shared" si="60"/>
        <v>1</v>
      </c>
      <c r="J652" s="17">
        <f t="shared" si="61"/>
        <v>1</v>
      </c>
      <c r="K652" s="4">
        <f t="shared" si="62"/>
        <v>1</v>
      </c>
      <c r="L652" s="3">
        <f>_xlfn.IFNA(VLOOKUP(CONCATENATE($A652,"_",$B652), 'Srbench noise 0.01'!$A$1:$AH$1291, 32, FALSE),"")</f>
        <v>0.99995164000000003</v>
      </c>
      <c r="M652" s="17">
        <f>_xlfn.IFNA(VLOOKUP(CONCATENATE($A652,"_",$B652), 'Srbench noise 0.01'!$A$1:$AH$1291, 34, FALSE),"")</f>
        <v>3.9911999999999999E-4</v>
      </c>
      <c r="N652" s="17">
        <f>_xlfn.IFNA(VLOOKUP(CONCATENATE($A652,"_",$B652), 'Srbench noise 0.01'!$A$1:$AH$1291, 16, FALSE),"")</f>
        <v>6</v>
      </c>
      <c r="O652" s="17">
        <f>_xlfn.IFNA(VLOOKUP(CONCATENATE($A652,"_",$B652), 'Srbench noise 0.01'!$A$1:$AH$1291, 18, FALSE),"")</f>
        <v>6.9</v>
      </c>
      <c r="P652" s="17" t="str">
        <f>_xlfn.IFNA(VLOOKUP(CONCATENATE($A652,"_",$B652), 'Srbench noise 0.01'!$A$1:$AH$1291, 28, FALSE),"")</f>
        <v>0.08*x0/x1**2</v>
      </c>
      <c r="Q652" s="17">
        <f t="shared" si="63"/>
        <v>1</v>
      </c>
      <c r="R652" s="17" t="str">
        <f t="shared" si="64"/>
        <v>?</v>
      </c>
      <c r="S652" s="4">
        <v>1</v>
      </c>
    </row>
    <row r="653" spans="1:19" x14ac:dyDescent="0.25">
      <c r="A653" t="s">
        <v>35</v>
      </c>
      <c r="B653">
        <v>29910</v>
      </c>
      <c r="C653" t="str">
        <f>VLOOKUP(A653,'srbench true models'!$A$1:$B$133,2,FALSE)</f>
        <v xml:space="preserve"> Pwr/(4*3.1415926535*r**2)</v>
      </c>
      <c r="D653" s="3">
        <f>_xlfn.IFNA(VLOOKUP(CONCATENATE($A653,"_",$B653), 'Srbench noise 0'!$A$1:$AH$1291, 32, FALSE),"")</f>
        <v>1</v>
      </c>
      <c r="E653" s="17">
        <f>_xlfn.IFNA(VLOOKUP(CONCATENATE($A653,"_",$B653), 'Srbench noise 0'!$A$1:$AH$1291, 34, FALSE),"")</f>
        <v>0</v>
      </c>
      <c r="F653" s="17">
        <f>_xlfn.IFNA(VLOOKUP(CONCATENATE($A653,"_",$B653), 'Srbench noise 0'!$A$1:$AH$1291, 16, FALSE),"")</f>
        <v>6</v>
      </c>
      <c r="G653" s="17">
        <f>_xlfn.IFNA(VLOOKUP(CONCATENATE($A653,"_",$B653), 'Srbench noise 0'!$A$1:$AH$1291, 18, FALSE),"")</f>
        <v>8.1999999999999993</v>
      </c>
      <c r="H653" s="17" t="str">
        <f>_xlfn.IFNA(VLOOKUP(CONCATENATE($A653,"_",$B653), 'Srbench noise 0'!$A$1:$AH$1291, 28, FALSE),"")</f>
        <v>0.07957747*x0/x1**2</v>
      </c>
      <c r="I653" s="17">
        <f t="shared" si="60"/>
        <v>1</v>
      </c>
      <c r="J653" s="17">
        <f t="shared" si="61"/>
        <v>1</v>
      </c>
      <c r="K653" s="4">
        <f t="shared" si="62"/>
        <v>1</v>
      </c>
      <c r="L653" s="3">
        <f>_xlfn.IFNA(VLOOKUP(CONCATENATE($A653,"_",$B653), 'Srbench noise 0.01'!$A$1:$AH$1291, 32, FALSE),"")</f>
        <v>0.99995131000000004</v>
      </c>
      <c r="M653" s="17">
        <f>_xlfn.IFNA(VLOOKUP(CONCATENATE($A653,"_",$B653), 'Srbench noise 0.01'!$A$1:$AH$1291, 34, FALSE),"")</f>
        <v>3.9220999999999999E-4</v>
      </c>
      <c r="N653" s="17">
        <f>_xlfn.IFNA(VLOOKUP(CONCATENATE($A653,"_",$B653), 'Srbench noise 0.01'!$A$1:$AH$1291, 16, FALSE),"")</f>
        <v>6</v>
      </c>
      <c r="O653" s="17">
        <f>_xlfn.IFNA(VLOOKUP(CONCATENATE($A653,"_",$B653), 'Srbench noise 0.01'!$A$1:$AH$1291, 18, FALSE),"")</f>
        <v>8</v>
      </c>
      <c r="P653" s="17" t="str">
        <f>_xlfn.IFNA(VLOOKUP(CONCATENATE($A653,"_",$B653), 'Srbench noise 0.01'!$A$1:$AH$1291, 28, FALSE),"")</f>
        <v>0.08*x0/x1**2</v>
      </c>
      <c r="Q653" s="17">
        <f t="shared" si="63"/>
        <v>1</v>
      </c>
      <c r="R653" s="17" t="str">
        <f t="shared" si="64"/>
        <v>?</v>
      </c>
      <c r="S653" s="4">
        <v>1</v>
      </c>
    </row>
    <row r="654" spans="1:19" x14ac:dyDescent="0.25">
      <c r="A654" t="s">
        <v>84</v>
      </c>
      <c r="B654">
        <v>860</v>
      </c>
      <c r="C654" t="str">
        <f>VLOOKUP(A654,'srbench true models'!$A$1:$B$133,2,FALSE)</f>
        <v xml:space="preserve"> g_*q*B/(2*m)</v>
      </c>
      <c r="D654" s="3">
        <f>_xlfn.IFNA(VLOOKUP(CONCATENATE($A654,"_",$B654), 'Srbench noise 0'!$A$1:$AH$1291, 32, FALSE),"")</f>
        <v>1</v>
      </c>
      <c r="E654" s="17">
        <f>_xlfn.IFNA(VLOOKUP(CONCATENATE($A654,"_",$B654), 'Srbench noise 0'!$A$1:$AH$1291, 34, FALSE),"")</f>
        <v>0</v>
      </c>
      <c r="F654" s="17">
        <f>_xlfn.IFNA(VLOOKUP(CONCATENATE($A654,"_",$B654), 'Srbench noise 0'!$A$1:$AH$1291, 16, FALSE),"")</f>
        <v>8</v>
      </c>
      <c r="G654" s="17">
        <f>_xlfn.IFNA(VLOOKUP(CONCATENATE($A654,"_",$B654), 'Srbench noise 0'!$A$1:$AH$1291, 18, FALSE),"")</f>
        <v>13.1</v>
      </c>
      <c r="H654" s="17" t="str">
        <f>_xlfn.IFNA(VLOOKUP(CONCATENATE($A654,"_",$B654), 'Srbench noise 0'!$A$1:$AH$1291, 28, FALSE),"")</f>
        <v>0.5*x0*x1*x2/x3</v>
      </c>
      <c r="I654" s="17">
        <f t="shared" si="60"/>
        <v>1</v>
      </c>
      <c r="J654" s="17">
        <f t="shared" si="61"/>
        <v>1</v>
      </c>
      <c r="K654" s="4">
        <f t="shared" si="62"/>
        <v>1</v>
      </c>
      <c r="L654" s="3">
        <f>_xlfn.IFNA(VLOOKUP(CONCATENATE($A654,"_",$B654), 'Srbench noise 0.01'!$A$1:$AH$1291, 32, FALSE),"")</f>
        <v>1</v>
      </c>
      <c r="M654" s="17">
        <f>_xlfn.IFNA(VLOOKUP(CONCATENATE($A654,"_",$B654), 'Srbench noise 0.01'!$A$1:$AH$1291, 34, FALSE),"")</f>
        <v>0</v>
      </c>
      <c r="N654" s="17">
        <f>_xlfn.IFNA(VLOOKUP(CONCATENATE($A654,"_",$B654), 'Srbench noise 0.01'!$A$1:$AH$1291, 16, FALSE),"")</f>
        <v>8</v>
      </c>
      <c r="O654" s="17">
        <f>_xlfn.IFNA(VLOOKUP(CONCATENATE($A654,"_",$B654), 'Srbench noise 0.01'!$A$1:$AH$1291, 18, FALSE),"")</f>
        <v>13.7</v>
      </c>
      <c r="P654" s="17" t="str">
        <f>_xlfn.IFNA(VLOOKUP(CONCATENATE($A654,"_",$B654), 'Srbench noise 0.01'!$A$1:$AH$1291, 28, FALSE),"")</f>
        <v>0.5*x0*x1*x2/x3</v>
      </c>
      <c r="Q654" s="17">
        <f t="shared" si="63"/>
        <v>1</v>
      </c>
      <c r="R654" s="17">
        <f t="shared" si="64"/>
        <v>1</v>
      </c>
      <c r="S654" s="4">
        <f t="shared" ref="S654:S708" si="65">IF(R654&lt;&gt;"?",R654,"")</f>
        <v>1</v>
      </c>
    </row>
    <row r="655" spans="1:19" x14ac:dyDescent="0.25">
      <c r="A655" t="s">
        <v>84</v>
      </c>
      <c r="B655">
        <v>4426</v>
      </c>
      <c r="C655" t="str">
        <f>VLOOKUP(A655,'srbench true models'!$A$1:$B$133,2,FALSE)</f>
        <v xml:space="preserve"> g_*q*B/(2*m)</v>
      </c>
      <c r="D655" s="3">
        <f>_xlfn.IFNA(VLOOKUP(CONCATENATE($A655,"_",$B655), 'Srbench noise 0'!$A$1:$AH$1291, 32, FALSE),"")</f>
        <v>1</v>
      </c>
      <c r="E655" s="17">
        <f>_xlfn.IFNA(VLOOKUP(CONCATENATE($A655,"_",$B655), 'Srbench noise 0'!$A$1:$AH$1291, 34, FALSE),"")</f>
        <v>0</v>
      </c>
      <c r="F655" s="17">
        <f>_xlfn.IFNA(VLOOKUP(CONCATENATE($A655,"_",$B655), 'Srbench noise 0'!$A$1:$AH$1291, 16, FALSE),"")</f>
        <v>8</v>
      </c>
      <c r="G655" s="17">
        <f>_xlfn.IFNA(VLOOKUP(CONCATENATE($A655,"_",$B655), 'Srbench noise 0'!$A$1:$AH$1291, 18, FALSE),"")</f>
        <v>13.2</v>
      </c>
      <c r="H655" s="17" t="str">
        <f>_xlfn.IFNA(VLOOKUP(CONCATENATE($A655,"_",$B655), 'Srbench noise 0'!$A$1:$AH$1291, 28, FALSE),"")</f>
        <v>0.5*x0*x1*x2/x3</v>
      </c>
      <c r="I655" s="17">
        <f t="shared" si="60"/>
        <v>1</v>
      </c>
      <c r="J655" s="17">
        <f t="shared" si="61"/>
        <v>1</v>
      </c>
      <c r="K655" s="4">
        <f t="shared" si="62"/>
        <v>1</v>
      </c>
      <c r="L655" s="3">
        <f>_xlfn.IFNA(VLOOKUP(CONCATENATE($A655,"_",$B655), 'Srbench noise 0.01'!$A$1:$AH$1291, 32, FALSE),"")</f>
        <v>1</v>
      </c>
      <c r="M655" s="17">
        <f>_xlfn.IFNA(VLOOKUP(CONCATENATE($A655,"_",$B655), 'Srbench noise 0.01'!$A$1:$AH$1291, 34, FALSE),"")</f>
        <v>0</v>
      </c>
      <c r="N655" s="17">
        <f>_xlfn.IFNA(VLOOKUP(CONCATENATE($A655,"_",$B655), 'Srbench noise 0.01'!$A$1:$AH$1291, 16, FALSE),"")</f>
        <v>8</v>
      </c>
      <c r="O655" s="17">
        <f>_xlfn.IFNA(VLOOKUP(CONCATENATE($A655,"_",$B655), 'Srbench noise 0.01'!$A$1:$AH$1291, 18, FALSE),"")</f>
        <v>14.5</v>
      </c>
      <c r="P655" s="17" t="str">
        <f>_xlfn.IFNA(VLOOKUP(CONCATENATE($A655,"_",$B655), 'Srbench noise 0.01'!$A$1:$AH$1291, 28, FALSE),"")</f>
        <v>0.5*x0*x1*x2/x3</v>
      </c>
      <c r="Q655" s="17">
        <f t="shared" si="63"/>
        <v>1</v>
      </c>
      <c r="R655" s="17">
        <f t="shared" si="64"/>
        <v>1</v>
      </c>
      <c r="S655" s="4">
        <f t="shared" si="65"/>
        <v>1</v>
      </c>
    </row>
    <row r="656" spans="1:19" x14ac:dyDescent="0.25">
      <c r="A656" t="s">
        <v>84</v>
      </c>
      <c r="B656">
        <v>5390</v>
      </c>
      <c r="C656" t="str">
        <f>VLOOKUP(A656,'srbench true models'!$A$1:$B$133,2,FALSE)</f>
        <v xml:space="preserve"> g_*q*B/(2*m)</v>
      </c>
      <c r="D656" s="3">
        <f>_xlfn.IFNA(VLOOKUP(CONCATENATE($A656,"_",$B656), 'Srbench noise 0'!$A$1:$AH$1291, 32, FALSE),"")</f>
        <v>1</v>
      </c>
      <c r="E656" s="17">
        <f>_xlfn.IFNA(VLOOKUP(CONCATENATE($A656,"_",$B656), 'Srbench noise 0'!$A$1:$AH$1291, 34, FALSE),"")</f>
        <v>0</v>
      </c>
      <c r="F656" s="17">
        <f>_xlfn.IFNA(VLOOKUP(CONCATENATE($A656,"_",$B656), 'Srbench noise 0'!$A$1:$AH$1291, 16, FALSE),"")</f>
        <v>8</v>
      </c>
      <c r="G656" s="17">
        <f>_xlfn.IFNA(VLOOKUP(CONCATENATE($A656,"_",$B656), 'Srbench noise 0'!$A$1:$AH$1291, 18, FALSE),"")</f>
        <v>12.6</v>
      </c>
      <c r="H656" s="17" t="str">
        <f>_xlfn.IFNA(VLOOKUP(CONCATENATE($A656,"_",$B656), 'Srbench noise 0'!$A$1:$AH$1291, 28, FALSE),"")</f>
        <v>0.5*x0*x1*x2/x3</v>
      </c>
      <c r="I656" s="17">
        <f t="shared" si="60"/>
        <v>1</v>
      </c>
      <c r="J656" s="17">
        <f t="shared" si="61"/>
        <v>1</v>
      </c>
      <c r="K656" s="4">
        <f t="shared" si="62"/>
        <v>1</v>
      </c>
      <c r="L656" s="3">
        <f>_xlfn.IFNA(VLOOKUP(CONCATENATE($A656,"_",$B656), 'Srbench noise 0.01'!$A$1:$AH$1291, 32, FALSE),"")</f>
        <v>1</v>
      </c>
      <c r="M656" s="17">
        <f>_xlfn.IFNA(VLOOKUP(CONCATENATE($A656,"_",$B656), 'Srbench noise 0.01'!$A$1:$AH$1291, 34, FALSE),"")</f>
        <v>0</v>
      </c>
      <c r="N656" s="17">
        <f>_xlfn.IFNA(VLOOKUP(CONCATENATE($A656,"_",$B656), 'Srbench noise 0.01'!$A$1:$AH$1291, 16, FALSE),"")</f>
        <v>8</v>
      </c>
      <c r="O656" s="17">
        <f>_xlfn.IFNA(VLOOKUP(CONCATENATE($A656,"_",$B656), 'Srbench noise 0.01'!$A$1:$AH$1291, 18, FALSE),"")</f>
        <v>12.6</v>
      </c>
      <c r="P656" s="17" t="str">
        <f>_xlfn.IFNA(VLOOKUP(CONCATENATE($A656,"_",$B656), 'Srbench noise 0.01'!$A$1:$AH$1291, 28, FALSE),"")</f>
        <v>0.5*x0*x1*x2/x3</v>
      </c>
      <c r="Q656" s="17">
        <f t="shared" si="63"/>
        <v>1</v>
      </c>
      <c r="R656" s="17">
        <f t="shared" si="64"/>
        <v>1</v>
      </c>
      <c r="S656" s="4">
        <f t="shared" si="65"/>
        <v>1</v>
      </c>
    </row>
    <row r="657" spans="1:19" x14ac:dyDescent="0.25">
      <c r="A657" t="s">
        <v>84</v>
      </c>
      <c r="B657">
        <v>14423</v>
      </c>
      <c r="C657" t="str">
        <f>VLOOKUP(A657,'srbench true models'!$A$1:$B$133,2,FALSE)</f>
        <v xml:space="preserve"> g_*q*B/(2*m)</v>
      </c>
      <c r="D657" s="3">
        <f>_xlfn.IFNA(VLOOKUP(CONCATENATE($A657,"_",$B657), 'Srbench noise 0'!$A$1:$AH$1291, 32, FALSE),"")</f>
        <v>1</v>
      </c>
      <c r="E657" s="17">
        <f>_xlfn.IFNA(VLOOKUP(CONCATENATE($A657,"_",$B657), 'Srbench noise 0'!$A$1:$AH$1291, 34, FALSE),"")</f>
        <v>0</v>
      </c>
      <c r="F657" s="17">
        <f>_xlfn.IFNA(VLOOKUP(CONCATENATE($A657,"_",$B657), 'Srbench noise 0'!$A$1:$AH$1291, 16, FALSE),"")</f>
        <v>8</v>
      </c>
      <c r="G657" s="17">
        <f>_xlfn.IFNA(VLOOKUP(CONCATENATE($A657,"_",$B657), 'Srbench noise 0'!$A$1:$AH$1291, 18, FALSE),"")</f>
        <v>12.8</v>
      </c>
      <c r="H657" s="17" t="str">
        <f>_xlfn.IFNA(VLOOKUP(CONCATENATE($A657,"_",$B657), 'Srbench noise 0'!$A$1:$AH$1291, 28, FALSE),"")</f>
        <v>0.5*x0*x1*x2/x3</v>
      </c>
      <c r="I657" s="17">
        <f t="shared" si="60"/>
        <v>1</v>
      </c>
      <c r="J657" s="17">
        <f t="shared" si="61"/>
        <v>1</v>
      </c>
      <c r="K657" s="4">
        <f t="shared" si="62"/>
        <v>1</v>
      </c>
      <c r="L657" s="3">
        <f>_xlfn.IFNA(VLOOKUP(CONCATENATE($A657,"_",$B657), 'Srbench noise 0.01'!$A$1:$AH$1291, 32, FALSE),"")</f>
        <v>0.99999605999999996</v>
      </c>
      <c r="M657" s="17">
        <f>_xlfn.IFNA(VLOOKUP(CONCATENATE($A657,"_",$B657), 'Srbench noise 0.01'!$A$1:$AH$1291, 34, FALSE),"")</f>
        <v>0.01</v>
      </c>
      <c r="N657" s="17">
        <f>_xlfn.IFNA(VLOOKUP(CONCATENATE($A657,"_",$B657), 'Srbench noise 0.01'!$A$1:$AH$1291, 16, FALSE),"")</f>
        <v>10</v>
      </c>
      <c r="O657" s="17">
        <f>_xlfn.IFNA(VLOOKUP(CONCATENATE($A657,"_",$B657), 'Srbench noise 0.01'!$A$1:$AH$1291, 18, FALSE),"")</f>
        <v>12.3</v>
      </c>
      <c r="P657" s="17" t="str">
        <f>_xlfn.IFNA(VLOOKUP(CONCATENATE($A657,"_",$B657), 'Srbench noise 0.01'!$A$1:$AH$1291, 28, FALSE),"")</f>
        <v>0.5*x0*x1*x2/x3 + 0.01</v>
      </c>
      <c r="Q657" s="17">
        <f t="shared" si="63"/>
        <v>1</v>
      </c>
      <c r="R657" s="17">
        <f t="shared" si="64"/>
        <v>0</v>
      </c>
      <c r="S657" s="4">
        <f t="shared" si="65"/>
        <v>0</v>
      </c>
    </row>
    <row r="658" spans="1:19" x14ac:dyDescent="0.25">
      <c r="A658" t="s">
        <v>84</v>
      </c>
      <c r="B658">
        <v>15795</v>
      </c>
      <c r="C658" t="str">
        <f>VLOOKUP(A658,'srbench true models'!$A$1:$B$133,2,FALSE)</f>
        <v xml:space="preserve"> g_*q*B/(2*m)</v>
      </c>
      <c r="D658" s="3">
        <f>_xlfn.IFNA(VLOOKUP(CONCATENATE($A658,"_",$B658), 'Srbench noise 0'!$A$1:$AH$1291, 32, FALSE),"")</f>
        <v>1</v>
      </c>
      <c r="E658" s="17">
        <f>_xlfn.IFNA(VLOOKUP(CONCATENATE($A658,"_",$B658), 'Srbench noise 0'!$A$1:$AH$1291, 34, FALSE),"")</f>
        <v>0</v>
      </c>
      <c r="F658" s="17">
        <f>_xlfn.IFNA(VLOOKUP(CONCATENATE($A658,"_",$B658), 'Srbench noise 0'!$A$1:$AH$1291, 16, FALSE),"")</f>
        <v>8</v>
      </c>
      <c r="G658" s="17">
        <f>_xlfn.IFNA(VLOOKUP(CONCATENATE($A658,"_",$B658), 'Srbench noise 0'!$A$1:$AH$1291, 18, FALSE),"")</f>
        <v>13.3</v>
      </c>
      <c r="H658" s="17" t="str">
        <f>_xlfn.IFNA(VLOOKUP(CONCATENATE($A658,"_",$B658), 'Srbench noise 0'!$A$1:$AH$1291, 28, FALSE),"")</f>
        <v>0.5*x0*x1*x2/x3</v>
      </c>
      <c r="I658" s="17">
        <f t="shared" si="60"/>
        <v>1</v>
      </c>
      <c r="J658" s="17">
        <f t="shared" si="61"/>
        <v>1</v>
      </c>
      <c r="K658" s="4">
        <f t="shared" si="62"/>
        <v>1</v>
      </c>
      <c r="L658" s="3">
        <f>_xlfn.IFNA(VLOOKUP(CONCATENATE($A658,"_",$B658), 'Srbench noise 0.01'!$A$1:$AH$1291, 32, FALSE),"")</f>
        <v>1</v>
      </c>
      <c r="M658" s="17">
        <f>_xlfn.IFNA(VLOOKUP(CONCATENATE($A658,"_",$B658), 'Srbench noise 0.01'!$A$1:$AH$1291, 34, FALSE),"")</f>
        <v>0</v>
      </c>
      <c r="N658" s="17">
        <f>_xlfn.IFNA(VLOOKUP(CONCATENATE($A658,"_",$B658), 'Srbench noise 0.01'!$A$1:$AH$1291, 16, FALSE),"")</f>
        <v>8</v>
      </c>
      <c r="O658" s="17">
        <f>_xlfn.IFNA(VLOOKUP(CONCATENATE($A658,"_",$B658), 'Srbench noise 0.01'!$A$1:$AH$1291, 18, FALSE),"")</f>
        <v>13.5</v>
      </c>
      <c r="P658" s="17" t="str">
        <f>_xlfn.IFNA(VLOOKUP(CONCATENATE($A658,"_",$B658), 'Srbench noise 0.01'!$A$1:$AH$1291, 28, FALSE),"")</f>
        <v>0.5*x0*x1*x2/x3</v>
      </c>
      <c r="Q658" s="17">
        <f t="shared" si="63"/>
        <v>1</v>
      </c>
      <c r="R658" s="17">
        <f t="shared" si="64"/>
        <v>1</v>
      </c>
      <c r="S658" s="4">
        <f t="shared" si="65"/>
        <v>1</v>
      </c>
    </row>
    <row r="659" spans="1:19" x14ac:dyDescent="0.25">
      <c r="A659" t="s">
        <v>84</v>
      </c>
      <c r="B659">
        <v>16850</v>
      </c>
      <c r="C659" t="str">
        <f>VLOOKUP(A659,'srbench true models'!$A$1:$B$133,2,FALSE)</f>
        <v xml:space="preserve"> g_*q*B/(2*m)</v>
      </c>
      <c r="D659" s="3">
        <f>_xlfn.IFNA(VLOOKUP(CONCATENATE($A659,"_",$B659), 'Srbench noise 0'!$A$1:$AH$1291, 32, FALSE),"")</f>
        <v>1</v>
      </c>
      <c r="E659" s="17">
        <f>_xlfn.IFNA(VLOOKUP(CONCATENATE($A659,"_",$B659), 'Srbench noise 0'!$A$1:$AH$1291, 34, FALSE),"")</f>
        <v>0</v>
      </c>
      <c r="F659" s="17">
        <f>_xlfn.IFNA(VLOOKUP(CONCATENATE($A659,"_",$B659), 'Srbench noise 0'!$A$1:$AH$1291, 16, FALSE),"")</f>
        <v>8</v>
      </c>
      <c r="G659" s="17">
        <f>_xlfn.IFNA(VLOOKUP(CONCATENATE($A659,"_",$B659), 'Srbench noise 0'!$A$1:$AH$1291, 18, FALSE),"")</f>
        <v>12.3</v>
      </c>
      <c r="H659" s="17" t="str">
        <f>_xlfn.IFNA(VLOOKUP(CONCATENATE($A659,"_",$B659), 'Srbench noise 0'!$A$1:$AH$1291, 28, FALSE),"")</f>
        <v>0.5*x0*x1*x2/x3</v>
      </c>
      <c r="I659" s="17">
        <f t="shared" si="60"/>
        <v>1</v>
      </c>
      <c r="J659" s="17">
        <f t="shared" si="61"/>
        <v>1</v>
      </c>
      <c r="K659" s="4">
        <f t="shared" si="62"/>
        <v>1</v>
      </c>
      <c r="L659" s="3">
        <f>_xlfn.IFNA(VLOOKUP(CONCATENATE($A659,"_",$B659), 'Srbench noise 0.01'!$A$1:$AH$1291, 32, FALSE),"")</f>
        <v>1</v>
      </c>
      <c r="M659" s="17">
        <f>_xlfn.IFNA(VLOOKUP(CONCATENATE($A659,"_",$B659), 'Srbench noise 0.01'!$A$1:$AH$1291, 34, FALSE),"")</f>
        <v>0</v>
      </c>
      <c r="N659" s="17">
        <f>_xlfn.IFNA(VLOOKUP(CONCATENATE($A659,"_",$B659), 'Srbench noise 0.01'!$A$1:$AH$1291, 16, FALSE),"")</f>
        <v>8</v>
      </c>
      <c r="O659" s="17">
        <f>_xlfn.IFNA(VLOOKUP(CONCATENATE($A659,"_",$B659), 'Srbench noise 0.01'!$A$1:$AH$1291, 18, FALSE),"")</f>
        <v>11.8</v>
      </c>
      <c r="P659" s="17" t="str">
        <f>_xlfn.IFNA(VLOOKUP(CONCATENATE($A659,"_",$B659), 'Srbench noise 0.01'!$A$1:$AH$1291, 28, FALSE),"")</f>
        <v>0.5*x0*x1*x2/x3</v>
      </c>
      <c r="Q659" s="17">
        <f t="shared" si="63"/>
        <v>1</v>
      </c>
      <c r="R659" s="17">
        <f t="shared" si="64"/>
        <v>1</v>
      </c>
      <c r="S659" s="4">
        <f t="shared" si="65"/>
        <v>1</v>
      </c>
    </row>
    <row r="660" spans="1:19" x14ac:dyDescent="0.25">
      <c r="A660" t="s">
        <v>84</v>
      </c>
      <c r="B660">
        <v>21962</v>
      </c>
      <c r="C660" t="str">
        <f>VLOOKUP(A660,'srbench true models'!$A$1:$B$133,2,FALSE)</f>
        <v xml:space="preserve"> g_*q*B/(2*m)</v>
      </c>
      <c r="D660" s="3">
        <f>_xlfn.IFNA(VLOOKUP(CONCATENATE($A660,"_",$B660), 'Srbench noise 0'!$A$1:$AH$1291, 32, FALSE),"")</f>
        <v>1</v>
      </c>
      <c r="E660" s="17">
        <f>_xlfn.IFNA(VLOOKUP(CONCATENATE($A660,"_",$B660), 'Srbench noise 0'!$A$1:$AH$1291, 34, FALSE),"")</f>
        <v>0</v>
      </c>
      <c r="F660" s="17">
        <f>_xlfn.IFNA(VLOOKUP(CONCATENATE($A660,"_",$B660), 'Srbench noise 0'!$A$1:$AH$1291, 16, FALSE),"")</f>
        <v>8</v>
      </c>
      <c r="G660" s="17">
        <f>_xlfn.IFNA(VLOOKUP(CONCATENATE($A660,"_",$B660), 'Srbench noise 0'!$A$1:$AH$1291, 18, FALSE),"")</f>
        <v>12.6</v>
      </c>
      <c r="H660" s="17" t="str">
        <f>_xlfn.IFNA(VLOOKUP(CONCATENATE($A660,"_",$B660), 'Srbench noise 0'!$A$1:$AH$1291, 28, FALSE),"")</f>
        <v>0.5*x0*x1*x2/x3</v>
      </c>
      <c r="I660" s="17">
        <f t="shared" si="60"/>
        <v>1</v>
      </c>
      <c r="J660" s="17">
        <f t="shared" si="61"/>
        <v>1</v>
      </c>
      <c r="K660" s="4">
        <f t="shared" si="62"/>
        <v>1</v>
      </c>
      <c r="L660" s="3">
        <f>_xlfn.IFNA(VLOOKUP(CONCATENATE($A660,"_",$B660), 'Srbench noise 0.01'!$A$1:$AH$1291, 32, FALSE),"")</f>
        <v>1</v>
      </c>
      <c r="M660" s="17">
        <f>_xlfn.IFNA(VLOOKUP(CONCATENATE($A660,"_",$B660), 'Srbench noise 0.01'!$A$1:$AH$1291, 34, FALSE),"")</f>
        <v>0</v>
      </c>
      <c r="N660" s="17">
        <f>_xlfn.IFNA(VLOOKUP(CONCATENATE($A660,"_",$B660), 'Srbench noise 0.01'!$A$1:$AH$1291, 16, FALSE),"")</f>
        <v>8</v>
      </c>
      <c r="O660" s="17">
        <f>_xlfn.IFNA(VLOOKUP(CONCATENATE($A660,"_",$B660), 'Srbench noise 0.01'!$A$1:$AH$1291, 18, FALSE),"")</f>
        <v>14.5</v>
      </c>
      <c r="P660" s="17" t="str">
        <f>_xlfn.IFNA(VLOOKUP(CONCATENATE($A660,"_",$B660), 'Srbench noise 0.01'!$A$1:$AH$1291, 28, FALSE),"")</f>
        <v>0.5*x0*x1*x2/x3</v>
      </c>
      <c r="Q660" s="17">
        <f t="shared" si="63"/>
        <v>1</v>
      </c>
      <c r="R660" s="17">
        <f t="shared" si="64"/>
        <v>1</v>
      </c>
      <c r="S660" s="4">
        <f t="shared" si="65"/>
        <v>1</v>
      </c>
    </row>
    <row r="661" spans="1:19" x14ac:dyDescent="0.25">
      <c r="A661" t="s">
        <v>84</v>
      </c>
      <c r="B661">
        <v>23654</v>
      </c>
      <c r="C661" t="str">
        <f>VLOOKUP(A661,'srbench true models'!$A$1:$B$133,2,FALSE)</f>
        <v xml:space="preserve"> g_*q*B/(2*m)</v>
      </c>
      <c r="D661" s="3">
        <f>_xlfn.IFNA(VLOOKUP(CONCATENATE($A661,"_",$B661), 'Srbench noise 0'!$A$1:$AH$1291, 32, FALSE),"")</f>
        <v>1</v>
      </c>
      <c r="E661" s="17">
        <f>_xlfn.IFNA(VLOOKUP(CONCATENATE($A661,"_",$B661), 'Srbench noise 0'!$A$1:$AH$1291, 34, FALSE),"")</f>
        <v>0</v>
      </c>
      <c r="F661" s="17">
        <f>_xlfn.IFNA(VLOOKUP(CONCATENATE($A661,"_",$B661), 'Srbench noise 0'!$A$1:$AH$1291, 16, FALSE),"")</f>
        <v>8</v>
      </c>
      <c r="G661" s="17">
        <f>_xlfn.IFNA(VLOOKUP(CONCATENATE($A661,"_",$B661), 'Srbench noise 0'!$A$1:$AH$1291, 18, FALSE),"")</f>
        <v>13.2</v>
      </c>
      <c r="H661" s="17" t="str">
        <f>_xlfn.IFNA(VLOOKUP(CONCATENATE($A661,"_",$B661), 'Srbench noise 0'!$A$1:$AH$1291, 28, FALSE),"")</f>
        <v>0.5*x0*x1*x2/x3</v>
      </c>
      <c r="I661" s="17">
        <f t="shared" si="60"/>
        <v>1</v>
      </c>
      <c r="J661" s="17">
        <f t="shared" si="61"/>
        <v>1</v>
      </c>
      <c r="K661" s="4">
        <f t="shared" si="62"/>
        <v>1</v>
      </c>
      <c r="L661" s="3">
        <f>_xlfn.IFNA(VLOOKUP(CONCATENATE($A661,"_",$B661), 'Srbench noise 0.01'!$A$1:$AH$1291, 32, FALSE),"")</f>
        <v>1</v>
      </c>
      <c r="M661" s="17">
        <f>_xlfn.IFNA(VLOOKUP(CONCATENATE($A661,"_",$B661), 'Srbench noise 0.01'!$A$1:$AH$1291, 34, FALSE),"")</f>
        <v>0</v>
      </c>
      <c r="N661" s="17">
        <f>_xlfn.IFNA(VLOOKUP(CONCATENATE($A661,"_",$B661), 'Srbench noise 0.01'!$A$1:$AH$1291, 16, FALSE),"")</f>
        <v>8</v>
      </c>
      <c r="O661" s="17">
        <f>_xlfn.IFNA(VLOOKUP(CONCATENATE($A661,"_",$B661), 'Srbench noise 0.01'!$A$1:$AH$1291, 18, FALSE),"")</f>
        <v>13.1</v>
      </c>
      <c r="P661" s="17" t="str">
        <f>_xlfn.IFNA(VLOOKUP(CONCATENATE($A661,"_",$B661), 'Srbench noise 0.01'!$A$1:$AH$1291, 28, FALSE),"")</f>
        <v>0.5*x0*x1*x2/x3</v>
      </c>
      <c r="Q661" s="17">
        <f t="shared" si="63"/>
        <v>1</v>
      </c>
      <c r="R661" s="17">
        <f t="shared" si="64"/>
        <v>1</v>
      </c>
      <c r="S661" s="4">
        <f t="shared" si="65"/>
        <v>1</v>
      </c>
    </row>
    <row r="662" spans="1:19" x14ac:dyDescent="0.25">
      <c r="A662" t="s">
        <v>84</v>
      </c>
      <c r="B662">
        <v>28020</v>
      </c>
      <c r="C662" t="str">
        <f>VLOOKUP(A662,'srbench true models'!$A$1:$B$133,2,FALSE)</f>
        <v xml:space="preserve"> g_*q*B/(2*m)</v>
      </c>
      <c r="D662" s="3">
        <f>_xlfn.IFNA(VLOOKUP(CONCATENATE($A662,"_",$B662), 'Srbench noise 0'!$A$1:$AH$1291, 32, FALSE),"")</f>
        <v>1</v>
      </c>
      <c r="E662" s="17">
        <f>_xlfn.IFNA(VLOOKUP(CONCATENATE($A662,"_",$B662), 'Srbench noise 0'!$A$1:$AH$1291, 34, FALSE),"")</f>
        <v>0</v>
      </c>
      <c r="F662" s="17">
        <f>_xlfn.IFNA(VLOOKUP(CONCATENATE($A662,"_",$B662), 'Srbench noise 0'!$A$1:$AH$1291, 16, FALSE),"")</f>
        <v>8</v>
      </c>
      <c r="G662" s="17">
        <f>_xlfn.IFNA(VLOOKUP(CONCATENATE($A662,"_",$B662), 'Srbench noise 0'!$A$1:$AH$1291, 18, FALSE),"")</f>
        <v>12.1</v>
      </c>
      <c r="H662" s="17" t="str">
        <f>_xlfn.IFNA(VLOOKUP(CONCATENATE($A662,"_",$B662), 'Srbench noise 0'!$A$1:$AH$1291, 28, FALSE),"")</f>
        <v>0.5*x0*x1*x2/x3</v>
      </c>
      <c r="I662" s="17">
        <f t="shared" si="60"/>
        <v>1</v>
      </c>
      <c r="J662" s="17">
        <f t="shared" si="61"/>
        <v>1</v>
      </c>
      <c r="K662" s="4">
        <f t="shared" si="62"/>
        <v>1</v>
      </c>
      <c r="L662" s="3">
        <f>_xlfn.IFNA(VLOOKUP(CONCATENATE($A662,"_",$B662), 'Srbench noise 0.01'!$A$1:$AH$1291, 32, FALSE),"")</f>
        <v>1</v>
      </c>
      <c r="M662" s="17">
        <f>_xlfn.IFNA(VLOOKUP(CONCATENATE($A662,"_",$B662), 'Srbench noise 0.01'!$A$1:$AH$1291, 34, FALSE),"")</f>
        <v>0</v>
      </c>
      <c r="N662" s="17">
        <f>_xlfn.IFNA(VLOOKUP(CONCATENATE($A662,"_",$B662), 'Srbench noise 0.01'!$A$1:$AH$1291, 16, FALSE),"")</f>
        <v>8</v>
      </c>
      <c r="O662" s="17">
        <f>_xlfn.IFNA(VLOOKUP(CONCATENATE($A662,"_",$B662), 'Srbench noise 0.01'!$A$1:$AH$1291, 18, FALSE),"")</f>
        <v>12.7</v>
      </c>
      <c r="P662" s="17" t="str">
        <f>_xlfn.IFNA(VLOOKUP(CONCATENATE($A662,"_",$B662), 'Srbench noise 0.01'!$A$1:$AH$1291, 28, FALSE),"")</f>
        <v>0.5*x0*x1*x2/x3</v>
      </c>
      <c r="Q662" s="17">
        <f t="shared" si="63"/>
        <v>1</v>
      </c>
      <c r="R662" s="17">
        <f t="shared" si="64"/>
        <v>1</v>
      </c>
      <c r="S662" s="4">
        <f t="shared" si="65"/>
        <v>1</v>
      </c>
    </row>
    <row r="663" spans="1:19" x14ac:dyDescent="0.25">
      <c r="A663" t="s">
        <v>84</v>
      </c>
      <c r="B663">
        <v>29910</v>
      </c>
      <c r="C663" t="str">
        <f>VLOOKUP(A663,'srbench true models'!$A$1:$B$133,2,FALSE)</f>
        <v xml:space="preserve"> g_*q*B/(2*m)</v>
      </c>
      <c r="D663" s="3">
        <f>_xlfn.IFNA(VLOOKUP(CONCATENATE($A663,"_",$B663), 'Srbench noise 0'!$A$1:$AH$1291, 32, FALSE),"")</f>
        <v>1</v>
      </c>
      <c r="E663" s="17">
        <f>_xlfn.IFNA(VLOOKUP(CONCATENATE($A663,"_",$B663), 'Srbench noise 0'!$A$1:$AH$1291, 34, FALSE),"")</f>
        <v>0</v>
      </c>
      <c r="F663" s="17">
        <f>_xlfn.IFNA(VLOOKUP(CONCATENATE($A663,"_",$B663), 'Srbench noise 0'!$A$1:$AH$1291, 16, FALSE),"")</f>
        <v>8</v>
      </c>
      <c r="G663" s="17">
        <f>_xlfn.IFNA(VLOOKUP(CONCATENATE($A663,"_",$B663), 'Srbench noise 0'!$A$1:$AH$1291, 18, FALSE),"")</f>
        <v>12.8</v>
      </c>
      <c r="H663" s="17" t="str">
        <f>_xlfn.IFNA(VLOOKUP(CONCATENATE($A663,"_",$B663), 'Srbench noise 0'!$A$1:$AH$1291, 28, FALSE),"")</f>
        <v>0.5*x0*x1*x2/x3</v>
      </c>
      <c r="I663" s="17">
        <f t="shared" si="60"/>
        <v>1</v>
      </c>
      <c r="J663" s="17">
        <f t="shared" si="61"/>
        <v>1</v>
      </c>
      <c r="K663" s="4">
        <f t="shared" si="62"/>
        <v>1</v>
      </c>
      <c r="L663" s="3">
        <f>_xlfn.IFNA(VLOOKUP(CONCATENATE($A663,"_",$B663), 'Srbench noise 0.01'!$A$1:$AH$1291, 32, FALSE),"")</f>
        <v>1</v>
      </c>
      <c r="M663" s="17">
        <f>_xlfn.IFNA(VLOOKUP(CONCATENATE($A663,"_",$B663), 'Srbench noise 0.01'!$A$1:$AH$1291, 34, FALSE),"")</f>
        <v>0</v>
      </c>
      <c r="N663" s="17">
        <f>_xlfn.IFNA(VLOOKUP(CONCATENATE($A663,"_",$B663), 'Srbench noise 0.01'!$A$1:$AH$1291, 16, FALSE),"")</f>
        <v>8</v>
      </c>
      <c r="O663" s="17">
        <f>_xlfn.IFNA(VLOOKUP(CONCATENATE($A663,"_",$B663), 'Srbench noise 0.01'!$A$1:$AH$1291, 18, FALSE),"")</f>
        <v>12.8</v>
      </c>
      <c r="P663" s="17" t="str">
        <f>_xlfn.IFNA(VLOOKUP(CONCATENATE($A663,"_",$B663), 'Srbench noise 0.01'!$A$1:$AH$1291, 28, FALSE),"")</f>
        <v>0.5*x0*x1*x2/x3</v>
      </c>
      <c r="Q663" s="17">
        <f t="shared" si="63"/>
        <v>1</v>
      </c>
      <c r="R663" s="17">
        <f t="shared" si="64"/>
        <v>1</v>
      </c>
      <c r="S663" s="4">
        <f t="shared" si="65"/>
        <v>1</v>
      </c>
    </row>
    <row r="664" spans="1:19" x14ac:dyDescent="0.25">
      <c r="A664" t="s">
        <v>52</v>
      </c>
      <c r="B664">
        <v>860</v>
      </c>
      <c r="C664" t="str">
        <f>VLOOKUP(A664,'srbench true models'!$A$1:$B$133,2,FALSE)</f>
        <v xml:space="preserve"> q*v*r/2</v>
      </c>
      <c r="D664" s="3">
        <f>_xlfn.IFNA(VLOOKUP(CONCATENATE($A664,"_",$B664), 'Srbench noise 0'!$A$1:$AH$1291, 32, FALSE),"")</f>
        <v>1</v>
      </c>
      <c r="E664" s="17">
        <f>_xlfn.IFNA(VLOOKUP(CONCATENATE($A664,"_",$B664), 'Srbench noise 0'!$A$1:$AH$1291, 34, FALSE),"")</f>
        <v>0</v>
      </c>
      <c r="F664" s="17">
        <f>_xlfn.IFNA(VLOOKUP(CONCATENATE($A664,"_",$B664), 'Srbench noise 0'!$A$1:$AH$1291, 16, FALSE),"")</f>
        <v>5</v>
      </c>
      <c r="G664" s="17">
        <f>_xlfn.IFNA(VLOOKUP(CONCATENATE($A664,"_",$B664), 'Srbench noise 0'!$A$1:$AH$1291, 18, FALSE),"")</f>
        <v>5.8</v>
      </c>
      <c r="H664" s="17" t="str">
        <f>_xlfn.IFNA(VLOOKUP(CONCATENATE($A664,"_",$B664), 'Srbench noise 0'!$A$1:$AH$1291, 28, FALSE),"")</f>
        <v>0.5*x0*x1*x2</v>
      </c>
      <c r="I664" s="17">
        <f t="shared" si="60"/>
        <v>1</v>
      </c>
      <c r="J664" s="17">
        <f t="shared" si="61"/>
        <v>1</v>
      </c>
      <c r="K664" s="4">
        <f t="shared" si="62"/>
        <v>1</v>
      </c>
      <c r="L664" s="3">
        <f>_xlfn.IFNA(VLOOKUP(CONCATENATE($A664,"_",$B664), 'Srbench noise 0.01'!$A$1:$AH$1291, 32, FALSE),"")</f>
        <v>1</v>
      </c>
      <c r="M664" s="17">
        <f>_xlfn.IFNA(VLOOKUP(CONCATENATE($A664,"_",$B664), 'Srbench noise 0.01'!$A$1:$AH$1291, 34, FALSE),"")</f>
        <v>0</v>
      </c>
      <c r="N664" s="17">
        <f>_xlfn.IFNA(VLOOKUP(CONCATENATE($A664,"_",$B664), 'Srbench noise 0.01'!$A$1:$AH$1291, 16, FALSE),"")</f>
        <v>5</v>
      </c>
      <c r="O664" s="17">
        <f>_xlfn.IFNA(VLOOKUP(CONCATENATE($A664,"_",$B664), 'Srbench noise 0.01'!$A$1:$AH$1291, 18, FALSE),"")</f>
        <v>5.3</v>
      </c>
      <c r="P664" s="17" t="str">
        <f>_xlfn.IFNA(VLOOKUP(CONCATENATE($A664,"_",$B664), 'Srbench noise 0.01'!$A$1:$AH$1291, 28, FALSE),"")</f>
        <v>0.5*x0*x1*x2</v>
      </c>
      <c r="Q664" s="17">
        <f t="shared" si="63"/>
        <v>1</v>
      </c>
      <c r="R664" s="17">
        <f t="shared" si="64"/>
        <v>1</v>
      </c>
      <c r="S664" s="4">
        <f t="shared" si="65"/>
        <v>1</v>
      </c>
    </row>
    <row r="665" spans="1:19" x14ac:dyDescent="0.25">
      <c r="A665" t="s">
        <v>52</v>
      </c>
      <c r="B665">
        <v>4426</v>
      </c>
      <c r="C665" t="str">
        <f>VLOOKUP(A665,'srbench true models'!$A$1:$B$133,2,FALSE)</f>
        <v xml:space="preserve"> q*v*r/2</v>
      </c>
      <c r="D665" s="3">
        <f>_xlfn.IFNA(VLOOKUP(CONCATENATE($A665,"_",$B665), 'Srbench noise 0'!$A$1:$AH$1291, 32, FALSE),"")</f>
        <v>1</v>
      </c>
      <c r="E665" s="17">
        <f>_xlfn.IFNA(VLOOKUP(CONCATENATE($A665,"_",$B665), 'Srbench noise 0'!$A$1:$AH$1291, 34, FALSE),"")</f>
        <v>0</v>
      </c>
      <c r="F665" s="17">
        <f>_xlfn.IFNA(VLOOKUP(CONCATENATE($A665,"_",$B665), 'Srbench noise 0'!$A$1:$AH$1291, 16, FALSE),"")</f>
        <v>5</v>
      </c>
      <c r="G665" s="17">
        <f>_xlfn.IFNA(VLOOKUP(CONCATENATE($A665,"_",$B665), 'Srbench noise 0'!$A$1:$AH$1291, 18, FALSE),"")</f>
        <v>5.3</v>
      </c>
      <c r="H665" s="17" t="str">
        <f>_xlfn.IFNA(VLOOKUP(CONCATENATE($A665,"_",$B665), 'Srbench noise 0'!$A$1:$AH$1291, 28, FALSE),"")</f>
        <v>0.5*x0*x1*x2</v>
      </c>
      <c r="I665" s="17">
        <f t="shared" si="60"/>
        <v>1</v>
      </c>
      <c r="J665" s="17">
        <f t="shared" si="61"/>
        <v>1</v>
      </c>
      <c r="K665" s="4">
        <f t="shared" si="62"/>
        <v>1</v>
      </c>
      <c r="L665" s="3">
        <f>_xlfn.IFNA(VLOOKUP(CONCATENATE($A665,"_",$B665), 'Srbench noise 0.01'!$A$1:$AH$1291, 32, FALSE),"")</f>
        <v>1</v>
      </c>
      <c r="M665" s="17">
        <f>_xlfn.IFNA(VLOOKUP(CONCATENATE($A665,"_",$B665), 'Srbench noise 0.01'!$A$1:$AH$1291, 34, FALSE),"")</f>
        <v>0</v>
      </c>
      <c r="N665" s="17">
        <f>_xlfn.IFNA(VLOOKUP(CONCATENATE($A665,"_",$B665), 'Srbench noise 0.01'!$A$1:$AH$1291, 16, FALSE),"")</f>
        <v>5</v>
      </c>
      <c r="O665" s="17">
        <f>_xlfn.IFNA(VLOOKUP(CONCATENATE($A665,"_",$B665), 'Srbench noise 0.01'!$A$1:$AH$1291, 18, FALSE),"")</f>
        <v>7.2</v>
      </c>
      <c r="P665" s="17" t="str">
        <f>_xlfn.IFNA(VLOOKUP(CONCATENATE($A665,"_",$B665), 'Srbench noise 0.01'!$A$1:$AH$1291, 28, FALSE),"")</f>
        <v>0.5*x0*x1*x2</v>
      </c>
      <c r="Q665" s="17">
        <f t="shared" si="63"/>
        <v>1</v>
      </c>
      <c r="R665" s="17">
        <f t="shared" si="64"/>
        <v>1</v>
      </c>
      <c r="S665" s="4">
        <f t="shared" si="65"/>
        <v>1</v>
      </c>
    </row>
    <row r="666" spans="1:19" x14ac:dyDescent="0.25">
      <c r="A666" t="s">
        <v>52</v>
      </c>
      <c r="B666">
        <v>5390</v>
      </c>
      <c r="C666" t="str">
        <f>VLOOKUP(A666,'srbench true models'!$A$1:$B$133,2,FALSE)</f>
        <v xml:space="preserve"> q*v*r/2</v>
      </c>
      <c r="D666" s="3">
        <f>_xlfn.IFNA(VLOOKUP(CONCATENATE($A666,"_",$B666), 'Srbench noise 0'!$A$1:$AH$1291, 32, FALSE),"")</f>
        <v>1</v>
      </c>
      <c r="E666" s="17">
        <f>_xlfn.IFNA(VLOOKUP(CONCATENATE($A666,"_",$B666), 'Srbench noise 0'!$A$1:$AH$1291, 34, FALSE),"")</f>
        <v>0</v>
      </c>
      <c r="F666" s="17">
        <f>_xlfn.IFNA(VLOOKUP(CONCATENATE($A666,"_",$B666), 'Srbench noise 0'!$A$1:$AH$1291, 16, FALSE),"")</f>
        <v>5</v>
      </c>
      <c r="G666" s="17">
        <f>_xlfn.IFNA(VLOOKUP(CONCATENATE($A666,"_",$B666), 'Srbench noise 0'!$A$1:$AH$1291, 18, FALSE),"")</f>
        <v>5</v>
      </c>
      <c r="H666" s="17" t="str">
        <f>_xlfn.IFNA(VLOOKUP(CONCATENATE($A666,"_",$B666), 'Srbench noise 0'!$A$1:$AH$1291, 28, FALSE),"")</f>
        <v>0.5*x0*x1*x2</v>
      </c>
      <c r="I666" s="17">
        <f t="shared" si="60"/>
        <v>1</v>
      </c>
      <c r="J666" s="17">
        <f t="shared" si="61"/>
        <v>1</v>
      </c>
      <c r="K666" s="4">
        <f t="shared" si="62"/>
        <v>1</v>
      </c>
      <c r="L666" s="3">
        <f>_xlfn.IFNA(VLOOKUP(CONCATENATE($A666,"_",$B666), 'Srbench noise 0.01'!$A$1:$AH$1291, 32, FALSE),"")</f>
        <v>1</v>
      </c>
      <c r="M666" s="17">
        <f>_xlfn.IFNA(VLOOKUP(CONCATENATE($A666,"_",$B666), 'Srbench noise 0.01'!$A$1:$AH$1291, 34, FALSE),"")</f>
        <v>0</v>
      </c>
      <c r="N666" s="17">
        <f>_xlfn.IFNA(VLOOKUP(CONCATENATE($A666,"_",$B666), 'Srbench noise 0.01'!$A$1:$AH$1291, 16, FALSE),"")</f>
        <v>5</v>
      </c>
      <c r="O666" s="17">
        <f>_xlfn.IFNA(VLOOKUP(CONCATENATE($A666,"_",$B666), 'Srbench noise 0.01'!$A$1:$AH$1291, 18, FALSE),"")</f>
        <v>5.6</v>
      </c>
      <c r="P666" s="17" t="str">
        <f>_xlfn.IFNA(VLOOKUP(CONCATENATE($A666,"_",$B666), 'Srbench noise 0.01'!$A$1:$AH$1291, 28, FALSE),"")</f>
        <v>0.5*x0*x1*x2</v>
      </c>
      <c r="Q666" s="17">
        <f t="shared" si="63"/>
        <v>1</v>
      </c>
      <c r="R666" s="17">
        <f t="shared" si="64"/>
        <v>1</v>
      </c>
      <c r="S666" s="4">
        <f t="shared" si="65"/>
        <v>1</v>
      </c>
    </row>
    <row r="667" spans="1:19" x14ac:dyDescent="0.25">
      <c r="A667" t="s">
        <v>52</v>
      </c>
      <c r="B667">
        <v>14423</v>
      </c>
      <c r="C667" t="str">
        <f>VLOOKUP(A667,'srbench true models'!$A$1:$B$133,2,FALSE)</f>
        <v xml:space="preserve"> q*v*r/2</v>
      </c>
      <c r="D667" s="3">
        <f>_xlfn.IFNA(VLOOKUP(CONCATENATE($A667,"_",$B667), 'Srbench noise 0'!$A$1:$AH$1291, 32, FALSE),"")</f>
        <v>1</v>
      </c>
      <c r="E667" s="17">
        <f>_xlfn.IFNA(VLOOKUP(CONCATENATE($A667,"_",$B667), 'Srbench noise 0'!$A$1:$AH$1291, 34, FALSE),"")</f>
        <v>0</v>
      </c>
      <c r="F667" s="17">
        <f>_xlfn.IFNA(VLOOKUP(CONCATENATE($A667,"_",$B667), 'Srbench noise 0'!$A$1:$AH$1291, 16, FALSE),"")</f>
        <v>5</v>
      </c>
      <c r="G667" s="17">
        <f>_xlfn.IFNA(VLOOKUP(CONCATENATE($A667,"_",$B667), 'Srbench noise 0'!$A$1:$AH$1291, 18, FALSE),"")</f>
        <v>5.8</v>
      </c>
      <c r="H667" s="17" t="str">
        <f>_xlfn.IFNA(VLOOKUP(CONCATENATE($A667,"_",$B667), 'Srbench noise 0'!$A$1:$AH$1291, 28, FALSE),"")</f>
        <v>0.5*x0*x1*x2</v>
      </c>
      <c r="I667" s="17">
        <f t="shared" si="60"/>
        <v>1</v>
      </c>
      <c r="J667" s="17">
        <f t="shared" si="61"/>
        <v>1</v>
      </c>
      <c r="K667" s="4">
        <f t="shared" si="62"/>
        <v>1</v>
      </c>
      <c r="L667" s="3">
        <f>_xlfn.IFNA(VLOOKUP(CONCATENATE($A667,"_",$B667), 'Srbench noise 0.01'!$A$1:$AH$1291, 32, FALSE),"")</f>
        <v>1</v>
      </c>
      <c r="M667" s="17">
        <f>_xlfn.IFNA(VLOOKUP(CONCATENATE($A667,"_",$B667), 'Srbench noise 0.01'!$A$1:$AH$1291, 34, FALSE),"")</f>
        <v>0</v>
      </c>
      <c r="N667" s="17">
        <f>_xlfn.IFNA(VLOOKUP(CONCATENATE($A667,"_",$B667), 'Srbench noise 0.01'!$A$1:$AH$1291, 16, FALSE),"")</f>
        <v>5</v>
      </c>
      <c r="O667" s="17">
        <f>_xlfn.IFNA(VLOOKUP(CONCATENATE($A667,"_",$B667), 'Srbench noise 0.01'!$A$1:$AH$1291, 18, FALSE),"")</f>
        <v>5.3</v>
      </c>
      <c r="P667" s="17" t="str">
        <f>_xlfn.IFNA(VLOOKUP(CONCATENATE($A667,"_",$B667), 'Srbench noise 0.01'!$A$1:$AH$1291, 28, FALSE),"")</f>
        <v>0.5*x0*x1*x2</v>
      </c>
      <c r="Q667" s="17">
        <f t="shared" si="63"/>
        <v>1</v>
      </c>
      <c r="R667" s="17">
        <f t="shared" si="64"/>
        <v>1</v>
      </c>
      <c r="S667" s="4">
        <f t="shared" si="65"/>
        <v>1</v>
      </c>
    </row>
    <row r="668" spans="1:19" x14ac:dyDescent="0.25">
      <c r="A668" t="s">
        <v>52</v>
      </c>
      <c r="B668">
        <v>15795</v>
      </c>
      <c r="C668" t="str">
        <f>VLOOKUP(A668,'srbench true models'!$A$1:$B$133,2,FALSE)</f>
        <v xml:space="preserve"> q*v*r/2</v>
      </c>
      <c r="D668" s="3">
        <f>_xlfn.IFNA(VLOOKUP(CONCATENATE($A668,"_",$B668), 'Srbench noise 0'!$A$1:$AH$1291, 32, FALSE),"")</f>
        <v>1</v>
      </c>
      <c r="E668" s="17">
        <f>_xlfn.IFNA(VLOOKUP(CONCATENATE($A668,"_",$B668), 'Srbench noise 0'!$A$1:$AH$1291, 34, FALSE),"")</f>
        <v>0</v>
      </c>
      <c r="F668" s="17">
        <f>_xlfn.IFNA(VLOOKUP(CONCATENATE($A668,"_",$B668), 'Srbench noise 0'!$A$1:$AH$1291, 16, FALSE),"")</f>
        <v>5</v>
      </c>
      <c r="G668" s="17">
        <f>_xlfn.IFNA(VLOOKUP(CONCATENATE($A668,"_",$B668), 'Srbench noise 0'!$A$1:$AH$1291, 18, FALSE),"")</f>
        <v>5.0999999999999996</v>
      </c>
      <c r="H668" s="17" t="str">
        <f>_xlfn.IFNA(VLOOKUP(CONCATENATE($A668,"_",$B668), 'Srbench noise 0'!$A$1:$AH$1291, 28, FALSE),"")</f>
        <v>0.5*x0*x1*x2</v>
      </c>
      <c r="I668" s="17">
        <f t="shared" si="60"/>
        <v>1</v>
      </c>
      <c r="J668" s="17">
        <f t="shared" si="61"/>
        <v>1</v>
      </c>
      <c r="K668" s="4">
        <f t="shared" si="62"/>
        <v>1</v>
      </c>
      <c r="L668" s="3">
        <f>_xlfn.IFNA(VLOOKUP(CONCATENATE($A668,"_",$B668), 'Srbench noise 0.01'!$A$1:$AH$1291, 32, FALSE),"")</f>
        <v>1</v>
      </c>
      <c r="M668" s="17">
        <f>_xlfn.IFNA(VLOOKUP(CONCATENATE($A668,"_",$B668), 'Srbench noise 0.01'!$A$1:$AH$1291, 34, FALSE),"")</f>
        <v>0</v>
      </c>
      <c r="N668" s="17">
        <f>_xlfn.IFNA(VLOOKUP(CONCATENATE($A668,"_",$B668), 'Srbench noise 0.01'!$A$1:$AH$1291, 16, FALSE),"")</f>
        <v>5</v>
      </c>
      <c r="O668" s="17">
        <f>_xlfn.IFNA(VLOOKUP(CONCATENATE($A668,"_",$B668), 'Srbench noise 0.01'!$A$1:$AH$1291, 18, FALSE),"")</f>
        <v>6.7</v>
      </c>
      <c r="P668" s="17" t="str">
        <f>_xlfn.IFNA(VLOOKUP(CONCATENATE($A668,"_",$B668), 'Srbench noise 0.01'!$A$1:$AH$1291, 28, FALSE),"")</f>
        <v>0.5*x0*x1*x2</v>
      </c>
      <c r="Q668" s="17">
        <f t="shared" si="63"/>
        <v>1</v>
      </c>
      <c r="R668" s="17">
        <f t="shared" si="64"/>
        <v>1</v>
      </c>
      <c r="S668" s="4">
        <f t="shared" si="65"/>
        <v>1</v>
      </c>
    </row>
    <row r="669" spans="1:19" x14ac:dyDescent="0.25">
      <c r="A669" t="s">
        <v>52</v>
      </c>
      <c r="B669">
        <v>16850</v>
      </c>
      <c r="C669" t="str">
        <f>VLOOKUP(A669,'srbench true models'!$A$1:$B$133,2,FALSE)</f>
        <v xml:space="preserve"> q*v*r/2</v>
      </c>
      <c r="D669" s="3">
        <f>_xlfn.IFNA(VLOOKUP(CONCATENATE($A669,"_",$B669), 'Srbench noise 0'!$A$1:$AH$1291, 32, FALSE),"")</f>
        <v>1</v>
      </c>
      <c r="E669" s="17">
        <f>_xlfn.IFNA(VLOOKUP(CONCATENATE($A669,"_",$B669), 'Srbench noise 0'!$A$1:$AH$1291, 34, FALSE),"")</f>
        <v>0</v>
      </c>
      <c r="F669" s="17">
        <f>_xlfn.IFNA(VLOOKUP(CONCATENATE($A669,"_",$B669), 'Srbench noise 0'!$A$1:$AH$1291, 16, FALSE),"")</f>
        <v>5</v>
      </c>
      <c r="G669" s="17">
        <f>_xlfn.IFNA(VLOOKUP(CONCATENATE($A669,"_",$B669), 'Srbench noise 0'!$A$1:$AH$1291, 18, FALSE),"")</f>
        <v>5.0999999999999996</v>
      </c>
      <c r="H669" s="17" t="str">
        <f>_xlfn.IFNA(VLOOKUP(CONCATENATE($A669,"_",$B669), 'Srbench noise 0'!$A$1:$AH$1291, 28, FALSE),"")</f>
        <v>0.5*x0*x1*x2</v>
      </c>
      <c r="I669" s="17">
        <f t="shared" si="60"/>
        <v>1</v>
      </c>
      <c r="J669" s="17">
        <f t="shared" si="61"/>
        <v>1</v>
      </c>
      <c r="K669" s="4">
        <f t="shared" si="62"/>
        <v>1</v>
      </c>
      <c r="L669" s="3">
        <f>_xlfn.IFNA(VLOOKUP(CONCATENATE($A669,"_",$B669), 'Srbench noise 0.01'!$A$1:$AH$1291, 32, FALSE),"")</f>
        <v>1</v>
      </c>
      <c r="M669" s="17">
        <f>_xlfn.IFNA(VLOOKUP(CONCATENATE($A669,"_",$B669), 'Srbench noise 0.01'!$A$1:$AH$1291, 34, FALSE),"")</f>
        <v>0</v>
      </c>
      <c r="N669" s="17">
        <f>_xlfn.IFNA(VLOOKUP(CONCATENATE($A669,"_",$B669), 'Srbench noise 0.01'!$A$1:$AH$1291, 16, FALSE),"")</f>
        <v>5</v>
      </c>
      <c r="O669" s="17">
        <f>_xlfn.IFNA(VLOOKUP(CONCATENATE($A669,"_",$B669), 'Srbench noise 0.01'!$A$1:$AH$1291, 18, FALSE),"")</f>
        <v>5.0999999999999996</v>
      </c>
      <c r="P669" s="17" t="str">
        <f>_xlfn.IFNA(VLOOKUP(CONCATENATE($A669,"_",$B669), 'Srbench noise 0.01'!$A$1:$AH$1291, 28, FALSE),"")</f>
        <v>0.5*x0*x1*x2</v>
      </c>
      <c r="Q669" s="17">
        <f t="shared" si="63"/>
        <v>1</v>
      </c>
      <c r="R669" s="17">
        <f t="shared" si="64"/>
        <v>1</v>
      </c>
      <c r="S669" s="4">
        <f t="shared" si="65"/>
        <v>1</v>
      </c>
    </row>
    <row r="670" spans="1:19" x14ac:dyDescent="0.25">
      <c r="A670" t="s">
        <v>52</v>
      </c>
      <c r="B670">
        <v>21962</v>
      </c>
      <c r="C670" t="str">
        <f>VLOOKUP(A670,'srbench true models'!$A$1:$B$133,2,FALSE)</f>
        <v xml:space="preserve"> q*v*r/2</v>
      </c>
      <c r="D670" s="3">
        <f>_xlfn.IFNA(VLOOKUP(CONCATENATE($A670,"_",$B670), 'Srbench noise 0'!$A$1:$AH$1291, 32, FALSE),"")</f>
        <v>1</v>
      </c>
      <c r="E670" s="17">
        <f>_xlfn.IFNA(VLOOKUP(CONCATENATE($A670,"_",$B670), 'Srbench noise 0'!$A$1:$AH$1291, 34, FALSE),"")</f>
        <v>0</v>
      </c>
      <c r="F670" s="17">
        <f>_xlfn.IFNA(VLOOKUP(CONCATENATE($A670,"_",$B670), 'Srbench noise 0'!$A$1:$AH$1291, 16, FALSE),"")</f>
        <v>5</v>
      </c>
      <c r="G670" s="17">
        <f>_xlfn.IFNA(VLOOKUP(CONCATENATE($A670,"_",$B670), 'Srbench noise 0'!$A$1:$AH$1291, 18, FALSE),"")</f>
        <v>5.9</v>
      </c>
      <c r="H670" s="17" t="str">
        <f>_xlfn.IFNA(VLOOKUP(CONCATENATE($A670,"_",$B670), 'Srbench noise 0'!$A$1:$AH$1291, 28, FALSE),"")</f>
        <v>0.5*x0*x1*x2</v>
      </c>
      <c r="I670" s="17">
        <f t="shared" si="60"/>
        <v>1</v>
      </c>
      <c r="J670" s="17">
        <f t="shared" si="61"/>
        <v>1</v>
      </c>
      <c r="K670" s="4">
        <f t="shared" si="62"/>
        <v>1</v>
      </c>
      <c r="L670" s="3">
        <f>_xlfn.IFNA(VLOOKUP(CONCATENATE($A670,"_",$B670), 'Srbench noise 0.01'!$A$1:$AH$1291, 32, FALSE),"")</f>
        <v>1</v>
      </c>
      <c r="M670" s="17">
        <f>_xlfn.IFNA(VLOOKUP(CONCATENATE($A670,"_",$B670), 'Srbench noise 0.01'!$A$1:$AH$1291, 34, FALSE),"")</f>
        <v>0</v>
      </c>
      <c r="N670" s="17">
        <f>_xlfn.IFNA(VLOOKUP(CONCATENATE($A670,"_",$B670), 'Srbench noise 0.01'!$A$1:$AH$1291, 16, FALSE),"")</f>
        <v>5</v>
      </c>
      <c r="O670" s="17">
        <f>_xlfn.IFNA(VLOOKUP(CONCATENATE($A670,"_",$B670), 'Srbench noise 0.01'!$A$1:$AH$1291, 18, FALSE),"")</f>
        <v>4.5999999999999996</v>
      </c>
      <c r="P670" s="17" t="str">
        <f>_xlfn.IFNA(VLOOKUP(CONCATENATE($A670,"_",$B670), 'Srbench noise 0.01'!$A$1:$AH$1291, 28, FALSE),"")</f>
        <v>0.5*x0*x1*x2</v>
      </c>
      <c r="Q670" s="17">
        <f t="shared" si="63"/>
        <v>1</v>
      </c>
      <c r="R670" s="17">
        <f t="shared" si="64"/>
        <v>1</v>
      </c>
      <c r="S670" s="4">
        <f t="shared" si="65"/>
        <v>1</v>
      </c>
    </row>
    <row r="671" spans="1:19" x14ac:dyDescent="0.25">
      <c r="A671" t="s">
        <v>52</v>
      </c>
      <c r="B671">
        <v>23654</v>
      </c>
      <c r="C671" t="str">
        <f>VLOOKUP(A671,'srbench true models'!$A$1:$B$133,2,FALSE)</f>
        <v xml:space="preserve"> q*v*r/2</v>
      </c>
      <c r="D671" s="3">
        <f>_xlfn.IFNA(VLOOKUP(CONCATENATE($A671,"_",$B671), 'Srbench noise 0'!$A$1:$AH$1291, 32, FALSE),"")</f>
        <v>1</v>
      </c>
      <c r="E671" s="17">
        <f>_xlfn.IFNA(VLOOKUP(CONCATENATE($A671,"_",$B671), 'Srbench noise 0'!$A$1:$AH$1291, 34, FALSE),"")</f>
        <v>0</v>
      </c>
      <c r="F671" s="17">
        <f>_xlfn.IFNA(VLOOKUP(CONCATENATE($A671,"_",$B671), 'Srbench noise 0'!$A$1:$AH$1291, 16, FALSE),"")</f>
        <v>5</v>
      </c>
      <c r="G671" s="17">
        <f>_xlfn.IFNA(VLOOKUP(CONCATENATE($A671,"_",$B671), 'Srbench noise 0'!$A$1:$AH$1291, 18, FALSE),"")</f>
        <v>6.3</v>
      </c>
      <c r="H671" s="17" t="str">
        <f>_xlfn.IFNA(VLOOKUP(CONCATENATE($A671,"_",$B671), 'Srbench noise 0'!$A$1:$AH$1291, 28, FALSE),"")</f>
        <v>0.5*x0*x1*x2</v>
      </c>
      <c r="I671" s="17">
        <f t="shared" si="60"/>
        <v>1</v>
      </c>
      <c r="J671" s="17">
        <f t="shared" si="61"/>
        <v>1</v>
      </c>
      <c r="K671" s="4">
        <f t="shared" si="62"/>
        <v>1</v>
      </c>
      <c r="L671" s="3">
        <f>_xlfn.IFNA(VLOOKUP(CONCATENATE($A671,"_",$B671), 'Srbench noise 0.01'!$A$1:$AH$1291, 32, FALSE),"")</f>
        <v>0.99999570000000004</v>
      </c>
      <c r="M671" s="17">
        <f>_xlfn.IFNA(VLOOKUP(CONCATENATE($A671,"_",$B671), 'Srbench noise 0.01'!$A$1:$AH$1291, 34, FALSE),"")</f>
        <v>0.02</v>
      </c>
      <c r="N671" s="17">
        <f>_xlfn.IFNA(VLOOKUP(CONCATENATE($A671,"_",$B671), 'Srbench noise 0.01'!$A$1:$AH$1291, 16, FALSE),"")</f>
        <v>7</v>
      </c>
      <c r="O671" s="17">
        <f>_xlfn.IFNA(VLOOKUP(CONCATENATE($A671,"_",$B671), 'Srbench noise 0.01'!$A$1:$AH$1291, 18, FALSE),"")</f>
        <v>6.7</v>
      </c>
      <c r="P671" s="17" t="str">
        <f>_xlfn.IFNA(VLOOKUP(CONCATENATE($A671,"_",$B671), 'Srbench noise 0.01'!$A$1:$AH$1291, 28, FALSE),"")</f>
        <v>0.5*x0*x1*x2 + 0.02</v>
      </c>
      <c r="Q671" s="17">
        <f t="shared" si="63"/>
        <v>1</v>
      </c>
      <c r="R671" s="17">
        <f t="shared" si="64"/>
        <v>0</v>
      </c>
      <c r="S671" s="4">
        <f t="shared" si="65"/>
        <v>0</v>
      </c>
    </row>
    <row r="672" spans="1:19" x14ac:dyDescent="0.25">
      <c r="A672" t="s">
        <v>52</v>
      </c>
      <c r="B672">
        <v>28020</v>
      </c>
      <c r="C672" t="str">
        <f>VLOOKUP(A672,'srbench true models'!$A$1:$B$133,2,FALSE)</f>
        <v xml:space="preserve"> q*v*r/2</v>
      </c>
      <c r="D672" s="3">
        <f>_xlfn.IFNA(VLOOKUP(CONCATENATE($A672,"_",$B672), 'Srbench noise 0'!$A$1:$AH$1291, 32, FALSE),"")</f>
        <v>1</v>
      </c>
      <c r="E672" s="17">
        <f>_xlfn.IFNA(VLOOKUP(CONCATENATE($A672,"_",$B672), 'Srbench noise 0'!$A$1:$AH$1291, 34, FALSE),"")</f>
        <v>0</v>
      </c>
      <c r="F672" s="17">
        <f>_xlfn.IFNA(VLOOKUP(CONCATENATE($A672,"_",$B672), 'Srbench noise 0'!$A$1:$AH$1291, 16, FALSE),"")</f>
        <v>5</v>
      </c>
      <c r="G672" s="17">
        <f>_xlfn.IFNA(VLOOKUP(CONCATENATE($A672,"_",$B672), 'Srbench noise 0'!$A$1:$AH$1291, 18, FALSE),"")</f>
        <v>5.9</v>
      </c>
      <c r="H672" s="17" t="str">
        <f>_xlfn.IFNA(VLOOKUP(CONCATENATE($A672,"_",$B672), 'Srbench noise 0'!$A$1:$AH$1291, 28, FALSE),"")</f>
        <v>0.5*x0*x1*x2</v>
      </c>
      <c r="I672" s="17">
        <f t="shared" si="60"/>
        <v>1</v>
      </c>
      <c r="J672" s="17">
        <f t="shared" si="61"/>
        <v>1</v>
      </c>
      <c r="K672" s="4">
        <f t="shared" si="62"/>
        <v>1</v>
      </c>
      <c r="L672" s="3">
        <f>_xlfn.IFNA(VLOOKUP(CONCATENATE($A672,"_",$B672), 'Srbench noise 0.01'!$A$1:$AH$1291, 32, FALSE),"")</f>
        <v>1</v>
      </c>
      <c r="M672" s="17">
        <f>_xlfn.IFNA(VLOOKUP(CONCATENATE($A672,"_",$B672), 'Srbench noise 0.01'!$A$1:$AH$1291, 34, FALSE),"")</f>
        <v>0</v>
      </c>
      <c r="N672" s="17">
        <f>_xlfn.IFNA(VLOOKUP(CONCATENATE($A672,"_",$B672), 'Srbench noise 0.01'!$A$1:$AH$1291, 16, FALSE),"")</f>
        <v>5</v>
      </c>
      <c r="O672" s="17">
        <f>_xlfn.IFNA(VLOOKUP(CONCATENATE($A672,"_",$B672), 'Srbench noise 0.01'!$A$1:$AH$1291, 18, FALSE),"")</f>
        <v>4.5</v>
      </c>
      <c r="P672" s="17" t="str">
        <f>_xlfn.IFNA(VLOOKUP(CONCATENATE($A672,"_",$B672), 'Srbench noise 0.01'!$A$1:$AH$1291, 28, FALSE),"")</f>
        <v>0.5*x0*x1*x2</v>
      </c>
      <c r="Q672" s="17">
        <f t="shared" si="63"/>
        <v>1</v>
      </c>
      <c r="R672" s="17">
        <f t="shared" si="64"/>
        <v>1</v>
      </c>
      <c r="S672" s="4">
        <f t="shared" si="65"/>
        <v>1</v>
      </c>
    </row>
    <row r="673" spans="1:19" x14ac:dyDescent="0.25">
      <c r="A673" t="s">
        <v>52</v>
      </c>
      <c r="B673">
        <v>29910</v>
      </c>
      <c r="C673" t="str">
        <f>VLOOKUP(A673,'srbench true models'!$A$1:$B$133,2,FALSE)</f>
        <v xml:space="preserve"> q*v*r/2</v>
      </c>
      <c r="D673" s="3">
        <f>_xlfn.IFNA(VLOOKUP(CONCATENATE($A673,"_",$B673), 'Srbench noise 0'!$A$1:$AH$1291, 32, FALSE),"")</f>
        <v>1</v>
      </c>
      <c r="E673" s="17">
        <f>_xlfn.IFNA(VLOOKUP(CONCATENATE($A673,"_",$B673), 'Srbench noise 0'!$A$1:$AH$1291, 34, FALSE),"")</f>
        <v>0</v>
      </c>
      <c r="F673" s="17">
        <f>_xlfn.IFNA(VLOOKUP(CONCATENATE($A673,"_",$B673), 'Srbench noise 0'!$A$1:$AH$1291, 16, FALSE),"")</f>
        <v>5</v>
      </c>
      <c r="G673" s="17">
        <f>_xlfn.IFNA(VLOOKUP(CONCATENATE($A673,"_",$B673), 'Srbench noise 0'!$A$1:$AH$1291, 18, FALSE),"")</f>
        <v>5.4</v>
      </c>
      <c r="H673" s="17" t="str">
        <f>_xlfn.IFNA(VLOOKUP(CONCATENATE($A673,"_",$B673), 'Srbench noise 0'!$A$1:$AH$1291, 28, FALSE),"")</f>
        <v>0.5*x0*x1*x2</v>
      </c>
      <c r="I673" s="17">
        <f t="shared" si="60"/>
        <v>1</v>
      </c>
      <c r="J673" s="17">
        <f t="shared" si="61"/>
        <v>1</v>
      </c>
      <c r="K673" s="4">
        <f t="shared" si="62"/>
        <v>1</v>
      </c>
      <c r="L673" s="3">
        <f>_xlfn.IFNA(VLOOKUP(CONCATENATE($A673,"_",$B673), 'Srbench noise 0.01'!$A$1:$AH$1291, 32, FALSE),"")</f>
        <v>1</v>
      </c>
      <c r="M673" s="17">
        <f>_xlfn.IFNA(VLOOKUP(CONCATENATE($A673,"_",$B673), 'Srbench noise 0.01'!$A$1:$AH$1291, 34, FALSE),"")</f>
        <v>0</v>
      </c>
      <c r="N673" s="17">
        <f>_xlfn.IFNA(VLOOKUP(CONCATENATE($A673,"_",$B673), 'Srbench noise 0.01'!$A$1:$AH$1291, 16, FALSE),"")</f>
        <v>5</v>
      </c>
      <c r="O673" s="17">
        <f>_xlfn.IFNA(VLOOKUP(CONCATENATE($A673,"_",$B673), 'Srbench noise 0.01'!$A$1:$AH$1291, 18, FALSE),"")</f>
        <v>5.3</v>
      </c>
      <c r="P673" s="17" t="str">
        <f>_xlfn.IFNA(VLOOKUP(CONCATENATE($A673,"_",$B673), 'Srbench noise 0.01'!$A$1:$AH$1291, 28, FALSE),"")</f>
        <v>0.5*x0*x1*x2</v>
      </c>
      <c r="Q673" s="17">
        <f t="shared" si="63"/>
        <v>1</v>
      </c>
      <c r="R673" s="17">
        <f t="shared" si="64"/>
        <v>1</v>
      </c>
      <c r="S673" s="4">
        <f t="shared" si="65"/>
        <v>1</v>
      </c>
    </row>
    <row r="674" spans="1:19" x14ac:dyDescent="0.25">
      <c r="A674" t="s">
        <v>60</v>
      </c>
      <c r="B674">
        <v>860</v>
      </c>
      <c r="C674" t="str">
        <f>VLOOKUP(A674,'srbench true models'!$A$1:$B$133,2,FALSE)</f>
        <v xml:space="preserve"> q*h/(4*3.1415926535*m)</v>
      </c>
      <c r="D674" s="3">
        <f>_xlfn.IFNA(VLOOKUP(CONCATENATE($A674,"_",$B674), 'Srbench noise 0'!$A$1:$AH$1291, 32, FALSE),"")</f>
        <v>1</v>
      </c>
      <c r="E674" s="17">
        <f>_xlfn.IFNA(VLOOKUP(CONCATENATE($A674,"_",$B674), 'Srbench noise 0'!$A$1:$AH$1291, 34, FALSE),"")</f>
        <v>1E-8</v>
      </c>
      <c r="F674" s="17">
        <f>_xlfn.IFNA(VLOOKUP(CONCATENATE($A674,"_",$B674), 'Srbench noise 0'!$A$1:$AH$1291, 16, FALSE),"")</f>
        <v>7</v>
      </c>
      <c r="G674" s="17">
        <f>_xlfn.IFNA(VLOOKUP(CONCATENATE($A674,"_",$B674), 'Srbench noise 0'!$A$1:$AH$1291, 18, FALSE),"")</f>
        <v>7.5</v>
      </c>
      <c r="H674" s="17" t="str">
        <f>_xlfn.IFNA(VLOOKUP(CONCATENATE($A674,"_",$B674), 'Srbench noise 0'!$A$1:$AH$1291, 28, FALSE),"")</f>
        <v>0.07957747*x0*x1/x2</v>
      </c>
      <c r="I674" s="17">
        <f t="shared" si="60"/>
        <v>1</v>
      </c>
      <c r="J674" s="17">
        <f t="shared" si="61"/>
        <v>1</v>
      </c>
      <c r="K674" s="4">
        <f t="shared" si="62"/>
        <v>1</v>
      </c>
      <c r="L674" s="3">
        <f>_xlfn.IFNA(VLOOKUP(CONCATENATE($A674,"_",$B674), 'Srbench noise 0.01'!$A$1:$AH$1291, 32, FALSE),"")</f>
        <v>0.99992681000000005</v>
      </c>
      <c r="M674" s="17">
        <f>_xlfn.IFNA(VLOOKUP(CONCATENATE($A674,"_",$B674), 'Srbench noise 0.01'!$A$1:$AH$1291, 34, FALSE),"")</f>
        <v>1.9575299999999999E-3</v>
      </c>
      <c r="N674" s="17">
        <f>_xlfn.IFNA(VLOOKUP(CONCATENATE($A674,"_",$B674), 'Srbench noise 0.01'!$A$1:$AH$1291, 16, FALSE),"")</f>
        <v>7</v>
      </c>
      <c r="O674" s="17">
        <f>_xlfn.IFNA(VLOOKUP(CONCATENATE($A674,"_",$B674), 'Srbench noise 0.01'!$A$1:$AH$1291, 18, FALSE),"")</f>
        <v>8.1999999999999993</v>
      </c>
      <c r="P674" s="17" t="str">
        <f>_xlfn.IFNA(VLOOKUP(CONCATENATE($A674,"_",$B674), 'Srbench noise 0.01'!$A$1:$AH$1291, 28, FALSE),"")</f>
        <v>0.08*x0*x1/x2</v>
      </c>
      <c r="Q674" s="17">
        <f t="shared" si="63"/>
        <v>1</v>
      </c>
      <c r="R674" s="17">
        <f t="shared" si="64"/>
        <v>0</v>
      </c>
      <c r="S674" s="4">
        <f t="shared" si="65"/>
        <v>0</v>
      </c>
    </row>
    <row r="675" spans="1:19" x14ac:dyDescent="0.25">
      <c r="A675" t="s">
        <v>60</v>
      </c>
      <c r="B675">
        <v>4426</v>
      </c>
      <c r="C675" t="str">
        <f>VLOOKUP(A675,'srbench true models'!$A$1:$B$133,2,FALSE)</f>
        <v xml:space="preserve"> q*h/(4*3.1415926535*m)</v>
      </c>
      <c r="D675" s="3">
        <f>_xlfn.IFNA(VLOOKUP(CONCATENATE($A675,"_",$B675), 'Srbench noise 0'!$A$1:$AH$1291, 32, FALSE),"")</f>
        <v>1</v>
      </c>
      <c r="E675" s="17">
        <f>_xlfn.IFNA(VLOOKUP(CONCATENATE($A675,"_",$B675), 'Srbench noise 0'!$A$1:$AH$1291, 34, FALSE),"")</f>
        <v>1E-8</v>
      </c>
      <c r="F675" s="17">
        <f>_xlfn.IFNA(VLOOKUP(CONCATENATE($A675,"_",$B675), 'Srbench noise 0'!$A$1:$AH$1291, 16, FALSE),"")</f>
        <v>7</v>
      </c>
      <c r="G675" s="17">
        <f>_xlfn.IFNA(VLOOKUP(CONCATENATE($A675,"_",$B675), 'Srbench noise 0'!$A$1:$AH$1291, 18, FALSE),"")</f>
        <v>7.9</v>
      </c>
      <c r="H675" s="17" t="str">
        <f>_xlfn.IFNA(VLOOKUP(CONCATENATE($A675,"_",$B675), 'Srbench noise 0'!$A$1:$AH$1291, 28, FALSE),"")</f>
        <v>0.07957747*x0*x1/x2</v>
      </c>
      <c r="I675" s="17">
        <f t="shared" si="60"/>
        <v>1</v>
      </c>
      <c r="J675" s="17">
        <f t="shared" si="61"/>
        <v>1</v>
      </c>
      <c r="K675" s="4">
        <f t="shared" si="62"/>
        <v>1</v>
      </c>
      <c r="L675" s="3">
        <f>_xlfn.IFNA(VLOOKUP(CONCATENATE($A675,"_",$B675), 'Srbench noise 0.01'!$A$1:$AH$1291, 32, FALSE),"")</f>
        <v>0.99992700000000001</v>
      </c>
      <c r="M675" s="17">
        <f>_xlfn.IFNA(VLOOKUP(CONCATENATE($A675,"_",$B675), 'Srbench noise 0.01'!$A$1:$AH$1291, 34, FALSE),"")</f>
        <v>1.95301E-3</v>
      </c>
      <c r="N675" s="17">
        <f>_xlfn.IFNA(VLOOKUP(CONCATENATE($A675,"_",$B675), 'Srbench noise 0.01'!$A$1:$AH$1291, 16, FALSE),"")</f>
        <v>7</v>
      </c>
      <c r="O675" s="17">
        <f>_xlfn.IFNA(VLOOKUP(CONCATENATE($A675,"_",$B675), 'Srbench noise 0.01'!$A$1:$AH$1291, 18, FALSE),"")</f>
        <v>8</v>
      </c>
      <c r="P675" s="17" t="str">
        <f>_xlfn.IFNA(VLOOKUP(CONCATENATE($A675,"_",$B675), 'Srbench noise 0.01'!$A$1:$AH$1291, 28, FALSE),"")</f>
        <v>0.08*x0*x1/x2</v>
      </c>
      <c r="Q675" s="17">
        <f t="shared" si="63"/>
        <v>1</v>
      </c>
      <c r="R675" s="17">
        <f t="shared" si="64"/>
        <v>0</v>
      </c>
      <c r="S675" s="4">
        <f t="shared" si="65"/>
        <v>0</v>
      </c>
    </row>
    <row r="676" spans="1:19" x14ac:dyDescent="0.25">
      <c r="A676" t="s">
        <v>60</v>
      </c>
      <c r="B676">
        <v>5390</v>
      </c>
      <c r="C676" t="str">
        <f>VLOOKUP(A676,'srbench true models'!$A$1:$B$133,2,FALSE)</f>
        <v xml:space="preserve"> q*h/(4*3.1415926535*m)</v>
      </c>
      <c r="D676" s="3">
        <f>_xlfn.IFNA(VLOOKUP(CONCATENATE($A676,"_",$B676), 'Srbench noise 0'!$A$1:$AH$1291, 32, FALSE),"")</f>
        <v>1</v>
      </c>
      <c r="E676" s="17">
        <f>_xlfn.IFNA(VLOOKUP(CONCATENATE($A676,"_",$B676), 'Srbench noise 0'!$A$1:$AH$1291, 34, FALSE),"")</f>
        <v>1E-8</v>
      </c>
      <c r="F676" s="17">
        <f>_xlfn.IFNA(VLOOKUP(CONCATENATE($A676,"_",$B676), 'Srbench noise 0'!$A$1:$AH$1291, 16, FALSE),"")</f>
        <v>7</v>
      </c>
      <c r="G676" s="17">
        <f>_xlfn.IFNA(VLOOKUP(CONCATENATE($A676,"_",$B676), 'Srbench noise 0'!$A$1:$AH$1291, 18, FALSE),"")</f>
        <v>7.1</v>
      </c>
      <c r="H676" s="17" t="str">
        <f>_xlfn.IFNA(VLOOKUP(CONCATENATE($A676,"_",$B676), 'Srbench noise 0'!$A$1:$AH$1291, 28, FALSE),"")</f>
        <v>0.07957747*x0*x1/x2</v>
      </c>
      <c r="I676" s="17">
        <f t="shared" si="60"/>
        <v>1</v>
      </c>
      <c r="J676" s="17">
        <f t="shared" si="61"/>
        <v>1</v>
      </c>
      <c r="K676" s="4">
        <f t="shared" si="62"/>
        <v>1</v>
      </c>
      <c r="L676" s="3">
        <f>_xlfn.IFNA(VLOOKUP(CONCATENATE($A676,"_",$B676), 'Srbench noise 0.01'!$A$1:$AH$1291, 32, FALSE),"")</f>
        <v>0.99992639000000005</v>
      </c>
      <c r="M676" s="17">
        <f>_xlfn.IFNA(VLOOKUP(CONCATENATE($A676,"_",$B676), 'Srbench noise 0.01'!$A$1:$AH$1291, 34, FALSE),"")</f>
        <v>1.9503299999999999E-3</v>
      </c>
      <c r="N676" s="17">
        <f>_xlfn.IFNA(VLOOKUP(CONCATENATE($A676,"_",$B676), 'Srbench noise 0.01'!$A$1:$AH$1291, 16, FALSE),"")</f>
        <v>7</v>
      </c>
      <c r="O676" s="17">
        <f>_xlfn.IFNA(VLOOKUP(CONCATENATE($A676,"_",$B676), 'Srbench noise 0.01'!$A$1:$AH$1291, 18, FALSE),"")</f>
        <v>7.5</v>
      </c>
      <c r="P676" s="17" t="str">
        <f>_xlfn.IFNA(VLOOKUP(CONCATENATE($A676,"_",$B676), 'Srbench noise 0.01'!$A$1:$AH$1291, 28, FALSE),"")</f>
        <v>0.08*x0*x1/x2</v>
      </c>
      <c r="Q676" s="17">
        <f t="shared" si="63"/>
        <v>1</v>
      </c>
      <c r="R676" s="17">
        <f t="shared" si="64"/>
        <v>0</v>
      </c>
      <c r="S676" s="4">
        <f t="shared" si="65"/>
        <v>0</v>
      </c>
    </row>
    <row r="677" spans="1:19" x14ac:dyDescent="0.25">
      <c r="A677" t="s">
        <v>60</v>
      </c>
      <c r="B677">
        <v>14423</v>
      </c>
      <c r="C677" t="str">
        <f>VLOOKUP(A677,'srbench true models'!$A$1:$B$133,2,FALSE)</f>
        <v xml:space="preserve"> q*h/(4*3.1415926535*m)</v>
      </c>
      <c r="D677" s="3">
        <f>_xlfn.IFNA(VLOOKUP(CONCATENATE($A677,"_",$B677), 'Srbench noise 0'!$A$1:$AH$1291, 32, FALSE),"")</f>
        <v>1</v>
      </c>
      <c r="E677" s="17">
        <f>_xlfn.IFNA(VLOOKUP(CONCATENATE($A677,"_",$B677), 'Srbench noise 0'!$A$1:$AH$1291, 34, FALSE),"")</f>
        <v>1E-8</v>
      </c>
      <c r="F677" s="17">
        <f>_xlfn.IFNA(VLOOKUP(CONCATENATE($A677,"_",$B677), 'Srbench noise 0'!$A$1:$AH$1291, 16, FALSE),"")</f>
        <v>7</v>
      </c>
      <c r="G677" s="17">
        <f>_xlfn.IFNA(VLOOKUP(CONCATENATE($A677,"_",$B677), 'Srbench noise 0'!$A$1:$AH$1291, 18, FALSE),"")</f>
        <v>7.7</v>
      </c>
      <c r="H677" s="17" t="str">
        <f>_xlfn.IFNA(VLOOKUP(CONCATENATE($A677,"_",$B677), 'Srbench noise 0'!$A$1:$AH$1291, 28, FALSE),"")</f>
        <v>0.07957747*x0*x1/x2</v>
      </c>
      <c r="I677" s="17">
        <f t="shared" si="60"/>
        <v>1</v>
      </c>
      <c r="J677" s="17">
        <f t="shared" si="61"/>
        <v>1</v>
      </c>
      <c r="K677" s="4">
        <f t="shared" si="62"/>
        <v>1</v>
      </c>
      <c r="L677" s="3">
        <f>_xlfn.IFNA(VLOOKUP(CONCATENATE($A677,"_",$B677), 'Srbench noise 0.01'!$A$1:$AH$1291, 32, FALSE),"")</f>
        <v>0.99992652999999998</v>
      </c>
      <c r="M677" s="17">
        <f>_xlfn.IFNA(VLOOKUP(CONCATENATE($A677,"_",$B677), 'Srbench noise 0.01'!$A$1:$AH$1291, 34, FALSE),"")</f>
        <v>1.95225E-3</v>
      </c>
      <c r="N677" s="17">
        <f>_xlfn.IFNA(VLOOKUP(CONCATENATE($A677,"_",$B677), 'Srbench noise 0.01'!$A$1:$AH$1291, 16, FALSE),"")</f>
        <v>7</v>
      </c>
      <c r="O677" s="17">
        <f>_xlfn.IFNA(VLOOKUP(CONCATENATE($A677,"_",$B677), 'Srbench noise 0.01'!$A$1:$AH$1291, 18, FALSE),"")</f>
        <v>6.6</v>
      </c>
      <c r="P677" s="17" t="str">
        <f>_xlfn.IFNA(VLOOKUP(CONCATENATE($A677,"_",$B677), 'Srbench noise 0.01'!$A$1:$AH$1291, 28, FALSE),"")</f>
        <v>0.08*x0*x1/x2</v>
      </c>
      <c r="Q677" s="17">
        <f t="shared" si="63"/>
        <v>1</v>
      </c>
      <c r="R677" s="17">
        <f t="shared" si="64"/>
        <v>0</v>
      </c>
      <c r="S677" s="4">
        <f t="shared" si="65"/>
        <v>0</v>
      </c>
    </row>
    <row r="678" spans="1:19" x14ac:dyDescent="0.25">
      <c r="A678" t="s">
        <v>60</v>
      </c>
      <c r="B678">
        <v>15795</v>
      </c>
      <c r="C678" t="str">
        <f>VLOOKUP(A678,'srbench true models'!$A$1:$B$133,2,FALSE)</f>
        <v xml:space="preserve"> q*h/(4*3.1415926535*m)</v>
      </c>
      <c r="D678" s="3">
        <f>_xlfn.IFNA(VLOOKUP(CONCATENATE($A678,"_",$B678), 'Srbench noise 0'!$A$1:$AH$1291, 32, FALSE),"")</f>
        <v>1</v>
      </c>
      <c r="E678" s="17">
        <f>_xlfn.IFNA(VLOOKUP(CONCATENATE($A678,"_",$B678), 'Srbench noise 0'!$A$1:$AH$1291, 34, FALSE),"")</f>
        <v>1E-8</v>
      </c>
      <c r="F678" s="17">
        <f>_xlfn.IFNA(VLOOKUP(CONCATENATE($A678,"_",$B678), 'Srbench noise 0'!$A$1:$AH$1291, 16, FALSE),"")</f>
        <v>7</v>
      </c>
      <c r="G678" s="17">
        <f>_xlfn.IFNA(VLOOKUP(CONCATENATE($A678,"_",$B678), 'Srbench noise 0'!$A$1:$AH$1291, 18, FALSE),"")</f>
        <v>7.3</v>
      </c>
      <c r="H678" s="17" t="str">
        <f>_xlfn.IFNA(VLOOKUP(CONCATENATE($A678,"_",$B678), 'Srbench noise 0'!$A$1:$AH$1291, 28, FALSE),"")</f>
        <v>0.07957747*x0*x1/x2</v>
      </c>
      <c r="I678" s="17">
        <f t="shared" si="60"/>
        <v>1</v>
      </c>
      <c r="J678" s="17">
        <f t="shared" si="61"/>
        <v>1</v>
      </c>
      <c r="K678" s="4">
        <f t="shared" si="62"/>
        <v>1</v>
      </c>
      <c r="L678" s="3">
        <f>_xlfn.IFNA(VLOOKUP(CONCATENATE($A678,"_",$B678), 'Srbench noise 0.01'!$A$1:$AH$1291, 32, FALSE),"")</f>
        <v>0.99992758999999998</v>
      </c>
      <c r="M678" s="17">
        <f>_xlfn.IFNA(VLOOKUP(CONCATENATE($A678,"_",$B678), 'Srbench noise 0.01'!$A$1:$AH$1291, 34, FALSE),"")</f>
        <v>1.9592400000000001E-3</v>
      </c>
      <c r="N678" s="17">
        <f>_xlfn.IFNA(VLOOKUP(CONCATENATE($A678,"_",$B678), 'Srbench noise 0.01'!$A$1:$AH$1291, 16, FALSE),"")</f>
        <v>7</v>
      </c>
      <c r="O678" s="17">
        <f>_xlfn.IFNA(VLOOKUP(CONCATENATE($A678,"_",$B678), 'Srbench noise 0.01'!$A$1:$AH$1291, 18, FALSE),"")</f>
        <v>7.9</v>
      </c>
      <c r="P678" s="17" t="str">
        <f>_xlfn.IFNA(VLOOKUP(CONCATENATE($A678,"_",$B678), 'Srbench noise 0.01'!$A$1:$AH$1291, 28, FALSE),"")</f>
        <v>0.08*x0*x1/x2</v>
      </c>
      <c r="Q678" s="17">
        <f t="shared" si="63"/>
        <v>1</v>
      </c>
      <c r="R678" s="17">
        <f t="shared" si="64"/>
        <v>0</v>
      </c>
      <c r="S678" s="4">
        <f t="shared" si="65"/>
        <v>0</v>
      </c>
    </row>
    <row r="679" spans="1:19" x14ac:dyDescent="0.25">
      <c r="A679" t="s">
        <v>60</v>
      </c>
      <c r="B679">
        <v>16850</v>
      </c>
      <c r="C679" t="str">
        <f>VLOOKUP(A679,'srbench true models'!$A$1:$B$133,2,FALSE)</f>
        <v xml:space="preserve"> q*h/(4*3.1415926535*m)</v>
      </c>
      <c r="D679" s="3">
        <f>_xlfn.IFNA(VLOOKUP(CONCATENATE($A679,"_",$B679), 'Srbench noise 0'!$A$1:$AH$1291, 32, FALSE),"")</f>
        <v>1</v>
      </c>
      <c r="E679" s="17">
        <f>_xlfn.IFNA(VLOOKUP(CONCATENATE($A679,"_",$B679), 'Srbench noise 0'!$A$1:$AH$1291, 34, FALSE),"")</f>
        <v>1E-8</v>
      </c>
      <c r="F679" s="17">
        <f>_xlfn.IFNA(VLOOKUP(CONCATENATE($A679,"_",$B679), 'Srbench noise 0'!$A$1:$AH$1291, 16, FALSE),"")</f>
        <v>7</v>
      </c>
      <c r="G679" s="17">
        <f>_xlfn.IFNA(VLOOKUP(CONCATENATE($A679,"_",$B679), 'Srbench noise 0'!$A$1:$AH$1291, 18, FALSE),"")</f>
        <v>7.7</v>
      </c>
      <c r="H679" s="17" t="str">
        <f>_xlfn.IFNA(VLOOKUP(CONCATENATE($A679,"_",$B679), 'Srbench noise 0'!$A$1:$AH$1291, 28, FALSE),"")</f>
        <v>0.07957747*x0*x1/x2</v>
      </c>
      <c r="I679" s="17">
        <f t="shared" si="60"/>
        <v>1</v>
      </c>
      <c r="J679" s="17">
        <f t="shared" si="61"/>
        <v>1</v>
      </c>
      <c r="K679" s="4">
        <f t="shared" si="62"/>
        <v>1</v>
      </c>
      <c r="L679" s="3">
        <f>_xlfn.IFNA(VLOOKUP(CONCATENATE($A679,"_",$B679), 'Srbench noise 0.01'!$A$1:$AH$1291, 32, FALSE),"")</f>
        <v>0.99992723999999999</v>
      </c>
      <c r="M679" s="17">
        <f>_xlfn.IFNA(VLOOKUP(CONCATENATE($A679,"_",$B679), 'Srbench noise 0.01'!$A$1:$AH$1291, 34, FALSE),"")</f>
        <v>1.9747599999999999E-3</v>
      </c>
      <c r="N679" s="17">
        <f>_xlfn.IFNA(VLOOKUP(CONCATENATE($A679,"_",$B679), 'Srbench noise 0.01'!$A$1:$AH$1291, 16, FALSE),"")</f>
        <v>7</v>
      </c>
      <c r="O679" s="17">
        <f>_xlfn.IFNA(VLOOKUP(CONCATENATE($A679,"_",$B679), 'Srbench noise 0.01'!$A$1:$AH$1291, 18, FALSE),"")</f>
        <v>7</v>
      </c>
      <c r="P679" s="17" t="str">
        <f>_xlfn.IFNA(VLOOKUP(CONCATENATE($A679,"_",$B679), 'Srbench noise 0.01'!$A$1:$AH$1291, 28, FALSE),"")</f>
        <v>0.08*x0*x1/x2</v>
      </c>
      <c r="Q679" s="17">
        <f t="shared" si="63"/>
        <v>1</v>
      </c>
      <c r="R679" s="17">
        <f t="shared" si="64"/>
        <v>0</v>
      </c>
      <c r="S679" s="4">
        <f t="shared" si="65"/>
        <v>0</v>
      </c>
    </row>
    <row r="680" spans="1:19" x14ac:dyDescent="0.25">
      <c r="A680" t="s">
        <v>60</v>
      </c>
      <c r="B680">
        <v>21962</v>
      </c>
      <c r="C680" t="str">
        <f>VLOOKUP(A680,'srbench true models'!$A$1:$B$133,2,FALSE)</f>
        <v xml:space="preserve"> q*h/(4*3.1415926535*m)</v>
      </c>
      <c r="D680" s="3">
        <f>_xlfn.IFNA(VLOOKUP(CONCATENATE($A680,"_",$B680), 'Srbench noise 0'!$A$1:$AH$1291, 32, FALSE),"")</f>
        <v>1</v>
      </c>
      <c r="E680" s="17">
        <f>_xlfn.IFNA(VLOOKUP(CONCATENATE($A680,"_",$B680), 'Srbench noise 0'!$A$1:$AH$1291, 34, FALSE),"")</f>
        <v>1E-8</v>
      </c>
      <c r="F680" s="17">
        <f>_xlfn.IFNA(VLOOKUP(CONCATENATE($A680,"_",$B680), 'Srbench noise 0'!$A$1:$AH$1291, 16, FALSE),"")</f>
        <v>7</v>
      </c>
      <c r="G680" s="17">
        <f>_xlfn.IFNA(VLOOKUP(CONCATENATE($A680,"_",$B680), 'Srbench noise 0'!$A$1:$AH$1291, 18, FALSE),"")</f>
        <v>7.6</v>
      </c>
      <c r="H680" s="17" t="str">
        <f>_xlfn.IFNA(VLOOKUP(CONCATENATE($A680,"_",$B680), 'Srbench noise 0'!$A$1:$AH$1291, 28, FALSE),"")</f>
        <v>0.07957747*x0*x1/x2</v>
      </c>
      <c r="I680" s="17">
        <f t="shared" si="60"/>
        <v>1</v>
      </c>
      <c r="J680" s="17">
        <f t="shared" si="61"/>
        <v>1</v>
      </c>
      <c r="K680" s="4">
        <f t="shared" si="62"/>
        <v>1</v>
      </c>
      <c r="L680" s="3">
        <f>_xlfn.IFNA(VLOOKUP(CONCATENATE($A680,"_",$B680), 'Srbench noise 0.01'!$A$1:$AH$1291, 32, FALSE),"")</f>
        <v>0.99992639000000005</v>
      </c>
      <c r="M680" s="17">
        <f>_xlfn.IFNA(VLOOKUP(CONCATENATE($A680,"_",$B680), 'Srbench noise 0.01'!$A$1:$AH$1291, 34, FALSE),"")</f>
        <v>1.9337499999999999E-3</v>
      </c>
      <c r="N680" s="17">
        <f>_xlfn.IFNA(VLOOKUP(CONCATENATE($A680,"_",$B680), 'Srbench noise 0.01'!$A$1:$AH$1291, 16, FALSE),"")</f>
        <v>7</v>
      </c>
      <c r="O680" s="17">
        <f>_xlfn.IFNA(VLOOKUP(CONCATENATE($A680,"_",$B680), 'Srbench noise 0.01'!$A$1:$AH$1291, 18, FALSE),"")</f>
        <v>7.9</v>
      </c>
      <c r="P680" s="17" t="str">
        <f>_xlfn.IFNA(VLOOKUP(CONCATENATE($A680,"_",$B680), 'Srbench noise 0.01'!$A$1:$AH$1291, 28, FALSE),"")</f>
        <v>0.08*x0*x1/x2</v>
      </c>
      <c r="Q680" s="17">
        <f t="shared" si="63"/>
        <v>1</v>
      </c>
      <c r="R680" s="17">
        <f t="shared" si="64"/>
        <v>0</v>
      </c>
      <c r="S680" s="4">
        <f t="shared" si="65"/>
        <v>0</v>
      </c>
    </row>
    <row r="681" spans="1:19" x14ac:dyDescent="0.25">
      <c r="A681" t="s">
        <v>60</v>
      </c>
      <c r="B681">
        <v>23654</v>
      </c>
      <c r="C681" t="str">
        <f>VLOOKUP(A681,'srbench true models'!$A$1:$B$133,2,FALSE)</f>
        <v xml:space="preserve"> q*h/(4*3.1415926535*m)</v>
      </c>
      <c r="D681" s="3">
        <f>_xlfn.IFNA(VLOOKUP(CONCATENATE($A681,"_",$B681), 'Srbench noise 0'!$A$1:$AH$1291, 32, FALSE),"")</f>
        <v>1</v>
      </c>
      <c r="E681" s="17">
        <f>_xlfn.IFNA(VLOOKUP(CONCATENATE($A681,"_",$B681), 'Srbench noise 0'!$A$1:$AH$1291, 34, FALSE),"")</f>
        <v>1E-8</v>
      </c>
      <c r="F681" s="17">
        <f>_xlfn.IFNA(VLOOKUP(CONCATENATE($A681,"_",$B681), 'Srbench noise 0'!$A$1:$AH$1291, 16, FALSE),"")</f>
        <v>7</v>
      </c>
      <c r="G681" s="17">
        <f>_xlfn.IFNA(VLOOKUP(CONCATENATE($A681,"_",$B681), 'Srbench noise 0'!$A$1:$AH$1291, 18, FALSE),"")</f>
        <v>7.8</v>
      </c>
      <c r="H681" s="17" t="str">
        <f>_xlfn.IFNA(VLOOKUP(CONCATENATE($A681,"_",$B681), 'Srbench noise 0'!$A$1:$AH$1291, 28, FALSE),"")</f>
        <v>0.07957747*x0*x1/x2</v>
      </c>
      <c r="I681" s="17">
        <f t="shared" si="60"/>
        <v>1</v>
      </c>
      <c r="J681" s="17">
        <f t="shared" si="61"/>
        <v>1</v>
      </c>
      <c r="K681" s="4">
        <f t="shared" si="62"/>
        <v>1</v>
      </c>
      <c r="L681" s="3">
        <f>_xlfn.IFNA(VLOOKUP(CONCATENATE($A681,"_",$B681), 'Srbench noise 0.01'!$A$1:$AH$1291, 32, FALSE),"")</f>
        <v>0.99992665999999997</v>
      </c>
      <c r="M681" s="17">
        <f>_xlfn.IFNA(VLOOKUP(CONCATENATE($A681,"_",$B681), 'Srbench noise 0.01'!$A$1:$AH$1291, 34, FALSE),"")</f>
        <v>1.9595400000000001E-3</v>
      </c>
      <c r="N681" s="17">
        <f>_xlfn.IFNA(VLOOKUP(CONCATENATE($A681,"_",$B681), 'Srbench noise 0.01'!$A$1:$AH$1291, 16, FALSE),"")</f>
        <v>7</v>
      </c>
      <c r="O681" s="17">
        <f>_xlfn.IFNA(VLOOKUP(CONCATENATE($A681,"_",$B681), 'Srbench noise 0.01'!$A$1:$AH$1291, 18, FALSE),"")</f>
        <v>7.5</v>
      </c>
      <c r="P681" s="17" t="str">
        <f>_xlfn.IFNA(VLOOKUP(CONCATENATE($A681,"_",$B681), 'Srbench noise 0.01'!$A$1:$AH$1291, 28, FALSE),"")</f>
        <v>0.08*x0*x1/x2</v>
      </c>
      <c r="Q681" s="17">
        <f t="shared" si="63"/>
        <v>1</v>
      </c>
      <c r="R681" s="17">
        <f t="shared" si="64"/>
        <v>0</v>
      </c>
      <c r="S681" s="4">
        <f t="shared" si="65"/>
        <v>0</v>
      </c>
    </row>
    <row r="682" spans="1:19" x14ac:dyDescent="0.25">
      <c r="A682" t="s">
        <v>60</v>
      </c>
      <c r="B682">
        <v>28020</v>
      </c>
      <c r="C682" t="str">
        <f>VLOOKUP(A682,'srbench true models'!$A$1:$B$133,2,FALSE)</f>
        <v xml:space="preserve"> q*h/(4*3.1415926535*m)</v>
      </c>
      <c r="D682" s="3">
        <f>_xlfn.IFNA(VLOOKUP(CONCATENATE($A682,"_",$B682), 'Srbench noise 0'!$A$1:$AH$1291, 32, FALSE),"")</f>
        <v>1</v>
      </c>
      <c r="E682" s="17">
        <f>_xlfn.IFNA(VLOOKUP(CONCATENATE($A682,"_",$B682), 'Srbench noise 0'!$A$1:$AH$1291, 34, FALSE),"")</f>
        <v>1E-8</v>
      </c>
      <c r="F682" s="17">
        <f>_xlfn.IFNA(VLOOKUP(CONCATENATE($A682,"_",$B682), 'Srbench noise 0'!$A$1:$AH$1291, 16, FALSE),"")</f>
        <v>7</v>
      </c>
      <c r="G682" s="17">
        <f>_xlfn.IFNA(VLOOKUP(CONCATENATE($A682,"_",$B682), 'Srbench noise 0'!$A$1:$AH$1291, 18, FALSE),"")</f>
        <v>6.7</v>
      </c>
      <c r="H682" s="17" t="str">
        <f>_xlfn.IFNA(VLOOKUP(CONCATENATE($A682,"_",$B682), 'Srbench noise 0'!$A$1:$AH$1291, 28, FALSE),"")</f>
        <v>0.07957747*x0*x1/x2</v>
      </c>
      <c r="I682" s="17">
        <f t="shared" si="60"/>
        <v>1</v>
      </c>
      <c r="J682" s="17">
        <f t="shared" si="61"/>
        <v>1</v>
      </c>
      <c r="K682" s="4">
        <f t="shared" si="62"/>
        <v>1</v>
      </c>
      <c r="L682" s="3">
        <f>_xlfn.IFNA(VLOOKUP(CONCATENATE($A682,"_",$B682), 'Srbench noise 0.01'!$A$1:$AH$1291, 32, FALSE),"")</f>
        <v>0.99992661999999999</v>
      </c>
      <c r="M682" s="17">
        <f>_xlfn.IFNA(VLOOKUP(CONCATENATE($A682,"_",$B682), 'Srbench noise 0.01'!$A$1:$AH$1291, 34, FALSE),"")</f>
        <v>1.9536000000000002E-3</v>
      </c>
      <c r="N682" s="17">
        <f>_xlfn.IFNA(VLOOKUP(CONCATENATE($A682,"_",$B682), 'Srbench noise 0.01'!$A$1:$AH$1291, 16, FALSE),"")</f>
        <v>7</v>
      </c>
      <c r="O682" s="17">
        <f>_xlfn.IFNA(VLOOKUP(CONCATENATE($A682,"_",$B682), 'Srbench noise 0.01'!$A$1:$AH$1291, 18, FALSE),"")</f>
        <v>6.8</v>
      </c>
      <c r="P682" s="17" t="str">
        <f>_xlfn.IFNA(VLOOKUP(CONCATENATE($A682,"_",$B682), 'Srbench noise 0.01'!$A$1:$AH$1291, 28, FALSE),"")</f>
        <v>0.08*x0*x1/x2</v>
      </c>
      <c r="Q682" s="17">
        <f t="shared" si="63"/>
        <v>1</v>
      </c>
      <c r="R682" s="17">
        <f t="shared" si="64"/>
        <v>0</v>
      </c>
      <c r="S682" s="4">
        <f t="shared" si="65"/>
        <v>0</v>
      </c>
    </row>
    <row r="683" spans="1:19" x14ac:dyDescent="0.25">
      <c r="A683" t="s">
        <v>60</v>
      </c>
      <c r="B683">
        <v>29910</v>
      </c>
      <c r="C683" t="str">
        <f>VLOOKUP(A683,'srbench true models'!$A$1:$B$133,2,FALSE)</f>
        <v xml:space="preserve"> q*h/(4*3.1415926535*m)</v>
      </c>
      <c r="D683" s="3">
        <f>_xlfn.IFNA(VLOOKUP(CONCATENATE($A683,"_",$B683), 'Srbench noise 0'!$A$1:$AH$1291, 32, FALSE),"")</f>
        <v>1</v>
      </c>
      <c r="E683" s="17">
        <f>_xlfn.IFNA(VLOOKUP(CONCATENATE($A683,"_",$B683), 'Srbench noise 0'!$A$1:$AH$1291, 34, FALSE),"")</f>
        <v>1E-8</v>
      </c>
      <c r="F683" s="17">
        <f>_xlfn.IFNA(VLOOKUP(CONCATENATE($A683,"_",$B683), 'Srbench noise 0'!$A$1:$AH$1291, 16, FALSE),"")</f>
        <v>7</v>
      </c>
      <c r="G683" s="17">
        <f>_xlfn.IFNA(VLOOKUP(CONCATENATE($A683,"_",$B683), 'Srbench noise 0'!$A$1:$AH$1291, 18, FALSE),"")</f>
        <v>7.3</v>
      </c>
      <c r="H683" s="17" t="str">
        <f>_xlfn.IFNA(VLOOKUP(CONCATENATE($A683,"_",$B683), 'Srbench noise 0'!$A$1:$AH$1291, 28, FALSE),"")</f>
        <v>0.07957747*x0*x1/x2</v>
      </c>
      <c r="I683" s="17">
        <f t="shared" si="60"/>
        <v>1</v>
      </c>
      <c r="J683" s="17">
        <f t="shared" si="61"/>
        <v>1</v>
      </c>
      <c r="K683" s="4">
        <f t="shared" si="62"/>
        <v>1</v>
      </c>
      <c r="L683" s="3">
        <f>_xlfn.IFNA(VLOOKUP(CONCATENATE($A683,"_",$B683), 'Srbench noise 0.01'!$A$1:$AH$1291, 32, FALSE),"")</f>
        <v>0.99992702</v>
      </c>
      <c r="M683" s="17">
        <f>_xlfn.IFNA(VLOOKUP(CONCATENATE($A683,"_",$B683), 'Srbench noise 0.01'!$A$1:$AH$1291, 34, FALSE),"")</f>
        <v>1.9605199999999999E-3</v>
      </c>
      <c r="N683" s="17">
        <f>_xlfn.IFNA(VLOOKUP(CONCATENATE($A683,"_",$B683), 'Srbench noise 0.01'!$A$1:$AH$1291, 16, FALSE),"")</f>
        <v>7</v>
      </c>
      <c r="O683" s="17">
        <f>_xlfn.IFNA(VLOOKUP(CONCATENATE($A683,"_",$B683), 'Srbench noise 0.01'!$A$1:$AH$1291, 18, FALSE),"")</f>
        <v>6.9</v>
      </c>
      <c r="P683" s="17" t="str">
        <f>_xlfn.IFNA(VLOOKUP(CONCATENATE($A683,"_",$B683), 'Srbench noise 0.01'!$A$1:$AH$1291, 28, FALSE),"")</f>
        <v>0.08*x0*x1/x2</v>
      </c>
      <c r="Q683" s="17">
        <f t="shared" si="63"/>
        <v>1</v>
      </c>
      <c r="R683" s="17">
        <f t="shared" si="64"/>
        <v>0</v>
      </c>
      <c r="S683" s="4">
        <f t="shared" si="65"/>
        <v>0</v>
      </c>
    </row>
    <row r="684" spans="1:19" x14ac:dyDescent="0.25">
      <c r="A684" t="s">
        <v>122</v>
      </c>
      <c r="B684">
        <v>860</v>
      </c>
      <c r="C684" t="str">
        <f>VLOOKUP(A684,'srbench true models'!$A$1:$B$133,2,FALSE)</f>
        <v xml:space="preserve"> g_*mom*B*Jz/(h/(2*3.1415926535))</v>
      </c>
      <c r="D684" s="3">
        <f>_xlfn.IFNA(VLOOKUP(CONCATENATE($A684,"_",$B684), 'Srbench noise 0'!$A$1:$AH$1291, 32, FALSE),"")</f>
        <v>1</v>
      </c>
      <c r="E684" s="17">
        <f>_xlfn.IFNA(VLOOKUP(CONCATENATE($A684,"_",$B684), 'Srbench noise 0'!$A$1:$AH$1291, 34, FALSE),"")</f>
        <v>1.4000000000000001E-7</v>
      </c>
      <c r="F684" s="17">
        <f>_xlfn.IFNA(VLOOKUP(CONCATENATE($A684,"_",$B684), 'Srbench noise 0'!$A$1:$AH$1291, 16, FALSE),"")</f>
        <v>9</v>
      </c>
      <c r="G684" s="17">
        <f>_xlfn.IFNA(VLOOKUP(CONCATENATE($A684,"_",$B684), 'Srbench noise 0'!$A$1:$AH$1291, 18, FALSE),"")</f>
        <v>20.2</v>
      </c>
      <c r="H684" s="17" t="str">
        <f>_xlfn.IFNA(VLOOKUP(CONCATENATE($A684,"_",$B684), 'Srbench noise 0'!$A$1:$AH$1291, 28, FALSE),"")</f>
        <v>6.28318531*x0*x2*x3*x4/x1</v>
      </c>
      <c r="I684" s="17">
        <f t="shared" si="60"/>
        <v>1</v>
      </c>
      <c r="J684" s="17">
        <f t="shared" si="61"/>
        <v>1</v>
      </c>
      <c r="K684" s="4">
        <f t="shared" si="62"/>
        <v>1</v>
      </c>
      <c r="L684" s="3">
        <f>_xlfn.IFNA(VLOOKUP(CONCATENATE($A684,"_",$B684), 'Srbench noise 0.01'!$A$1:$AH$1291, 32, FALSE),"")</f>
        <v>0.99999952000000003</v>
      </c>
      <c r="M684" s="17">
        <f>_xlfn.IFNA(VLOOKUP(CONCATENATE($A684,"_",$B684), 'Srbench noise 0.01'!$A$1:$AH$1291, 34, FALSE),"")</f>
        <v>0.15328394000000001</v>
      </c>
      <c r="N684" s="17">
        <f>_xlfn.IFNA(VLOOKUP(CONCATENATE($A684,"_",$B684), 'Srbench noise 0.01'!$A$1:$AH$1291, 16, FALSE),"")</f>
        <v>9</v>
      </c>
      <c r="O684" s="17">
        <f>_xlfn.IFNA(VLOOKUP(CONCATENATE($A684,"_",$B684), 'Srbench noise 0.01'!$A$1:$AH$1291, 18, FALSE),"")</f>
        <v>3601.2</v>
      </c>
      <c r="P684" s="17" t="str">
        <f>_xlfn.IFNA(VLOOKUP(CONCATENATE($A684,"_",$B684), 'Srbench noise 0.01'!$A$1:$AH$1291, 28, FALSE),"")</f>
        <v>6.28*x0*x2*x3*x4/x1</v>
      </c>
      <c r="Q684" s="17">
        <f t="shared" si="63"/>
        <v>1</v>
      </c>
      <c r="R684" s="17">
        <f t="shared" si="64"/>
        <v>0</v>
      </c>
      <c r="S684" s="4">
        <f t="shared" si="65"/>
        <v>0</v>
      </c>
    </row>
    <row r="685" spans="1:19" x14ac:dyDescent="0.25">
      <c r="A685" t="s">
        <v>122</v>
      </c>
      <c r="B685">
        <v>4426</v>
      </c>
      <c r="C685" t="str">
        <f>VLOOKUP(A685,'srbench true models'!$A$1:$B$133,2,FALSE)</f>
        <v xml:space="preserve"> g_*mom*B*Jz/(h/(2*3.1415926535))</v>
      </c>
      <c r="D685" s="3">
        <f>_xlfn.IFNA(VLOOKUP(CONCATENATE($A685,"_",$B685), 'Srbench noise 0'!$A$1:$AH$1291, 32, FALSE),"")</f>
        <v>1</v>
      </c>
      <c r="E685" s="17">
        <f>_xlfn.IFNA(VLOOKUP(CONCATENATE($A685,"_",$B685), 'Srbench noise 0'!$A$1:$AH$1291, 34, FALSE),"")</f>
        <v>1.4000000000000001E-7</v>
      </c>
      <c r="F685" s="17">
        <f>_xlfn.IFNA(VLOOKUP(CONCATENATE($A685,"_",$B685), 'Srbench noise 0'!$A$1:$AH$1291, 16, FALSE),"")</f>
        <v>9</v>
      </c>
      <c r="G685" s="17">
        <f>_xlfn.IFNA(VLOOKUP(CONCATENATE($A685,"_",$B685), 'Srbench noise 0'!$A$1:$AH$1291, 18, FALSE),"")</f>
        <v>25.3</v>
      </c>
      <c r="H685" s="17" t="str">
        <f>_xlfn.IFNA(VLOOKUP(CONCATENATE($A685,"_",$B685), 'Srbench noise 0'!$A$1:$AH$1291, 28, FALSE),"")</f>
        <v>6.28318531*x0*x2*x3*x4/x1</v>
      </c>
      <c r="I685" s="17">
        <f t="shared" si="60"/>
        <v>1</v>
      </c>
      <c r="J685" s="17">
        <f t="shared" si="61"/>
        <v>1</v>
      </c>
      <c r="K685" s="4">
        <f t="shared" si="62"/>
        <v>1</v>
      </c>
      <c r="L685" s="3">
        <f>_xlfn.IFNA(VLOOKUP(CONCATENATE($A685,"_",$B685), 'Srbench noise 0.01'!$A$1:$AH$1291, 32, FALSE),"")</f>
        <v>0.99999952000000003</v>
      </c>
      <c r="M685" s="17">
        <f>_xlfn.IFNA(VLOOKUP(CONCATENATE($A685,"_",$B685), 'Srbench noise 0.01'!$A$1:$AH$1291, 34, FALSE),"")</f>
        <v>0.15295884000000001</v>
      </c>
      <c r="N685" s="17">
        <f>_xlfn.IFNA(VLOOKUP(CONCATENATE($A685,"_",$B685), 'Srbench noise 0.01'!$A$1:$AH$1291, 16, FALSE),"")</f>
        <v>9</v>
      </c>
      <c r="O685" s="17">
        <f>_xlfn.IFNA(VLOOKUP(CONCATENATE($A685,"_",$B685), 'Srbench noise 0.01'!$A$1:$AH$1291, 18, FALSE),"")</f>
        <v>3600.8</v>
      </c>
      <c r="P685" s="17" t="str">
        <f>_xlfn.IFNA(VLOOKUP(CONCATENATE($A685,"_",$B685), 'Srbench noise 0.01'!$A$1:$AH$1291, 28, FALSE),"")</f>
        <v>6.28*x0*x2*x3*x4/x1</v>
      </c>
      <c r="Q685" s="17">
        <f t="shared" si="63"/>
        <v>1</v>
      </c>
      <c r="R685" s="17">
        <f t="shared" si="64"/>
        <v>0</v>
      </c>
      <c r="S685" s="4">
        <f t="shared" si="65"/>
        <v>0</v>
      </c>
    </row>
    <row r="686" spans="1:19" x14ac:dyDescent="0.25">
      <c r="A686" t="s">
        <v>122</v>
      </c>
      <c r="B686">
        <v>5390</v>
      </c>
      <c r="C686" t="str">
        <f>VLOOKUP(A686,'srbench true models'!$A$1:$B$133,2,FALSE)</f>
        <v xml:space="preserve"> g_*mom*B*Jz/(h/(2*3.1415926535))</v>
      </c>
      <c r="D686" s="3">
        <f>_xlfn.IFNA(VLOOKUP(CONCATENATE($A686,"_",$B686), 'Srbench noise 0'!$A$1:$AH$1291, 32, FALSE),"")</f>
        <v>1</v>
      </c>
      <c r="E686" s="17">
        <f>_xlfn.IFNA(VLOOKUP(CONCATENATE($A686,"_",$B686), 'Srbench noise 0'!$A$1:$AH$1291, 34, FALSE),"")</f>
        <v>1.3E-7</v>
      </c>
      <c r="F686" s="17">
        <f>_xlfn.IFNA(VLOOKUP(CONCATENATE($A686,"_",$B686), 'Srbench noise 0'!$A$1:$AH$1291, 16, FALSE),"")</f>
        <v>9</v>
      </c>
      <c r="G686" s="17">
        <f>_xlfn.IFNA(VLOOKUP(CONCATENATE($A686,"_",$B686), 'Srbench noise 0'!$A$1:$AH$1291, 18, FALSE),"")</f>
        <v>21</v>
      </c>
      <c r="H686" s="17" t="str">
        <f>_xlfn.IFNA(VLOOKUP(CONCATENATE($A686,"_",$B686), 'Srbench noise 0'!$A$1:$AH$1291, 28, FALSE),"")</f>
        <v>6.28318531*x0*x2*x3*x4/x1</v>
      </c>
      <c r="I686" s="17">
        <f t="shared" si="60"/>
        <v>1</v>
      </c>
      <c r="J686" s="17">
        <f t="shared" si="61"/>
        <v>1</v>
      </c>
      <c r="K686" s="4">
        <f t="shared" si="62"/>
        <v>1</v>
      </c>
      <c r="L686" s="3">
        <f>_xlfn.IFNA(VLOOKUP(CONCATENATE($A686,"_",$B686), 'Srbench noise 0.01'!$A$1:$AH$1291, 32, FALSE),"")</f>
        <v>0.99999952000000003</v>
      </c>
      <c r="M686" s="17">
        <f>_xlfn.IFNA(VLOOKUP(CONCATENATE($A686,"_",$B686), 'Srbench noise 0.01'!$A$1:$AH$1291, 34, FALSE),"")</f>
        <v>0.15232229</v>
      </c>
      <c r="N686" s="17">
        <f>_xlfn.IFNA(VLOOKUP(CONCATENATE($A686,"_",$B686), 'Srbench noise 0.01'!$A$1:$AH$1291, 16, FALSE),"")</f>
        <v>9</v>
      </c>
      <c r="O686" s="17">
        <f>_xlfn.IFNA(VLOOKUP(CONCATENATE($A686,"_",$B686), 'Srbench noise 0.01'!$A$1:$AH$1291, 18, FALSE),"")</f>
        <v>3600.9</v>
      </c>
      <c r="P686" s="17" t="str">
        <f>_xlfn.IFNA(VLOOKUP(CONCATENATE($A686,"_",$B686), 'Srbench noise 0.01'!$A$1:$AH$1291, 28, FALSE),"")</f>
        <v>6.28*x0*x2*x3*x4/x1</v>
      </c>
      <c r="Q686" s="17">
        <f t="shared" si="63"/>
        <v>1</v>
      </c>
      <c r="R686" s="17">
        <f t="shared" si="64"/>
        <v>0</v>
      </c>
      <c r="S686" s="4">
        <f t="shared" si="65"/>
        <v>0</v>
      </c>
    </row>
    <row r="687" spans="1:19" x14ac:dyDescent="0.25">
      <c r="A687" t="s">
        <v>122</v>
      </c>
      <c r="B687">
        <v>14423</v>
      </c>
      <c r="C687" t="str">
        <f>VLOOKUP(A687,'srbench true models'!$A$1:$B$133,2,FALSE)</f>
        <v xml:space="preserve"> g_*mom*B*Jz/(h/(2*3.1415926535))</v>
      </c>
      <c r="D687" s="3">
        <f>_xlfn.IFNA(VLOOKUP(CONCATENATE($A687,"_",$B687), 'Srbench noise 0'!$A$1:$AH$1291, 32, FALSE),"")</f>
        <v>1</v>
      </c>
      <c r="E687" s="17">
        <f>_xlfn.IFNA(VLOOKUP(CONCATENATE($A687,"_",$B687), 'Srbench noise 0'!$A$1:$AH$1291, 34, FALSE),"")</f>
        <v>1.4000000000000001E-7</v>
      </c>
      <c r="F687" s="17">
        <f>_xlfn.IFNA(VLOOKUP(CONCATENATE($A687,"_",$B687), 'Srbench noise 0'!$A$1:$AH$1291, 16, FALSE),"")</f>
        <v>9</v>
      </c>
      <c r="G687" s="17">
        <f>_xlfn.IFNA(VLOOKUP(CONCATENATE($A687,"_",$B687), 'Srbench noise 0'!$A$1:$AH$1291, 18, FALSE),"")</f>
        <v>19.2</v>
      </c>
      <c r="H687" s="17" t="str">
        <f>_xlfn.IFNA(VLOOKUP(CONCATENATE($A687,"_",$B687), 'Srbench noise 0'!$A$1:$AH$1291, 28, FALSE),"")</f>
        <v>6.28318531*x0*x2*x3*x4/x1</v>
      </c>
      <c r="I687" s="17">
        <f t="shared" si="60"/>
        <v>1</v>
      </c>
      <c r="J687" s="17">
        <f t="shared" si="61"/>
        <v>1</v>
      </c>
      <c r="K687" s="4">
        <f t="shared" si="62"/>
        <v>1</v>
      </c>
      <c r="L687" s="3">
        <f>_xlfn.IFNA(VLOOKUP(CONCATENATE($A687,"_",$B687), 'Srbench noise 0.01'!$A$1:$AH$1291, 32, FALSE),"")</f>
        <v>0.99999780000000005</v>
      </c>
      <c r="M687" s="17">
        <f>_xlfn.IFNA(VLOOKUP(CONCATENATE($A687,"_",$B687), 'Srbench noise 0.01'!$A$1:$AH$1291, 34, FALSE),"")</f>
        <v>0.32694619000000003</v>
      </c>
      <c r="N687" s="17">
        <f>_xlfn.IFNA(VLOOKUP(CONCATENATE($A687,"_",$B687), 'Srbench noise 0.01'!$A$1:$AH$1291, 16, FALSE),"")</f>
        <v>9</v>
      </c>
      <c r="O687" s="17">
        <f>_xlfn.IFNA(VLOOKUP(CONCATENATE($A687,"_",$B687), 'Srbench noise 0.01'!$A$1:$AH$1291, 18, FALSE),"")</f>
        <v>3600.6</v>
      </c>
      <c r="P687" s="17" t="str">
        <f>_xlfn.IFNA(VLOOKUP(CONCATENATE($A687,"_",$B687), 'Srbench noise 0.01'!$A$1:$AH$1291, 28, FALSE),"")</f>
        <v>6.29*x0*x2*x3*x4/x1</v>
      </c>
      <c r="Q687" s="17">
        <f t="shared" si="63"/>
        <v>1</v>
      </c>
      <c r="R687" s="17">
        <f t="shared" si="64"/>
        <v>0</v>
      </c>
      <c r="S687" s="4">
        <f t="shared" si="65"/>
        <v>0</v>
      </c>
    </row>
    <row r="688" spans="1:19" x14ac:dyDescent="0.25">
      <c r="A688" t="s">
        <v>122</v>
      </c>
      <c r="B688">
        <v>15795</v>
      </c>
      <c r="C688" t="str">
        <f>VLOOKUP(A688,'srbench true models'!$A$1:$B$133,2,FALSE)</f>
        <v xml:space="preserve"> g_*mom*B*Jz/(h/(2*3.1415926535))</v>
      </c>
      <c r="D688" s="3">
        <f>_xlfn.IFNA(VLOOKUP(CONCATENATE($A688,"_",$B688), 'Srbench noise 0'!$A$1:$AH$1291, 32, FALSE),"")</f>
        <v>1</v>
      </c>
      <c r="E688" s="17">
        <f>_xlfn.IFNA(VLOOKUP(CONCATENATE($A688,"_",$B688), 'Srbench noise 0'!$A$1:$AH$1291, 34, FALSE),"")</f>
        <v>1.3E-7</v>
      </c>
      <c r="F688" s="17">
        <f>_xlfn.IFNA(VLOOKUP(CONCATENATE($A688,"_",$B688), 'Srbench noise 0'!$A$1:$AH$1291, 16, FALSE),"")</f>
        <v>9</v>
      </c>
      <c r="G688" s="17">
        <f>_xlfn.IFNA(VLOOKUP(CONCATENATE($A688,"_",$B688), 'Srbench noise 0'!$A$1:$AH$1291, 18, FALSE),"")</f>
        <v>21.9</v>
      </c>
      <c r="H688" s="17" t="str">
        <f>_xlfn.IFNA(VLOOKUP(CONCATENATE($A688,"_",$B688), 'Srbench noise 0'!$A$1:$AH$1291, 28, FALSE),"")</f>
        <v>6.28318531*x0*x2*x3*x4/x1</v>
      </c>
      <c r="I688" s="17">
        <f t="shared" si="60"/>
        <v>1</v>
      </c>
      <c r="J688" s="17">
        <f t="shared" si="61"/>
        <v>1</v>
      </c>
      <c r="K688" s="4">
        <f t="shared" si="62"/>
        <v>1</v>
      </c>
      <c r="L688" s="3">
        <f>_xlfn.IFNA(VLOOKUP(CONCATENATE($A688,"_",$B688), 'Srbench noise 0.01'!$A$1:$AH$1291, 32, FALSE),"")</f>
        <v>0.99999950999999998</v>
      </c>
      <c r="M688" s="17">
        <f>_xlfn.IFNA(VLOOKUP(CONCATENATE($A688,"_",$B688), 'Srbench noise 0.01'!$A$1:$AH$1291, 34, FALSE),"")</f>
        <v>0.15105052999999999</v>
      </c>
      <c r="N688" s="17">
        <f>_xlfn.IFNA(VLOOKUP(CONCATENATE($A688,"_",$B688), 'Srbench noise 0.01'!$A$1:$AH$1291, 16, FALSE),"")</f>
        <v>9</v>
      </c>
      <c r="O688" s="17">
        <f>_xlfn.IFNA(VLOOKUP(CONCATENATE($A688,"_",$B688), 'Srbench noise 0.01'!$A$1:$AH$1291, 18, FALSE),"")</f>
        <v>3601</v>
      </c>
      <c r="P688" s="17" t="str">
        <f>_xlfn.IFNA(VLOOKUP(CONCATENATE($A688,"_",$B688), 'Srbench noise 0.01'!$A$1:$AH$1291, 28, FALSE),"")</f>
        <v>6.28*x0*x2*x3*x4/x1</v>
      </c>
      <c r="Q688" s="17">
        <f t="shared" si="63"/>
        <v>1</v>
      </c>
      <c r="R688" s="17">
        <f t="shared" si="64"/>
        <v>0</v>
      </c>
      <c r="S688" s="4">
        <f t="shared" si="65"/>
        <v>0</v>
      </c>
    </row>
    <row r="689" spans="1:19" x14ac:dyDescent="0.25">
      <c r="A689" t="s">
        <v>122</v>
      </c>
      <c r="B689">
        <v>16850</v>
      </c>
      <c r="C689" t="str">
        <f>VLOOKUP(A689,'srbench true models'!$A$1:$B$133,2,FALSE)</f>
        <v xml:space="preserve"> g_*mom*B*Jz/(h/(2*3.1415926535))</v>
      </c>
      <c r="D689" s="3">
        <f>_xlfn.IFNA(VLOOKUP(CONCATENATE($A689,"_",$B689), 'Srbench noise 0'!$A$1:$AH$1291, 32, FALSE),"")</f>
        <v>1</v>
      </c>
      <c r="E689" s="17">
        <f>_xlfn.IFNA(VLOOKUP(CONCATENATE($A689,"_",$B689), 'Srbench noise 0'!$A$1:$AH$1291, 34, FALSE),"")</f>
        <v>1.3E-7</v>
      </c>
      <c r="F689" s="17">
        <f>_xlfn.IFNA(VLOOKUP(CONCATENATE($A689,"_",$B689), 'Srbench noise 0'!$A$1:$AH$1291, 16, FALSE),"")</f>
        <v>9</v>
      </c>
      <c r="G689" s="17">
        <f>_xlfn.IFNA(VLOOKUP(CONCATENATE($A689,"_",$B689), 'Srbench noise 0'!$A$1:$AH$1291, 18, FALSE),"")</f>
        <v>20.399999999999999</v>
      </c>
      <c r="H689" s="17" t="str">
        <f>_xlfn.IFNA(VLOOKUP(CONCATENATE($A689,"_",$B689), 'Srbench noise 0'!$A$1:$AH$1291, 28, FALSE),"")</f>
        <v>6.28318531*x0*x2*x3*x4/x1</v>
      </c>
      <c r="I689" s="17">
        <f t="shared" si="60"/>
        <v>1</v>
      </c>
      <c r="J689" s="17">
        <f t="shared" si="61"/>
        <v>1</v>
      </c>
      <c r="K689" s="4">
        <f t="shared" si="62"/>
        <v>1</v>
      </c>
      <c r="L689" s="3">
        <f>_xlfn.IFNA(VLOOKUP(CONCATENATE($A689,"_",$B689), 'Srbench noise 0.01'!$A$1:$AH$1291, 32, FALSE),"")</f>
        <v>0.99999868000000003</v>
      </c>
      <c r="M689" s="17">
        <f>_xlfn.IFNA(VLOOKUP(CONCATENATE($A689,"_",$B689), 'Srbench noise 0.01'!$A$1:$AH$1291, 34, FALSE),"")</f>
        <v>0.25145789000000002</v>
      </c>
      <c r="N689" s="17">
        <f>_xlfn.IFNA(VLOOKUP(CONCATENATE($A689,"_",$B689), 'Srbench noise 0.01'!$A$1:$AH$1291, 16, FALSE),"")</f>
        <v>11</v>
      </c>
      <c r="O689" s="17">
        <f>_xlfn.IFNA(VLOOKUP(CONCATENATE($A689,"_",$B689), 'Srbench noise 0.01'!$A$1:$AH$1291, 18, FALSE),"")</f>
        <v>3600.6</v>
      </c>
      <c r="P689" s="17" t="str">
        <f>_xlfn.IFNA(VLOOKUP(CONCATENATE($A689,"_",$B689), 'Srbench noise 0.01'!$A$1:$AH$1291, 28, FALSE),"")</f>
        <v>6.28*x0*x2*x3*x4/x1 + 0.33</v>
      </c>
      <c r="Q689" s="17">
        <f t="shared" si="63"/>
        <v>1</v>
      </c>
      <c r="R689" s="17">
        <f t="shared" si="64"/>
        <v>0</v>
      </c>
      <c r="S689" s="4">
        <f t="shared" si="65"/>
        <v>0</v>
      </c>
    </row>
    <row r="690" spans="1:19" x14ac:dyDescent="0.25">
      <c r="A690" t="s">
        <v>122</v>
      </c>
      <c r="B690">
        <v>21962</v>
      </c>
      <c r="C690" t="str">
        <f>VLOOKUP(A690,'srbench true models'!$A$1:$B$133,2,FALSE)</f>
        <v xml:space="preserve"> g_*mom*B*Jz/(h/(2*3.1415926535))</v>
      </c>
      <c r="D690" s="3">
        <f>_xlfn.IFNA(VLOOKUP(CONCATENATE($A690,"_",$B690), 'Srbench noise 0'!$A$1:$AH$1291, 32, FALSE),"")</f>
        <v>1</v>
      </c>
      <c r="E690" s="17">
        <f>_xlfn.IFNA(VLOOKUP(CONCATENATE($A690,"_",$B690), 'Srbench noise 0'!$A$1:$AH$1291, 34, FALSE),"")</f>
        <v>1.4000000000000001E-7</v>
      </c>
      <c r="F690" s="17">
        <f>_xlfn.IFNA(VLOOKUP(CONCATENATE($A690,"_",$B690), 'Srbench noise 0'!$A$1:$AH$1291, 16, FALSE),"")</f>
        <v>9</v>
      </c>
      <c r="G690" s="17">
        <f>_xlfn.IFNA(VLOOKUP(CONCATENATE($A690,"_",$B690), 'Srbench noise 0'!$A$1:$AH$1291, 18, FALSE),"")</f>
        <v>18</v>
      </c>
      <c r="H690" s="17" t="str">
        <f>_xlfn.IFNA(VLOOKUP(CONCATENATE($A690,"_",$B690), 'Srbench noise 0'!$A$1:$AH$1291, 28, FALSE),"")</f>
        <v>6.28318531*x0*x2*x3*x4/x1</v>
      </c>
      <c r="I690" s="17">
        <f t="shared" si="60"/>
        <v>1</v>
      </c>
      <c r="J690" s="17">
        <f t="shared" si="61"/>
        <v>1</v>
      </c>
      <c r="K690" s="4">
        <f t="shared" si="62"/>
        <v>1</v>
      </c>
      <c r="L690" s="3">
        <f>_xlfn.IFNA(VLOOKUP(CONCATENATE($A690,"_",$B690), 'Srbench noise 0.01'!$A$1:$AH$1291, 32, FALSE),"")</f>
        <v>0.99999780000000005</v>
      </c>
      <c r="M690" s="17">
        <f>_xlfn.IFNA(VLOOKUP(CONCATENATE($A690,"_",$B690), 'Srbench noise 0.01'!$A$1:$AH$1291, 34, FALSE),"")</f>
        <v>0.32659374000000002</v>
      </c>
      <c r="N690" s="17">
        <f>_xlfn.IFNA(VLOOKUP(CONCATENATE($A690,"_",$B690), 'Srbench noise 0.01'!$A$1:$AH$1291, 16, FALSE),"")</f>
        <v>9</v>
      </c>
      <c r="O690" s="17">
        <f>_xlfn.IFNA(VLOOKUP(CONCATENATE($A690,"_",$B690), 'Srbench noise 0.01'!$A$1:$AH$1291, 18, FALSE),"")</f>
        <v>3600.2</v>
      </c>
      <c r="P690" s="17" t="str">
        <f>_xlfn.IFNA(VLOOKUP(CONCATENATE($A690,"_",$B690), 'Srbench noise 0.01'!$A$1:$AH$1291, 28, FALSE),"")</f>
        <v>6.29*x0*x2*x3*x4/x1</v>
      </c>
      <c r="Q690" s="17">
        <f t="shared" si="63"/>
        <v>1</v>
      </c>
      <c r="R690" s="17">
        <f t="shared" si="64"/>
        <v>0</v>
      </c>
      <c r="S690" s="4">
        <f t="shared" si="65"/>
        <v>0</v>
      </c>
    </row>
    <row r="691" spans="1:19" x14ac:dyDescent="0.25">
      <c r="A691" t="s">
        <v>122</v>
      </c>
      <c r="B691">
        <v>23654</v>
      </c>
      <c r="C691" t="str">
        <f>VLOOKUP(A691,'srbench true models'!$A$1:$B$133,2,FALSE)</f>
        <v xml:space="preserve"> g_*mom*B*Jz/(h/(2*3.1415926535))</v>
      </c>
      <c r="D691" s="3">
        <f>_xlfn.IFNA(VLOOKUP(CONCATENATE($A691,"_",$B691), 'Srbench noise 0'!$A$1:$AH$1291, 32, FALSE),"")</f>
        <v>1</v>
      </c>
      <c r="E691" s="17">
        <f>_xlfn.IFNA(VLOOKUP(CONCATENATE($A691,"_",$B691), 'Srbench noise 0'!$A$1:$AH$1291, 34, FALSE),"")</f>
        <v>1.3E-7</v>
      </c>
      <c r="F691" s="17">
        <f>_xlfn.IFNA(VLOOKUP(CONCATENATE($A691,"_",$B691), 'Srbench noise 0'!$A$1:$AH$1291, 16, FALSE),"")</f>
        <v>9</v>
      </c>
      <c r="G691" s="17">
        <f>_xlfn.IFNA(VLOOKUP(CONCATENATE($A691,"_",$B691), 'Srbench noise 0'!$A$1:$AH$1291, 18, FALSE),"")</f>
        <v>21.2</v>
      </c>
      <c r="H691" s="17" t="str">
        <f>_xlfn.IFNA(VLOOKUP(CONCATENATE($A691,"_",$B691), 'Srbench noise 0'!$A$1:$AH$1291, 28, FALSE),"")</f>
        <v>6.28318531*x0*x2*x3*x4/x1</v>
      </c>
      <c r="I691" s="17">
        <f t="shared" si="60"/>
        <v>1</v>
      </c>
      <c r="J691" s="17">
        <f t="shared" si="61"/>
        <v>1</v>
      </c>
      <c r="K691" s="4">
        <f t="shared" si="62"/>
        <v>1</v>
      </c>
      <c r="L691" s="3">
        <f>_xlfn.IFNA(VLOOKUP(CONCATENATE($A691,"_",$B691), 'Srbench noise 0.01'!$A$1:$AH$1291, 32, FALSE),"")</f>
        <v>0.99999952000000003</v>
      </c>
      <c r="M691" s="17">
        <f>_xlfn.IFNA(VLOOKUP(CONCATENATE($A691,"_",$B691), 'Srbench noise 0.01'!$A$1:$AH$1291, 34, FALSE),"")</f>
        <v>0.15191771000000001</v>
      </c>
      <c r="N691" s="17">
        <f>_xlfn.IFNA(VLOOKUP(CONCATENATE($A691,"_",$B691), 'Srbench noise 0.01'!$A$1:$AH$1291, 16, FALSE),"")</f>
        <v>9</v>
      </c>
      <c r="O691" s="17">
        <f>_xlfn.IFNA(VLOOKUP(CONCATENATE($A691,"_",$B691), 'Srbench noise 0.01'!$A$1:$AH$1291, 18, FALSE),"")</f>
        <v>3600.5</v>
      </c>
      <c r="P691" s="17" t="str">
        <f>_xlfn.IFNA(VLOOKUP(CONCATENATE($A691,"_",$B691), 'Srbench noise 0.01'!$A$1:$AH$1291, 28, FALSE),"")</f>
        <v>6.28*x0*x2*x3*x4/x1</v>
      </c>
      <c r="Q691" s="17">
        <f t="shared" si="63"/>
        <v>1</v>
      </c>
      <c r="R691" s="17">
        <f t="shared" si="64"/>
        <v>0</v>
      </c>
      <c r="S691" s="4">
        <f t="shared" si="65"/>
        <v>0</v>
      </c>
    </row>
    <row r="692" spans="1:19" x14ac:dyDescent="0.25">
      <c r="A692" t="s">
        <v>122</v>
      </c>
      <c r="B692">
        <v>28020</v>
      </c>
      <c r="C692" t="str">
        <f>VLOOKUP(A692,'srbench true models'!$A$1:$B$133,2,FALSE)</f>
        <v xml:space="preserve"> g_*mom*B*Jz/(h/(2*3.1415926535))</v>
      </c>
      <c r="D692" s="3">
        <f>_xlfn.IFNA(VLOOKUP(CONCATENATE($A692,"_",$B692), 'Srbench noise 0'!$A$1:$AH$1291, 32, FALSE),"")</f>
        <v>1</v>
      </c>
      <c r="E692" s="17">
        <f>_xlfn.IFNA(VLOOKUP(CONCATENATE($A692,"_",$B692), 'Srbench noise 0'!$A$1:$AH$1291, 34, FALSE),"")</f>
        <v>1.3E-7</v>
      </c>
      <c r="F692" s="17">
        <f>_xlfn.IFNA(VLOOKUP(CONCATENATE($A692,"_",$B692), 'Srbench noise 0'!$A$1:$AH$1291, 16, FALSE),"")</f>
        <v>9</v>
      </c>
      <c r="G692" s="17">
        <f>_xlfn.IFNA(VLOOKUP(CONCATENATE($A692,"_",$B692), 'Srbench noise 0'!$A$1:$AH$1291, 18, FALSE),"")</f>
        <v>14.5</v>
      </c>
      <c r="H692" s="17" t="str">
        <f>_xlfn.IFNA(VLOOKUP(CONCATENATE($A692,"_",$B692), 'Srbench noise 0'!$A$1:$AH$1291, 28, FALSE),"")</f>
        <v>6.28318531*x0*x2*x3*x4/x1</v>
      </c>
      <c r="I692" s="17">
        <f t="shared" si="60"/>
        <v>1</v>
      </c>
      <c r="J692" s="17">
        <f t="shared" si="61"/>
        <v>1</v>
      </c>
      <c r="K692" s="4">
        <f t="shared" si="62"/>
        <v>1</v>
      </c>
      <c r="L692" s="3">
        <f>_xlfn.IFNA(VLOOKUP(CONCATENATE($A692,"_",$B692), 'Srbench noise 0.01'!$A$1:$AH$1291, 32, FALSE),"")</f>
        <v>0.99999777999999995</v>
      </c>
      <c r="M692" s="17">
        <f>_xlfn.IFNA(VLOOKUP(CONCATENATE($A692,"_",$B692), 'Srbench noise 0.01'!$A$1:$AH$1291, 34, FALSE),"")</f>
        <v>0.32307773000000001</v>
      </c>
      <c r="N692" s="17">
        <f>_xlfn.IFNA(VLOOKUP(CONCATENATE($A692,"_",$B692), 'Srbench noise 0.01'!$A$1:$AH$1291, 16, FALSE),"")</f>
        <v>9</v>
      </c>
      <c r="O692" s="17">
        <f>_xlfn.IFNA(VLOOKUP(CONCATENATE($A692,"_",$B692), 'Srbench noise 0.01'!$A$1:$AH$1291, 18, FALSE),"")</f>
        <v>3600.4</v>
      </c>
      <c r="P692" s="17" t="str">
        <f>_xlfn.IFNA(VLOOKUP(CONCATENATE($A692,"_",$B692), 'Srbench noise 0.01'!$A$1:$AH$1291, 28, FALSE),"")</f>
        <v>6.29*x0*x2*x3*x4/x1</v>
      </c>
      <c r="Q692" s="17">
        <f t="shared" si="63"/>
        <v>1</v>
      </c>
      <c r="R692" s="17">
        <f t="shared" si="64"/>
        <v>0</v>
      </c>
      <c r="S692" s="4">
        <f t="shared" si="65"/>
        <v>0</v>
      </c>
    </row>
    <row r="693" spans="1:19" x14ac:dyDescent="0.25">
      <c r="A693" t="s">
        <v>122</v>
      </c>
      <c r="B693">
        <v>29910</v>
      </c>
      <c r="C693" t="str">
        <f>VLOOKUP(A693,'srbench true models'!$A$1:$B$133,2,FALSE)</f>
        <v xml:space="preserve"> g_*mom*B*Jz/(h/(2*3.1415926535))</v>
      </c>
      <c r="D693" s="3">
        <f>_xlfn.IFNA(VLOOKUP(CONCATENATE($A693,"_",$B693), 'Srbench noise 0'!$A$1:$AH$1291, 32, FALSE),"")</f>
        <v>1</v>
      </c>
      <c r="E693" s="17">
        <f>_xlfn.IFNA(VLOOKUP(CONCATENATE($A693,"_",$B693), 'Srbench noise 0'!$A$1:$AH$1291, 34, FALSE),"")</f>
        <v>1.4000000000000001E-7</v>
      </c>
      <c r="F693" s="17">
        <f>_xlfn.IFNA(VLOOKUP(CONCATENATE($A693,"_",$B693), 'Srbench noise 0'!$A$1:$AH$1291, 16, FALSE),"")</f>
        <v>9</v>
      </c>
      <c r="G693" s="17">
        <f>_xlfn.IFNA(VLOOKUP(CONCATENATE($A693,"_",$B693), 'Srbench noise 0'!$A$1:$AH$1291, 18, FALSE),"")</f>
        <v>20.100000000000001</v>
      </c>
      <c r="H693" s="17" t="str">
        <f>_xlfn.IFNA(VLOOKUP(CONCATENATE($A693,"_",$B693), 'Srbench noise 0'!$A$1:$AH$1291, 28, FALSE),"")</f>
        <v>6.28318531*x0*x2*x3*x4/x1</v>
      </c>
      <c r="I693" s="17">
        <f t="shared" si="60"/>
        <v>1</v>
      </c>
      <c r="J693" s="17">
        <f t="shared" si="61"/>
        <v>1</v>
      </c>
      <c r="K693" s="4">
        <f t="shared" si="62"/>
        <v>1</v>
      </c>
      <c r="L693" s="3">
        <f>_xlfn.IFNA(VLOOKUP(CONCATENATE($A693,"_",$B693), 'Srbench noise 0.01'!$A$1:$AH$1291, 32, FALSE),"")</f>
        <v>0.99999780999999999</v>
      </c>
      <c r="M693" s="17">
        <f>_xlfn.IFNA(VLOOKUP(CONCATENATE($A693,"_",$B693), 'Srbench noise 0.01'!$A$1:$AH$1291, 34, FALSE),"")</f>
        <v>0.32735310000000001</v>
      </c>
      <c r="N693" s="17">
        <f>_xlfn.IFNA(VLOOKUP(CONCATENATE($A693,"_",$B693), 'Srbench noise 0.01'!$A$1:$AH$1291, 16, FALSE),"")</f>
        <v>9</v>
      </c>
      <c r="O693" s="17">
        <f>_xlfn.IFNA(VLOOKUP(CONCATENATE($A693,"_",$B693), 'Srbench noise 0.01'!$A$1:$AH$1291, 18, FALSE),"")</f>
        <v>3600.1</v>
      </c>
      <c r="P693" s="17" t="str">
        <f>_xlfn.IFNA(VLOOKUP(CONCATENATE($A693,"_",$B693), 'Srbench noise 0.01'!$A$1:$AH$1291, 28, FALSE),"")</f>
        <v>6.29*x0*x2*x3*x4/x1</v>
      </c>
      <c r="Q693" s="17">
        <f t="shared" si="63"/>
        <v>1</v>
      </c>
      <c r="R693" s="17">
        <f t="shared" si="64"/>
        <v>0</v>
      </c>
      <c r="S693" s="4">
        <f t="shared" si="65"/>
        <v>0</v>
      </c>
    </row>
    <row r="694" spans="1:19" x14ac:dyDescent="0.25">
      <c r="A694" t="s">
        <v>55</v>
      </c>
      <c r="B694">
        <v>860</v>
      </c>
      <c r="C694" t="str">
        <f>VLOOKUP(A694,'srbench true models'!$A$1:$B$133,2,FALSE)</f>
        <v xml:space="preserve"> q*v/(2*3.1415926535*r)</v>
      </c>
      <c r="D694" s="3">
        <f>_xlfn.IFNA(VLOOKUP(CONCATENATE($A694,"_",$B694), 'Srbench noise 0'!$A$1:$AH$1291, 32, FALSE),"")</f>
        <v>1</v>
      </c>
      <c r="E694" s="17">
        <f>_xlfn.IFNA(VLOOKUP(CONCATENATE($A694,"_",$B694), 'Srbench noise 0'!$A$1:$AH$1291, 34, FALSE),"")</f>
        <v>1E-8</v>
      </c>
      <c r="F694" s="17">
        <f>_xlfn.IFNA(VLOOKUP(CONCATENATE($A694,"_",$B694), 'Srbench noise 0'!$A$1:$AH$1291, 16, FALSE),"")</f>
        <v>7</v>
      </c>
      <c r="G694" s="17">
        <f>_xlfn.IFNA(VLOOKUP(CONCATENATE($A694,"_",$B694), 'Srbench noise 0'!$A$1:$AH$1291, 18, FALSE),"")</f>
        <v>7.6</v>
      </c>
      <c r="H694" s="17" t="str">
        <f>_xlfn.IFNA(VLOOKUP(CONCATENATE($A694,"_",$B694), 'Srbench noise 0'!$A$1:$AH$1291, 28, FALSE),"")</f>
        <v>0.15915494*x0*x1/x2</v>
      </c>
      <c r="I694" s="17">
        <f t="shared" si="60"/>
        <v>1</v>
      </c>
      <c r="J694" s="17">
        <f t="shared" si="61"/>
        <v>1</v>
      </c>
      <c r="K694" s="4">
        <f t="shared" si="62"/>
        <v>1</v>
      </c>
      <c r="L694" s="3">
        <f>_xlfn.IFNA(VLOOKUP(CONCATENATE($A694,"_",$B694), 'Srbench noise 0.01'!$A$1:$AH$1291, 32, FALSE),"")</f>
        <v>0.99992773000000001</v>
      </c>
      <c r="M694" s="17">
        <f>_xlfn.IFNA(VLOOKUP(CONCATENATE($A694,"_",$B694), 'Srbench noise 0.01'!$A$1:$AH$1291, 34, FALSE),"")</f>
        <v>3.9434400000000003E-3</v>
      </c>
      <c r="N694" s="17">
        <f>_xlfn.IFNA(VLOOKUP(CONCATENATE($A694,"_",$B694), 'Srbench noise 0.01'!$A$1:$AH$1291, 16, FALSE),"")</f>
        <v>7</v>
      </c>
      <c r="O694" s="17">
        <f>_xlfn.IFNA(VLOOKUP(CONCATENATE($A694,"_",$B694), 'Srbench noise 0.01'!$A$1:$AH$1291, 18, FALSE),"")</f>
        <v>7.3</v>
      </c>
      <c r="P694" s="17" t="str">
        <f>_xlfn.IFNA(VLOOKUP(CONCATENATE($A694,"_",$B694), 'Srbench noise 0.01'!$A$1:$AH$1291, 28, FALSE),"")</f>
        <v>0.16*x0*x1/x2</v>
      </c>
      <c r="Q694" s="17">
        <f t="shared" si="63"/>
        <v>1</v>
      </c>
      <c r="R694" s="17">
        <f t="shared" si="64"/>
        <v>0</v>
      </c>
      <c r="S694" s="4">
        <f t="shared" si="65"/>
        <v>0</v>
      </c>
    </row>
    <row r="695" spans="1:19" x14ac:dyDescent="0.25">
      <c r="A695" t="s">
        <v>55</v>
      </c>
      <c r="B695">
        <v>4426</v>
      </c>
      <c r="C695" t="str">
        <f>VLOOKUP(A695,'srbench true models'!$A$1:$B$133,2,FALSE)</f>
        <v xml:space="preserve"> q*v/(2*3.1415926535*r)</v>
      </c>
      <c r="D695" s="3">
        <f>_xlfn.IFNA(VLOOKUP(CONCATENATE($A695,"_",$B695), 'Srbench noise 0'!$A$1:$AH$1291, 32, FALSE),"")</f>
        <v>1</v>
      </c>
      <c r="E695" s="17">
        <f>_xlfn.IFNA(VLOOKUP(CONCATENATE($A695,"_",$B695), 'Srbench noise 0'!$A$1:$AH$1291, 34, FALSE),"")</f>
        <v>1E-8</v>
      </c>
      <c r="F695" s="17">
        <f>_xlfn.IFNA(VLOOKUP(CONCATENATE($A695,"_",$B695), 'Srbench noise 0'!$A$1:$AH$1291, 16, FALSE),"")</f>
        <v>7</v>
      </c>
      <c r="G695" s="17">
        <f>_xlfn.IFNA(VLOOKUP(CONCATENATE($A695,"_",$B695), 'Srbench noise 0'!$A$1:$AH$1291, 18, FALSE),"")</f>
        <v>7.5</v>
      </c>
      <c r="H695" s="17" t="str">
        <f>_xlfn.IFNA(VLOOKUP(CONCATENATE($A695,"_",$B695), 'Srbench noise 0'!$A$1:$AH$1291, 28, FALSE),"")</f>
        <v>0.15915494*x0*x1/x2</v>
      </c>
      <c r="I695" s="17">
        <f t="shared" si="60"/>
        <v>1</v>
      </c>
      <c r="J695" s="17">
        <f t="shared" si="61"/>
        <v>1</v>
      </c>
      <c r="K695" s="4">
        <f t="shared" si="62"/>
        <v>1</v>
      </c>
      <c r="L695" s="3">
        <f>_xlfn.IFNA(VLOOKUP(CONCATENATE($A695,"_",$B695), 'Srbench noise 0.01'!$A$1:$AH$1291, 32, FALSE),"")</f>
        <v>0.99992727000000003</v>
      </c>
      <c r="M695" s="17">
        <f>_xlfn.IFNA(VLOOKUP(CONCATENATE($A695,"_",$B695), 'Srbench noise 0.01'!$A$1:$AH$1291, 34, FALSE),"")</f>
        <v>3.9200399999999996E-3</v>
      </c>
      <c r="N695" s="17">
        <f>_xlfn.IFNA(VLOOKUP(CONCATENATE($A695,"_",$B695), 'Srbench noise 0.01'!$A$1:$AH$1291, 16, FALSE),"")</f>
        <v>7</v>
      </c>
      <c r="O695" s="17">
        <f>_xlfn.IFNA(VLOOKUP(CONCATENATE($A695,"_",$B695), 'Srbench noise 0.01'!$A$1:$AH$1291, 18, FALSE),"")</f>
        <v>5.6</v>
      </c>
      <c r="P695" s="17" t="str">
        <f>_xlfn.IFNA(VLOOKUP(CONCATENATE($A695,"_",$B695), 'Srbench noise 0.01'!$A$1:$AH$1291, 28, FALSE),"")</f>
        <v>0.16*x0*x1/x2</v>
      </c>
      <c r="Q695" s="17">
        <f t="shared" si="63"/>
        <v>1</v>
      </c>
      <c r="R695" s="17">
        <f t="shared" si="64"/>
        <v>0</v>
      </c>
      <c r="S695" s="4">
        <f t="shared" si="65"/>
        <v>0</v>
      </c>
    </row>
    <row r="696" spans="1:19" x14ac:dyDescent="0.25">
      <c r="A696" t="s">
        <v>55</v>
      </c>
      <c r="B696">
        <v>5390</v>
      </c>
      <c r="C696" t="str">
        <f>VLOOKUP(A696,'srbench true models'!$A$1:$B$133,2,FALSE)</f>
        <v xml:space="preserve"> q*v/(2*3.1415926535*r)</v>
      </c>
      <c r="D696" s="3">
        <f>_xlfn.IFNA(VLOOKUP(CONCATENATE($A696,"_",$B696), 'Srbench noise 0'!$A$1:$AH$1291, 32, FALSE),"")</f>
        <v>1</v>
      </c>
      <c r="E696" s="17">
        <f>_xlfn.IFNA(VLOOKUP(CONCATENATE($A696,"_",$B696), 'Srbench noise 0'!$A$1:$AH$1291, 34, FALSE),"")</f>
        <v>1E-8</v>
      </c>
      <c r="F696" s="17">
        <f>_xlfn.IFNA(VLOOKUP(CONCATENATE($A696,"_",$B696), 'Srbench noise 0'!$A$1:$AH$1291, 16, FALSE),"")</f>
        <v>7</v>
      </c>
      <c r="G696" s="17">
        <f>_xlfn.IFNA(VLOOKUP(CONCATENATE($A696,"_",$B696), 'Srbench noise 0'!$A$1:$AH$1291, 18, FALSE),"")</f>
        <v>7.3</v>
      </c>
      <c r="H696" s="17" t="str">
        <f>_xlfn.IFNA(VLOOKUP(CONCATENATE($A696,"_",$B696), 'Srbench noise 0'!$A$1:$AH$1291, 28, FALSE),"")</f>
        <v>0.15915494*x0*x1/x2</v>
      </c>
      <c r="I696" s="17">
        <f t="shared" si="60"/>
        <v>1</v>
      </c>
      <c r="J696" s="17">
        <f t="shared" si="61"/>
        <v>1</v>
      </c>
      <c r="K696" s="4">
        <f t="shared" si="62"/>
        <v>1</v>
      </c>
      <c r="L696" s="3">
        <f>_xlfn.IFNA(VLOOKUP(CONCATENATE($A696,"_",$B696), 'Srbench noise 0.01'!$A$1:$AH$1291, 32, FALSE),"")</f>
        <v>0.99992685999999997</v>
      </c>
      <c r="M696" s="17">
        <f>_xlfn.IFNA(VLOOKUP(CONCATENATE($A696,"_",$B696), 'Srbench noise 0.01'!$A$1:$AH$1291, 34, FALSE),"")</f>
        <v>3.9202200000000003E-3</v>
      </c>
      <c r="N696" s="17">
        <f>_xlfn.IFNA(VLOOKUP(CONCATENATE($A696,"_",$B696), 'Srbench noise 0.01'!$A$1:$AH$1291, 16, FALSE),"")</f>
        <v>7</v>
      </c>
      <c r="O696" s="17">
        <f>_xlfn.IFNA(VLOOKUP(CONCATENATE($A696,"_",$B696), 'Srbench noise 0.01'!$A$1:$AH$1291, 18, FALSE),"")</f>
        <v>6.7</v>
      </c>
      <c r="P696" s="17" t="str">
        <f>_xlfn.IFNA(VLOOKUP(CONCATENATE($A696,"_",$B696), 'Srbench noise 0.01'!$A$1:$AH$1291, 28, FALSE),"")</f>
        <v>0.16*x0*x1/x2</v>
      </c>
      <c r="Q696" s="17">
        <f t="shared" si="63"/>
        <v>1</v>
      </c>
      <c r="R696" s="17">
        <f t="shared" si="64"/>
        <v>0</v>
      </c>
      <c r="S696" s="4">
        <f t="shared" si="65"/>
        <v>0</v>
      </c>
    </row>
    <row r="697" spans="1:19" x14ac:dyDescent="0.25">
      <c r="A697" t="s">
        <v>55</v>
      </c>
      <c r="B697">
        <v>14423</v>
      </c>
      <c r="C697" t="str">
        <f>VLOOKUP(A697,'srbench true models'!$A$1:$B$133,2,FALSE)</f>
        <v xml:space="preserve"> q*v/(2*3.1415926535*r)</v>
      </c>
      <c r="D697" s="3">
        <f>_xlfn.IFNA(VLOOKUP(CONCATENATE($A697,"_",$B697), 'Srbench noise 0'!$A$1:$AH$1291, 32, FALSE),"")</f>
        <v>1</v>
      </c>
      <c r="E697" s="17">
        <f>_xlfn.IFNA(VLOOKUP(CONCATENATE($A697,"_",$B697), 'Srbench noise 0'!$A$1:$AH$1291, 34, FALSE),"")</f>
        <v>1E-8</v>
      </c>
      <c r="F697" s="17">
        <f>_xlfn.IFNA(VLOOKUP(CONCATENATE($A697,"_",$B697), 'Srbench noise 0'!$A$1:$AH$1291, 16, FALSE),"")</f>
        <v>7</v>
      </c>
      <c r="G697" s="17">
        <f>_xlfn.IFNA(VLOOKUP(CONCATENATE($A697,"_",$B697), 'Srbench noise 0'!$A$1:$AH$1291, 18, FALSE),"")</f>
        <v>6.8</v>
      </c>
      <c r="H697" s="17" t="str">
        <f>_xlfn.IFNA(VLOOKUP(CONCATENATE($A697,"_",$B697), 'Srbench noise 0'!$A$1:$AH$1291, 28, FALSE),"")</f>
        <v>0.15915494*x0*x1/x2</v>
      </c>
      <c r="I697" s="17">
        <f t="shared" si="60"/>
        <v>1</v>
      </c>
      <c r="J697" s="17">
        <f t="shared" si="61"/>
        <v>1</v>
      </c>
      <c r="K697" s="4">
        <f t="shared" si="62"/>
        <v>1</v>
      </c>
      <c r="L697" s="3">
        <f>_xlfn.IFNA(VLOOKUP(CONCATENATE($A697,"_",$B697), 'Srbench noise 0.01'!$A$1:$AH$1291, 32, FALSE),"")</f>
        <v>0.99992734999999999</v>
      </c>
      <c r="M697" s="17">
        <f>_xlfn.IFNA(VLOOKUP(CONCATENATE($A697,"_",$B697), 'Srbench noise 0.01'!$A$1:$AH$1291, 34, FALSE),"")</f>
        <v>3.9308700000000004E-3</v>
      </c>
      <c r="N697" s="17">
        <f>_xlfn.IFNA(VLOOKUP(CONCATENATE($A697,"_",$B697), 'Srbench noise 0.01'!$A$1:$AH$1291, 16, FALSE),"")</f>
        <v>7</v>
      </c>
      <c r="O697" s="17">
        <f>_xlfn.IFNA(VLOOKUP(CONCATENATE($A697,"_",$B697), 'Srbench noise 0.01'!$A$1:$AH$1291, 18, FALSE),"")</f>
        <v>5.3</v>
      </c>
      <c r="P697" s="17" t="str">
        <f>_xlfn.IFNA(VLOOKUP(CONCATENATE($A697,"_",$B697), 'Srbench noise 0.01'!$A$1:$AH$1291, 28, FALSE),"")</f>
        <v>0.16*x0*x1/x2</v>
      </c>
      <c r="Q697" s="17">
        <f t="shared" si="63"/>
        <v>1</v>
      </c>
      <c r="R697" s="17">
        <f t="shared" si="64"/>
        <v>0</v>
      </c>
      <c r="S697" s="4">
        <f t="shared" si="65"/>
        <v>0</v>
      </c>
    </row>
    <row r="698" spans="1:19" x14ac:dyDescent="0.25">
      <c r="A698" t="s">
        <v>55</v>
      </c>
      <c r="B698">
        <v>15795</v>
      </c>
      <c r="C698" t="str">
        <f>VLOOKUP(A698,'srbench true models'!$A$1:$B$133,2,FALSE)</f>
        <v xml:space="preserve"> q*v/(2*3.1415926535*r)</v>
      </c>
      <c r="D698" s="3">
        <f>_xlfn.IFNA(VLOOKUP(CONCATENATE($A698,"_",$B698), 'Srbench noise 0'!$A$1:$AH$1291, 32, FALSE),"")</f>
        <v>1</v>
      </c>
      <c r="E698" s="17">
        <f>_xlfn.IFNA(VLOOKUP(CONCATENATE($A698,"_",$B698), 'Srbench noise 0'!$A$1:$AH$1291, 34, FALSE),"")</f>
        <v>1E-8</v>
      </c>
      <c r="F698" s="17">
        <f>_xlfn.IFNA(VLOOKUP(CONCATENATE($A698,"_",$B698), 'Srbench noise 0'!$A$1:$AH$1291, 16, FALSE),"")</f>
        <v>7</v>
      </c>
      <c r="G698" s="17">
        <f>_xlfn.IFNA(VLOOKUP(CONCATENATE($A698,"_",$B698), 'Srbench noise 0'!$A$1:$AH$1291, 18, FALSE),"")</f>
        <v>7.9</v>
      </c>
      <c r="H698" s="17" t="str">
        <f>_xlfn.IFNA(VLOOKUP(CONCATENATE($A698,"_",$B698), 'Srbench noise 0'!$A$1:$AH$1291, 28, FALSE),"")</f>
        <v>0.15915494*x0*x1/x2</v>
      </c>
      <c r="I698" s="17">
        <f t="shared" si="60"/>
        <v>1</v>
      </c>
      <c r="J698" s="17">
        <f t="shared" si="61"/>
        <v>1</v>
      </c>
      <c r="K698" s="4">
        <f t="shared" si="62"/>
        <v>1</v>
      </c>
      <c r="L698" s="3">
        <f>_xlfn.IFNA(VLOOKUP(CONCATENATE($A698,"_",$B698), 'Srbench noise 0.01'!$A$1:$AH$1291, 32, FALSE),"")</f>
        <v>0.99992733</v>
      </c>
      <c r="M698" s="17">
        <f>_xlfn.IFNA(VLOOKUP(CONCATENATE($A698,"_",$B698), 'Srbench noise 0.01'!$A$1:$AH$1291, 34, FALSE),"")</f>
        <v>3.9297999999999998E-3</v>
      </c>
      <c r="N698" s="17">
        <f>_xlfn.IFNA(VLOOKUP(CONCATENATE($A698,"_",$B698), 'Srbench noise 0.01'!$A$1:$AH$1291, 16, FALSE),"")</f>
        <v>7</v>
      </c>
      <c r="O698" s="17">
        <f>_xlfn.IFNA(VLOOKUP(CONCATENATE($A698,"_",$B698), 'Srbench noise 0.01'!$A$1:$AH$1291, 18, FALSE),"")</f>
        <v>7.2</v>
      </c>
      <c r="P698" s="17" t="str">
        <f>_xlfn.IFNA(VLOOKUP(CONCATENATE($A698,"_",$B698), 'Srbench noise 0.01'!$A$1:$AH$1291, 28, FALSE),"")</f>
        <v>0.16*x0*x1/x2</v>
      </c>
      <c r="Q698" s="17">
        <f t="shared" si="63"/>
        <v>1</v>
      </c>
      <c r="R698" s="17">
        <f t="shared" si="64"/>
        <v>0</v>
      </c>
      <c r="S698" s="4">
        <f t="shared" si="65"/>
        <v>0</v>
      </c>
    </row>
    <row r="699" spans="1:19" x14ac:dyDescent="0.25">
      <c r="A699" t="s">
        <v>55</v>
      </c>
      <c r="B699">
        <v>16850</v>
      </c>
      <c r="C699" t="str">
        <f>VLOOKUP(A699,'srbench true models'!$A$1:$B$133,2,FALSE)</f>
        <v xml:space="preserve"> q*v/(2*3.1415926535*r)</v>
      </c>
      <c r="D699" s="3">
        <f>_xlfn.IFNA(VLOOKUP(CONCATENATE($A699,"_",$B699), 'Srbench noise 0'!$A$1:$AH$1291, 32, FALSE),"")</f>
        <v>1</v>
      </c>
      <c r="E699" s="17">
        <f>_xlfn.IFNA(VLOOKUP(CONCATENATE($A699,"_",$B699), 'Srbench noise 0'!$A$1:$AH$1291, 34, FALSE),"")</f>
        <v>1E-8</v>
      </c>
      <c r="F699" s="17">
        <f>_xlfn.IFNA(VLOOKUP(CONCATENATE($A699,"_",$B699), 'Srbench noise 0'!$A$1:$AH$1291, 16, FALSE),"")</f>
        <v>7</v>
      </c>
      <c r="G699" s="17">
        <f>_xlfn.IFNA(VLOOKUP(CONCATENATE($A699,"_",$B699), 'Srbench noise 0'!$A$1:$AH$1291, 18, FALSE),"")</f>
        <v>7</v>
      </c>
      <c r="H699" s="17" t="str">
        <f>_xlfn.IFNA(VLOOKUP(CONCATENATE($A699,"_",$B699), 'Srbench noise 0'!$A$1:$AH$1291, 28, FALSE),"")</f>
        <v>0.15915494*x0*x1/x2</v>
      </c>
      <c r="I699" s="17">
        <f t="shared" si="60"/>
        <v>1</v>
      </c>
      <c r="J699" s="17">
        <f t="shared" si="61"/>
        <v>1</v>
      </c>
      <c r="K699" s="4">
        <f t="shared" si="62"/>
        <v>1</v>
      </c>
      <c r="L699" s="3">
        <f>_xlfn.IFNA(VLOOKUP(CONCATENATE($A699,"_",$B699), 'Srbench noise 0.01'!$A$1:$AH$1291, 32, FALSE),"")</f>
        <v>0.99992669000000001</v>
      </c>
      <c r="M699" s="17">
        <f>_xlfn.IFNA(VLOOKUP(CONCATENATE($A699,"_",$B699), 'Srbench noise 0.01'!$A$1:$AH$1291, 34, FALSE),"")</f>
        <v>3.9079700000000002E-3</v>
      </c>
      <c r="N699" s="17">
        <f>_xlfn.IFNA(VLOOKUP(CONCATENATE($A699,"_",$B699), 'Srbench noise 0.01'!$A$1:$AH$1291, 16, FALSE),"")</f>
        <v>7</v>
      </c>
      <c r="O699" s="17">
        <f>_xlfn.IFNA(VLOOKUP(CONCATENATE($A699,"_",$B699), 'Srbench noise 0.01'!$A$1:$AH$1291, 18, FALSE),"")</f>
        <v>6.2</v>
      </c>
      <c r="P699" s="17" t="str">
        <f>_xlfn.IFNA(VLOOKUP(CONCATENATE($A699,"_",$B699), 'Srbench noise 0.01'!$A$1:$AH$1291, 28, FALSE),"")</f>
        <v>0.16*x0*x1/x2</v>
      </c>
      <c r="Q699" s="17">
        <f t="shared" si="63"/>
        <v>1</v>
      </c>
      <c r="R699" s="17">
        <f t="shared" si="64"/>
        <v>0</v>
      </c>
      <c r="S699" s="4">
        <f t="shared" si="65"/>
        <v>0</v>
      </c>
    </row>
    <row r="700" spans="1:19" x14ac:dyDescent="0.25">
      <c r="A700" t="s">
        <v>55</v>
      </c>
      <c r="B700">
        <v>21962</v>
      </c>
      <c r="C700" t="str">
        <f>VLOOKUP(A700,'srbench true models'!$A$1:$B$133,2,FALSE)</f>
        <v xml:space="preserve"> q*v/(2*3.1415926535*r)</v>
      </c>
      <c r="D700" s="3">
        <f>_xlfn.IFNA(VLOOKUP(CONCATENATE($A700,"_",$B700), 'Srbench noise 0'!$A$1:$AH$1291, 32, FALSE),"")</f>
        <v>1</v>
      </c>
      <c r="E700" s="17">
        <f>_xlfn.IFNA(VLOOKUP(CONCATENATE($A700,"_",$B700), 'Srbench noise 0'!$A$1:$AH$1291, 34, FALSE),"")</f>
        <v>1E-8</v>
      </c>
      <c r="F700" s="17">
        <f>_xlfn.IFNA(VLOOKUP(CONCATENATE($A700,"_",$B700), 'Srbench noise 0'!$A$1:$AH$1291, 16, FALSE),"")</f>
        <v>7</v>
      </c>
      <c r="G700" s="17">
        <f>_xlfn.IFNA(VLOOKUP(CONCATENATE($A700,"_",$B700), 'Srbench noise 0'!$A$1:$AH$1291, 18, FALSE),"")</f>
        <v>7.6</v>
      </c>
      <c r="H700" s="17" t="str">
        <f>_xlfn.IFNA(VLOOKUP(CONCATENATE($A700,"_",$B700), 'Srbench noise 0'!$A$1:$AH$1291, 28, FALSE),"")</f>
        <v>0.15915494*x0*x1/x2</v>
      </c>
      <c r="I700" s="17">
        <f t="shared" si="60"/>
        <v>1</v>
      </c>
      <c r="J700" s="17">
        <f t="shared" si="61"/>
        <v>1</v>
      </c>
      <c r="K700" s="4">
        <f t="shared" si="62"/>
        <v>1</v>
      </c>
      <c r="L700" s="3">
        <f>_xlfn.IFNA(VLOOKUP(CONCATENATE($A700,"_",$B700), 'Srbench noise 0.01'!$A$1:$AH$1291, 32, FALSE),"")</f>
        <v>0.99992678000000002</v>
      </c>
      <c r="M700" s="17">
        <f>_xlfn.IFNA(VLOOKUP(CONCATENATE($A700,"_",$B700), 'Srbench noise 0.01'!$A$1:$AH$1291, 34, FALSE),"")</f>
        <v>3.9384299999999997E-3</v>
      </c>
      <c r="N700" s="17">
        <f>_xlfn.IFNA(VLOOKUP(CONCATENATE($A700,"_",$B700), 'Srbench noise 0.01'!$A$1:$AH$1291, 16, FALSE),"")</f>
        <v>7</v>
      </c>
      <c r="O700" s="17">
        <f>_xlfn.IFNA(VLOOKUP(CONCATENATE($A700,"_",$B700), 'Srbench noise 0.01'!$A$1:$AH$1291, 18, FALSE),"")</f>
        <v>5.7</v>
      </c>
      <c r="P700" s="17" t="str">
        <f>_xlfn.IFNA(VLOOKUP(CONCATENATE($A700,"_",$B700), 'Srbench noise 0.01'!$A$1:$AH$1291, 28, FALSE),"")</f>
        <v>0.16*x0*x1/x2</v>
      </c>
      <c r="Q700" s="17">
        <f t="shared" si="63"/>
        <v>1</v>
      </c>
      <c r="R700" s="17">
        <f t="shared" si="64"/>
        <v>0</v>
      </c>
      <c r="S700" s="4">
        <f t="shared" si="65"/>
        <v>0</v>
      </c>
    </row>
    <row r="701" spans="1:19" x14ac:dyDescent="0.25">
      <c r="A701" t="s">
        <v>55</v>
      </c>
      <c r="B701">
        <v>23654</v>
      </c>
      <c r="C701" t="str">
        <f>VLOOKUP(A701,'srbench true models'!$A$1:$B$133,2,FALSE)</f>
        <v xml:space="preserve"> q*v/(2*3.1415926535*r)</v>
      </c>
      <c r="D701" s="3">
        <f>_xlfn.IFNA(VLOOKUP(CONCATENATE($A701,"_",$B701), 'Srbench noise 0'!$A$1:$AH$1291, 32, FALSE),"")</f>
        <v>1</v>
      </c>
      <c r="E701" s="17">
        <f>_xlfn.IFNA(VLOOKUP(CONCATENATE($A701,"_",$B701), 'Srbench noise 0'!$A$1:$AH$1291, 34, FALSE),"")</f>
        <v>1E-8</v>
      </c>
      <c r="F701" s="17">
        <f>_xlfn.IFNA(VLOOKUP(CONCATENATE($A701,"_",$B701), 'Srbench noise 0'!$A$1:$AH$1291, 16, FALSE),"")</f>
        <v>7</v>
      </c>
      <c r="G701" s="17">
        <f>_xlfn.IFNA(VLOOKUP(CONCATENATE($A701,"_",$B701), 'Srbench noise 0'!$A$1:$AH$1291, 18, FALSE),"")</f>
        <v>7.8</v>
      </c>
      <c r="H701" s="17" t="str">
        <f>_xlfn.IFNA(VLOOKUP(CONCATENATE($A701,"_",$B701), 'Srbench noise 0'!$A$1:$AH$1291, 28, FALSE),"")</f>
        <v>0.15915494*x0*x1/x2</v>
      </c>
      <c r="I701" s="17">
        <f t="shared" si="60"/>
        <v>1</v>
      </c>
      <c r="J701" s="17">
        <f t="shared" si="61"/>
        <v>1</v>
      </c>
      <c r="K701" s="4">
        <f t="shared" si="62"/>
        <v>1</v>
      </c>
      <c r="L701" s="3">
        <f>_xlfn.IFNA(VLOOKUP(CONCATENATE($A701,"_",$B701), 'Srbench noise 0.01'!$A$1:$AH$1291, 32, FALSE),"")</f>
        <v>0.99992773000000001</v>
      </c>
      <c r="M701" s="17">
        <f>_xlfn.IFNA(VLOOKUP(CONCATENATE($A701,"_",$B701), 'Srbench noise 0.01'!$A$1:$AH$1291, 34, FALSE),"")</f>
        <v>3.9172900000000004E-3</v>
      </c>
      <c r="N701" s="17">
        <f>_xlfn.IFNA(VLOOKUP(CONCATENATE($A701,"_",$B701), 'Srbench noise 0.01'!$A$1:$AH$1291, 16, FALSE),"")</f>
        <v>7</v>
      </c>
      <c r="O701" s="17">
        <f>_xlfn.IFNA(VLOOKUP(CONCATENATE($A701,"_",$B701), 'Srbench noise 0.01'!$A$1:$AH$1291, 18, FALSE),"")</f>
        <v>7.7</v>
      </c>
      <c r="P701" s="17" t="str">
        <f>_xlfn.IFNA(VLOOKUP(CONCATENATE($A701,"_",$B701), 'Srbench noise 0.01'!$A$1:$AH$1291, 28, FALSE),"")</f>
        <v>0.16*x0*x1/x2</v>
      </c>
      <c r="Q701" s="17">
        <f t="shared" si="63"/>
        <v>1</v>
      </c>
      <c r="R701" s="17">
        <f t="shared" si="64"/>
        <v>0</v>
      </c>
      <c r="S701" s="4">
        <f t="shared" si="65"/>
        <v>0</v>
      </c>
    </row>
    <row r="702" spans="1:19" x14ac:dyDescent="0.25">
      <c r="A702" t="s">
        <v>55</v>
      </c>
      <c r="B702">
        <v>28020</v>
      </c>
      <c r="C702" t="str">
        <f>VLOOKUP(A702,'srbench true models'!$A$1:$B$133,2,FALSE)</f>
        <v xml:space="preserve"> q*v/(2*3.1415926535*r)</v>
      </c>
      <c r="D702" s="3">
        <f>_xlfn.IFNA(VLOOKUP(CONCATENATE($A702,"_",$B702), 'Srbench noise 0'!$A$1:$AH$1291, 32, FALSE),"")</f>
        <v>1</v>
      </c>
      <c r="E702" s="17">
        <f>_xlfn.IFNA(VLOOKUP(CONCATENATE($A702,"_",$B702), 'Srbench noise 0'!$A$1:$AH$1291, 34, FALSE),"")</f>
        <v>1E-8</v>
      </c>
      <c r="F702" s="17">
        <f>_xlfn.IFNA(VLOOKUP(CONCATENATE($A702,"_",$B702), 'Srbench noise 0'!$A$1:$AH$1291, 16, FALSE),"")</f>
        <v>7</v>
      </c>
      <c r="G702" s="17">
        <f>_xlfn.IFNA(VLOOKUP(CONCATENATE($A702,"_",$B702), 'Srbench noise 0'!$A$1:$AH$1291, 18, FALSE),"")</f>
        <v>6.1</v>
      </c>
      <c r="H702" s="17" t="str">
        <f>_xlfn.IFNA(VLOOKUP(CONCATENATE($A702,"_",$B702), 'Srbench noise 0'!$A$1:$AH$1291, 28, FALSE),"")</f>
        <v>0.15915494*x0*x1/x2</v>
      </c>
      <c r="I702" s="17">
        <f t="shared" si="60"/>
        <v>1</v>
      </c>
      <c r="J702" s="17">
        <f t="shared" si="61"/>
        <v>1</v>
      </c>
      <c r="K702" s="4">
        <f t="shared" si="62"/>
        <v>1</v>
      </c>
      <c r="L702" s="3">
        <f>_xlfn.IFNA(VLOOKUP(CONCATENATE($A702,"_",$B702), 'Srbench noise 0.01'!$A$1:$AH$1291, 32, FALSE),"")</f>
        <v>0.99992681999999999</v>
      </c>
      <c r="M702" s="17">
        <f>_xlfn.IFNA(VLOOKUP(CONCATENATE($A702,"_",$B702), 'Srbench noise 0.01'!$A$1:$AH$1291, 34, FALSE),"")</f>
        <v>3.9121900000000003E-3</v>
      </c>
      <c r="N702" s="17">
        <f>_xlfn.IFNA(VLOOKUP(CONCATENATE($A702,"_",$B702), 'Srbench noise 0.01'!$A$1:$AH$1291, 16, FALSE),"")</f>
        <v>7</v>
      </c>
      <c r="O702" s="17">
        <f>_xlfn.IFNA(VLOOKUP(CONCATENATE($A702,"_",$B702), 'Srbench noise 0.01'!$A$1:$AH$1291, 18, FALSE),"")</f>
        <v>5.4</v>
      </c>
      <c r="P702" s="17" t="str">
        <f>_xlfn.IFNA(VLOOKUP(CONCATENATE($A702,"_",$B702), 'Srbench noise 0.01'!$A$1:$AH$1291, 28, FALSE),"")</f>
        <v>0.16*x0*x1/x2</v>
      </c>
      <c r="Q702" s="17">
        <f t="shared" si="63"/>
        <v>1</v>
      </c>
      <c r="R702" s="17">
        <f t="shared" si="64"/>
        <v>0</v>
      </c>
      <c r="S702" s="4">
        <f t="shared" si="65"/>
        <v>0</v>
      </c>
    </row>
    <row r="703" spans="1:19" x14ac:dyDescent="0.25">
      <c r="A703" t="s">
        <v>55</v>
      </c>
      <c r="B703">
        <v>29910</v>
      </c>
      <c r="C703" t="str">
        <f>VLOOKUP(A703,'srbench true models'!$A$1:$B$133,2,FALSE)</f>
        <v xml:space="preserve"> q*v/(2*3.1415926535*r)</v>
      </c>
      <c r="D703" s="3">
        <f>_xlfn.IFNA(VLOOKUP(CONCATENATE($A703,"_",$B703), 'Srbench noise 0'!$A$1:$AH$1291, 32, FALSE),"")</f>
        <v>1</v>
      </c>
      <c r="E703" s="17">
        <f>_xlfn.IFNA(VLOOKUP(CONCATENATE($A703,"_",$B703), 'Srbench noise 0'!$A$1:$AH$1291, 34, FALSE),"")</f>
        <v>1E-8</v>
      </c>
      <c r="F703" s="17">
        <f>_xlfn.IFNA(VLOOKUP(CONCATENATE($A703,"_",$B703), 'Srbench noise 0'!$A$1:$AH$1291, 16, FALSE),"")</f>
        <v>7</v>
      </c>
      <c r="G703" s="17">
        <f>_xlfn.IFNA(VLOOKUP(CONCATENATE($A703,"_",$B703), 'Srbench noise 0'!$A$1:$AH$1291, 18, FALSE),"")</f>
        <v>7.7</v>
      </c>
      <c r="H703" s="17" t="str">
        <f>_xlfn.IFNA(VLOOKUP(CONCATENATE($A703,"_",$B703), 'Srbench noise 0'!$A$1:$AH$1291, 28, FALSE),"")</f>
        <v>0.15915494*x0*x1/x2</v>
      </c>
      <c r="I703" s="17">
        <f t="shared" si="60"/>
        <v>1</v>
      </c>
      <c r="J703" s="17">
        <f t="shared" si="61"/>
        <v>1</v>
      </c>
      <c r="K703" s="4">
        <f t="shared" si="62"/>
        <v>1</v>
      </c>
      <c r="L703" s="3">
        <f>_xlfn.IFNA(VLOOKUP(CONCATENATE($A703,"_",$B703), 'Srbench noise 0.01'!$A$1:$AH$1291, 32, FALSE),"")</f>
        <v>0.99992729999999996</v>
      </c>
      <c r="M703" s="17">
        <f>_xlfn.IFNA(VLOOKUP(CONCATENATE($A703,"_",$B703), 'Srbench noise 0.01'!$A$1:$AH$1291, 34, FALSE),"")</f>
        <v>3.9349900000000002E-3</v>
      </c>
      <c r="N703" s="17">
        <f>_xlfn.IFNA(VLOOKUP(CONCATENATE($A703,"_",$B703), 'Srbench noise 0.01'!$A$1:$AH$1291, 16, FALSE),"")</f>
        <v>7</v>
      </c>
      <c r="O703" s="17">
        <f>_xlfn.IFNA(VLOOKUP(CONCATENATE($A703,"_",$B703), 'Srbench noise 0.01'!$A$1:$AH$1291, 18, FALSE),"")</f>
        <v>5.8</v>
      </c>
      <c r="P703" s="17" t="str">
        <f>_xlfn.IFNA(VLOOKUP(CONCATENATE($A703,"_",$B703), 'Srbench noise 0.01'!$A$1:$AH$1291, 28, FALSE),"")</f>
        <v>0.16*x0*x1/x2</v>
      </c>
      <c r="Q703" s="17">
        <f t="shared" si="63"/>
        <v>1</v>
      </c>
      <c r="R703" s="17">
        <f t="shared" si="64"/>
        <v>0</v>
      </c>
      <c r="S703" s="4">
        <f t="shared" si="65"/>
        <v>0</v>
      </c>
    </row>
    <row r="704" spans="1:19" x14ac:dyDescent="0.25">
      <c r="A704" t="s">
        <v>109</v>
      </c>
      <c r="B704">
        <v>860</v>
      </c>
      <c r="C704" t="str">
        <f>VLOOKUP(A704,'srbench true models'!$A$1:$B$133,2,FALSE)</f>
        <v xml:space="preserve"> n_0/(exp(mom*B/(kb*T))+exp(-mom*B/(kb*T)))</v>
      </c>
      <c r="D704" s="3">
        <f>_xlfn.IFNA(VLOOKUP(CONCATENATE($A704,"_",$B704), 'Srbench noise 0'!$A$1:$AH$1291, 32, FALSE),"")</f>
        <v>0.99972589999999995</v>
      </c>
      <c r="E704" s="17">
        <f>_xlfn.IFNA(VLOOKUP(CONCATENATE($A704,"_",$B704), 'Srbench noise 0'!$A$1:$AH$1291, 34, FALSE),"")</f>
        <v>5.23837E-3</v>
      </c>
      <c r="F704" s="17">
        <f>_xlfn.IFNA(VLOOKUP(CONCATENATE($A704,"_",$B704), 'Srbench noise 0'!$A$1:$AH$1291, 16, FALSE),"")</f>
        <v>23</v>
      </c>
      <c r="G704" s="17">
        <f>_xlfn.IFNA(VLOOKUP(CONCATENATE($A704,"_",$B704), 'Srbench noise 0'!$A$1:$AH$1291, 18, FALSE),"")</f>
        <v>3600.7</v>
      </c>
      <c r="H704" s="17" t="str">
        <f>_xlfn.IFNA(VLOOKUP(CONCATENATE($A704,"_",$B704), 'Srbench noise 0'!$A$1:$AH$1291, 28, FALSE),"")</f>
        <v>x0*(0.50356936 - 0.18097823*(1 - 0.66666667*sin(log(x1*x2/(x3*x4))))**2)</v>
      </c>
      <c r="I704" s="17">
        <f t="shared" si="60"/>
        <v>1</v>
      </c>
      <c r="J704" s="17">
        <f t="shared" si="61"/>
        <v>0</v>
      </c>
      <c r="K704" s="4">
        <f t="shared" si="62"/>
        <v>0</v>
      </c>
      <c r="L704" s="3">
        <f>_xlfn.IFNA(VLOOKUP(CONCATENATE($A704,"_",$B704), 'Srbench noise 0.01'!$A$1:$AH$1291, 32, FALSE),"")</f>
        <v>0.99420845000000002</v>
      </c>
      <c r="M704" s="17">
        <f>_xlfn.IFNA(VLOOKUP(CONCATENATE($A704,"_",$B704), 'Srbench noise 0.01'!$A$1:$AH$1291, 34, FALSE),"")</f>
        <v>2.407888E-2</v>
      </c>
      <c r="N704" s="17">
        <f>_xlfn.IFNA(VLOOKUP(CONCATENATE($A704,"_",$B704), 'Srbench noise 0.01'!$A$1:$AH$1291, 16, FALSE),"")</f>
        <v>33</v>
      </c>
      <c r="O704" s="17">
        <f>_xlfn.IFNA(VLOOKUP(CONCATENATE($A704,"_",$B704), 'Srbench noise 0.01'!$A$1:$AH$1291, 18, FALSE),"")</f>
        <v>327.8</v>
      </c>
      <c r="P704" s="17" t="str">
        <f>_xlfn.IFNA(VLOOKUP(CONCATENATE($A704,"_",$B704), 'Srbench noise 0.01'!$A$1:$AH$1291, 28, FALSE),"")</f>
        <v>x0*(0.37*log(x1*sin(0.5*x2/(x3*x4)) + 0.5*sin(x1*x2/(x3*x4)) + 0.25) + 0.26)</v>
      </c>
      <c r="Q704" s="17">
        <f t="shared" si="63"/>
        <v>0</v>
      </c>
      <c r="R704" s="17">
        <f t="shared" si="64"/>
        <v>0</v>
      </c>
      <c r="S704" s="4">
        <f t="shared" si="65"/>
        <v>0</v>
      </c>
    </row>
    <row r="705" spans="1:19" x14ac:dyDescent="0.25">
      <c r="A705" t="s">
        <v>109</v>
      </c>
      <c r="B705">
        <v>4426</v>
      </c>
      <c r="C705" t="str">
        <f>VLOOKUP(A705,'srbench true models'!$A$1:$B$133,2,FALSE)</f>
        <v xml:space="preserve"> n_0/(exp(mom*B/(kb*T))+exp(-mom*B/(kb*T)))</v>
      </c>
      <c r="D705" s="3">
        <f>_xlfn.IFNA(VLOOKUP(CONCATENATE($A705,"_",$B705), 'Srbench noise 0'!$A$1:$AH$1291, 32, FALSE),"")</f>
        <v>0.99577201000000004</v>
      </c>
      <c r="E705" s="17">
        <f>_xlfn.IFNA(VLOOKUP(CONCATENATE($A705,"_",$B705), 'Srbench noise 0'!$A$1:$AH$1291, 34, FALSE),"")</f>
        <v>2.0638569999999998E-2</v>
      </c>
      <c r="F705" s="17">
        <f>_xlfn.IFNA(VLOOKUP(CONCATENATE($A705,"_",$B705), 'Srbench noise 0'!$A$1:$AH$1291, 16, FALSE),"")</f>
        <v>28</v>
      </c>
      <c r="G705" s="17">
        <f>_xlfn.IFNA(VLOOKUP(CONCATENATE($A705,"_",$B705), 'Srbench noise 0'!$A$1:$AH$1291, 18, FALSE),"")</f>
        <v>3600.8</v>
      </c>
      <c r="H705" s="17" t="str">
        <f>_xlfn.IFNA(VLOOKUP(CONCATENATE($A705,"_",$B705), 'Srbench noise 0'!$A$1:$AH$1291, 28, FALSE),"")</f>
        <v>-0.75832735*sin(x0*log(x0**(-0.5) + sin(0.31830989*x3*x4/(x1*x2)))) + 0.83023459 - 0.32698227/x0</v>
      </c>
      <c r="I705" s="17">
        <f t="shared" si="60"/>
        <v>0</v>
      </c>
      <c r="J705" s="17">
        <f t="shared" si="61"/>
        <v>0</v>
      </c>
      <c r="K705" s="4">
        <f t="shared" si="62"/>
        <v>0</v>
      </c>
      <c r="L705" s="3">
        <f>_xlfn.IFNA(VLOOKUP(CONCATENATE($A705,"_",$B705), 'Srbench noise 0.01'!$A$1:$AH$1291, 32, FALSE),"")</f>
        <v>0.98985261000000002</v>
      </c>
      <c r="M705" s="17">
        <f>_xlfn.IFNA(VLOOKUP(CONCATENATE($A705,"_",$B705), 'Srbench noise 0.01'!$A$1:$AH$1291, 34, FALSE),"")</f>
        <v>3.1973479999999999E-2</v>
      </c>
      <c r="N705" s="17">
        <f>_xlfn.IFNA(VLOOKUP(CONCATENATE($A705,"_",$B705), 'Srbench noise 0.01'!$A$1:$AH$1291, 16, FALSE),"")</f>
        <v>20</v>
      </c>
      <c r="O705" s="17">
        <f>_xlfn.IFNA(VLOOKUP(CONCATENATE($A705,"_",$B705), 'Srbench noise 0.01'!$A$1:$AH$1291, 18, FALSE),"")</f>
        <v>454.3</v>
      </c>
      <c r="P705" s="17" t="str">
        <f>_xlfn.IFNA(VLOOKUP(CONCATENATE($A705,"_",$B705), 'Srbench noise 0.01'!$A$1:$AH$1291, 28, FALSE),"")</f>
        <v>x0*(0.84 - 0.9*sin(sin(0.3*x3*x4/(x1*x2)) + 0.3))</v>
      </c>
      <c r="Q705" s="17">
        <f t="shared" si="63"/>
        <v>0</v>
      </c>
      <c r="R705" s="17">
        <f t="shared" si="64"/>
        <v>0</v>
      </c>
      <c r="S705" s="4">
        <f t="shared" si="65"/>
        <v>0</v>
      </c>
    </row>
    <row r="706" spans="1:19" x14ac:dyDescent="0.25">
      <c r="A706" t="s">
        <v>109</v>
      </c>
      <c r="B706">
        <v>5390</v>
      </c>
      <c r="C706" t="str">
        <f>VLOOKUP(A706,'srbench true models'!$A$1:$B$133,2,FALSE)</f>
        <v xml:space="preserve"> n_0/(exp(mom*B/(kb*T))+exp(-mom*B/(kb*T)))</v>
      </c>
      <c r="D706" s="3">
        <f>_xlfn.IFNA(VLOOKUP(CONCATENATE($A706,"_",$B706), 'Srbench noise 0'!$A$1:$AH$1291, 32, FALSE),"")</f>
        <v>0.98991251000000002</v>
      </c>
      <c r="E706" s="17">
        <f>_xlfn.IFNA(VLOOKUP(CONCATENATE($A706,"_",$B706), 'Srbench noise 0'!$A$1:$AH$1291, 34, FALSE),"")</f>
        <v>3.179444E-2</v>
      </c>
      <c r="F706" s="17">
        <f>_xlfn.IFNA(VLOOKUP(CONCATENATE($A706,"_",$B706), 'Srbench noise 0'!$A$1:$AH$1291, 16, FALSE),"")</f>
        <v>20</v>
      </c>
      <c r="G706" s="17">
        <f>_xlfn.IFNA(VLOOKUP(CONCATENATE($A706,"_",$B706), 'Srbench noise 0'!$A$1:$AH$1291, 18, FALSE),"")</f>
        <v>3600.2</v>
      </c>
      <c r="H706" s="17" t="str">
        <f>_xlfn.IFNA(VLOOKUP(CONCATENATE($A706,"_",$B706), 'Srbench noise 0'!$A$1:$AH$1291, 28, FALSE),"")</f>
        <v>-0.48850124*x0*x3/(x1*x2/x4 + 0.5*x3) + 0.64119799*x0</v>
      </c>
      <c r="I706" s="17">
        <f t="shared" si="60"/>
        <v>0</v>
      </c>
      <c r="J706" s="17">
        <f t="shared" si="61"/>
        <v>0</v>
      </c>
      <c r="K706" s="4">
        <f t="shared" si="62"/>
        <v>0</v>
      </c>
      <c r="L706" s="3">
        <f>_xlfn.IFNA(VLOOKUP(CONCATENATE($A706,"_",$B706), 'Srbench noise 0.01'!$A$1:$AH$1291, 32, FALSE),"")</f>
        <v>0.99555168000000005</v>
      </c>
      <c r="M706" s="17">
        <f>_xlfn.IFNA(VLOOKUP(CONCATENATE($A706,"_",$B706), 'Srbench noise 0.01'!$A$1:$AH$1291, 34, FALSE),"")</f>
        <v>2.1113380000000001E-2</v>
      </c>
      <c r="N706" s="17">
        <f>_xlfn.IFNA(VLOOKUP(CONCATENATE($A706,"_",$B706), 'Srbench noise 0.01'!$A$1:$AH$1291, 16, FALSE),"")</f>
        <v>19</v>
      </c>
      <c r="O706" s="17">
        <f>_xlfn.IFNA(VLOOKUP(CONCATENATE($A706,"_",$B706), 'Srbench noise 0.01'!$A$1:$AH$1291, 18, FALSE),"")</f>
        <v>1476.3</v>
      </c>
      <c r="P706" s="17" t="str">
        <f>_xlfn.IFNA(VLOOKUP(CONCATENATE($A706,"_",$B706), 'Srbench noise 0.01'!$A$1:$AH$1291, 28, FALSE),"")</f>
        <v>x0*(0.27*sin(log(x1*x2/(x3*x4)) + 0.45) + 0.21)</v>
      </c>
      <c r="Q706" s="17">
        <f t="shared" si="63"/>
        <v>0</v>
      </c>
      <c r="R706" s="17">
        <f t="shared" si="64"/>
        <v>0</v>
      </c>
      <c r="S706" s="4">
        <f t="shared" si="65"/>
        <v>0</v>
      </c>
    </row>
    <row r="707" spans="1:19" x14ac:dyDescent="0.25">
      <c r="A707" t="s">
        <v>109</v>
      </c>
      <c r="B707">
        <v>14423</v>
      </c>
      <c r="C707" t="str">
        <f>VLOOKUP(A707,'srbench true models'!$A$1:$B$133,2,FALSE)</f>
        <v xml:space="preserve"> n_0/(exp(mom*B/(kb*T))+exp(-mom*B/(kb*T)))</v>
      </c>
      <c r="D707" s="3">
        <f>_xlfn.IFNA(VLOOKUP(CONCATENATE($A707,"_",$B707), 'Srbench noise 0'!$A$1:$AH$1291, 32, FALSE),"")</f>
        <v>0.96110898</v>
      </c>
      <c r="E707" s="17">
        <f>_xlfn.IFNA(VLOOKUP(CONCATENATE($A707,"_",$B707), 'Srbench noise 0'!$A$1:$AH$1291, 34, FALSE),"")</f>
        <v>6.2461089999999997E-2</v>
      </c>
      <c r="F707" s="17">
        <f>_xlfn.IFNA(VLOOKUP(CONCATENATE($A707,"_",$B707), 'Srbench noise 0'!$A$1:$AH$1291, 16, FALSE),"")</f>
        <v>22</v>
      </c>
      <c r="G707" s="17">
        <f>_xlfn.IFNA(VLOOKUP(CONCATENATE($A707,"_",$B707), 'Srbench noise 0'!$A$1:$AH$1291, 18, FALSE),"")</f>
        <v>3600.5</v>
      </c>
      <c r="H707" s="17" t="str">
        <f>_xlfn.IFNA(VLOOKUP(CONCATENATE($A707,"_",$B707), 'Srbench noise 0'!$A$1:$AH$1291, 28, FALSE),"")</f>
        <v>0.11133976*x0*x1 + 0.14667063*x0*x2 - 0.12309383*x0*x4*log(x3 + 0.5) + 0.18773172*sin(x2) - 0.13248158</v>
      </c>
      <c r="I707" s="17">
        <f t="shared" si="60"/>
        <v>0</v>
      </c>
      <c r="J707" s="17">
        <f t="shared" si="61"/>
        <v>0</v>
      </c>
      <c r="K707" s="4">
        <f t="shared" si="62"/>
        <v>0</v>
      </c>
      <c r="L707" s="3">
        <f>_xlfn.IFNA(VLOOKUP(CONCATENATE($A707,"_",$B707), 'Srbench noise 0.01'!$A$1:$AH$1291, 32, FALSE),"")</f>
        <v>0.95345029999999997</v>
      </c>
      <c r="M707" s="17">
        <f>_xlfn.IFNA(VLOOKUP(CONCATENATE($A707,"_",$B707), 'Srbench noise 0.01'!$A$1:$AH$1291, 34, FALSE),"")</f>
        <v>6.8335019999999996E-2</v>
      </c>
      <c r="N707" s="17">
        <f>_xlfn.IFNA(VLOOKUP(CONCATENATE($A707,"_",$B707), 'Srbench noise 0.01'!$A$1:$AH$1291, 16, FALSE),"")</f>
        <v>22</v>
      </c>
      <c r="O707" s="17">
        <f>_xlfn.IFNA(VLOOKUP(CONCATENATE($A707,"_",$B707), 'Srbench noise 0.01'!$A$1:$AH$1291, 18, FALSE),"")</f>
        <v>3601.6</v>
      </c>
      <c r="P707" s="17" t="str">
        <f>_xlfn.IFNA(VLOOKUP(CONCATENATE($A707,"_",$B707), 'Srbench noise 0.01'!$A$1:$AH$1291, 28, FALSE),"")</f>
        <v>0.11*x0*x1 + 0.15*x0*x2 - 0.12*x0*x4*log(x3 + 0.5) + 0.19*sin(x2) - 0.13</v>
      </c>
      <c r="Q707" s="17">
        <f t="shared" si="63"/>
        <v>0</v>
      </c>
      <c r="R707" s="17">
        <f t="shared" si="64"/>
        <v>0</v>
      </c>
      <c r="S707" s="4">
        <f t="shared" si="65"/>
        <v>0</v>
      </c>
    </row>
    <row r="708" spans="1:19" x14ac:dyDescent="0.25">
      <c r="A708" t="s">
        <v>109</v>
      </c>
      <c r="B708">
        <v>15795</v>
      </c>
      <c r="C708" t="str">
        <f>VLOOKUP(A708,'srbench true models'!$A$1:$B$133,2,FALSE)</f>
        <v xml:space="preserve"> n_0/(exp(mom*B/(kb*T))+exp(-mom*B/(kb*T)))</v>
      </c>
      <c r="D708" s="3">
        <f>_xlfn.IFNA(VLOOKUP(CONCATENATE($A708,"_",$B708), 'Srbench noise 0'!$A$1:$AH$1291, 32, FALSE),"")</f>
        <v>0.98118910000000004</v>
      </c>
      <c r="E708" s="17">
        <f>_xlfn.IFNA(VLOOKUP(CONCATENATE($A708,"_",$B708), 'Srbench noise 0'!$A$1:$AH$1291, 34, FALSE),"")</f>
        <v>4.3285369999999997E-2</v>
      </c>
      <c r="F708" s="17">
        <f>_xlfn.IFNA(VLOOKUP(CONCATENATE($A708,"_",$B708), 'Srbench noise 0'!$A$1:$AH$1291, 16, FALSE),"")</f>
        <v>19</v>
      </c>
      <c r="G708" s="17">
        <f>_xlfn.IFNA(VLOOKUP(CONCATENATE($A708,"_",$B708), 'Srbench noise 0'!$A$1:$AH$1291, 18, FALSE),"")</f>
        <v>3601.8</v>
      </c>
      <c r="H708" s="17" t="str">
        <f>_xlfn.IFNA(VLOOKUP(CONCATENATE($A708,"_",$B708), 'Srbench noise 0'!$A$1:$AH$1291, 28, FALSE),"")</f>
        <v>-1.37674345*x0*(x3*x4)**0.5/(x1*x2 + 3.14159265) + 0.70001812*x0</v>
      </c>
      <c r="I708" s="17">
        <f t="shared" si="60"/>
        <v>0</v>
      </c>
      <c r="J708" s="17">
        <f t="shared" si="61"/>
        <v>0</v>
      </c>
      <c r="K708" s="4">
        <f t="shared" si="62"/>
        <v>0</v>
      </c>
      <c r="L708" s="3">
        <f>_xlfn.IFNA(VLOOKUP(CONCATENATE($A708,"_",$B708), 'Srbench noise 0.01'!$A$1:$AH$1291, 32, FALSE),"")</f>
        <v>0.98954737999999998</v>
      </c>
      <c r="M708" s="17">
        <f>_xlfn.IFNA(VLOOKUP(CONCATENATE($A708,"_",$B708), 'Srbench noise 0.01'!$A$1:$AH$1291, 34, FALSE),"")</f>
        <v>3.2266280000000001E-2</v>
      </c>
      <c r="N708" s="17">
        <f>_xlfn.IFNA(VLOOKUP(CONCATENATE($A708,"_",$B708), 'Srbench noise 0.01'!$A$1:$AH$1291, 16, FALSE),"")</f>
        <v>19</v>
      </c>
      <c r="O708" s="17">
        <f>_xlfn.IFNA(VLOOKUP(CONCATENATE($A708,"_",$B708), 'Srbench noise 0.01'!$A$1:$AH$1291, 18, FALSE),"")</f>
        <v>2082.9</v>
      </c>
      <c r="P708" s="17" t="str">
        <f>_xlfn.IFNA(VLOOKUP(CONCATENATE($A708,"_",$B708), 'Srbench noise 0.01'!$A$1:$AH$1291, 28, FALSE),"")</f>
        <v>x0*(0.75 - 0.79*sin(0.3*x3*x4/(x1*x2))**0.5)</v>
      </c>
      <c r="Q708" s="17">
        <f t="shared" si="63"/>
        <v>0</v>
      </c>
      <c r="R708" s="17">
        <f t="shared" si="64"/>
        <v>0</v>
      </c>
      <c r="S708" s="4">
        <f t="shared" si="65"/>
        <v>0</v>
      </c>
    </row>
    <row r="709" spans="1:19" x14ac:dyDescent="0.25">
      <c r="A709" t="s">
        <v>109</v>
      </c>
      <c r="B709">
        <v>16850</v>
      </c>
      <c r="C709" t="str">
        <f>VLOOKUP(A709,'srbench true models'!$A$1:$B$133,2,FALSE)</f>
        <v xml:space="preserve"> n_0/(exp(mom*B/(kb*T))+exp(-mom*B/(kb*T)))</v>
      </c>
      <c r="D709" s="3">
        <f>_xlfn.IFNA(VLOOKUP(CONCATENATE($A709,"_",$B709), 'Srbench noise 0'!$A$1:$AH$1291, 32, FALSE),"")</f>
        <v>0.99971862</v>
      </c>
      <c r="E709" s="17">
        <f>_xlfn.IFNA(VLOOKUP(CONCATENATE($A709,"_",$B709), 'Srbench noise 0'!$A$1:$AH$1291, 34, FALSE),"")</f>
        <v>5.2881600000000001E-3</v>
      </c>
      <c r="F709" s="17">
        <f>_xlfn.IFNA(VLOOKUP(CONCATENATE($A709,"_",$B709), 'Srbench noise 0'!$A$1:$AH$1291, 16, FALSE),"")</f>
        <v>23</v>
      </c>
      <c r="G709" s="17">
        <f>_xlfn.IFNA(VLOOKUP(CONCATENATE($A709,"_",$B709), 'Srbench noise 0'!$A$1:$AH$1291, 18, FALSE),"")</f>
        <v>3600.4</v>
      </c>
      <c r="H709" s="17" t="str">
        <f>_xlfn.IFNA(VLOOKUP(CONCATENATE($A709,"_",$B709), 'Srbench noise 0'!$A$1:$AH$1291, 28, FALSE),"")</f>
        <v>x0*(0.50350555 - 0.18043663*(1 - 0.66666667*sin(log(x1*x2/(x3*x4))))**2)</v>
      </c>
      <c r="I709" s="17">
        <f t="shared" ref="I709:I772" si="66">IF(D709&gt;0.999,1,0)</f>
        <v>1</v>
      </c>
      <c r="J709" s="17">
        <f t="shared" ref="J709:J772" si="67">IF(AND(D709=1, E709&lt;0.000001),1,IF(AND(D709&gt;0.999,E709&lt;0.001),"?",0))</f>
        <v>0</v>
      </c>
      <c r="K709" s="4">
        <f t="shared" ref="K709:K772" si="68">IF(J709&lt;&gt;"?",J709,"")</f>
        <v>0</v>
      </c>
      <c r="L709" s="3">
        <f>_xlfn.IFNA(VLOOKUP(CONCATENATE($A709,"_",$B709), 'Srbench noise 0.01'!$A$1:$AH$1291, 32, FALSE),"")</f>
        <v>0.99694885</v>
      </c>
      <c r="M709" s="17">
        <f>_xlfn.IFNA(VLOOKUP(CONCATENATE($A709,"_",$B709), 'Srbench noise 0.01'!$A$1:$AH$1291, 34, FALSE),"")</f>
        <v>1.7413720000000001E-2</v>
      </c>
      <c r="N709" s="17">
        <f>_xlfn.IFNA(VLOOKUP(CONCATENATE($A709,"_",$B709), 'Srbench noise 0.01'!$A$1:$AH$1291, 16, FALSE),"")</f>
        <v>20</v>
      </c>
      <c r="O709" s="17">
        <f>_xlfn.IFNA(VLOOKUP(CONCATENATE($A709,"_",$B709), 'Srbench noise 0.01'!$A$1:$AH$1291, 18, FALSE),"")</f>
        <v>238</v>
      </c>
      <c r="P709" s="17" t="str">
        <f>_xlfn.IFNA(VLOOKUP(CONCATENATE($A709,"_",$B709), 'Srbench noise 0.01'!$A$1:$AH$1291, 28, FALSE),"")</f>
        <v>x0*(0.3*sin(sin(log(x1*x2/(x3*x4))) + 0.5) + 0.17)</v>
      </c>
      <c r="Q709" s="17">
        <f t="shared" ref="Q709:Q772" si="69">IF(L709&gt;0.999,1,0)</f>
        <v>0</v>
      </c>
      <c r="R709" s="17">
        <f t="shared" ref="R709:R772" si="70">IF(AND(L709=1, M709&lt;0.000001),1,IF(AND(L709&gt;0.999,M709&lt;0.001),"?",0))</f>
        <v>0</v>
      </c>
      <c r="S709" s="4">
        <f t="shared" ref="S709:S763" si="71">IF(R709&lt;&gt;"?",R709,"")</f>
        <v>0</v>
      </c>
    </row>
    <row r="710" spans="1:19" x14ac:dyDescent="0.25">
      <c r="A710" t="s">
        <v>109</v>
      </c>
      <c r="B710">
        <v>21962</v>
      </c>
      <c r="C710" t="str">
        <f>VLOOKUP(A710,'srbench true models'!$A$1:$B$133,2,FALSE)</f>
        <v xml:space="preserve"> n_0/(exp(mom*B/(kb*T))+exp(-mom*B/(kb*T)))</v>
      </c>
      <c r="D710" s="3">
        <f>_xlfn.IFNA(VLOOKUP(CONCATENATE($A710,"_",$B710), 'Srbench noise 0'!$A$1:$AH$1291, 32, FALSE),"")</f>
        <v>0.99971642000000005</v>
      </c>
      <c r="E710" s="17">
        <f>_xlfn.IFNA(VLOOKUP(CONCATENATE($A710,"_",$B710), 'Srbench noise 0'!$A$1:$AH$1291, 34, FALSE),"")</f>
        <v>5.3263099999999999E-3</v>
      </c>
      <c r="F710" s="17">
        <f>_xlfn.IFNA(VLOOKUP(CONCATENATE($A710,"_",$B710), 'Srbench noise 0'!$A$1:$AH$1291, 16, FALSE),"")</f>
        <v>23</v>
      </c>
      <c r="G710" s="17">
        <f>_xlfn.IFNA(VLOOKUP(CONCATENATE($A710,"_",$B710), 'Srbench noise 0'!$A$1:$AH$1291, 18, FALSE),"")</f>
        <v>3600.9</v>
      </c>
      <c r="H710" s="17" t="str">
        <f>_xlfn.IFNA(VLOOKUP(CONCATENATE($A710,"_",$B710), 'Srbench noise 0'!$A$1:$AH$1291, 28, FALSE),"")</f>
        <v>x0*(0.50376904 - 0.18124124*(1 - 0.66666667*sin(log(x1*x2/(x3*x4))))**2)</v>
      </c>
      <c r="I710" s="17">
        <f t="shared" si="66"/>
        <v>1</v>
      </c>
      <c r="J710" s="17">
        <f t="shared" si="67"/>
        <v>0</v>
      </c>
      <c r="K710" s="4">
        <f t="shared" si="68"/>
        <v>0</v>
      </c>
      <c r="L710" s="3">
        <f>_xlfn.IFNA(VLOOKUP(CONCATENATE($A710,"_",$B710), 'Srbench noise 0.01'!$A$1:$AH$1291, 32, FALSE),"")</f>
        <v>0.99561272999999995</v>
      </c>
      <c r="M710" s="17">
        <f>_xlfn.IFNA(VLOOKUP(CONCATENATE($A710,"_",$B710), 'Srbench noise 0.01'!$A$1:$AH$1291, 34, FALSE),"")</f>
        <v>2.0949990000000002E-2</v>
      </c>
      <c r="N710" s="17">
        <f>_xlfn.IFNA(VLOOKUP(CONCATENATE($A710,"_",$B710), 'Srbench noise 0.01'!$A$1:$AH$1291, 16, FALSE),"")</f>
        <v>29</v>
      </c>
      <c r="O710" s="17">
        <f>_xlfn.IFNA(VLOOKUP(CONCATENATE($A710,"_",$B710), 'Srbench noise 0.01'!$A$1:$AH$1291, 18, FALSE),"")</f>
        <v>411.3</v>
      </c>
      <c r="P710" s="17" t="str">
        <f>_xlfn.IFNA(VLOOKUP(CONCATENATE($A710,"_",$B710), 'Srbench noise 0.01'!$A$1:$AH$1291, 28, FALSE),"")</f>
        <v>-0.07*x0*x1*x2/(x3*x4) + 1.23*x0*x1/(x1 + x3*x4/x2) - 0.23*x0</v>
      </c>
      <c r="Q710" s="17">
        <f t="shared" si="69"/>
        <v>0</v>
      </c>
      <c r="R710" s="17">
        <f t="shared" si="70"/>
        <v>0</v>
      </c>
      <c r="S710" s="4">
        <f t="shared" si="71"/>
        <v>0</v>
      </c>
    </row>
    <row r="711" spans="1:19" x14ac:dyDescent="0.25">
      <c r="A711" t="s">
        <v>109</v>
      </c>
      <c r="B711">
        <v>23654</v>
      </c>
      <c r="C711" t="str">
        <f>VLOOKUP(A711,'srbench true models'!$A$1:$B$133,2,FALSE)</f>
        <v xml:space="preserve"> n_0/(exp(mom*B/(kb*T))+exp(-mom*B/(kb*T)))</v>
      </c>
      <c r="D711" s="3">
        <f>_xlfn.IFNA(VLOOKUP(CONCATENATE($A711,"_",$B711), 'Srbench noise 0'!$A$1:$AH$1291, 32, FALSE),"")</f>
        <v>0.99973179999999995</v>
      </c>
      <c r="E711" s="17">
        <f>_xlfn.IFNA(VLOOKUP(CONCATENATE($A711,"_",$B711), 'Srbench noise 0'!$A$1:$AH$1291, 34, FALSE),"")</f>
        <v>5.2021999999999997E-3</v>
      </c>
      <c r="F711" s="17">
        <f>_xlfn.IFNA(VLOOKUP(CONCATENATE($A711,"_",$B711), 'Srbench noise 0'!$A$1:$AH$1291, 16, FALSE),"")</f>
        <v>23</v>
      </c>
      <c r="G711" s="17">
        <f>_xlfn.IFNA(VLOOKUP(CONCATENATE($A711,"_",$B711), 'Srbench noise 0'!$A$1:$AH$1291, 18, FALSE),"")</f>
        <v>3600.5</v>
      </c>
      <c r="H711" s="17" t="str">
        <f>_xlfn.IFNA(VLOOKUP(CONCATENATE($A711,"_",$B711), 'Srbench noise 0'!$A$1:$AH$1291, 28, FALSE),"")</f>
        <v>x0*(0.50388685 - 0.18116988*(1 - 0.66666667*sin(log(x1*x2/(x3*x4))))**2)</v>
      </c>
      <c r="I711" s="17">
        <f t="shared" si="66"/>
        <v>1</v>
      </c>
      <c r="J711" s="17">
        <f t="shared" si="67"/>
        <v>0</v>
      </c>
      <c r="K711" s="4">
        <f t="shared" si="68"/>
        <v>0</v>
      </c>
      <c r="L711" s="3">
        <f>_xlfn.IFNA(VLOOKUP(CONCATENATE($A711,"_",$B711), 'Srbench noise 0.01'!$A$1:$AH$1291, 32, FALSE),"")</f>
        <v>0.99778179</v>
      </c>
      <c r="M711" s="17">
        <f>_xlfn.IFNA(VLOOKUP(CONCATENATE($A711,"_",$B711), 'Srbench noise 0.01'!$A$1:$AH$1291, 34, FALSE),"")</f>
        <v>1.496106E-2</v>
      </c>
      <c r="N711" s="17">
        <f>_xlfn.IFNA(VLOOKUP(CONCATENATE($A711,"_",$B711), 'Srbench noise 0.01'!$A$1:$AH$1291, 16, FALSE),"")</f>
        <v>20</v>
      </c>
      <c r="O711" s="17">
        <f>_xlfn.IFNA(VLOOKUP(CONCATENATE($A711,"_",$B711), 'Srbench noise 0.01'!$A$1:$AH$1291, 18, FALSE),"")</f>
        <v>416</v>
      </c>
      <c r="P711" s="17" t="str">
        <f>_xlfn.IFNA(VLOOKUP(CONCATENATE($A711,"_",$B711), 'Srbench noise 0.01'!$A$1:$AH$1291, 28, FALSE),"")</f>
        <v>x0*(0.3*sin(sin(log(x1*x2/(x3*x4))) + 0.5) + 0.18)</v>
      </c>
      <c r="Q711" s="17">
        <f t="shared" si="69"/>
        <v>0</v>
      </c>
      <c r="R711" s="17">
        <f t="shared" si="70"/>
        <v>0</v>
      </c>
      <c r="S711" s="4">
        <f t="shared" si="71"/>
        <v>0</v>
      </c>
    </row>
    <row r="712" spans="1:19" x14ac:dyDescent="0.25">
      <c r="A712" t="s">
        <v>109</v>
      </c>
      <c r="B712">
        <v>28020</v>
      </c>
      <c r="C712" t="str">
        <f>VLOOKUP(A712,'srbench true models'!$A$1:$B$133,2,FALSE)</f>
        <v xml:space="preserve"> n_0/(exp(mom*B/(kb*T))+exp(-mom*B/(kb*T)))</v>
      </c>
      <c r="D712" s="3">
        <f>_xlfn.IFNA(VLOOKUP(CONCATENATE($A712,"_",$B712), 'Srbench noise 0'!$A$1:$AH$1291, 32, FALSE),"")</f>
        <v>0.99974079000000005</v>
      </c>
      <c r="E712" s="17">
        <f>_xlfn.IFNA(VLOOKUP(CONCATENATE($A712,"_",$B712), 'Srbench noise 0'!$A$1:$AH$1291, 34, FALSE),"")</f>
        <v>5.0943799999999999E-3</v>
      </c>
      <c r="F712" s="17">
        <f>_xlfn.IFNA(VLOOKUP(CONCATENATE($A712,"_",$B712), 'Srbench noise 0'!$A$1:$AH$1291, 16, FALSE),"")</f>
        <v>23</v>
      </c>
      <c r="G712" s="17">
        <f>_xlfn.IFNA(VLOOKUP(CONCATENATE($A712,"_",$B712), 'Srbench noise 0'!$A$1:$AH$1291, 18, FALSE),"")</f>
        <v>3601.8</v>
      </c>
      <c r="H712" s="17" t="str">
        <f>_xlfn.IFNA(VLOOKUP(CONCATENATE($A712,"_",$B712), 'Srbench noise 0'!$A$1:$AH$1291, 28, FALSE),"")</f>
        <v>x0*(0.50381801 - 0.18087606*(1 - 0.66666667*sin(log(x1*x2/(x3*x4))))**2)</v>
      </c>
      <c r="I712" s="17">
        <f t="shared" si="66"/>
        <v>1</v>
      </c>
      <c r="J712" s="17">
        <f t="shared" si="67"/>
        <v>0</v>
      </c>
      <c r="K712" s="4">
        <f t="shared" si="68"/>
        <v>0</v>
      </c>
      <c r="L712" s="3">
        <f>_xlfn.IFNA(VLOOKUP(CONCATENATE($A712,"_",$B712), 'Srbench noise 0.01'!$A$1:$AH$1291, 32, FALSE),"")</f>
        <v>0.99589649999999996</v>
      </c>
      <c r="M712" s="17">
        <f>_xlfn.IFNA(VLOOKUP(CONCATENATE($A712,"_",$B712), 'Srbench noise 0.01'!$A$1:$AH$1291, 34, FALSE),"")</f>
        <v>2.026936E-2</v>
      </c>
      <c r="N712" s="17">
        <f>_xlfn.IFNA(VLOOKUP(CONCATENATE($A712,"_",$B712), 'Srbench noise 0.01'!$A$1:$AH$1291, 16, FALSE),"")</f>
        <v>18</v>
      </c>
      <c r="O712" s="17">
        <f>_xlfn.IFNA(VLOOKUP(CONCATENATE($A712,"_",$B712), 'Srbench noise 0.01'!$A$1:$AH$1291, 18, FALSE),"")</f>
        <v>2323.5</v>
      </c>
      <c r="P712" s="17" t="str">
        <f>_xlfn.IFNA(VLOOKUP(CONCATENATE($A712,"_",$B712), 'Srbench noise 0.01'!$A$1:$AH$1291, 28, FALSE),"")</f>
        <v>x0*(0.75*sin(0.5**(x3*x4/(x1*x2))) - 0.04)</v>
      </c>
      <c r="Q712" s="17">
        <f t="shared" si="69"/>
        <v>0</v>
      </c>
      <c r="R712" s="17">
        <f t="shared" si="70"/>
        <v>0</v>
      </c>
      <c r="S712" s="4">
        <f t="shared" si="71"/>
        <v>0</v>
      </c>
    </row>
    <row r="713" spans="1:19" x14ac:dyDescent="0.25">
      <c r="A713" t="s">
        <v>109</v>
      </c>
      <c r="B713">
        <v>29910</v>
      </c>
      <c r="C713" t="str">
        <f>VLOOKUP(A713,'srbench true models'!$A$1:$B$133,2,FALSE)</f>
        <v xml:space="preserve"> n_0/(exp(mom*B/(kb*T))+exp(-mom*B/(kb*T)))</v>
      </c>
      <c r="D713" s="3">
        <f>_xlfn.IFNA(VLOOKUP(CONCATENATE($A713,"_",$B713), 'Srbench noise 0'!$A$1:$AH$1291, 32, FALSE),"")</f>
        <v>0.98896983999999999</v>
      </c>
      <c r="E713" s="17">
        <f>_xlfn.IFNA(VLOOKUP(CONCATENATE($A713,"_",$B713), 'Srbench noise 0'!$A$1:$AH$1291, 34, FALSE),"")</f>
        <v>3.325616E-2</v>
      </c>
      <c r="F713" s="17">
        <f>_xlfn.IFNA(VLOOKUP(CONCATENATE($A713,"_",$B713), 'Srbench noise 0'!$A$1:$AH$1291, 16, FALSE),"")</f>
        <v>36</v>
      </c>
      <c r="G713" s="17">
        <f>_xlfn.IFNA(VLOOKUP(CONCATENATE($A713,"_",$B713), 'Srbench noise 0'!$A$1:$AH$1291, 18, FALSE),"")</f>
        <v>3600.3</v>
      </c>
      <c r="H713" s="17" t="str">
        <f>_xlfn.IFNA(VLOOKUP(CONCATENATE($A713,"_",$B713), 'Srbench noise 0'!$A$1:$AH$1291, 28, FALSE),"")</f>
        <v>2.17762682*(x0/(1 + 0.25*x3**2*x4**2*(x0 + 1)**2/(x1**2*x2**2))**0.25)**0.5 - 2.41134562 + 0.77549743/x0</v>
      </c>
      <c r="I713" s="17">
        <f t="shared" si="66"/>
        <v>0</v>
      </c>
      <c r="J713" s="17">
        <f t="shared" si="67"/>
        <v>0</v>
      </c>
      <c r="K713" s="4">
        <f t="shared" si="68"/>
        <v>0</v>
      </c>
      <c r="L713" s="3">
        <f>_xlfn.IFNA(VLOOKUP(CONCATENATE($A713,"_",$B713), 'Srbench noise 0.01'!$A$1:$AH$1291, 32, FALSE),"")</f>
        <v>0.98860391000000003</v>
      </c>
      <c r="M713" s="17">
        <f>_xlfn.IFNA(VLOOKUP(CONCATENATE($A713,"_",$B713), 'Srbench noise 0.01'!$A$1:$AH$1291, 34, FALSE),"")</f>
        <v>3.3803300000000001E-2</v>
      </c>
      <c r="N713" s="17">
        <f>_xlfn.IFNA(VLOOKUP(CONCATENATE($A713,"_",$B713), 'Srbench noise 0.01'!$A$1:$AH$1291, 16, FALSE),"")</f>
        <v>36</v>
      </c>
      <c r="O713" s="17">
        <f>_xlfn.IFNA(VLOOKUP(CONCATENATE($A713,"_",$B713), 'Srbench noise 0.01'!$A$1:$AH$1291, 18, FALSE),"")</f>
        <v>3601.4</v>
      </c>
      <c r="P713" s="17" t="str">
        <f>_xlfn.IFNA(VLOOKUP(CONCATENATE($A713,"_",$B713), 'Srbench noise 0.01'!$A$1:$AH$1291, 28, FALSE),"")</f>
        <v>2.18*(x0/(1 + 0.25*x3**2*x4**2*(x0 + 1)**2/(x1**2*x2**2))**0.25)**0.5 - 2.41 + 0.78/x0</v>
      </c>
      <c r="Q713" s="17">
        <f t="shared" si="69"/>
        <v>0</v>
      </c>
      <c r="R713" s="17">
        <f t="shared" si="70"/>
        <v>0</v>
      </c>
      <c r="S713" s="4">
        <f t="shared" si="71"/>
        <v>0</v>
      </c>
    </row>
    <row r="714" spans="1:19" x14ac:dyDescent="0.25">
      <c r="A714" t="s">
        <v>110</v>
      </c>
      <c r="B714">
        <v>860</v>
      </c>
      <c r="C714" t="str">
        <f>VLOOKUP(A714,'srbench true models'!$A$1:$B$133,2,FALSE)</f>
        <v xml:space="preserve"> n_rho*mom*tanh(mom*B/(kb*T))</v>
      </c>
      <c r="D714" s="3">
        <f>_xlfn.IFNA(VLOOKUP(CONCATENATE($A714,"_",$B714), 'Srbench noise 0'!$A$1:$AH$1291, 32, FALSE),"")</f>
        <v>0.99935220000000002</v>
      </c>
      <c r="E714" s="17">
        <f>_xlfn.IFNA(VLOOKUP(CONCATENATE($A714,"_",$B714), 'Srbench noise 0'!$A$1:$AH$1291, 34, FALSE),"")</f>
        <v>0.12803344</v>
      </c>
      <c r="F714" s="17">
        <f>_xlfn.IFNA(VLOOKUP(CONCATENATE($A714,"_",$B714), 'Srbench noise 0'!$A$1:$AH$1291, 16, FALSE),"")</f>
        <v>98</v>
      </c>
      <c r="G714" s="17">
        <f>_xlfn.IFNA(VLOOKUP(CONCATENATE($A714,"_",$B714), 'Srbench noise 0'!$A$1:$AH$1291, 18, FALSE),"")</f>
        <v>3603.9</v>
      </c>
      <c r="H714" s="17" t="str">
        <f>_xlfn.IFNA(VLOOKUP(CONCATENATE($A714,"_",$B714), 'Srbench noise 0'!$A$1:$AH$1291, 28, FALSE),"")</f>
        <v>-0.02464996*x0*x1**2*log(x1*x2/(x3*x4))*sin(log(x1*x2/(x3*x4))) + 0.02478215*x0*x1**2*sin(log(x1*x2/(x3*x4))) + 0.05667719*x0*x1**2 + 0.56227011*x0*x1 + 0.38217565*x0*x2/(x3*x4) + 0.75726972*x0*log(x1)*cos(log(x2/(x3*x4))) - 0.41635249*x0 + 0.14247705*sin(x1*log(x1*x2/(x3*x4)))</v>
      </c>
      <c r="I714" s="17">
        <f t="shared" si="66"/>
        <v>1</v>
      </c>
      <c r="J714" s="17">
        <f t="shared" si="67"/>
        <v>0</v>
      </c>
      <c r="K714" s="4">
        <f t="shared" si="68"/>
        <v>0</v>
      </c>
      <c r="L714" s="3">
        <f>_xlfn.IFNA(VLOOKUP(CONCATENATE($A714,"_",$B714), 'Srbench noise 0.01'!$A$1:$AH$1291, 32, FALSE),"")</f>
        <v>0.99256805999999997</v>
      </c>
      <c r="M714" s="17">
        <f>_xlfn.IFNA(VLOOKUP(CONCATENATE($A714,"_",$B714), 'Srbench noise 0.01'!$A$1:$AH$1291, 34, FALSE),"")</f>
        <v>0.43366595000000002</v>
      </c>
      <c r="N714" s="17">
        <f>_xlfn.IFNA(VLOOKUP(CONCATENATE($A714,"_",$B714), 'Srbench noise 0.01'!$A$1:$AH$1291, 16, FALSE),"")</f>
        <v>40</v>
      </c>
      <c r="O714" s="17">
        <f>_xlfn.IFNA(VLOOKUP(CONCATENATE($A714,"_",$B714), 'Srbench noise 0.01'!$A$1:$AH$1291, 18, FALSE),"")</f>
        <v>656.1</v>
      </c>
      <c r="P714" s="17" t="str">
        <f>_xlfn.IFNA(VLOOKUP(CONCATENATE($A714,"_",$B714), 'Srbench noise 0.01'!$A$1:$AH$1291, 28, FALSE),"")</f>
        <v>1.17*x0*x1 - 0.6*x0*x3*x4/(x2 + x3/x1) + 0.02*x0*x3*x4**2/x2 + 1.42*cos(0.15*x0*x3/x2) - 1.59</v>
      </c>
      <c r="Q714" s="17">
        <f t="shared" si="69"/>
        <v>0</v>
      </c>
      <c r="R714" s="17">
        <f t="shared" si="70"/>
        <v>0</v>
      </c>
      <c r="S714" s="4">
        <f t="shared" si="71"/>
        <v>0</v>
      </c>
    </row>
    <row r="715" spans="1:19" x14ac:dyDescent="0.25">
      <c r="A715" t="s">
        <v>110</v>
      </c>
      <c r="B715">
        <v>4426</v>
      </c>
      <c r="C715" t="str">
        <f>VLOOKUP(A715,'srbench true models'!$A$1:$B$133,2,FALSE)</f>
        <v xml:space="preserve"> n_rho*mom*tanh(mom*B/(kb*T))</v>
      </c>
      <c r="D715" s="3">
        <f>_xlfn.IFNA(VLOOKUP(CONCATENATE($A715,"_",$B715), 'Srbench noise 0'!$A$1:$AH$1291, 32, FALSE),"")</f>
        <v>0.99970183000000001</v>
      </c>
      <c r="E715" s="17">
        <f>_xlfn.IFNA(VLOOKUP(CONCATENATE($A715,"_",$B715), 'Srbench noise 0'!$A$1:$AH$1291, 34, FALSE),"")</f>
        <v>8.6758799999999997E-2</v>
      </c>
      <c r="F715" s="17">
        <f>_xlfn.IFNA(VLOOKUP(CONCATENATE($A715,"_",$B715), 'Srbench noise 0'!$A$1:$AH$1291, 16, FALSE),"")</f>
        <v>45</v>
      </c>
      <c r="G715" s="17">
        <f>_xlfn.IFNA(VLOOKUP(CONCATENATE($A715,"_",$B715), 'Srbench noise 0'!$A$1:$AH$1291, 18, FALSE),"")</f>
        <v>3601.6</v>
      </c>
      <c r="H715" s="17" t="str">
        <f>_xlfn.IFNA(VLOOKUP(CONCATENATE($A715,"_",$B715), 'Srbench noise 0'!$A$1:$AH$1291, 28, FALSE),"")</f>
        <v>-0.12223968*x0*x1*sin(1.44269504*log(x1/(-1 + 10*x3*x4/x2)) + 1) + 1.20486172*x0*x1 - 1.07781261*x0*x4/(x2/x3 + x4/x1)</v>
      </c>
      <c r="I715" s="17">
        <f t="shared" si="66"/>
        <v>1</v>
      </c>
      <c r="J715" s="17">
        <f t="shared" si="67"/>
        <v>0</v>
      </c>
      <c r="K715" s="4">
        <f t="shared" si="68"/>
        <v>0</v>
      </c>
      <c r="L715" s="3">
        <f>_xlfn.IFNA(VLOOKUP(CONCATENATE($A715,"_",$B715), 'Srbench noise 0.01'!$A$1:$AH$1291, 32, FALSE),"")</f>
        <v>0.99050061</v>
      </c>
      <c r="M715" s="17">
        <f>_xlfn.IFNA(VLOOKUP(CONCATENATE($A715,"_",$B715), 'Srbench noise 0.01'!$A$1:$AH$1291, 34, FALSE),"")</f>
        <v>0.48969852000000003</v>
      </c>
      <c r="N715" s="17">
        <f>_xlfn.IFNA(VLOOKUP(CONCATENATE($A715,"_",$B715), 'Srbench noise 0.01'!$A$1:$AH$1291, 16, FALSE),"")</f>
        <v>28</v>
      </c>
      <c r="O715" s="17">
        <f>_xlfn.IFNA(VLOOKUP(CONCATENATE($A715,"_",$B715), 'Srbench noise 0.01'!$A$1:$AH$1291, 18, FALSE),"")</f>
        <v>181.5</v>
      </c>
      <c r="P715" s="17" t="str">
        <f>_xlfn.IFNA(VLOOKUP(CONCATENATE($A715,"_",$B715), 'Srbench noise 0.01'!$A$1:$AH$1291, 28, FALSE),"")</f>
        <v>1.16*x0*x1 - 0.25*x0*x3*x4/(0.5*x2 + x4/x1) - 0.28*x0*x4/x2</v>
      </c>
      <c r="Q715" s="17">
        <f t="shared" si="69"/>
        <v>0</v>
      </c>
      <c r="R715" s="17">
        <f t="shared" si="70"/>
        <v>0</v>
      </c>
      <c r="S715" s="4">
        <f t="shared" si="71"/>
        <v>0</v>
      </c>
    </row>
    <row r="716" spans="1:19" x14ac:dyDescent="0.25">
      <c r="A716" t="s">
        <v>110</v>
      </c>
      <c r="B716">
        <v>5390</v>
      </c>
      <c r="C716" t="str">
        <f>VLOOKUP(A716,'srbench true models'!$A$1:$B$133,2,FALSE)</f>
        <v xml:space="preserve"> n_rho*mom*tanh(mom*B/(kb*T))</v>
      </c>
      <c r="D716" s="3">
        <f>_xlfn.IFNA(VLOOKUP(CONCATENATE($A716,"_",$B716), 'Srbench noise 0'!$A$1:$AH$1291, 32, FALSE),"")</f>
        <v>0.99999028999999995</v>
      </c>
      <c r="E716" s="17">
        <f>_xlfn.IFNA(VLOOKUP(CONCATENATE($A716,"_",$B716), 'Srbench noise 0'!$A$1:$AH$1291, 34, FALSE),"")</f>
        <v>1.566209E-2</v>
      </c>
      <c r="F716" s="17">
        <f>_xlfn.IFNA(VLOOKUP(CONCATENATE($A716,"_",$B716), 'Srbench noise 0'!$A$1:$AH$1291, 16, FALSE),"")</f>
        <v>49</v>
      </c>
      <c r="G716" s="17">
        <f>_xlfn.IFNA(VLOOKUP(CONCATENATE($A716,"_",$B716), 'Srbench noise 0'!$A$1:$AH$1291, 18, FALSE),"")</f>
        <v>3602</v>
      </c>
      <c r="H716" s="17" t="str">
        <f>_xlfn.IFNA(VLOOKUP(CONCATENATE($A716,"_",$B716), 'Srbench noise 0'!$A$1:$AH$1291, 28, FALSE),"")</f>
        <v>1.05654434*x0*x1/(0.84147098 + x3**2*x4**2/(x1**2*x2**2))**0.5 - 0.01665484*x0*x1 - 0.14206865*x0*x1/(1 + 0.83333333*x3**2*x4**2/(x1**2*x2**2))**8 + 0.00495303</v>
      </c>
      <c r="I716" s="17">
        <f t="shared" si="66"/>
        <v>1</v>
      </c>
      <c r="J716" s="17">
        <f t="shared" si="67"/>
        <v>0</v>
      </c>
      <c r="K716" s="4">
        <f t="shared" si="68"/>
        <v>0</v>
      </c>
      <c r="L716" s="3">
        <f>_xlfn.IFNA(VLOOKUP(CONCATENATE($A716,"_",$B716), 'Srbench noise 0.01'!$A$1:$AH$1291, 32, FALSE),"")</f>
        <v>0.99857808000000003</v>
      </c>
      <c r="M716" s="17">
        <f>_xlfn.IFNA(VLOOKUP(CONCATENATE($A716,"_",$B716), 'Srbench noise 0.01'!$A$1:$AH$1291, 34, FALSE),"")</f>
        <v>0.18951332000000001</v>
      </c>
      <c r="N716" s="17">
        <f>_xlfn.IFNA(VLOOKUP(CONCATENATE($A716,"_",$B716), 'Srbench noise 0.01'!$A$1:$AH$1291, 16, FALSE),"")</f>
        <v>24</v>
      </c>
      <c r="O716" s="17">
        <f>_xlfn.IFNA(VLOOKUP(CONCATENATE($A716,"_",$B716), 'Srbench noise 0.01'!$A$1:$AH$1291, 18, FALSE),"")</f>
        <v>642.9</v>
      </c>
      <c r="P716" s="17" t="str">
        <f>_xlfn.IFNA(VLOOKUP(CONCATENATE($A716,"_",$B716), 'Srbench noise 0.01'!$A$1:$AH$1291, 28, FALSE),"")</f>
        <v>1.06*x0*x1/(1 + 0.91*x3**2*x4**2/(x1**2*x2**2))**0.5 - 0.09</v>
      </c>
      <c r="Q716" s="17">
        <f t="shared" si="69"/>
        <v>0</v>
      </c>
      <c r="R716" s="17">
        <f t="shared" si="70"/>
        <v>0</v>
      </c>
      <c r="S716" s="4">
        <f t="shared" si="71"/>
        <v>0</v>
      </c>
    </row>
    <row r="717" spans="1:19" x14ac:dyDescent="0.25">
      <c r="A717" t="s">
        <v>110</v>
      </c>
      <c r="B717">
        <v>14423</v>
      </c>
      <c r="C717" t="str">
        <f>VLOOKUP(A717,'srbench true models'!$A$1:$B$133,2,FALSE)</f>
        <v xml:space="preserve"> n_rho*mom*tanh(mom*B/(kb*T))</v>
      </c>
      <c r="D717" s="3">
        <f>_xlfn.IFNA(VLOOKUP(CONCATENATE($A717,"_",$B717), 'Srbench noise 0'!$A$1:$AH$1291, 32, FALSE),"")</f>
        <v>0.99918552999999999</v>
      </c>
      <c r="E717" s="17">
        <f>_xlfn.IFNA(VLOOKUP(CONCATENATE($A717,"_",$B717), 'Srbench noise 0'!$A$1:$AH$1291, 34, FALSE),"")</f>
        <v>0.14365159</v>
      </c>
      <c r="F717" s="17">
        <f>_xlfn.IFNA(VLOOKUP(CONCATENATE($A717,"_",$B717), 'Srbench noise 0'!$A$1:$AH$1291, 16, FALSE),"")</f>
        <v>33</v>
      </c>
      <c r="G717" s="17">
        <f>_xlfn.IFNA(VLOOKUP(CONCATENATE($A717,"_",$B717), 'Srbench noise 0'!$A$1:$AH$1291, 18, FALSE),"")</f>
        <v>3600.9</v>
      </c>
      <c r="H717" s="17" t="str">
        <f>_xlfn.IFNA(VLOOKUP(CONCATENATE($A717,"_",$B717), 'Srbench noise 0'!$A$1:$AH$1291, 28, FALSE),"")</f>
        <v>0.99066954*x0*x1*sin(x1/(x1**2/(x4 + 2/x4) + x3**2*x4**2/x2**2)**0.5)</v>
      </c>
      <c r="I717" s="17">
        <f t="shared" si="66"/>
        <v>1</v>
      </c>
      <c r="J717" s="17">
        <f t="shared" si="67"/>
        <v>0</v>
      </c>
      <c r="K717" s="4">
        <f t="shared" si="68"/>
        <v>0</v>
      </c>
      <c r="L717" s="3">
        <f>_xlfn.IFNA(VLOOKUP(CONCATENATE($A717,"_",$B717), 'Srbench noise 0.01'!$A$1:$AH$1291, 32, FALSE),"")</f>
        <v>0.99124171000000005</v>
      </c>
      <c r="M717" s="17">
        <f>_xlfn.IFNA(VLOOKUP(CONCATENATE($A717,"_",$B717), 'Srbench noise 0.01'!$A$1:$AH$1291, 34, FALSE),"")</f>
        <v>0.47106587</v>
      </c>
      <c r="N717" s="17">
        <f>_xlfn.IFNA(VLOOKUP(CONCATENATE($A717,"_",$B717), 'Srbench noise 0.01'!$A$1:$AH$1291, 16, FALSE),"")</f>
        <v>35</v>
      </c>
      <c r="O717" s="17">
        <f>_xlfn.IFNA(VLOOKUP(CONCATENATE($A717,"_",$B717), 'Srbench noise 0.01'!$A$1:$AH$1291, 18, FALSE),"")</f>
        <v>113.3</v>
      </c>
      <c r="P717" s="17" t="str">
        <f>_xlfn.IFNA(VLOOKUP(CONCATENATE($A717,"_",$B717), 'Srbench noise 0.01'!$A$1:$AH$1291, 28, FALSE),"")</f>
        <v>1.18*x0*x1 - 0.39*x0*x3*x4/(x2 + x4/(x1 - 0.5)) - 0.54*x0*x4/(x2 + x4/x1) - 0.13</v>
      </c>
      <c r="Q717" s="17">
        <f t="shared" si="69"/>
        <v>0</v>
      </c>
      <c r="R717" s="17">
        <f t="shared" si="70"/>
        <v>0</v>
      </c>
      <c r="S717" s="4">
        <f t="shared" si="71"/>
        <v>0</v>
      </c>
    </row>
    <row r="718" spans="1:19" x14ac:dyDescent="0.25">
      <c r="A718" t="s">
        <v>110</v>
      </c>
      <c r="B718">
        <v>15795</v>
      </c>
      <c r="C718" t="str">
        <f>VLOOKUP(A718,'srbench true models'!$A$1:$B$133,2,FALSE)</f>
        <v xml:space="preserve"> n_rho*mom*tanh(mom*B/(kb*T))</v>
      </c>
      <c r="D718" s="3">
        <f>_xlfn.IFNA(VLOOKUP(CONCATENATE($A718,"_",$B718), 'Srbench noise 0'!$A$1:$AH$1291, 32, FALSE),"")</f>
        <v>0.99759140999999996</v>
      </c>
      <c r="E718" s="17">
        <f>_xlfn.IFNA(VLOOKUP(CONCATENATE($A718,"_",$B718), 'Srbench noise 0'!$A$1:$AH$1291, 34, FALSE),"")</f>
        <v>0.24724392000000001</v>
      </c>
      <c r="F718" s="17">
        <f>_xlfn.IFNA(VLOOKUP(CONCATENATE($A718,"_",$B718), 'Srbench noise 0'!$A$1:$AH$1291, 16, FALSE),"")</f>
        <v>31</v>
      </c>
      <c r="G718" s="17">
        <f>_xlfn.IFNA(VLOOKUP(CONCATENATE($A718,"_",$B718), 'Srbench noise 0'!$A$1:$AH$1291, 18, FALSE),"")</f>
        <v>3600.5</v>
      </c>
      <c r="H718" s="17" t="str">
        <f>_xlfn.IFNA(VLOOKUP(CONCATENATE($A718,"_",$B718), 'Srbench noise 0'!$A$1:$AH$1291, 28, FALSE),"")</f>
        <v>0.21031468*x0*x1*exp(cos(x3*x4/(x2*(x1 + 0.2)))) + 0.48132093*x0*x1 - 0.08428941*x0*x3*x4/x2 - 0.05833104</v>
      </c>
      <c r="I718" s="17">
        <f t="shared" si="66"/>
        <v>0</v>
      </c>
      <c r="J718" s="17">
        <f t="shared" si="67"/>
        <v>0</v>
      </c>
      <c r="K718" s="4">
        <f t="shared" si="68"/>
        <v>0</v>
      </c>
      <c r="L718" s="3">
        <f>_xlfn.IFNA(VLOOKUP(CONCATENATE($A718,"_",$B718), 'Srbench noise 0.01'!$A$1:$AH$1291, 32, FALSE),"")</f>
        <v>0.99049456999999996</v>
      </c>
      <c r="M718" s="17">
        <f>_xlfn.IFNA(VLOOKUP(CONCATENATE($A718,"_",$B718), 'Srbench noise 0.01'!$A$1:$AH$1291, 34, FALSE),"")</f>
        <v>0.49116803999999997</v>
      </c>
      <c r="N718" s="17">
        <f>_xlfn.IFNA(VLOOKUP(CONCATENATE($A718,"_",$B718), 'Srbench noise 0.01'!$A$1:$AH$1291, 16, FALSE),"")</f>
        <v>24</v>
      </c>
      <c r="O718" s="17">
        <f>_xlfn.IFNA(VLOOKUP(CONCATENATE($A718,"_",$B718), 'Srbench noise 0.01'!$A$1:$AH$1291, 18, FALSE),"")</f>
        <v>110.7</v>
      </c>
      <c r="P718" s="17" t="str">
        <f>_xlfn.IFNA(VLOOKUP(CONCATENATE($A718,"_",$B718), 'Srbench noise 0.01'!$A$1:$AH$1291, 28, FALSE),"")</f>
        <v>x0*x1*(1.14*x1*x2 - 0.36*x3*x4 + 0.7857770254051*x3 - 0.5715958955356)/(x1*x2 + x3 - 0.5)</v>
      </c>
      <c r="Q718" s="17">
        <f t="shared" si="69"/>
        <v>0</v>
      </c>
      <c r="R718" s="17">
        <f t="shared" si="70"/>
        <v>0</v>
      </c>
      <c r="S718" s="4">
        <f t="shared" si="71"/>
        <v>0</v>
      </c>
    </row>
    <row r="719" spans="1:19" x14ac:dyDescent="0.25">
      <c r="A719" t="s">
        <v>110</v>
      </c>
      <c r="B719">
        <v>16850</v>
      </c>
      <c r="C719" t="str">
        <f>VLOOKUP(A719,'srbench true models'!$A$1:$B$133,2,FALSE)</f>
        <v xml:space="preserve"> n_rho*mom*tanh(mom*B/(kb*T))</v>
      </c>
      <c r="D719" s="3">
        <f>_xlfn.IFNA(VLOOKUP(CONCATENATE($A719,"_",$B719), 'Srbench noise 0'!$A$1:$AH$1291, 32, FALSE),"")</f>
        <v>0.9999055</v>
      </c>
      <c r="E719" s="17">
        <f>_xlfn.IFNA(VLOOKUP(CONCATENATE($A719,"_",$B719), 'Srbench noise 0'!$A$1:$AH$1291, 34, FALSE),"")</f>
        <v>4.9058570000000003E-2</v>
      </c>
      <c r="F719" s="17">
        <f>_xlfn.IFNA(VLOOKUP(CONCATENATE($A719,"_",$B719), 'Srbench noise 0'!$A$1:$AH$1291, 16, FALSE),"")</f>
        <v>31</v>
      </c>
      <c r="G719" s="17">
        <f>_xlfn.IFNA(VLOOKUP(CONCATENATE($A719,"_",$B719), 'Srbench noise 0'!$A$1:$AH$1291, 18, FALSE),"")</f>
        <v>3600.4</v>
      </c>
      <c r="H719" s="17" t="str">
        <f>_xlfn.IFNA(VLOOKUP(CONCATENATE($A719,"_",$B719), 'Srbench noise 0'!$A$1:$AH$1291, 28, FALSE),"")</f>
        <v>x0*(x1*x2*(0.58209073 - 0.43158527*sin(sin(log(x3*x4/(x1*x2))) + 100)) - 0.0372771*x3*x4)/x2</v>
      </c>
      <c r="I719" s="17">
        <f t="shared" si="66"/>
        <v>1</v>
      </c>
      <c r="J719" s="17">
        <f t="shared" si="67"/>
        <v>0</v>
      </c>
      <c r="K719" s="4">
        <f t="shared" si="68"/>
        <v>0</v>
      </c>
      <c r="L719" s="3">
        <f>_xlfn.IFNA(VLOOKUP(CONCATENATE($A719,"_",$B719), 'Srbench noise 0.01'!$A$1:$AH$1291, 32, FALSE),"")</f>
        <v>0.99051540000000005</v>
      </c>
      <c r="M719" s="17">
        <f>_xlfn.IFNA(VLOOKUP(CONCATENATE($A719,"_",$B719), 'Srbench noise 0.01'!$A$1:$AH$1291, 34, FALSE),"")</f>
        <v>0.49149365</v>
      </c>
      <c r="N719" s="17">
        <f>_xlfn.IFNA(VLOOKUP(CONCATENATE($A719,"_",$B719), 'Srbench noise 0.01'!$A$1:$AH$1291, 16, FALSE),"")</f>
        <v>46</v>
      </c>
      <c r="O719" s="17">
        <f>_xlfn.IFNA(VLOOKUP(CONCATENATE($A719,"_",$B719), 'Srbench noise 0.01'!$A$1:$AH$1291, 18, FALSE),"")</f>
        <v>1385.7</v>
      </c>
      <c r="P719" s="17" t="str">
        <f>_xlfn.IFNA(VLOOKUP(CONCATENATE($A719,"_",$B719), 'Srbench noise 0.01'!$A$1:$AH$1291, 28, FALSE),"")</f>
        <v>1.16*x0*x1 - 0.42*x0*x3*x4/(x2 + x3/x1 + 1/x1) - 0.42*x0*x3/(x2 + x3/x1 + 1/x1) + 0.28 - 1.69/(x2 + 1)</v>
      </c>
      <c r="Q719" s="17">
        <f t="shared" si="69"/>
        <v>0</v>
      </c>
      <c r="R719" s="17">
        <f t="shared" si="70"/>
        <v>0</v>
      </c>
      <c r="S719" s="4">
        <f t="shared" si="71"/>
        <v>0</v>
      </c>
    </row>
    <row r="720" spans="1:19" x14ac:dyDescent="0.25">
      <c r="A720" t="s">
        <v>110</v>
      </c>
      <c r="B720">
        <v>21962</v>
      </c>
      <c r="C720" t="str">
        <f>VLOOKUP(A720,'srbench true models'!$A$1:$B$133,2,FALSE)</f>
        <v xml:space="preserve"> n_rho*mom*tanh(mom*B/(kb*T))</v>
      </c>
      <c r="D720" s="3">
        <f>_xlfn.IFNA(VLOOKUP(CONCATENATE($A720,"_",$B720), 'Srbench noise 0'!$A$1:$AH$1291, 32, FALSE),"")</f>
        <v>0.99957837999999999</v>
      </c>
      <c r="E720" s="17">
        <f>_xlfn.IFNA(VLOOKUP(CONCATENATE($A720,"_",$B720), 'Srbench noise 0'!$A$1:$AH$1291, 34, FALSE),"")</f>
        <v>0.10267270000000001</v>
      </c>
      <c r="F720" s="17">
        <f>_xlfn.IFNA(VLOOKUP(CONCATENATE($A720,"_",$B720), 'Srbench noise 0'!$A$1:$AH$1291, 16, FALSE),"")</f>
        <v>45</v>
      </c>
      <c r="G720" s="17">
        <f>_xlfn.IFNA(VLOOKUP(CONCATENATE($A720,"_",$B720), 'Srbench noise 0'!$A$1:$AH$1291, 18, FALSE),"")</f>
        <v>3600.9</v>
      </c>
      <c r="H720" s="17" t="str">
        <f>_xlfn.IFNA(VLOOKUP(CONCATENATE($A720,"_",$B720), 'Srbench noise 0'!$A$1:$AH$1291, 28, FALSE),"")</f>
        <v>0.75657246*x0*x1*sin(1/(x1/(x1 + 1)**2 + 0.45 + x3**2*x4**2/(x2**2*(x1 + 1)**2)) - 1/(x1 + 1)**2) + 0.24454577*x0*x1 - 0.01992287</v>
      </c>
      <c r="I720" s="17">
        <f t="shared" si="66"/>
        <v>1</v>
      </c>
      <c r="J720" s="17">
        <f t="shared" si="67"/>
        <v>0</v>
      </c>
      <c r="K720" s="4">
        <f t="shared" si="68"/>
        <v>0</v>
      </c>
      <c r="L720" s="3">
        <f>_xlfn.IFNA(VLOOKUP(CONCATENATE($A720,"_",$B720), 'Srbench noise 0.01'!$A$1:$AH$1291, 32, FALSE),"")</f>
        <v>0.99363617000000004</v>
      </c>
      <c r="M720" s="17">
        <f>_xlfn.IFNA(VLOOKUP(CONCATENATE($A720,"_",$B720), 'Srbench noise 0.01'!$A$1:$AH$1291, 34, FALSE),"")</f>
        <v>0.39889259999999999</v>
      </c>
      <c r="N720" s="17">
        <f>_xlfn.IFNA(VLOOKUP(CONCATENATE($A720,"_",$B720), 'Srbench noise 0.01'!$A$1:$AH$1291, 16, FALSE),"")</f>
        <v>21</v>
      </c>
      <c r="O720" s="17">
        <f>_xlfn.IFNA(VLOOKUP(CONCATENATE($A720,"_",$B720), 'Srbench noise 0.01'!$A$1:$AH$1291, 18, FALSE),"")</f>
        <v>171.9</v>
      </c>
      <c r="P720" s="17" t="str">
        <f>_xlfn.IFNA(VLOOKUP(CONCATENATE($A720,"_",$B720), 'Srbench noise 0.01'!$A$1:$AH$1291, 28, FALSE),"")</f>
        <v>1.14*x0*x1 - 0.48*x0*x3*x4/(x2 + 0.25*x3*x4/x1)</v>
      </c>
      <c r="Q720" s="17">
        <f t="shared" si="69"/>
        <v>0</v>
      </c>
      <c r="R720" s="17">
        <f t="shared" si="70"/>
        <v>0</v>
      </c>
      <c r="S720" s="4">
        <f t="shared" si="71"/>
        <v>0</v>
      </c>
    </row>
    <row r="721" spans="1:19" x14ac:dyDescent="0.25">
      <c r="A721" t="s">
        <v>110</v>
      </c>
      <c r="B721">
        <v>23654</v>
      </c>
      <c r="C721" t="str">
        <f>VLOOKUP(A721,'srbench true models'!$A$1:$B$133,2,FALSE)</f>
        <v xml:space="preserve"> n_rho*mom*tanh(mom*B/(kb*T))</v>
      </c>
      <c r="D721" s="3">
        <f>_xlfn.IFNA(VLOOKUP(CONCATENATE($A721,"_",$B721), 'Srbench noise 0'!$A$1:$AH$1291, 32, FALSE),"")</f>
        <v>0.99112118000000005</v>
      </c>
      <c r="E721" s="17">
        <f>_xlfn.IFNA(VLOOKUP(CONCATENATE($A721,"_",$B721), 'Srbench noise 0'!$A$1:$AH$1291, 34, FALSE),"")</f>
        <v>0.47584205000000002</v>
      </c>
      <c r="F721" s="17">
        <f>_xlfn.IFNA(VLOOKUP(CONCATENATE($A721,"_",$B721), 'Srbench noise 0'!$A$1:$AH$1291, 16, FALSE),"")</f>
        <v>36</v>
      </c>
      <c r="G721" s="17">
        <f>_xlfn.IFNA(VLOOKUP(CONCATENATE($A721,"_",$B721), 'Srbench noise 0'!$A$1:$AH$1291, 18, FALSE),"")</f>
        <v>3600.7</v>
      </c>
      <c r="H721" s="17" t="str">
        <f>_xlfn.IFNA(VLOOKUP(CONCATENATE($A721,"_",$B721), 'Srbench noise 0'!$A$1:$AH$1291, 28, FALSE),"")</f>
        <v>1.08162256*x0*x1 - 1.27655857*x0*x3*x4**0.5/(x2 + x3/x1) + 0.463454*x0*x3/(0.31830989*x2 + x3/x1)</v>
      </c>
      <c r="I721" s="17">
        <f t="shared" si="66"/>
        <v>0</v>
      </c>
      <c r="J721" s="17">
        <f t="shared" si="67"/>
        <v>0</v>
      </c>
      <c r="K721" s="4">
        <f t="shared" si="68"/>
        <v>0</v>
      </c>
      <c r="L721" s="3">
        <f>_xlfn.IFNA(VLOOKUP(CONCATENATE($A721,"_",$B721), 'Srbench noise 0.01'!$A$1:$AH$1291, 32, FALSE),"")</f>
        <v>0.99048373000000001</v>
      </c>
      <c r="M721" s="17">
        <f>_xlfn.IFNA(VLOOKUP(CONCATENATE($A721,"_",$B721), 'Srbench noise 0.01'!$A$1:$AH$1291, 34, FALSE),"")</f>
        <v>0.49262751999999999</v>
      </c>
      <c r="N721" s="17">
        <f>_xlfn.IFNA(VLOOKUP(CONCATENATE($A721,"_",$B721), 'Srbench noise 0.01'!$A$1:$AH$1291, 16, FALSE),"")</f>
        <v>29</v>
      </c>
      <c r="O721" s="17">
        <f>_xlfn.IFNA(VLOOKUP(CONCATENATE($A721,"_",$B721), 'Srbench noise 0.01'!$A$1:$AH$1291, 18, FALSE),"")</f>
        <v>177.6</v>
      </c>
      <c r="P721" s="17" t="str">
        <f>_xlfn.IFNA(VLOOKUP(CONCATENATE($A721,"_",$B721), 'Srbench noise 0.01'!$A$1:$AH$1291, 28, FALSE),"")</f>
        <v>x0*(1.16*x1*(x2 + x3/x1) - 0.39*x3*x4 - 0.39*x3)/(x2 + x3/x1)</v>
      </c>
      <c r="Q721" s="17">
        <f t="shared" si="69"/>
        <v>0</v>
      </c>
      <c r="R721" s="17">
        <f t="shared" si="70"/>
        <v>0</v>
      </c>
      <c r="S721" s="4">
        <f t="shared" si="71"/>
        <v>0</v>
      </c>
    </row>
    <row r="722" spans="1:19" x14ac:dyDescent="0.25">
      <c r="A722" t="s">
        <v>110</v>
      </c>
      <c r="B722">
        <v>28020</v>
      </c>
      <c r="C722" t="str">
        <f>VLOOKUP(A722,'srbench true models'!$A$1:$B$133,2,FALSE)</f>
        <v xml:space="preserve"> n_rho*mom*tanh(mom*B/(kb*T))</v>
      </c>
      <c r="D722" s="3">
        <f>_xlfn.IFNA(VLOOKUP(CONCATENATE($A722,"_",$B722), 'Srbench noise 0'!$A$1:$AH$1291, 32, FALSE),"")</f>
        <v>0.99407957999999996</v>
      </c>
      <c r="E722" s="17">
        <f>_xlfn.IFNA(VLOOKUP(CONCATENATE($A722,"_",$B722), 'Srbench noise 0'!$A$1:$AH$1291, 34, FALSE),"")</f>
        <v>0.38582852000000001</v>
      </c>
      <c r="F722" s="17">
        <f>_xlfn.IFNA(VLOOKUP(CONCATENATE($A722,"_",$B722), 'Srbench noise 0'!$A$1:$AH$1291, 16, FALSE),"")</f>
        <v>24</v>
      </c>
      <c r="G722" s="17">
        <f>_xlfn.IFNA(VLOOKUP(CONCATENATE($A722,"_",$B722), 'Srbench noise 0'!$A$1:$AH$1291, 18, FALSE),"")</f>
        <v>3602.2</v>
      </c>
      <c r="H722" s="17" t="str">
        <f>_xlfn.IFNA(VLOOKUP(CONCATENATE($A722,"_",$B722), 'Srbench noise 0'!$A$1:$AH$1291, 28, FALSE),"")</f>
        <v>1.14383995*x0*x1 - 0.51643541*x0*x4/(x2/x3 + 0.3*x4/x1) + 0.07847496</v>
      </c>
      <c r="I722" s="17">
        <f t="shared" si="66"/>
        <v>0</v>
      </c>
      <c r="J722" s="17">
        <f t="shared" si="67"/>
        <v>0</v>
      </c>
      <c r="K722" s="4">
        <f t="shared" si="68"/>
        <v>0</v>
      </c>
      <c r="L722" s="3">
        <f>_xlfn.IFNA(VLOOKUP(CONCATENATE($A722,"_",$B722), 'Srbench noise 0.01'!$A$1:$AH$1291, 32, FALSE),"")</f>
        <v>0.99083387000000001</v>
      </c>
      <c r="M722" s="17">
        <f>_xlfn.IFNA(VLOOKUP(CONCATENATE($A722,"_",$B722), 'Srbench noise 0.01'!$A$1:$AH$1291, 34, FALSE),"")</f>
        <v>0.48007738999999999</v>
      </c>
      <c r="N722" s="17">
        <f>_xlfn.IFNA(VLOOKUP(CONCATENATE($A722,"_",$B722), 'Srbench noise 0.01'!$A$1:$AH$1291, 16, FALSE),"")</f>
        <v>29</v>
      </c>
      <c r="O722" s="17">
        <f>_xlfn.IFNA(VLOOKUP(CONCATENATE($A722,"_",$B722), 'Srbench noise 0.01'!$A$1:$AH$1291, 18, FALSE),"")</f>
        <v>275.8</v>
      </c>
      <c r="P722" s="17" t="str">
        <f>_xlfn.IFNA(VLOOKUP(CONCATENATE($A722,"_",$B722), 'Srbench noise 0.01'!$A$1:$AH$1291, 28, FALSE),"")</f>
        <v>x0*(1.15*x1*(x2 + x4/x1) - 0.39*x3*x4 - 0.39*x4)/(x2 + x4/x1)</v>
      </c>
      <c r="Q722" s="17">
        <f t="shared" si="69"/>
        <v>0</v>
      </c>
      <c r="R722" s="17">
        <f t="shared" si="70"/>
        <v>0</v>
      </c>
      <c r="S722" s="4">
        <f t="shared" si="71"/>
        <v>0</v>
      </c>
    </row>
    <row r="723" spans="1:19" x14ac:dyDescent="0.25">
      <c r="A723" t="s">
        <v>110</v>
      </c>
      <c r="B723">
        <v>29910</v>
      </c>
      <c r="C723" t="str">
        <f>VLOOKUP(A723,'srbench true models'!$A$1:$B$133,2,FALSE)</f>
        <v xml:space="preserve"> n_rho*mom*tanh(mom*B/(kb*T))</v>
      </c>
      <c r="D723" s="3">
        <f>_xlfn.IFNA(VLOOKUP(CONCATENATE($A723,"_",$B723), 'Srbench noise 0'!$A$1:$AH$1291, 32, FALSE),"")</f>
        <v>0.99903721000000001</v>
      </c>
      <c r="E723" s="17">
        <f>_xlfn.IFNA(VLOOKUP(CONCATENATE($A723,"_",$B723), 'Srbench noise 0'!$A$1:$AH$1291, 34, FALSE),"")</f>
        <v>0.15552077</v>
      </c>
      <c r="F723" s="17">
        <f>_xlfn.IFNA(VLOOKUP(CONCATENATE($A723,"_",$B723), 'Srbench noise 0'!$A$1:$AH$1291, 16, FALSE),"")</f>
        <v>43</v>
      </c>
      <c r="G723" s="17">
        <f>_xlfn.IFNA(VLOOKUP(CONCATENATE($A723,"_",$B723), 'Srbench noise 0'!$A$1:$AH$1291, 18, FALSE),"")</f>
        <v>3601.4</v>
      </c>
      <c r="H723" s="17" t="str">
        <f>_xlfn.IFNA(VLOOKUP(CONCATENATE($A723,"_",$B723), 'Srbench noise 0'!$A$1:$AH$1291, 28, FALSE),"")</f>
        <v>-0.59270802*x0*x1**2/(0.31830989*x1 + x3*x4/x2) + 2.62444051*x0*x1 - 2.83990848*x0*x3/(x2/x4 + x3/x1) + 0.01521148*x0</v>
      </c>
      <c r="I723" s="17">
        <f t="shared" si="66"/>
        <v>1</v>
      </c>
      <c r="J723" s="17">
        <f t="shared" si="67"/>
        <v>0</v>
      </c>
      <c r="K723" s="4">
        <f t="shared" si="68"/>
        <v>0</v>
      </c>
      <c r="L723" s="3">
        <f>_xlfn.IFNA(VLOOKUP(CONCATENATE($A723,"_",$B723), 'Srbench noise 0.01'!$A$1:$AH$1291, 32, FALSE),"")</f>
        <v>0.99302899</v>
      </c>
      <c r="M723" s="17">
        <f>_xlfn.IFNA(VLOOKUP(CONCATENATE($A723,"_",$B723), 'Srbench noise 0.01'!$A$1:$AH$1291, 34, FALSE),"")</f>
        <v>0.41847640000000003</v>
      </c>
      <c r="N723" s="17">
        <f>_xlfn.IFNA(VLOOKUP(CONCATENATE($A723,"_",$B723), 'Srbench noise 0.01'!$A$1:$AH$1291, 16, FALSE),"")</f>
        <v>39</v>
      </c>
      <c r="O723" s="17">
        <f>_xlfn.IFNA(VLOOKUP(CONCATENATE($A723,"_",$B723), 'Srbench noise 0.01'!$A$1:$AH$1291, 18, FALSE),"")</f>
        <v>398.5</v>
      </c>
      <c r="P723" s="17" t="str">
        <f>_xlfn.IFNA(VLOOKUP(CONCATENATE($A723,"_",$B723), 'Srbench noise 0.01'!$A$1:$AH$1291, 28, FALSE),"")</f>
        <v>1.18*x0*x1 - 1.68*x0*x3*x4**0.5/(x2 + x3/x1) + 0.54*x0*x3/(0.5*x2 + x3/(x1*x4))</v>
      </c>
      <c r="Q723" s="17">
        <f t="shared" si="69"/>
        <v>0</v>
      </c>
      <c r="R723" s="17">
        <f t="shared" si="70"/>
        <v>0</v>
      </c>
      <c r="S723" s="4">
        <f t="shared" si="71"/>
        <v>0</v>
      </c>
    </row>
    <row r="724" spans="1:19" x14ac:dyDescent="0.25">
      <c r="A724" t="s">
        <v>138</v>
      </c>
      <c r="B724">
        <v>860</v>
      </c>
      <c r="C724" t="str">
        <f>VLOOKUP(A724,'srbench true models'!$A$1:$B$133,2,FALSE)</f>
        <v xml:space="preserve"> mom*H/(kb*T)+(mom*alpha)/(epsilon*c**2*kb*T)*M</v>
      </c>
      <c r="D724" s="3">
        <f>_xlfn.IFNA(VLOOKUP(CONCATENATE($A724,"_",$B724), 'Srbench noise 0'!$A$1:$AH$1291, 32, FALSE),"")</f>
        <v>0.99449365000000001</v>
      </c>
      <c r="E724" s="17">
        <f>_xlfn.IFNA(VLOOKUP(CONCATENATE($A724,"_",$B724), 'Srbench noise 0'!$A$1:$AH$1291, 34, FALSE),"")</f>
        <v>8.3908739999999996E-2</v>
      </c>
      <c r="F724" s="17">
        <f>_xlfn.IFNA(VLOOKUP(CONCATENATE($A724,"_",$B724), 'Srbench noise 0'!$A$1:$AH$1291, 16, FALSE),"")</f>
        <v>45</v>
      </c>
      <c r="G724" s="17">
        <f>_xlfn.IFNA(VLOOKUP(CONCATENATE($A724,"_",$B724), 'Srbench noise 0'!$A$1:$AH$1291, 18, FALSE),"")</f>
        <v>3601.1</v>
      </c>
      <c r="H724" s="17" t="str">
        <f>_xlfn.IFNA(VLOOKUP(CONCATENATE($A724,"_",$B724), 'Srbench noise 0'!$A$1:$AH$1291, 28, FALSE),"")</f>
        <v>0.99067772*x0*x1/(x2*x3) + 1.62542257*(x0*x4/(x6*(2*x2*x3 + x5)) + x7/(x6*(2*x5 + log(x2*x3))))**2</v>
      </c>
      <c r="I724" s="17">
        <f t="shared" si="66"/>
        <v>0</v>
      </c>
      <c r="J724" s="17">
        <f t="shared" si="67"/>
        <v>0</v>
      </c>
      <c r="K724" s="4">
        <f t="shared" si="68"/>
        <v>0</v>
      </c>
      <c r="L724" s="3">
        <f>_xlfn.IFNA(VLOOKUP(CONCATENATE($A724,"_",$B724), 'Srbench noise 0.01'!$A$1:$AH$1291, 32, FALSE),"")</f>
        <v>0.99468889000000005</v>
      </c>
      <c r="M724" s="17">
        <f>_xlfn.IFNA(VLOOKUP(CONCATENATE($A724,"_",$B724), 'Srbench noise 0.01'!$A$1:$AH$1291, 34, FALSE),"")</f>
        <v>8.2407789999999995E-2</v>
      </c>
      <c r="N724" s="17">
        <f>_xlfn.IFNA(VLOOKUP(CONCATENATE($A724,"_",$B724), 'Srbench noise 0.01'!$A$1:$AH$1291, 16, FALSE),"")</f>
        <v>28</v>
      </c>
      <c r="O724" s="17">
        <f>_xlfn.IFNA(VLOOKUP(CONCATENATE($A724,"_",$B724), 'Srbench noise 0.01'!$A$1:$AH$1291, 18, FALSE),"")</f>
        <v>534.6</v>
      </c>
      <c r="P724" s="17" t="str">
        <f>_xlfn.IFNA(VLOOKUP(CONCATENATE($A724,"_",$B724), 'Srbench noise 0.01'!$A$1:$AH$1291, 28, FALSE),"")</f>
        <v>1.02*x0*x1/(x2*x3) + 4.28*x0*x4/(x2*x3*x6/x7 + x5*x6)**2</v>
      </c>
      <c r="Q724" s="17">
        <f t="shared" si="69"/>
        <v>0</v>
      </c>
      <c r="R724" s="17">
        <f t="shared" si="70"/>
        <v>0</v>
      </c>
      <c r="S724" s="4">
        <f t="shared" si="71"/>
        <v>0</v>
      </c>
    </row>
    <row r="725" spans="1:19" x14ac:dyDescent="0.25">
      <c r="A725" t="s">
        <v>138</v>
      </c>
      <c r="B725">
        <v>4426</v>
      </c>
      <c r="C725" t="str">
        <f>VLOOKUP(A725,'srbench true models'!$A$1:$B$133,2,FALSE)</f>
        <v xml:space="preserve"> mom*H/(kb*T)+(mom*alpha)/(epsilon*c**2*kb*T)*M</v>
      </c>
      <c r="D725" s="3">
        <f>_xlfn.IFNA(VLOOKUP(CONCATENATE($A725,"_",$B725), 'Srbench noise 0'!$A$1:$AH$1291, 32, FALSE),"")</f>
        <v>1</v>
      </c>
      <c r="E725" s="17">
        <f>_xlfn.IFNA(VLOOKUP(CONCATENATE($A725,"_",$B725), 'Srbench noise 0'!$A$1:$AH$1291, 34, FALSE),"")</f>
        <v>0</v>
      </c>
      <c r="F725" s="17">
        <f>_xlfn.IFNA(VLOOKUP(CONCATENATE($A725,"_",$B725), 'Srbench noise 0'!$A$1:$AH$1291, 16, FALSE),"")</f>
        <v>24</v>
      </c>
      <c r="G725" s="17">
        <f>_xlfn.IFNA(VLOOKUP(CONCATENATE($A725,"_",$B725), 'Srbench noise 0'!$A$1:$AH$1291, 18, FALSE),"")</f>
        <v>212</v>
      </c>
      <c r="H725" s="17" t="str">
        <f>_xlfn.IFNA(VLOOKUP(CONCATENATE($A725,"_",$B725), 'Srbench noise 0'!$A$1:$AH$1291, 28, FALSE),"")</f>
        <v>x0*(x1*x5*x6**2 + x4*x7)/(x2*x3*x5*x6**2)</v>
      </c>
      <c r="I725" s="17">
        <f t="shared" si="66"/>
        <v>1</v>
      </c>
      <c r="J725" s="17">
        <f t="shared" si="67"/>
        <v>1</v>
      </c>
      <c r="K725" s="4">
        <f t="shared" si="68"/>
        <v>1</v>
      </c>
      <c r="L725" s="3">
        <f>_xlfn.IFNA(VLOOKUP(CONCATENATE($A725,"_",$B725), 'Srbench noise 0.01'!$A$1:$AH$1291, 32, FALSE),"")</f>
        <v>1</v>
      </c>
      <c r="M725" s="17">
        <f>_xlfn.IFNA(VLOOKUP(CONCATENATE($A725,"_",$B725), 'Srbench noise 0.01'!$A$1:$AH$1291, 34, FALSE),"")</f>
        <v>0</v>
      </c>
      <c r="N725" s="17">
        <f>_xlfn.IFNA(VLOOKUP(CONCATENATE($A725,"_",$B725), 'Srbench noise 0.01'!$A$1:$AH$1291, 16, FALSE),"")</f>
        <v>24</v>
      </c>
      <c r="O725" s="17">
        <f>_xlfn.IFNA(VLOOKUP(CONCATENATE($A725,"_",$B725), 'Srbench noise 0.01'!$A$1:$AH$1291, 18, FALSE),"")</f>
        <v>199.2</v>
      </c>
      <c r="P725" s="17" t="str">
        <f>_xlfn.IFNA(VLOOKUP(CONCATENATE($A725,"_",$B725), 'Srbench noise 0.01'!$A$1:$AH$1291, 28, FALSE),"")</f>
        <v>x0*(x1*x5*x6**2 + x4*x7)/(x2*x3*x5*x6**2)</v>
      </c>
      <c r="Q725" s="17">
        <f t="shared" si="69"/>
        <v>1</v>
      </c>
      <c r="R725" s="17">
        <f t="shared" si="70"/>
        <v>1</v>
      </c>
      <c r="S725" s="4">
        <f t="shared" si="71"/>
        <v>1</v>
      </c>
    </row>
    <row r="726" spans="1:19" x14ac:dyDescent="0.25">
      <c r="A726" t="s">
        <v>138</v>
      </c>
      <c r="B726">
        <v>5390</v>
      </c>
      <c r="C726" t="str">
        <f>VLOOKUP(A726,'srbench true models'!$A$1:$B$133,2,FALSE)</f>
        <v xml:space="preserve"> mom*H/(kb*T)+(mom*alpha)/(epsilon*c**2*kb*T)*M</v>
      </c>
      <c r="D726" s="3">
        <f>_xlfn.IFNA(VLOOKUP(CONCATENATE($A726,"_",$B726), 'Srbench noise 0'!$A$1:$AH$1291, 32, FALSE),"")</f>
        <v>0.99995752999999998</v>
      </c>
      <c r="E726" s="17">
        <f>_xlfn.IFNA(VLOOKUP(CONCATENATE($A726,"_",$B726), 'Srbench noise 0'!$A$1:$AH$1291, 34, FALSE),"")</f>
        <v>7.1953E-3</v>
      </c>
      <c r="F726" s="17">
        <f>_xlfn.IFNA(VLOOKUP(CONCATENATE($A726,"_",$B726), 'Srbench noise 0'!$A$1:$AH$1291, 16, FALSE),"")</f>
        <v>36</v>
      </c>
      <c r="G726" s="17">
        <f>_xlfn.IFNA(VLOOKUP(CONCATENATE($A726,"_",$B726), 'Srbench noise 0'!$A$1:$AH$1291, 18, FALSE),"")</f>
        <v>3602.2</v>
      </c>
      <c r="H726" s="17" t="str">
        <f>_xlfn.IFNA(VLOOKUP(CONCATENATE($A726,"_",$B726), 'Srbench noise 0'!$A$1:$AH$1291, 28, FALSE),"")</f>
        <v>1.00191584*x0*x1/(x2*x3) + 1.70345042*x0*x4*x7/(x2*(x3*x5*exp(x6)*sin(log(x6) + 1) - 0.6*x3*x5))</v>
      </c>
      <c r="I726" s="17">
        <f t="shared" si="66"/>
        <v>1</v>
      </c>
      <c r="J726" s="17">
        <f t="shared" si="67"/>
        <v>0</v>
      </c>
      <c r="K726" s="4">
        <f t="shared" si="68"/>
        <v>0</v>
      </c>
      <c r="L726" s="3">
        <f>_xlfn.IFNA(VLOOKUP(CONCATENATE($A726,"_",$B726), 'Srbench noise 0.01'!$A$1:$AH$1291, 32, FALSE),"")</f>
        <v>0.99941692999999998</v>
      </c>
      <c r="M726" s="17">
        <f>_xlfn.IFNA(VLOOKUP(CONCATENATE($A726,"_",$B726), 'Srbench noise 0.01'!$A$1:$AH$1291, 34, FALSE),"")</f>
        <v>2.665899E-2</v>
      </c>
      <c r="N726" s="17">
        <f>_xlfn.IFNA(VLOOKUP(CONCATENATE($A726,"_",$B726), 'Srbench noise 0.01'!$A$1:$AH$1291, 16, FALSE),"")</f>
        <v>36</v>
      </c>
      <c r="O726" s="17">
        <f>_xlfn.IFNA(VLOOKUP(CONCATENATE($A726,"_",$B726), 'Srbench noise 0.01'!$A$1:$AH$1291, 18, FALSE),"")</f>
        <v>525.9</v>
      </c>
      <c r="P726" s="17" t="str">
        <f>_xlfn.IFNA(VLOOKUP(CONCATENATE($A726,"_",$B726), 'Srbench noise 0.01'!$A$1:$AH$1291, 28, FALSE),"")</f>
        <v>x0*x1/(x2*x3) + 2.48*x0*x7/(x2*x3*(x5*x6 - 1.1*x5 + x5*exp(x6)/x4))</v>
      </c>
      <c r="Q726" s="17">
        <f t="shared" si="69"/>
        <v>1</v>
      </c>
      <c r="R726" s="17">
        <f t="shared" si="70"/>
        <v>0</v>
      </c>
      <c r="S726" s="4">
        <f t="shared" si="71"/>
        <v>0</v>
      </c>
    </row>
    <row r="727" spans="1:19" x14ac:dyDescent="0.25">
      <c r="A727" t="s">
        <v>138</v>
      </c>
      <c r="B727">
        <v>14423</v>
      </c>
      <c r="C727" t="str">
        <f>VLOOKUP(A727,'srbench true models'!$A$1:$B$133,2,FALSE)</f>
        <v xml:space="preserve"> mom*H/(kb*T)+(mom*alpha)/(epsilon*c**2*kb*T)*M</v>
      </c>
      <c r="D727" s="3">
        <f>_xlfn.IFNA(VLOOKUP(CONCATENATE($A727,"_",$B727), 'Srbench noise 0'!$A$1:$AH$1291, 32, FALSE),"")</f>
        <v>1</v>
      </c>
      <c r="E727" s="17">
        <f>_xlfn.IFNA(VLOOKUP(CONCATENATE($A727,"_",$B727), 'Srbench noise 0'!$A$1:$AH$1291, 34, FALSE),"")</f>
        <v>0</v>
      </c>
      <c r="F727" s="17">
        <f>_xlfn.IFNA(VLOOKUP(CONCATENATE($A727,"_",$B727), 'Srbench noise 0'!$A$1:$AH$1291, 16, FALSE),"")</f>
        <v>24</v>
      </c>
      <c r="G727" s="17">
        <f>_xlfn.IFNA(VLOOKUP(CONCATENATE($A727,"_",$B727), 'Srbench noise 0'!$A$1:$AH$1291, 18, FALSE),"")</f>
        <v>1608.9</v>
      </c>
      <c r="H727" s="17" t="str">
        <f>_xlfn.IFNA(VLOOKUP(CONCATENATE($A727,"_",$B727), 'Srbench noise 0'!$A$1:$AH$1291, 28, FALSE),"")</f>
        <v>x0*(x1*x5*x6**2 + x4*x7)/(x2*x3*x5*x6**2)</v>
      </c>
      <c r="I727" s="17">
        <f t="shared" si="66"/>
        <v>1</v>
      </c>
      <c r="J727" s="17">
        <f t="shared" si="67"/>
        <v>1</v>
      </c>
      <c r="K727" s="4">
        <f t="shared" si="68"/>
        <v>1</v>
      </c>
      <c r="L727" s="3">
        <f>_xlfn.IFNA(VLOOKUP(CONCATENATE($A727,"_",$B727), 'Srbench noise 0.01'!$A$1:$AH$1291, 32, FALSE),"")</f>
        <v>0.99859390000000003</v>
      </c>
      <c r="M727" s="17">
        <f>_xlfn.IFNA(VLOOKUP(CONCATENATE($A727,"_",$B727), 'Srbench noise 0.01'!$A$1:$AH$1291, 34, FALSE),"")</f>
        <v>4.1329240000000003E-2</v>
      </c>
      <c r="N727" s="17">
        <f>_xlfn.IFNA(VLOOKUP(CONCATENATE($A727,"_",$B727), 'Srbench noise 0.01'!$A$1:$AH$1291, 16, FALSE),"")</f>
        <v>51</v>
      </c>
      <c r="O727" s="17">
        <f>_xlfn.IFNA(VLOOKUP(CONCATENATE($A727,"_",$B727), 'Srbench noise 0.01'!$A$1:$AH$1291, 18, FALSE),"")</f>
        <v>696.7</v>
      </c>
      <c r="P727" s="17" t="str">
        <f>_xlfn.IFNA(VLOOKUP(CONCATENATE($A727,"_",$B727), 'Srbench noise 0.01'!$A$1:$AH$1291, 28, FALSE),"")</f>
        <v>x0*x1/(x2*x3) - 1.57*x0*x4/(x2*x3*(x6 + 1/(-x5/x7 - 1))*(-x5*x6/x7 - x5/x7 - 1))</v>
      </c>
      <c r="Q727" s="17">
        <f t="shared" si="69"/>
        <v>0</v>
      </c>
      <c r="R727" s="17">
        <f t="shared" si="70"/>
        <v>0</v>
      </c>
      <c r="S727" s="4">
        <f t="shared" si="71"/>
        <v>0</v>
      </c>
    </row>
    <row r="728" spans="1:19" x14ac:dyDescent="0.25">
      <c r="A728" t="s">
        <v>138</v>
      </c>
      <c r="B728">
        <v>15795</v>
      </c>
      <c r="C728" t="str">
        <f>VLOOKUP(A728,'srbench true models'!$A$1:$B$133,2,FALSE)</f>
        <v xml:space="preserve"> mom*H/(kb*T)+(mom*alpha)/(epsilon*c**2*kb*T)*M</v>
      </c>
      <c r="D728" s="3">
        <f>_xlfn.IFNA(VLOOKUP(CONCATENATE($A728,"_",$B728), 'Srbench noise 0'!$A$1:$AH$1291, 32, FALSE),"")</f>
        <v>1</v>
      </c>
      <c r="E728" s="17">
        <f>_xlfn.IFNA(VLOOKUP(CONCATENATE($A728,"_",$B728), 'Srbench noise 0'!$A$1:$AH$1291, 34, FALSE),"")</f>
        <v>0</v>
      </c>
      <c r="F728" s="17">
        <f>_xlfn.IFNA(VLOOKUP(CONCATENATE($A728,"_",$B728), 'Srbench noise 0'!$A$1:$AH$1291, 16, FALSE),"")</f>
        <v>24</v>
      </c>
      <c r="G728" s="17">
        <f>_xlfn.IFNA(VLOOKUP(CONCATENATE($A728,"_",$B728), 'Srbench noise 0'!$A$1:$AH$1291, 18, FALSE),"")</f>
        <v>204.9</v>
      </c>
      <c r="H728" s="17" t="str">
        <f>_xlfn.IFNA(VLOOKUP(CONCATENATE($A728,"_",$B728), 'Srbench noise 0'!$A$1:$AH$1291, 28, FALSE),"")</f>
        <v>x0*(x1*x5*x6**2 + x4*x7)/(x2*x3*x5*x6**2)</v>
      </c>
      <c r="I728" s="17">
        <f t="shared" si="66"/>
        <v>1</v>
      </c>
      <c r="J728" s="17">
        <f t="shared" si="67"/>
        <v>1</v>
      </c>
      <c r="K728" s="4">
        <f t="shared" si="68"/>
        <v>1</v>
      </c>
      <c r="L728" s="3">
        <f>_xlfn.IFNA(VLOOKUP(CONCATENATE($A728,"_",$B728), 'Srbench noise 0.01'!$A$1:$AH$1291, 32, FALSE),"")</f>
        <v>1</v>
      </c>
      <c r="M728" s="17">
        <f>_xlfn.IFNA(VLOOKUP(CONCATENATE($A728,"_",$B728), 'Srbench noise 0.01'!$A$1:$AH$1291, 34, FALSE),"")</f>
        <v>0</v>
      </c>
      <c r="N728" s="17">
        <f>_xlfn.IFNA(VLOOKUP(CONCATENATE($A728,"_",$B728), 'Srbench noise 0.01'!$A$1:$AH$1291, 16, FALSE),"")</f>
        <v>24</v>
      </c>
      <c r="O728" s="17">
        <f>_xlfn.IFNA(VLOOKUP(CONCATENATE($A728,"_",$B728), 'Srbench noise 0.01'!$A$1:$AH$1291, 18, FALSE),"")</f>
        <v>220.8</v>
      </c>
      <c r="P728" s="17" t="str">
        <f>_xlfn.IFNA(VLOOKUP(CONCATENATE($A728,"_",$B728), 'Srbench noise 0.01'!$A$1:$AH$1291, 28, FALSE),"")</f>
        <v>x0*(x1*x5*x6**2 + x4*x7)/(x2*x3*x5*x6**2)</v>
      </c>
      <c r="Q728" s="17">
        <f t="shared" si="69"/>
        <v>1</v>
      </c>
      <c r="R728" s="17">
        <f t="shared" si="70"/>
        <v>1</v>
      </c>
      <c r="S728" s="4">
        <f t="shared" si="71"/>
        <v>1</v>
      </c>
    </row>
    <row r="729" spans="1:19" x14ac:dyDescent="0.25">
      <c r="A729" t="s">
        <v>138</v>
      </c>
      <c r="B729">
        <v>16850</v>
      </c>
      <c r="C729" t="str">
        <f>VLOOKUP(A729,'srbench true models'!$A$1:$B$133,2,FALSE)</f>
        <v xml:space="preserve"> mom*H/(kb*T)+(mom*alpha)/(epsilon*c**2*kb*T)*M</v>
      </c>
      <c r="D729" s="3">
        <f>_xlfn.IFNA(VLOOKUP(CONCATENATE($A729,"_",$B729), 'Srbench noise 0'!$A$1:$AH$1291, 32, FALSE),"")</f>
        <v>1</v>
      </c>
      <c r="E729" s="17">
        <f>_xlfn.IFNA(VLOOKUP(CONCATENATE($A729,"_",$B729), 'Srbench noise 0'!$A$1:$AH$1291, 34, FALSE),"")</f>
        <v>0</v>
      </c>
      <c r="F729" s="17">
        <f>_xlfn.IFNA(VLOOKUP(CONCATENATE($A729,"_",$B729), 'Srbench noise 0'!$A$1:$AH$1291, 16, FALSE),"")</f>
        <v>24</v>
      </c>
      <c r="G729" s="17">
        <f>_xlfn.IFNA(VLOOKUP(CONCATENATE($A729,"_",$B729), 'Srbench noise 0'!$A$1:$AH$1291, 18, FALSE),"")</f>
        <v>1493.3</v>
      </c>
      <c r="H729" s="17" t="str">
        <f>_xlfn.IFNA(VLOOKUP(CONCATENATE($A729,"_",$B729), 'Srbench noise 0'!$A$1:$AH$1291, 28, FALSE),"")</f>
        <v>x0*(x1*x5*x6**2 + x4*x7)/(x2*x3*x5*x6**2)</v>
      </c>
      <c r="I729" s="17">
        <f t="shared" si="66"/>
        <v>1</v>
      </c>
      <c r="J729" s="17">
        <f t="shared" si="67"/>
        <v>1</v>
      </c>
      <c r="K729" s="4">
        <f t="shared" si="68"/>
        <v>1</v>
      </c>
      <c r="L729" s="3">
        <f>_xlfn.IFNA(VLOOKUP(CONCATENATE($A729,"_",$B729), 'Srbench noise 0.01'!$A$1:$AH$1291, 32, FALSE),"")</f>
        <v>0.99629893000000003</v>
      </c>
      <c r="M729" s="17">
        <f>_xlfn.IFNA(VLOOKUP(CONCATENATE($A729,"_",$B729), 'Srbench noise 0.01'!$A$1:$AH$1291, 34, FALSE),"")</f>
        <v>6.7879969999999998E-2</v>
      </c>
      <c r="N729" s="17">
        <f>_xlfn.IFNA(VLOOKUP(CONCATENATE($A729,"_",$B729), 'Srbench noise 0.01'!$A$1:$AH$1291, 16, FALSE),"")</f>
        <v>44</v>
      </c>
      <c r="O729" s="17">
        <f>_xlfn.IFNA(VLOOKUP(CONCATENATE($A729,"_",$B729), 'Srbench noise 0.01'!$A$1:$AH$1291, 18, FALSE),"")</f>
        <v>1255.8</v>
      </c>
      <c r="P729" s="17" t="str">
        <f>_xlfn.IFNA(VLOOKUP(CONCATENATE($A729,"_",$B729), 'Srbench noise 0.01'!$A$1:$AH$1291, 28, FALSE),"")</f>
        <v>0.13*x0**2*x4*x7/(x3*x5*x6**2) + 1.01*x0*x1/(x2*x3) - 0.01 + 1.56*x4*x7/(x2**2*x3*x5*x6**2)</v>
      </c>
      <c r="Q729" s="17">
        <f t="shared" si="69"/>
        <v>0</v>
      </c>
      <c r="R729" s="17">
        <f t="shared" si="70"/>
        <v>0</v>
      </c>
      <c r="S729" s="4">
        <f t="shared" si="71"/>
        <v>0</v>
      </c>
    </row>
    <row r="730" spans="1:19" x14ac:dyDescent="0.25">
      <c r="A730" t="s">
        <v>138</v>
      </c>
      <c r="B730">
        <v>21962</v>
      </c>
      <c r="C730" t="str">
        <f>VLOOKUP(A730,'srbench true models'!$A$1:$B$133,2,FALSE)</f>
        <v xml:space="preserve"> mom*H/(kb*T)+(mom*alpha)/(epsilon*c**2*kb*T)*M</v>
      </c>
      <c r="D730" s="3">
        <f>_xlfn.IFNA(VLOOKUP(CONCATENATE($A730,"_",$B730), 'Srbench noise 0'!$A$1:$AH$1291, 32, FALSE),"")</f>
        <v>1</v>
      </c>
      <c r="E730" s="17">
        <f>_xlfn.IFNA(VLOOKUP(CONCATENATE($A730,"_",$B730), 'Srbench noise 0'!$A$1:$AH$1291, 34, FALSE),"")</f>
        <v>0</v>
      </c>
      <c r="F730" s="17">
        <f>_xlfn.IFNA(VLOOKUP(CONCATENATE($A730,"_",$B730), 'Srbench noise 0'!$A$1:$AH$1291, 16, FALSE),"")</f>
        <v>24</v>
      </c>
      <c r="G730" s="17">
        <f>_xlfn.IFNA(VLOOKUP(CONCATENATE($A730,"_",$B730), 'Srbench noise 0'!$A$1:$AH$1291, 18, FALSE),"")</f>
        <v>327.9</v>
      </c>
      <c r="H730" s="17" t="str">
        <f>_xlfn.IFNA(VLOOKUP(CONCATENATE($A730,"_",$B730), 'Srbench noise 0'!$A$1:$AH$1291, 28, FALSE),"")</f>
        <v>x0*(x1*x5*x6**2 + x4*x7)/(x2*x3*x5*x6**2)</v>
      </c>
      <c r="I730" s="17">
        <f t="shared" si="66"/>
        <v>1</v>
      </c>
      <c r="J730" s="17">
        <f t="shared" si="67"/>
        <v>1</v>
      </c>
      <c r="K730" s="4">
        <f t="shared" si="68"/>
        <v>1</v>
      </c>
      <c r="L730" s="3">
        <f>_xlfn.IFNA(VLOOKUP(CONCATENATE($A730,"_",$B730), 'Srbench noise 0.01'!$A$1:$AH$1291, 32, FALSE),"")</f>
        <v>1</v>
      </c>
      <c r="M730" s="17">
        <f>_xlfn.IFNA(VLOOKUP(CONCATENATE($A730,"_",$B730), 'Srbench noise 0.01'!$A$1:$AH$1291, 34, FALSE),"")</f>
        <v>0</v>
      </c>
      <c r="N730" s="17">
        <f>_xlfn.IFNA(VLOOKUP(CONCATENATE($A730,"_",$B730), 'Srbench noise 0.01'!$A$1:$AH$1291, 16, FALSE),"")</f>
        <v>24</v>
      </c>
      <c r="O730" s="17">
        <f>_xlfn.IFNA(VLOOKUP(CONCATENATE($A730,"_",$B730), 'Srbench noise 0.01'!$A$1:$AH$1291, 18, FALSE),"")</f>
        <v>317.10000000000002</v>
      </c>
      <c r="P730" s="17" t="str">
        <f>_xlfn.IFNA(VLOOKUP(CONCATENATE($A730,"_",$B730), 'Srbench noise 0.01'!$A$1:$AH$1291, 28, FALSE),"")</f>
        <v>x0*(x1*x5*x6**2 + x4*x7)/(x2*x3*x5*x6**2)</v>
      </c>
      <c r="Q730" s="17">
        <f t="shared" si="69"/>
        <v>1</v>
      </c>
      <c r="R730" s="17">
        <f t="shared" si="70"/>
        <v>1</v>
      </c>
      <c r="S730" s="4">
        <f t="shared" si="71"/>
        <v>1</v>
      </c>
    </row>
    <row r="731" spans="1:19" x14ac:dyDescent="0.25">
      <c r="A731" t="s">
        <v>138</v>
      </c>
      <c r="B731">
        <v>23654</v>
      </c>
      <c r="C731" t="str">
        <f>VLOOKUP(A731,'srbench true models'!$A$1:$B$133,2,FALSE)</f>
        <v xml:space="preserve"> mom*H/(kb*T)+(mom*alpha)/(epsilon*c**2*kb*T)*M</v>
      </c>
      <c r="D731" s="3">
        <f>_xlfn.IFNA(VLOOKUP(CONCATENATE($A731,"_",$B731), 'Srbench noise 0'!$A$1:$AH$1291, 32, FALSE),"")</f>
        <v>1</v>
      </c>
      <c r="E731" s="17">
        <f>_xlfn.IFNA(VLOOKUP(CONCATENATE($A731,"_",$B731), 'Srbench noise 0'!$A$1:$AH$1291, 34, FALSE),"")</f>
        <v>0</v>
      </c>
      <c r="F731" s="17">
        <f>_xlfn.IFNA(VLOOKUP(CONCATENATE($A731,"_",$B731), 'Srbench noise 0'!$A$1:$AH$1291, 16, FALSE),"")</f>
        <v>24</v>
      </c>
      <c r="G731" s="17">
        <f>_xlfn.IFNA(VLOOKUP(CONCATENATE($A731,"_",$B731), 'Srbench noise 0'!$A$1:$AH$1291, 18, FALSE),"")</f>
        <v>487.5</v>
      </c>
      <c r="H731" s="17" t="str">
        <f>_xlfn.IFNA(VLOOKUP(CONCATENATE($A731,"_",$B731), 'Srbench noise 0'!$A$1:$AH$1291, 28, FALSE),"")</f>
        <v>x0*(x1*x5*x6**2 + x4*x7)/(x2*x3*x5*x6**2)</v>
      </c>
      <c r="I731" s="17">
        <f t="shared" si="66"/>
        <v>1</v>
      </c>
      <c r="J731" s="17">
        <f t="shared" si="67"/>
        <v>1</v>
      </c>
      <c r="K731" s="4">
        <f t="shared" si="68"/>
        <v>1</v>
      </c>
      <c r="L731" s="3">
        <f>_xlfn.IFNA(VLOOKUP(CONCATENATE($A731,"_",$B731), 'Srbench noise 0.01'!$A$1:$AH$1291, 32, FALSE),"")</f>
        <v>1</v>
      </c>
      <c r="M731" s="17">
        <f>_xlfn.IFNA(VLOOKUP(CONCATENATE($A731,"_",$B731), 'Srbench noise 0.01'!$A$1:$AH$1291, 34, FALSE),"")</f>
        <v>0</v>
      </c>
      <c r="N731" s="17">
        <f>_xlfn.IFNA(VLOOKUP(CONCATENATE($A731,"_",$B731), 'Srbench noise 0.01'!$A$1:$AH$1291, 16, FALSE),"")</f>
        <v>24</v>
      </c>
      <c r="O731" s="17">
        <f>_xlfn.IFNA(VLOOKUP(CONCATENATE($A731,"_",$B731), 'Srbench noise 0.01'!$A$1:$AH$1291, 18, FALSE),"")</f>
        <v>494.7</v>
      </c>
      <c r="P731" s="17" t="str">
        <f>_xlfn.IFNA(VLOOKUP(CONCATENATE($A731,"_",$B731), 'Srbench noise 0.01'!$A$1:$AH$1291, 28, FALSE),"")</f>
        <v>x0*(x1*x5*x6**2 + x4*x7)/(x2*x3*x5*x6**2)</v>
      </c>
      <c r="Q731" s="17">
        <f t="shared" si="69"/>
        <v>1</v>
      </c>
      <c r="R731" s="17">
        <f t="shared" si="70"/>
        <v>1</v>
      </c>
      <c r="S731" s="4">
        <f t="shared" si="71"/>
        <v>1</v>
      </c>
    </row>
    <row r="732" spans="1:19" x14ac:dyDescent="0.25">
      <c r="A732" t="s">
        <v>138</v>
      </c>
      <c r="B732">
        <v>28020</v>
      </c>
      <c r="C732" t="str">
        <f>VLOOKUP(A732,'srbench true models'!$A$1:$B$133,2,FALSE)</f>
        <v xml:space="preserve"> mom*H/(kb*T)+(mom*alpha)/(epsilon*c**2*kb*T)*M</v>
      </c>
      <c r="D732" s="3">
        <f>_xlfn.IFNA(VLOOKUP(CONCATENATE($A732,"_",$B732), 'Srbench noise 0'!$A$1:$AH$1291, 32, FALSE),"")</f>
        <v>1</v>
      </c>
      <c r="E732" s="17">
        <f>_xlfn.IFNA(VLOOKUP(CONCATENATE($A732,"_",$B732), 'Srbench noise 0'!$A$1:$AH$1291, 34, FALSE),"")</f>
        <v>0</v>
      </c>
      <c r="F732" s="17">
        <f>_xlfn.IFNA(VLOOKUP(CONCATENATE($A732,"_",$B732), 'Srbench noise 0'!$A$1:$AH$1291, 16, FALSE),"")</f>
        <v>24</v>
      </c>
      <c r="G732" s="17">
        <f>_xlfn.IFNA(VLOOKUP(CONCATENATE($A732,"_",$B732), 'Srbench noise 0'!$A$1:$AH$1291, 18, FALSE),"")</f>
        <v>177.1</v>
      </c>
      <c r="H732" s="17" t="str">
        <f>_xlfn.IFNA(VLOOKUP(CONCATENATE($A732,"_",$B732), 'Srbench noise 0'!$A$1:$AH$1291, 28, FALSE),"")</f>
        <v>x0*(x1*x5*x6**2 + x4*x7)/(x2*x3*x5*x6**2)</v>
      </c>
      <c r="I732" s="17">
        <f t="shared" si="66"/>
        <v>1</v>
      </c>
      <c r="J732" s="17">
        <f t="shared" si="67"/>
        <v>1</v>
      </c>
      <c r="K732" s="4">
        <f t="shared" si="68"/>
        <v>1</v>
      </c>
      <c r="L732" s="3">
        <f>_xlfn.IFNA(VLOOKUP(CONCATENATE($A732,"_",$B732), 'Srbench noise 0.01'!$A$1:$AH$1291, 32, FALSE),"")</f>
        <v>1</v>
      </c>
      <c r="M732" s="17">
        <f>_xlfn.IFNA(VLOOKUP(CONCATENATE($A732,"_",$B732), 'Srbench noise 0.01'!$A$1:$AH$1291, 34, FALSE),"")</f>
        <v>0</v>
      </c>
      <c r="N732" s="17">
        <f>_xlfn.IFNA(VLOOKUP(CONCATENATE($A732,"_",$B732), 'Srbench noise 0.01'!$A$1:$AH$1291, 16, FALSE),"")</f>
        <v>24</v>
      </c>
      <c r="O732" s="17">
        <f>_xlfn.IFNA(VLOOKUP(CONCATENATE($A732,"_",$B732), 'Srbench noise 0.01'!$A$1:$AH$1291, 18, FALSE),"")</f>
        <v>198.5</v>
      </c>
      <c r="P732" s="17" t="str">
        <f>_xlfn.IFNA(VLOOKUP(CONCATENATE($A732,"_",$B732), 'Srbench noise 0.01'!$A$1:$AH$1291, 28, FALSE),"")</f>
        <v>x0*(x1*x5*x6**2 + x4*x7)/(x2*x3*x5*x6**2)</v>
      </c>
      <c r="Q732" s="17">
        <f t="shared" si="69"/>
        <v>1</v>
      </c>
      <c r="R732" s="17">
        <f t="shared" si="70"/>
        <v>1</v>
      </c>
      <c r="S732" s="4">
        <f t="shared" si="71"/>
        <v>1</v>
      </c>
    </row>
    <row r="733" spans="1:19" x14ac:dyDescent="0.25">
      <c r="A733" t="s">
        <v>138</v>
      </c>
      <c r="B733">
        <v>29910</v>
      </c>
      <c r="C733" t="str">
        <f>VLOOKUP(A733,'srbench true models'!$A$1:$B$133,2,FALSE)</f>
        <v xml:space="preserve"> mom*H/(kb*T)+(mom*alpha)/(epsilon*c**2*kb*T)*M</v>
      </c>
      <c r="D733" s="3">
        <f>_xlfn.IFNA(VLOOKUP(CONCATENATE($A733,"_",$B733), 'Srbench noise 0'!$A$1:$AH$1291, 32, FALSE),"")</f>
        <v>0.99965353000000001</v>
      </c>
      <c r="E733" s="17">
        <f>_xlfn.IFNA(VLOOKUP(CONCATENATE($A733,"_",$B733), 'Srbench noise 0'!$A$1:$AH$1291, 34, FALSE),"")</f>
        <v>2.0653990000000001E-2</v>
      </c>
      <c r="F733" s="17">
        <f>_xlfn.IFNA(VLOOKUP(CONCATENATE($A733,"_",$B733), 'Srbench noise 0'!$A$1:$AH$1291, 16, FALSE),"")</f>
        <v>40</v>
      </c>
      <c r="G733" s="17">
        <f>_xlfn.IFNA(VLOOKUP(CONCATENATE($A733,"_",$B733), 'Srbench noise 0'!$A$1:$AH$1291, 18, FALSE),"")</f>
        <v>3600.9</v>
      </c>
      <c r="H733" s="17" t="str">
        <f>_xlfn.IFNA(VLOOKUP(CONCATENATE($A733,"_",$B733), 'Srbench noise 0'!$A$1:$AH$1291, 28, FALSE),"")</f>
        <v>1.01048067*x0*x1/(x2*x3) + 1.51368711*x0*x4/(x3*(x2*x5*exp(x6)/x7 - x2*x5/x7 + log(sin(x6)))) + 0.00964775</v>
      </c>
      <c r="I733" s="17">
        <f t="shared" si="66"/>
        <v>1</v>
      </c>
      <c r="J733" s="17">
        <f t="shared" si="67"/>
        <v>0</v>
      </c>
      <c r="K733" s="4">
        <f t="shared" si="68"/>
        <v>0</v>
      </c>
      <c r="L733" s="3">
        <f>_xlfn.IFNA(VLOOKUP(CONCATENATE($A733,"_",$B733), 'Srbench noise 0.01'!$A$1:$AH$1291, 32, FALSE),"")</f>
        <v>0.99874868000000006</v>
      </c>
      <c r="M733" s="17">
        <f>_xlfn.IFNA(VLOOKUP(CONCATENATE($A733,"_",$B733), 'Srbench noise 0.01'!$A$1:$AH$1291, 34, FALSE),"")</f>
        <v>3.9251349999999997E-2</v>
      </c>
      <c r="N733" s="17">
        <f>_xlfn.IFNA(VLOOKUP(CONCATENATE($A733,"_",$B733), 'Srbench noise 0.01'!$A$1:$AH$1291, 16, FALSE),"")</f>
        <v>37</v>
      </c>
      <c r="O733" s="17">
        <f>_xlfn.IFNA(VLOOKUP(CONCATENATE($A733,"_",$B733), 'Srbench noise 0.01'!$A$1:$AH$1291, 18, FALSE),"")</f>
        <v>639.29999999999995</v>
      </c>
      <c r="P733" s="17" t="str">
        <f>_xlfn.IFNA(VLOOKUP(CONCATENATE($A733,"_",$B733), 'Srbench noise 0.01'!$A$1:$AH$1291, 28, FALSE),"")</f>
        <v>x0*x1/(x2*x3) + 2*x0*x4/(x2*x3*(x5*exp(x6)/x7 + log(x6) - 1/x7))</v>
      </c>
      <c r="Q733" s="17">
        <f t="shared" si="69"/>
        <v>0</v>
      </c>
      <c r="R733" s="17">
        <f t="shared" si="70"/>
        <v>0</v>
      </c>
      <c r="S733" s="4">
        <f t="shared" si="71"/>
        <v>0</v>
      </c>
    </row>
    <row r="734" spans="1:19" x14ac:dyDescent="0.25">
      <c r="A734" t="s">
        <v>64</v>
      </c>
      <c r="B734">
        <v>860</v>
      </c>
      <c r="C734" t="str">
        <f>VLOOKUP(A734,'srbench true models'!$A$1:$B$133,2,FALSE)</f>
        <v xml:space="preserve"> mom*(1+chi)*B</v>
      </c>
      <c r="D734" s="3">
        <f>_xlfn.IFNA(VLOOKUP(CONCATENATE($A734,"_",$B734), 'Srbench noise 0'!$A$1:$AH$1291, 32, FALSE),"")</f>
        <v>1</v>
      </c>
      <c r="E734" s="17">
        <f>_xlfn.IFNA(VLOOKUP(CONCATENATE($A734,"_",$B734), 'Srbench noise 0'!$A$1:$AH$1291, 34, FALSE),"")</f>
        <v>0</v>
      </c>
      <c r="F734" s="17">
        <f>_xlfn.IFNA(VLOOKUP(CONCATENATE($A734,"_",$B734), 'Srbench noise 0'!$A$1:$AH$1291, 16, FALSE),"")</f>
        <v>6</v>
      </c>
      <c r="G734" s="17">
        <f>_xlfn.IFNA(VLOOKUP(CONCATENATE($A734,"_",$B734), 'Srbench noise 0'!$A$1:$AH$1291, 18, FALSE),"")</f>
        <v>10.9</v>
      </c>
      <c r="H734" s="17" t="str">
        <f>_xlfn.IFNA(VLOOKUP(CONCATENATE($A734,"_",$B734), 'Srbench noise 0'!$A$1:$AH$1291, 28, FALSE),"")</f>
        <v>x0*x1*(x2 + 1)</v>
      </c>
      <c r="I734" s="17">
        <f t="shared" si="66"/>
        <v>1</v>
      </c>
      <c r="J734" s="17">
        <f t="shared" si="67"/>
        <v>1</v>
      </c>
      <c r="K734" s="4">
        <f t="shared" si="68"/>
        <v>1</v>
      </c>
      <c r="L734" s="3">
        <f>_xlfn.IFNA(VLOOKUP(CONCATENATE($A734,"_",$B734), 'Srbench noise 0.01'!$A$1:$AH$1291, 32, FALSE),"")</f>
        <v>1</v>
      </c>
      <c r="M734" s="17">
        <f>_xlfn.IFNA(VLOOKUP(CONCATENATE($A734,"_",$B734), 'Srbench noise 0.01'!$A$1:$AH$1291, 34, FALSE),"")</f>
        <v>0</v>
      </c>
      <c r="N734" s="17">
        <f>_xlfn.IFNA(VLOOKUP(CONCATENATE($A734,"_",$B734), 'Srbench noise 0.01'!$A$1:$AH$1291, 16, FALSE),"")</f>
        <v>6</v>
      </c>
      <c r="O734" s="17">
        <f>_xlfn.IFNA(VLOOKUP(CONCATENATE($A734,"_",$B734), 'Srbench noise 0.01'!$A$1:$AH$1291, 18, FALSE),"")</f>
        <v>10.7</v>
      </c>
      <c r="P734" s="17" t="str">
        <f>_xlfn.IFNA(VLOOKUP(CONCATENATE($A734,"_",$B734), 'Srbench noise 0.01'!$A$1:$AH$1291, 28, FALSE),"")</f>
        <v>x0*x1*(x2 + 1)</v>
      </c>
      <c r="Q734" s="17">
        <f t="shared" si="69"/>
        <v>1</v>
      </c>
      <c r="R734" s="17">
        <f t="shared" si="70"/>
        <v>1</v>
      </c>
      <c r="S734" s="4">
        <f t="shared" si="71"/>
        <v>1</v>
      </c>
    </row>
    <row r="735" spans="1:19" x14ac:dyDescent="0.25">
      <c r="A735" t="s">
        <v>64</v>
      </c>
      <c r="B735">
        <v>4426</v>
      </c>
      <c r="C735" t="str">
        <f>VLOOKUP(A735,'srbench true models'!$A$1:$B$133,2,FALSE)</f>
        <v xml:space="preserve"> mom*(1+chi)*B</v>
      </c>
      <c r="D735" s="3">
        <f>_xlfn.IFNA(VLOOKUP(CONCATENATE($A735,"_",$B735), 'Srbench noise 0'!$A$1:$AH$1291, 32, FALSE),"")</f>
        <v>1</v>
      </c>
      <c r="E735" s="17">
        <f>_xlfn.IFNA(VLOOKUP(CONCATENATE($A735,"_",$B735), 'Srbench noise 0'!$A$1:$AH$1291, 34, FALSE),"")</f>
        <v>0</v>
      </c>
      <c r="F735" s="17">
        <f>_xlfn.IFNA(VLOOKUP(CONCATENATE($A735,"_",$B735), 'Srbench noise 0'!$A$1:$AH$1291, 16, FALSE),"")</f>
        <v>6</v>
      </c>
      <c r="G735" s="17">
        <f>_xlfn.IFNA(VLOOKUP(CONCATENATE($A735,"_",$B735), 'Srbench noise 0'!$A$1:$AH$1291, 18, FALSE),"")</f>
        <v>11.4</v>
      </c>
      <c r="H735" s="17" t="str">
        <f>_xlfn.IFNA(VLOOKUP(CONCATENATE($A735,"_",$B735), 'Srbench noise 0'!$A$1:$AH$1291, 28, FALSE),"")</f>
        <v>x0*x1*(x2 + 1)</v>
      </c>
      <c r="I735" s="17">
        <f t="shared" si="66"/>
        <v>1</v>
      </c>
      <c r="J735" s="17">
        <f t="shared" si="67"/>
        <v>1</v>
      </c>
      <c r="K735" s="4">
        <f t="shared" si="68"/>
        <v>1</v>
      </c>
      <c r="L735" s="3">
        <f>_xlfn.IFNA(VLOOKUP(CONCATENATE($A735,"_",$B735), 'Srbench noise 0.01'!$A$1:$AH$1291, 32, FALSE),"")</f>
        <v>1</v>
      </c>
      <c r="M735" s="17">
        <f>_xlfn.IFNA(VLOOKUP(CONCATENATE($A735,"_",$B735), 'Srbench noise 0.01'!$A$1:$AH$1291, 34, FALSE),"")</f>
        <v>0</v>
      </c>
      <c r="N735" s="17">
        <f>_xlfn.IFNA(VLOOKUP(CONCATENATE($A735,"_",$B735), 'Srbench noise 0.01'!$A$1:$AH$1291, 16, FALSE),"")</f>
        <v>6</v>
      </c>
      <c r="O735" s="17">
        <f>_xlfn.IFNA(VLOOKUP(CONCATENATE($A735,"_",$B735), 'Srbench noise 0.01'!$A$1:$AH$1291, 18, FALSE),"")</f>
        <v>10.3</v>
      </c>
      <c r="P735" s="17" t="str">
        <f>_xlfn.IFNA(VLOOKUP(CONCATENATE($A735,"_",$B735), 'Srbench noise 0.01'!$A$1:$AH$1291, 28, FALSE),"")</f>
        <v>x0*x1*(x2 + 1)</v>
      </c>
      <c r="Q735" s="17">
        <f t="shared" si="69"/>
        <v>1</v>
      </c>
      <c r="R735" s="17">
        <f t="shared" si="70"/>
        <v>1</v>
      </c>
      <c r="S735" s="4">
        <f t="shared" si="71"/>
        <v>1</v>
      </c>
    </row>
    <row r="736" spans="1:19" x14ac:dyDescent="0.25">
      <c r="A736" t="s">
        <v>64</v>
      </c>
      <c r="B736">
        <v>5390</v>
      </c>
      <c r="C736" t="str">
        <f>VLOOKUP(A736,'srbench true models'!$A$1:$B$133,2,FALSE)</f>
        <v xml:space="preserve"> mom*(1+chi)*B</v>
      </c>
      <c r="D736" s="3">
        <f>_xlfn.IFNA(VLOOKUP(CONCATENATE($A736,"_",$B736), 'Srbench noise 0'!$A$1:$AH$1291, 32, FALSE),"")</f>
        <v>1</v>
      </c>
      <c r="E736" s="17">
        <f>_xlfn.IFNA(VLOOKUP(CONCATENATE($A736,"_",$B736), 'Srbench noise 0'!$A$1:$AH$1291, 34, FALSE),"")</f>
        <v>0</v>
      </c>
      <c r="F736" s="17">
        <f>_xlfn.IFNA(VLOOKUP(CONCATENATE($A736,"_",$B736), 'Srbench noise 0'!$A$1:$AH$1291, 16, FALSE),"")</f>
        <v>6</v>
      </c>
      <c r="G736" s="17">
        <f>_xlfn.IFNA(VLOOKUP(CONCATENATE($A736,"_",$B736), 'Srbench noise 0'!$A$1:$AH$1291, 18, FALSE),"")</f>
        <v>11.2</v>
      </c>
      <c r="H736" s="17" t="str">
        <f>_xlfn.IFNA(VLOOKUP(CONCATENATE($A736,"_",$B736), 'Srbench noise 0'!$A$1:$AH$1291, 28, FALSE),"")</f>
        <v>x0*x1*(x2 + 1)</v>
      </c>
      <c r="I736" s="17">
        <f t="shared" si="66"/>
        <v>1</v>
      </c>
      <c r="J736" s="17">
        <f t="shared" si="67"/>
        <v>1</v>
      </c>
      <c r="K736" s="4">
        <f t="shared" si="68"/>
        <v>1</v>
      </c>
      <c r="L736" s="3">
        <f>_xlfn.IFNA(VLOOKUP(CONCATENATE($A736,"_",$B736), 'Srbench noise 0.01'!$A$1:$AH$1291, 32, FALSE),"")</f>
        <v>1</v>
      </c>
      <c r="M736" s="17">
        <f>_xlfn.IFNA(VLOOKUP(CONCATENATE($A736,"_",$B736), 'Srbench noise 0.01'!$A$1:$AH$1291, 34, FALSE),"")</f>
        <v>0</v>
      </c>
      <c r="N736" s="17">
        <f>_xlfn.IFNA(VLOOKUP(CONCATENATE($A736,"_",$B736), 'Srbench noise 0.01'!$A$1:$AH$1291, 16, FALSE),"")</f>
        <v>6</v>
      </c>
      <c r="O736" s="17">
        <f>_xlfn.IFNA(VLOOKUP(CONCATENATE($A736,"_",$B736), 'Srbench noise 0.01'!$A$1:$AH$1291, 18, FALSE),"")</f>
        <v>16</v>
      </c>
      <c r="P736" s="17" t="str">
        <f>_xlfn.IFNA(VLOOKUP(CONCATENATE($A736,"_",$B736), 'Srbench noise 0.01'!$A$1:$AH$1291, 28, FALSE),"")</f>
        <v>x0*x1*(x2 + 1)</v>
      </c>
      <c r="Q736" s="17">
        <f t="shared" si="69"/>
        <v>1</v>
      </c>
      <c r="R736" s="17">
        <f t="shared" si="70"/>
        <v>1</v>
      </c>
      <c r="S736" s="4">
        <f t="shared" si="71"/>
        <v>1</v>
      </c>
    </row>
    <row r="737" spans="1:19" x14ac:dyDescent="0.25">
      <c r="A737" t="s">
        <v>64</v>
      </c>
      <c r="B737">
        <v>14423</v>
      </c>
      <c r="C737" t="str">
        <f>VLOOKUP(A737,'srbench true models'!$A$1:$B$133,2,FALSE)</f>
        <v xml:space="preserve"> mom*(1+chi)*B</v>
      </c>
      <c r="D737" s="3">
        <f>_xlfn.IFNA(VLOOKUP(CONCATENATE($A737,"_",$B737), 'Srbench noise 0'!$A$1:$AH$1291, 32, FALSE),"")</f>
        <v>1</v>
      </c>
      <c r="E737" s="17">
        <f>_xlfn.IFNA(VLOOKUP(CONCATENATE($A737,"_",$B737), 'Srbench noise 0'!$A$1:$AH$1291, 34, FALSE),"")</f>
        <v>0</v>
      </c>
      <c r="F737" s="17">
        <f>_xlfn.IFNA(VLOOKUP(CONCATENATE($A737,"_",$B737), 'Srbench noise 0'!$A$1:$AH$1291, 16, FALSE),"")</f>
        <v>6</v>
      </c>
      <c r="G737" s="17">
        <f>_xlfn.IFNA(VLOOKUP(CONCATENATE($A737,"_",$B737), 'Srbench noise 0'!$A$1:$AH$1291, 18, FALSE),"")</f>
        <v>11.7</v>
      </c>
      <c r="H737" s="17" t="str">
        <f>_xlfn.IFNA(VLOOKUP(CONCATENATE($A737,"_",$B737), 'Srbench noise 0'!$A$1:$AH$1291, 28, FALSE),"")</f>
        <v>x0*x1*(x2 + 1)</v>
      </c>
      <c r="I737" s="17">
        <f t="shared" si="66"/>
        <v>1</v>
      </c>
      <c r="J737" s="17">
        <f t="shared" si="67"/>
        <v>1</v>
      </c>
      <c r="K737" s="4">
        <f t="shared" si="68"/>
        <v>1</v>
      </c>
      <c r="L737" s="3">
        <f>_xlfn.IFNA(VLOOKUP(CONCATENATE($A737,"_",$B737), 'Srbench noise 0.01'!$A$1:$AH$1291, 32, FALSE),"")</f>
        <v>1</v>
      </c>
      <c r="M737" s="17">
        <f>_xlfn.IFNA(VLOOKUP(CONCATENATE($A737,"_",$B737), 'Srbench noise 0.01'!$A$1:$AH$1291, 34, FALSE),"")</f>
        <v>0</v>
      </c>
      <c r="N737" s="17">
        <f>_xlfn.IFNA(VLOOKUP(CONCATENATE($A737,"_",$B737), 'Srbench noise 0.01'!$A$1:$AH$1291, 16, FALSE),"")</f>
        <v>6</v>
      </c>
      <c r="O737" s="17">
        <f>_xlfn.IFNA(VLOOKUP(CONCATENATE($A737,"_",$B737), 'Srbench noise 0.01'!$A$1:$AH$1291, 18, FALSE),"")</f>
        <v>11.4</v>
      </c>
      <c r="P737" s="17" t="str">
        <f>_xlfn.IFNA(VLOOKUP(CONCATENATE($A737,"_",$B737), 'Srbench noise 0.01'!$A$1:$AH$1291, 28, FALSE),"")</f>
        <v>x0*x1*(x2 + 1)</v>
      </c>
      <c r="Q737" s="17">
        <f t="shared" si="69"/>
        <v>1</v>
      </c>
      <c r="R737" s="17">
        <f t="shared" si="70"/>
        <v>1</v>
      </c>
      <c r="S737" s="4">
        <f t="shared" si="71"/>
        <v>1</v>
      </c>
    </row>
    <row r="738" spans="1:19" x14ac:dyDescent="0.25">
      <c r="A738" t="s">
        <v>64</v>
      </c>
      <c r="B738">
        <v>15795</v>
      </c>
      <c r="C738" t="str">
        <f>VLOOKUP(A738,'srbench true models'!$A$1:$B$133,2,FALSE)</f>
        <v xml:space="preserve"> mom*(1+chi)*B</v>
      </c>
      <c r="D738" s="3">
        <f>_xlfn.IFNA(VLOOKUP(CONCATENATE($A738,"_",$B738), 'Srbench noise 0'!$A$1:$AH$1291, 32, FALSE),"")</f>
        <v>1</v>
      </c>
      <c r="E738" s="17">
        <f>_xlfn.IFNA(VLOOKUP(CONCATENATE($A738,"_",$B738), 'Srbench noise 0'!$A$1:$AH$1291, 34, FALSE),"")</f>
        <v>0</v>
      </c>
      <c r="F738" s="17">
        <f>_xlfn.IFNA(VLOOKUP(CONCATENATE($A738,"_",$B738), 'Srbench noise 0'!$A$1:$AH$1291, 16, FALSE),"")</f>
        <v>6</v>
      </c>
      <c r="G738" s="17">
        <f>_xlfn.IFNA(VLOOKUP(CONCATENATE($A738,"_",$B738), 'Srbench noise 0'!$A$1:$AH$1291, 18, FALSE),"")</f>
        <v>11.2</v>
      </c>
      <c r="H738" s="17" t="str">
        <f>_xlfn.IFNA(VLOOKUP(CONCATENATE($A738,"_",$B738), 'Srbench noise 0'!$A$1:$AH$1291, 28, FALSE),"")</f>
        <v>x0*x1*(x2 + 1)</v>
      </c>
      <c r="I738" s="17">
        <f t="shared" si="66"/>
        <v>1</v>
      </c>
      <c r="J738" s="17">
        <f t="shared" si="67"/>
        <v>1</v>
      </c>
      <c r="K738" s="4">
        <f t="shared" si="68"/>
        <v>1</v>
      </c>
      <c r="L738" s="3">
        <f>_xlfn.IFNA(VLOOKUP(CONCATENATE($A738,"_",$B738), 'Srbench noise 0.01'!$A$1:$AH$1291, 32, FALSE),"")</f>
        <v>1</v>
      </c>
      <c r="M738" s="17">
        <f>_xlfn.IFNA(VLOOKUP(CONCATENATE($A738,"_",$B738), 'Srbench noise 0.01'!$A$1:$AH$1291, 34, FALSE),"")</f>
        <v>0</v>
      </c>
      <c r="N738" s="17">
        <f>_xlfn.IFNA(VLOOKUP(CONCATENATE($A738,"_",$B738), 'Srbench noise 0.01'!$A$1:$AH$1291, 16, FALSE),"")</f>
        <v>6</v>
      </c>
      <c r="O738" s="17">
        <f>_xlfn.IFNA(VLOOKUP(CONCATENATE($A738,"_",$B738), 'Srbench noise 0.01'!$A$1:$AH$1291, 18, FALSE),"")</f>
        <v>11</v>
      </c>
      <c r="P738" s="17" t="str">
        <f>_xlfn.IFNA(VLOOKUP(CONCATENATE($A738,"_",$B738), 'Srbench noise 0.01'!$A$1:$AH$1291, 28, FALSE),"")</f>
        <v>x0*x1*(x2 + 1)</v>
      </c>
      <c r="Q738" s="17">
        <f t="shared" si="69"/>
        <v>1</v>
      </c>
      <c r="R738" s="17">
        <f t="shared" si="70"/>
        <v>1</v>
      </c>
      <c r="S738" s="4">
        <f t="shared" si="71"/>
        <v>1</v>
      </c>
    </row>
    <row r="739" spans="1:19" x14ac:dyDescent="0.25">
      <c r="A739" t="s">
        <v>64</v>
      </c>
      <c r="B739">
        <v>16850</v>
      </c>
      <c r="C739" t="str">
        <f>VLOOKUP(A739,'srbench true models'!$A$1:$B$133,2,FALSE)</f>
        <v xml:space="preserve"> mom*(1+chi)*B</v>
      </c>
      <c r="D739" s="3">
        <f>_xlfn.IFNA(VLOOKUP(CONCATENATE($A739,"_",$B739), 'Srbench noise 0'!$A$1:$AH$1291, 32, FALSE),"")</f>
        <v>1</v>
      </c>
      <c r="E739" s="17">
        <f>_xlfn.IFNA(VLOOKUP(CONCATENATE($A739,"_",$B739), 'Srbench noise 0'!$A$1:$AH$1291, 34, FALSE),"")</f>
        <v>0</v>
      </c>
      <c r="F739" s="17">
        <f>_xlfn.IFNA(VLOOKUP(CONCATENATE($A739,"_",$B739), 'Srbench noise 0'!$A$1:$AH$1291, 16, FALSE),"")</f>
        <v>6</v>
      </c>
      <c r="G739" s="17">
        <f>_xlfn.IFNA(VLOOKUP(CONCATENATE($A739,"_",$B739), 'Srbench noise 0'!$A$1:$AH$1291, 18, FALSE),"")</f>
        <v>10.3</v>
      </c>
      <c r="H739" s="17" t="str">
        <f>_xlfn.IFNA(VLOOKUP(CONCATENATE($A739,"_",$B739), 'Srbench noise 0'!$A$1:$AH$1291, 28, FALSE),"")</f>
        <v>x0*x1*(x2 + 1)</v>
      </c>
      <c r="I739" s="17">
        <f t="shared" si="66"/>
        <v>1</v>
      </c>
      <c r="J739" s="17">
        <f t="shared" si="67"/>
        <v>1</v>
      </c>
      <c r="K739" s="4">
        <f t="shared" si="68"/>
        <v>1</v>
      </c>
      <c r="L739" s="3">
        <f>_xlfn.IFNA(VLOOKUP(CONCATENATE($A739,"_",$B739), 'Srbench noise 0.01'!$A$1:$AH$1291, 32, FALSE),"")</f>
        <v>1</v>
      </c>
      <c r="M739" s="17">
        <f>_xlfn.IFNA(VLOOKUP(CONCATENATE($A739,"_",$B739), 'Srbench noise 0.01'!$A$1:$AH$1291, 34, FALSE),"")</f>
        <v>0</v>
      </c>
      <c r="N739" s="17">
        <f>_xlfn.IFNA(VLOOKUP(CONCATENATE($A739,"_",$B739), 'Srbench noise 0.01'!$A$1:$AH$1291, 16, FALSE),"")</f>
        <v>6</v>
      </c>
      <c r="O739" s="17">
        <f>_xlfn.IFNA(VLOOKUP(CONCATENATE($A739,"_",$B739), 'Srbench noise 0.01'!$A$1:$AH$1291, 18, FALSE),"")</f>
        <v>10.7</v>
      </c>
      <c r="P739" s="17" t="str">
        <f>_xlfn.IFNA(VLOOKUP(CONCATENATE($A739,"_",$B739), 'Srbench noise 0.01'!$A$1:$AH$1291, 28, FALSE),"")</f>
        <v>x0*x1*(x2 + 1)</v>
      </c>
      <c r="Q739" s="17">
        <f t="shared" si="69"/>
        <v>1</v>
      </c>
      <c r="R739" s="17">
        <f t="shared" si="70"/>
        <v>1</v>
      </c>
      <c r="S739" s="4">
        <f t="shared" si="71"/>
        <v>1</v>
      </c>
    </row>
    <row r="740" spans="1:19" x14ac:dyDescent="0.25">
      <c r="A740" t="s">
        <v>64</v>
      </c>
      <c r="B740">
        <v>21962</v>
      </c>
      <c r="C740" t="str">
        <f>VLOOKUP(A740,'srbench true models'!$A$1:$B$133,2,FALSE)</f>
        <v xml:space="preserve"> mom*(1+chi)*B</v>
      </c>
      <c r="D740" s="3">
        <f>_xlfn.IFNA(VLOOKUP(CONCATENATE($A740,"_",$B740), 'Srbench noise 0'!$A$1:$AH$1291, 32, FALSE),"")</f>
        <v>1</v>
      </c>
      <c r="E740" s="17">
        <f>_xlfn.IFNA(VLOOKUP(CONCATENATE($A740,"_",$B740), 'Srbench noise 0'!$A$1:$AH$1291, 34, FALSE),"")</f>
        <v>0</v>
      </c>
      <c r="F740" s="17">
        <f>_xlfn.IFNA(VLOOKUP(CONCATENATE($A740,"_",$B740), 'Srbench noise 0'!$A$1:$AH$1291, 16, FALSE),"")</f>
        <v>6</v>
      </c>
      <c r="G740" s="17">
        <f>_xlfn.IFNA(VLOOKUP(CONCATENATE($A740,"_",$B740), 'Srbench noise 0'!$A$1:$AH$1291, 18, FALSE),"")</f>
        <v>10.5</v>
      </c>
      <c r="H740" s="17" t="str">
        <f>_xlfn.IFNA(VLOOKUP(CONCATENATE($A740,"_",$B740), 'Srbench noise 0'!$A$1:$AH$1291, 28, FALSE),"")</f>
        <v>x0*x1*(x2 + 1)</v>
      </c>
      <c r="I740" s="17">
        <f t="shared" si="66"/>
        <v>1</v>
      </c>
      <c r="J740" s="17">
        <f t="shared" si="67"/>
        <v>1</v>
      </c>
      <c r="K740" s="4">
        <f t="shared" si="68"/>
        <v>1</v>
      </c>
      <c r="L740" s="3">
        <f>_xlfn.IFNA(VLOOKUP(CONCATENATE($A740,"_",$B740), 'Srbench noise 0.01'!$A$1:$AH$1291, 32, FALSE),"")</f>
        <v>1</v>
      </c>
      <c r="M740" s="17">
        <f>_xlfn.IFNA(VLOOKUP(CONCATENATE($A740,"_",$B740), 'Srbench noise 0.01'!$A$1:$AH$1291, 34, FALSE),"")</f>
        <v>0</v>
      </c>
      <c r="N740" s="17">
        <f>_xlfn.IFNA(VLOOKUP(CONCATENATE($A740,"_",$B740), 'Srbench noise 0.01'!$A$1:$AH$1291, 16, FALSE),"")</f>
        <v>6</v>
      </c>
      <c r="O740" s="17">
        <f>_xlfn.IFNA(VLOOKUP(CONCATENATE($A740,"_",$B740), 'Srbench noise 0.01'!$A$1:$AH$1291, 18, FALSE),"")</f>
        <v>10.1</v>
      </c>
      <c r="P740" s="17" t="str">
        <f>_xlfn.IFNA(VLOOKUP(CONCATENATE($A740,"_",$B740), 'Srbench noise 0.01'!$A$1:$AH$1291, 28, FALSE),"")</f>
        <v>x0*x1*(x2 + 1)</v>
      </c>
      <c r="Q740" s="17">
        <f t="shared" si="69"/>
        <v>1</v>
      </c>
      <c r="R740" s="17">
        <f t="shared" si="70"/>
        <v>1</v>
      </c>
      <c r="S740" s="4">
        <f t="shared" si="71"/>
        <v>1</v>
      </c>
    </row>
    <row r="741" spans="1:19" x14ac:dyDescent="0.25">
      <c r="A741" t="s">
        <v>64</v>
      </c>
      <c r="B741">
        <v>23654</v>
      </c>
      <c r="C741" t="str">
        <f>VLOOKUP(A741,'srbench true models'!$A$1:$B$133,2,FALSE)</f>
        <v xml:space="preserve"> mom*(1+chi)*B</v>
      </c>
      <c r="D741" s="3">
        <f>_xlfn.IFNA(VLOOKUP(CONCATENATE($A741,"_",$B741), 'Srbench noise 0'!$A$1:$AH$1291, 32, FALSE),"")</f>
        <v>1</v>
      </c>
      <c r="E741" s="17">
        <f>_xlfn.IFNA(VLOOKUP(CONCATENATE($A741,"_",$B741), 'Srbench noise 0'!$A$1:$AH$1291, 34, FALSE),"")</f>
        <v>0</v>
      </c>
      <c r="F741" s="17">
        <f>_xlfn.IFNA(VLOOKUP(CONCATENATE($A741,"_",$B741), 'Srbench noise 0'!$A$1:$AH$1291, 16, FALSE),"")</f>
        <v>6</v>
      </c>
      <c r="G741" s="17">
        <f>_xlfn.IFNA(VLOOKUP(CONCATENATE($A741,"_",$B741), 'Srbench noise 0'!$A$1:$AH$1291, 18, FALSE),"")</f>
        <v>11.4</v>
      </c>
      <c r="H741" s="17" t="str">
        <f>_xlfn.IFNA(VLOOKUP(CONCATENATE($A741,"_",$B741), 'Srbench noise 0'!$A$1:$AH$1291, 28, FALSE),"")</f>
        <v>x0*x1*(x2 + 1)</v>
      </c>
      <c r="I741" s="17">
        <f t="shared" si="66"/>
        <v>1</v>
      </c>
      <c r="J741" s="17">
        <f t="shared" si="67"/>
        <v>1</v>
      </c>
      <c r="K741" s="4">
        <f t="shared" si="68"/>
        <v>1</v>
      </c>
      <c r="L741" s="3">
        <f>_xlfn.IFNA(VLOOKUP(CONCATENATE($A741,"_",$B741), 'Srbench noise 0.01'!$A$1:$AH$1291, 32, FALSE),"")</f>
        <v>1</v>
      </c>
      <c r="M741" s="17">
        <f>_xlfn.IFNA(VLOOKUP(CONCATENATE($A741,"_",$B741), 'Srbench noise 0.01'!$A$1:$AH$1291, 34, FALSE),"")</f>
        <v>0</v>
      </c>
      <c r="N741" s="17">
        <f>_xlfn.IFNA(VLOOKUP(CONCATENATE($A741,"_",$B741), 'Srbench noise 0.01'!$A$1:$AH$1291, 16, FALSE),"")</f>
        <v>6</v>
      </c>
      <c r="O741" s="17">
        <f>_xlfn.IFNA(VLOOKUP(CONCATENATE($A741,"_",$B741), 'Srbench noise 0.01'!$A$1:$AH$1291, 18, FALSE),"")</f>
        <v>17.3</v>
      </c>
      <c r="P741" s="17" t="str">
        <f>_xlfn.IFNA(VLOOKUP(CONCATENATE($A741,"_",$B741), 'Srbench noise 0.01'!$A$1:$AH$1291, 28, FALSE),"")</f>
        <v>x0*x1*(x2 + 1)</v>
      </c>
      <c r="Q741" s="17">
        <f t="shared" si="69"/>
        <v>1</v>
      </c>
      <c r="R741" s="17">
        <f t="shared" si="70"/>
        <v>1</v>
      </c>
      <c r="S741" s="4">
        <f t="shared" si="71"/>
        <v>1</v>
      </c>
    </row>
    <row r="742" spans="1:19" x14ac:dyDescent="0.25">
      <c r="A742" t="s">
        <v>64</v>
      </c>
      <c r="B742">
        <v>28020</v>
      </c>
      <c r="C742" t="str">
        <f>VLOOKUP(A742,'srbench true models'!$A$1:$B$133,2,FALSE)</f>
        <v xml:space="preserve"> mom*(1+chi)*B</v>
      </c>
      <c r="D742" s="3">
        <f>_xlfn.IFNA(VLOOKUP(CONCATENATE($A742,"_",$B742), 'Srbench noise 0'!$A$1:$AH$1291, 32, FALSE),"")</f>
        <v>1</v>
      </c>
      <c r="E742" s="17">
        <f>_xlfn.IFNA(VLOOKUP(CONCATENATE($A742,"_",$B742), 'Srbench noise 0'!$A$1:$AH$1291, 34, FALSE),"")</f>
        <v>0</v>
      </c>
      <c r="F742" s="17">
        <f>_xlfn.IFNA(VLOOKUP(CONCATENATE($A742,"_",$B742), 'Srbench noise 0'!$A$1:$AH$1291, 16, FALSE),"")</f>
        <v>6</v>
      </c>
      <c r="G742" s="17">
        <f>_xlfn.IFNA(VLOOKUP(CONCATENATE($A742,"_",$B742), 'Srbench noise 0'!$A$1:$AH$1291, 18, FALSE),"")</f>
        <v>10</v>
      </c>
      <c r="H742" s="17" t="str">
        <f>_xlfn.IFNA(VLOOKUP(CONCATENATE($A742,"_",$B742), 'Srbench noise 0'!$A$1:$AH$1291, 28, FALSE),"")</f>
        <v>x0*x1*(x2 + 1)</v>
      </c>
      <c r="I742" s="17">
        <f t="shared" si="66"/>
        <v>1</v>
      </c>
      <c r="J742" s="17">
        <f t="shared" si="67"/>
        <v>1</v>
      </c>
      <c r="K742" s="4">
        <f t="shared" si="68"/>
        <v>1</v>
      </c>
      <c r="L742" s="3">
        <f>_xlfn.IFNA(VLOOKUP(CONCATENATE($A742,"_",$B742), 'Srbench noise 0.01'!$A$1:$AH$1291, 32, FALSE),"")</f>
        <v>1</v>
      </c>
      <c r="M742" s="17">
        <f>_xlfn.IFNA(VLOOKUP(CONCATENATE($A742,"_",$B742), 'Srbench noise 0.01'!$A$1:$AH$1291, 34, FALSE),"")</f>
        <v>0</v>
      </c>
      <c r="N742" s="17">
        <f>_xlfn.IFNA(VLOOKUP(CONCATENATE($A742,"_",$B742), 'Srbench noise 0.01'!$A$1:$AH$1291, 16, FALSE),"")</f>
        <v>6</v>
      </c>
      <c r="O742" s="17">
        <f>_xlfn.IFNA(VLOOKUP(CONCATENATE($A742,"_",$B742), 'Srbench noise 0.01'!$A$1:$AH$1291, 18, FALSE),"")</f>
        <v>11.3</v>
      </c>
      <c r="P742" s="17" t="str">
        <f>_xlfn.IFNA(VLOOKUP(CONCATENATE($A742,"_",$B742), 'Srbench noise 0.01'!$A$1:$AH$1291, 28, FALSE),"")</f>
        <v>x0*x1*(x2 + 1)</v>
      </c>
      <c r="Q742" s="17">
        <f t="shared" si="69"/>
        <v>1</v>
      </c>
      <c r="R742" s="17">
        <f t="shared" si="70"/>
        <v>1</v>
      </c>
      <c r="S742" s="4">
        <f t="shared" si="71"/>
        <v>1</v>
      </c>
    </row>
    <row r="743" spans="1:19" x14ac:dyDescent="0.25">
      <c r="A743" t="s">
        <v>64</v>
      </c>
      <c r="B743">
        <v>29910</v>
      </c>
      <c r="C743" t="str">
        <f>VLOOKUP(A743,'srbench true models'!$A$1:$B$133,2,FALSE)</f>
        <v xml:space="preserve"> mom*(1+chi)*B</v>
      </c>
      <c r="D743" s="3">
        <f>_xlfn.IFNA(VLOOKUP(CONCATENATE($A743,"_",$B743), 'Srbench noise 0'!$A$1:$AH$1291, 32, FALSE),"")</f>
        <v>1</v>
      </c>
      <c r="E743" s="17">
        <f>_xlfn.IFNA(VLOOKUP(CONCATENATE($A743,"_",$B743), 'Srbench noise 0'!$A$1:$AH$1291, 34, FALSE),"")</f>
        <v>0</v>
      </c>
      <c r="F743" s="17">
        <f>_xlfn.IFNA(VLOOKUP(CONCATENATE($A743,"_",$B743), 'Srbench noise 0'!$A$1:$AH$1291, 16, FALSE),"")</f>
        <v>6</v>
      </c>
      <c r="G743" s="17">
        <f>_xlfn.IFNA(VLOOKUP(CONCATENATE($A743,"_",$B743), 'Srbench noise 0'!$A$1:$AH$1291, 18, FALSE),"")</f>
        <v>11.1</v>
      </c>
      <c r="H743" s="17" t="str">
        <f>_xlfn.IFNA(VLOOKUP(CONCATENATE($A743,"_",$B743), 'Srbench noise 0'!$A$1:$AH$1291, 28, FALSE),"")</f>
        <v>x0*x1*(x2 + 1)</v>
      </c>
      <c r="I743" s="17">
        <f t="shared" si="66"/>
        <v>1</v>
      </c>
      <c r="J743" s="17">
        <f t="shared" si="67"/>
        <v>1</v>
      </c>
      <c r="K743" s="4">
        <f t="shared" si="68"/>
        <v>1</v>
      </c>
      <c r="L743" s="3">
        <f>_xlfn.IFNA(VLOOKUP(CONCATENATE($A743,"_",$B743), 'Srbench noise 0.01'!$A$1:$AH$1291, 32, FALSE),"")</f>
        <v>1</v>
      </c>
      <c r="M743" s="17">
        <f>_xlfn.IFNA(VLOOKUP(CONCATENATE($A743,"_",$B743), 'Srbench noise 0.01'!$A$1:$AH$1291, 34, FALSE),"")</f>
        <v>0</v>
      </c>
      <c r="N743" s="17">
        <f>_xlfn.IFNA(VLOOKUP(CONCATENATE($A743,"_",$B743), 'Srbench noise 0.01'!$A$1:$AH$1291, 16, FALSE),"")</f>
        <v>6</v>
      </c>
      <c r="O743" s="17">
        <f>_xlfn.IFNA(VLOOKUP(CONCATENATE($A743,"_",$B743), 'Srbench noise 0.01'!$A$1:$AH$1291, 18, FALSE),"")</f>
        <v>10.3</v>
      </c>
      <c r="P743" s="17" t="str">
        <f>_xlfn.IFNA(VLOOKUP(CONCATENATE($A743,"_",$B743), 'Srbench noise 0.01'!$A$1:$AH$1291, 28, FALSE),"")</f>
        <v>x0*x1*(x2 + 1)</v>
      </c>
      <c r="Q743" s="17">
        <f t="shared" si="69"/>
        <v>1</v>
      </c>
      <c r="R743" s="17">
        <f t="shared" si="70"/>
        <v>1</v>
      </c>
      <c r="S743" s="4">
        <f t="shared" si="71"/>
        <v>1</v>
      </c>
    </row>
    <row r="744" spans="1:19" x14ac:dyDescent="0.25">
      <c r="A744" t="s">
        <v>29</v>
      </c>
      <c r="B744">
        <v>860</v>
      </c>
      <c r="C744" t="str">
        <f>VLOOKUP(A744,'srbench true models'!$A$1:$B$133,2,FALSE)</f>
        <v xml:space="preserve"> Y/(2*(1+sigma))</v>
      </c>
      <c r="D744" s="3">
        <f>_xlfn.IFNA(VLOOKUP(CONCATENATE($A744,"_",$B744), 'Srbench noise 0'!$A$1:$AH$1291, 32, FALSE),"")</f>
        <v>1</v>
      </c>
      <c r="E744" s="17">
        <f>_xlfn.IFNA(VLOOKUP(CONCATENATE($A744,"_",$B744), 'Srbench noise 0'!$A$1:$AH$1291, 34, FALSE),"")</f>
        <v>0</v>
      </c>
      <c r="F744" s="17">
        <f>_xlfn.IFNA(VLOOKUP(CONCATENATE($A744,"_",$B744), 'Srbench noise 0'!$A$1:$AH$1291, 16, FALSE),"")</f>
        <v>10</v>
      </c>
      <c r="G744" s="17">
        <f>_xlfn.IFNA(VLOOKUP(CONCATENATE($A744,"_",$B744), 'Srbench noise 0'!$A$1:$AH$1291, 18, FALSE),"")</f>
        <v>7.1</v>
      </c>
      <c r="H744" s="17" t="str">
        <f>_xlfn.IFNA(VLOOKUP(CONCATENATE($A744,"_",$B744), 'Srbench noise 0'!$A$1:$AH$1291, 28, FALSE),"")</f>
        <v>-0.5*x0/(-x1 - 1)</v>
      </c>
      <c r="I744" s="17">
        <f t="shared" si="66"/>
        <v>1</v>
      </c>
      <c r="J744" s="17">
        <f t="shared" si="67"/>
        <v>1</v>
      </c>
      <c r="K744" s="4">
        <f t="shared" si="68"/>
        <v>1</v>
      </c>
      <c r="L744" s="3">
        <f>_xlfn.IFNA(VLOOKUP(CONCATENATE($A744,"_",$B744), 'Srbench noise 0.01'!$A$1:$AH$1291, 32, FALSE),"")</f>
        <v>1</v>
      </c>
      <c r="M744" s="17">
        <f>_xlfn.IFNA(VLOOKUP(CONCATENATE($A744,"_",$B744), 'Srbench noise 0.01'!$A$1:$AH$1291, 34, FALSE),"")</f>
        <v>0</v>
      </c>
      <c r="N744" s="17">
        <f>_xlfn.IFNA(VLOOKUP(CONCATENATE($A744,"_",$B744), 'Srbench noise 0.01'!$A$1:$AH$1291, 16, FALSE),"")</f>
        <v>10</v>
      </c>
      <c r="O744" s="17">
        <f>_xlfn.IFNA(VLOOKUP(CONCATENATE($A744,"_",$B744), 'Srbench noise 0.01'!$A$1:$AH$1291, 18, FALSE),"")</f>
        <v>7.2</v>
      </c>
      <c r="P744" s="17" t="str">
        <f>_xlfn.IFNA(VLOOKUP(CONCATENATE($A744,"_",$B744), 'Srbench noise 0.01'!$A$1:$AH$1291, 28, FALSE),"")</f>
        <v>-0.5*x0/(-x1 - 1)</v>
      </c>
      <c r="Q744" s="17">
        <f t="shared" si="69"/>
        <v>1</v>
      </c>
      <c r="R744" s="17">
        <f t="shared" si="70"/>
        <v>1</v>
      </c>
      <c r="S744" s="4">
        <f t="shared" si="71"/>
        <v>1</v>
      </c>
    </row>
    <row r="745" spans="1:19" x14ac:dyDescent="0.25">
      <c r="A745" t="s">
        <v>29</v>
      </c>
      <c r="B745">
        <v>4426</v>
      </c>
      <c r="C745" t="str">
        <f>VLOOKUP(A745,'srbench true models'!$A$1:$B$133,2,FALSE)</f>
        <v xml:space="preserve"> Y/(2*(1+sigma))</v>
      </c>
      <c r="D745" s="3">
        <f>_xlfn.IFNA(VLOOKUP(CONCATENATE($A745,"_",$B745), 'Srbench noise 0'!$A$1:$AH$1291, 32, FALSE),"")</f>
        <v>1</v>
      </c>
      <c r="E745" s="17">
        <f>_xlfn.IFNA(VLOOKUP(CONCATENATE($A745,"_",$B745), 'Srbench noise 0'!$A$1:$AH$1291, 34, FALSE),"")</f>
        <v>0</v>
      </c>
      <c r="F745" s="17">
        <f>_xlfn.IFNA(VLOOKUP(CONCATENATE($A745,"_",$B745), 'Srbench noise 0'!$A$1:$AH$1291, 16, FALSE),"")</f>
        <v>10</v>
      </c>
      <c r="G745" s="17">
        <f>_xlfn.IFNA(VLOOKUP(CONCATENATE($A745,"_",$B745), 'Srbench noise 0'!$A$1:$AH$1291, 18, FALSE),"")</f>
        <v>8.3000000000000007</v>
      </c>
      <c r="H745" s="17" t="str">
        <f>_xlfn.IFNA(VLOOKUP(CONCATENATE($A745,"_",$B745), 'Srbench noise 0'!$A$1:$AH$1291, 28, FALSE),"")</f>
        <v>-0.5*x0/(-x1 - 1)</v>
      </c>
      <c r="I745" s="17">
        <f t="shared" si="66"/>
        <v>1</v>
      </c>
      <c r="J745" s="17">
        <f t="shared" si="67"/>
        <v>1</v>
      </c>
      <c r="K745" s="4">
        <f t="shared" si="68"/>
        <v>1</v>
      </c>
      <c r="L745" s="3">
        <f>_xlfn.IFNA(VLOOKUP(CONCATENATE($A745,"_",$B745), 'Srbench noise 0.01'!$A$1:$AH$1291, 32, FALSE),"")</f>
        <v>1</v>
      </c>
      <c r="M745" s="17">
        <f>_xlfn.IFNA(VLOOKUP(CONCATENATE($A745,"_",$B745), 'Srbench noise 0.01'!$A$1:$AH$1291, 34, FALSE),"")</f>
        <v>0</v>
      </c>
      <c r="N745" s="17">
        <f>_xlfn.IFNA(VLOOKUP(CONCATENATE($A745,"_",$B745), 'Srbench noise 0.01'!$A$1:$AH$1291, 16, FALSE),"")</f>
        <v>10</v>
      </c>
      <c r="O745" s="17">
        <f>_xlfn.IFNA(VLOOKUP(CONCATENATE($A745,"_",$B745), 'Srbench noise 0.01'!$A$1:$AH$1291, 18, FALSE),"")</f>
        <v>7.4</v>
      </c>
      <c r="P745" s="17" t="str">
        <f>_xlfn.IFNA(VLOOKUP(CONCATENATE($A745,"_",$B745), 'Srbench noise 0.01'!$A$1:$AH$1291, 28, FALSE),"")</f>
        <v>-0.5*x0/(-x1 - 1)</v>
      </c>
      <c r="Q745" s="17">
        <f t="shared" si="69"/>
        <v>1</v>
      </c>
      <c r="R745" s="17">
        <f t="shared" si="70"/>
        <v>1</v>
      </c>
      <c r="S745" s="4">
        <f t="shared" si="71"/>
        <v>1</v>
      </c>
    </row>
    <row r="746" spans="1:19" x14ac:dyDescent="0.25">
      <c r="A746" t="s">
        <v>29</v>
      </c>
      <c r="B746">
        <v>5390</v>
      </c>
      <c r="C746" t="str">
        <f>VLOOKUP(A746,'srbench true models'!$A$1:$B$133,2,FALSE)</f>
        <v xml:space="preserve"> Y/(2*(1+sigma))</v>
      </c>
      <c r="D746" s="3">
        <f>_xlfn.IFNA(VLOOKUP(CONCATENATE($A746,"_",$B746), 'Srbench noise 0'!$A$1:$AH$1291, 32, FALSE),"")</f>
        <v>1</v>
      </c>
      <c r="E746" s="17">
        <f>_xlfn.IFNA(VLOOKUP(CONCATENATE($A746,"_",$B746), 'Srbench noise 0'!$A$1:$AH$1291, 34, FALSE),"")</f>
        <v>0</v>
      </c>
      <c r="F746" s="17">
        <f>_xlfn.IFNA(VLOOKUP(CONCATENATE($A746,"_",$B746), 'Srbench noise 0'!$A$1:$AH$1291, 16, FALSE),"")</f>
        <v>10</v>
      </c>
      <c r="G746" s="17">
        <f>_xlfn.IFNA(VLOOKUP(CONCATENATE($A746,"_",$B746), 'Srbench noise 0'!$A$1:$AH$1291, 18, FALSE),"")</f>
        <v>7.5</v>
      </c>
      <c r="H746" s="17" t="str">
        <f>_xlfn.IFNA(VLOOKUP(CONCATENATE($A746,"_",$B746), 'Srbench noise 0'!$A$1:$AH$1291, 28, FALSE),"")</f>
        <v>-0.5*x0/(-x1 - 1)</v>
      </c>
      <c r="I746" s="17">
        <f t="shared" si="66"/>
        <v>1</v>
      </c>
      <c r="J746" s="17">
        <f t="shared" si="67"/>
        <v>1</v>
      </c>
      <c r="K746" s="4">
        <f t="shared" si="68"/>
        <v>1</v>
      </c>
      <c r="L746" s="3">
        <f>_xlfn.IFNA(VLOOKUP(CONCATENATE($A746,"_",$B746), 'Srbench noise 0.01'!$A$1:$AH$1291, 32, FALSE),"")</f>
        <v>1</v>
      </c>
      <c r="M746" s="17">
        <f>_xlfn.IFNA(VLOOKUP(CONCATENATE($A746,"_",$B746), 'Srbench noise 0.01'!$A$1:$AH$1291, 34, FALSE),"")</f>
        <v>0</v>
      </c>
      <c r="N746" s="17">
        <f>_xlfn.IFNA(VLOOKUP(CONCATENATE($A746,"_",$B746), 'Srbench noise 0.01'!$A$1:$AH$1291, 16, FALSE),"")</f>
        <v>10</v>
      </c>
      <c r="O746" s="17">
        <f>_xlfn.IFNA(VLOOKUP(CONCATENATE($A746,"_",$B746), 'Srbench noise 0.01'!$A$1:$AH$1291, 18, FALSE),"")</f>
        <v>7.6</v>
      </c>
      <c r="P746" s="17" t="str">
        <f>_xlfn.IFNA(VLOOKUP(CONCATENATE($A746,"_",$B746), 'Srbench noise 0.01'!$A$1:$AH$1291, 28, FALSE),"")</f>
        <v>-0.5*x0/(-x1 - 1)</v>
      </c>
      <c r="Q746" s="17">
        <f t="shared" si="69"/>
        <v>1</v>
      </c>
      <c r="R746" s="17">
        <f t="shared" si="70"/>
        <v>1</v>
      </c>
      <c r="S746" s="4">
        <f t="shared" si="71"/>
        <v>1</v>
      </c>
    </row>
    <row r="747" spans="1:19" x14ac:dyDescent="0.25">
      <c r="A747" t="s">
        <v>29</v>
      </c>
      <c r="B747">
        <v>14423</v>
      </c>
      <c r="C747" t="str">
        <f>VLOOKUP(A747,'srbench true models'!$A$1:$B$133,2,FALSE)</f>
        <v xml:space="preserve"> Y/(2*(1+sigma))</v>
      </c>
      <c r="D747" s="3">
        <f>_xlfn.IFNA(VLOOKUP(CONCATENATE($A747,"_",$B747), 'Srbench noise 0'!$A$1:$AH$1291, 32, FALSE),"")</f>
        <v>1</v>
      </c>
      <c r="E747" s="17">
        <f>_xlfn.IFNA(VLOOKUP(CONCATENATE($A747,"_",$B747), 'Srbench noise 0'!$A$1:$AH$1291, 34, FALSE),"")</f>
        <v>0</v>
      </c>
      <c r="F747" s="17">
        <f>_xlfn.IFNA(VLOOKUP(CONCATENATE($A747,"_",$B747), 'Srbench noise 0'!$A$1:$AH$1291, 16, FALSE),"")</f>
        <v>10</v>
      </c>
      <c r="G747" s="17">
        <f>_xlfn.IFNA(VLOOKUP(CONCATENATE($A747,"_",$B747), 'Srbench noise 0'!$A$1:$AH$1291, 18, FALSE),"")</f>
        <v>8.1999999999999993</v>
      </c>
      <c r="H747" s="17" t="str">
        <f>_xlfn.IFNA(VLOOKUP(CONCATENATE($A747,"_",$B747), 'Srbench noise 0'!$A$1:$AH$1291, 28, FALSE),"")</f>
        <v>-0.5*x0/(-x1 - 1)</v>
      </c>
      <c r="I747" s="17">
        <f t="shared" si="66"/>
        <v>1</v>
      </c>
      <c r="J747" s="17">
        <f t="shared" si="67"/>
        <v>1</v>
      </c>
      <c r="K747" s="4">
        <f t="shared" si="68"/>
        <v>1</v>
      </c>
      <c r="L747" s="3">
        <f>_xlfn.IFNA(VLOOKUP(CONCATENATE($A747,"_",$B747), 'Srbench noise 0.01'!$A$1:$AH$1291, 32, FALSE),"")</f>
        <v>1</v>
      </c>
      <c r="M747" s="17">
        <f>_xlfn.IFNA(VLOOKUP(CONCATENATE($A747,"_",$B747), 'Srbench noise 0.01'!$A$1:$AH$1291, 34, FALSE),"")</f>
        <v>0</v>
      </c>
      <c r="N747" s="17">
        <f>_xlfn.IFNA(VLOOKUP(CONCATENATE($A747,"_",$B747), 'Srbench noise 0.01'!$A$1:$AH$1291, 16, FALSE),"")</f>
        <v>10</v>
      </c>
      <c r="O747" s="17">
        <f>_xlfn.IFNA(VLOOKUP(CONCATENATE($A747,"_",$B747), 'Srbench noise 0.01'!$A$1:$AH$1291, 18, FALSE),"")</f>
        <v>6.7</v>
      </c>
      <c r="P747" s="17" t="str">
        <f>_xlfn.IFNA(VLOOKUP(CONCATENATE($A747,"_",$B747), 'Srbench noise 0.01'!$A$1:$AH$1291, 28, FALSE),"")</f>
        <v>-0.5*x0/(-x1 - 1)</v>
      </c>
      <c r="Q747" s="17">
        <f t="shared" si="69"/>
        <v>1</v>
      </c>
      <c r="R747" s="17">
        <f t="shared" si="70"/>
        <v>1</v>
      </c>
      <c r="S747" s="4">
        <f t="shared" si="71"/>
        <v>1</v>
      </c>
    </row>
    <row r="748" spans="1:19" x14ac:dyDescent="0.25">
      <c r="A748" t="s">
        <v>29</v>
      </c>
      <c r="B748">
        <v>15795</v>
      </c>
      <c r="C748" t="str">
        <f>VLOOKUP(A748,'srbench true models'!$A$1:$B$133,2,FALSE)</f>
        <v xml:space="preserve"> Y/(2*(1+sigma))</v>
      </c>
      <c r="D748" s="3">
        <f>_xlfn.IFNA(VLOOKUP(CONCATENATE($A748,"_",$B748), 'Srbench noise 0'!$A$1:$AH$1291, 32, FALSE),"")</f>
        <v>1</v>
      </c>
      <c r="E748" s="17">
        <f>_xlfn.IFNA(VLOOKUP(CONCATENATE($A748,"_",$B748), 'Srbench noise 0'!$A$1:$AH$1291, 34, FALSE),"")</f>
        <v>0</v>
      </c>
      <c r="F748" s="17">
        <f>_xlfn.IFNA(VLOOKUP(CONCATENATE($A748,"_",$B748), 'Srbench noise 0'!$A$1:$AH$1291, 16, FALSE),"")</f>
        <v>10</v>
      </c>
      <c r="G748" s="17">
        <f>_xlfn.IFNA(VLOOKUP(CONCATENATE($A748,"_",$B748), 'Srbench noise 0'!$A$1:$AH$1291, 18, FALSE),"")</f>
        <v>7.8</v>
      </c>
      <c r="H748" s="17" t="str">
        <f>_xlfn.IFNA(VLOOKUP(CONCATENATE($A748,"_",$B748), 'Srbench noise 0'!$A$1:$AH$1291, 28, FALSE),"")</f>
        <v>-0.5*x0/(-x1 - 1)</v>
      </c>
      <c r="I748" s="17">
        <f t="shared" si="66"/>
        <v>1</v>
      </c>
      <c r="J748" s="17">
        <f t="shared" si="67"/>
        <v>1</v>
      </c>
      <c r="K748" s="4">
        <f t="shared" si="68"/>
        <v>1</v>
      </c>
      <c r="L748" s="3">
        <f>_xlfn.IFNA(VLOOKUP(CONCATENATE($A748,"_",$B748), 'Srbench noise 0.01'!$A$1:$AH$1291, 32, FALSE),"")</f>
        <v>1</v>
      </c>
      <c r="M748" s="17">
        <f>_xlfn.IFNA(VLOOKUP(CONCATENATE($A748,"_",$B748), 'Srbench noise 0.01'!$A$1:$AH$1291, 34, FALSE),"")</f>
        <v>0</v>
      </c>
      <c r="N748" s="17">
        <f>_xlfn.IFNA(VLOOKUP(CONCATENATE($A748,"_",$B748), 'Srbench noise 0.01'!$A$1:$AH$1291, 16, FALSE),"")</f>
        <v>10</v>
      </c>
      <c r="O748" s="17">
        <f>_xlfn.IFNA(VLOOKUP(CONCATENATE($A748,"_",$B748), 'Srbench noise 0.01'!$A$1:$AH$1291, 18, FALSE),"")</f>
        <v>9.1999999999999993</v>
      </c>
      <c r="P748" s="17" t="str">
        <f>_xlfn.IFNA(VLOOKUP(CONCATENATE($A748,"_",$B748), 'Srbench noise 0.01'!$A$1:$AH$1291, 28, FALSE),"")</f>
        <v>-0.5*x0/(-x1 - 1)</v>
      </c>
      <c r="Q748" s="17">
        <f t="shared" si="69"/>
        <v>1</v>
      </c>
      <c r="R748" s="17">
        <f t="shared" si="70"/>
        <v>1</v>
      </c>
      <c r="S748" s="4">
        <f t="shared" si="71"/>
        <v>1</v>
      </c>
    </row>
    <row r="749" spans="1:19" x14ac:dyDescent="0.25">
      <c r="A749" t="s">
        <v>29</v>
      </c>
      <c r="B749">
        <v>16850</v>
      </c>
      <c r="C749" t="str">
        <f>VLOOKUP(A749,'srbench true models'!$A$1:$B$133,2,FALSE)</f>
        <v xml:space="preserve"> Y/(2*(1+sigma))</v>
      </c>
      <c r="D749" s="3">
        <f>_xlfn.IFNA(VLOOKUP(CONCATENATE($A749,"_",$B749), 'Srbench noise 0'!$A$1:$AH$1291, 32, FALSE),"")</f>
        <v>1</v>
      </c>
      <c r="E749" s="17">
        <f>_xlfn.IFNA(VLOOKUP(CONCATENATE($A749,"_",$B749), 'Srbench noise 0'!$A$1:$AH$1291, 34, FALSE),"")</f>
        <v>0</v>
      </c>
      <c r="F749" s="17">
        <f>_xlfn.IFNA(VLOOKUP(CONCATENATE($A749,"_",$B749), 'Srbench noise 0'!$A$1:$AH$1291, 16, FALSE),"")</f>
        <v>10</v>
      </c>
      <c r="G749" s="17">
        <f>_xlfn.IFNA(VLOOKUP(CONCATENATE($A749,"_",$B749), 'Srbench noise 0'!$A$1:$AH$1291, 18, FALSE),"")</f>
        <v>7.2</v>
      </c>
      <c r="H749" s="17" t="str">
        <f>_xlfn.IFNA(VLOOKUP(CONCATENATE($A749,"_",$B749), 'Srbench noise 0'!$A$1:$AH$1291, 28, FALSE),"")</f>
        <v>-0.5*x0/(-x1 - 1)</v>
      </c>
      <c r="I749" s="17">
        <f t="shared" si="66"/>
        <v>1</v>
      </c>
      <c r="J749" s="17">
        <f t="shared" si="67"/>
        <v>1</v>
      </c>
      <c r="K749" s="4">
        <f t="shared" si="68"/>
        <v>1</v>
      </c>
      <c r="L749" s="3">
        <f>_xlfn.IFNA(VLOOKUP(CONCATENATE($A749,"_",$B749), 'Srbench noise 0.01'!$A$1:$AH$1291, 32, FALSE),"")</f>
        <v>1</v>
      </c>
      <c r="M749" s="17">
        <f>_xlfn.IFNA(VLOOKUP(CONCATENATE($A749,"_",$B749), 'Srbench noise 0.01'!$A$1:$AH$1291, 34, FALSE),"")</f>
        <v>0</v>
      </c>
      <c r="N749" s="17">
        <f>_xlfn.IFNA(VLOOKUP(CONCATENATE($A749,"_",$B749), 'Srbench noise 0.01'!$A$1:$AH$1291, 16, FALSE),"")</f>
        <v>10</v>
      </c>
      <c r="O749" s="17">
        <f>_xlfn.IFNA(VLOOKUP(CONCATENATE($A749,"_",$B749), 'Srbench noise 0.01'!$A$1:$AH$1291, 18, FALSE),"")</f>
        <v>8</v>
      </c>
      <c r="P749" s="17" t="str">
        <f>_xlfn.IFNA(VLOOKUP(CONCATENATE($A749,"_",$B749), 'Srbench noise 0.01'!$A$1:$AH$1291, 28, FALSE),"")</f>
        <v>-0.5*x0/(-x1 - 1)</v>
      </c>
      <c r="Q749" s="17">
        <f t="shared" si="69"/>
        <v>1</v>
      </c>
      <c r="R749" s="17">
        <f t="shared" si="70"/>
        <v>1</v>
      </c>
      <c r="S749" s="4">
        <f t="shared" si="71"/>
        <v>1</v>
      </c>
    </row>
    <row r="750" spans="1:19" x14ac:dyDescent="0.25">
      <c r="A750" t="s">
        <v>29</v>
      </c>
      <c r="B750">
        <v>21962</v>
      </c>
      <c r="C750" t="str">
        <f>VLOOKUP(A750,'srbench true models'!$A$1:$B$133,2,FALSE)</f>
        <v xml:space="preserve"> Y/(2*(1+sigma))</v>
      </c>
      <c r="D750" s="3">
        <f>_xlfn.IFNA(VLOOKUP(CONCATENATE($A750,"_",$B750), 'Srbench noise 0'!$A$1:$AH$1291, 32, FALSE),"")</f>
        <v>1</v>
      </c>
      <c r="E750" s="17">
        <f>_xlfn.IFNA(VLOOKUP(CONCATENATE($A750,"_",$B750), 'Srbench noise 0'!$A$1:$AH$1291, 34, FALSE),"")</f>
        <v>0</v>
      </c>
      <c r="F750" s="17">
        <f>_xlfn.IFNA(VLOOKUP(CONCATENATE($A750,"_",$B750), 'Srbench noise 0'!$A$1:$AH$1291, 16, FALSE),"")</f>
        <v>10</v>
      </c>
      <c r="G750" s="17">
        <f>_xlfn.IFNA(VLOOKUP(CONCATENATE($A750,"_",$B750), 'Srbench noise 0'!$A$1:$AH$1291, 18, FALSE),"")</f>
        <v>8.4</v>
      </c>
      <c r="H750" s="17" t="str">
        <f>_xlfn.IFNA(VLOOKUP(CONCATENATE($A750,"_",$B750), 'Srbench noise 0'!$A$1:$AH$1291, 28, FALSE),"")</f>
        <v>-0.5*x0/(-x1 - 1)</v>
      </c>
      <c r="I750" s="17">
        <f t="shared" si="66"/>
        <v>1</v>
      </c>
      <c r="J750" s="17">
        <f t="shared" si="67"/>
        <v>1</v>
      </c>
      <c r="K750" s="4">
        <f t="shared" si="68"/>
        <v>1</v>
      </c>
      <c r="L750" s="3">
        <f>_xlfn.IFNA(VLOOKUP(CONCATENATE($A750,"_",$B750), 'Srbench noise 0.01'!$A$1:$AH$1291, 32, FALSE),"")</f>
        <v>1</v>
      </c>
      <c r="M750" s="17">
        <f>_xlfn.IFNA(VLOOKUP(CONCATENATE($A750,"_",$B750), 'Srbench noise 0.01'!$A$1:$AH$1291, 34, FALSE),"")</f>
        <v>0</v>
      </c>
      <c r="N750" s="17">
        <f>_xlfn.IFNA(VLOOKUP(CONCATENATE($A750,"_",$B750), 'Srbench noise 0.01'!$A$1:$AH$1291, 16, FALSE),"")</f>
        <v>10</v>
      </c>
      <c r="O750" s="17">
        <f>_xlfn.IFNA(VLOOKUP(CONCATENATE($A750,"_",$B750), 'Srbench noise 0.01'!$A$1:$AH$1291, 18, FALSE),"")</f>
        <v>6.8</v>
      </c>
      <c r="P750" s="17" t="str">
        <f>_xlfn.IFNA(VLOOKUP(CONCATENATE($A750,"_",$B750), 'Srbench noise 0.01'!$A$1:$AH$1291, 28, FALSE),"")</f>
        <v>-0.5*x0/(-x1 - 1)</v>
      </c>
      <c r="Q750" s="17">
        <f t="shared" si="69"/>
        <v>1</v>
      </c>
      <c r="R750" s="17">
        <f t="shared" si="70"/>
        <v>1</v>
      </c>
      <c r="S750" s="4">
        <f t="shared" si="71"/>
        <v>1</v>
      </c>
    </row>
    <row r="751" spans="1:19" x14ac:dyDescent="0.25">
      <c r="A751" t="s">
        <v>29</v>
      </c>
      <c r="B751">
        <v>23654</v>
      </c>
      <c r="C751" t="str">
        <f>VLOOKUP(A751,'srbench true models'!$A$1:$B$133,2,FALSE)</f>
        <v xml:space="preserve"> Y/(2*(1+sigma))</v>
      </c>
      <c r="D751" s="3">
        <f>_xlfn.IFNA(VLOOKUP(CONCATENATE($A751,"_",$B751), 'Srbench noise 0'!$A$1:$AH$1291, 32, FALSE),"")</f>
        <v>1</v>
      </c>
      <c r="E751" s="17">
        <f>_xlfn.IFNA(VLOOKUP(CONCATENATE($A751,"_",$B751), 'Srbench noise 0'!$A$1:$AH$1291, 34, FALSE),"")</f>
        <v>0</v>
      </c>
      <c r="F751" s="17">
        <f>_xlfn.IFNA(VLOOKUP(CONCATENATE($A751,"_",$B751), 'Srbench noise 0'!$A$1:$AH$1291, 16, FALSE),"")</f>
        <v>10</v>
      </c>
      <c r="G751" s="17">
        <f>_xlfn.IFNA(VLOOKUP(CONCATENATE($A751,"_",$B751), 'Srbench noise 0'!$A$1:$AH$1291, 18, FALSE),"")</f>
        <v>7.8</v>
      </c>
      <c r="H751" s="17" t="str">
        <f>_xlfn.IFNA(VLOOKUP(CONCATENATE($A751,"_",$B751), 'Srbench noise 0'!$A$1:$AH$1291, 28, FALSE),"")</f>
        <v>-0.5*x0/(-x1 - 1)</v>
      </c>
      <c r="I751" s="17">
        <f t="shared" si="66"/>
        <v>1</v>
      </c>
      <c r="J751" s="17">
        <f t="shared" si="67"/>
        <v>1</v>
      </c>
      <c r="K751" s="4">
        <f t="shared" si="68"/>
        <v>1</v>
      </c>
      <c r="L751" s="3">
        <f>_xlfn.IFNA(VLOOKUP(CONCATENATE($A751,"_",$B751), 'Srbench noise 0.01'!$A$1:$AH$1291, 32, FALSE),"")</f>
        <v>1</v>
      </c>
      <c r="M751" s="17">
        <f>_xlfn.IFNA(VLOOKUP(CONCATENATE($A751,"_",$B751), 'Srbench noise 0.01'!$A$1:$AH$1291, 34, FALSE),"")</f>
        <v>0</v>
      </c>
      <c r="N751" s="17">
        <f>_xlfn.IFNA(VLOOKUP(CONCATENATE($A751,"_",$B751), 'Srbench noise 0.01'!$A$1:$AH$1291, 16, FALSE),"")</f>
        <v>10</v>
      </c>
      <c r="O751" s="17">
        <f>_xlfn.IFNA(VLOOKUP(CONCATENATE($A751,"_",$B751), 'Srbench noise 0.01'!$A$1:$AH$1291, 18, FALSE),"")</f>
        <v>7.6</v>
      </c>
      <c r="P751" s="17" t="str">
        <f>_xlfn.IFNA(VLOOKUP(CONCATENATE($A751,"_",$B751), 'Srbench noise 0.01'!$A$1:$AH$1291, 28, FALSE),"")</f>
        <v>-0.5*x0/(-x1 - 1)</v>
      </c>
      <c r="Q751" s="17">
        <f t="shared" si="69"/>
        <v>1</v>
      </c>
      <c r="R751" s="17">
        <f t="shared" si="70"/>
        <v>1</v>
      </c>
      <c r="S751" s="4">
        <f t="shared" si="71"/>
        <v>1</v>
      </c>
    </row>
    <row r="752" spans="1:19" x14ac:dyDescent="0.25">
      <c r="A752" t="s">
        <v>29</v>
      </c>
      <c r="B752">
        <v>28020</v>
      </c>
      <c r="C752" t="str">
        <f>VLOOKUP(A752,'srbench true models'!$A$1:$B$133,2,FALSE)</f>
        <v xml:space="preserve"> Y/(2*(1+sigma))</v>
      </c>
      <c r="D752" s="3">
        <f>_xlfn.IFNA(VLOOKUP(CONCATENATE($A752,"_",$B752), 'Srbench noise 0'!$A$1:$AH$1291, 32, FALSE),"")</f>
        <v>1</v>
      </c>
      <c r="E752" s="17">
        <f>_xlfn.IFNA(VLOOKUP(CONCATENATE($A752,"_",$B752), 'Srbench noise 0'!$A$1:$AH$1291, 34, FALSE),"")</f>
        <v>0</v>
      </c>
      <c r="F752" s="17">
        <f>_xlfn.IFNA(VLOOKUP(CONCATENATE($A752,"_",$B752), 'Srbench noise 0'!$A$1:$AH$1291, 16, FALSE),"")</f>
        <v>10</v>
      </c>
      <c r="G752" s="17">
        <f>_xlfn.IFNA(VLOOKUP(CONCATENATE($A752,"_",$B752), 'Srbench noise 0'!$A$1:$AH$1291, 18, FALSE),"")</f>
        <v>6.3</v>
      </c>
      <c r="H752" s="17" t="str">
        <f>_xlfn.IFNA(VLOOKUP(CONCATENATE($A752,"_",$B752), 'Srbench noise 0'!$A$1:$AH$1291, 28, FALSE),"")</f>
        <v>-0.5*x0/(-x1 - 1)</v>
      </c>
      <c r="I752" s="17">
        <f t="shared" si="66"/>
        <v>1</v>
      </c>
      <c r="J752" s="17">
        <f t="shared" si="67"/>
        <v>1</v>
      </c>
      <c r="K752" s="4">
        <f t="shared" si="68"/>
        <v>1</v>
      </c>
      <c r="L752" s="3">
        <f>_xlfn.IFNA(VLOOKUP(CONCATENATE($A752,"_",$B752), 'Srbench noise 0.01'!$A$1:$AH$1291, 32, FALSE),"")</f>
        <v>1</v>
      </c>
      <c r="M752" s="17">
        <f>_xlfn.IFNA(VLOOKUP(CONCATENATE($A752,"_",$B752), 'Srbench noise 0.01'!$A$1:$AH$1291, 34, FALSE),"")</f>
        <v>0</v>
      </c>
      <c r="N752" s="17">
        <f>_xlfn.IFNA(VLOOKUP(CONCATENATE($A752,"_",$B752), 'Srbench noise 0.01'!$A$1:$AH$1291, 16, FALSE),"")</f>
        <v>10</v>
      </c>
      <c r="O752" s="17">
        <f>_xlfn.IFNA(VLOOKUP(CONCATENATE($A752,"_",$B752), 'Srbench noise 0.01'!$A$1:$AH$1291, 18, FALSE),"")</f>
        <v>6.3</v>
      </c>
      <c r="P752" s="17" t="str">
        <f>_xlfn.IFNA(VLOOKUP(CONCATENATE($A752,"_",$B752), 'Srbench noise 0.01'!$A$1:$AH$1291, 28, FALSE),"")</f>
        <v>-0.5*x0/(-x1 - 1)</v>
      </c>
      <c r="Q752" s="17">
        <f t="shared" si="69"/>
        <v>1</v>
      </c>
      <c r="R752" s="17">
        <f t="shared" si="70"/>
        <v>1</v>
      </c>
      <c r="S752" s="4">
        <f t="shared" si="71"/>
        <v>1</v>
      </c>
    </row>
    <row r="753" spans="1:19" x14ac:dyDescent="0.25">
      <c r="A753" t="s">
        <v>29</v>
      </c>
      <c r="B753">
        <v>29910</v>
      </c>
      <c r="C753" t="str">
        <f>VLOOKUP(A753,'srbench true models'!$A$1:$B$133,2,FALSE)</f>
        <v xml:space="preserve"> Y/(2*(1+sigma))</v>
      </c>
      <c r="D753" s="3">
        <f>_xlfn.IFNA(VLOOKUP(CONCATENATE($A753,"_",$B753), 'Srbench noise 0'!$A$1:$AH$1291, 32, FALSE),"")</f>
        <v>1</v>
      </c>
      <c r="E753" s="17">
        <f>_xlfn.IFNA(VLOOKUP(CONCATENATE($A753,"_",$B753), 'Srbench noise 0'!$A$1:$AH$1291, 34, FALSE),"")</f>
        <v>0</v>
      </c>
      <c r="F753" s="17">
        <f>_xlfn.IFNA(VLOOKUP(CONCATENATE($A753,"_",$B753), 'Srbench noise 0'!$A$1:$AH$1291, 16, FALSE),"")</f>
        <v>10</v>
      </c>
      <c r="G753" s="17">
        <f>_xlfn.IFNA(VLOOKUP(CONCATENATE($A753,"_",$B753), 'Srbench noise 0'!$A$1:$AH$1291, 18, FALSE),"")</f>
        <v>7.3</v>
      </c>
      <c r="H753" s="17" t="str">
        <f>_xlfn.IFNA(VLOOKUP(CONCATENATE($A753,"_",$B753), 'Srbench noise 0'!$A$1:$AH$1291, 28, FALSE),"")</f>
        <v>-0.5*x0/(-x1 - 1)</v>
      </c>
      <c r="I753" s="17">
        <f t="shared" si="66"/>
        <v>1</v>
      </c>
      <c r="J753" s="17">
        <f t="shared" si="67"/>
        <v>1</v>
      </c>
      <c r="K753" s="4">
        <f t="shared" si="68"/>
        <v>1</v>
      </c>
      <c r="L753" s="3">
        <f>_xlfn.IFNA(VLOOKUP(CONCATENATE($A753,"_",$B753), 'Srbench noise 0.01'!$A$1:$AH$1291, 32, FALSE),"")</f>
        <v>1</v>
      </c>
      <c r="M753" s="17">
        <f>_xlfn.IFNA(VLOOKUP(CONCATENATE($A753,"_",$B753), 'Srbench noise 0.01'!$A$1:$AH$1291, 34, FALSE),"")</f>
        <v>0</v>
      </c>
      <c r="N753" s="17">
        <f>_xlfn.IFNA(VLOOKUP(CONCATENATE($A753,"_",$B753), 'Srbench noise 0.01'!$A$1:$AH$1291, 16, FALSE),"")</f>
        <v>10</v>
      </c>
      <c r="O753" s="17">
        <f>_xlfn.IFNA(VLOOKUP(CONCATENATE($A753,"_",$B753), 'Srbench noise 0.01'!$A$1:$AH$1291, 18, FALSE),"")</f>
        <v>8</v>
      </c>
      <c r="P753" s="17" t="str">
        <f>_xlfn.IFNA(VLOOKUP(CONCATENATE($A753,"_",$B753), 'Srbench noise 0.01'!$A$1:$AH$1291, 28, FALSE),"")</f>
        <v>-0.5*x0/(-x1 - 1)</v>
      </c>
      <c r="Q753" s="17">
        <f t="shared" si="69"/>
        <v>1</v>
      </c>
      <c r="R753" s="17">
        <f t="shared" si="70"/>
        <v>1</v>
      </c>
      <c r="S753" s="4">
        <f t="shared" si="71"/>
        <v>1</v>
      </c>
    </row>
    <row r="754" spans="1:19" x14ac:dyDescent="0.25">
      <c r="A754" t="s">
        <v>90</v>
      </c>
      <c r="B754">
        <v>860</v>
      </c>
      <c r="C754" t="str">
        <f>VLOOKUP(A754,'srbench true models'!$A$1:$B$133,2,FALSE)</f>
        <v xml:space="preserve"> Y*A*x/d</v>
      </c>
      <c r="D754" s="3">
        <f>_xlfn.IFNA(VLOOKUP(CONCATENATE($A754,"_",$B754), 'Srbench noise 0'!$A$1:$AH$1291, 32, FALSE),"")</f>
        <v>1</v>
      </c>
      <c r="E754" s="17">
        <f>_xlfn.IFNA(VLOOKUP(CONCATENATE($A754,"_",$B754), 'Srbench noise 0'!$A$1:$AH$1291, 34, FALSE),"")</f>
        <v>0</v>
      </c>
      <c r="F754" s="17">
        <f>_xlfn.IFNA(VLOOKUP(CONCATENATE($A754,"_",$B754), 'Srbench noise 0'!$A$1:$AH$1291, 16, FALSE),"")</f>
        <v>7</v>
      </c>
      <c r="G754" s="17">
        <f>_xlfn.IFNA(VLOOKUP(CONCATENATE($A754,"_",$B754), 'Srbench noise 0'!$A$1:$AH$1291, 18, FALSE),"")</f>
        <v>12.6</v>
      </c>
      <c r="H754" s="17" t="str">
        <f>_xlfn.IFNA(VLOOKUP(CONCATENATE($A754,"_",$B754), 'Srbench noise 0'!$A$1:$AH$1291, 28, FALSE),"")</f>
        <v>x0*x1*x3/x2</v>
      </c>
      <c r="I754" s="17">
        <f t="shared" si="66"/>
        <v>1</v>
      </c>
      <c r="J754" s="17">
        <f t="shared" si="67"/>
        <v>1</v>
      </c>
      <c r="K754" s="4">
        <f t="shared" si="68"/>
        <v>1</v>
      </c>
      <c r="L754" s="3">
        <f>_xlfn.IFNA(VLOOKUP(CONCATENATE($A754,"_",$B754), 'Srbench noise 0.01'!$A$1:$AH$1291, 32, FALSE),"")</f>
        <v>1</v>
      </c>
      <c r="M754" s="17">
        <f>_xlfn.IFNA(VLOOKUP(CONCATENATE($A754,"_",$B754), 'Srbench noise 0.01'!$A$1:$AH$1291, 34, FALSE),"")</f>
        <v>0</v>
      </c>
      <c r="N754" s="17">
        <f>_xlfn.IFNA(VLOOKUP(CONCATENATE($A754,"_",$B754), 'Srbench noise 0.01'!$A$1:$AH$1291, 16, FALSE),"")</f>
        <v>7</v>
      </c>
      <c r="O754" s="17">
        <f>_xlfn.IFNA(VLOOKUP(CONCATENATE($A754,"_",$B754), 'Srbench noise 0.01'!$A$1:$AH$1291, 18, FALSE),"")</f>
        <v>12.1</v>
      </c>
      <c r="P754" s="17" t="str">
        <f>_xlfn.IFNA(VLOOKUP(CONCATENATE($A754,"_",$B754), 'Srbench noise 0.01'!$A$1:$AH$1291, 28, FALSE),"")</f>
        <v>x0*x1*x3/x2</v>
      </c>
      <c r="Q754" s="17">
        <f t="shared" si="69"/>
        <v>1</v>
      </c>
      <c r="R754" s="17">
        <f t="shared" si="70"/>
        <v>1</v>
      </c>
      <c r="S754" s="4">
        <f t="shared" si="71"/>
        <v>1</v>
      </c>
    </row>
    <row r="755" spans="1:19" x14ac:dyDescent="0.25">
      <c r="A755" t="s">
        <v>90</v>
      </c>
      <c r="B755">
        <v>4426</v>
      </c>
      <c r="C755" t="str">
        <f>VLOOKUP(A755,'srbench true models'!$A$1:$B$133,2,FALSE)</f>
        <v xml:space="preserve"> Y*A*x/d</v>
      </c>
      <c r="D755" s="3">
        <f>_xlfn.IFNA(VLOOKUP(CONCATENATE($A755,"_",$B755), 'Srbench noise 0'!$A$1:$AH$1291, 32, FALSE),"")</f>
        <v>1</v>
      </c>
      <c r="E755" s="17">
        <f>_xlfn.IFNA(VLOOKUP(CONCATENATE($A755,"_",$B755), 'Srbench noise 0'!$A$1:$AH$1291, 34, FALSE),"")</f>
        <v>0</v>
      </c>
      <c r="F755" s="17">
        <f>_xlfn.IFNA(VLOOKUP(CONCATENATE($A755,"_",$B755), 'Srbench noise 0'!$A$1:$AH$1291, 16, FALSE),"")</f>
        <v>7</v>
      </c>
      <c r="G755" s="17">
        <f>_xlfn.IFNA(VLOOKUP(CONCATENATE($A755,"_",$B755), 'Srbench noise 0'!$A$1:$AH$1291, 18, FALSE),"")</f>
        <v>12.6</v>
      </c>
      <c r="H755" s="17" t="str">
        <f>_xlfn.IFNA(VLOOKUP(CONCATENATE($A755,"_",$B755), 'Srbench noise 0'!$A$1:$AH$1291, 28, FALSE),"")</f>
        <v>x0*x1*x3/x2</v>
      </c>
      <c r="I755" s="17">
        <f t="shared" si="66"/>
        <v>1</v>
      </c>
      <c r="J755" s="17">
        <f t="shared" si="67"/>
        <v>1</v>
      </c>
      <c r="K755" s="4">
        <f t="shared" si="68"/>
        <v>1</v>
      </c>
      <c r="L755" s="3">
        <f>_xlfn.IFNA(VLOOKUP(CONCATENATE($A755,"_",$B755), 'Srbench noise 0.01'!$A$1:$AH$1291, 32, FALSE),"")</f>
        <v>1</v>
      </c>
      <c r="M755" s="17">
        <f>_xlfn.IFNA(VLOOKUP(CONCATENATE($A755,"_",$B755), 'Srbench noise 0.01'!$A$1:$AH$1291, 34, FALSE),"")</f>
        <v>0</v>
      </c>
      <c r="N755" s="17">
        <f>_xlfn.IFNA(VLOOKUP(CONCATENATE($A755,"_",$B755), 'Srbench noise 0.01'!$A$1:$AH$1291, 16, FALSE),"")</f>
        <v>7</v>
      </c>
      <c r="O755" s="17">
        <f>_xlfn.IFNA(VLOOKUP(CONCATENATE($A755,"_",$B755), 'Srbench noise 0.01'!$A$1:$AH$1291, 18, FALSE),"")</f>
        <v>12.3</v>
      </c>
      <c r="P755" s="17" t="str">
        <f>_xlfn.IFNA(VLOOKUP(CONCATENATE($A755,"_",$B755), 'Srbench noise 0.01'!$A$1:$AH$1291, 28, FALSE),"")</f>
        <v>x0*x1*x3/x2</v>
      </c>
      <c r="Q755" s="17">
        <f t="shared" si="69"/>
        <v>1</v>
      </c>
      <c r="R755" s="17">
        <f t="shared" si="70"/>
        <v>1</v>
      </c>
      <c r="S755" s="4">
        <f t="shared" si="71"/>
        <v>1</v>
      </c>
    </row>
    <row r="756" spans="1:19" x14ac:dyDescent="0.25">
      <c r="A756" t="s">
        <v>90</v>
      </c>
      <c r="B756">
        <v>5390</v>
      </c>
      <c r="C756" t="str">
        <f>VLOOKUP(A756,'srbench true models'!$A$1:$B$133,2,FALSE)</f>
        <v xml:space="preserve"> Y*A*x/d</v>
      </c>
      <c r="D756" s="3">
        <f>_xlfn.IFNA(VLOOKUP(CONCATENATE($A756,"_",$B756), 'Srbench noise 0'!$A$1:$AH$1291, 32, FALSE),"")</f>
        <v>1</v>
      </c>
      <c r="E756" s="17">
        <f>_xlfn.IFNA(VLOOKUP(CONCATENATE($A756,"_",$B756), 'Srbench noise 0'!$A$1:$AH$1291, 34, FALSE),"")</f>
        <v>0</v>
      </c>
      <c r="F756" s="17">
        <f>_xlfn.IFNA(VLOOKUP(CONCATENATE($A756,"_",$B756), 'Srbench noise 0'!$A$1:$AH$1291, 16, FALSE),"")</f>
        <v>7</v>
      </c>
      <c r="G756" s="17">
        <f>_xlfn.IFNA(VLOOKUP(CONCATENATE($A756,"_",$B756), 'Srbench noise 0'!$A$1:$AH$1291, 18, FALSE),"")</f>
        <v>12.2</v>
      </c>
      <c r="H756" s="17" t="str">
        <f>_xlfn.IFNA(VLOOKUP(CONCATENATE($A756,"_",$B756), 'Srbench noise 0'!$A$1:$AH$1291, 28, FALSE),"")</f>
        <v>x0*x1*x3/x2</v>
      </c>
      <c r="I756" s="17">
        <f t="shared" si="66"/>
        <v>1</v>
      </c>
      <c r="J756" s="17">
        <f t="shared" si="67"/>
        <v>1</v>
      </c>
      <c r="K756" s="4">
        <f t="shared" si="68"/>
        <v>1</v>
      </c>
      <c r="L756" s="3">
        <f>_xlfn.IFNA(VLOOKUP(CONCATENATE($A756,"_",$B756), 'Srbench noise 0.01'!$A$1:$AH$1291, 32, FALSE),"")</f>
        <v>1</v>
      </c>
      <c r="M756" s="17">
        <f>_xlfn.IFNA(VLOOKUP(CONCATENATE($A756,"_",$B756), 'Srbench noise 0.01'!$A$1:$AH$1291, 34, FALSE),"")</f>
        <v>0</v>
      </c>
      <c r="N756" s="17">
        <f>_xlfn.IFNA(VLOOKUP(CONCATENATE($A756,"_",$B756), 'Srbench noise 0.01'!$A$1:$AH$1291, 16, FALSE),"")</f>
        <v>7</v>
      </c>
      <c r="O756" s="17">
        <f>_xlfn.IFNA(VLOOKUP(CONCATENATE($A756,"_",$B756), 'Srbench noise 0.01'!$A$1:$AH$1291, 18, FALSE),"")</f>
        <v>12.1</v>
      </c>
      <c r="P756" s="17" t="str">
        <f>_xlfn.IFNA(VLOOKUP(CONCATENATE($A756,"_",$B756), 'Srbench noise 0.01'!$A$1:$AH$1291, 28, FALSE),"")</f>
        <v>x0*x1*x3/x2</v>
      </c>
      <c r="Q756" s="17">
        <f t="shared" si="69"/>
        <v>1</v>
      </c>
      <c r="R756" s="17">
        <f t="shared" si="70"/>
        <v>1</v>
      </c>
      <c r="S756" s="4">
        <f t="shared" si="71"/>
        <v>1</v>
      </c>
    </row>
    <row r="757" spans="1:19" x14ac:dyDescent="0.25">
      <c r="A757" t="s">
        <v>90</v>
      </c>
      <c r="B757">
        <v>14423</v>
      </c>
      <c r="C757" t="str">
        <f>VLOOKUP(A757,'srbench true models'!$A$1:$B$133,2,FALSE)</f>
        <v xml:space="preserve"> Y*A*x/d</v>
      </c>
      <c r="D757" s="3">
        <f>_xlfn.IFNA(VLOOKUP(CONCATENATE($A757,"_",$B757), 'Srbench noise 0'!$A$1:$AH$1291, 32, FALSE),"")</f>
        <v>1</v>
      </c>
      <c r="E757" s="17">
        <f>_xlfn.IFNA(VLOOKUP(CONCATENATE($A757,"_",$B757), 'Srbench noise 0'!$A$1:$AH$1291, 34, FALSE),"")</f>
        <v>0</v>
      </c>
      <c r="F757" s="17">
        <f>_xlfn.IFNA(VLOOKUP(CONCATENATE($A757,"_",$B757), 'Srbench noise 0'!$A$1:$AH$1291, 16, FALSE),"")</f>
        <v>7</v>
      </c>
      <c r="G757" s="17">
        <f>_xlfn.IFNA(VLOOKUP(CONCATENATE($A757,"_",$B757), 'Srbench noise 0'!$A$1:$AH$1291, 18, FALSE),"")</f>
        <v>13.2</v>
      </c>
      <c r="H757" s="17" t="str">
        <f>_xlfn.IFNA(VLOOKUP(CONCATENATE($A757,"_",$B757), 'Srbench noise 0'!$A$1:$AH$1291, 28, FALSE),"")</f>
        <v>x0*x1*x3/x2</v>
      </c>
      <c r="I757" s="17">
        <f t="shared" si="66"/>
        <v>1</v>
      </c>
      <c r="J757" s="17">
        <f t="shared" si="67"/>
        <v>1</v>
      </c>
      <c r="K757" s="4">
        <f t="shared" si="68"/>
        <v>1</v>
      </c>
      <c r="L757" s="3">
        <f>_xlfn.IFNA(VLOOKUP(CONCATENATE($A757,"_",$B757), 'Srbench noise 0.01'!$A$1:$AH$1291, 32, FALSE),"")</f>
        <v>1</v>
      </c>
      <c r="M757" s="17">
        <f>_xlfn.IFNA(VLOOKUP(CONCATENATE($A757,"_",$B757), 'Srbench noise 0.01'!$A$1:$AH$1291, 34, FALSE),"")</f>
        <v>0</v>
      </c>
      <c r="N757" s="17">
        <f>_xlfn.IFNA(VLOOKUP(CONCATENATE($A757,"_",$B757), 'Srbench noise 0.01'!$A$1:$AH$1291, 16, FALSE),"")</f>
        <v>7</v>
      </c>
      <c r="O757" s="17">
        <f>_xlfn.IFNA(VLOOKUP(CONCATENATE($A757,"_",$B757), 'Srbench noise 0.01'!$A$1:$AH$1291, 18, FALSE),"")</f>
        <v>10.9</v>
      </c>
      <c r="P757" s="17" t="str">
        <f>_xlfn.IFNA(VLOOKUP(CONCATENATE($A757,"_",$B757), 'Srbench noise 0.01'!$A$1:$AH$1291, 28, FALSE),"")</f>
        <v>x0*x1*x3/x2</v>
      </c>
      <c r="Q757" s="17">
        <f t="shared" si="69"/>
        <v>1</v>
      </c>
      <c r="R757" s="17">
        <f t="shared" si="70"/>
        <v>1</v>
      </c>
      <c r="S757" s="4">
        <f t="shared" si="71"/>
        <v>1</v>
      </c>
    </row>
    <row r="758" spans="1:19" x14ac:dyDescent="0.25">
      <c r="A758" t="s">
        <v>90</v>
      </c>
      <c r="B758">
        <v>15795</v>
      </c>
      <c r="C758" t="str">
        <f>VLOOKUP(A758,'srbench true models'!$A$1:$B$133,2,FALSE)</f>
        <v xml:space="preserve"> Y*A*x/d</v>
      </c>
      <c r="D758" s="3">
        <f>_xlfn.IFNA(VLOOKUP(CONCATENATE($A758,"_",$B758), 'Srbench noise 0'!$A$1:$AH$1291, 32, FALSE),"")</f>
        <v>1</v>
      </c>
      <c r="E758" s="17">
        <f>_xlfn.IFNA(VLOOKUP(CONCATENATE($A758,"_",$B758), 'Srbench noise 0'!$A$1:$AH$1291, 34, FALSE),"")</f>
        <v>0</v>
      </c>
      <c r="F758" s="17">
        <f>_xlfn.IFNA(VLOOKUP(CONCATENATE($A758,"_",$B758), 'Srbench noise 0'!$A$1:$AH$1291, 16, FALSE),"")</f>
        <v>7</v>
      </c>
      <c r="G758" s="17">
        <f>_xlfn.IFNA(VLOOKUP(CONCATENATE($A758,"_",$B758), 'Srbench noise 0'!$A$1:$AH$1291, 18, FALSE),"")</f>
        <v>12.3</v>
      </c>
      <c r="H758" s="17" t="str">
        <f>_xlfn.IFNA(VLOOKUP(CONCATENATE($A758,"_",$B758), 'Srbench noise 0'!$A$1:$AH$1291, 28, FALSE),"")</f>
        <v>x0*x1*x3/x2</v>
      </c>
      <c r="I758" s="17">
        <f t="shared" si="66"/>
        <v>1</v>
      </c>
      <c r="J758" s="17">
        <f t="shared" si="67"/>
        <v>1</v>
      </c>
      <c r="K758" s="4">
        <f t="shared" si="68"/>
        <v>1</v>
      </c>
      <c r="L758" s="3">
        <f>_xlfn.IFNA(VLOOKUP(CONCATENATE($A758,"_",$B758), 'Srbench noise 0.01'!$A$1:$AH$1291, 32, FALSE),"")</f>
        <v>0.99999899000000003</v>
      </c>
      <c r="M758" s="17">
        <f>_xlfn.IFNA(VLOOKUP(CONCATENATE($A758,"_",$B758), 'Srbench noise 0.01'!$A$1:$AH$1291, 34, FALSE),"")</f>
        <v>0.01</v>
      </c>
      <c r="N758" s="17">
        <f>_xlfn.IFNA(VLOOKUP(CONCATENATE($A758,"_",$B758), 'Srbench noise 0.01'!$A$1:$AH$1291, 16, FALSE),"")</f>
        <v>9</v>
      </c>
      <c r="O758" s="17">
        <f>_xlfn.IFNA(VLOOKUP(CONCATENATE($A758,"_",$B758), 'Srbench noise 0.01'!$A$1:$AH$1291, 18, FALSE),"")</f>
        <v>14.4</v>
      </c>
      <c r="P758" s="17" t="str">
        <f>_xlfn.IFNA(VLOOKUP(CONCATENATE($A758,"_",$B758), 'Srbench noise 0.01'!$A$1:$AH$1291, 28, FALSE),"")</f>
        <v>x0*x1*x3/x2 - 0.01</v>
      </c>
      <c r="Q758" s="17">
        <f t="shared" si="69"/>
        <v>1</v>
      </c>
      <c r="R758" s="17">
        <f t="shared" si="70"/>
        <v>0</v>
      </c>
      <c r="S758" s="4">
        <f t="shared" si="71"/>
        <v>0</v>
      </c>
    </row>
    <row r="759" spans="1:19" x14ac:dyDescent="0.25">
      <c r="A759" t="s">
        <v>90</v>
      </c>
      <c r="B759">
        <v>16850</v>
      </c>
      <c r="C759" t="str">
        <f>VLOOKUP(A759,'srbench true models'!$A$1:$B$133,2,FALSE)</f>
        <v xml:space="preserve"> Y*A*x/d</v>
      </c>
      <c r="D759" s="3">
        <f>_xlfn.IFNA(VLOOKUP(CONCATENATE($A759,"_",$B759), 'Srbench noise 0'!$A$1:$AH$1291, 32, FALSE),"")</f>
        <v>1</v>
      </c>
      <c r="E759" s="17">
        <f>_xlfn.IFNA(VLOOKUP(CONCATENATE($A759,"_",$B759), 'Srbench noise 0'!$A$1:$AH$1291, 34, FALSE),"")</f>
        <v>0</v>
      </c>
      <c r="F759" s="17">
        <f>_xlfn.IFNA(VLOOKUP(CONCATENATE($A759,"_",$B759), 'Srbench noise 0'!$A$1:$AH$1291, 16, FALSE),"")</f>
        <v>7</v>
      </c>
      <c r="G759" s="17">
        <f>_xlfn.IFNA(VLOOKUP(CONCATENATE($A759,"_",$B759), 'Srbench noise 0'!$A$1:$AH$1291, 18, FALSE),"")</f>
        <v>12.4</v>
      </c>
      <c r="H759" s="17" t="str">
        <f>_xlfn.IFNA(VLOOKUP(CONCATENATE($A759,"_",$B759), 'Srbench noise 0'!$A$1:$AH$1291, 28, FALSE),"")</f>
        <v>x0*x1*x3/x2</v>
      </c>
      <c r="I759" s="17">
        <f t="shared" si="66"/>
        <v>1</v>
      </c>
      <c r="J759" s="17">
        <f t="shared" si="67"/>
        <v>1</v>
      </c>
      <c r="K759" s="4">
        <f t="shared" si="68"/>
        <v>1</v>
      </c>
      <c r="L759" s="3">
        <f>_xlfn.IFNA(VLOOKUP(CONCATENATE($A759,"_",$B759), 'Srbench noise 0.01'!$A$1:$AH$1291, 32, FALSE),"")</f>
        <v>1</v>
      </c>
      <c r="M759" s="17">
        <f>_xlfn.IFNA(VLOOKUP(CONCATENATE($A759,"_",$B759), 'Srbench noise 0.01'!$A$1:$AH$1291, 34, FALSE),"")</f>
        <v>0</v>
      </c>
      <c r="N759" s="17">
        <f>_xlfn.IFNA(VLOOKUP(CONCATENATE($A759,"_",$B759), 'Srbench noise 0.01'!$A$1:$AH$1291, 16, FALSE),"")</f>
        <v>7</v>
      </c>
      <c r="O759" s="17">
        <f>_xlfn.IFNA(VLOOKUP(CONCATENATE($A759,"_",$B759), 'Srbench noise 0.01'!$A$1:$AH$1291, 18, FALSE),"")</f>
        <v>12.5</v>
      </c>
      <c r="P759" s="17" t="str">
        <f>_xlfn.IFNA(VLOOKUP(CONCATENATE($A759,"_",$B759), 'Srbench noise 0.01'!$A$1:$AH$1291, 28, FALSE),"")</f>
        <v>x0*x1*x3/x2</v>
      </c>
      <c r="Q759" s="17">
        <f t="shared" si="69"/>
        <v>1</v>
      </c>
      <c r="R759" s="17">
        <f t="shared" si="70"/>
        <v>1</v>
      </c>
      <c r="S759" s="4">
        <f t="shared" si="71"/>
        <v>1</v>
      </c>
    </row>
    <row r="760" spans="1:19" x14ac:dyDescent="0.25">
      <c r="A760" t="s">
        <v>90</v>
      </c>
      <c r="B760">
        <v>21962</v>
      </c>
      <c r="C760" t="str">
        <f>VLOOKUP(A760,'srbench true models'!$A$1:$B$133,2,FALSE)</f>
        <v xml:space="preserve"> Y*A*x/d</v>
      </c>
      <c r="D760" s="3">
        <f>_xlfn.IFNA(VLOOKUP(CONCATENATE($A760,"_",$B760), 'Srbench noise 0'!$A$1:$AH$1291, 32, FALSE),"")</f>
        <v>1</v>
      </c>
      <c r="E760" s="17">
        <f>_xlfn.IFNA(VLOOKUP(CONCATENATE($A760,"_",$B760), 'Srbench noise 0'!$A$1:$AH$1291, 34, FALSE),"")</f>
        <v>0</v>
      </c>
      <c r="F760" s="17">
        <f>_xlfn.IFNA(VLOOKUP(CONCATENATE($A760,"_",$B760), 'Srbench noise 0'!$A$1:$AH$1291, 16, FALSE),"")</f>
        <v>7</v>
      </c>
      <c r="G760" s="17">
        <f>_xlfn.IFNA(VLOOKUP(CONCATENATE($A760,"_",$B760), 'Srbench noise 0'!$A$1:$AH$1291, 18, FALSE),"")</f>
        <v>12.2</v>
      </c>
      <c r="H760" s="17" t="str">
        <f>_xlfn.IFNA(VLOOKUP(CONCATENATE($A760,"_",$B760), 'Srbench noise 0'!$A$1:$AH$1291, 28, FALSE),"")</f>
        <v>x0*x1*x3/x2</v>
      </c>
      <c r="I760" s="17">
        <f t="shared" si="66"/>
        <v>1</v>
      </c>
      <c r="J760" s="17">
        <f t="shared" si="67"/>
        <v>1</v>
      </c>
      <c r="K760" s="4">
        <f t="shared" si="68"/>
        <v>1</v>
      </c>
      <c r="L760" s="3">
        <f>_xlfn.IFNA(VLOOKUP(CONCATENATE($A760,"_",$B760), 'Srbench noise 0.01'!$A$1:$AH$1291, 32, FALSE),"")</f>
        <v>1</v>
      </c>
      <c r="M760" s="17">
        <f>_xlfn.IFNA(VLOOKUP(CONCATENATE($A760,"_",$B760), 'Srbench noise 0.01'!$A$1:$AH$1291, 34, FALSE),"")</f>
        <v>0</v>
      </c>
      <c r="N760" s="17">
        <f>_xlfn.IFNA(VLOOKUP(CONCATENATE($A760,"_",$B760), 'Srbench noise 0.01'!$A$1:$AH$1291, 16, FALSE),"")</f>
        <v>7</v>
      </c>
      <c r="O760" s="17">
        <f>_xlfn.IFNA(VLOOKUP(CONCATENATE($A760,"_",$B760), 'Srbench noise 0.01'!$A$1:$AH$1291, 18, FALSE),"")</f>
        <v>11.2</v>
      </c>
      <c r="P760" s="17" t="str">
        <f>_xlfn.IFNA(VLOOKUP(CONCATENATE($A760,"_",$B760), 'Srbench noise 0.01'!$A$1:$AH$1291, 28, FALSE),"")</f>
        <v>x0*x1*x3/x2</v>
      </c>
      <c r="Q760" s="17">
        <f t="shared" si="69"/>
        <v>1</v>
      </c>
      <c r="R760" s="17">
        <f t="shared" si="70"/>
        <v>1</v>
      </c>
      <c r="S760" s="4">
        <f t="shared" si="71"/>
        <v>1</v>
      </c>
    </row>
    <row r="761" spans="1:19" x14ac:dyDescent="0.25">
      <c r="A761" t="s">
        <v>90</v>
      </c>
      <c r="B761">
        <v>23654</v>
      </c>
      <c r="C761" t="str">
        <f>VLOOKUP(A761,'srbench true models'!$A$1:$B$133,2,FALSE)</f>
        <v xml:space="preserve"> Y*A*x/d</v>
      </c>
      <c r="D761" s="3">
        <f>_xlfn.IFNA(VLOOKUP(CONCATENATE($A761,"_",$B761), 'Srbench noise 0'!$A$1:$AH$1291, 32, FALSE),"")</f>
        <v>1</v>
      </c>
      <c r="E761" s="17">
        <f>_xlfn.IFNA(VLOOKUP(CONCATENATE($A761,"_",$B761), 'Srbench noise 0'!$A$1:$AH$1291, 34, FALSE),"")</f>
        <v>0</v>
      </c>
      <c r="F761" s="17">
        <f>_xlfn.IFNA(VLOOKUP(CONCATENATE($A761,"_",$B761), 'Srbench noise 0'!$A$1:$AH$1291, 16, FALSE),"")</f>
        <v>7</v>
      </c>
      <c r="G761" s="17">
        <f>_xlfn.IFNA(VLOOKUP(CONCATENATE($A761,"_",$B761), 'Srbench noise 0'!$A$1:$AH$1291, 18, FALSE),"")</f>
        <v>13.4</v>
      </c>
      <c r="H761" s="17" t="str">
        <f>_xlfn.IFNA(VLOOKUP(CONCATENATE($A761,"_",$B761), 'Srbench noise 0'!$A$1:$AH$1291, 28, FALSE),"")</f>
        <v>x0*x1*x3/x2</v>
      </c>
      <c r="I761" s="17">
        <f t="shared" si="66"/>
        <v>1</v>
      </c>
      <c r="J761" s="17">
        <f t="shared" si="67"/>
        <v>1</v>
      </c>
      <c r="K761" s="4">
        <f t="shared" si="68"/>
        <v>1</v>
      </c>
      <c r="L761" s="3">
        <f>_xlfn.IFNA(VLOOKUP(CONCATENATE($A761,"_",$B761), 'Srbench noise 0.01'!$A$1:$AH$1291, 32, FALSE),"")</f>
        <v>1</v>
      </c>
      <c r="M761" s="17">
        <f>_xlfn.IFNA(VLOOKUP(CONCATENATE($A761,"_",$B761), 'Srbench noise 0.01'!$A$1:$AH$1291, 34, FALSE),"")</f>
        <v>0</v>
      </c>
      <c r="N761" s="17">
        <f>_xlfn.IFNA(VLOOKUP(CONCATENATE($A761,"_",$B761), 'Srbench noise 0.01'!$A$1:$AH$1291, 16, FALSE),"")</f>
        <v>7</v>
      </c>
      <c r="O761" s="17">
        <f>_xlfn.IFNA(VLOOKUP(CONCATENATE($A761,"_",$B761), 'Srbench noise 0.01'!$A$1:$AH$1291, 18, FALSE),"")</f>
        <v>13</v>
      </c>
      <c r="P761" s="17" t="str">
        <f>_xlfn.IFNA(VLOOKUP(CONCATENATE($A761,"_",$B761), 'Srbench noise 0.01'!$A$1:$AH$1291, 28, FALSE),"")</f>
        <v>x0*x1*x3/x2</v>
      </c>
      <c r="Q761" s="17">
        <f t="shared" si="69"/>
        <v>1</v>
      </c>
      <c r="R761" s="17">
        <f t="shared" si="70"/>
        <v>1</v>
      </c>
      <c r="S761" s="4">
        <f t="shared" si="71"/>
        <v>1</v>
      </c>
    </row>
    <row r="762" spans="1:19" x14ac:dyDescent="0.25">
      <c r="A762" t="s">
        <v>90</v>
      </c>
      <c r="B762">
        <v>28020</v>
      </c>
      <c r="C762" t="str">
        <f>VLOOKUP(A762,'srbench true models'!$A$1:$B$133,2,FALSE)</f>
        <v xml:space="preserve"> Y*A*x/d</v>
      </c>
      <c r="D762" s="3">
        <f>_xlfn.IFNA(VLOOKUP(CONCATENATE($A762,"_",$B762), 'Srbench noise 0'!$A$1:$AH$1291, 32, FALSE),"")</f>
        <v>1</v>
      </c>
      <c r="E762" s="17">
        <f>_xlfn.IFNA(VLOOKUP(CONCATENATE($A762,"_",$B762), 'Srbench noise 0'!$A$1:$AH$1291, 34, FALSE),"")</f>
        <v>0</v>
      </c>
      <c r="F762" s="17">
        <f>_xlfn.IFNA(VLOOKUP(CONCATENATE($A762,"_",$B762), 'Srbench noise 0'!$A$1:$AH$1291, 16, FALSE),"")</f>
        <v>7</v>
      </c>
      <c r="G762" s="17">
        <f>_xlfn.IFNA(VLOOKUP(CONCATENATE($A762,"_",$B762), 'Srbench noise 0'!$A$1:$AH$1291, 18, FALSE),"")</f>
        <v>12.2</v>
      </c>
      <c r="H762" s="17" t="str">
        <f>_xlfn.IFNA(VLOOKUP(CONCATENATE($A762,"_",$B762), 'Srbench noise 0'!$A$1:$AH$1291, 28, FALSE),"")</f>
        <v>x0*x1*x3/x2</v>
      </c>
      <c r="I762" s="17">
        <f t="shared" si="66"/>
        <v>1</v>
      </c>
      <c r="J762" s="17">
        <f t="shared" si="67"/>
        <v>1</v>
      </c>
      <c r="K762" s="4">
        <f t="shared" si="68"/>
        <v>1</v>
      </c>
      <c r="L762" s="3">
        <f>_xlfn.IFNA(VLOOKUP(CONCATENATE($A762,"_",$B762), 'Srbench noise 0.01'!$A$1:$AH$1291, 32, FALSE),"")</f>
        <v>1</v>
      </c>
      <c r="M762" s="17">
        <f>_xlfn.IFNA(VLOOKUP(CONCATENATE($A762,"_",$B762), 'Srbench noise 0.01'!$A$1:$AH$1291, 34, FALSE),"")</f>
        <v>0</v>
      </c>
      <c r="N762" s="17">
        <f>_xlfn.IFNA(VLOOKUP(CONCATENATE($A762,"_",$B762), 'Srbench noise 0.01'!$A$1:$AH$1291, 16, FALSE),"")</f>
        <v>7</v>
      </c>
      <c r="O762" s="17">
        <f>_xlfn.IFNA(VLOOKUP(CONCATENATE($A762,"_",$B762), 'Srbench noise 0.01'!$A$1:$AH$1291, 18, FALSE),"")</f>
        <v>10.7</v>
      </c>
      <c r="P762" s="17" t="str">
        <f>_xlfn.IFNA(VLOOKUP(CONCATENATE($A762,"_",$B762), 'Srbench noise 0.01'!$A$1:$AH$1291, 28, FALSE),"")</f>
        <v>x0*x1*x3/x2</v>
      </c>
      <c r="Q762" s="17">
        <f t="shared" si="69"/>
        <v>1</v>
      </c>
      <c r="R762" s="17">
        <f t="shared" si="70"/>
        <v>1</v>
      </c>
      <c r="S762" s="4">
        <f t="shared" si="71"/>
        <v>1</v>
      </c>
    </row>
    <row r="763" spans="1:19" x14ac:dyDescent="0.25">
      <c r="A763" t="s">
        <v>90</v>
      </c>
      <c r="B763">
        <v>29910</v>
      </c>
      <c r="C763" t="str">
        <f>VLOOKUP(A763,'srbench true models'!$A$1:$B$133,2,FALSE)</f>
        <v xml:space="preserve"> Y*A*x/d</v>
      </c>
      <c r="D763" s="3">
        <f>_xlfn.IFNA(VLOOKUP(CONCATENATE($A763,"_",$B763), 'Srbench noise 0'!$A$1:$AH$1291, 32, FALSE),"")</f>
        <v>1</v>
      </c>
      <c r="E763" s="17">
        <f>_xlfn.IFNA(VLOOKUP(CONCATENATE($A763,"_",$B763), 'Srbench noise 0'!$A$1:$AH$1291, 34, FALSE),"")</f>
        <v>0</v>
      </c>
      <c r="F763" s="17">
        <f>_xlfn.IFNA(VLOOKUP(CONCATENATE($A763,"_",$B763), 'Srbench noise 0'!$A$1:$AH$1291, 16, FALSE),"")</f>
        <v>7</v>
      </c>
      <c r="G763" s="17">
        <f>_xlfn.IFNA(VLOOKUP(CONCATENATE($A763,"_",$B763), 'Srbench noise 0'!$A$1:$AH$1291, 18, FALSE),"")</f>
        <v>13.3</v>
      </c>
      <c r="H763" s="17" t="str">
        <f>_xlfn.IFNA(VLOOKUP(CONCATENATE($A763,"_",$B763), 'Srbench noise 0'!$A$1:$AH$1291, 28, FALSE),"")</f>
        <v>x0*x1*x3/x2</v>
      </c>
      <c r="I763" s="17">
        <f t="shared" si="66"/>
        <v>1</v>
      </c>
      <c r="J763" s="17">
        <f t="shared" si="67"/>
        <v>1</v>
      </c>
      <c r="K763" s="4">
        <f t="shared" si="68"/>
        <v>1</v>
      </c>
      <c r="L763" s="3">
        <f>_xlfn.IFNA(VLOOKUP(CONCATENATE($A763,"_",$B763), 'Srbench noise 0.01'!$A$1:$AH$1291, 32, FALSE),"")</f>
        <v>1</v>
      </c>
      <c r="M763" s="17">
        <f>_xlfn.IFNA(VLOOKUP(CONCATENATE($A763,"_",$B763), 'Srbench noise 0.01'!$A$1:$AH$1291, 34, FALSE),"")</f>
        <v>0</v>
      </c>
      <c r="N763" s="17">
        <f>_xlfn.IFNA(VLOOKUP(CONCATENATE($A763,"_",$B763), 'Srbench noise 0.01'!$A$1:$AH$1291, 16, FALSE),"")</f>
        <v>7</v>
      </c>
      <c r="O763" s="17">
        <f>_xlfn.IFNA(VLOOKUP(CONCATENATE($A763,"_",$B763), 'Srbench noise 0.01'!$A$1:$AH$1291, 18, FALSE),"")</f>
        <v>12.5</v>
      </c>
      <c r="P763" s="17" t="str">
        <f>_xlfn.IFNA(VLOOKUP(CONCATENATE($A763,"_",$B763), 'Srbench noise 0.01'!$A$1:$AH$1291, 28, FALSE),"")</f>
        <v>x0*x1*x3/x2</v>
      </c>
      <c r="Q763" s="17">
        <f t="shared" si="69"/>
        <v>1</v>
      </c>
      <c r="R763" s="17">
        <f t="shared" si="70"/>
        <v>1</v>
      </c>
      <c r="S763" s="4">
        <f t="shared" si="71"/>
        <v>1</v>
      </c>
    </row>
    <row r="764" spans="1:19" x14ac:dyDescent="0.25">
      <c r="A764" t="s">
        <v>70</v>
      </c>
      <c r="B764">
        <v>860</v>
      </c>
      <c r="C764" t="str">
        <f>VLOOKUP(A764,'srbench true models'!$A$1:$B$133,2,FALSE)</f>
        <v xml:space="preserve"> q/(4*3.1415926535*epsilon*r)</v>
      </c>
      <c r="D764" s="3">
        <f>_xlfn.IFNA(VLOOKUP(CONCATENATE($A764,"_",$B764), 'Srbench noise 0'!$A$1:$AH$1291, 32, FALSE),"")</f>
        <v>1</v>
      </c>
      <c r="E764" s="17">
        <f>_xlfn.IFNA(VLOOKUP(CONCATENATE($A764,"_",$B764), 'Srbench noise 0'!$A$1:$AH$1291, 34, FALSE),"")</f>
        <v>0</v>
      </c>
      <c r="F764" s="17">
        <f>_xlfn.IFNA(VLOOKUP(CONCATENATE($A764,"_",$B764), 'Srbench noise 0'!$A$1:$AH$1291, 16, FALSE),"")</f>
        <v>9</v>
      </c>
      <c r="G764" s="17">
        <f>_xlfn.IFNA(VLOOKUP(CONCATENATE($A764,"_",$B764), 'Srbench noise 0'!$A$1:$AH$1291, 18, FALSE),"")</f>
        <v>8.9</v>
      </c>
      <c r="H764" s="17" t="str">
        <f>_xlfn.IFNA(VLOOKUP(CONCATENATE($A764,"_",$B764), 'Srbench noise 0'!$A$1:$AH$1291, 28, FALSE),"")</f>
        <v>0.07957747*x0/(x1*x2)</v>
      </c>
      <c r="I764" s="17">
        <f t="shared" si="66"/>
        <v>1</v>
      </c>
      <c r="J764" s="17">
        <f t="shared" si="67"/>
        <v>1</v>
      </c>
      <c r="K764" s="4">
        <f t="shared" si="68"/>
        <v>1</v>
      </c>
      <c r="L764" s="3">
        <f>_xlfn.IFNA(VLOOKUP(CONCATENATE($A764,"_",$B764), 'Srbench noise 0.01'!$A$1:$AH$1291, 32, FALSE),"")</f>
        <v>0.99993401999999998</v>
      </c>
      <c r="M764" s="17">
        <f>_xlfn.IFNA(VLOOKUP(CONCATENATE($A764,"_",$B764), 'Srbench noise 0.01'!$A$1:$AH$1291, 34, FALSE),"")</f>
        <v>2.7137999999999999E-4</v>
      </c>
      <c r="N764" s="17">
        <f>_xlfn.IFNA(VLOOKUP(CONCATENATE($A764,"_",$B764), 'Srbench noise 0.01'!$A$1:$AH$1291, 16, FALSE),"")</f>
        <v>9</v>
      </c>
      <c r="O764" s="17">
        <f>_xlfn.IFNA(VLOOKUP(CONCATENATE($A764,"_",$B764), 'Srbench noise 0.01'!$A$1:$AH$1291, 18, FALSE),"")</f>
        <v>8.8000000000000007</v>
      </c>
      <c r="P764" s="17" t="str">
        <f>_xlfn.IFNA(VLOOKUP(CONCATENATE($A764,"_",$B764), 'Srbench noise 0.01'!$A$1:$AH$1291, 28, FALSE),"")</f>
        <v>0.08*x0/(x1*x2)</v>
      </c>
      <c r="Q764" s="17">
        <f t="shared" si="69"/>
        <v>1</v>
      </c>
      <c r="R764" s="17" t="str">
        <f t="shared" si="70"/>
        <v>?</v>
      </c>
      <c r="S764" s="4">
        <v>1</v>
      </c>
    </row>
    <row r="765" spans="1:19" x14ac:dyDescent="0.25">
      <c r="A765" t="s">
        <v>70</v>
      </c>
      <c r="B765">
        <v>4426</v>
      </c>
      <c r="C765" t="str">
        <f>VLOOKUP(A765,'srbench true models'!$A$1:$B$133,2,FALSE)</f>
        <v xml:space="preserve"> q/(4*3.1415926535*epsilon*r)</v>
      </c>
      <c r="D765" s="3">
        <f>_xlfn.IFNA(VLOOKUP(CONCATENATE($A765,"_",$B765), 'Srbench noise 0'!$A$1:$AH$1291, 32, FALSE),"")</f>
        <v>1</v>
      </c>
      <c r="E765" s="17">
        <f>_xlfn.IFNA(VLOOKUP(CONCATENATE($A765,"_",$B765), 'Srbench noise 0'!$A$1:$AH$1291, 34, FALSE),"")</f>
        <v>0</v>
      </c>
      <c r="F765" s="17">
        <f>_xlfn.IFNA(VLOOKUP(CONCATENATE($A765,"_",$B765), 'Srbench noise 0'!$A$1:$AH$1291, 16, FALSE),"")</f>
        <v>9</v>
      </c>
      <c r="G765" s="17">
        <f>_xlfn.IFNA(VLOOKUP(CONCATENATE($A765,"_",$B765), 'Srbench noise 0'!$A$1:$AH$1291, 18, FALSE),"")</f>
        <v>8.5</v>
      </c>
      <c r="H765" s="17" t="str">
        <f>_xlfn.IFNA(VLOOKUP(CONCATENATE($A765,"_",$B765), 'Srbench noise 0'!$A$1:$AH$1291, 28, FALSE),"")</f>
        <v>0.07957747*x0/(x1*x2)</v>
      </c>
      <c r="I765" s="17">
        <f t="shared" si="66"/>
        <v>1</v>
      </c>
      <c r="J765" s="17">
        <f t="shared" si="67"/>
        <v>1</v>
      </c>
      <c r="K765" s="4">
        <f t="shared" si="68"/>
        <v>1</v>
      </c>
      <c r="L765" s="3">
        <f>_xlfn.IFNA(VLOOKUP(CONCATENATE($A765,"_",$B765), 'Srbench noise 0.01'!$A$1:$AH$1291, 32, FALSE),"")</f>
        <v>0.99993401000000004</v>
      </c>
      <c r="M765" s="17">
        <f>_xlfn.IFNA(VLOOKUP(CONCATENATE($A765,"_",$B765), 'Srbench noise 0.01'!$A$1:$AH$1291, 34, FALSE),"")</f>
        <v>2.7085E-4</v>
      </c>
      <c r="N765" s="17">
        <f>_xlfn.IFNA(VLOOKUP(CONCATENATE($A765,"_",$B765), 'Srbench noise 0.01'!$A$1:$AH$1291, 16, FALSE),"")</f>
        <v>9</v>
      </c>
      <c r="O765" s="17">
        <f>_xlfn.IFNA(VLOOKUP(CONCATENATE($A765,"_",$B765), 'Srbench noise 0.01'!$A$1:$AH$1291, 18, FALSE),"")</f>
        <v>9</v>
      </c>
      <c r="P765" s="17" t="str">
        <f>_xlfn.IFNA(VLOOKUP(CONCATENATE($A765,"_",$B765), 'Srbench noise 0.01'!$A$1:$AH$1291, 28, FALSE),"")</f>
        <v>0.08*x0/(x1*x2)</v>
      </c>
      <c r="Q765" s="17">
        <f t="shared" si="69"/>
        <v>1</v>
      </c>
      <c r="R765" s="17" t="str">
        <f t="shared" si="70"/>
        <v>?</v>
      </c>
      <c r="S765" s="4">
        <v>1</v>
      </c>
    </row>
    <row r="766" spans="1:19" x14ac:dyDescent="0.25">
      <c r="A766" t="s">
        <v>70</v>
      </c>
      <c r="B766">
        <v>5390</v>
      </c>
      <c r="C766" t="str">
        <f>VLOOKUP(A766,'srbench true models'!$A$1:$B$133,2,FALSE)</f>
        <v xml:space="preserve"> q/(4*3.1415926535*epsilon*r)</v>
      </c>
      <c r="D766" s="3">
        <f>_xlfn.IFNA(VLOOKUP(CONCATENATE($A766,"_",$B766), 'Srbench noise 0'!$A$1:$AH$1291, 32, FALSE),"")</f>
        <v>1</v>
      </c>
      <c r="E766" s="17">
        <f>_xlfn.IFNA(VLOOKUP(CONCATENATE($A766,"_",$B766), 'Srbench noise 0'!$A$1:$AH$1291, 34, FALSE),"")</f>
        <v>0</v>
      </c>
      <c r="F766" s="17">
        <f>_xlfn.IFNA(VLOOKUP(CONCATENATE($A766,"_",$B766), 'Srbench noise 0'!$A$1:$AH$1291, 16, FALSE),"")</f>
        <v>9</v>
      </c>
      <c r="G766" s="17">
        <f>_xlfn.IFNA(VLOOKUP(CONCATENATE($A766,"_",$B766), 'Srbench noise 0'!$A$1:$AH$1291, 18, FALSE),"")</f>
        <v>8.6</v>
      </c>
      <c r="H766" s="17" t="str">
        <f>_xlfn.IFNA(VLOOKUP(CONCATENATE($A766,"_",$B766), 'Srbench noise 0'!$A$1:$AH$1291, 28, FALSE),"")</f>
        <v>0.07957747*x0/(x1*x2)</v>
      </c>
      <c r="I766" s="17">
        <f t="shared" si="66"/>
        <v>1</v>
      </c>
      <c r="J766" s="17">
        <f t="shared" si="67"/>
        <v>1</v>
      </c>
      <c r="K766" s="4">
        <f t="shared" si="68"/>
        <v>1</v>
      </c>
      <c r="L766" s="3">
        <f>_xlfn.IFNA(VLOOKUP(CONCATENATE($A766,"_",$B766), 'Srbench noise 0.01'!$A$1:$AH$1291, 32, FALSE),"")</f>
        <v>0.99993471</v>
      </c>
      <c r="M766" s="17">
        <f>_xlfn.IFNA(VLOOKUP(CONCATENATE($A766,"_",$B766), 'Srbench noise 0.01'!$A$1:$AH$1291, 34, FALSE),"")</f>
        <v>2.6938999999999999E-4</v>
      </c>
      <c r="N766" s="17">
        <f>_xlfn.IFNA(VLOOKUP(CONCATENATE($A766,"_",$B766), 'Srbench noise 0.01'!$A$1:$AH$1291, 16, FALSE),"")</f>
        <v>9</v>
      </c>
      <c r="O766" s="17">
        <f>_xlfn.IFNA(VLOOKUP(CONCATENATE($A766,"_",$B766), 'Srbench noise 0.01'!$A$1:$AH$1291, 18, FALSE),"")</f>
        <v>8.3000000000000007</v>
      </c>
      <c r="P766" s="17" t="str">
        <f>_xlfn.IFNA(VLOOKUP(CONCATENATE($A766,"_",$B766), 'Srbench noise 0.01'!$A$1:$AH$1291, 28, FALSE),"")</f>
        <v>0.08*x0/(x1*x2)</v>
      </c>
      <c r="Q766" s="17">
        <f t="shared" si="69"/>
        <v>1</v>
      </c>
      <c r="R766" s="17" t="str">
        <f t="shared" si="70"/>
        <v>?</v>
      </c>
      <c r="S766" s="4">
        <v>1</v>
      </c>
    </row>
    <row r="767" spans="1:19" x14ac:dyDescent="0.25">
      <c r="A767" t="s">
        <v>70</v>
      </c>
      <c r="B767">
        <v>14423</v>
      </c>
      <c r="C767" t="str">
        <f>VLOOKUP(A767,'srbench true models'!$A$1:$B$133,2,FALSE)</f>
        <v xml:space="preserve"> q/(4*3.1415926535*epsilon*r)</v>
      </c>
      <c r="D767" s="3">
        <f>_xlfn.IFNA(VLOOKUP(CONCATENATE($A767,"_",$B767), 'Srbench noise 0'!$A$1:$AH$1291, 32, FALSE),"")</f>
        <v>1</v>
      </c>
      <c r="E767" s="17">
        <f>_xlfn.IFNA(VLOOKUP(CONCATENATE($A767,"_",$B767), 'Srbench noise 0'!$A$1:$AH$1291, 34, FALSE),"")</f>
        <v>0</v>
      </c>
      <c r="F767" s="17">
        <f>_xlfn.IFNA(VLOOKUP(CONCATENATE($A767,"_",$B767), 'Srbench noise 0'!$A$1:$AH$1291, 16, FALSE),"")</f>
        <v>9</v>
      </c>
      <c r="G767" s="17">
        <f>_xlfn.IFNA(VLOOKUP(CONCATENATE($A767,"_",$B767), 'Srbench noise 0'!$A$1:$AH$1291, 18, FALSE),"")</f>
        <v>8.3000000000000007</v>
      </c>
      <c r="H767" s="17" t="str">
        <f>_xlfn.IFNA(VLOOKUP(CONCATENATE($A767,"_",$B767), 'Srbench noise 0'!$A$1:$AH$1291, 28, FALSE),"")</f>
        <v>0.07957747*x0/(x1*x2)</v>
      </c>
      <c r="I767" s="17">
        <f t="shared" si="66"/>
        <v>1</v>
      </c>
      <c r="J767" s="17">
        <f t="shared" si="67"/>
        <v>1</v>
      </c>
      <c r="K767" s="4">
        <f t="shared" si="68"/>
        <v>1</v>
      </c>
      <c r="L767" s="3">
        <f>_xlfn.IFNA(VLOOKUP(CONCATENATE($A767,"_",$B767), 'Srbench noise 0.01'!$A$1:$AH$1291, 32, FALSE),"")</f>
        <v>0.99993387</v>
      </c>
      <c r="M767" s="17">
        <f>_xlfn.IFNA(VLOOKUP(CONCATENATE($A767,"_",$B767), 'Srbench noise 0.01'!$A$1:$AH$1291, 34, FALSE),"")</f>
        <v>2.7E-4</v>
      </c>
      <c r="N767" s="17">
        <f>_xlfn.IFNA(VLOOKUP(CONCATENATE($A767,"_",$B767), 'Srbench noise 0.01'!$A$1:$AH$1291, 16, FALSE),"")</f>
        <v>9</v>
      </c>
      <c r="O767" s="17">
        <f>_xlfn.IFNA(VLOOKUP(CONCATENATE($A767,"_",$B767), 'Srbench noise 0.01'!$A$1:$AH$1291, 18, FALSE),"")</f>
        <v>8.1</v>
      </c>
      <c r="P767" s="17" t="str">
        <f>_xlfn.IFNA(VLOOKUP(CONCATENATE($A767,"_",$B767), 'Srbench noise 0.01'!$A$1:$AH$1291, 28, FALSE),"")</f>
        <v>0.08*x0/(x1*x2)</v>
      </c>
      <c r="Q767" s="17">
        <f t="shared" si="69"/>
        <v>1</v>
      </c>
      <c r="R767" s="17" t="str">
        <f t="shared" si="70"/>
        <v>?</v>
      </c>
      <c r="S767" s="4">
        <v>1</v>
      </c>
    </row>
    <row r="768" spans="1:19" x14ac:dyDescent="0.25">
      <c r="A768" t="s">
        <v>70</v>
      </c>
      <c r="B768">
        <v>15795</v>
      </c>
      <c r="C768" t="str">
        <f>VLOOKUP(A768,'srbench true models'!$A$1:$B$133,2,FALSE)</f>
        <v xml:space="preserve"> q/(4*3.1415926535*epsilon*r)</v>
      </c>
      <c r="D768" s="3">
        <f>_xlfn.IFNA(VLOOKUP(CONCATENATE($A768,"_",$B768), 'Srbench noise 0'!$A$1:$AH$1291, 32, FALSE),"")</f>
        <v>1</v>
      </c>
      <c r="E768" s="17">
        <f>_xlfn.IFNA(VLOOKUP(CONCATENATE($A768,"_",$B768), 'Srbench noise 0'!$A$1:$AH$1291, 34, FALSE),"")</f>
        <v>0</v>
      </c>
      <c r="F768" s="17">
        <f>_xlfn.IFNA(VLOOKUP(CONCATENATE($A768,"_",$B768), 'Srbench noise 0'!$A$1:$AH$1291, 16, FALSE),"")</f>
        <v>9</v>
      </c>
      <c r="G768" s="17">
        <f>_xlfn.IFNA(VLOOKUP(CONCATENATE($A768,"_",$B768), 'Srbench noise 0'!$A$1:$AH$1291, 18, FALSE),"")</f>
        <v>8.4</v>
      </c>
      <c r="H768" s="17" t="str">
        <f>_xlfn.IFNA(VLOOKUP(CONCATENATE($A768,"_",$B768), 'Srbench noise 0'!$A$1:$AH$1291, 28, FALSE),"")</f>
        <v>0.07957747*x0/(x1*x2)</v>
      </c>
      <c r="I768" s="17">
        <f t="shared" si="66"/>
        <v>1</v>
      </c>
      <c r="J768" s="17">
        <f t="shared" si="67"/>
        <v>1</v>
      </c>
      <c r="K768" s="4">
        <f t="shared" si="68"/>
        <v>1</v>
      </c>
      <c r="L768" s="3">
        <f>_xlfn.IFNA(VLOOKUP(CONCATENATE($A768,"_",$B768), 'Srbench noise 0.01'!$A$1:$AH$1291, 32, FALSE),"")</f>
        <v>0.99993410000000005</v>
      </c>
      <c r="M768" s="17">
        <f>_xlfn.IFNA(VLOOKUP(CONCATENATE($A768,"_",$B768), 'Srbench noise 0.01'!$A$1:$AH$1291, 34, FALSE),"")</f>
        <v>2.6722999999999997E-4</v>
      </c>
      <c r="N768" s="17">
        <f>_xlfn.IFNA(VLOOKUP(CONCATENATE($A768,"_",$B768), 'Srbench noise 0.01'!$A$1:$AH$1291, 16, FALSE),"")</f>
        <v>9</v>
      </c>
      <c r="O768" s="17">
        <f>_xlfn.IFNA(VLOOKUP(CONCATENATE($A768,"_",$B768), 'Srbench noise 0.01'!$A$1:$AH$1291, 18, FALSE),"")</f>
        <v>9.3000000000000007</v>
      </c>
      <c r="P768" s="17" t="str">
        <f>_xlfn.IFNA(VLOOKUP(CONCATENATE($A768,"_",$B768), 'Srbench noise 0.01'!$A$1:$AH$1291, 28, FALSE),"")</f>
        <v>0.08*x0/(x1*x2)</v>
      </c>
      <c r="Q768" s="17">
        <f t="shared" si="69"/>
        <v>1</v>
      </c>
      <c r="R768" s="17" t="str">
        <f t="shared" si="70"/>
        <v>?</v>
      </c>
      <c r="S768" s="4">
        <v>1</v>
      </c>
    </row>
    <row r="769" spans="1:19" x14ac:dyDescent="0.25">
      <c r="A769" t="s">
        <v>70</v>
      </c>
      <c r="B769">
        <v>16850</v>
      </c>
      <c r="C769" t="str">
        <f>VLOOKUP(A769,'srbench true models'!$A$1:$B$133,2,FALSE)</f>
        <v xml:space="preserve"> q/(4*3.1415926535*epsilon*r)</v>
      </c>
      <c r="D769" s="3">
        <f>_xlfn.IFNA(VLOOKUP(CONCATENATE($A769,"_",$B769), 'Srbench noise 0'!$A$1:$AH$1291, 32, FALSE),"")</f>
        <v>1</v>
      </c>
      <c r="E769" s="17">
        <f>_xlfn.IFNA(VLOOKUP(CONCATENATE($A769,"_",$B769), 'Srbench noise 0'!$A$1:$AH$1291, 34, FALSE),"")</f>
        <v>0</v>
      </c>
      <c r="F769" s="17">
        <f>_xlfn.IFNA(VLOOKUP(CONCATENATE($A769,"_",$B769), 'Srbench noise 0'!$A$1:$AH$1291, 16, FALSE),"")</f>
        <v>9</v>
      </c>
      <c r="G769" s="17">
        <f>_xlfn.IFNA(VLOOKUP(CONCATENATE($A769,"_",$B769), 'Srbench noise 0'!$A$1:$AH$1291, 18, FALSE),"")</f>
        <v>8.4</v>
      </c>
      <c r="H769" s="17" t="str">
        <f>_xlfn.IFNA(VLOOKUP(CONCATENATE($A769,"_",$B769), 'Srbench noise 0'!$A$1:$AH$1291, 28, FALSE),"")</f>
        <v>0.07957747*x0/(x1*x2)</v>
      </c>
      <c r="I769" s="17">
        <f t="shared" si="66"/>
        <v>1</v>
      </c>
      <c r="J769" s="17">
        <f t="shared" si="67"/>
        <v>1</v>
      </c>
      <c r="K769" s="4">
        <f t="shared" si="68"/>
        <v>1</v>
      </c>
      <c r="L769" s="3">
        <f>_xlfn.IFNA(VLOOKUP(CONCATENATE($A769,"_",$B769), 'Srbench noise 0.01'!$A$1:$AH$1291, 32, FALSE),"")</f>
        <v>0.99993399999999999</v>
      </c>
      <c r="M769" s="17">
        <f>_xlfn.IFNA(VLOOKUP(CONCATENATE($A769,"_",$B769), 'Srbench noise 0.01'!$A$1:$AH$1291, 34, FALSE),"")</f>
        <v>2.699E-4</v>
      </c>
      <c r="N769" s="17">
        <f>_xlfn.IFNA(VLOOKUP(CONCATENATE($A769,"_",$B769), 'Srbench noise 0.01'!$A$1:$AH$1291, 16, FALSE),"")</f>
        <v>9</v>
      </c>
      <c r="O769" s="17">
        <f>_xlfn.IFNA(VLOOKUP(CONCATENATE($A769,"_",$B769), 'Srbench noise 0.01'!$A$1:$AH$1291, 18, FALSE),"")</f>
        <v>8.5</v>
      </c>
      <c r="P769" s="17" t="str">
        <f>_xlfn.IFNA(VLOOKUP(CONCATENATE($A769,"_",$B769), 'Srbench noise 0.01'!$A$1:$AH$1291, 28, FALSE),"")</f>
        <v>0.08*x0/(x1*x2)</v>
      </c>
      <c r="Q769" s="17">
        <f t="shared" si="69"/>
        <v>1</v>
      </c>
      <c r="R769" s="17" t="str">
        <f t="shared" si="70"/>
        <v>?</v>
      </c>
      <c r="S769" s="4">
        <v>1</v>
      </c>
    </row>
    <row r="770" spans="1:19" x14ac:dyDescent="0.25">
      <c r="A770" t="s">
        <v>70</v>
      </c>
      <c r="B770">
        <v>21962</v>
      </c>
      <c r="C770" t="str">
        <f>VLOOKUP(A770,'srbench true models'!$A$1:$B$133,2,FALSE)</f>
        <v xml:space="preserve"> q/(4*3.1415926535*epsilon*r)</v>
      </c>
      <c r="D770" s="3">
        <f>_xlfn.IFNA(VLOOKUP(CONCATENATE($A770,"_",$B770), 'Srbench noise 0'!$A$1:$AH$1291, 32, FALSE),"")</f>
        <v>1</v>
      </c>
      <c r="E770" s="17">
        <f>_xlfn.IFNA(VLOOKUP(CONCATENATE($A770,"_",$B770), 'Srbench noise 0'!$A$1:$AH$1291, 34, FALSE),"")</f>
        <v>0</v>
      </c>
      <c r="F770" s="17">
        <f>_xlfn.IFNA(VLOOKUP(CONCATENATE($A770,"_",$B770), 'Srbench noise 0'!$A$1:$AH$1291, 16, FALSE),"")</f>
        <v>9</v>
      </c>
      <c r="G770" s="17">
        <f>_xlfn.IFNA(VLOOKUP(CONCATENATE($A770,"_",$B770), 'Srbench noise 0'!$A$1:$AH$1291, 18, FALSE),"")</f>
        <v>9.1</v>
      </c>
      <c r="H770" s="17" t="str">
        <f>_xlfn.IFNA(VLOOKUP(CONCATENATE($A770,"_",$B770), 'Srbench noise 0'!$A$1:$AH$1291, 28, FALSE),"")</f>
        <v>0.07957747*x0/(x1*x2)</v>
      </c>
      <c r="I770" s="17">
        <f t="shared" si="66"/>
        <v>1</v>
      </c>
      <c r="J770" s="17">
        <f t="shared" si="67"/>
        <v>1</v>
      </c>
      <c r="K770" s="4">
        <f t="shared" si="68"/>
        <v>1</v>
      </c>
      <c r="L770" s="3">
        <f>_xlfn.IFNA(VLOOKUP(CONCATENATE($A770,"_",$B770), 'Srbench noise 0.01'!$A$1:$AH$1291, 32, FALSE),"")</f>
        <v>0.99993430999999999</v>
      </c>
      <c r="M770" s="17">
        <f>_xlfn.IFNA(VLOOKUP(CONCATENATE($A770,"_",$B770), 'Srbench noise 0.01'!$A$1:$AH$1291, 34, FALSE),"")</f>
        <v>2.7119999999999998E-4</v>
      </c>
      <c r="N770" s="17">
        <f>_xlfn.IFNA(VLOOKUP(CONCATENATE($A770,"_",$B770), 'Srbench noise 0.01'!$A$1:$AH$1291, 16, FALSE),"")</f>
        <v>9</v>
      </c>
      <c r="O770" s="17">
        <f>_xlfn.IFNA(VLOOKUP(CONCATENATE($A770,"_",$B770), 'Srbench noise 0.01'!$A$1:$AH$1291, 18, FALSE),"")</f>
        <v>8.9</v>
      </c>
      <c r="P770" s="17" t="str">
        <f>_xlfn.IFNA(VLOOKUP(CONCATENATE($A770,"_",$B770), 'Srbench noise 0.01'!$A$1:$AH$1291, 28, FALSE),"")</f>
        <v>0.08*x0/(x1*x2)</v>
      </c>
      <c r="Q770" s="17">
        <f t="shared" si="69"/>
        <v>1</v>
      </c>
      <c r="R770" s="17" t="str">
        <f t="shared" si="70"/>
        <v>?</v>
      </c>
      <c r="S770" s="4">
        <v>1</v>
      </c>
    </row>
    <row r="771" spans="1:19" x14ac:dyDescent="0.25">
      <c r="A771" t="s">
        <v>70</v>
      </c>
      <c r="B771">
        <v>23654</v>
      </c>
      <c r="C771" t="str">
        <f>VLOOKUP(A771,'srbench true models'!$A$1:$B$133,2,FALSE)</f>
        <v xml:space="preserve"> q/(4*3.1415926535*epsilon*r)</v>
      </c>
      <c r="D771" s="3">
        <f>_xlfn.IFNA(VLOOKUP(CONCATENATE($A771,"_",$B771), 'Srbench noise 0'!$A$1:$AH$1291, 32, FALSE),"")</f>
        <v>1</v>
      </c>
      <c r="E771" s="17">
        <f>_xlfn.IFNA(VLOOKUP(CONCATENATE($A771,"_",$B771), 'Srbench noise 0'!$A$1:$AH$1291, 34, FALSE),"")</f>
        <v>0</v>
      </c>
      <c r="F771" s="17">
        <f>_xlfn.IFNA(VLOOKUP(CONCATENATE($A771,"_",$B771), 'Srbench noise 0'!$A$1:$AH$1291, 16, FALSE),"")</f>
        <v>9</v>
      </c>
      <c r="G771" s="17">
        <f>_xlfn.IFNA(VLOOKUP(CONCATENATE($A771,"_",$B771), 'Srbench noise 0'!$A$1:$AH$1291, 18, FALSE),"")</f>
        <v>8.9</v>
      </c>
      <c r="H771" s="17" t="str">
        <f>_xlfn.IFNA(VLOOKUP(CONCATENATE($A771,"_",$B771), 'Srbench noise 0'!$A$1:$AH$1291, 28, FALSE),"")</f>
        <v>0.07957747*x0/(x1*x2)</v>
      </c>
      <c r="I771" s="17">
        <f t="shared" si="66"/>
        <v>1</v>
      </c>
      <c r="J771" s="17">
        <f t="shared" si="67"/>
        <v>1</v>
      </c>
      <c r="K771" s="4">
        <f t="shared" si="68"/>
        <v>1</v>
      </c>
      <c r="L771" s="3">
        <f>_xlfn.IFNA(VLOOKUP(CONCATENATE($A771,"_",$B771), 'Srbench noise 0.01'!$A$1:$AH$1291, 32, FALSE),"")</f>
        <v>0.99993416000000002</v>
      </c>
      <c r="M771" s="17">
        <f>_xlfn.IFNA(VLOOKUP(CONCATENATE($A771,"_",$B771), 'Srbench noise 0.01'!$A$1:$AH$1291, 34, FALSE),"")</f>
        <v>2.7038000000000002E-4</v>
      </c>
      <c r="N771" s="17">
        <f>_xlfn.IFNA(VLOOKUP(CONCATENATE($A771,"_",$B771), 'Srbench noise 0.01'!$A$1:$AH$1291, 16, FALSE),"")</f>
        <v>9</v>
      </c>
      <c r="O771" s="17">
        <f>_xlfn.IFNA(VLOOKUP(CONCATENATE($A771,"_",$B771), 'Srbench noise 0.01'!$A$1:$AH$1291, 18, FALSE),"")</f>
        <v>9.1999999999999993</v>
      </c>
      <c r="P771" s="17" t="str">
        <f>_xlfn.IFNA(VLOOKUP(CONCATENATE($A771,"_",$B771), 'Srbench noise 0.01'!$A$1:$AH$1291, 28, FALSE),"")</f>
        <v>0.08*x0/(x1*x2)</v>
      </c>
      <c r="Q771" s="17">
        <f t="shared" si="69"/>
        <v>1</v>
      </c>
      <c r="R771" s="17" t="str">
        <f t="shared" si="70"/>
        <v>?</v>
      </c>
      <c r="S771" s="4">
        <v>1</v>
      </c>
    </row>
    <row r="772" spans="1:19" x14ac:dyDescent="0.25">
      <c r="A772" t="s">
        <v>70</v>
      </c>
      <c r="B772">
        <v>28020</v>
      </c>
      <c r="C772" t="str">
        <f>VLOOKUP(A772,'srbench true models'!$A$1:$B$133,2,FALSE)</f>
        <v xml:space="preserve"> q/(4*3.1415926535*epsilon*r)</v>
      </c>
      <c r="D772" s="3">
        <f>_xlfn.IFNA(VLOOKUP(CONCATENATE($A772,"_",$B772), 'Srbench noise 0'!$A$1:$AH$1291, 32, FALSE),"")</f>
        <v>1</v>
      </c>
      <c r="E772" s="17">
        <f>_xlfn.IFNA(VLOOKUP(CONCATENATE($A772,"_",$B772), 'Srbench noise 0'!$A$1:$AH$1291, 34, FALSE),"")</f>
        <v>0</v>
      </c>
      <c r="F772" s="17">
        <f>_xlfn.IFNA(VLOOKUP(CONCATENATE($A772,"_",$B772), 'Srbench noise 0'!$A$1:$AH$1291, 16, FALSE),"")</f>
        <v>9</v>
      </c>
      <c r="G772" s="17">
        <f>_xlfn.IFNA(VLOOKUP(CONCATENATE($A772,"_",$B772), 'Srbench noise 0'!$A$1:$AH$1291, 18, FALSE),"")</f>
        <v>9.1999999999999993</v>
      </c>
      <c r="H772" s="17" t="str">
        <f>_xlfn.IFNA(VLOOKUP(CONCATENATE($A772,"_",$B772), 'Srbench noise 0'!$A$1:$AH$1291, 28, FALSE),"")</f>
        <v>0.07957747*x0/(x1*x2)</v>
      </c>
      <c r="I772" s="17">
        <f t="shared" si="66"/>
        <v>1</v>
      </c>
      <c r="J772" s="17">
        <f t="shared" si="67"/>
        <v>1</v>
      </c>
      <c r="K772" s="4">
        <f t="shared" si="68"/>
        <v>1</v>
      </c>
      <c r="L772" s="3">
        <f>_xlfn.IFNA(VLOOKUP(CONCATENATE($A772,"_",$B772), 'Srbench noise 0.01'!$A$1:$AH$1291, 32, FALSE),"")</f>
        <v>0.99993394999999996</v>
      </c>
      <c r="M772" s="17">
        <f>_xlfn.IFNA(VLOOKUP(CONCATENATE($A772,"_",$B772), 'Srbench noise 0.01'!$A$1:$AH$1291, 34, FALSE),"")</f>
        <v>2.7092000000000001E-4</v>
      </c>
      <c r="N772" s="17">
        <f>_xlfn.IFNA(VLOOKUP(CONCATENATE($A772,"_",$B772), 'Srbench noise 0.01'!$A$1:$AH$1291, 16, FALSE),"")</f>
        <v>9</v>
      </c>
      <c r="O772" s="17">
        <f>_xlfn.IFNA(VLOOKUP(CONCATENATE($A772,"_",$B772), 'Srbench noise 0.01'!$A$1:$AH$1291, 18, FALSE),"")</f>
        <v>8</v>
      </c>
      <c r="P772" s="17" t="str">
        <f>_xlfn.IFNA(VLOOKUP(CONCATENATE($A772,"_",$B772), 'Srbench noise 0.01'!$A$1:$AH$1291, 28, FALSE),"")</f>
        <v>0.08*x0/(x1*x2)</v>
      </c>
      <c r="Q772" s="17">
        <f t="shared" si="69"/>
        <v>1</v>
      </c>
      <c r="R772" s="17" t="str">
        <f t="shared" si="70"/>
        <v>?</v>
      </c>
      <c r="S772" s="4">
        <v>1</v>
      </c>
    </row>
    <row r="773" spans="1:19" x14ac:dyDescent="0.25">
      <c r="A773" t="s">
        <v>70</v>
      </c>
      <c r="B773">
        <v>29910</v>
      </c>
      <c r="C773" t="str">
        <f>VLOOKUP(A773,'srbench true models'!$A$1:$B$133,2,FALSE)</f>
        <v xml:space="preserve"> q/(4*3.1415926535*epsilon*r)</v>
      </c>
      <c r="D773" s="3">
        <f>_xlfn.IFNA(VLOOKUP(CONCATENATE($A773,"_",$B773), 'Srbench noise 0'!$A$1:$AH$1291, 32, FALSE),"")</f>
        <v>1</v>
      </c>
      <c r="E773" s="17">
        <f>_xlfn.IFNA(VLOOKUP(CONCATENATE($A773,"_",$B773), 'Srbench noise 0'!$A$1:$AH$1291, 34, FALSE),"")</f>
        <v>0</v>
      </c>
      <c r="F773" s="17">
        <f>_xlfn.IFNA(VLOOKUP(CONCATENATE($A773,"_",$B773), 'Srbench noise 0'!$A$1:$AH$1291, 16, FALSE),"")</f>
        <v>9</v>
      </c>
      <c r="G773" s="17">
        <f>_xlfn.IFNA(VLOOKUP(CONCATENATE($A773,"_",$B773), 'Srbench noise 0'!$A$1:$AH$1291, 18, FALSE),"")</f>
        <v>8.6</v>
      </c>
      <c r="H773" s="17" t="str">
        <f>_xlfn.IFNA(VLOOKUP(CONCATENATE($A773,"_",$B773), 'Srbench noise 0'!$A$1:$AH$1291, 28, FALSE),"")</f>
        <v>0.07957747*x0/(x1*x2)</v>
      </c>
      <c r="I773" s="17">
        <f t="shared" ref="I773:I836" si="72">IF(D773&gt;0.999,1,0)</f>
        <v>1</v>
      </c>
      <c r="J773" s="17">
        <f t="shared" ref="J773:J836" si="73">IF(AND(D773=1, E773&lt;0.000001),1,IF(AND(D773&gt;0.999,E773&lt;0.001),"?",0))</f>
        <v>1</v>
      </c>
      <c r="K773" s="4">
        <f t="shared" ref="K773:K836" si="74">IF(J773&lt;&gt;"?",J773,"")</f>
        <v>1</v>
      </c>
      <c r="L773" s="3">
        <f>_xlfn.IFNA(VLOOKUP(CONCATENATE($A773,"_",$B773), 'Srbench noise 0.01'!$A$1:$AH$1291, 32, FALSE),"")</f>
        <v>0.99993430000000005</v>
      </c>
      <c r="M773" s="17">
        <f>_xlfn.IFNA(VLOOKUP(CONCATENATE($A773,"_",$B773), 'Srbench noise 0.01'!$A$1:$AH$1291, 34, FALSE),"")</f>
        <v>2.7012E-4</v>
      </c>
      <c r="N773" s="17">
        <f>_xlfn.IFNA(VLOOKUP(CONCATENATE($A773,"_",$B773), 'Srbench noise 0.01'!$A$1:$AH$1291, 16, FALSE),"")</f>
        <v>9</v>
      </c>
      <c r="O773" s="17">
        <f>_xlfn.IFNA(VLOOKUP(CONCATENATE($A773,"_",$B773), 'Srbench noise 0.01'!$A$1:$AH$1291, 18, FALSE),"")</f>
        <v>8.1</v>
      </c>
      <c r="P773" s="17" t="str">
        <f>_xlfn.IFNA(VLOOKUP(CONCATENATE($A773,"_",$B773), 'Srbench noise 0.01'!$A$1:$AH$1291, 28, FALSE),"")</f>
        <v>0.08*x0/(x1*x2)</v>
      </c>
      <c r="Q773" s="17">
        <f t="shared" ref="Q773:Q836" si="75">IF(L773&gt;0.999,1,0)</f>
        <v>1</v>
      </c>
      <c r="R773" s="17" t="str">
        <f t="shared" ref="R773:R836" si="76">IF(AND(L773=1, M773&lt;0.000001),1,IF(AND(L773&gt;0.999,M773&lt;0.001),"?",0))</f>
        <v>?</v>
      </c>
      <c r="S773" s="4">
        <v>1</v>
      </c>
    </row>
    <row r="774" spans="1:19" x14ac:dyDescent="0.25">
      <c r="A774" t="s">
        <v>105</v>
      </c>
      <c r="B774">
        <v>860</v>
      </c>
      <c r="C774" t="str">
        <f>VLOOKUP(A774,'srbench true models'!$A$1:$B$133,2,FALSE)</f>
        <v xml:space="preserve"> 1/(4*3.1415926535*epsilon)*p_d*cos(theta)/r**2</v>
      </c>
      <c r="D774" s="3">
        <f>_xlfn.IFNA(VLOOKUP(CONCATENATE($A774,"_",$B774), 'Srbench noise 0'!$A$1:$AH$1291, 32, FALSE),"")</f>
        <v>1</v>
      </c>
      <c r="E774" s="17">
        <f>_xlfn.IFNA(VLOOKUP(CONCATENATE($A774,"_",$B774), 'Srbench noise 0'!$A$1:$AH$1291, 34, FALSE),"")</f>
        <v>0</v>
      </c>
      <c r="F774" s="17">
        <f>_xlfn.IFNA(VLOOKUP(CONCATENATE($A774,"_",$B774), 'Srbench noise 0'!$A$1:$AH$1291, 16, FALSE),"")</f>
        <v>11</v>
      </c>
      <c r="G774" s="17">
        <f>_xlfn.IFNA(VLOOKUP(CONCATENATE($A774,"_",$B774), 'Srbench noise 0'!$A$1:$AH$1291, 18, FALSE),"")</f>
        <v>655.5</v>
      </c>
      <c r="H774" s="17" t="str">
        <f>_xlfn.IFNA(VLOOKUP(CONCATENATE($A774,"_",$B774), 'Srbench noise 0'!$A$1:$AH$1291, 28, FALSE),"")</f>
        <v>0.07957747*x1*cos(x2)/(x0*x3**2)</v>
      </c>
      <c r="I774" s="17">
        <f t="shared" si="72"/>
        <v>1</v>
      </c>
      <c r="J774" s="17">
        <f t="shared" si="73"/>
        <v>1</v>
      </c>
      <c r="K774" s="4">
        <f t="shared" si="74"/>
        <v>1</v>
      </c>
      <c r="L774" s="3">
        <f>_xlfn.IFNA(VLOOKUP(CONCATENATE($A774,"_",$B774), 'Srbench noise 0.01'!$A$1:$AH$1291, 32, FALSE),"")</f>
        <v>0.99996472000000003</v>
      </c>
      <c r="M774" s="17">
        <f>_xlfn.IFNA(VLOOKUP(CONCATENATE($A774,"_",$B774), 'Srbench noise 0.01'!$A$1:$AH$1291, 34, FALSE),"")</f>
        <v>1.2008E-4</v>
      </c>
      <c r="N774" s="17">
        <f>_xlfn.IFNA(VLOOKUP(CONCATENATE($A774,"_",$B774), 'Srbench noise 0.01'!$A$1:$AH$1291, 16, FALSE),"")</f>
        <v>11</v>
      </c>
      <c r="O774" s="17">
        <f>_xlfn.IFNA(VLOOKUP(CONCATENATE($A774,"_",$B774), 'Srbench noise 0.01'!$A$1:$AH$1291, 18, FALSE),"")</f>
        <v>765.5</v>
      </c>
      <c r="P774" s="17" t="str">
        <f>_xlfn.IFNA(VLOOKUP(CONCATENATE($A774,"_",$B774), 'Srbench noise 0.01'!$A$1:$AH$1291, 28, FALSE),"")</f>
        <v>0.08*x1*cos(x2)/(x0*x3**2)</v>
      </c>
      <c r="Q774" s="17">
        <f t="shared" si="75"/>
        <v>1</v>
      </c>
      <c r="R774" s="17" t="str">
        <f t="shared" si="76"/>
        <v>?</v>
      </c>
      <c r="S774" s="4">
        <v>1</v>
      </c>
    </row>
    <row r="775" spans="1:19" x14ac:dyDescent="0.25">
      <c r="A775" t="s">
        <v>105</v>
      </c>
      <c r="B775">
        <v>4426</v>
      </c>
      <c r="C775" t="str">
        <f>VLOOKUP(A775,'srbench true models'!$A$1:$B$133,2,FALSE)</f>
        <v xml:space="preserve"> 1/(4*3.1415926535*epsilon)*p_d*cos(theta)/r**2</v>
      </c>
      <c r="D775" s="3">
        <f>_xlfn.IFNA(VLOOKUP(CONCATENATE($A775,"_",$B775), 'Srbench noise 0'!$A$1:$AH$1291, 32, FALSE),"")</f>
        <v>1</v>
      </c>
      <c r="E775" s="17">
        <f>_xlfn.IFNA(VLOOKUP(CONCATENATE($A775,"_",$B775), 'Srbench noise 0'!$A$1:$AH$1291, 34, FALSE),"")</f>
        <v>0</v>
      </c>
      <c r="F775" s="17">
        <f>_xlfn.IFNA(VLOOKUP(CONCATENATE($A775,"_",$B775), 'Srbench noise 0'!$A$1:$AH$1291, 16, FALSE),"")</f>
        <v>11</v>
      </c>
      <c r="G775" s="17">
        <f>_xlfn.IFNA(VLOOKUP(CONCATENATE($A775,"_",$B775), 'Srbench noise 0'!$A$1:$AH$1291, 18, FALSE),"")</f>
        <v>92.3</v>
      </c>
      <c r="H775" s="17" t="str">
        <f>_xlfn.IFNA(VLOOKUP(CONCATENATE($A775,"_",$B775), 'Srbench noise 0'!$A$1:$AH$1291, 28, FALSE),"")</f>
        <v>0.07957747*x1*cos(x2)/(x0*x3**2)</v>
      </c>
      <c r="I775" s="17">
        <f t="shared" si="72"/>
        <v>1</v>
      </c>
      <c r="J775" s="17">
        <f t="shared" si="73"/>
        <v>1</v>
      </c>
      <c r="K775" s="4">
        <f t="shared" si="74"/>
        <v>1</v>
      </c>
      <c r="L775" s="3">
        <f>_xlfn.IFNA(VLOOKUP(CONCATENATE($A775,"_",$B775), 'Srbench noise 0.01'!$A$1:$AH$1291, 32, FALSE),"")</f>
        <v>0.99996468999999999</v>
      </c>
      <c r="M775" s="17">
        <f>_xlfn.IFNA(VLOOKUP(CONCATENATE($A775,"_",$B775), 'Srbench noise 0.01'!$A$1:$AH$1291, 34, FALSE),"")</f>
        <v>1.204E-4</v>
      </c>
      <c r="N775" s="17">
        <f>_xlfn.IFNA(VLOOKUP(CONCATENATE($A775,"_",$B775), 'Srbench noise 0.01'!$A$1:$AH$1291, 16, FALSE),"")</f>
        <v>11</v>
      </c>
      <c r="O775" s="17">
        <f>_xlfn.IFNA(VLOOKUP(CONCATENATE($A775,"_",$B775), 'Srbench noise 0.01'!$A$1:$AH$1291, 18, FALSE),"")</f>
        <v>71.599999999999994</v>
      </c>
      <c r="P775" s="17" t="str">
        <f>_xlfn.IFNA(VLOOKUP(CONCATENATE($A775,"_",$B775), 'Srbench noise 0.01'!$A$1:$AH$1291, 28, FALSE),"")</f>
        <v>0.08*x1*cos(x2)/(x0*x3**2)</v>
      </c>
      <c r="Q775" s="17">
        <f t="shared" si="75"/>
        <v>1</v>
      </c>
      <c r="R775" s="17" t="str">
        <f t="shared" si="76"/>
        <v>?</v>
      </c>
      <c r="S775" s="4">
        <v>1</v>
      </c>
    </row>
    <row r="776" spans="1:19" x14ac:dyDescent="0.25">
      <c r="A776" t="s">
        <v>105</v>
      </c>
      <c r="B776">
        <v>5390</v>
      </c>
      <c r="C776" t="str">
        <f>VLOOKUP(A776,'srbench true models'!$A$1:$B$133,2,FALSE)</f>
        <v xml:space="preserve"> 1/(4*3.1415926535*epsilon)*p_d*cos(theta)/r**2</v>
      </c>
      <c r="D776" s="3">
        <f>_xlfn.IFNA(VLOOKUP(CONCATENATE($A776,"_",$B776), 'Srbench noise 0'!$A$1:$AH$1291, 32, FALSE),"")</f>
        <v>1</v>
      </c>
      <c r="E776" s="17">
        <f>_xlfn.IFNA(VLOOKUP(CONCATENATE($A776,"_",$B776), 'Srbench noise 0'!$A$1:$AH$1291, 34, FALSE),"")</f>
        <v>0</v>
      </c>
      <c r="F776" s="17">
        <f>_xlfn.IFNA(VLOOKUP(CONCATENATE($A776,"_",$B776), 'Srbench noise 0'!$A$1:$AH$1291, 16, FALSE),"")</f>
        <v>11</v>
      </c>
      <c r="G776" s="17">
        <f>_xlfn.IFNA(VLOOKUP(CONCATENATE($A776,"_",$B776), 'Srbench noise 0'!$A$1:$AH$1291, 18, FALSE),"")</f>
        <v>95.9</v>
      </c>
      <c r="H776" s="17" t="str">
        <f>_xlfn.IFNA(VLOOKUP(CONCATENATE($A776,"_",$B776), 'Srbench noise 0'!$A$1:$AH$1291, 28, FALSE),"")</f>
        <v>0.07957747*x1*cos(x2)/(x0*x3**2)</v>
      </c>
      <c r="I776" s="17">
        <f t="shared" si="72"/>
        <v>1</v>
      </c>
      <c r="J776" s="17">
        <f t="shared" si="73"/>
        <v>1</v>
      </c>
      <c r="K776" s="4">
        <f t="shared" si="74"/>
        <v>1</v>
      </c>
      <c r="L776" s="3">
        <f>_xlfn.IFNA(VLOOKUP(CONCATENATE($A776,"_",$B776), 'Srbench noise 0.01'!$A$1:$AH$1291, 32, FALSE),"")</f>
        <v>0.99996454999999995</v>
      </c>
      <c r="M776" s="17">
        <f>_xlfn.IFNA(VLOOKUP(CONCATENATE($A776,"_",$B776), 'Srbench noise 0.01'!$A$1:$AH$1291, 34, FALSE),"")</f>
        <v>1.2013E-4</v>
      </c>
      <c r="N776" s="17">
        <f>_xlfn.IFNA(VLOOKUP(CONCATENATE($A776,"_",$B776), 'Srbench noise 0.01'!$A$1:$AH$1291, 16, FALSE),"")</f>
        <v>11</v>
      </c>
      <c r="O776" s="17">
        <f>_xlfn.IFNA(VLOOKUP(CONCATENATE($A776,"_",$B776), 'Srbench noise 0.01'!$A$1:$AH$1291, 18, FALSE),"")</f>
        <v>88.1</v>
      </c>
      <c r="P776" s="17" t="str">
        <f>_xlfn.IFNA(VLOOKUP(CONCATENATE($A776,"_",$B776), 'Srbench noise 0.01'!$A$1:$AH$1291, 28, FALSE),"")</f>
        <v>0.08*x1*cos(x2)/(x0*x3**2)</v>
      </c>
      <c r="Q776" s="17">
        <f t="shared" si="75"/>
        <v>1</v>
      </c>
      <c r="R776" s="17" t="str">
        <f t="shared" si="76"/>
        <v>?</v>
      </c>
      <c r="S776" s="4">
        <v>1</v>
      </c>
    </row>
    <row r="777" spans="1:19" x14ac:dyDescent="0.25">
      <c r="A777" t="s">
        <v>105</v>
      </c>
      <c r="B777">
        <v>14423</v>
      </c>
      <c r="C777" t="str">
        <f>VLOOKUP(A777,'srbench true models'!$A$1:$B$133,2,FALSE)</f>
        <v xml:space="preserve"> 1/(4*3.1415926535*epsilon)*p_d*cos(theta)/r**2</v>
      </c>
      <c r="D777" s="3">
        <f>_xlfn.IFNA(VLOOKUP(CONCATENATE($A777,"_",$B777), 'Srbench noise 0'!$A$1:$AH$1291, 32, FALSE),"")</f>
        <v>1</v>
      </c>
      <c r="E777" s="17">
        <f>_xlfn.IFNA(VLOOKUP(CONCATENATE($A777,"_",$B777), 'Srbench noise 0'!$A$1:$AH$1291, 34, FALSE),"")</f>
        <v>0</v>
      </c>
      <c r="F777" s="17">
        <f>_xlfn.IFNA(VLOOKUP(CONCATENATE($A777,"_",$B777), 'Srbench noise 0'!$A$1:$AH$1291, 16, FALSE),"")</f>
        <v>11</v>
      </c>
      <c r="G777" s="17">
        <f>_xlfn.IFNA(VLOOKUP(CONCATENATE($A777,"_",$B777), 'Srbench noise 0'!$A$1:$AH$1291, 18, FALSE),"")</f>
        <v>79.099999999999994</v>
      </c>
      <c r="H777" s="17" t="str">
        <f>_xlfn.IFNA(VLOOKUP(CONCATENATE($A777,"_",$B777), 'Srbench noise 0'!$A$1:$AH$1291, 28, FALSE),"")</f>
        <v>0.07957747*x1*cos(x2)/(x0*x3**2)</v>
      </c>
      <c r="I777" s="17">
        <f t="shared" si="72"/>
        <v>1</v>
      </c>
      <c r="J777" s="17">
        <f t="shared" si="73"/>
        <v>1</v>
      </c>
      <c r="K777" s="4">
        <f t="shared" si="74"/>
        <v>1</v>
      </c>
      <c r="L777" s="3">
        <f>_xlfn.IFNA(VLOOKUP(CONCATENATE($A777,"_",$B777), 'Srbench noise 0.01'!$A$1:$AH$1291, 32, FALSE),"")</f>
        <v>0.99996479999999999</v>
      </c>
      <c r="M777" s="17">
        <f>_xlfn.IFNA(VLOOKUP(CONCATENATE($A777,"_",$B777), 'Srbench noise 0.01'!$A$1:$AH$1291, 34, FALSE),"")</f>
        <v>1.2071E-4</v>
      </c>
      <c r="N777" s="17">
        <f>_xlfn.IFNA(VLOOKUP(CONCATENATE($A777,"_",$B777), 'Srbench noise 0.01'!$A$1:$AH$1291, 16, FALSE),"")</f>
        <v>11</v>
      </c>
      <c r="O777" s="17">
        <f>_xlfn.IFNA(VLOOKUP(CONCATENATE($A777,"_",$B777), 'Srbench noise 0.01'!$A$1:$AH$1291, 18, FALSE),"")</f>
        <v>76.3</v>
      </c>
      <c r="P777" s="17" t="str">
        <f>_xlfn.IFNA(VLOOKUP(CONCATENATE($A777,"_",$B777), 'Srbench noise 0.01'!$A$1:$AH$1291, 28, FALSE),"")</f>
        <v>0.08*x1*cos(x2)/(x0*x3**2)</v>
      </c>
      <c r="Q777" s="17">
        <f t="shared" si="75"/>
        <v>1</v>
      </c>
      <c r="R777" s="17" t="str">
        <f t="shared" si="76"/>
        <v>?</v>
      </c>
      <c r="S777" s="4">
        <v>1</v>
      </c>
    </row>
    <row r="778" spans="1:19" x14ac:dyDescent="0.25">
      <c r="A778" t="s">
        <v>105</v>
      </c>
      <c r="B778">
        <v>15795</v>
      </c>
      <c r="C778" t="str">
        <f>VLOOKUP(A778,'srbench true models'!$A$1:$B$133,2,FALSE)</f>
        <v xml:space="preserve"> 1/(4*3.1415926535*epsilon)*p_d*cos(theta)/r**2</v>
      </c>
      <c r="D778" s="3">
        <f>_xlfn.IFNA(VLOOKUP(CONCATENATE($A778,"_",$B778), 'Srbench noise 0'!$A$1:$AH$1291, 32, FALSE),"")</f>
        <v>1</v>
      </c>
      <c r="E778" s="17">
        <f>_xlfn.IFNA(VLOOKUP(CONCATENATE($A778,"_",$B778), 'Srbench noise 0'!$A$1:$AH$1291, 34, FALSE),"")</f>
        <v>0</v>
      </c>
      <c r="F778" s="17">
        <f>_xlfn.IFNA(VLOOKUP(CONCATENATE($A778,"_",$B778), 'Srbench noise 0'!$A$1:$AH$1291, 16, FALSE),"")</f>
        <v>11</v>
      </c>
      <c r="G778" s="17">
        <f>_xlfn.IFNA(VLOOKUP(CONCATENATE($A778,"_",$B778), 'Srbench noise 0'!$A$1:$AH$1291, 18, FALSE),"")</f>
        <v>808.4</v>
      </c>
      <c r="H778" s="17" t="str">
        <f>_xlfn.IFNA(VLOOKUP(CONCATENATE($A778,"_",$B778), 'Srbench noise 0'!$A$1:$AH$1291, 28, FALSE),"")</f>
        <v>0.07957747*x1*cos(x2)/(x0*x3**2)</v>
      </c>
      <c r="I778" s="17">
        <f t="shared" si="72"/>
        <v>1</v>
      </c>
      <c r="J778" s="17">
        <f t="shared" si="73"/>
        <v>1</v>
      </c>
      <c r="K778" s="4">
        <f t="shared" si="74"/>
        <v>1</v>
      </c>
      <c r="L778" s="3">
        <f>_xlfn.IFNA(VLOOKUP(CONCATENATE($A778,"_",$B778), 'Srbench noise 0.01'!$A$1:$AH$1291, 32, FALSE),"")</f>
        <v>0.99222120000000003</v>
      </c>
      <c r="M778" s="17">
        <f>_xlfn.IFNA(VLOOKUP(CONCATENATE($A778,"_",$B778), 'Srbench noise 0.01'!$A$1:$AH$1291, 34, FALSE),"")</f>
        <v>1.7605400000000001E-3</v>
      </c>
      <c r="N778" s="17">
        <f>_xlfn.IFNA(VLOOKUP(CONCATENATE($A778,"_",$B778), 'Srbench noise 0.01'!$A$1:$AH$1291, 16, FALSE),"")</f>
        <v>17</v>
      </c>
      <c r="O778" s="17">
        <f>_xlfn.IFNA(VLOOKUP(CONCATENATE($A778,"_",$B778), 'Srbench noise 0.01'!$A$1:$AH$1291, 18, FALSE),"")</f>
        <v>680.5</v>
      </c>
      <c r="P778" s="17" t="str">
        <f>_xlfn.IFNA(VLOOKUP(CONCATENATE($A778,"_",$B778), 'Srbench noise 0.01'!$A$1:$AH$1291, 28, FALSE),"")</f>
        <v>-0.11*x1*sin((1.2*log(x2) - 0.5)/x0)/x3**2</v>
      </c>
      <c r="Q778" s="17">
        <f t="shared" si="75"/>
        <v>0</v>
      </c>
      <c r="R778" s="17">
        <f t="shared" si="76"/>
        <v>0</v>
      </c>
      <c r="S778" s="4">
        <f t="shared" ref="S778:S836" si="77">IF(R778&lt;&gt;"?",R778,"")</f>
        <v>0</v>
      </c>
    </row>
    <row r="779" spans="1:19" x14ac:dyDescent="0.25">
      <c r="A779" t="s">
        <v>105</v>
      </c>
      <c r="B779">
        <v>16850</v>
      </c>
      <c r="C779" t="str">
        <f>VLOOKUP(A779,'srbench true models'!$A$1:$B$133,2,FALSE)</f>
        <v xml:space="preserve"> 1/(4*3.1415926535*epsilon)*p_d*cos(theta)/r**2</v>
      </c>
      <c r="D779" s="3">
        <f>_xlfn.IFNA(VLOOKUP(CONCATENATE($A779,"_",$B779), 'Srbench noise 0'!$A$1:$AH$1291, 32, FALSE),"")</f>
        <v>1</v>
      </c>
      <c r="E779" s="17">
        <f>_xlfn.IFNA(VLOOKUP(CONCATENATE($A779,"_",$B779), 'Srbench noise 0'!$A$1:$AH$1291, 34, FALSE),"")</f>
        <v>0</v>
      </c>
      <c r="F779" s="17">
        <f>_xlfn.IFNA(VLOOKUP(CONCATENATE($A779,"_",$B779), 'Srbench noise 0'!$A$1:$AH$1291, 16, FALSE),"")</f>
        <v>11</v>
      </c>
      <c r="G779" s="17">
        <f>_xlfn.IFNA(VLOOKUP(CONCATENATE($A779,"_",$B779), 'Srbench noise 0'!$A$1:$AH$1291, 18, FALSE),"")</f>
        <v>614</v>
      </c>
      <c r="H779" s="17" t="str">
        <f>_xlfn.IFNA(VLOOKUP(CONCATENATE($A779,"_",$B779), 'Srbench noise 0'!$A$1:$AH$1291, 28, FALSE),"")</f>
        <v>0.07957747*x1*cos(x2)/(x0*x3**2)</v>
      </c>
      <c r="I779" s="17">
        <f t="shared" si="72"/>
        <v>1</v>
      </c>
      <c r="J779" s="17">
        <f t="shared" si="73"/>
        <v>1</v>
      </c>
      <c r="K779" s="4">
        <f t="shared" si="74"/>
        <v>1</v>
      </c>
      <c r="L779" s="3">
        <f>_xlfn.IFNA(VLOOKUP(CONCATENATE($A779,"_",$B779), 'Srbench noise 0.01'!$A$1:$AH$1291, 32, FALSE),"")</f>
        <v>0.99996461000000003</v>
      </c>
      <c r="M779" s="17">
        <f>_xlfn.IFNA(VLOOKUP(CONCATENATE($A779,"_",$B779), 'Srbench noise 0.01'!$A$1:$AH$1291, 34, FALSE),"")</f>
        <v>1.2107E-4</v>
      </c>
      <c r="N779" s="17">
        <f>_xlfn.IFNA(VLOOKUP(CONCATENATE($A779,"_",$B779), 'Srbench noise 0.01'!$A$1:$AH$1291, 16, FALSE),"")</f>
        <v>11</v>
      </c>
      <c r="O779" s="17">
        <f>_xlfn.IFNA(VLOOKUP(CONCATENATE($A779,"_",$B779), 'Srbench noise 0.01'!$A$1:$AH$1291, 18, FALSE),"")</f>
        <v>519.70000000000005</v>
      </c>
      <c r="P779" s="17" t="str">
        <f>_xlfn.IFNA(VLOOKUP(CONCATENATE($A779,"_",$B779), 'Srbench noise 0.01'!$A$1:$AH$1291, 28, FALSE),"")</f>
        <v>0.08*x1*cos(x2)/(x0*x3**2)</v>
      </c>
      <c r="Q779" s="17">
        <f t="shared" si="75"/>
        <v>1</v>
      </c>
      <c r="R779" s="17" t="str">
        <f t="shared" si="76"/>
        <v>?</v>
      </c>
      <c r="S779" s="4">
        <v>1</v>
      </c>
    </row>
    <row r="780" spans="1:19" x14ac:dyDescent="0.25">
      <c r="A780" t="s">
        <v>105</v>
      </c>
      <c r="B780">
        <v>21962</v>
      </c>
      <c r="C780" t="str">
        <f>VLOOKUP(A780,'srbench true models'!$A$1:$B$133,2,FALSE)</f>
        <v xml:space="preserve"> 1/(4*3.1415926535*epsilon)*p_d*cos(theta)/r**2</v>
      </c>
      <c r="D780" s="3">
        <f>_xlfn.IFNA(VLOOKUP(CONCATENATE($A780,"_",$B780), 'Srbench noise 0'!$A$1:$AH$1291, 32, FALSE),"")</f>
        <v>1</v>
      </c>
      <c r="E780" s="17">
        <f>_xlfn.IFNA(VLOOKUP(CONCATENATE($A780,"_",$B780), 'Srbench noise 0'!$A$1:$AH$1291, 34, FALSE),"")</f>
        <v>0</v>
      </c>
      <c r="F780" s="17">
        <f>_xlfn.IFNA(VLOOKUP(CONCATENATE($A780,"_",$B780), 'Srbench noise 0'!$A$1:$AH$1291, 16, FALSE),"")</f>
        <v>11</v>
      </c>
      <c r="G780" s="17">
        <f>_xlfn.IFNA(VLOOKUP(CONCATENATE($A780,"_",$B780), 'Srbench noise 0'!$A$1:$AH$1291, 18, FALSE),"")</f>
        <v>138</v>
      </c>
      <c r="H780" s="17" t="str">
        <f>_xlfn.IFNA(VLOOKUP(CONCATENATE($A780,"_",$B780), 'Srbench noise 0'!$A$1:$AH$1291, 28, FALSE),"")</f>
        <v>0.07957747*x1*cos(x2)/(x0*x3**2)</v>
      </c>
      <c r="I780" s="17">
        <f t="shared" si="72"/>
        <v>1</v>
      </c>
      <c r="J780" s="17">
        <f t="shared" si="73"/>
        <v>1</v>
      </c>
      <c r="K780" s="4">
        <f t="shared" si="74"/>
        <v>1</v>
      </c>
      <c r="L780" s="3">
        <f>_xlfn.IFNA(VLOOKUP(CONCATENATE($A780,"_",$B780), 'Srbench noise 0.01'!$A$1:$AH$1291, 32, FALSE),"")</f>
        <v>0.99996448999999998</v>
      </c>
      <c r="M780" s="17">
        <f>_xlfn.IFNA(VLOOKUP(CONCATENATE($A780,"_",$B780), 'Srbench noise 0.01'!$A$1:$AH$1291, 34, FALSE),"")</f>
        <v>1.2235999999999999E-4</v>
      </c>
      <c r="N780" s="17">
        <f>_xlfn.IFNA(VLOOKUP(CONCATENATE($A780,"_",$B780), 'Srbench noise 0.01'!$A$1:$AH$1291, 16, FALSE),"")</f>
        <v>11</v>
      </c>
      <c r="O780" s="17">
        <f>_xlfn.IFNA(VLOOKUP(CONCATENATE($A780,"_",$B780), 'Srbench noise 0.01'!$A$1:$AH$1291, 18, FALSE),"")</f>
        <v>117.2</v>
      </c>
      <c r="P780" s="17" t="str">
        <f>_xlfn.IFNA(VLOOKUP(CONCATENATE($A780,"_",$B780), 'Srbench noise 0.01'!$A$1:$AH$1291, 28, FALSE),"")</f>
        <v>0.08*x1*cos(x2)/(x0*x3**2)</v>
      </c>
      <c r="Q780" s="17">
        <f t="shared" si="75"/>
        <v>1</v>
      </c>
      <c r="R780" s="17" t="str">
        <f t="shared" si="76"/>
        <v>?</v>
      </c>
      <c r="S780" s="4">
        <v>1</v>
      </c>
    </row>
    <row r="781" spans="1:19" x14ac:dyDescent="0.25">
      <c r="A781" t="s">
        <v>105</v>
      </c>
      <c r="B781">
        <v>23654</v>
      </c>
      <c r="C781" t="str">
        <f>VLOOKUP(A781,'srbench true models'!$A$1:$B$133,2,FALSE)</f>
        <v xml:space="preserve"> 1/(4*3.1415926535*epsilon)*p_d*cos(theta)/r**2</v>
      </c>
      <c r="D781" s="3">
        <f>_xlfn.IFNA(VLOOKUP(CONCATENATE($A781,"_",$B781), 'Srbench noise 0'!$A$1:$AH$1291, 32, FALSE),"")</f>
        <v>1</v>
      </c>
      <c r="E781" s="17">
        <f>_xlfn.IFNA(VLOOKUP(CONCATENATE($A781,"_",$B781), 'Srbench noise 0'!$A$1:$AH$1291, 34, FALSE),"")</f>
        <v>0</v>
      </c>
      <c r="F781" s="17">
        <f>_xlfn.IFNA(VLOOKUP(CONCATENATE($A781,"_",$B781), 'Srbench noise 0'!$A$1:$AH$1291, 16, FALSE),"")</f>
        <v>11</v>
      </c>
      <c r="G781" s="17">
        <f>_xlfn.IFNA(VLOOKUP(CONCATENATE($A781,"_",$B781), 'Srbench noise 0'!$A$1:$AH$1291, 18, FALSE),"")</f>
        <v>152.80000000000001</v>
      </c>
      <c r="H781" s="17" t="str">
        <f>_xlfn.IFNA(VLOOKUP(CONCATENATE($A781,"_",$B781), 'Srbench noise 0'!$A$1:$AH$1291, 28, FALSE),"")</f>
        <v>0.07957747*x1*cos(x2)/(x0*x3**2)</v>
      </c>
      <c r="I781" s="17">
        <f t="shared" si="72"/>
        <v>1</v>
      </c>
      <c r="J781" s="17">
        <f t="shared" si="73"/>
        <v>1</v>
      </c>
      <c r="K781" s="4">
        <f t="shared" si="74"/>
        <v>1</v>
      </c>
      <c r="L781" s="3">
        <f>_xlfn.IFNA(VLOOKUP(CONCATENATE($A781,"_",$B781), 'Srbench noise 0.01'!$A$1:$AH$1291, 32, FALSE),"")</f>
        <v>0.99996510000000005</v>
      </c>
      <c r="M781" s="17">
        <f>_xlfn.IFNA(VLOOKUP(CONCATENATE($A781,"_",$B781), 'Srbench noise 0.01'!$A$1:$AH$1291, 34, FALSE),"")</f>
        <v>1.1957E-4</v>
      </c>
      <c r="N781" s="17">
        <f>_xlfn.IFNA(VLOOKUP(CONCATENATE($A781,"_",$B781), 'Srbench noise 0.01'!$A$1:$AH$1291, 16, FALSE),"")</f>
        <v>11</v>
      </c>
      <c r="O781" s="17">
        <f>_xlfn.IFNA(VLOOKUP(CONCATENATE($A781,"_",$B781), 'Srbench noise 0.01'!$A$1:$AH$1291, 18, FALSE),"")</f>
        <v>160</v>
      </c>
      <c r="P781" s="17" t="str">
        <f>_xlfn.IFNA(VLOOKUP(CONCATENATE($A781,"_",$B781), 'Srbench noise 0.01'!$A$1:$AH$1291, 28, FALSE),"")</f>
        <v>0.08*x1*cos(x2)/(x0*x3**2)</v>
      </c>
      <c r="Q781" s="17">
        <f t="shared" si="75"/>
        <v>1</v>
      </c>
      <c r="R781" s="17" t="str">
        <f t="shared" si="76"/>
        <v>?</v>
      </c>
      <c r="S781" s="4">
        <v>1</v>
      </c>
    </row>
    <row r="782" spans="1:19" x14ac:dyDescent="0.25">
      <c r="A782" t="s">
        <v>105</v>
      </c>
      <c r="B782">
        <v>28020</v>
      </c>
      <c r="C782" t="str">
        <f>VLOOKUP(A782,'srbench true models'!$A$1:$B$133,2,FALSE)</f>
        <v xml:space="preserve"> 1/(4*3.1415926535*epsilon)*p_d*cos(theta)/r**2</v>
      </c>
      <c r="D782" s="3">
        <f>_xlfn.IFNA(VLOOKUP(CONCATENATE($A782,"_",$B782), 'Srbench noise 0'!$A$1:$AH$1291, 32, FALSE),"")</f>
        <v>1</v>
      </c>
      <c r="E782" s="17">
        <f>_xlfn.IFNA(VLOOKUP(CONCATENATE($A782,"_",$B782), 'Srbench noise 0'!$A$1:$AH$1291, 34, FALSE),"")</f>
        <v>0</v>
      </c>
      <c r="F782" s="17">
        <f>_xlfn.IFNA(VLOOKUP(CONCATENATE($A782,"_",$B782), 'Srbench noise 0'!$A$1:$AH$1291, 16, FALSE),"")</f>
        <v>11</v>
      </c>
      <c r="G782" s="17">
        <f>_xlfn.IFNA(VLOOKUP(CONCATENATE($A782,"_",$B782), 'Srbench noise 0'!$A$1:$AH$1291, 18, FALSE),"")</f>
        <v>105.2</v>
      </c>
      <c r="H782" s="17" t="str">
        <f>_xlfn.IFNA(VLOOKUP(CONCATENATE($A782,"_",$B782), 'Srbench noise 0'!$A$1:$AH$1291, 28, FALSE),"")</f>
        <v>0.07957747*x1*cos(x2)/(x0*x3**2)</v>
      </c>
      <c r="I782" s="17">
        <f t="shared" si="72"/>
        <v>1</v>
      </c>
      <c r="J782" s="17">
        <f t="shared" si="73"/>
        <v>1</v>
      </c>
      <c r="K782" s="4">
        <f t="shared" si="74"/>
        <v>1</v>
      </c>
      <c r="L782" s="3">
        <f>_xlfn.IFNA(VLOOKUP(CONCATENATE($A782,"_",$B782), 'Srbench noise 0.01'!$A$1:$AH$1291, 32, FALSE),"")</f>
        <v>0.99996478</v>
      </c>
      <c r="M782" s="17">
        <f>_xlfn.IFNA(VLOOKUP(CONCATENATE($A782,"_",$B782), 'Srbench noise 0.01'!$A$1:$AH$1291, 34, FALSE),"")</f>
        <v>1.2115E-4</v>
      </c>
      <c r="N782" s="17">
        <f>_xlfn.IFNA(VLOOKUP(CONCATENATE($A782,"_",$B782), 'Srbench noise 0.01'!$A$1:$AH$1291, 16, FALSE),"")</f>
        <v>11</v>
      </c>
      <c r="O782" s="17">
        <f>_xlfn.IFNA(VLOOKUP(CONCATENATE($A782,"_",$B782), 'Srbench noise 0.01'!$A$1:$AH$1291, 18, FALSE),"")</f>
        <v>118.8</v>
      </c>
      <c r="P782" s="17" t="str">
        <f>_xlfn.IFNA(VLOOKUP(CONCATENATE($A782,"_",$B782), 'Srbench noise 0.01'!$A$1:$AH$1291, 28, FALSE),"")</f>
        <v>0.08*x1*cos(x2)/(x0*x3**2)</v>
      </c>
      <c r="Q782" s="17">
        <f t="shared" si="75"/>
        <v>1</v>
      </c>
      <c r="R782" s="17" t="str">
        <f t="shared" si="76"/>
        <v>?</v>
      </c>
      <c r="S782" s="4">
        <v>1</v>
      </c>
    </row>
    <row r="783" spans="1:19" x14ac:dyDescent="0.25">
      <c r="A783" t="s">
        <v>105</v>
      </c>
      <c r="B783">
        <v>29910</v>
      </c>
      <c r="C783" t="str">
        <f>VLOOKUP(A783,'srbench true models'!$A$1:$B$133,2,FALSE)</f>
        <v xml:space="preserve"> 1/(4*3.1415926535*epsilon)*p_d*cos(theta)/r**2</v>
      </c>
      <c r="D783" s="3">
        <f>_xlfn.IFNA(VLOOKUP(CONCATENATE($A783,"_",$B783), 'Srbench noise 0'!$A$1:$AH$1291, 32, FALSE),"")</f>
        <v>1</v>
      </c>
      <c r="E783" s="17">
        <f>_xlfn.IFNA(VLOOKUP(CONCATENATE($A783,"_",$B783), 'Srbench noise 0'!$A$1:$AH$1291, 34, FALSE),"")</f>
        <v>0</v>
      </c>
      <c r="F783" s="17">
        <f>_xlfn.IFNA(VLOOKUP(CONCATENATE($A783,"_",$B783), 'Srbench noise 0'!$A$1:$AH$1291, 16, FALSE),"")</f>
        <v>11</v>
      </c>
      <c r="G783" s="17">
        <f>_xlfn.IFNA(VLOOKUP(CONCATENATE($A783,"_",$B783), 'Srbench noise 0'!$A$1:$AH$1291, 18, FALSE),"")</f>
        <v>64</v>
      </c>
      <c r="H783" s="17" t="str">
        <f>_xlfn.IFNA(VLOOKUP(CONCATENATE($A783,"_",$B783), 'Srbench noise 0'!$A$1:$AH$1291, 28, FALSE),"")</f>
        <v>0.07957747*x1*cos(x2)/(x0*x3**2)</v>
      </c>
      <c r="I783" s="17">
        <f t="shared" si="72"/>
        <v>1</v>
      </c>
      <c r="J783" s="17">
        <f t="shared" si="73"/>
        <v>1</v>
      </c>
      <c r="K783" s="4">
        <f t="shared" si="74"/>
        <v>1</v>
      </c>
      <c r="L783" s="3">
        <f>_xlfn.IFNA(VLOOKUP(CONCATENATE($A783,"_",$B783), 'Srbench noise 0.01'!$A$1:$AH$1291, 32, FALSE),"")</f>
        <v>0.99996474000000002</v>
      </c>
      <c r="M783" s="17">
        <f>_xlfn.IFNA(VLOOKUP(CONCATENATE($A783,"_",$B783), 'Srbench noise 0.01'!$A$1:$AH$1291, 34, FALSE),"")</f>
        <v>1.2078000000000001E-4</v>
      </c>
      <c r="N783" s="17">
        <f>_xlfn.IFNA(VLOOKUP(CONCATENATE($A783,"_",$B783), 'Srbench noise 0.01'!$A$1:$AH$1291, 16, FALSE),"")</f>
        <v>11</v>
      </c>
      <c r="O783" s="17">
        <f>_xlfn.IFNA(VLOOKUP(CONCATENATE($A783,"_",$B783), 'Srbench noise 0.01'!$A$1:$AH$1291, 18, FALSE),"")</f>
        <v>53.8</v>
      </c>
      <c r="P783" s="17" t="str">
        <f>_xlfn.IFNA(VLOOKUP(CONCATENATE($A783,"_",$B783), 'Srbench noise 0.01'!$A$1:$AH$1291, 28, FALSE),"")</f>
        <v>0.08*x1*cos(x2)/(x0*x3**2)</v>
      </c>
      <c r="Q783" s="17">
        <f t="shared" si="75"/>
        <v>1</v>
      </c>
      <c r="R783" s="17" t="str">
        <f t="shared" si="76"/>
        <v>?</v>
      </c>
      <c r="S783" s="4">
        <v>1</v>
      </c>
    </row>
    <row r="784" spans="1:19" x14ac:dyDescent="0.25">
      <c r="A784" t="s">
        <v>131</v>
      </c>
      <c r="B784">
        <v>860</v>
      </c>
      <c r="C784" t="str">
        <f>VLOOKUP(A784,'srbench true models'!$A$1:$B$133,2,FALSE)</f>
        <v xml:space="preserve"> p_d/(4*3.1415926535*epsilon)*3*z/r**5*sqrt(x**2+y**2)</v>
      </c>
      <c r="D784" s="3">
        <f>_xlfn.IFNA(VLOOKUP(CONCATENATE($A784,"_",$B784), 'Srbench noise 0'!$A$1:$AH$1291, 32, FALSE),"")</f>
        <v>0.99920637999999995</v>
      </c>
      <c r="E784" s="17">
        <f>_xlfn.IFNA(VLOOKUP(CONCATENATE($A784,"_",$B784), 'Srbench noise 0'!$A$1:$AH$1291, 34, FALSE),"")</f>
        <v>1.0577710000000001E-2</v>
      </c>
      <c r="F784" s="17">
        <f>_xlfn.IFNA(VLOOKUP(CONCATENATE($A784,"_",$B784), 'Srbench noise 0'!$A$1:$AH$1291, 16, FALSE),"")</f>
        <v>16</v>
      </c>
      <c r="G784" s="17">
        <f>_xlfn.IFNA(VLOOKUP(CONCATENATE($A784,"_",$B784), 'Srbench noise 0'!$A$1:$AH$1291, 18, FALSE),"")</f>
        <v>3601.9</v>
      </c>
      <c r="H784" s="17" t="str">
        <f>_xlfn.IFNA(VLOOKUP(CONCATENATE($A784,"_",$B784), 'Srbench noise 0'!$A$1:$AH$1291, 28, FALSE),"")</f>
        <v>x1*x5*(0.17548237*x3 + 0.16679082*x4)/(x0*x2**5)</v>
      </c>
      <c r="I784" s="17">
        <f t="shared" si="72"/>
        <v>1</v>
      </c>
      <c r="J784" s="17">
        <f t="shared" si="73"/>
        <v>0</v>
      </c>
      <c r="K784" s="4">
        <f t="shared" si="74"/>
        <v>0</v>
      </c>
      <c r="L784" s="3">
        <f>_xlfn.IFNA(VLOOKUP(CONCATENATE($A784,"_",$B784), 'Srbench noise 0.01'!$A$1:$AH$1291, 32, FALSE),"")</f>
        <v>0.99888867999999997</v>
      </c>
      <c r="M784" s="17">
        <f>_xlfn.IFNA(VLOOKUP(CONCATENATE($A784,"_",$B784), 'Srbench noise 0.01'!$A$1:$AH$1291, 34, FALSE),"")</f>
        <v>1.251714E-2</v>
      </c>
      <c r="N784" s="17">
        <f>_xlfn.IFNA(VLOOKUP(CONCATENATE($A784,"_",$B784), 'Srbench noise 0.01'!$A$1:$AH$1291, 16, FALSE),"")</f>
        <v>18</v>
      </c>
      <c r="O784" s="17">
        <f>_xlfn.IFNA(VLOOKUP(CONCATENATE($A784,"_",$B784), 'Srbench noise 0.01'!$A$1:$AH$1291, 18, FALSE),"")</f>
        <v>60.1</v>
      </c>
      <c r="P784" s="17" t="str">
        <f>_xlfn.IFNA(VLOOKUP(CONCATENATE($A784,"_",$B784), 'Srbench noise 0.01'!$A$1:$AH$1291, 28, FALSE),"")</f>
        <v>(0.18*x1*x3*x5 + 0.17*x1*x4*x5)/(x0*x2**5)</v>
      </c>
      <c r="Q784" s="17">
        <f t="shared" si="75"/>
        <v>0</v>
      </c>
      <c r="R784" s="17">
        <f t="shared" si="76"/>
        <v>0</v>
      </c>
      <c r="S784" s="4">
        <f t="shared" si="77"/>
        <v>0</v>
      </c>
    </row>
    <row r="785" spans="1:19" x14ac:dyDescent="0.25">
      <c r="A785" t="s">
        <v>131</v>
      </c>
      <c r="B785">
        <v>4426</v>
      </c>
      <c r="C785" t="str">
        <f>VLOOKUP(A785,'srbench true models'!$A$1:$B$133,2,FALSE)</f>
        <v xml:space="preserve"> p_d/(4*3.1415926535*epsilon)*3*z/r**5*sqrt(x**2+y**2)</v>
      </c>
      <c r="D785" s="3">
        <f>_xlfn.IFNA(VLOOKUP(CONCATENATE($A785,"_",$B785), 'Srbench noise 0'!$A$1:$AH$1291, 32, FALSE),"")</f>
        <v>0.99930949000000002</v>
      </c>
      <c r="E785" s="17">
        <f>_xlfn.IFNA(VLOOKUP(CONCATENATE($A785,"_",$B785), 'Srbench noise 0'!$A$1:$AH$1291, 34, FALSE),"")</f>
        <v>9.9548199999999996E-3</v>
      </c>
      <c r="F785" s="17">
        <f>_xlfn.IFNA(VLOOKUP(CONCATENATE($A785,"_",$B785), 'Srbench noise 0'!$A$1:$AH$1291, 16, FALSE),"")</f>
        <v>16</v>
      </c>
      <c r="G785" s="17">
        <f>_xlfn.IFNA(VLOOKUP(CONCATENATE($A785,"_",$B785), 'Srbench noise 0'!$A$1:$AH$1291, 18, FALSE),"")</f>
        <v>3600.6</v>
      </c>
      <c r="H785" s="17" t="str">
        <f>_xlfn.IFNA(VLOOKUP(CONCATENATE($A785,"_",$B785), 'Srbench noise 0'!$A$1:$AH$1291, 28, FALSE),"")</f>
        <v>x1*x5*(0.17143502*x3 + 0.17395543*x4)/(x0*x2**5)</v>
      </c>
      <c r="I785" s="17">
        <f t="shared" si="72"/>
        <v>1</v>
      </c>
      <c r="J785" s="17">
        <f t="shared" si="73"/>
        <v>0</v>
      </c>
      <c r="K785" s="4">
        <f t="shared" si="74"/>
        <v>0</v>
      </c>
      <c r="L785" s="3">
        <f>_xlfn.IFNA(VLOOKUP(CONCATENATE($A785,"_",$B785), 'Srbench noise 0.01'!$A$1:$AH$1291, 32, FALSE),"")</f>
        <v>0.99914106000000003</v>
      </c>
      <c r="M785" s="17">
        <f>_xlfn.IFNA(VLOOKUP(CONCATENATE($A785,"_",$B785), 'Srbench noise 0.01'!$A$1:$AH$1291, 34, FALSE),"")</f>
        <v>1.110269E-2</v>
      </c>
      <c r="N785" s="17">
        <f>_xlfn.IFNA(VLOOKUP(CONCATENATE($A785,"_",$B785), 'Srbench noise 0.01'!$A$1:$AH$1291, 16, FALSE),"")</f>
        <v>16</v>
      </c>
      <c r="O785" s="17">
        <f>_xlfn.IFNA(VLOOKUP(CONCATENATE($A785,"_",$B785), 'Srbench noise 0.01'!$A$1:$AH$1291, 18, FALSE),"")</f>
        <v>343.2</v>
      </c>
      <c r="P785" s="17" t="str">
        <f>_xlfn.IFNA(VLOOKUP(CONCATENATE($A785,"_",$B785), 'Srbench noise 0.01'!$A$1:$AH$1291, 28, FALSE),"")</f>
        <v>x1*x5*(0.17*x3 + 0.17*x4)/(x0*x2**5)</v>
      </c>
      <c r="Q785" s="17">
        <f t="shared" si="75"/>
        <v>1</v>
      </c>
      <c r="R785" s="17">
        <f t="shared" si="76"/>
        <v>0</v>
      </c>
      <c r="S785" s="4">
        <f t="shared" si="77"/>
        <v>0</v>
      </c>
    </row>
    <row r="786" spans="1:19" x14ac:dyDescent="0.25">
      <c r="A786" t="s">
        <v>131</v>
      </c>
      <c r="B786">
        <v>5390</v>
      </c>
      <c r="C786" t="str">
        <f>VLOOKUP(A786,'srbench true models'!$A$1:$B$133,2,FALSE)</f>
        <v xml:space="preserve"> p_d/(4*3.1415926535*epsilon)*3*z/r**5*sqrt(x**2+y**2)</v>
      </c>
      <c r="D786" s="3">
        <f>_xlfn.IFNA(VLOOKUP(CONCATENATE($A786,"_",$B786), 'Srbench noise 0'!$A$1:$AH$1291, 32, FALSE),"")</f>
        <v>0.99919128000000001</v>
      </c>
      <c r="E786" s="17">
        <f>_xlfn.IFNA(VLOOKUP(CONCATENATE($A786,"_",$B786), 'Srbench noise 0'!$A$1:$AH$1291, 34, FALSE),"")</f>
        <v>1.0602530000000001E-2</v>
      </c>
      <c r="F786" s="17">
        <f>_xlfn.IFNA(VLOOKUP(CONCATENATE($A786,"_",$B786), 'Srbench noise 0'!$A$1:$AH$1291, 16, FALSE),"")</f>
        <v>16</v>
      </c>
      <c r="G786" s="17">
        <f>_xlfn.IFNA(VLOOKUP(CONCATENATE($A786,"_",$B786), 'Srbench noise 0'!$A$1:$AH$1291, 18, FALSE),"")</f>
        <v>3600.8</v>
      </c>
      <c r="H786" s="17" t="str">
        <f>_xlfn.IFNA(VLOOKUP(CONCATENATE($A786,"_",$B786), 'Srbench noise 0'!$A$1:$AH$1291, 28, FALSE),"")</f>
        <v>x1*x5*(0.16484098*x3 + 0.17681542*x4)/(x0*x2**5)</v>
      </c>
      <c r="I786" s="17">
        <f t="shared" si="72"/>
        <v>1</v>
      </c>
      <c r="J786" s="17">
        <f t="shared" si="73"/>
        <v>0</v>
      </c>
      <c r="K786" s="4">
        <f t="shared" si="74"/>
        <v>0</v>
      </c>
      <c r="L786" s="3">
        <f>_xlfn.IFNA(VLOOKUP(CONCATENATE($A786,"_",$B786), 'Srbench noise 0.01'!$A$1:$AH$1291, 32, FALSE),"")</f>
        <v>0.99895674999999995</v>
      </c>
      <c r="M786" s="17">
        <f>_xlfn.IFNA(VLOOKUP(CONCATENATE($A786,"_",$B786), 'Srbench noise 0.01'!$A$1:$AH$1291, 34, FALSE),"")</f>
        <v>1.204217E-2</v>
      </c>
      <c r="N786" s="17">
        <f>_xlfn.IFNA(VLOOKUP(CONCATENATE($A786,"_",$B786), 'Srbench noise 0.01'!$A$1:$AH$1291, 16, FALSE),"")</f>
        <v>18</v>
      </c>
      <c r="O786" s="17">
        <f>_xlfn.IFNA(VLOOKUP(CONCATENATE($A786,"_",$B786), 'Srbench noise 0.01'!$A$1:$AH$1291, 18, FALSE),"")</f>
        <v>58.9</v>
      </c>
      <c r="P786" s="17" t="str">
        <f>_xlfn.IFNA(VLOOKUP(CONCATENATE($A786,"_",$B786), 'Srbench noise 0.01'!$A$1:$AH$1291, 28, FALSE),"")</f>
        <v>(0.17*x1*x3*x5 + 0.18*x1*x4*x5)/(x0*x2**5)</v>
      </c>
      <c r="Q786" s="17">
        <f t="shared" si="75"/>
        <v>0</v>
      </c>
      <c r="R786" s="17">
        <f t="shared" si="76"/>
        <v>0</v>
      </c>
      <c r="S786" s="4">
        <f t="shared" si="77"/>
        <v>0</v>
      </c>
    </row>
    <row r="787" spans="1:19" x14ac:dyDescent="0.25">
      <c r="A787" t="s">
        <v>131</v>
      </c>
      <c r="B787">
        <v>14423</v>
      </c>
      <c r="C787" t="str">
        <f>VLOOKUP(A787,'srbench true models'!$A$1:$B$133,2,FALSE)</f>
        <v xml:space="preserve"> p_d/(4*3.1415926535*epsilon)*3*z/r**5*sqrt(x**2+y**2)</v>
      </c>
      <c r="D787" s="3">
        <f>_xlfn.IFNA(VLOOKUP(CONCATENATE($A787,"_",$B787), 'Srbench noise 0'!$A$1:$AH$1291, 32, FALSE),"")</f>
        <v>0.99915403000000003</v>
      </c>
      <c r="E787" s="17">
        <f>_xlfn.IFNA(VLOOKUP(CONCATENATE($A787,"_",$B787), 'Srbench noise 0'!$A$1:$AH$1291, 34, FALSE),"")</f>
        <v>1.0971160000000001E-2</v>
      </c>
      <c r="F787" s="17">
        <f>_xlfn.IFNA(VLOOKUP(CONCATENATE($A787,"_",$B787), 'Srbench noise 0'!$A$1:$AH$1291, 16, FALSE),"")</f>
        <v>16</v>
      </c>
      <c r="G787" s="17">
        <f>_xlfn.IFNA(VLOOKUP(CONCATENATE($A787,"_",$B787), 'Srbench noise 0'!$A$1:$AH$1291, 18, FALSE),"")</f>
        <v>3601.6</v>
      </c>
      <c r="H787" s="17" t="str">
        <f>_xlfn.IFNA(VLOOKUP(CONCATENATE($A787,"_",$B787), 'Srbench noise 0'!$A$1:$AH$1291, 28, FALSE),"")</f>
        <v>x1*x5*(0.18025806*x3 + 0.16393878*x4)/(x0*x2**5)</v>
      </c>
      <c r="I787" s="17">
        <f t="shared" si="72"/>
        <v>1</v>
      </c>
      <c r="J787" s="17">
        <f t="shared" si="73"/>
        <v>0</v>
      </c>
      <c r="K787" s="4">
        <f t="shared" si="74"/>
        <v>0</v>
      </c>
      <c r="L787" s="3">
        <f>_xlfn.IFNA(VLOOKUP(CONCATENATE($A787,"_",$B787), 'Srbench noise 0.01'!$A$1:$AH$1291, 32, FALSE),"")</f>
        <v>0.99887364999999995</v>
      </c>
      <c r="M787" s="17">
        <f>_xlfn.IFNA(VLOOKUP(CONCATENATE($A787,"_",$B787), 'Srbench noise 0.01'!$A$1:$AH$1291, 34, FALSE),"")</f>
        <v>1.265937E-2</v>
      </c>
      <c r="N787" s="17">
        <f>_xlfn.IFNA(VLOOKUP(CONCATENATE($A787,"_",$B787), 'Srbench noise 0.01'!$A$1:$AH$1291, 16, FALSE),"")</f>
        <v>16</v>
      </c>
      <c r="O787" s="17">
        <f>_xlfn.IFNA(VLOOKUP(CONCATENATE($A787,"_",$B787), 'Srbench noise 0.01'!$A$1:$AH$1291, 18, FALSE),"")</f>
        <v>54.9</v>
      </c>
      <c r="P787" s="17" t="str">
        <f>_xlfn.IFNA(VLOOKUP(CONCATENATE($A787,"_",$B787), 'Srbench noise 0.01'!$A$1:$AH$1291, 28, FALSE),"")</f>
        <v>x1*x5*(0.18*x3 + 0.16*x4)/(x0*x2**5)</v>
      </c>
      <c r="Q787" s="17">
        <f t="shared" si="75"/>
        <v>0</v>
      </c>
      <c r="R787" s="17">
        <f t="shared" si="76"/>
        <v>0</v>
      </c>
      <c r="S787" s="4">
        <f t="shared" si="77"/>
        <v>0</v>
      </c>
    </row>
    <row r="788" spans="1:19" x14ac:dyDescent="0.25">
      <c r="A788" t="s">
        <v>131</v>
      </c>
      <c r="B788">
        <v>15795</v>
      </c>
      <c r="C788" t="str">
        <f>VLOOKUP(A788,'srbench true models'!$A$1:$B$133,2,FALSE)</f>
        <v xml:space="preserve"> p_d/(4*3.1415926535*epsilon)*3*z/r**5*sqrt(x**2+y**2)</v>
      </c>
      <c r="D788" s="3">
        <f>_xlfn.IFNA(VLOOKUP(CONCATENATE($A788,"_",$B788), 'Srbench noise 0'!$A$1:$AH$1291, 32, FALSE),"")</f>
        <v>0.99930472000000004</v>
      </c>
      <c r="E788" s="17">
        <f>_xlfn.IFNA(VLOOKUP(CONCATENATE($A788,"_",$B788), 'Srbench noise 0'!$A$1:$AH$1291, 34, FALSE),"")</f>
        <v>9.9625300000000007E-3</v>
      </c>
      <c r="F788" s="17">
        <f>_xlfn.IFNA(VLOOKUP(CONCATENATE($A788,"_",$B788), 'Srbench noise 0'!$A$1:$AH$1291, 16, FALSE),"")</f>
        <v>16</v>
      </c>
      <c r="G788" s="17">
        <f>_xlfn.IFNA(VLOOKUP(CONCATENATE($A788,"_",$B788), 'Srbench noise 0'!$A$1:$AH$1291, 18, FALSE),"")</f>
        <v>3600.6</v>
      </c>
      <c r="H788" s="17" t="str">
        <f>_xlfn.IFNA(VLOOKUP(CONCATENATE($A788,"_",$B788), 'Srbench noise 0'!$A$1:$AH$1291, 28, FALSE),"")</f>
        <v>x1*x5*(0.1720593*x3 + 0.17153666*x4)/(x0*x2**5)</v>
      </c>
      <c r="I788" s="17">
        <f t="shared" si="72"/>
        <v>1</v>
      </c>
      <c r="J788" s="17">
        <f t="shared" si="73"/>
        <v>0</v>
      </c>
      <c r="K788" s="4">
        <f t="shared" si="74"/>
        <v>0</v>
      </c>
      <c r="L788" s="3">
        <f>_xlfn.IFNA(VLOOKUP(CONCATENATE($A788,"_",$B788), 'Srbench noise 0.01'!$A$1:$AH$1291, 32, FALSE),"")</f>
        <v>0.99911908999999999</v>
      </c>
      <c r="M788" s="17">
        <f>_xlfn.IFNA(VLOOKUP(CONCATENATE($A788,"_",$B788), 'Srbench noise 0.01'!$A$1:$AH$1291, 34, FALSE),"")</f>
        <v>1.121392E-2</v>
      </c>
      <c r="N788" s="17">
        <f>_xlfn.IFNA(VLOOKUP(CONCATENATE($A788,"_",$B788), 'Srbench noise 0.01'!$A$1:$AH$1291, 16, FALSE),"")</f>
        <v>16</v>
      </c>
      <c r="O788" s="17">
        <f>_xlfn.IFNA(VLOOKUP(CONCATENATE($A788,"_",$B788), 'Srbench noise 0.01'!$A$1:$AH$1291, 18, FALSE),"")</f>
        <v>73</v>
      </c>
      <c r="P788" s="17" t="str">
        <f>_xlfn.IFNA(VLOOKUP(CONCATENATE($A788,"_",$B788), 'Srbench noise 0.01'!$A$1:$AH$1291, 28, FALSE),"")</f>
        <v>x1*x5*(0.17*x3 + 0.17*x4)/(x0*x2**5)</v>
      </c>
      <c r="Q788" s="17">
        <f t="shared" si="75"/>
        <v>1</v>
      </c>
      <c r="R788" s="17">
        <f t="shared" si="76"/>
        <v>0</v>
      </c>
      <c r="S788" s="4">
        <f t="shared" si="77"/>
        <v>0</v>
      </c>
    </row>
    <row r="789" spans="1:19" x14ac:dyDescent="0.25">
      <c r="A789" t="s">
        <v>131</v>
      </c>
      <c r="B789">
        <v>16850</v>
      </c>
      <c r="C789" t="str">
        <f>VLOOKUP(A789,'srbench true models'!$A$1:$B$133,2,FALSE)</f>
        <v xml:space="preserve"> p_d/(4*3.1415926535*epsilon)*3*z/r**5*sqrt(x**2+y**2)</v>
      </c>
      <c r="D789" s="3">
        <f>_xlfn.IFNA(VLOOKUP(CONCATENATE($A789,"_",$B789), 'Srbench noise 0'!$A$1:$AH$1291, 32, FALSE),"")</f>
        <v>0.99925774999999994</v>
      </c>
      <c r="E789" s="17">
        <f>_xlfn.IFNA(VLOOKUP(CONCATENATE($A789,"_",$B789), 'Srbench noise 0'!$A$1:$AH$1291, 34, FALSE),"")</f>
        <v>1.044611E-2</v>
      </c>
      <c r="F789" s="17">
        <f>_xlfn.IFNA(VLOOKUP(CONCATENATE($A789,"_",$B789), 'Srbench noise 0'!$A$1:$AH$1291, 16, FALSE),"")</f>
        <v>16</v>
      </c>
      <c r="G789" s="17">
        <f>_xlfn.IFNA(VLOOKUP(CONCATENATE($A789,"_",$B789), 'Srbench noise 0'!$A$1:$AH$1291, 18, FALSE),"")</f>
        <v>3601.4</v>
      </c>
      <c r="H789" s="17" t="str">
        <f>_xlfn.IFNA(VLOOKUP(CONCATENATE($A789,"_",$B789), 'Srbench noise 0'!$A$1:$AH$1291, 28, FALSE),"")</f>
        <v>x1*x5*(0.17356403*x3 + 0.17002564*x4)/(x0*x2**5)</v>
      </c>
      <c r="I789" s="17">
        <f t="shared" si="72"/>
        <v>1</v>
      </c>
      <c r="J789" s="17">
        <f t="shared" si="73"/>
        <v>0</v>
      </c>
      <c r="K789" s="4">
        <f t="shared" si="74"/>
        <v>0</v>
      </c>
      <c r="L789" s="3">
        <f>_xlfn.IFNA(VLOOKUP(CONCATENATE($A789,"_",$B789), 'Srbench noise 0.01'!$A$1:$AH$1291, 32, FALSE),"")</f>
        <v>0.99906229000000002</v>
      </c>
      <c r="M789" s="17">
        <f>_xlfn.IFNA(VLOOKUP(CONCATENATE($A789,"_",$B789), 'Srbench noise 0.01'!$A$1:$AH$1291, 34, FALSE),"")</f>
        <v>1.174123E-2</v>
      </c>
      <c r="N789" s="17">
        <f>_xlfn.IFNA(VLOOKUP(CONCATENATE($A789,"_",$B789), 'Srbench noise 0.01'!$A$1:$AH$1291, 16, FALSE),"")</f>
        <v>16</v>
      </c>
      <c r="O789" s="17">
        <f>_xlfn.IFNA(VLOOKUP(CONCATENATE($A789,"_",$B789), 'Srbench noise 0.01'!$A$1:$AH$1291, 18, FALSE),"")</f>
        <v>60.4</v>
      </c>
      <c r="P789" s="17" t="str">
        <f>_xlfn.IFNA(VLOOKUP(CONCATENATE($A789,"_",$B789), 'Srbench noise 0.01'!$A$1:$AH$1291, 28, FALSE),"")</f>
        <v>x1*x5*(0.17*x3 + 0.17*x4)/(x0*x2**5)</v>
      </c>
      <c r="Q789" s="17">
        <f t="shared" si="75"/>
        <v>1</v>
      </c>
      <c r="R789" s="17">
        <f t="shared" si="76"/>
        <v>0</v>
      </c>
      <c r="S789" s="4">
        <f t="shared" si="77"/>
        <v>0</v>
      </c>
    </row>
    <row r="790" spans="1:19" x14ac:dyDescent="0.25">
      <c r="A790" t="s">
        <v>131</v>
      </c>
      <c r="B790">
        <v>21962</v>
      </c>
      <c r="C790" t="str">
        <f>VLOOKUP(A790,'srbench true models'!$A$1:$B$133,2,FALSE)</f>
        <v xml:space="preserve"> p_d/(4*3.1415926535*epsilon)*3*z/r**5*sqrt(x**2+y**2)</v>
      </c>
      <c r="D790" s="3">
        <f>_xlfn.IFNA(VLOOKUP(CONCATENATE($A790,"_",$B790), 'Srbench noise 0'!$A$1:$AH$1291, 32, FALSE),"")</f>
        <v>0.99923306000000001</v>
      </c>
      <c r="E790" s="17">
        <f>_xlfn.IFNA(VLOOKUP(CONCATENATE($A790,"_",$B790), 'Srbench noise 0'!$A$1:$AH$1291, 34, FALSE),"")</f>
        <v>1.0419640000000001E-2</v>
      </c>
      <c r="F790" s="17">
        <f>_xlfn.IFNA(VLOOKUP(CONCATENATE($A790,"_",$B790), 'Srbench noise 0'!$A$1:$AH$1291, 16, FALSE),"")</f>
        <v>16</v>
      </c>
      <c r="G790" s="17">
        <f>_xlfn.IFNA(VLOOKUP(CONCATENATE($A790,"_",$B790), 'Srbench noise 0'!$A$1:$AH$1291, 18, FALSE),"")</f>
        <v>3600.8</v>
      </c>
      <c r="H790" s="17" t="str">
        <f>_xlfn.IFNA(VLOOKUP(CONCATENATE($A790,"_",$B790), 'Srbench noise 0'!$A$1:$AH$1291, 28, FALSE),"")</f>
        <v>x1*x5*(0.16588939*x3 + 0.17881114*x4)/(x0*x2**5)</v>
      </c>
      <c r="I790" s="17">
        <f t="shared" si="72"/>
        <v>1</v>
      </c>
      <c r="J790" s="17">
        <f t="shared" si="73"/>
        <v>0</v>
      </c>
      <c r="K790" s="4">
        <f t="shared" si="74"/>
        <v>0</v>
      </c>
      <c r="L790" s="3">
        <f>_xlfn.IFNA(VLOOKUP(CONCATENATE($A790,"_",$B790), 'Srbench noise 0.01'!$A$1:$AH$1291, 32, FALSE),"")</f>
        <v>0.99890164999999997</v>
      </c>
      <c r="M790" s="17">
        <f>_xlfn.IFNA(VLOOKUP(CONCATENATE($A790,"_",$B790), 'Srbench noise 0.01'!$A$1:$AH$1291, 34, FALSE),"")</f>
        <v>1.2469299999999999E-2</v>
      </c>
      <c r="N790" s="17">
        <f>_xlfn.IFNA(VLOOKUP(CONCATENATE($A790,"_",$B790), 'Srbench noise 0.01'!$A$1:$AH$1291, 16, FALSE),"")</f>
        <v>16</v>
      </c>
      <c r="O790" s="17">
        <f>_xlfn.IFNA(VLOOKUP(CONCATENATE($A790,"_",$B790), 'Srbench noise 0.01'!$A$1:$AH$1291, 18, FALSE),"")</f>
        <v>54.6</v>
      </c>
      <c r="P790" s="17" t="str">
        <f>_xlfn.IFNA(VLOOKUP(CONCATENATE($A790,"_",$B790), 'Srbench noise 0.01'!$A$1:$AH$1291, 28, FALSE),"")</f>
        <v>x1*x5*(0.17*x3 + 0.18*x4)/(x0*x2**5)</v>
      </c>
      <c r="Q790" s="17">
        <f t="shared" si="75"/>
        <v>0</v>
      </c>
      <c r="R790" s="17">
        <f t="shared" si="76"/>
        <v>0</v>
      </c>
      <c r="S790" s="4">
        <f t="shared" si="77"/>
        <v>0</v>
      </c>
    </row>
    <row r="791" spans="1:19" x14ac:dyDescent="0.25">
      <c r="A791" t="s">
        <v>131</v>
      </c>
      <c r="B791">
        <v>23654</v>
      </c>
      <c r="C791" t="str">
        <f>VLOOKUP(A791,'srbench true models'!$A$1:$B$133,2,FALSE)</f>
        <v xml:space="preserve"> p_d/(4*3.1415926535*epsilon)*3*z/r**5*sqrt(x**2+y**2)</v>
      </c>
      <c r="D791" s="3">
        <f>_xlfn.IFNA(VLOOKUP(CONCATENATE($A791,"_",$B791), 'Srbench noise 0'!$A$1:$AH$1291, 32, FALSE),"")</f>
        <v>0.99929716000000002</v>
      </c>
      <c r="E791" s="17">
        <f>_xlfn.IFNA(VLOOKUP(CONCATENATE($A791,"_",$B791), 'Srbench noise 0'!$A$1:$AH$1291, 34, FALSE),"")</f>
        <v>9.7434300000000008E-3</v>
      </c>
      <c r="F791" s="17">
        <f>_xlfn.IFNA(VLOOKUP(CONCATENATE($A791,"_",$B791), 'Srbench noise 0'!$A$1:$AH$1291, 16, FALSE),"")</f>
        <v>13</v>
      </c>
      <c r="G791" s="17">
        <f>_xlfn.IFNA(VLOOKUP(CONCATENATE($A791,"_",$B791), 'Srbench noise 0'!$A$1:$AH$1291, 18, FALSE),"")</f>
        <v>3600.9</v>
      </c>
      <c r="H791" s="17" t="str">
        <f>_xlfn.IFNA(VLOOKUP(CONCATENATE($A791,"_",$B791), 'Srbench noise 0'!$A$1:$AH$1291, 28, FALSE),"")</f>
        <v>0.17109897*x1*x5*(x3 + x4)/(x0*x2**5)</v>
      </c>
      <c r="I791" s="17">
        <f t="shared" si="72"/>
        <v>1</v>
      </c>
      <c r="J791" s="17">
        <f t="shared" si="73"/>
        <v>0</v>
      </c>
      <c r="K791" s="4">
        <f t="shared" si="74"/>
        <v>0</v>
      </c>
      <c r="L791" s="3">
        <f>_xlfn.IFNA(VLOOKUP(CONCATENATE($A791,"_",$B791), 'Srbench noise 0.01'!$A$1:$AH$1291, 32, FALSE),"")</f>
        <v>0.99915628999999995</v>
      </c>
      <c r="M791" s="17">
        <f>_xlfn.IFNA(VLOOKUP(CONCATENATE($A791,"_",$B791), 'Srbench noise 0.01'!$A$1:$AH$1291, 34, FALSE),"")</f>
        <v>1.067533E-2</v>
      </c>
      <c r="N791" s="17">
        <f>_xlfn.IFNA(VLOOKUP(CONCATENATE($A791,"_",$B791), 'Srbench noise 0.01'!$A$1:$AH$1291, 16, FALSE),"")</f>
        <v>18</v>
      </c>
      <c r="O791" s="17">
        <f>_xlfn.IFNA(VLOOKUP(CONCATENATE($A791,"_",$B791), 'Srbench noise 0.01'!$A$1:$AH$1291, 18, FALSE),"")</f>
        <v>61.3</v>
      </c>
      <c r="P791" s="17" t="str">
        <f>_xlfn.IFNA(VLOOKUP(CONCATENATE($A791,"_",$B791), 'Srbench noise 0.01'!$A$1:$AH$1291, 28, FALSE),"")</f>
        <v>(0.17*x1*x3*x5 + 0.17*x1*x4*x5)/(x0*x2**5)</v>
      </c>
      <c r="Q791" s="17">
        <f t="shared" si="75"/>
        <v>1</v>
      </c>
      <c r="R791" s="17">
        <f t="shared" si="76"/>
        <v>0</v>
      </c>
      <c r="S791" s="4">
        <f t="shared" si="77"/>
        <v>0</v>
      </c>
    </row>
    <row r="792" spans="1:19" x14ac:dyDescent="0.25">
      <c r="A792" t="s">
        <v>131</v>
      </c>
      <c r="B792">
        <v>28020</v>
      </c>
      <c r="C792" t="str">
        <f>VLOOKUP(A792,'srbench true models'!$A$1:$B$133,2,FALSE)</f>
        <v xml:space="preserve"> p_d/(4*3.1415926535*epsilon)*3*z/r**5*sqrt(x**2+y**2)</v>
      </c>
      <c r="D792" s="3">
        <f>_xlfn.IFNA(VLOOKUP(CONCATENATE($A792,"_",$B792), 'Srbench noise 0'!$A$1:$AH$1291, 32, FALSE),"")</f>
        <v>0.99928466999999999</v>
      </c>
      <c r="E792" s="17">
        <f>_xlfn.IFNA(VLOOKUP(CONCATENATE($A792,"_",$B792), 'Srbench noise 0'!$A$1:$AH$1291, 34, FALSE),"")</f>
        <v>1.005237E-2</v>
      </c>
      <c r="F792" s="17">
        <f>_xlfn.IFNA(VLOOKUP(CONCATENATE($A792,"_",$B792), 'Srbench noise 0'!$A$1:$AH$1291, 16, FALSE),"")</f>
        <v>16</v>
      </c>
      <c r="G792" s="17">
        <f>_xlfn.IFNA(VLOOKUP(CONCATENATE($A792,"_",$B792), 'Srbench noise 0'!$A$1:$AH$1291, 18, FALSE),"")</f>
        <v>3601.1</v>
      </c>
      <c r="H792" s="17" t="str">
        <f>_xlfn.IFNA(VLOOKUP(CONCATENATE($A792,"_",$B792), 'Srbench noise 0'!$A$1:$AH$1291, 28, FALSE),"")</f>
        <v>x1*x5*(0.1757792*x3 + 0.16817305*x4)/(x0*x2**5)</v>
      </c>
      <c r="I792" s="17">
        <f t="shared" si="72"/>
        <v>1</v>
      </c>
      <c r="J792" s="17">
        <f t="shared" si="73"/>
        <v>0</v>
      </c>
      <c r="K792" s="4">
        <f t="shared" si="74"/>
        <v>0</v>
      </c>
      <c r="L792" s="3">
        <f>_xlfn.IFNA(VLOOKUP(CONCATENATE($A792,"_",$B792), 'Srbench noise 0.01'!$A$1:$AH$1291, 32, FALSE),"")</f>
        <v>0.99894791000000005</v>
      </c>
      <c r="M792" s="17">
        <f>_xlfn.IFNA(VLOOKUP(CONCATENATE($A792,"_",$B792), 'Srbench noise 0.01'!$A$1:$AH$1291, 34, FALSE),"")</f>
        <v>1.219103E-2</v>
      </c>
      <c r="N792" s="17">
        <f>_xlfn.IFNA(VLOOKUP(CONCATENATE($A792,"_",$B792), 'Srbench noise 0.01'!$A$1:$AH$1291, 16, FALSE),"")</f>
        <v>16</v>
      </c>
      <c r="O792" s="17">
        <f>_xlfn.IFNA(VLOOKUP(CONCATENATE($A792,"_",$B792), 'Srbench noise 0.01'!$A$1:$AH$1291, 18, FALSE),"")</f>
        <v>56.5</v>
      </c>
      <c r="P792" s="17" t="str">
        <f>_xlfn.IFNA(VLOOKUP(CONCATENATE($A792,"_",$B792), 'Srbench noise 0.01'!$A$1:$AH$1291, 28, FALSE),"")</f>
        <v>x1*x5*(0.18*x3 + 0.17*x4)/(x0*x2**5)</v>
      </c>
      <c r="Q792" s="17">
        <f t="shared" si="75"/>
        <v>0</v>
      </c>
      <c r="R792" s="17">
        <f t="shared" si="76"/>
        <v>0</v>
      </c>
      <c r="S792" s="4">
        <f t="shared" si="77"/>
        <v>0</v>
      </c>
    </row>
    <row r="793" spans="1:19" x14ac:dyDescent="0.25">
      <c r="A793" t="s">
        <v>131</v>
      </c>
      <c r="B793">
        <v>29910</v>
      </c>
      <c r="C793" t="str">
        <f>VLOOKUP(A793,'srbench true models'!$A$1:$B$133,2,FALSE)</f>
        <v xml:space="preserve"> p_d/(4*3.1415926535*epsilon)*3*z/r**5*sqrt(x**2+y**2)</v>
      </c>
      <c r="D793" s="3">
        <f>_xlfn.IFNA(VLOOKUP(CONCATENATE($A793,"_",$B793), 'Srbench noise 0'!$A$1:$AH$1291, 32, FALSE),"")</f>
        <v>0.99919977999999998</v>
      </c>
      <c r="E793" s="17">
        <f>_xlfn.IFNA(VLOOKUP(CONCATENATE($A793,"_",$B793), 'Srbench noise 0'!$A$1:$AH$1291, 34, FALSE),"")</f>
        <v>1.0586079999999999E-2</v>
      </c>
      <c r="F793" s="17">
        <f>_xlfn.IFNA(VLOOKUP(CONCATENATE($A793,"_",$B793), 'Srbench noise 0'!$A$1:$AH$1291, 16, FALSE),"")</f>
        <v>13</v>
      </c>
      <c r="G793" s="17">
        <f>_xlfn.IFNA(VLOOKUP(CONCATENATE($A793,"_",$B793), 'Srbench noise 0'!$A$1:$AH$1291, 18, FALSE),"")</f>
        <v>3600.9</v>
      </c>
      <c r="H793" s="17" t="str">
        <f>_xlfn.IFNA(VLOOKUP(CONCATENATE($A793,"_",$B793), 'Srbench noise 0'!$A$1:$AH$1291, 28, FALSE),"")</f>
        <v>0.17070231*x1*x5*(x3 + x4)/(x0*x2**5)</v>
      </c>
      <c r="I793" s="17">
        <f t="shared" si="72"/>
        <v>1</v>
      </c>
      <c r="J793" s="17">
        <f t="shared" si="73"/>
        <v>0</v>
      </c>
      <c r="K793" s="4">
        <f t="shared" si="74"/>
        <v>0</v>
      </c>
      <c r="L793" s="3">
        <f>_xlfn.IFNA(VLOOKUP(CONCATENATE($A793,"_",$B793), 'Srbench noise 0.01'!$A$1:$AH$1291, 32, FALSE),"")</f>
        <v>0.99908507000000002</v>
      </c>
      <c r="M793" s="17">
        <f>_xlfn.IFNA(VLOOKUP(CONCATENATE($A793,"_",$B793), 'Srbench noise 0.01'!$A$1:$AH$1291, 34, FALSE),"")</f>
        <v>1.131944E-2</v>
      </c>
      <c r="N793" s="17">
        <f>_xlfn.IFNA(VLOOKUP(CONCATENATE($A793,"_",$B793), 'Srbench noise 0.01'!$A$1:$AH$1291, 16, FALSE),"")</f>
        <v>18</v>
      </c>
      <c r="O793" s="17">
        <f>_xlfn.IFNA(VLOOKUP(CONCATENATE($A793,"_",$B793), 'Srbench noise 0.01'!$A$1:$AH$1291, 18, FALSE),"")</f>
        <v>56.1</v>
      </c>
      <c r="P793" s="17" t="str">
        <f>_xlfn.IFNA(VLOOKUP(CONCATENATE($A793,"_",$B793), 'Srbench noise 0.01'!$A$1:$AH$1291, 28, FALSE),"")</f>
        <v>(0.17*x1*x3*x5 + 0.17*x1*x4*x5)/(x0*x2**5)</v>
      </c>
      <c r="Q793" s="17">
        <f t="shared" si="75"/>
        <v>1</v>
      </c>
      <c r="R793" s="17">
        <f t="shared" si="76"/>
        <v>0</v>
      </c>
      <c r="S793" s="4">
        <f t="shared" si="77"/>
        <v>0</v>
      </c>
    </row>
    <row r="794" spans="1:19" x14ac:dyDescent="0.25">
      <c r="A794" t="s">
        <v>104</v>
      </c>
      <c r="B794">
        <v>860</v>
      </c>
      <c r="C794" t="str">
        <f>VLOOKUP(A794,'srbench true models'!$A$1:$B$133,2,FALSE)</f>
        <v xml:space="preserve"> p_d/(4*3.1415926535*epsilon)*3*cos(theta)*sin(theta)/r**3</v>
      </c>
      <c r="D794" s="3">
        <f>_xlfn.IFNA(VLOOKUP(CONCATENATE($A794,"_",$B794), 'Srbench noise 0'!$A$1:$AH$1291, 32, FALSE),"")</f>
        <v>0.98881748999999997</v>
      </c>
      <c r="E794" s="17">
        <f>_xlfn.IFNA(VLOOKUP(CONCATENATE($A794,"_",$B794), 'Srbench noise 0'!$A$1:$AH$1291, 34, FALSE),"")</f>
        <v>3.10751E-3</v>
      </c>
      <c r="F794" s="17">
        <f>_xlfn.IFNA(VLOOKUP(CONCATENATE($A794,"_",$B794), 'Srbench noise 0'!$A$1:$AH$1291, 16, FALSE),"")</f>
        <v>34</v>
      </c>
      <c r="G794" s="17">
        <f>_xlfn.IFNA(VLOOKUP(CONCATENATE($A794,"_",$B794), 'Srbench noise 0'!$A$1:$AH$1291, 18, FALSE),"")</f>
        <v>3600.4</v>
      </c>
      <c r="H794" s="17" t="str">
        <f>_xlfn.IFNA(VLOOKUP(CONCATENATE($A794,"_",$B794), 'Srbench noise 0'!$A$1:$AH$1291, 28, FALSE),"")</f>
        <v>-0.23224553*x1*x2/(x0*x3 + x3**2/sin(log(x2**2))**5)**2 + 0.16330338*x1/(x0*(x2 + x3 - 1)**4)</v>
      </c>
      <c r="I794" s="17">
        <f t="shared" si="72"/>
        <v>0</v>
      </c>
      <c r="J794" s="17">
        <f t="shared" si="73"/>
        <v>0</v>
      </c>
      <c r="K794" s="4">
        <f t="shared" si="74"/>
        <v>0</v>
      </c>
      <c r="L794" s="3">
        <f>_xlfn.IFNA(VLOOKUP(CONCATENATE($A794,"_",$B794), 'Srbench noise 0.01'!$A$1:$AH$1291, 32, FALSE),"")</f>
        <v>0.99151734000000002</v>
      </c>
      <c r="M794" s="17">
        <f>_xlfn.IFNA(VLOOKUP(CONCATENATE($A794,"_",$B794), 'Srbench noise 0.01'!$A$1:$AH$1291, 34, FALSE),"")</f>
        <v>2.7065100000000001E-3</v>
      </c>
      <c r="N794" s="17">
        <f>_xlfn.IFNA(VLOOKUP(CONCATENATE($A794,"_",$B794), 'Srbench noise 0.01'!$A$1:$AH$1291, 16, FALSE),"")</f>
        <v>34</v>
      </c>
      <c r="O794" s="17">
        <f>_xlfn.IFNA(VLOOKUP(CONCATENATE($A794,"_",$B794), 'Srbench noise 0.01'!$A$1:$AH$1291, 18, FALSE),"")</f>
        <v>667.4</v>
      </c>
      <c r="P794" s="17" t="str">
        <f>_xlfn.IFNA(VLOOKUP(CONCATENATE($A794,"_",$B794), 'Srbench noise 0.01'!$A$1:$AH$1291, 28, FALSE),"")</f>
        <v>-0.24*x1*x2/(x0*x3 + x3**2/sin(log(x2**2))**5)**2 + 0.12*x1/(x0*x2**3*x3**3)</v>
      </c>
      <c r="Q794" s="17">
        <f t="shared" si="75"/>
        <v>0</v>
      </c>
      <c r="R794" s="17">
        <f t="shared" si="76"/>
        <v>0</v>
      </c>
      <c r="S794" s="4">
        <f t="shared" si="77"/>
        <v>0</v>
      </c>
    </row>
    <row r="795" spans="1:19" x14ac:dyDescent="0.25">
      <c r="A795" t="s">
        <v>104</v>
      </c>
      <c r="B795">
        <v>4426</v>
      </c>
      <c r="C795" t="str">
        <f>VLOOKUP(A795,'srbench true models'!$A$1:$B$133,2,FALSE)</f>
        <v xml:space="preserve"> p_d/(4*3.1415926535*epsilon)*3*cos(theta)*sin(theta)/r**3</v>
      </c>
      <c r="D795" s="3">
        <f>_xlfn.IFNA(VLOOKUP(CONCATENATE($A795,"_",$B795), 'Srbench noise 0'!$A$1:$AH$1291, 32, FALSE),"")</f>
        <v>0.94503864999999998</v>
      </c>
      <c r="E795" s="17">
        <f>_xlfn.IFNA(VLOOKUP(CONCATENATE($A795,"_",$B795), 'Srbench noise 0'!$A$1:$AH$1291, 34, FALSE),"")</f>
        <v>6.9534899999999997E-3</v>
      </c>
      <c r="F795" s="17">
        <f>_xlfn.IFNA(VLOOKUP(CONCATENATE($A795,"_",$B795), 'Srbench noise 0'!$A$1:$AH$1291, 16, FALSE),"")</f>
        <v>44</v>
      </c>
      <c r="G795" s="17">
        <f>_xlfn.IFNA(VLOOKUP(CONCATENATE($A795,"_",$B795), 'Srbench noise 0'!$A$1:$AH$1291, 18, FALSE),"")</f>
        <v>3600.8</v>
      </c>
      <c r="H795" s="17" t="str">
        <f>_xlfn.IFNA(VLOOKUP(CONCATENATE($A795,"_",$B795), 'Srbench noise 0'!$A$1:$AH$1291, 28, FALSE),"")</f>
        <v>-0.00347183 + 0.19933216/(x3**2*(x0 + 1/x1)) - 0.32187283/(x2*x3**2*(x0/(x1/x3 + 0.8) + 1/(x2**4*log(x2)**3)))</v>
      </c>
      <c r="I795" s="17">
        <f t="shared" si="72"/>
        <v>0</v>
      </c>
      <c r="J795" s="17">
        <f t="shared" si="73"/>
        <v>0</v>
      </c>
      <c r="K795" s="4">
        <f t="shared" si="74"/>
        <v>0</v>
      </c>
      <c r="L795" s="3">
        <f>_xlfn.IFNA(VLOOKUP(CONCATENATE($A795,"_",$B795), 'Srbench noise 0.01'!$A$1:$AH$1291, 32, FALSE),"")</f>
        <v>0.51885124999999999</v>
      </c>
      <c r="M795" s="17">
        <f>_xlfn.IFNA(VLOOKUP(CONCATENATE($A795,"_",$B795), 'Srbench noise 0.01'!$A$1:$AH$1291, 34, FALSE),"")</f>
        <v>2.0573749999999998E-2</v>
      </c>
      <c r="N795" s="17">
        <f>_xlfn.IFNA(VLOOKUP(CONCATENATE($A795,"_",$B795), 'Srbench noise 0.01'!$A$1:$AH$1291, 16, FALSE),"")</f>
        <v>58</v>
      </c>
      <c r="O795" s="17">
        <f>_xlfn.IFNA(VLOOKUP(CONCATENATE($A795,"_",$B795), 'Srbench noise 0.01'!$A$1:$AH$1291, 18, FALSE),"")</f>
        <v>3601.1</v>
      </c>
      <c r="P795" s="17" t="str">
        <f>_xlfn.IFNA(VLOOKUP(CONCATENATE($A795,"_",$B795), 'Srbench noise 0.01'!$A$1:$AH$1291, 28, FALSE),"")</f>
        <v>-0.e-2*x3 + 0.03 - 0.18/(x0*x3*log(x2 + x3)/x1 + x3**2*log(x2)**3 + x3**2/log(x2)**2 - x3 - x3/log(x2)) + 0.1*x1/(x0*x2*x3**5)</v>
      </c>
      <c r="Q795" s="17">
        <f t="shared" si="75"/>
        <v>0</v>
      </c>
      <c r="R795" s="17">
        <f t="shared" si="76"/>
        <v>0</v>
      </c>
      <c r="S795" s="4">
        <f t="shared" si="77"/>
        <v>0</v>
      </c>
    </row>
    <row r="796" spans="1:19" x14ac:dyDescent="0.25">
      <c r="A796" t="s">
        <v>104</v>
      </c>
      <c r="B796">
        <v>5390</v>
      </c>
      <c r="C796" t="str">
        <f>VLOOKUP(A796,'srbench true models'!$A$1:$B$133,2,FALSE)</f>
        <v xml:space="preserve"> p_d/(4*3.1415926535*epsilon)*3*cos(theta)*sin(theta)/r**3</v>
      </c>
      <c r="D796" s="3">
        <f>_xlfn.IFNA(VLOOKUP(CONCATENATE($A796,"_",$B796), 'Srbench noise 0'!$A$1:$AH$1291, 32, FALSE),"")</f>
        <v>1</v>
      </c>
      <c r="E796" s="17">
        <f>_xlfn.IFNA(VLOOKUP(CONCATENATE($A796,"_",$B796), 'Srbench noise 0'!$A$1:$AH$1291, 34, FALSE),"")</f>
        <v>0</v>
      </c>
      <c r="F796" s="17">
        <f>_xlfn.IFNA(VLOOKUP(CONCATENATE($A796,"_",$B796), 'Srbench noise 0'!$A$1:$AH$1291, 16, FALSE),"")</f>
        <v>13</v>
      </c>
      <c r="G796" s="17">
        <f>_xlfn.IFNA(VLOOKUP(CONCATENATE($A796,"_",$B796), 'Srbench noise 0'!$A$1:$AH$1291, 18, FALSE),"")</f>
        <v>3009.8</v>
      </c>
      <c r="H796" s="17" t="str">
        <f>_xlfn.IFNA(VLOOKUP(CONCATENATE($A796,"_",$B796), 'Srbench noise 0'!$A$1:$AH$1291, 28, FALSE),"")</f>
        <v>0.11936621*x1*sin(2*x2)/(x0*x3**3)</v>
      </c>
      <c r="I796" s="17">
        <f t="shared" si="72"/>
        <v>1</v>
      </c>
      <c r="J796" s="17">
        <f t="shared" si="73"/>
        <v>1</v>
      </c>
      <c r="K796" s="4">
        <f t="shared" si="74"/>
        <v>1</v>
      </c>
      <c r="L796" s="3">
        <f>_xlfn.IFNA(VLOOKUP(CONCATENATE($A796,"_",$B796), 'Srbench noise 0.01'!$A$1:$AH$1291, 32, FALSE),"")</f>
        <v>0.99996868999999999</v>
      </c>
      <c r="M796" s="17">
        <f>_xlfn.IFNA(VLOOKUP(CONCATENATE($A796,"_",$B796), 'Srbench noise 0.01'!$A$1:$AH$1291, 34, FALSE),"")</f>
        <v>1.671E-4</v>
      </c>
      <c r="N796" s="17">
        <f>_xlfn.IFNA(VLOOKUP(CONCATENATE($A796,"_",$B796), 'Srbench noise 0.01'!$A$1:$AH$1291, 16, FALSE),"")</f>
        <v>13</v>
      </c>
      <c r="O796" s="17">
        <f>_xlfn.IFNA(VLOOKUP(CONCATENATE($A796,"_",$B796), 'Srbench noise 0.01'!$A$1:$AH$1291, 18, FALSE),"")</f>
        <v>2413</v>
      </c>
      <c r="P796" s="17" t="str">
        <f>_xlfn.IFNA(VLOOKUP(CONCATENATE($A796,"_",$B796), 'Srbench noise 0.01'!$A$1:$AH$1291, 28, FALSE),"")</f>
        <v>0.12*x1*sin(2*x2)/(x0*x3**3)</v>
      </c>
      <c r="Q796" s="17">
        <f t="shared" si="75"/>
        <v>1</v>
      </c>
      <c r="R796" s="17" t="str">
        <f t="shared" si="76"/>
        <v>?</v>
      </c>
      <c r="S796" s="4">
        <v>0</v>
      </c>
    </row>
    <row r="797" spans="1:19" x14ac:dyDescent="0.25">
      <c r="A797" t="s">
        <v>104</v>
      </c>
      <c r="B797">
        <v>14423</v>
      </c>
      <c r="C797" t="str">
        <f>VLOOKUP(A797,'srbench true models'!$A$1:$B$133,2,FALSE)</f>
        <v xml:space="preserve"> p_d/(4*3.1415926535*epsilon)*3*cos(theta)*sin(theta)/r**3</v>
      </c>
      <c r="D797" s="3">
        <f>_xlfn.IFNA(VLOOKUP(CONCATENATE($A797,"_",$B797), 'Srbench noise 0'!$A$1:$AH$1291, 32, FALSE),"")</f>
        <v>1</v>
      </c>
      <c r="E797" s="17">
        <f>_xlfn.IFNA(VLOOKUP(CONCATENATE($A797,"_",$B797), 'Srbench noise 0'!$A$1:$AH$1291, 34, FALSE),"")</f>
        <v>0</v>
      </c>
      <c r="F797" s="17">
        <f>_xlfn.IFNA(VLOOKUP(CONCATENATE($A797,"_",$B797), 'Srbench noise 0'!$A$1:$AH$1291, 16, FALSE),"")</f>
        <v>13</v>
      </c>
      <c r="G797" s="17">
        <f>_xlfn.IFNA(VLOOKUP(CONCATENATE($A797,"_",$B797), 'Srbench noise 0'!$A$1:$AH$1291, 18, FALSE),"")</f>
        <v>3019.9</v>
      </c>
      <c r="H797" s="17" t="str">
        <f>_xlfn.IFNA(VLOOKUP(CONCATENATE($A797,"_",$B797), 'Srbench noise 0'!$A$1:$AH$1291, 28, FALSE),"")</f>
        <v>0.11936621*x1*sin(2*x2)/(x0*x3**3)</v>
      </c>
      <c r="I797" s="17">
        <f t="shared" si="72"/>
        <v>1</v>
      </c>
      <c r="J797" s="17">
        <f t="shared" si="73"/>
        <v>1</v>
      </c>
      <c r="K797" s="4">
        <f t="shared" si="74"/>
        <v>1</v>
      </c>
      <c r="L797" s="3">
        <f>_xlfn.IFNA(VLOOKUP(CONCATENATE($A797,"_",$B797), 'Srbench noise 0.01'!$A$1:$AH$1291, 32, FALSE),"")</f>
        <v>0.99779198999999996</v>
      </c>
      <c r="M797" s="17">
        <f>_xlfn.IFNA(VLOOKUP(CONCATENATE($A797,"_",$B797), 'Srbench noise 0.01'!$A$1:$AH$1291, 34, FALSE),"")</f>
        <v>1.4064800000000001E-3</v>
      </c>
      <c r="N797" s="17">
        <f>_xlfn.IFNA(VLOOKUP(CONCATENATE($A797,"_",$B797), 'Srbench noise 0.01'!$A$1:$AH$1291, 16, FALSE),"")</f>
        <v>17</v>
      </c>
      <c r="O797" s="17">
        <f>_xlfn.IFNA(VLOOKUP(CONCATENATE($A797,"_",$B797), 'Srbench noise 0.01'!$A$1:$AH$1291, 18, FALSE),"")</f>
        <v>771.7</v>
      </c>
      <c r="P797" s="17" t="str">
        <f>_xlfn.IFNA(VLOOKUP(CONCATENATE($A797,"_",$B797), 'Srbench noise 0.01'!$A$1:$AH$1291, 28, FALSE),"")</f>
        <v>0.26*x1*sin(2*x2)/(x0*(x3**2 + 0.5)**2)</v>
      </c>
      <c r="Q797" s="17">
        <f t="shared" si="75"/>
        <v>0</v>
      </c>
      <c r="R797" s="17">
        <f t="shared" si="76"/>
        <v>0</v>
      </c>
      <c r="S797" s="4">
        <f t="shared" si="77"/>
        <v>0</v>
      </c>
    </row>
    <row r="798" spans="1:19" x14ac:dyDescent="0.25">
      <c r="A798" t="s">
        <v>104</v>
      </c>
      <c r="B798">
        <v>15795</v>
      </c>
      <c r="C798" t="str">
        <f>VLOOKUP(A798,'srbench true models'!$A$1:$B$133,2,FALSE)</f>
        <v xml:space="preserve"> p_d/(4*3.1415926535*epsilon)*3*cos(theta)*sin(theta)/r**3</v>
      </c>
      <c r="D798" s="3">
        <f>_xlfn.IFNA(VLOOKUP(CONCATENATE($A798,"_",$B798), 'Srbench noise 0'!$A$1:$AH$1291, 32, FALSE),"")</f>
        <v>0.95583675999999995</v>
      </c>
      <c r="E798" s="17">
        <f>_xlfn.IFNA(VLOOKUP(CONCATENATE($A798,"_",$B798), 'Srbench noise 0'!$A$1:$AH$1291, 34, FALSE),"")</f>
        <v>6.3473399999999999E-3</v>
      </c>
      <c r="F798" s="17">
        <f>_xlfn.IFNA(VLOOKUP(CONCATENATE($A798,"_",$B798), 'Srbench noise 0'!$A$1:$AH$1291, 16, FALSE),"")</f>
        <v>50</v>
      </c>
      <c r="G798" s="17">
        <f>_xlfn.IFNA(VLOOKUP(CONCATENATE($A798,"_",$B798), 'Srbench noise 0'!$A$1:$AH$1291, 18, FALSE),"")</f>
        <v>3602.3</v>
      </c>
      <c r="H798" s="17" t="str">
        <f>_xlfn.IFNA(VLOOKUP(CONCATENATE($A798,"_",$B798), 'Srbench noise 0'!$A$1:$AH$1291, 28, FALSE),"")</f>
        <v>-0.01248501 - 0.04302536/(0.5*x3*log(x2 + log(x0*x3/x1) + x2**(-2)) + 1/(x2**3*log(x2)))**2 + 0.04888524/x3 + 0.03499721*x1**2/(x0**2*x2**2*x3**2)</v>
      </c>
      <c r="I798" s="17">
        <f t="shared" si="72"/>
        <v>0</v>
      </c>
      <c r="J798" s="17">
        <f t="shared" si="73"/>
        <v>0</v>
      </c>
      <c r="K798" s="4">
        <f t="shared" si="74"/>
        <v>0</v>
      </c>
      <c r="L798" s="3">
        <f>_xlfn.IFNA(VLOOKUP(CONCATENATE($A798,"_",$B798), 'Srbench noise 0.01'!$A$1:$AH$1291, 32, FALSE),"")</f>
        <v>0.90372207000000004</v>
      </c>
      <c r="M798" s="17">
        <f>_xlfn.IFNA(VLOOKUP(CONCATENATE($A798,"_",$B798), 'Srbench noise 0.01'!$A$1:$AH$1291, 34, FALSE),"")</f>
        <v>9.3718399999999993E-3</v>
      </c>
      <c r="N798" s="17">
        <f>_xlfn.IFNA(VLOOKUP(CONCATENATE($A798,"_",$B798), 'Srbench noise 0.01'!$A$1:$AH$1291, 16, FALSE),"")</f>
        <v>50</v>
      </c>
      <c r="O798" s="17">
        <f>_xlfn.IFNA(VLOOKUP(CONCATENATE($A798,"_",$B798), 'Srbench noise 0.01'!$A$1:$AH$1291, 18, FALSE),"")</f>
        <v>3600.7</v>
      </c>
      <c r="P798" s="17" t="str">
        <f>_xlfn.IFNA(VLOOKUP(CONCATENATE($A798,"_",$B798), 'Srbench noise 0.01'!$A$1:$AH$1291, 28, FALSE),"")</f>
        <v>-0.01 - 0.04/(0.5*x3*log(x2 + log(x0*x3/x1) + x2**(-2)) + 1/(x2**3*log(x2)))**2 + 0.05/x3 + 0.04*x1**2/(x0**2*x2**2*x3**2)</v>
      </c>
      <c r="Q798" s="17">
        <f t="shared" si="75"/>
        <v>0</v>
      </c>
      <c r="R798" s="17">
        <f t="shared" si="76"/>
        <v>0</v>
      </c>
      <c r="S798" s="4">
        <f t="shared" si="77"/>
        <v>0</v>
      </c>
    </row>
    <row r="799" spans="1:19" x14ac:dyDescent="0.25">
      <c r="A799" t="s">
        <v>104</v>
      </c>
      <c r="B799">
        <v>16850</v>
      </c>
      <c r="C799" t="str">
        <f>VLOOKUP(A799,'srbench true models'!$A$1:$B$133,2,FALSE)</f>
        <v xml:space="preserve"> p_d/(4*3.1415926535*epsilon)*3*cos(theta)*sin(theta)/r**3</v>
      </c>
      <c r="D799" s="3">
        <f>_xlfn.IFNA(VLOOKUP(CONCATENATE($A799,"_",$B799), 'Srbench noise 0'!$A$1:$AH$1291, 32, FALSE),"")</f>
        <v>1</v>
      </c>
      <c r="E799" s="17">
        <f>_xlfn.IFNA(VLOOKUP(CONCATENATE($A799,"_",$B799), 'Srbench noise 0'!$A$1:$AH$1291, 34, FALSE),"")</f>
        <v>0</v>
      </c>
      <c r="F799" s="17">
        <f>_xlfn.IFNA(VLOOKUP(CONCATENATE($A799,"_",$B799), 'Srbench noise 0'!$A$1:$AH$1291, 16, FALSE),"")</f>
        <v>15</v>
      </c>
      <c r="G799" s="17">
        <f>_xlfn.IFNA(VLOOKUP(CONCATENATE($A799,"_",$B799), 'Srbench noise 0'!$A$1:$AH$1291, 18, FALSE),"")</f>
        <v>2435.8000000000002</v>
      </c>
      <c r="H799" s="17" t="str">
        <f>_xlfn.IFNA(VLOOKUP(CONCATENATE($A799,"_",$B799), 'Srbench noise 0'!$A$1:$AH$1291, 28, FALSE),"")</f>
        <v>0.11936621*x1*(x3**(-6))**0.5*sin(2*x2)/x0</v>
      </c>
      <c r="I799" s="17">
        <f t="shared" si="72"/>
        <v>1</v>
      </c>
      <c r="J799" s="17">
        <f t="shared" si="73"/>
        <v>1</v>
      </c>
      <c r="K799" s="4">
        <f t="shared" si="74"/>
        <v>1</v>
      </c>
      <c r="L799" s="3">
        <f>_xlfn.IFNA(VLOOKUP(CONCATENATE($A799,"_",$B799), 'Srbench noise 0.01'!$A$1:$AH$1291, 32, FALSE),"")</f>
        <v>0.99996881000000004</v>
      </c>
      <c r="M799" s="17">
        <f>_xlfn.IFNA(VLOOKUP(CONCATENATE($A799,"_",$B799), 'Srbench noise 0.01'!$A$1:$AH$1291, 34, FALSE),"")</f>
        <v>1.6828000000000001E-4</v>
      </c>
      <c r="N799" s="17">
        <f>_xlfn.IFNA(VLOOKUP(CONCATENATE($A799,"_",$B799), 'Srbench noise 0.01'!$A$1:$AH$1291, 16, FALSE),"")</f>
        <v>13</v>
      </c>
      <c r="O799" s="17">
        <f>_xlfn.IFNA(VLOOKUP(CONCATENATE($A799,"_",$B799), 'Srbench noise 0.01'!$A$1:$AH$1291, 18, FALSE),"")</f>
        <v>1164</v>
      </c>
      <c r="P799" s="17" t="str">
        <f>_xlfn.IFNA(VLOOKUP(CONCATENATE($A799,"_",$B799), 'Srbench noise 0.01'!$A$1:$AH$1291, 28, FALSE),"")</f>
        <v>0.12*x1*sin(2*x2)/(x0*x3**3)</v>
      </c>
      <c r="Q799" s="17">
        <f t="shared" si="75"/>
        <v>1</v>
      </c>
      <c r="R799" s="17" t="str">
        <f t="shared" si="76"/>
        <v>?</v>
      </c>
      <c r="S799" s="4">
        <v>0</v>
      </c>
    </row>
    <row r="800" spans="1:19" x14ac:dyDescent="0.25">
      <c r="A800" t="s">
        <v>104</v>
      </c>
      <c r="B800">
        <v>21962</v>
      </c>
      <c r="C800" t="str">
        <f>VLOOKUP(A800,'srbench true models'!$A$1:$B$133,2,FALSE)</f>
        <v xml:space="preserve"> p_d/(4*3.1415926535*epsilon)*3*cos(theta)*sin(theta)/r**3</v>
      </c>
      <c r="D800" s="3">
        <f>_xlfn.IFNA(VLOOKUP(CONCATENATE($A800,"_",$B800), 'Srbench noise 0'!$A$1:$AH$1291, 32, FALSE),"")</f>
        <v>1</v>
      </c>
      <c r="E800" s="17">
        <f>_xlfn.IFNA(VLOOKUP(CONCATENATE($A800,"_",$B800), 'Srbench noise 0'!$A$1:$AH$1291, 34, FALSE),"")</f>
        <v>0</v>
      </c>
      <c r="F800" s="17">
        <f>_xlfn.IFNA(VLOOKUP(CONCATENATE($A800,"_",$B800), 'Srbench noise 0'!$A$1:$AH$1291, 16, FALSE),"")</f>
        <v>13</v>
      </c>
      <c r="G800" s="17">
        <f>_xlfn.IFNA(VLOOKUP(CONCATENATE($A800,"_",$B800), 'Srbench noise 0'!$A$1:$AH$1291, 18, FALSE),"")</f>
        <v>1131.3</v>
      </c>
      <c r="H800" s="17" t="str">
        <f>_xlfn.IFNA(VLOOKUP(CONCATENATE($A800,"_",$B800), 'Srbench noise 0'!$A$1:$AH$1291, 28, FALSE),"")</f>
        <v>0.11936621*x1*sin(2*x2)/(x0*x3**3)</v>
      </c>
      <c r="I800" s="17">
        <f t="shared" si="72"/>
        <v>1</v>
      </c>
      <c r="J800" s="17">
        <f t="shared" si="73"/>
        <v>1</v>
      </c>
      <c r="K800" s="4">
        <f t="shared" si="74"/>
        <v>1</v>
      </c>
      <c r="L800" s="3">
        <f>_xlfn.IFNA(VLOOKUP(CONCATENATE($A800,"_",$B800), 'Srbench noise 0.01'!$A$1:$AH$1291, 32, FALSE),"")</f>
        <v>0.99944244000000004</v>
      </c>
      <c r="M800" s="17">
        <f>_xlfn.IFNA(VLOOKUP(CONCATENATE($A800,"_",$B800), 'Srbench noise 0.01'!$A$1:$AH$1291, 34, FALSE),"")</f>
        <v>6.9830000000000001E-4</v>
      </c>
      <c r="N800" s="17">
        <f>_xlfn.IFNA(VLOOKUP(CONCATENATE($A800,"_",$B800), 'Srbench noise 0.01'!$A$1:$AH$1291, 16, FALSE),"")</f>
        <v>15</v>
      </c>
      <c r="O800" s="17">
        <f>_xlfn.IFNA(VLOOKUP(CONCATENATE($A800,"_",$B800), 'Srbench noise 0.01'!$A$1:$AH$1291, 18, FALSE),"")</f>
        <v>663.8</v>
      </c>
      <c r="P800" s="17" t="str">
        <f>_xlfn.IFNA(VLOOKUP(CONCATENATE($A800,"_",$B800), 'Srbench noise 0.01'!$A$1:$AH$1291, 28, FALSE),"")</f>
        <v>0.58*x1*sin(2*x2)/(x0*(x3 + 0.5)**4)</v>
      </c>
      <c r="Q800" s="17">
        <f t="shared" si="75"/>
        <v>1</v>
      </c>
      <c r="R800" s="17" t="str">
        <f t="shared" si="76"/>
        <v>?</v>
      </c>
      <c r="S800" s="4">
        <v>0</v>
      </c>
    </row>
    <row r="801" spans="1:19" x14ac:dyDescent="0.25">
      <c r="A801" t="s">
        <v>104</v>
      </c>
      <c r="B801">
        <v>23654</v>
      </c>
      <c r="C801" t="str">
        <f>VLOOKUP(A801,'srbench true models'!$A$1:$B$133,2,FALSE)</f>
        <v xml:space="preserve"> p_d/(4*3.1415926535*epsilon)*3*cos(theta)*sin(theta)/r**3</v>
      </c>
      <c r="D801" s="3">
        <f>_xlfn.IFNA(VLOOKUP(CONCATENATE($A801,"_",$B801), 'Srbench noise 0'!$A$1:$AH$1291, 32, FALSE),"")</f>
        <v>1</v>
      </c>
      <c r="E801" s="17">
        <f>_xlfn.IFNA(VLOOKUP(CONCATENATE($A801,"_",$B801), 'Srbench noise 0'!$A$1:$AH$1291, 34, FALSE),"")</f>
        <v>0</v>
      </c>
      <c r="F801" s="17">
        <f>_xlfn.IFNA(VLOOKUP(CONCATENATE($A801,"_",$B801), 'Srbench noise 0'!$A$1:$AH$1291, 16, FALSE),"")</f>
        <v>13</v>
      </c>
      <c r="G801" s="17">
        <f>_xlfn.IFNA(VLOOKUP(CONCATENATE($A801,"_",$B801), 'Srbench noise 0'!$A$1:$AH$1291, 18, FALSE),"")</f>
        <v>2484.1</v>
      </c>
      <c r="H801" s="17" t="str">
        <f>_xlfn.IFNA(VLOOKUP(CONCATENATE($A801,"_",$B801), 'Srbench noise 0'!$A$1:$AH$1291, 28, FALSE),"")</f>
        <v>0.11936621*x1*sin(2*x2)/(x0*x3**3)</v>
      </c>
      <c r="I801" s="17">
        <f t="shared" si="72"/>
        <v>1</v>
      </c>
      <c r="J801" s="17">
        <f t="shared" si="73"/>
        <v>1</v>
      </c>
      <c r="K801" s="4">
        <f t="shared" si="74"/>
        <v>1</v>
      </c>
      <c r="L801" s="3">
        <f>_xlfn.IFNA(VLOOKUP(CONCATENATE($A801,"_",$B801), 'Srbench noise 0.01'!$A$1:$AH$1291, 32, FALSE),"")</f>
        <v>0.99312632000000001</v>
      </c>
      <c r="M801" s="17">
        <f>_xlfn.IFNA(VLOOKUP(CONCATENATE($A801,"_",$B801), 'Srbench noise 0.01'!$A$1:$AH$1291, 34, FALSE),"")</f>
        <v>2.4533900000000002E-3</v>
      </c>
      <c r="N801" s="17">
        <f>_xlfn.IFNA(VLOOKUP(CONCATENATE($A801,"_",$B801), 'Srbench noise 0.01'!$A$1:$AH$1291, 16, FALSE),"")</f>
        <v>28</v>
      </c>
      <c r="O801" s="17">
        <f>_xlfn.IFNA(VLOOKUP(CONCATENATE($A801,"_",$B801), 'Srbench noise 0.01'!$A$1:$AH$1291, 18, FALSE),"")</f>
        <v>1938</v>
      </c>
      <c r="P801" s="17" t="str">
        <f>_xlfn.IFNA(VLOOKUP(CONCATENATE($A801,"_",$B801), 'Srbench noise 0.01'!$A$1:$AH$1291, 28, FALSE),"")</f>
        <v>1.7*x1**2*cos(x2*log(x2 + 1.2))/(x3**3*(x2 + 1)*(x0 + x1 + x2**(-10))**2)</v>
      </c>
      <c r="Q801" s="17">
        <f t="shared" si="75"/>
        <v>0</v>
      </c>
      <c r="R801" s="17">
        <f t="shared" si="76"/>
        <v>0</v>
      </c>
      <c r="S801" s="4">
        <f t="shared" si="77"/>
        <v>0</v>
      </c>
    </row>
    <row r="802" spans="1:19" x14ac:dyDescent="0.25">
      <c r="A802" t="s">
        <v>104</v>
      </c>
      <c r="B802">
        <v>28020</v>
      </c>
      <c r="C802" t="str">
        <f>VLOOKUP(A802,'srbench true models'!$A$1:$B$133,2,FALSE)</f>
        <v xml:space="preserve"> p_d/(4*3.1415926535*epsilon)*3*cos(theta)*sin(theta)/r**3</v>
      </c>
      <c r="D802" s="3">
        <f>_xlfn.IFNA(VLOOKUP(CONCATENATE($A802,"_",$B802), 'Srbench noise 0'!$A$1:$AH$1291, 32, FALSE),"")</f>
        <v>1</v>
      </c>
      <c r="E802" s="17">
        <f>_xlfn.IFNA(VLOOKUP(CONCATENATE($A802,"_",$B802), 'Srbench noise 0'!$A$1:$AH$1291, 34, FALSE),"")</f>
        <v>0</v>
      </c>
      <c r="F802" s="17">
        <f>_xlfn.IFNA(VLOOKUP(CONCATENATE($A802,"_",$B802), 'Srbench noise 0'!$A$1:$AH$1291, 16, FALSE),"")</f>
        <v>13</v>
      </c>
      <c r="G802" s="17">
        <f>_xlfn.IFNA(VLOOKUP(CONCATENATE($A802,"_",$B802), 'Srbench noise 0'!$A$1:$AH$1291, 18, FALSE),"")</f>
        <v>1874.4</v>
      </c>
      <c r="H802" s="17" t="str">
        <f>_xlfn.IFNA(VLOOKUP(CONCATENATE($A802,"_",$B802), 'Srbench noise 0'!$A$1:$AH$1291, 28, FALSE),"")</f>
        <v>0.11936621*x1*sin(2*x2)/(x0*x3**3)</v>
      </c>
      <c r="I802" s="17">
        <f t="shared" si="72"/>
        <v>1</v>
      </c>
      <c r="J802" s="17">
        <f t="shared" si="73"/>
        <v>1</v>
      </c>
      <c r="K802" s="4">
        <f t="shared" si="74"/>
        <v>1</v>
      </c>
      <c r="L802" s="3">
        <f>_xlfn.IFNA(VLOOKUP(CONCATENATE($A802,"_",$B802), 'Srbench noise 0.01'!$A$1:$AH$1291, 32, FALSE),"")</f>
        <v>0.99996881000000004</v>
      </c>
      <c r="M802" s="17">
        <f>_xlfn.IFNA(VLOOKUP(CONCATENATE($A802,"_",$B802), 'Srbench noise 0.01'!$A$1:$AH$1291, 34, FALSE),"")</f>
        <v>1.6527999999999999E-4</v>
      </c>
      <c r="N802" s="17">
        <f>_xlfn.IFNA(VLOOKUP(CONCATENATE($A802,"_",$B802), 'Srbench noise 0.01'!$A$1:$AH$1291, 16, FALSE),"")</f>
        <v>13</v>
      </c>
      <c r="O802" s="17">
        <f>_xlfn.IFNA(VLOOKUP(CONCATENATE($A802,"_",$B802), 'Srbench noise 0.01'!$A$1:$AH$1291, 18, FALSE),"")</f>
        <v>1603.6</v>
      </c>
      <c r="P802" s="17" t="str">
        <f>_xlfn.IFNA(VLOOKUP(CONCATENATE($A802,"_",$B802), 'Srbench noise 0.01'!$A$1:$AH$1291, 28, FALSE),"")</f>
        <v>0.12*x1*sin(2*x2)/(x0*x3**3)</v>
      </c>
      <c r="Q802" s="17">
        <f t="shared" si="75"/>
        <v>1</v>
      </c>
      <c r="R802" s="17" t="str">
        <f t="shared" si="76"/>
        <v>?</v>
      </c>
      <c r="S802" s="4">
        <v>0</v>
      </c>
    </row>
    <row r="803" spans="1:19" x14ac:dyDescent="0.25">
      <c r="A803" t="s">
        <v>104</v>
      </c>
      <c r="B803">
        <v>29910</v>
      </c>
      <c r="C803" t="str">
        <f>VLOOKUP(A803,'srbench true models'!$A$1:$B$133,2,FALSE)</f>
        <v xml:space="preserve"> p_d/(4*3.1415926535*epsilon)*3*cos(theta)*sin(theta)/r**3</v>
      </c>
      <c r="D803" s="3">
        <f>_xlfn.IFNA(VLOOKUP(CONCATENATE($A803,"_",$B803), 'Srbench noise 0'!$A$1:$AH$1291, 32, FALSE),"")</f>
        <v>0.98032003000000001</v>
      </c>
      <c r="E803" s="17">
        <f>_xlfn.IFNA(VLOOKUP(CONCATENATE($A803,"_",$B803), 'Srbench noise 0'!$A$1:$AH$1291, 34, FALSE),"")</f>
        <v>4.1821799999999998E-3</v>
      </c>
      <c r="F803" s="17">
        <f>_xlfn.IFNA(VLOOKUP(CONCATENATE($A803,"_",$B803), 'Srbench noise 0'!$A$1:$AH$1291, 16, FALSE),"")</f>
        <v>63</v>
      </c>
      <c r="G803" s="17">
        <f>_xlfn.IFNA(VLOOKUP(CONCATENATE($A803,"_",$B803), 'Srbench noise 0'!$A$1:$AH$1291, 18, FALSE),"")</f>
        <v>3601.3</v>
      </c>
      <c r="H803" s="17" t="str">
        <f>_xlfn.IFNA(VLOOKUP(CONCATENATE($A803,"_",$B803), 'Srbench noise 0'!$A$1:$AH$1291, 28, FALSE),"")</f>
        <v>0.00596545 - 0.49830465/(3.14159265*x0*x3**2/x1 + x3**3 + x3**2*sin(2**x2) + x3**2/(x2**2*log(x2)**2)) + 0.13224218/(x3**2*(x0*x3**2/x1 + x2**2*log(x2)/x3**2))</v>
      </c>
      <c r="I803" s="17">
        <f t="shared" si="72"/>
        <v>0</v>
      </c>
      <c r="J803" s="17">
        <f t="shared" si="73"/>
        <v>0</v>
      </c>
      <c r="K803" s="4">
        <f t="shared" si="74"/>
        <v>0</v>
      </c>
      <c r="L803" s="3">
        <f>_xlfn.IFNA(VLOOKUP(CONCATENATE($A803,"_",$B803), 'Srbench noise 0.01'!$A$1:$AH$1291, 32, FALSE),"")</f>
        <v>0.94831966999999995</v>
      </c>
      <c r="M803" s="17">
        <f>_xlfn.IFNA(VLOOKUP(CONCATENATE($A803,"_",$B803), 'Srbench noise 0.01'!$A$1:$AH$1291, 34, FALSE),"")</f>
        <v>6.7772400000000003E-3</v>
      </c>
      <c r="N803" s="17">
        <f>_xlfn.IFNA(VLOOKUP(CONCATENATE($A803,"_",$B803), 'Srbench noise 0.01'!$A$1:$AH$1291, 16, FALSE),"")</f>
        <v>56</v>
      </c>
      <c r="O803" s="17">
        <f>_xlfn.IFNA(VLOOKUP(CONCATENATE($A803,"_",$B803), 'Srbench noise 0.01'!$A$1:$AH$1291, 18, FALSE),"")</f>
        <v>3601.6</v>
      </c>
      <c r="P803" s="17" t="str">
        <f>_xlfn.IFNA(VLOOKUP(CONCATENATE($A803,"_",$B803), 'Srbench noise 0.01'!$A$1:$AH$1291, 28, FALSE),"")</f>
        <v>0.01 - 0.28/(x0*x2*x3**2/x1 + sin(2**x2) + x3**2/(x2*log(x2)**2)) + 0.13/(x3**2*(x0*x3**2/x1 + 10*log(x2)**2/x3**2))</v>
      </c>
      <c r="Q803" s="17">
        <f t="shared" si="75"/>
        <v>0</v>
      </c>
      <c r="R803" s="17">
        <f t="shared" si="76"/>
        <v>0</v>
      </c>
      <c r="S803" s="4">
        <f t="shared" si="77"/>
        <v>0</v>
      </c>
    </row>
    <row r="804" spans="1:19" x14ac:dyDescent="0.25">
      <c r="A804" t="s">
        <v>31</v>
      </c>
      <c r="B804">
        <v>860</v>
      </c>
      <c r="C804" t="str">
        <f>VLOOKUP(A804,'srbench true models'!$A$1:$B$133,2,FALSE)</f>
        <v xml:space="preserve"> epsilon*Ef**2/2</v>
      </c>
      <c r="D804" s="3">
        <f>_xlfn.IFNA(VLOOKUP(CONCATENATE($A804,"_",$B804), 'Srbench noise 0'!$A$1:$AH$1291, 32, FALSE),"")</f>
        <v>1</v>
      </c>
      <c r="E804" s="17">
        <f>_xlfn.IFNA(VLOOKUP(CONCATENATE($A804,"_",$B804), 'Srbench noise 0'!$A$1:$AH$1291, 34, FALSE),"")</f>
        <v>0</v>
      </c>
      <c r="F804" s="17">
        <f>_xlfn.IFNA(VLOOKUP(CONCATENATE($A804,"_",$B804), 'Srbench noise 0'!$A$1:$AH$1291, 16, FALSE),"")</f>
        <v>6</v>
      </c>
      <c r="G804" s="17">
        <f>_xlfn.IFNA(VLOOKUP(CONCATENATE($A804,"_",$B804), 'Srbench noise 0'!$A$1:$AH$1291, 18, FALSE),"")</f>
        <v>6.8</v>
      </c>
      <c r="H804" s="17" t="str">
        <f>_xlfn.IFNA(VLOOKUP(CONCATENATE($A804,"_",$B804), 'Srbench noise 0'!$A$1:$AH$1291, 28, FALSE),"")</f>
        <v>0.5*x0*x1**2</v>
      </c>
      <c r="I804" s="17">
        <f t="shared" si="72"/>
        <v>1</v>
      </c>
      <c r="J804" s="17">
        <f t="shared" si="73"/>
        <v>1</v>
      </c>
      <c r="K804" s="4">
        <f t="shared" si="74"/>
        <v>1</v>
      </c>
      <c r="L804" s="3">
        <f>_xlfn.IFNA(VLOOKUP(CONCATENATE($A804,"_",$B804), 'Srbench noise 0.01'!$A$1:$AH$1291, 32, FALSE),"")</f>
        <v>1</v>
      </c>
      <c r="M804" s="17">
        <f>_xlfn.IFNA(VLOOKUP(CONCATENATE($A804,"_",$B804), 'Srbench noise 0.01'!$A$1:$AH$1291, 34, FALSE),"")</f>
        <v>0</v>
      </c>
      <c r="N804" s="17">
        <f>_xlfn.IFNA(VLOOKUP(CONCATENATE($A804,"_",$B804), 'Srbench noise 0.01'!$A$1:$AH$1291, 16, FALSE),"")</f>
        <v>6</v>
      </c>
      <c r="O804" s="17">
        <f>_xlfn.IFNA(VLOOKUP(CONCATENATE($A804,"_",$B804), 'Srbench noise 0.01'!$A$1:$AH$1291, 18, FALSE),"")</f>
        <v>6.1</v>
      </c>
      <c r="P804" s="17" t="str">
        <f>_xlfn.IFNA(VLOOKUP(CONCATENATE($A804,"_",$B804), 'Srbench noise 0.01'!$A$1:$AH$1291, 28, FALSE),"")</f>
        <v>0.5*x0*x1**2</v>
      </c>
      <c r="Q804" s="17">
        <f t="shared" si="75"/>
        <v>1</v>
      </c>
      <c r="R804" s="17">
        <f t="shared" si="76"/>
        <v>1</v>
      </c>
      <c r="S804" s="4">
        <f t="shared" si="77"/>
        <v>1</v>
      </c>
    </row>
    <row r="805" spans="1:19" x14ac:dyDescent="0.25">
      <c r="A805" t="s">
        <v>31</v>
      </c>
      <c r="B805">
        <v>4426</v>
      </c>
      <c r="C805" t="str">
        <f>VLOOKUP(A805,'srbench true models'!$A$1:$B$133,2,FALSE)</f>
        <v xml:space="preserve"> epsilon*Ef**2/2</v>
      </c>
      <c r="D805" s="3">
        <f>_xlfn.IFNA(VLOOKUP(CONCATENATE($A805,"_",$B805), 'Srbench noise 0'!$A$1:$AH$1291, 32, FALSE),"")</f>
        <v>1</v>
      </c>
      <c r="E805" s="17">
        <f>_xlfn.IFNA(VLOOKUP(CONCATENATE($A805,"_",$B805), 'Srbench noise 0'!$A$1:$AH$1291, 34, FALSE),"")</f>
        <v>0</v>
      </c>
      <c r="F805" s="17">
        <f>_xlfn.IFNA(VLOOKUP(CONCATENATE($A805,"_",$B805), 'Srbench noise 0'!$A$1:$AH$1291, 16, FALSE),"")</f>
        <v>6</v>
      </c>
      <c r="G805" s="17">
        <f>_xlfn.IFNA(VLOOKUP(CONCATENATE($A805,"_",$B805), 'Srbench noise 0'!$A$1:$AH$1291, 18, FALSE),"")</f>
        <v>7.2</v>
      </c>
      <c r="H805" s="17" t="str">
        <f>_xlfn.IFNA(VLOOKUP(CONCATENATE($A805,"_",$B805), 'Srbench noise 0'!$A$1:$AH$1291, 28, FALSE),"")</f>
        <v>0.5*x0*x1**2</v>
      </c>
      <c r="I805" s="17">
        <f t="shared" si="72"/>
        <v>1</v>
      </c>
      <c r="J805" s="17">
        <f t="shared" si="73"/>
        <v>1</v>
      </c>
      <c r="K805" s="4">
        <f t="shared" si="74"/>
        <v>1</v>
      </c>
      <c r="L805" s="3">
        <f>_xlfn.IFNA(VLOOKUP(CONCATENATE($A805,"_",$B805), 'Srbench noise 0.01'!$A$1:$AH$1291, 32, FALSE),"")</f>
        <v>1</v>
      </c>
      <c r="M805" s="17">
        <f>_xlfn.IFNA(VLOOKUP(CONCATENATE($A805,"_",$B805), 'Srbench noise 0.01'!$A$1:$AH$1291, 34, FALSE),"")</f>
        <v>0</v>
      </c>
      <c r="N805" s="17">
        <f>_xlfn.IFNA(VLOOKUP(CONCATENATE($A805,"_",$B805), 'Srbench noise 0.01'!$A$1:$AH$1291, 16, FALSE),"")</f>
        <v>6</v>
      </c>
      <c r="O805" s="17">
        <f>_xlfn.IFNA(VLOOKUP(CONCATENATE($A805,"_",$B805), 'Srbench noise 0.01'!$A$1:$AH$1291, 18, FALSE),"")</f>
        <v>5.6</v>
      </c>
      <c r="P805" s="17" t="str">
        <f>_xlfn.IFNA(VLOOKUP(CONCATENATE($A805,"_",$B805), 'Srbench noise 0.01'!$A$1:$AH$1291, 28, FALSE),"")</f>
        <v>0.5*x0*x1**2</v>
      </c>
      <c r="Q805" s="17">
        <f t="shared" si="75"/>
        <v>1</v>
      </c>
      <c r="R805" s="17">
        <f t="shared" si="76"/>
        <v>1</v>
      </c>
      <c r="S805" s="4">
        <f t="shared" si="77"/>
        <v>1</v>
      </c>
    </row>
    <row r="806" spans="1:19" x14ac:dyDescent="0.25">
      <c r="A806" t="s">
        <v>31</v>
      </c>
      <c r="B806">
        <v>5390</v>
      </c>
      <c r="C806" t="str">
        <f>VLOOKUP(A806,'srbench true models'!$A$1:$B$133,2,FALSE)</f>
        <v xml:space="preserve"> epsilon*Ef**2/2</v>
      </c>
      <c r="D806" s="3">
        <f>_xlfn.IFNA(VLOOKUP(CONCATENATE($A806,"_",$B806), 'Srbench noise 0'!$A$1:$AH$1291, 32, FALSE),"")</f>
        <v>1</v>
      </c>
      <c r="E806" s="17">
        <f>_xlfn.IFNA(VLOOKUP(CONCATENATE($A806,"_",$B806), 'Srbench noise 0'!$A$1:$AH$1291, 34, FALSE),"")</f>
        <v>0</v>
      </c>
      <c r="F806" s="17">
        <f>_xlfn.IFNA(VLOOKUP(CONCATENATE($A806,"_",$B806), 'Srbench noise 0'!$A$1:$AH$1291, 16, FALSE),"")</f>
        <v>6</v>
      </c>
      <c r="G806" s="17">
        <f>_xlfn.IFNA(VLOOKUP(CONCATENATE($A806,"_",$B806), 'Srbench noise 0'!$A$1:$AH$1291, 18, FALSE),"")</f>
        <v>6.7</v>
      </c>
      <c r="H806" s="17" t="str">
        <f>_xlfn.IFNA(VLOOKUP(CONCATENATE($A806,"_",$B806), 'Srbench noise 0'!$A$1:$AH$1291, 28, FALSE),"")</f>
        <v>0.5*x0*x1**2</v>
      </c>
      <c r="I806" s="17">
        <f t="shared" si="72"/>
        <v>1</v>
      </c>
      <c r="J806" s="17">
        <f t="shared" si="73"/>
        <v>1</v>
      </c>
      <c r="K806" s="4">
        <f t="shared" si="74"/>
        <v>1</v>
      </c>
      <c r="L806" s="3">
        <f>_xlfn.IFNA(VLOOKUP(CONCATENATE($A806,"_",$B806), 'Srbench noise 0.01'!$A$1:$AH$1291, 32, FALSE),"")</f>
        <v>1</v>
      </c>
      <c r="M806" s="17">
        <f>_xlfn.IFNA(VLOOKUP(CONCATENATE($A806,"_",$B806), 'Srbench noise 0.01'!$A$1:$AH$1291, 34, FALSE),"")</f>
        <v>0</v>
      </c>
      <c r="N806" s="17">
        <f>_xlfn.IFNA(VLOOKUP(CONCATENATE($A806,"_",$B806), 'Srbench noise 0.01'!$A$1:$AH$1291, 16, FALSE),"")</f>
        <v>6</v>
      </c>
      <c r="O806" s="17">
        <f>_xlfn.IFNA(VLOOKUP(CONCATENATE($A806,"_",$B806), 'Srbench noise 0.01'!$A$1:$AH$1291, 18, FALSE),"")</f>
        <v>6.8</v>
      </c>
      <c r="P806" s="17" t="str">
        <f>_xlfn.IFNA(VLOOKUP(CONCATENATE($A806,"_",$B806), 'Srbench noise 0.01'!$A$1:$AH$1291, 28, FALSE),"")</f>
        <v>0.5*x0*x1**2</v>
      </c>
      <c r="Q806" s="17">
        <f t="shared" si="75"/>
        <v>1</v>
      </c>
      <c r="R806" s="17">
        <f t="shared" si="76"/>
        <v>1</v>
      </c>
      <c r="S806" s="4">
        <f t="shared" si="77"/>
        <v>1</v>
      </c>
    </row>
    <row r="807" spans="1:19" x14ac:dyDescent="0.25">
      <c r="A807" t="s">
        <v>31</v>
      </c>
      <c r="B807">
        <v>14423</v>
      </c>
      <c r="C807" t="str">
        <f>VLOOKUP(A807,'srbench true models'!$A$1:$B$133,2,FALSE)</f>
        <v xml:space="preserve"> epsilon*Ef**2/2</v>
      </c>
      <c r="D807" s="3">
        <f>_xlfn.IFNA(VLOOKUP(CONCATENATE($A807,"_",$B807), 'Srbench noise 0'!$A$1:$AH$1291, 32, FALSE),"")</f>
        <v>1</v>
      </c>
      <c r="E807" s="17">
        <f>_xlfn.IFNA(VLOOKUP(CONCATENATE($A807,"_",$B807), 'Srbench noise 0'!$A$1:$AH$1291, 34, FALSE),"")</f>
        <v>0</v>
      </c>
      <c r="F807" s="17">
        <f>_xlfn.IFNA(VLOOKUP(CONCATENATE($A807,"_",$B807), 'Srbench noise 0'!$A$1:$AH$1291, 16, FALSE),"")</f>
        <v>6</v>
      </c>
      <c r="G807" s="17">
        <f>_xlfn.IFNA(VLOOKUP(CONCATENATE($A807,"_",$B807), 'Srbench noise 0'!$A$1:$AH$1291, 18, FALSE),"")</f>
        <v>5.3</v>
      </c>
      <c r="H807" s="17" t="str">
        <f>_xlfn.IFNA(VLOOKUP(CONCATENATE($A807,"_",$B807), 'Srbench noise 0'!$A$1:$AH$1291, 28, FALSE),"")</f>
        <v>0.5*x0*x1**2</v>
      </c>
      <c r="I807" s="17">
        <f t="shared" si="72"/>
        <v>1</v>
      </c>
      <c r="J807" s="17">
        <f t="shared" si="73"/>
        <v>1</v>
      </c>
      <c r="K807" s="4">
        <f t="shared" si="74"/>
        <v>1</v>
      </c>
      <c r="L807" s="3">
        <f>_xlfn.IFNA(VLOOKUP(CONCATENATE($A807,"_",$B807), 'Srbench noise 0.01'!$A$1:$AH$1291, 32, FALSE),"")</f>
        <v>1</v>
      </c>
      <c r="M807" s="17">
        <f>_xlfn.IFNA(VLOOKUP(CONCATENATE($A807,"_",$B807), 'Srbench noise 0.01'!$A$1:$AH$1291, 34, FALSE),"")</f>
        <v>0</v>
      </c>
      <c r="N807" s="17">
        <f>_xlfn.IFNA(VLOOKUP(CONCATENATE($A807,"_",$B807), 'Srbench noise 0.01'!$A$1:$AH$1291, 16, FALSE),"")</f>
        <v>6</v>
      </c>
      <c r="O807" s="17">
        <f>_xlfn.IFNA(VLOOKUP(CONCATENATE($A807,"_",$B807), 'Srbench noise 0.01'!$A$1:$AH$1291, 18, FALSE),"")</f>
        <v>4.9000000000000004</v>
      </c>
      <c r="P807" s="17" t="str">
        <f>_xlfn.IFNA(VLOOKUP(CONCATENATE($A807,"_",$B807), 'Srbench noise 0.01'!$A$1:$AH$1291, 28, FALSE),"")</f>
        <v>0.5*x0*x1**2</v>
      </c>
      <c r="Q807" s="17">
        <f t="shared" si="75"/>
        <v>1</v>
      </c>
      <c r="R807" s="17">
        <f t="shared" si="76"/>
        <v>1</v>
      </c>
      <c r="S807" s="4">
        <f t="shared" si="77"/>
        <v>1</v>
      </c>
    </row>
    <row r="808" spans="1:19" x14ac:dyDescent="0.25">
      <c r="A808" t="s">
        <v>31</v>
      </c>
      <c r="B808">
        <v>15795</v>
      </c>
      <c r="C808" t="str">
        <f>VLOOKUP(A808,'srbench true models'!$A$1:$B$133,2,FALSE)</f>
        <v xml:space="preserve"> epsilon*Ef**2/2</v>
      </c>
      <c r="D808" s="3">
        <f>_xlfn.IFNA(VLOOKUP(CONCATENATE($A808,"_",$B808), 'Srbench noise 0'!$A$1:$AH$1291, 32, FALSE),"")</f>
        <v>1</v>
      </c>
      <c r="E808" s="17">
        <f>_xlfn.IFNA(VLOOKUP(CONCATENATE($A808,"_",$B808), 'Srbench noise 0'!$A$1:$AH$1291, 34, FALSE),"")</f>
        <v>0</v>
      </c>
      <c r="F808" s="17">
        <f>_xlfn.IFNA(VLOOKUP(CONCATENATE($A808,"_",$B808), 'Srbench noise 0'!$A$1:$AH$1291, 16, FALSE),"")</f>
        <v>6</v>
      </c>
      <c r="G808" s="17">
        <f>_xlfn.IFNA(VLOOKUP(CONCATENATE($A808,"_",$B808), 'Srbench noise 0'!$A$1:$AH$1291, 18, FALSE),"")</f>
        <v>4.7</v>
      </c>
      <c r="H808" s="17" t="str">
        <f>_xlfn.IFNA(VLOOKUP(CONCATENATE($A808,"_",$B808), 'Srbench noise 0'!$A$1:$AH$1291, 28, FALSE),"")</f>
        <v>0.5*x0*x1**2</v>
      </c>
      <c r="I808" s="17">
        <f t="shared" si="72"/>
        <v>1</v>
      </c>
      <c r="J808" s="17">
        <f t="shared" si="73"/>
        <v>1</v>
      </c>
      <c r="K808" s="4">
        <f t="shared" si="74"/>
        <v>1</v>
      </c>
      <c r="L808" s="3">
        <f>_xlfn.IFNA(VLOOKUP(CONCATENATE($A808,"_",$B808), 'Srbench noise 0.01'!$A$1:$AH$1291, 32, FALSE),"")</f>
        <v>1</v>
      </c>
      <c r="M808" s="17">
        <f>_xlfn.IFNA(VLOOKUP(CONCATENATE($A808,"_",$B808), 'Srbench noise 0.01'!$A$1:$AH$1291, 34, FALSE),"")</f>
        <v>0</v>
      </c>
      <c r="N808" s="17">
        <f>_xlfn.IFNA(VLOOKUP(CONCATENATE($A808,"_",$B808), 'Srbench noise 0.01'!$A$1:$AH$1291, 16, FALSE),"")</f>
        <v>6</v>
      </c>
      <c r="O808" s="17">
        <f>_xlfn.IFNA(VLOOKUP(CONCATENATE($A808,"_",$B808), 'Srbench noise 0.01'!$A$1:$AH$1291, 18, FALSE),"")</f>
        <v>6.6</v>
      </c>
      <c r="P808" s="17" t="str">
        <f>_xlfn.IFNA(VLOOKUP(CONCATENATE($A808,"_",$B808), 'Srbench noise 0.01'!$A$1:$AH$1291, 28, FALSE),"")</f>
        <v>0.5*x0*x1**2</v>
      </c>
      <c r="Q808" s="17">
        <f t="shared" si="75"/>
        <v>1</v>
      </c>
      <c r="R808" s="17">
        <f t="shared" si="76"/>
        <v>1</v>
      </c>
      <c r="S808" s="4">
        <f t="shared" si="77"/>
        <v>1</v>
      </c>
    </row>
    <row r="809" spans="1:19" x14ac:dyDescent="0.25">
      <c r="A809" t="s">
        <v>31</v>
      </c>
      <c r="B809">
        <v>16850</v>
      </c>
      <c r="C809" t="str">
        <f>VLOOKUP(A809,'srbench true models'!$A$1:$B$133,2,FALSE)</f>
        <v xml:space="preserve"> epsilon*Ef**2/2</v>
      </c>
      <c r="D809" s="3">
        <f>_xlfn.IFNA(VLOOKUP(CONCATENATE($A809,"_",$B809), 'Srbench noise 0'!$A$1:$AH$1291, 32, FALSE),"")</f>
        <v>1</v>
      </c>
      <c r="E809" s="17">
        <f>_xlfn.IFNA(VLOOKUP(CONCATENATE($A809,"_",$B809), 'Srbench noise 0'!$A$1:$AH$1291, 34, FALSE),"")</f>
        <v>0</v>
      </c>
      <c r="F809" s="17">
        <f>_xlfn.IFNA(VLOOKUP(CONCATENATE($A809,"_",$B809), 'Srbench noise 0'!$A$1:$AH$1291, 16, FALSE),"")</f>
        <v>6</v>
      </c>
      <c r="G809" s="17">
        <f>_xlfn.IFNA(VLOOKUP(CONCATENATE($A809,"_",$B809), 'Srbench noise 0'!$A$1:$AH$1291, 18, FALSE),"")</f>
        <v>6.7</v>
      </c>
      <c r="H809" s="17" t="str">
        <f>_xlfn.IFNA(VLOOKUP(CONCATENATE($A809,"_",$B809), 'Srbench noise 0'!$A$1:$AH$1291, 28, FALSE),"")</f>
        <v>0.5*x0*x1**2</v>
      </c>
      <c r="I809" s="17">
        <f t="shared" si="72"/>
        <v>1</v>
      </c>
      <c r="J809" s="17">
        <f t="shared" si="73"/>
        <v>1</v>
      </c>
      <c r="K809" s="4">
        <f t="shared" si="74"/>
        <v>1</v>
      </c>
      <c r="L809" s="3">
        <f>_xlfn.IFNA(VLOOKUP(CONCATENATE($A809,"_",$B809), 'Srbench noise 0.01'!$A$1:$AH$1291, 32, FALSE),"")</f>
        <v>0.99999762999999997</v>
      </c>
      <c r="M809" s="17">
        <f>_xlfn.IFNA(VLOOKUP(CONCATENATE($A809,"_",$B809), 'Srbench noise 0.01'!$A$1:$AH$1291, 34, FALSE),"")</f>
        <v>0.02</v>
      </c>
      <c r="N809" s="17">
        <f>_xlfn.IFNA(VLOOKUP(CONCATENATE($A809,"_",$B809), 'Srbench noise 0.01'!$A$1:$AH$1291, 16, FALSE),"")</f>
        <v>8</v>
      </c>
      <c r="O809" s="17">
        <f>_xlfn.IFNA(VLOOKUP(CONCATENATE($A809,"_",$B809), 'Srbench noise 0.01'!$A$1:$AH$1291, 18, FALSE),"")</f>
        <v>8.9</v>
      </c>
      <c r="P809" s="17" t="str">
        <f>_xlfn.IFNA(VLOOKUP(CONCATENATE($A809,"_",$B809), 'Srbench noise 0.01'!$A$1:$AH$1291, 28, FALSE),"")</f>
        <v>0.5*x0*x1**2 + 0.02</v>
      </c>
      <c r="Q809" s="17">
        <f t="shared" si="75"/>
        <v>1</v>
      </c>
      <c r="R809" s="17">
        <f t="shared" si="76"/>
        <v>0</v>
      </c>
      <c r="S809" s="4">
        <f t="shared" si="77"/>
        <v>0</v>
      </c>
    </row>
    <row r="810" spans="1:19" x14ac:dyDescent="0.25">
      <c r="A810" t="s">
        <v>31</v>
      </c>
      <c r="B810">
        <v>21962</v>
      </c>
      <c r="C810" t="str">
        <f>VLOOKUP(A810,'srbench true models'!$A$1:$B$133,2,FALSE)</f>
        <v xml:space="preserve"> epsilon*Ef**2/2</v>
      </c>
      <c r="D810" s="3">
        <f>_xlfn.IFNA(VLOOKUP(CONCATENATE($A810,"_",$B810), 'Srbench noise 0'!$A$1:$AH$1291, 32, FALSE),"")</f>
        <v>1</v>
      </c>
      <c r="E810" s="17">
        <f>_xlfn.IFNA(VLOOKUP(CONCATENATE($A810,"_",$B810), 'Srbench noise 0'!$A$1:$AH$1291, 34, FALSE),"")</f>
        <v>0</v>
      </c>
      <c r="F810" s="17">
        <f>_xlfn.IFNA(VLOOKUP(CONCATENATE($A810,"_",$B810), 'Srbench noise 0'!$A$1:$AH$1291, 16, FALSE),"")</f>
        <v>6</v>
      </c>
      <c r="G810" s="17">
        <f>_xlfn.IFNA(VLOOKUP(CONCATENATE($A810,"_",$B810), 'Srbench noise 0'!$A$1:$AH$1291, 18, FALSE),"")</f>
        <v>4.5999999999999996</v>
      </c>
      <c r="H810" s="17" t="str">
        <f>_xlfn.IFNA(VLOOKUP(CONCATENATE($A810,"_",$B810), 'Srbench noise 0'!$A$1:$AH$1291, 28, FALSE),"")</f>
        <v>0.5*x0*x1**2</v>
      </c>
      <c r="I810" s="17">
        <f t="shared" si="72"/>
        <v>1</v>
      </c>
      <c r="J810" s="17">
        <f t="shared" si="73"/>
        <v>1</v>
      </c>
      <c r="K810" s="4">
        <f t="shared" si="74"/>
        <v>1</v>
      </c>
      <c r="L810" s="3">
        <f>_xlfn.IFNA(VLOOKUP(CONCATENATE($A810,"_",$B810), 'Srbench noise 0.01'!$A$1:$AH$1291, 32, FALSE),"")</f>
        <v>1</v>
      </c>
      <c r="M810" s="17">
        <f>_xlfn.IFNA(VLOOKUP(CONCATENATE($A810,"_",$B810), 'Srbench noise 0.01'!$A$1:$AH$1291, 34, FALSE),"")</f>
        <v>0</v>
      </c>
      <c r="N810" s="17">
        <f>_xlfn.IFNA(VLOOKUP(CONCATENATE($A810,"_",$B810), 'Srbench noise 0.01'!$A$1:$AH$1291, 16, FALSE),"")</f>
        <v>6</v>
      </c>
      <c r="O810" s="17">
        <f>_xlfn.IFNA(VLOOKUP(CONCATENATE($A810,"_",$B810), 'Srbench noise 0.01'!$A$1:$AH$1291, 18, FALSE),"")</f>
        <v>5.0999999999999996</v>
      </c>
      <c r="P810" s="17" t="str">
        <f>_xlfn.IFNA(VLOOKUP(CONCATENATE($A810,"_",$B810), 'Srbench noise 0.01'!$A$1:$AH$1291, 28, FALSE),"")</f>
        <v>0.5*x0*x1**2</v>
      </c>
      <c r="Q810" s="17">
        <f t="shared" si="75"/>
        <v>1</v>
      </c>
      <c r="R810" s="17">
        <f t="shared" si="76"/>
        <v>1</v>
      </c>
      <c r="S810" s="4">
        <f t="shared" si="77"/>
        <v>1</v>
      </c>
    </row>
    <row r="811" spans="1:19" x14ac:dyDescent="0.25">
      <c r="A811" t="s">
        <v>31</v>
      </c>
      <c r="B811">
        <v>23654</v>
      </c>
      <c r="C811" t="str">
        <f>VLOOKUP(A811,'srbench true models'!$A$1:$B$133,2,FALSE)</f>
        <v xml:space="preserve"> epsilon*Ef**2/2</v>
      </c>
      <c r="D811" s="3">
        <f>_xlfn.IFNA(VLOOKUP(CONCATENATE($A811,"_",$B811), 'Srbench noise 0'!$A$1:$AH$1291, 32, FALSE),"")</f>
        <v>1</v>
      </c>
      <c r="E811" s="17">
        <f>_xlfn.IFNA(VLOOKUP(CONCATENATE($A811,"_",$B811), 'Srbench noise 0'!$A$1:$AH$1291, 34, FALSE),"")</f>
        <v>0</v>
      </c>
      <c r="F811" s="17">
        <f>_xlfn.IFNA(VLOOKUP(CONCATENATE($A811,"_",$B811), 'Srbench noise 0'!$A$1:$AH$1291, 16, FALSE),"")</f>
        <v>6</v>
      </c>
      <c r="G811" s="17">
        <f>_xlfn.IFNA(VLOOKUP(CONCATENATE($A811,"_",$B811), 'Srbench noise 0'!$A$1:$AH$1291, 18, FALSE),"")</f>
        <v>7.1</v>
      </c>
      <c r="H811" s="17" t="str">
        <f>_xlfn.IFNA(VLOOKUP(CONCATENATE($A811,"_",$B811), 'Srbench noise 0'!$A$1:$AH$1291, 28, FALSE),"")</f>
        <v>0.5*x0*x1**2</v>
      </c>
      <c r="I811" s="17">
        <f t="shared" si="72"/>
        <v>1</v>
      </c>
      <c r="J811" s="17">
        <f t="shared" si="73"/>
        <v>1</v>
      </c>
      <c r="K811" s="4">
        <f t="shared" si="74"/>
        <v>1</v>
      </c>
      <c r="L811" s="3">
        <f>_xlfn.IFNA(VLOOKUP(CONCATENATE($A811,"_",$B811), 'Srbench noise 0.01'!$A$1:$AH$1291, 32, FALSE),"")</f>
        <v>1</v>
      </c>
      <c r="M811" s="17">
        <f>_xlfn.IFNA(VLOOKUP(CONCATENATE($A811,"_",$B811), 'Srbench noise 0.01'!$A$1:$AH$1291, 34, FALSE),"")</f>
        <v>0</v>
      </c>
      <c r="N811" s="17">
        <f>_xlfn.IFNA(VLOOKUP(CONCATENATE($A811,"_",$B811), 'Srbench noise 0.01'!$A$1:$AH$1291, 16, FALSE),"")</f>
        <v>6</v>
      </c>
      <c r="O811" s="17">
        <f>_xlfn.IFNA(VLOOKUP(CONCATENATE($A811,"_",$B811), 'Srbench noise 0.01'!$A$1:$AH$1291, 18, FALSE),"")</f>
        <v>7.2</v>
      </c>
      <c r="P811" s="17" t="str">
        <f>_xlfn.IFNA(VLOOKUP(CONCATENATE($A811,"_",$B811), 'Srbench noise 0.01'!$A$1:$AH$1291, 28, FALSE),"")</f>
        <v>0.5*x0*x1**2</v>
      </c>
      <c r="Q811" s="17">
        <f t="shared" si="75"/>
        <v>1</v>
      </c>
      <c r="R811" s="17">
        <f t="shared" si="76"/>
        <v>1</v>
      </c>
      <c r="S811" s="4">
        <f t="shared" si="77"/>
        <v>1</v>
      </c>
    </row>
    <row r="812" spans="1:19" x14ac:dyDescent="0.25">
      <c r="A812" t="s">
        <v>31</v>
      </c>
      <c r="B812">
        <v>28020</v>
      </c>
      <c r="C812" t="str">
        <f>VLOOKUP(A812,'srbench true models'!$A$1:$B$133,2,FALSE)</f>
        <v xml:space="preserve"> epsilon*Ef**2/2</v>
      </c>
      <c r="D812" s="3">
        <f>_xlfn.IFNA(VLOOKUP(CONCATENATE($A812,"_",$B812), 'Srbench noise 0'!$A$1:$AH$1291, 32, FALSE),"")</f>
        <v>1</v>
      </c>
      <c r="E812" s="17">
        <f>_xlfn.IFNA(VLOOKUP(CONCATENATE($A812,"_",$B812), 'Srbench noise 0'!$A$1:$AH$1291, 34, FALSE),"")</f>
        <v>0</v>
      </c>
      <c r="F812" s="17">
        <f>_xlfn.IFNA(VLOOKUP(CONCATENATE($A812,"_",$B812), 'Srbench noise 0'!$A$1:$AH$1291, 16, FALSE),"")</f>
        <v>6</v>
      </c>
      <c r="G812" s="17">
        <f>_xlfn.IFNA(VLOOKUP(CONCATENATE($A812,"_",$B812), 'Srbench noise 0'!$A$1:$AH$1291, 18, FALSE),"")</f>
        <v>3.4</v>
      </c>
      <c r="H812" s="17" t="str">
        <f>_xlfn.IFNA(VLOOKUP(CONCATENATE($A812,"_",$B812), 'Srbench noise 0'!$A$1:$AH$1291, 28, FALSE),"")</f>
        <v>0.5*x0*x1**2</v>
      </c>
      <c r="I812" s="17">
        <f t="shared" si="72"/>
        <v>1</v>
      </c>
      <c r="J812" s="17">
        <f t="shared" si="73"/>
        <v>1</v>
      </c>
      <c r="K812" s="4">
        <f t="shared" si="74"/>
        <v>1</v>
      </c>
      <c r="L812" s="3">
        <f>_xlfn.IFNA(VLOOKUP(CONCATENATE($A812,"_",$B812), 'Srbench noise 0.01'!$A$1:$AH$1291, 32, FALSE),"")</f>
        <v>1</v>
      </c>
      <c r="M812" s="17">
        <f>_xlfn.IFNA(VLOOKUP(CONCATENATE($A812,"_",$B812), 'Srbench noise 0.01'!$A$1:$AH$1291, 34, FALSE),"")</f>
        <v>0</v>
      </c>
      <c r="N812" s="17">
        <f>_xlfn.IFNA(VLOOKUP(CONCATENATE($A812,"_",$B812), 'Srbench noise 0.01'!$A$1:$AH$1291, 16, FALSE),"")</f>
        <v>6</v>
      </c>
      <c r="O812" s="17">
        <f>_xlfn.IFNA(VLOOKUP(CONCATENATE($A812,"_",$B812), 'Srbench noise 0.01'!$A$1:$AH$1291, 18, FALSE),"")</f>
        <v>5.3</v>
      </c>
      <c r="P812" s="17" t="str">
        <f>_xlfn.IFNA(VLOOKUP(CONCATENATE($A812,"_",$B812), 'Srbench noise 0.01'!$A$1:$AH$1291, 28, FALSE),"")</f>
        <v>0.5*x0*x1**2</v>
      </c>
      <c r="Q812" s="17">
        <f t="shared" si="75"/>
        <v>1</v>
      </c>
      <c r="R812" s="17">
        <f t="shared" si="76"/>
        <v>1</v>
      </c>
      <c r="S812" s="4">
        <f t="shared" si="77"/>
        <v>1</v>
      </c>
    </row>
    <row r="813" spans="1:19" x14ac:dyDescent="0.25">
      <c r="A813" t="s">
        <v>31</v>
      </c>
      <c r="B813">
        <v>29910</v>
      </c>
      <c r="C813" t="str">
        <f>VLOOKUP(A813,'srbench true models'!$A$1:$B$133,2,FALSE)</f>
        <v xml:space="preserve"> epsilon*Ef**2/2</v>
      </c>
      <c r="D813" s="3">
        <f>_xlfn.IFNA(VLOOKUP(CONCATENATE($A813,"_",$B813), 'Srbench noise 0'!$A$1:$AH$1291, 32, FALSE),"")</f>
        <v>1</v>
      </c>
      <c r="E813" s="17">
        <f>_xlfn.IFNA(VLOOKUP(CONCATENATE($A813,"_",$B813), 'Srbench noise 0'!$A$1:$AH$1291, 34, FALSE),"")</f>
        <v>0</v>
      </c>
      <c r="F813" s="17">
        <f>_xlfn.IFNA(VLOOKUP(CONCATENATE($A813,"_",$B813), 'Srbench noise 0'!$A$1:$AH$1291, 16, FALSE),"")</f>
        <v>6</v>
      </c>
      <c r="G813" s="17">
        <f>_xlfn.IFNA(VLOOKUP(CONCATENATE($A813,"_",$B813), 'Srbench noise 0'!$A$1:$AH$1291, 18, FALSE),"")</f>
        <v>6.7</v>
      </c>
      <c r="H813" s="17" t="str">
        <f>_xlfn.IFNA(VLOOKUP(CONCATENATE($A813,"_",$B813), 'Srbench noise 0'!$A$1:$AH$1291, 28, FALSE),"")</f>
        <v>0.5*x0*x1**2</v>
      </c>
      <c r="I813" s="17">
        <f t="shared" si="72"/>
        <v>1</v>
      </c>
      <c r="J813" s="17">
        <f t="shared" si="73"/>
        <v>1</v>
      </c>
      <c r="K813" s="4">
        <f t="shared" si="74"/>
        <v>1</v>
      </c>
      <c r="L813" s="3">
        <f>_xlfn.IFNA(VLOOKUP(CONCATENATE($A813,"_",$B813), 'Srbench noise 0.01'!$A$1:$AH$1291, 32, FALSE),"")</f>
        <v>1</v>
      </c>
      <c r="M813" s="17">
        <f>_xlfn.IFNA(VLOOKUP(CONCATENATE($A813,"_",$B813), 'Srbench noise 0.01'!$A$1:$AH$1291, 34, FALSE),"")</f>
        <v>0</v>
      </c>
      <c r="N813" s="17">
        <f>_xlfn.IFNA(VLOOKUP(CONCATENATE($A813,"_",$B813), 'Srbench noise 0.01'!$A$1:$AH$1291, 16, FALSE),"")</f>
        <v>6</v>
      </c>
      <c r="O813" s="17">
        <f>_xlfn.IFNA(VLOOKUP(CONCATENATE($A813,"_",$B813), 'Srbench noise 0.01'!$A$1:$AH$1291, 18, FALSE),"")</f>
        <v>4.2</v>
      </c>
      <c r="P813" s="17" t="str">
        <f>_xlfn.IFNA(VLOOKUP(CONCATENATE($A813,"_",$B813), 'Srbench noise 0.01'!$A$1:$AH$1291, 28, FALSE),"")</f>
        <v>0.5*x0*x1**2</v>
      </c>
      <c r="Q813" s="17">
        <f t="shared" si="75"/>
        <v>1</v>
      </c>
      <c r="R813" s="17">
        <f t="shared" si="76"/>
        <v>1</v>
      </c>
      <c r="S813" s="4">
        <f t="shared" si="77"/>
        <v>1</v>
      </c>
    </row>
    <row r="814" spans="1:19" x14ac:dyDescent="0.25">
      <c r="A814" t="s">
        <v>69</v>
      </c>
      <c r="B814">
        <v>860</v>
      </c>
      <c r="C814" t="str">
        <f>VLOOKUP(A814,'srbench true models'!$A$1:$B$133,2,FALSE)</f>
        <v xml:space="preserve"> 3/5*q**2/(4*3.1415926535*epsilon*d)</v>
      </c>
      <c r="D814" s="3">
        <f>_xlfn.IFNA(VLOOKUP(CONCATENATE($A814,"_",$B814), 'Srbench noise 0'!$A$1:$AH$1291, 32, FALSE),"")</f>
        <v>1</v>
      </c>
      <c r="E814" s="17">
        <f>_xlfn.IFNA(VLOOKUP(CONCATENATE($A814,"_",$B814), 'Srbench noise 0'!$A$1:$AH$1291, 34, FALSE),"")</f>
        <v>1E-8</v>
      </c>
      <c r="F814" s="17">
        <f>_xlfn.IFNA(VLOOKUP(CONCATENATE($A814,"_",$B814), 'Srbench noise 0'!$A$1:$AH$1291, 16, FALSE),"")</f>
        <v>11</v>
      </c>
      <c r="G814" s="17">
        <f>_xlfn.IFNA(VLOOKUP(CONCATENATE($A814,"_",$B814), 'Srbench noise 0'!$A$1:$AH$1291, 18, FALSE),"")</f>
        <v>12.9</v>
      </c>
      <c r="H814" s="17" t="str">
        <f>_xlfn.IFNA(VLOOKUP(CONCATENATE($A814,"_",$B814), 'Srbench noise 0'!$A$1:$AH$1291, 28, FALSE),"")</f>
        <v>0.04774648*x0**2/(x1*x2)</v>
      </c>
      <c r="I814" s="17">
        <f t="shared" si="72"/>
        <v>1</v>
      </c>
      <c r="J814" s="17">
        <f t="shared" si="73"/>
        <v>1</v>
      </c>
      <c r="K814" s="4">
        <f t="shared" si="74"/>
        <v>1</v>
      </c>
      <c r="L814" s="3">
        <f>_xlfn.IFNA(VLOOKUP(CONCATENATE($A814,"_",$B814), 'Srbench noise 0.01'!$A$1:$AH$1291, 32, FALSE),"")</f>
        <v>0.99600710999999997</v>
      </c>
      <c r="M814" s="17">
        <f>_xlfn.IFNA(VLOOKUP(CONCATENATE($A814,"_",$B814), 'Srbench noise 0.01'!$A$1:$AH$1291, 34, FALSE),"")</f>
        <v>5.65768E-3</v>
      </c>
      <c r="N814" s="17">
        <f>_xlfn.IFNA(VLOOKUP(CONCATENATE($A814,"_",$B814), 'Srbench noise 0.01'!$A$1:$AH$1291, 16, FALSE),"")</f>
        <v>11</v>
      </c>
      <c r="O814" s="17">
        <f>_xlfn.IFNA(VLOOKUP(CONCATENATE($A814,"_",$B814), 'Srbench noise 0.01'!$A$1:$AH$1291, 18, FALSE),"")</f>
        <v>12.9</v>
      </c>
      <c r="P814" s="17" t="str">
        <f>_xlfn.IFNA(VLOOKUP(CONCATENATE($A814,"_",$B814), 'Srbench noise 0.01'!$A$1:$AH$1291, 28, FALSE),"")</f>
        <v>0.05*x0**2/(x1*x2)</v>
      </c>
      <c r="Q814" s="17">
        <f t="shared" si="75"/>
        <v>0</v>
      </c>
      <c r="R814" s="17">
        <f t="shared" si="76"/>
        <v>0</v>
      </c>
      <c r="S814" s="4">
        <f t="shared" si="77"/>
        <v>0</v>
      </c>
    </row>
    <row r="815" spans="1:19" x14ac:dyDescent="0.25">
      <c r="A815" t="s">
        <v>69</v>
      </c>
      <c r="B815">
        <v>4426</v>
      </c>
      <c r="C815" t="str">
        <f>VLOOKUP(A815,'srbench true models'!$A$1:$B$133,2,FALSE)</f>
        <v xml:space="preserve"> 3/5*q**2/(4*3.1415926535*epsilon*d)</v>
      </c>
      <c r="D815" s="3">
        <f>_xlfn.IFNA(VLOOKUP(CONCATENATE($A815,"_",$B815), 'Srbench noise 0'!$A$1:$AH$1291, 32, FALSE),"")</f>
        <v>1</v>
      </c>
      <c r="E815" s="17">
        <f>_xlfn.IFNA(VLOOKUP(CONCATENATE($A815,"_",$B815), 'Srbench noise 0'!$A$1:$AH$1291, 34, FALSE),"")</f>
        <v>1E-8</v>
      </c>
      <c r="F815" s="17">
        <f>_xlfn.IFNA(VLOOKUP(CONCATENATE($A815,"_",$B815), 'Srbench noise 0'!$A$1:$AH$1291, 16, FALSE),"")</f>
        <v>11</v>
      </c>
      <c r="G815" s="17">
        <f>_xlfn.IFNA(VLOOKUP(CONCATENATE($A815,"_",$B815), 'Srbench noise 0'!$A$1:$AH$1291, 18, FALSE),"")</f>
        <v>13.2</v>
      </c>
      <c r="H815" s="17" t="str">
        <f>_xlfn.IFNA(VLOOKUP(CONCATENATE($A815,"_",$B815), 'Srbench noise 0'!$A$1:$AH$1291, 28, FALSE),"")</f>
        <v>0.04774648*x0**2/(x1*x2)</v>
      </c>
      <c r="I815" s="17">
        <f t="shared" si="72"/>
        <v>1</v>
      </c>
      <c r="J815" s="17">
        <f t="shared" si="73"/>
        <v>1</v>
      </c>
      <c r="K815" s="4">
        <f t="shared" si="74"/>
        <v>1</v>
      </c>
      <c r="L815" s="3">
        <f>_xlfn.IFNA(VLOOKUP(CONCATENATE($A815,"_",$B815), 'Srbench noise 0.01'!$A$1:$AH$1291, 32, FALSE),"")</f>
        <v>0.99599515999999999</v>
      </c>
      <c r="M815" s="17">
        <f>_xlfn.IFNA(VLOOKUP(CONCATENATE($A815,"_",$B815), 'Srbench noise 0.01'!$A$1:$AH$1291, 34, FALSE),"")</f>
        <v>5.64073E-3</v>
      </c>
      <c r="N815" s="17">
        <f>_xlfn.IFNA(VLOOKUP(CONCATENATE($A815,"_",$B815), 'Srbench noise 0.01'!$A$1:$AH$1291, 16, FALSE),"")</f>
        <v>11</v>
      </c>
      <c r="O815" s="17">
        <f>_xlfn.IFNA(VLOOKUP(CONCATENATE($A815,"_",$B815), 'Srbench noise 0.01'!$A$1:$AH$1291, 18, FALSE),"")</f>
        <v>12</v>
      </c>
      <c r="P815" s="17" t="str">
        <f>_xlfn.IFNA(VLOOKUP(CONCATENATE($A815,"_",$B815), 'Srbench noise 0.01'!$A$1:$AH$1291, 28, FALSE),"")</f>
        <v>0.05*x0**2/(x1*x2)</v>
      </c>
      <c r="Q815" s="17">
        <f t="shared" si="75"/>
        <v>0</v>
      </c>
      <c r="R815" s="17">
        <f t="shared" si="76"/>
        <v>0</v>
      </c>
      <c r="S815" s="4">
        <f t="shared" si="77"/>
        <v>0</v>
      </c>
    </row>
    <row r="816" spans="1:19" x14ac:dyDescent="0.25">
      <c r="A816" t="s">
        <v>69</v>
      </c>
      <c r="B816">
        <v>5390</v>
      </c>
      <c r="C816" t="str">
        <f>VLOOKUP(A816,'srbench true models'!$A$1:$B$133,2,FALSE)</f>
        <v xml:space="preserve"> 3/5*q**2/(4*3.1415926535*epsilon*d)</v>
      </c>
      <c r="D816" s="3">
        <f>_xlfn.IFNA(VLOOKUP(CONCATENATE($A816,"_",$B816), 'Srbench noise 0'!$A$1:$AH$1291, 32, FALSE),"")</f>
        <v>1</v>
      </c>
      <c r="E816" s="17">
        <f>_xlfn.IFNA(VLOOKUP(CONCATENATE($A816,"_",$B816), 'Srbench noise 0'!$A$1:$AH$1291, 34, FALSE),"")</f>
        <v>1E-8</v>
      </c>
      <c r="F816" s="17">
        <f>_xlfn.IFNA(VLOOKUP(CONCATENATE($A816,"_",$B816), 'Srbench noise 0'!$A$1:$AH$1291, 16, FALSE),"")</f>
        <v>11</v>
      </c>
      <c r="G816" s="17">
        <f>_xlfn.IFNA(VLOOKUP(CONCATENATE($A816,"_",$B816), 'Srbench noise 0'!$A$1:$AH$1291, 18, FALSE),"")</f>
        <v>13.3</v>
      </c>
      <c r="H816" s="17" t="str">
        <f>_xlfn.IFNA(VLOOKUP(CONCATENATE($A816,"_",$B816), 'Srbench noise 0'!$A$1:$AH$1291, 28, FALSE),"")</f>
        <v>0.04774648*x0**2/(x1*x2)</v>
      </c>
      <c r="I816" s="17">
        <f t="shared" si="72"/>
        <v>1</v>
      </c>
      <c r="J816" s="17">
        <f t="shared" si="73"/>
        <v>1</v>
      </c>
      <c r="K816" s="4">
        <f t="shared" si="74"/>
        <v>1</v>
      </c>
      <c r="L816" s="3">
        <f>_xlfn.IFNA(VLOOKUP(CONCATENATE($A816,"_",$B816), 'Srbench noise 0.01'!$A$1:$AH$1291, 32, FALSE),"")</f>
        <v>0.99594304</v>
      </c>
      <c r="M816" s="17">
        <f>_xlfn.IFNA(VLOOKUP(CONCATENATE($A816,"_",$B816), 'Srbench noise 0.01'!$A$1:$AH$1291, 34, FALSE),"")</f>
        <v>5.5905E-3</v>
      </c>
      <c r="N816" s="17">
        <f>_xlfn.IFNA(VLOOKUP(CONCATENATE($A816,"_",$B816), 'Srbench noise 0.01'!$A$1:$AH$1291, 16, FALSE),"")</f>
        <v>11</v>
      </c>
      <c r="O816" s="17">
        <f>_xlfn.IFNA(VLOOKUP(CONCATENATE($A816,"_",$B816), 'Srbench noise 0.01'!$A$1:$AH$1291, 18, FALSE),"")</f>
        <v>13</v>
      </c>
      <c r="P816" s="17" t="str">
        <f>_xlfn.IFNA(VLOOKUP(CONCATENATE($A816,"_",$B816), 'Srbench noise 0.01'!$A$1:$AH$1291, 28, FALSE),"")</f>
        <v>0.05*x0**2/(x1*x2)</v>
      </c>
      <c r="Q816" s="17">
        <f t="shared" si="75"/>
        <v>0</v>
      </c>
      <c r="R816" s="17">
        <f t="shared" si="76"/>
        <v>0</v>
      </c>
      <c r="S816" s="4">
        <f t="shared" si="77"/>
        <v>0</v>
      </c>
    </row>
    <row r="817" spans="1:19" x14ac:dyDescent="0.25">
      <c r="A817" t="s">
        <v>69</v>
      </c>
      <c r="B817">
        <v>14423</v>
      </c>
      <c r="C817" t="str">
        <f>VLOOKUP(A817,'srbench true models'!$A$1:$B$133,2,FALSE)</f>
        <v xml:space="preserve"> 3/5*q**2/(4*3.1415926535*epsilon*d)</v>
      </c>
      <c r="D817" s="3">
        <f>_xlfn.IFNA(VLOOKUP(CONCATENATE($A817,"_",$B817), 'Srbench noise 0'!$A$1:$AH$1291, 32, FALSE),"")</f>
        <v>1</v>
      </c>
      <c r="E817" s="17">
        <f>_xlfn.IFNA(VLOOKUP(CONCATENATE($A817,"_",$B817), 'Srbench noise 0'!$A$1:$AH$1291, 34, FALSE),"")</f>
        <v>1E-8</v>
      </c>
      <c r="F817" s="17">
        <f>_xlfn.IFNA(VLOOKUP(CONCATENATE($A817,"_",$B817), 'Srbench noise 0'!$A$1:$AH$1291, 16, FALSE),"")</f>
        <v>11</v>
      </c>
      <c r="G817" s="17">
        <f>_xlfn.IFNA(VLOOKUP(CONCATENATE($A817,"_",$B817), 'Srbench noise 0'!$A$1:$AH$1291, 18, FALSE),"")</f>
        <v>219.7</v>
      </c>
      <c r="H817" s="17" t="str">
        <f>_xlfn.IFNA(VLOOKUP(CONCATENATE($A817,"_",$B817), 'Srbench noise 0'!$A$1:$AH$1291, 28, FALSE),"")</f>
        <v>0.04774648*x0**2/(x1*x2)</v>
      </c>
      <c r="I817" s="17">
        <f t="shared" si="72"/>
        <v>1</v>
      </c>
      <c r="J817" s="17">
        <f t="shared" si="73"/>
        <v>1</v>
      </c>
      <c r="K817" s="4">
        <f t="shared" si="74"/>
        <v>1</v>
      </c>
      <c r="L817" s="3">
        <f>_xlfn.IFNA(VLOOKUP(CONCATENATE($A817,"_",$B817), 'Srbench noise 0.01'!$A$1:$AH$1291, 32, FALSE),"")</f>
        <v>0.97854613000000001</v>
      </c>
      <c r="M817" s="17">
        <f>_xlfn.IFNA(VLOOKUP(CONCATENATE($A817,"_",$B817), 'Srbench noise 0.01'!$A$1:$AH$1291, 34, FALSE),"")</f>
        <v>1.3121839999999999E-2</v>
      </c>
      <c r="N817" s="17">
        <f>_xlfn.IFNA(VLOOKUP(CONCATENATE($A817,"_",$B817), 'Srbench noise 0.01'!$A$1:$AH$1291, 16, FALSE),"")</f>
        <v>17</v>
      </c>
      <c r="O817" s="17">
        <f>_xlfn.IFNA(VLOOKUP(CONCATENATE($A817,"_",$B817), 'Srbench noise 0.01'!$A$1:$AH$1291, 18, FALSE),"")</f>
        <v>93.6</v>
      </c>
      <c r="P817" s="17" t="str">
        <f>_xlfn.IFNA(VLOOKUP(CONCATENATE($A817,"_",$B817), 'Srbench noise 0.01'!$A$1:$AH$1291, 28, FALSE),"")</f>
        <v>0.01*x0 - 1.19*cos(x0/(x1*x2 + 3.14)) + 1.18</v>
      </c>
      <c r="Q817" s="17">
        <f t="shared" si="75"/>
        <v>0</v>
      </c>
      <c r="R817" s="17">
        <f t="shared" si="76"/>
        <v>0</v>
      </c>
      <c r="S817" s="4">
        <f t="shared" si="77"/>
        <v>0</v>
      </c>
    </row>
    <row r="818" spans="1:19" x14ac:dyDescent="0.25">
      <c r="A818" t="s">
        <v>69</v>
      </c>
      <c r="B818">
        <v>15795</v>
      </c>
      <c r="C818" t="str">
        <f>VLOOKUP(A818,'srbench true models'!$A$1:$B$133,2,FALSE)</f>
        <v xml:space="preserve"> 3/5*q**2/(4*3.1415926535*epsilon*d)</v>
      </c>
      <c r="D818" s="3">
        <f>_xlfn.IFNA(VLOOKUP(CONCATENATE($A818,"_",$B818), 'Srbench noise 0'!$A$1:$AH$1291, 32, FALSE),"")</f>
        <v>1</v>
      </c>
      <c r="E818" s="17">
        <f>_xlfn.IFNA(VLOOKUP(CONCATENATE($A818,"_",$B818), 'Srbench noise 0'!$A$1:$AH$1291, 34, FALSE),"")</f>
        <v>1E-8</v>
      </c>
      <c r="F818" s="17">
        <f>_xlfn.IFNA(VLOOKUP(CONCATENATE($A818,"_",$B818), 'Srbench noise 0'!$A$1:$AH$1291, 16, FALSE),"")</f>
        <v>11</v>
      </c>
      <c r="G818" s="17">
        <f>_xlfn.IFNA(VLOOKUP(CONCATENATE($A818,"_",$B818), 'Srbench noise 0'!$A$1:$AH$1291, 18, FALSE),"")</f>
        <v>12.5</v>
      </c>
      <c r="H818" s="17" t="str">
        <f>_xlfn.IFNA(VLOOKUP(CONCATENATE($A818,"_",$B818), 'Srbench noise 0'!$A$1:$AH$1291, 28, FALSE),"")</f>
        <v>0.04774648*x0**2/(x1*x2)</v>
      </c>
      <c r="I818" s="17">
        <f t="shared" si="72"/>
        <v>1</v>
      </c>
      <c r="J818" s="17">
        <f t="shared" si="73"/>
        <v>1</v>
      </c>
      <c r="K818" s="4">
        <f t="shared" si="74"/>
        <v>1</v>
      </c>
      <c r="L818" s="3">
        <f>_xlfn.IFNA(VLOOKUP(CONCATENATE($A818,"_",$B818), 'Srbench noise 0.01'!$A$1:$AH$1291, 32, FALSE),"")</f>
        <v>0.99593827000000001</v>
      </c>
      <c r="M818" s="17">
        <f>_xlfn.IFNA(VLOOKUP(CONCATENATE($A818,"_",$B818), 'Srbench noise 0.01'!$A$1:$AH$1291, 34, FALSE),"")</f>
        <v>5.60787E-3</v>
      </c>
      <c r="N818" s="17">
        <f>_xlfn.IFNA(VLOOKUP(CONCATENATE($A818,"_",$B818), 'Srbench noise 0.01'!$A$1:$AH$1291, 16, FALSE),"")</f>
        <v>11</v>
      </c>
      <c r="O818" s="17">
        <f>_xlfn.IFNA(VLOOKUP(CONCATENATE($A818,"_",$B818), 'Srbench noise 0.01'!$A$1:$AH$1291, 18, FALSE),"")</f>
        <v>13.4</v>
      </c>
      <c r="P818" s="17" t="str">
        <f>_xlfn.IFNA(VLOOKUP(CONCATENATE($A818,"_",$B818), 'Srbench noise 0.01'!$A$1:$AH$1291, 28, FALSE),"")</f>
        <v>0.05*x0**2/(x1*x2)</v>
      </c>
      <c r="Q818" s="17">
        <f t="shared" si="75"/>
        <v>0</v>
      </c>
      <c r="R818" s="17">
        <f t="shared" si="76"/>
        <v>0</v>
      </c>
      <c r="S818" s="4">
        <f t="shared" si="77"/>
        <v>0</v>
      </c>
    </row>
    <row r="819" spans="1:19" x14ac:dyDescent="0.25">
      <c r="A819" t="s">
        <v>69</v>
      </c>
      <c r="B819">
        <v>16850</v>
      </c>
      <c r="C819" t="str">
        <f>VLOOKUP(A819,'srbench true models'!$A$1:$B$133,2,FALSE)</f>
        <v xml:space="preserve"> 3/5*q**2/(4*3.1415926535*epsilon*d)</v>
      </c>
      <c r="D819" s="3">
        <f>_xlfn.IFNA(VLOOKUP(CONCATENATE($A819,"_",$B819), 'Srbench noise 0'!$A$1:$AH$1291, 32, FALSE),"")</f>
        <v>1</v>
      </c>
      <c r="E819" s="17">
        <f>_xlfn.IFNA(VLOOKUP(CONCATENATE($A819,"_",$B819), 'Srbench noise 0'!$A$1:$AH$1291, 34, FALSE),"")</f>
        <v>1E-8</v>
      </c>
      <c r="F819" s="17">
        <f>_xlfn.IFNA(VLOOKUP(CONCATENATE($A819,"_",$B819), 'Srbench noise 0'!$A$1:$AH$1291, 16, FALSE),"")</f>
        <v>11</v>
      </c>
      <c r="G819" s="17">
        <f>_xlfn.IFNA(VLOOKUP(CONCATENATE($A819,"_",$B819), 'Srbench noise 0'!$A$1:$AH$1291, 18, FALSE),"")</f>
        <v>472.6</v>
      </c>
      <c r="H819" s="17" t="str">
        <f>_xlfn.IFNA(VLOOKUP(CONCATENATE($A819,"_",$B819), 'Srbench noise 0'!$A$1:$AH$1291, 28, FALSE),"")</f>
        <v>0.04774648*x0**2/(x1*x2)</v>
      </c>
      <c r="I819" s="17">
        <f t="shared" si="72"/>
        <v>1</v>
      </c>
      <c r="J819" s="17">
        <f t="shared" si="73"/>
        <v>1</v>
      </c>
      <c r="K819" s="4">
        <f t="shared" si="74"/>
        <v>1</v>
      </c>
      <c r="L819" s="3">
        <f>_xlfn.IFNA(VLOOKUP(CONCATENATE($A819,"_",$B819), 'Srbench noise 0.01'!$A$1:$AH$1291, 32, FALSE),"")</f>
        <v>0.99159938000000003</v>
      </c>
      <c r="M819" s="17">
        <f>_xlfn.IFNA(VLOOKUP(CONCATENATE($A819,"_",$B819), 'Srbench noise 0.01'!$A$1:$AH$1291, 34, FALSE),"")</f>
        <v>8.0231499999999997E-3</v>
      </c>
      <c r="N819" s="17">
        <f>_xlfn.IFNA(VLOOKUP(CONCATENATE($A819,"_",$B819), 'Srbench noise 0.01'!$A$1:$AH$1291, 16, FALSE),"")</f>
        <v>17</v>
      </c>
      <c r="O819" s="17">
        <f>_xlfn.IFNA(VLOOKUP(CONCATENATE($A819,"_",$B819), 'Srbench noise 0.01'!$A$1:$AH$1291, 18, FALSE),"")</f>
        <v>250.3</v>
      </c>
      <c r="P819" s="17" t="str">
        <f>_xlfn.IFNA(VLOOKUP(CONCATENATE($A819,"_",$B819), 'Srbench noise 0.01'!$A$1:$AH$1291, 28, FALSE),"")</f>
        <v>0.14*x0**2/(x1**0.5*(x1**0.5 + 0.71*x2)**2)</v>
      </c>
      <c r="Q819" s="17">
        <f t="shared" si="75"/>
        <v>0</v>
      </c>
      <c r="R819" s="17">
        <f t="shared" si="76"/>
        <v>0</v>
      </c>
      <c r="S819" s="4">
        <f t="shared" si="77"/>
        <v>0</v>
      </c>
    </row>
    <row r="820" spans="1:19" x14ac:dyDescent="0.25">
      <c r="A820" t="s">
        <v>69</v>
      </c>
      <c r="B820">
        <v>21962</v>
      </c>
      <c r="C820" t="str">
        <f>VLOOKUP(A820,'srbench true models'!$A$1:$B$133,2,FALSE)</f>
        <v xml:space="preserve"> 3/5*q**2/(4*3.1415926535*epsilon*d)</v>
      </c>
      <c r="D820" s="3">
        <f>_xlfn.IFNA(VLOOKUP(CONCATENATE($A820,"_",$B820), 'Srbench noise 0'!$A$1:$AH$1291, 32, FALSE),"")</f>
        <v>1</v>
      </c>
      <c r="E820" s="17">
        <f>_xlfn.IFNA(VLOOKUP(CONCATENATE($A820,"_",$B820), 'Srbench noise 0'!$A$1:$AH$1291, 34, FALSE),"")</f>
        <v>1E-8</v>
      </c>
      <c r="F820" s="17">
        <f>_xlfn.IFNA(VLOOKUP(CONCATENATE($A820,"_",$B820), 'Srbench noise 0'!$A$1:$AH$1291, 16, FALSE),"")</f>
        <v>11</v>
      </c>
      <c r="G820" s="17">
        <f>_xlfn.IFNA(VLOOKUP(CONCATENATE($A820,"_",$B820), 'Srbench noise 0'!$A$1:$AH$1291, 18, FALSE),"")</f>
        <v>243</v>
      </c>
      <c r="H820" s="17" t="str">
        <f>_xlfn.IFNA(VLOOKUP(CONCATENATE($A820,"_",$B820), 'Srbench noise 0'!$A$1:$AH$1291, 28, FALSE),"")</f>
        <v>0.04774648*x0**2/(x1*x2)</v>
      </c>
      <c r="I820" s="17">
        <f t="shared" si="72"/>
        <v>1</v>
      </c>
      <c r="J820" s="17">
        <f t="shared" si="73"/>
        <v>1</v>
      </c>
      <c r="K820" s="4">
        <f t="shared" si="74"/>
        <v>1</v>
      </c>
      <c r="L820" s="3">
        <f>_xlfn.IFNA(VLOOKUP(CONCATENATE($A820,"_",$B820), 'Srbench noise 0.01'!$A$1:$AH$1291, 32, FALSE),"")</f>
        <v>0.98151832999999999</v>
      </c>
      <c r="M820" s="17">
        <f>_xlfn.IFNA(VLOOKUP(CONCATENATE($A820,"_",$B820), 'Srbench noise 0.01'!$A$1:$AH$1291, 34, FALSE),"")</f>
        <v>1.2251089999999999E-2</v>
      </c>
      <c r="N820" s="17">
        <f>_xlfn.IFNA(VLOOKUP(CONCATENATE($A820,"_",$B820), 'Srbench noise 0.01'!$A$1:$AH$1291, 16, FALSE),"")</f>
        <v>17</v>
      </c>
      <c r="O820" s="17">
        <f>_xlfn.IFNA(VLOOKUP(CONCATENATE($A820,"_",$B820), 'Srbench noise 0.01'!$A$1:$AH$1291, 18, FALSE),"")</f>
        <v>94</v>
      </c>
      <c r="P820" s="17" t="str">
        <f>_xlfn.IFNA(VLOOKUP(CONCATENATE($A820,"_",$B820), 'Srbench noise 0.01'!$A$1:$AH$1291, 28, FALSE),"")</f>
        <v>0.01*x0 - 0.77*cos(x0/(x1*x2 + 2)) + 0.75</v>
      </c>
      <c r="Q820" s="17">
        <f t="shared" si="75"/>
        <v>0</v>
      </c>
      <c r="R820" s="17">
        <f t="shared" si="76"/>
        <v>0</v>
      </c>
      <c r="S820" s="4">
        <f t="shared" si="77"/>
        <v>0</v>
      </c>
    </row>
    <row r="821" spans="1:19" x14ac:dyDescent="0.25">
      <c r="A821" t="s">
        <v>69</v>
      </c>
      <c r="B821">
        <v>23654</v>
      </c>
      <c r="C821" t="str">
        <f>VLOOKUP(A821,'srbench true models'!$A$1:$B$133,2,FALSE)</f>
        <v xml:space="preserve"> 3/5*q**2/(4*3.1415926535*epsilon*d)</v>
      </c>
      <c r="D821" s="3">
        <f>_xlfn.IFNA(VLOOKUP(CONCATENATE($A821,"_",$B821), 'Srbench noise 0'!$A$1:$AH$1291, 32, FALSE),"")</f>
        <v>1</v>
      </c>
      <c r="E821" s="17">
        <f>_xlfn.IFNA(VLOOKUP(CONCATENATE($A821,"_",$B821), 'Srbench noise 0'!$A$1:$AH$1291, 34, FALSE),"")</f>
        <v>1E-8</v>
      </c>
      <c r="F821" s="17">
        <f>_xlfn.IFNA(VLOOKUP(CONCATENATE($A821,"_",$B821), 'Srbench noise 0'!$A$1:$AH$1291, 16, FALSE),"")</f>
        <v>11</v>
      </c>
      <c r="G821" s="17">
        <f>_xlfn.IFNA(VLOOKUP(CONCATENATE($A821,"_",$B821), 'Srbench noise 0'!$A$1:$AH$1291, 18, FALSE),"")</f>
        <v>447</v>
      </c>
      <c r="H821" s="17" t="str">
        <f>_xlfn.IFNA(VLOOKUP(CONCATENATE($A821,"_",$B821), 'Srbench noise 0'!$A$1:$AH$1291, 28, FALSE),"")</f>
        <v>0.04774648*x0**2/(x1*x2)</v>
      </c>
      <c r="I821" s="17">
        <f t="shared" si="72"/>
        <v>1</v>
      </c>
      <c r="J821" s="17">
        <f t="shared" si="73"/>
        <v>1</v>
      </c>
      <c r="K821" s="4">
        <f t="shared" si="74"/>
        <v>1</v>
      </c>
      <c r="L821" s="3">
        <f>_xlfn.IFNA(VLOOKUP(CONCATENATE($A821,"_",$B821), 'Srbench noise 0.01'!$A$1:$AH$1291, 32, FALSE),"")</f>
        <v>0.99599333999999995</v>
      </c>
      <c r="M821" s="17">
        <f>_xlfn.IFNA(VLOOKUP(CONCATENATE($A821,"_",$B821), 'Srbench noise 0.01'!$A$1:$AH$1291, 34, FALSE),"")</f>
        <v>5.6402199999999996E-3</v>
      </c>
      <c r="N821" s="17">
        <f>_xlfn.IFNA(VLOOKUP(CONCATENATE($A821,"_",$B821), 'Srbench noise 0.01'!$A$1:$AH$1291, 16, FALSE),"")</f>
        <v>11</v>
      </c>
      <c r="O821" s="17">
        <f>_xlfn.IFNA(VLOOKUP(CONCATENATE($A821,"_",$B821), 'Srbench noise 0.01'!$A$1:$AH$1291, 18, FALSE),"")</f>
        <v>465.1</v>
      </c>
      <c r="P821" s="17" t="str">
        <f>_xlfn.IFNA(VLOOKUP(CONCATENATE($A821,"_",$B821), 'Srbench noise 0.01'!$A$1:$AH$1291, 28, FALSE),"")</f>
        <v>0.05*x0**2/(x1*x2)</v>
      </c>
      <c r="Q821" s="17">
        <f t="shared" si="75"/>
        <v>0</v>
      </c>
      <c r="R821" s="17">
        <f t="shared" si="76"/>
        <v>0</v>
      </c>
      <c r="S821" s="4">
        <f t="shared" si="77"/>
        <v>0</v>
      </c>
    </row>
    <row r="822" spans="1:19" x14ac:dyDescent="0.25">
      <c r="A822" t="s">
        <v>69</v>
      </c>
      <c r="B822">
        <v>28020</v>
      </c>
      <c r="C822" t="str">
        <f>VLOOKUP(A822,'srbench true models'!$A$1:$B$133,2,FALSE)</f>
        <v xml:space="preserve"> 3/5*q**2/(4*3.1415926535*epsilon*d)</v>
      </c>
      <c r="D822" s="3">
        <f>_xlfn.IFNA(VLOOKUP(CONCATENATE($A822,"_",$B822), 'Srbench noise 0'!$A$1:$AH$1291, 32, FALSE),"")</f>
        <v>1</v>
      </c>
      <c r="E822" s="17">
        <f>_xlfn.IFNA(VLOOKUP(CONCATENATE($A822,"_",$B822), 'Srbench noise 0'!$A$1:$AH$1291, 34, FALSE),"")</f>
        <v>1E-8</v>
      </c>
      <c r="F822" s="17">
        <f>_xlfn.IFNA(VLOOKUP(CONCATENATE($A822,"_",$B822), 'Srbench noise 0'!$A$1:$AH$1291, 16, FALSE),"")</f>
        <v>11</v>
      </c>
      <c r="G822" s="17">
        <f>_xlfn.IFNA(VLOOKUP(CONCATENATE($A822,"_",$B822), 'Srbench noise 0'!$A$1:$AH$1291, 18, FALSE),"")</f>
        <v>212.6</v>
      </c>
      <c r="H822" s="17" t="str">
        <f>_xlfn.IFNA(VLOOKUP(CONCATENATE($A822,"_",$B822), 'Srbench noise 0'!$A$1:$AH$1291, 28, FALSE),"")</f>
        <v>0.04774648*x0**2/(x1*x2)</v>
      </c>
      <c r="I822" s="17">
        <f t="shared" si="72"/>
        <v>1</v>
      </c>
      <c r="J822" s="17">
        <f t="shared" si="73"/>
        <v>1</v>
      </c>
      <c r="K822" s="4">
        <f t="shared" si="74"/>
        <v>1</v>
      </c>
      <c r="L822" s="3">
        <f>_xlfn.IFNA(VLOOKUP(CONCATENATE($A822,"_",$B822), 'Srbench noise 0.01'!$A$1:$AH$1291, 32, FALSE),"")</f>
        <v>0.99302537999999996</v>
      </c>
      <c r="M822" s="17">
        <f>_xlfn.IFNA(VLOOKUP(CONCATENATE($A822,"_",$B822), 'Srbench noise 0.01'!$A$1:$AH$1291, 34, FALSE),"")</f>
        <v>7.4859100000000001E-3</v>
      </c>
      <c r="N822" s="17">
        <f>_xlfn.IFNA(VLOOKUP(CONCATENATE($A822,"_",$B822), 'Srbench noise 0.01'!$A$1:$AH$1291, 16, FALSE),"")</f>
        <v>17</v>
      </c>
      <c r="O822" s="17">
        <f>_xlfn.IFNA(VLOOKUP(CONCATENATE($A822,"_",$B822), 'Srbench noise 0.01'!$A$1:$AH$1291, 18, FALSE),"")</f>
        <v>100.8</v>
      </c>
      <c r="P822" s="17" t="str">
        <f>_xlfn.IFNA(VLOOKUP(CONCATENATE($A822,"_",$B822), 'Srbench noise 0.01'!$A$1:$AH$1291, 28, FALSE),"")</f>
        <v>0.01*x0 - 0.76*cos(x0/(x1*x2 + 2)) + 0.75</v>
      </c>
      <c r="Q822" s="17">
        <f t="shared" si="75"/>
        <v>0</v>
      </c>
      <c r="R822" s="17">
        <f t="shared" si="76"/>
        <v>0</v>
      </c>
      <c r="S822" s="4">
        <f t="shared" si="77"/>
        <v>0</v>
      </c>
    </row>
    <row r="823" spans="1:19" x14ac:dyDescent="0.25">
      <c r="A823" t="s">
        <v>69</v>
      </c>
      <c r="B823">
        <v>29910</v>
      </c>
      <c r="C823" t="str">
        <f>VLOOKUP(A823,'srbench true models'!$A$1:$B$133,2,FALSE)</f>
        <v xml:space="preserve"> 3/5*q**2/(4*3.1415926535*epsilon*d)</v>
      </c>
      <c r="D823" s="3">
        <f>_xlfn.IFNA(VLOOKUP(CONCATENATE($A823,"_",$B823), 'Srbench noise 0'!$A$1:$AH$1291, 32, FALSE),"")</f>
        <v>1</v>
      </c>
      <c r="E823" s="17">
        <f>_xlfn.IFNA(VLOOKUP(CONCATENATE($A823,"_",$B823), 'Srbench noise 0'!$A$1:$AH$1291, 34, FALSE),"")</f>
        <v>1E-8</v>
      </c>
      <c r="F823" s="17">
        <f>_xlfn.IFNA(VLOOKUP(CONCATENATE($A823,"_",$B823), 'Srbench noise 0'!$A$1:$AH$1291, 16, FALSE),"")</f>
        <v>11</v>
      </c>
      <c r="G823" s="17">
        <f>_xlfn.IFNA(VLOOKUP(CONCATENATE($A823,"_",$B823), 'Srbench noise 0'!$A$1:$AH$1291, 18, FALSE),"")</f>
        <v>329.4</v>
      </c>
      <c r="H823" s="17" t="str">
        <f>_xlfn.IFNA(VLOOKUP(CONCATENATE($A823,"_",$B823), 'Srbench noise 0'!$A$1:$AH$1291, 28, FALSE),"")</f>
        <v>0.04774648*x0**2/(x1*x2)</v>
      </c>
      <c r="I823" s="17">
        <f t="shared" si="72"/>
        <v>1</v>
      </c>
      <c r="J823" s="17">
        <f t="shared" si="73"/>
        <v>1</v>
      </c>
      <c r="K823" s="4">
        <f t="shared" si="74"/>
        <v>1</v>
      </c>
      <c r="L823" s="3">
        <f>_xlfn.IFNA(VLOOKUP(CONCATENATE($A823,"_",$B823), 'Srbench noise 0.01'!$A$1:$AH$1291, 32, FALSE),"")</f>
        <v>0.99600383000000003</v>
      </c>
      <c r="M823" s="17">
        <f>_xlfn.IFNA(VLOOKUP(CONCATENATE($A823,"_",$B823), 'Srbench noise 0.01'!$A$1:$AH$1291, 34, FALSE),"")</f>
        <v>5.7015599999999996E-3</v>
      </c>
      <c r="N823" s="17">
        <f>_xlfn.IFNA(VLOOKUP(CONCATENATE($A823,"_",$B823), 'Srbench noise 0.01'!$A$1:$AH$1291, 16, FALSE),"")</f>
        <v>11</v>
      </c>
      <c r="O823" s="17">
        <f>_xlfn.IFNA(VLOOKUP(CONCATENATE($A823,"_",$B823), 'Srbench noise 0.01'!$A$1:$AH$1291, 18, FALSE),"")</f>
        <v>316.60000000000002</v>
      </c>
      <c r="P823" s="17" t="str">
        <f>_xlfn.IFNA(VLOOKUP(CONCATENATE($A823,"_",$B823), 'Srbench noise 0.01'!$A$1:$AH$1291, 28, FALSE),"")</f>
        <v>0.05*x0**2/(x1*x2)</v>
      </c>
      <c r="Q823" s="17">
        <f t="shared" si="75"/>
        <v>0</v>
      </c>
      <c r="R823" s="17">
        <f t="shared" si="76"/>
        <v>0</v>
      </c>
      <c r="S823" s="4">
        <f t="shared" si="77"/>
        <v>0</v>
      </c>
    </row>
    <row r="824" spans="1:19" x14ac:dyDescent="0.25">
      <c r="A824" t="s">
        <v>92</v>
      </c>
      <c r="B824">
        <v>860</v>
      </c>
      <c r="C824" t="str">
        <f>VLOOKUP(A824,'srbench true models'!$A$1:$B$133,2,FALSE)</f>
        <v xml:space="preserve"> mom*sqrt(Bx**2+By**2+Bz**2)</v>
      </c>
      <c r="D824" s="3">
        <f>_xlfn.IFNA(VLOOKUP(CONCATENATE($A824,"_",$B824), 'Srbench noise 0'!$A$1:$AH$1291, 32, FALSE),"")</f>
        <v>0.99992159999999997</v>
      </c>
      <c r="E824" s="17">
        <f>_xlfn.IFNA(VLOOKUP(CONCATENATE($A824,"_",$B824), 'Srbench noise 0'!$A$1:$AH$1291, 34, FALSE),"")</f>
        <v>6.4398670000000005E-2</v>
      </c>
      <c r="F824" s="17">
        <f>_xlfn.IFNA(VLOOKUP(CONCATENATE($A824,"_",$B824), 'Srbench noise 0'!$A$1:$AH$1291, 16, FALSE),"")</f>
        <v>37</v>
      </c>
      <c r="G824" s="17">
        <f>_xlfn.IFNA(VLOOKUP(CONCATENATE($A824,"_",$B824), 'Srbench noise 0'!$A$1:$AH$1291, 18, FALSE),"")</f>
        <v>3601.4</v>
      </c>
      <c r="H824" s="17" t="str">
        <f>_xlfn.IFNA(VLOOKUP(CONCATENATE($A824,"_",$B824), 'Srbench noise 0'!$A$1:$AH$1291, 28, FALSE),"")</f>
        <v>0.96245309*x0*x1 + 0.8855502*x0*x2/(x1/x2 + 0.9) + 1.20215672*x0*x3**2/(x1 + x2 + x3) - 0.10430166*x0*x3 + 0.03137214*x0</v>
      </c>
      <c r="I824" s="17">
        <f t="shared" si="72"/>
        <v>1</v>
      </c>
      <c r="J824" s="17">
        <f t="shared" si="73"/>
        <v>0</v>
      </c>
      <c r="K824" s="4">
        <f t="shared" si="74"/>
        <v>0</v>
      </c>
      <c r="L824" s="3">
        <f>_xlfn.IFNA(VLOOKUP(CONCATENATE($A824,"_",$B824), 'Srbench noise 0.01'!$A$1:$AH$1291, 32, FALSE),"")</f>
        <v>0.99865952999999996</v>
      </c>
      <c r="M824" s="17">
        <f>_xlfn.IFNA(VLOOKUP(CONCATENATE($A824,"_",$B824), 'Srbench noise 0.01'!$A$1:$AH$1291, 34, FALSE),"")</f>
        <v>0.26628118000000001</v>
      </c>
      <c r="N824" s="17">
        <f>_xlfn.IFNA(VLOOKUP(CONCATENATE($A824,"_",$B824), 'Srbench noise 0.01'!$A$1:$AH$1291, 16, FALSE),"")</f>
        <v>37</v>
      </c>
      <c r="O824" s="17">
        <f>_xlfn.IFNA(VLOOKUP(CONCATENATE($A824,"_",$B824), 'Srbench noise 0.01'!$A$1:$AH$1291, 18, FALSE),"")</f>
        <v>223.3</v>
      </c>
      <c r="P824" s="17" t="str">
        <f>_xlfn.IFNA(VLOOKUP(CONCATENATE($A824,"_",$B824), 'Srbench noise 0.01'!$A$1:$AH$1291, 28, FALSE),"")</f>
        <v>9.02*x0*x1/(x2 + 10) + 0.86*x0*x2 + 0.05*x0*x3**2 - 0.5*x0 + 0.3*x0*x3/x2 + 0.29*x0*x3/x1</v>
      </c>
      <c r="Q824" s="17">
        <f t="shared" si="75"/>
        <v>0</v>
      </c>
      <c r="R824" s="17">
        <f t="shared" si="76"/>
        <v>0</v>
      </c>
      <c r="S824" s="4">
        <f t="shared" si="77"/>
        <v>0</v>
      </c>
    </row>
    <row r="825" spans="1:19" x14ac:dyDescent="0.25">
      <c r="A825" t="s">
        <v>92</v>
      </c>
      <c r="B825">
        <v>4426</v>
      </c>
      <c r="C825" t="str">
        <f>VLOOKUP(A825,'srbench true models'!$A$1:$B$133,2,FALSE)</f>
        <v xml:space="preserve"> mom*sqrt(Bx**2+By**2+Bz**2)</v>
      </c>
      <c r="D825" s="3">
        <f>_xlfn.IFNA(VLOOKUP(CONCATENATE($A825,"_",$B825), 'Srbench noise 0'!$A$1:$AH$1291, 32, FALSE),"")</f>
        <v>0.99977870999999996</v>
      </c>
      <c r="E825" s="17">
        <f>_xlfn.IFNA(VLOOKUP(CONCATENATE($A825,"_",$B825), 'Srbench noise 0'!$A$1:$AH$1291, 34, FALSE),"")</f>
        <v>0.10764788</v>
      </c>
      <c r="F825" s="17">
        <f>_xlfn.IFNA(VLOOKUP(CONCATENATE($A825,"_",$B825), 'Srbench noise 0'!$A$1:$AH$1291, 16, FALSE),"")</f>
        <v>34</v>
      </c>
      <c r="G825" s="17">
        <f>_xlfn.IFNA(VLOOKUP(CONCATENATE($A825,"_",$B825), 'Srbench noise 0'!$A$1:$AH$1291, 18, FALSE),"")</f>
        <v>3600.8</v>
      </c>
      <c r="H825" s="17" t="str">
        <f>_xlfn.IFNA(VLOOKUP(CONCATENATE($A825,"_",$B825), 'Srbench noise 0'!$A$1:$AH$1291, 28, FALSE),"")</f>
        <v>x0*(0.5597254*x1 + 0.56207572*x2 + 0.56043123*x3 + 0.04492238*(x2 - x3)**2 + 0.06118149*(x1 - 0.5*x2 - 0.5*x3)**2 + 0.15618242)</v>
      </c>
      <c r="I825" s="17">
        <f t="shared" si="72"/>
        <v>1</v>
      </c>
      <c r="J825" s="17">
        <f t="shared" si="73"/>
        <v>0</v>
      </c>
      <c r="K825" s="4">
        <f t="shared" si="74"/>
        <v>0</v>
      </c>
      <c r="L825" s="3">
        <f>_xlfn.IFNA(VLOOKUP(CONCATENATE($A825,"_",$B825), 'Srbench noise 0.01'!$A$1:$AH$1291, 32, FALSE),"")</f>
        <v>0.99974878</v>
      </c>
      <c r="M825" s="17">
        <f>_xlfn.IFNA(VLOOKUP(CONCATENATE($A825,"_",$B825), 'Srbench noise 0.01'!$A$1:$AH$1291, 34, FALSE),"")</f>
        <v>0.11469698</v>
      </c>
      <c r="N825" s="17">
        <f>_xlfn.IFNA(VLOOKUP(CONCATENATE($A825,"_",$B825), 'Srbench noise 0.01'!$A$1:$AH$1291, 16, FALSE),"")</f>
        <v>34</v>
      </c>
      <c r="O825" s="17">
        <f>_xlfn.IFNA(VLOOKUP(CONCATENATE($A825,"_",$B825), 'Srbench noise 0.01'!$A$1:$AH$1291, 18, FALSE),"")</f>
        <v>203.4</v>
      </c>
      <c r="P825" s="17" t="str">
        <f>_xlfn.IFNA(VLOOKUP(CONCATENATE($A825,"_",$B825), 'Srbench noise 0.01'!$A$1:$AH$1291, 28, FALSE),"")</f>
        <v>x0*(0.56*x1 + 0.56*x2 + 0.56*x3 + 0.05*(x2 - x3)**2 + 0.06*(x1 - 0.5*x2 - 0.5*x3)**2 + 0.16)</v>
      </c>
      <c r="Q825" s="17">
        <f t="shared" si="75"/>
        <v>1</v>
      </c>
      <c r="R825" s="17">
        <f t="shared" si="76"/>
        <v>0</v>
      </c>
      <c r="S825" s="4">
        <f t="shared" si="77"/>
        <v>0</v>
      </c>
    </row>
    <row r="826" spans="1:19" x14ac:dyDescent="0.25">
      <c r="A826" t="s">
        <v>92</v>
      </c>
      <c r="B826">
        <v>5390</v>
      </c>
      <c r="C826" t="str">
        <f>VLOOKUP(A826,'srbench true models'!$A$1:$B$133,2,FALSE)</f>
        <v xml:space="preserve"> mom*sqrt(Bx**2+By**2+Bz**2)</v>
      </c>
      <c r="D826" s="3">
        <f>_xlfn.IFNA(VLOOKUP(CONCATENATE($A826,"_",$B826), 'Srbench noise 0'!$A$1:$AH$1291, 32, FALSE),"")</f>
        <v>0.99978060000000002</v>
      </c>
      <c r="E826" s="17">
        <f>_xlfn.IFNA(VLOOKUP(CONCATENATE($A826,"_",$B826), 'Srbench noise 0'!$A$1:$AH$1291, 34, FALSE),"")</f>
        <v>0.10743575</v>
      </c>
      <c r="F826" s="17">
        <f>_xlfn.IFNA(VLOOKUP(CONCATENATE($A826,"_",$B826), 'Srbench noise 0'!$A$1:$AH$1291, 16, FALSE),"")</f>
        <v>36</v>
      </c>
      <c r="G826" s="17">
        <f>_xlfn.IFNA(VLOOKUP(CONCATENATE($A826,"_",$B826), 'Srbench noise 0'!$A$1:$AH$1291, 18, FALSE),"")</f>
        <v>3602.6</v>
      </c>
      <c r="H826" s="17" t="str">
        <f>_xlfn.IFNA(VLOOKUP(CONCATENATE($A826,"_",$B826), 'Srbench noise 0'!$A$1:$AH$1291, 28, FALSE),"")</f>
        <v>x0*(0.56112849*x1 + 0.55950331*x2 + 0.56447595*x3 + 0.04542681*(x1 - x3)**2 + 0.06035648*(0.5*x1 - x2 + 0.5*x3)**2 + 0.15227148)</v>
      </c>
      <c r="I826" s="17">
        <f t="shared" si="72"/>
        <v>1</v>
      </c>
      <c r="J826" s="17">
        <f t="shared" si="73"/>
        <v>0</v>
      </c>
      <c r="K826" s="4">
        <f t="shared" si="74"/>
        <v>0</v>
      </c>
      <c r="L826" s="3">
        <f>_xlfn.IFNA(VLOOKUP(CONCATENATE($A826,"_",$B826), 'Srbench noise 0.01'!$A$1:$AH$1291, 32, FALSE),"")</f>
        <v>0.99851632999999995</v>
      </c>
      <c r="M826" s="17">
        <f>_xlfn.IFNA(VLOOKUP(CONCATENATE($A826,"_",$B826), 'Srbench noise 0.01'!$A$1:$AH$1291, 34, FALSE),"")</f>
        <v>0.27938394999999999</v>
      </c>
      <c r="N826" s="17">
        <f>_xlfn.IFNA(VLOOKUP(CONCATENATE($A826,"_",$B826), 'Srbench noise 0.01'!$A$1:$AH$1291, 16, FALSE),"")</f>
        <v>39</v>
      </c>
      <c r="O826" s="17">
        <f>_xlfn.IFNA(VLOOKUP(CONCATENATE($A826,"_",$B826), 'Srbench noise 0.01'!$A$1:$AH$1291, 18, FALSE),"")</f>
        <v>179.3</v>
      </c>
      <c r="P826" s="17" t="str">
        <f>_xlfn.IFNA(VLOOKUP(CONCATENATE($A826,"_",$B826), 'Srbench noise 0.01'!$A$1:$AH$1291, 28, FALSE),"")</f>
        <v>0.34*x0*x1*x3/(x2 + 2) + 0.34*x0*x1 + 0.77*x0*x2 + 0.35*x0*x3 + 0.06*x0*(x1 - x3)**2 + 0.52*x0/x2</v>
      </c>
      <c r="Q826" s="17">
        <f t="shared" si="75"/>
        <v>0</v>
      </c>
      <c r="R826" s="17">
        <f t="shared" si="76"/>
        <v>0</v>
      </c>
      <c r="S826" s="4">
        <f t="shared" si="77"/>
        <v>0</v>
      </c>
    </row>
    <row r="827" spans="1:19" x14ac:dyDescent="0.25">
      <c r="A827" t="s">
        <v>92</v>
      </c>
      <c r="B827">
        <v>14423</v>
      </c>
      <c r="C827" t="str">
        <f>VLOOKUP(A827,'srbench true models'!$A$1:$B$133,2,FALSE)</f>
        <v xml:space="preserve"> mom*sqrt(Bx**2+By**2+Bz**2)</v>
      </c>
      <c r="D827" s="3">
        <f>_xlfn.IFNA(VLOOKUP(CONCATENATE($A827,"_",$B827), 'Srbench noise 0'!$A$1:$AH$1291, 32, FALSE),"")</f>
        <v>0.99989991</v>
      </c>
      <c r="E827" s="17">
        <f>_xlfn.IFNA(VLOOKUP(CONCATENATE($A827,"_",$B827), 'Srbench noise 0'!$A$1:$AH$1291, 34, FALSE),"")</f>
        <v>7.2244849999999999E-2</v>
      </c>
      <c r="F827" s="17">
        <f>_xlfn.IFNA(VLOOKUP(CONCATENATE($A827,"_",$B827), 'Srbench noise 0'!$A$1:$AH$1291, 16, FALSE),"")</f>
        <v>42</v>
      </c>
      <c r="G827" s="17">
        <f>_xlfn.IFNA(VLOOKUP(CONCATENATE($A827,"_",$B827), 'Srbench noise 0'!$A$1:$AH$1291, 18, FALSE),"")</f>
        <v>3601.3</v>
      </c>
      <c r="H827" s="17" t="str">
        <f>_xlfn.IFNA(VLOOKUP(CONCATENATE($A827,"_",$B827), 'Srbench noise 0'!$A$1:$AH$1291, 28, FALSE),"")</f>
        <v>x0*(1.21862334*x2**2 + (x1 + x2 + x3)*(1.62455542*x1 - 0.11355133*x2 - 0.21171208*x3 + 4.58813825*(-0.1*x1 + 0.1*x3 + 1)**2 - 4.50365096))/(x1 + x2 + x3)</v>
      </c>
      <c r="I827" s="17">
        <f t="shared" si="72"/>
        <v>1</v>
      </c>
      <c r="J827" s="17">
        <f t="shared" si="73"/>
        <v>0</v>
      </c>
      <c r="K827" s="4">
        <f t="shared" si="74"/>
        <v>0</v>
      </c>
      <c r="L827" s="3">
        <f>_xlfn.IFNA(VLOOKUP(CONCATENATE($A827,"_",$B827), 'Srbench noise 0.01'!$A$1:$AH$1291, 32, FALSE),"")</f>
        <v>0.99962728999999995</v>
      </c>
      <c r="M827" s="17">
        <f>_xlfn.IFNA(VLOOKUP(CONCATENATE($A827,"_",$B827), 'Srbench noise 0.01'!$A$1:$AH$1291, 34, FALSE),"")</f>
        <v>0.13941350999999999</v>
      </c>
      <c r="N827" s="17">
        <f>_xlfn.IFNA(VLOOKUP(CONCATENATE($A827,"_",$B827), 'Srbench noise 0.01'!$A$1:$AH$1291, 16, FALSE),"")</f>
        <v>38</v>
      </c>
      <c r="O827" s="17">
        <f>_xlfn.IFNA(VLOOKUP(CONCATENATE($A827,"_",$B827), 'Srbench noise 0.01'!$A$1:$AH$1291, 18, FALSE),"")</f>
        <v>185.7</v>
      </c>
      <c r="P827" s="17" t="str">
        <f>_xlfn.IFNA(VLOOKUP(CONCATENATE($A827,"_",$B827), 'Srbench noise 0.01'!$A$1:$AH$1291, 28, FALSE),"")</f>
        <v>x0*(1.46*x1 + (x2 + x3)*(0.05*x1**2 + 0.66*x2 + 0.66*x3 + 0.05*(x2 - x3)**2 + 0.31) - 1.46)/(x2 + x3)</v>
      </c>
      <c r="Q827" s="17">
        <f t="shared" si="75"/>
        <v>1</v>
      </c>
      <c r="R827" s="17">
        <f t="shared" si="76"/>
        <v>0</v>
      </c>
      <c r="S827" s="4">
        <f t="shared" si="77"/>
        <v>0</v>
      </c>
    </row>
    <row r="828" spans="1:19" x14ac:dyDescent="0.25">
      <c r="A828" t="s">
        <v>92</v>
      </c>
      <c r="B828">
        <v>15795</v>
      </c>
      <c r="C828" t="str">
        <f>VLOOKUP(A828,'srbench true models'!$A$1:$B$133,2,FALSE)</f>
        <v xml:space="preserve"> mom*sqrt(Bx**2+By**2+Bz**2)</v>
      </c>
      <c r="D828" s="3">
        <f>_xlfn.IFNA(VLOOKUP(CONCATENATE($A828,"_",$B828), 'Srbench noise 0'!$A$1:$AH$1291, 32, FALSE),"")</f>
        <v>0.99971551999999997</v>
      </c>
      <c r="E828" s="17">
        <f>_xlfn.IFNA(VLOOKUP(CONCATENATE($A828,"_",$B828), 'Srbench noise 0'!$A$1:$AH$1291, 34, FALSE),"")</f>
        <v>0.12287673</v>
      </c>
      <c r="F828" s="17">
        <f>_xlfn.IFNA(VLOOKUP(CONCATENATE($A828,"_",$B828), 'Srbench noise 0'!$A$1:$AH$1291, 16, FALSE),"")</f>
        <v>42</v>
      </c>
      <c r="G828" s="17">
        <f>_xlfn.IFNA(VLOOKUP(CONCATENATE($A828,"_",$B828), 'Srbench noise 0'!$A$1:$AH$1291, 18, FALSE),"")</f>
        <v>3600.9</v>
      </c>
      <c r="H828" s="17" t="str">
        <f>_xlfn.IFNA(VLOOKUP(CONCATENATE($A828,"_",$B828), 'Srbench noise 0'!$A$1:$AH$1291, 28, FALSE),"")</f>
        <v>x0*((x1 + x2)*(0.94123716*x1 + 0.35656834*x2 + 0.0484841*x3**2 + 0.45837774*(-0.31830989*x1 + 0.31830989*x2 + 1)**2) + 2.14989361*log(x3)**2)/(x1 + x2)</v>
      </c>
      <c r="I828" s="17">
        <f t="shared" si="72"/>
        <v>1</v>
      </c>
      <c r="J828" s="17">
        <f t="shared" si="73"/>
        <v>0</v>
      </c>
      <c r="K828" s="4">
        <f t="shared" si="74"/>
        <v>0</v>
      </c>
      <c r="L828" s="3">
        <f>_xlfn.IFNA(VLOOKUP(CONCATENATE($A828,"_",$B828), 'Srbench noise 0.01'!$A$1:$AH$1291, 32, FALSE),"")</f>
        <v>0.99902181999999995</v>
      </c>
      <c r="M828" s="17">
        <f>_xlfn.IFNA(VLOOKUP(CONCATENATE($A828,"_",$B828), 'Srbench noise 0.01'!$A$1:$AH$1291, 34, FALSE),"")</f>
        <v>0.22785425000000001</v>
      </c>
      <c r="N828" s="17">
        <f>_xlfn.IFNA(VLOOKUP(CONCATENATE($A828,"_",$B828), 'Srbench noise 0.01'!$A$1:$AH$1291, 16, FALSE),"")</f>
        <v>36</v>
      </c>
      <c r="O828" s="17">
        <f>_xlfn.IFNA(VLOOKUP(CONCATENATE($A828,"_",$B828), 'Srbench noise 0.01'!$A$1:$AH$1291, 18, FALSE),"")</f>
        <v>187.3</v>
      </c>
      <c r="P828" s="17" t="str">
        <f>_xlfn.IFNA(VLOOKUP(CONCATENATE($A828,"_",$B828), 'Srbench noise 0.01'!$A$1:$AH$1291, 28, FALSE),"")</f>
        <v>x0*(1.2*x3 + (x1 + x2)*(0.68*x1 + 0.68*x2 + 0.06*x3**2 + 0.05*(x1 - x2)**2))/(x1 + x2)</v>
      </c>
      <c r="Q828" s="17">
        <f t="shared" si="75"/>
        <v>1</v>
      </c>
      <c r="R828" s="17">
        <f t="shared" si="76"/>
        <v>0</v>
      </c>
      <c r="S828" s="4">
        <f t="shared" si="77"/>
        <v>0</v>
      </c>
    </row>
    <row r="829" spans="1:19" x14ac:dyDescent="0.25">
      <c r="A829" t="s">
        <v>92</v>
      </c>
      <c r="B829">
        <v>16850</v>
      </c>
      <c r="C829" t="str">
        <f>VLOOKUP(A829,'srbench true models'!$A$1:$B$133,2,FALSE)</f>
        <v xml:space="preserve"> mom*sqrt(Bx**2+By**2+Bz**2)</v>
      </c>
      <c r="D829" s="3">
        <f>_xlfn.IFNA(VLOOKUP(CONCATENATE($A829,"_",$B829), 'Srbench noise 0'!$A$1:$AH$1291, 32, FALSE),"")</f>
        <v>0.99983860000000002</v>
      </c>
      <c r="E829" s="17">
        <f>_xlfn.IFNA(VLOOKUP(CONCATENATE($A829,"_",$B829), 'Srbench noise 0'!$A$1:$AH$1291, 34, FALSE),"")</f>
        <v>9.2764289999999999E-2</v>
      </c>
      <c r="F829" s="17">
        <f>_xlfn.IFNA(VLOOKUP(CONCATENATE($A829,"_",$B829), 'Srbench noise 0'!$A$1:$AH$1291, 16, FALSE),"")</f>
        <v>45</v>
      </c>
      <c r="G829" s="17">
        <f>_xlfn.IFNA(VLOOKUP(CONCATENATE($A829,"_",$B829), 'Srbench noise 0'!$A$1:$AH$1291, 18, FALSE),"")</f>
        <v>3601.1</v>
      </c>
      <c r="H829" s="17" t="str">
        <f>_xlfn.IFNA(VLOOKUP(CONCATENATE($A829,"_",$B829), 'Srbench noise 0'!$A$1:$AH$1291, 28, FALSE),"")</f>
        <v>0.31884499*x0*x1 + 0.66841861*x0*x2 + 0.67012219*x0*x3 + 0.04837632*x0*(-x2 + x3)**2 + 0.50442324*x0*(-0.31830989*x1 + log(0.31830989*x2 + 0.31830989*x3 + 1/x1) - 0.5)**2 + 0.02730983</v>
      </c>
      <c r="I829" s="17">
        <f t="shared" si="72"/>
        <v>1</v>
      </c>
      <c r="J829" s="17">
        <f t="shared" si="73"/>
        <v>0</v>
      </c>
      <c r="K829" s="4">
        <f t="shared" si="74"/>
        <v>0</v>
      </c>
      <c r="L829" s="3">
        <f>_xlfn.IFNA(VLOOKUP(CONCATENATE($A829,"_",$B829), 'Srbench noise 0.01'!$A$1:$AH$1291, 32, FALSE),"")</f>
        <v>0.99970831000000004</v>
      </c>
      <c r="M829" s="17">
        <f>_xlfn.IFNA(VLOOKUP(CONCATENATE($A829,"_",$B829), 'Srbench noise 0.01'!$A$1:$AH$1291, 34, FALSE),"")</f>
        <v>0.12470602</v>
      </c>
      <c r="N829" s="17">
        <f>_xlfn.IFNA(VLOOKUP(CONCATENATE($A829,"_",$B829), 'Srbench noise 0.01'!$A$1:$AH$1291, 16, FALSE),"")</f>
        <v>34</v>
      </c>
      <c r="O829" s="17">
        <f>_xlfn.IFNA(VLOOKUP(CONCATENATE($A829,"_",$B829), 'Srbench noise 0.01'!$A$1:$AH$1291, 18, FALSE),"")</f>
        <v>185.9</v>
      </c>
      <c r="P829" s="17" t="str">
        <f>_xlfn.IFNA(VLOOKUP(CONCATENATE($A829,"_",$B829), 'Srbench noise 0.01'!$A$1:$AH$1291, 28, FALSE),"")</f>
        <v>x0*(0.56*x1 + 0.56*x2 + 0.56*x3 + 0.05*(x1 - x3)**2 + 0.06*(-0.5*x1 + x2 - 0.5*x3)**2 + 0.17)</v>
      </c>
      <c r="Q829" s="17">
        <f t="shared" si="75"/>
        <v>1</v>
      </c>
      <c r="R829" s="17">
        <f t="shared" si="76"/>
        <v>0</v>
      </c>
      <c r="S829" s="4">
        <f t="shared" si="77"/>
        <v>0</v>
      </c>
    </row>
    <row r="830" spans="1:19" x14ac:dyDescent="0.25">
      <c r="A830" t="s">
        <v>92</v>
      </c>
      <c r="B830">
        <v>21962</v>
      </c>
      <c r="C830" t="str">
        <f>VLOOKUP(A830,'srbench true models'!$A$1:$B$133,2,FALSE)</f>
        <v xml:space="preserve"> mom*sqrt(Bx**2+By**2+Bz**2)</v>
      </c>
      <c r="D830" s="3">
        <f>_xlfn.IFNA(VLOOKUP(CONCATENATE($A830,"_",$B830), 'Srbench noise 0'!$A$1:$AH$1291, 32, FALSE),"")</f>
        <v>0.99991348000000002</v>
      </c>
      <c r="E830" s="17">
        <f>_xlfn.IFNA(VLOOKUP(CONCATENATE($A830,"_",$B830), 'Srbench noise 0'!$A$1:$AH$1291, 34, FALSE),"")</f>
        <v>6.7328029999999997E-2</v>
      </c>
      <c r="F830" s="17">
        <f>_xlfn.IFNA(VLOOKUP(CONCATENATE($A830,"_",$B830), 'Srbench noise 0'!$A$1:$AH$1291, 16, FALSE),"")</f>
        <v>34</v>
      </c>
      <c r="G830" s="17">
        <f>_xlfn.IFNA(VLOOKUP(CONCATENATE($A830,"_",$B830), 'Srbench noise 0'!$A$1:$AH$1291, 18, FALSE),"")</f>
        <v>3601.6</v>
      </c>
      <c r="H830" s="17" t="str">
        <f>_xlfn.IFNA(VLOOKUP(CONCATENATE($A830,"_",$B830), 'Srbench noise 0'!$A$1:$AH$1291, 28, FALSE),"")</f>
        <v>1.21423573*x0*x1**2/(x1 + x2 + x3) - 0.10894363*x0*x1 + 1.21808983*x0*x2 + 1.21827536*x0*x3 - 0.99964854*x0*(x2*x3)**0.5 + 0.02223855</v>
      </c>
      <c r="I830" s="17">
        <f t="shared" si="72"/>
        <v>1</v>
      </c>
      <c r="J830" s="17">
        <f t="shared" si="73"/>
        <v>0</v>
      </c>
      <c r="K830" s="4">
        <f t="shared" si="74"/>
        <v>0</v>
      </c>
      <c r="L830" s="3">
        <f>_xlfn.IFNA(VLOOKUP(CONCATENATE($A830,"_",$B830), 'Srbench noise 0.01'!$A$1:$AH$1291, 32, FALSE),"")</f>
        <v>0.97634661</v>
      </c>
      <c r="M830" s="17">
        <f>_xlfn.IFNA(VLOOKUP(CONCATENATE($A830,"_",$B830), 'Srbench noise 0.01'!$A$1:$AH$1291, 34, FALSE),"")</f>
        <v>1.11320128</v>
      </c>
      <c r="N830" s="17">
        <f>_xlfn.IFNA(VLOOKUP(CONCATENATE($A830,"_",$B830), 'Srbench noise 0.01'!$A$1:$AH$1291, 16, FALSE),"")</f>
        <v>36</v>
      </c>
      <c r="O830" s="17">
        <f>_xlfn.IFNA(VLOOKUP(CONCATENATE($A830,"_",$B830), 'Srbench noise 0.01'!$A$1:$AH$1291, 18, FALSE),"")</f>
        <v>167.8</v>
      </c>
      <c r="P830" s="17" t="str">
        <f>_xlfn.IFNA(VLOOKUP(CONCATENATE($A830,"_",$B830), 'Srbench noise 0.01'!$A$1:$AH$1291, 28, FALSE),"")</f>
        <v>0.57*x0*x1 + 0.28*x0*x1/x3 - 0.e-2*x0*x2**2*x3 + 0.1*x0*x2**2 + 0.77*x0*x3 + 0.27*x0*x2/x1</v>
      </c>
      <c r="Q830" s="17">
        <f t="shared" si="75"/>
        <v>0</v>
      </c>
      <c r="R830" s="17">
        <f t="shared" si="76"/>
        <v>0</v>
      </c>
      <c r="S830" s="4">
        <f t="shared" si="77"/>
        <v>0</v>
      </c>
    </row>
    <row r="831" spans="1:19" x14ac:dyDescent="0.25">
      <c r="A831" t="s">
        <v>92</v>
      </c>
      <c r="B831">
        <v>23654</v>
      </c>
      <c r="C831" t="str">
        <f>VLOOKUP(A831,'srbench true models'!$A$1:$B$133,2,FALSE)</f>
        <v xml:space="preserve"> mom*sqrt(Bx**2+By**2+Bz**2)</v>
      </c>
      <c r="D831" s="3">
        <f>_xlfn.IFNA(VLOOKUP(CONCATENATE($A831,"_",$B831), 'Srbench noise 0'!$A$1:$AH$1291, 32, FALSE),"")</f>
        <v>0.99991598000000004</v>
      </c>
      <c r="E831" s="17">
        <f>_xlfn.IFNA(VLOOKUP(CONCATENATE($A831,"_",$B831), 'Srbench noise 0'!$A$1:$AH$1291, 34, FALSE),"")</f>
        <v>6.7022509999999993E-2</v>
      </c>
      <c r="F831" s="17">
        <f>_xlfn.IFNA(VLOOKUP(CONCATENATE($A831,"_",$B831), 'Srbench noise 0'!$A$1:$AH$1291, 16, FALSE),"")</f>
        <v>55</v>
      </c>
      <c r="G831" s="17">
        <f>_xlfn.IFNA(VLOOKUP(CONCATENATE($A831,"_",$B831), 'Srbench noise 0'!$A$1:$AH$1291, 18, FALSE),"")</f>
        <v>3601.2</v>
      </c>
      <c r="H831" s="17" t="str">
        <f>_xlfn.IFNA(VLOOKUP(CONCATENATE($A831,"_",$B831), 'Srbench noise 0'!$A$1:$AH$1291, 28, FALSE),"")</f>
        <v>-0.02496517*x0*x1*x3 + 0.73494853*x0*x1 - 0.02611488*x0*x2*x3 + 0.73826757*x0*x2 + 1.40239673*x0*x3/(x1 + x2 + 1) + 0.59357648*x0*(-x1 + x2)**2/(x3 + 10) + 0.06380246*x0*(x3 + 1)**2 - 0.3774537*x0</v>
      </c>
      <c r="I831" s="17">
        <f t="shared" si="72"/>
        <v>1</v>
      </c>
      <c r="J831" s="17">
        <f t="shared" si="73"/>
        <v>0</v>
      </c>
      <c r="K831" s="4">
        <f t="shared" si="74"/>
        <v>0</v>
      </c>
      <c r="L831" s="3">
        <f>_xlfn.IFNA(VLOOKUP(CONCATENATE($A831,"_",$B831), 'Srbench noise 0.01'!$A$1:$AH$1291, 32, FALSE),"")</f>
        <v>0.99938433999999998</v>
      </c>
      <c r="M831" s="17">
        <f>_xlfn.IFNA(VLOOKUP(CONCATENATE($A831,"_",$B831), 'Srbench noise 0.01'!$A$1:$AH$1291, 34, FALSE),"")</f>
        <v>0.18142229000000001</v>
      </c>
      <c r="N831" s="17">
        <f>_xlfn.IFNA(VLOOKUP(CONCATENATE($A831,"_",$B831), 'Srbench noise 0.01'!$A$1:$AH$1291, 16, FALSE),"")</f>
        <v>36</v>
      </c>
      <c r="O831" s="17">
        <f>_xlfn.IFNA(VLOOKUP(CONCATENATE($A831,"_",$B831), 'Srbench noise 0.01'!$A$1:$AH$1291, 18, FALSE),"")</f>
        <v>164</v>
      </c>
      <c r="P831" s="17" t="str">
        <f>_xlfn.IFNA(VLOOKUP(CONCATENATE($A831,"_",$B831), 'Srbench noise 0.01'!$A$1:$AH$1291, 28, FALSE),"")</f>
        <v>x0*(1.15*x1 + (x2 + x3)*(0.06*x1**2 + 0.68*x2 + 0.68*x3 + 0.05*(x2 - x3)**2))/(x2 + x3)</v>
      </c>
      <c r="Q831" s="17">
        <f t="shared" si="75"/>
        <v>1</v>
      </c>
      <c r="R831" s="17">
        <f t="shared" si="76"/>
        <v>0</v>
      </c>
      <c r="S831" s="4">
        <f t="shared" si="77"/>
        <v>0</v>
      </c>
    </row>
    <row r="832" spans="1:19" x14ac:dyDescent="0.25">
      <c r="A832" t="s">
        <v>92</v>
      </c>
      <c r="B832">
        <v>28020</v>
      </c>
      <c r="C832" t="str">
        <f>VLOOKUP(A832,'srbench true models'!$A$1:$B$133,2,FALSE)</f>
        <v xml:space="preserve"> mom*sqrt(Bx**2+By**2+Bz**2)</v>
      </c>
      <c r="D832" s="3">
        <f>_xlfn.IFNA(VLOOKUP(CONCATENATE($A832,"_",$B832), 'Srbench noise 0'!$A$1:$AH$1291, 32, FALSE),"")</f>
        <v>0.99999269999999996</v>
      </c>
      <c r="E832" s="17">
        <f>_xlfn.IFNA(VLOOKUP(CONCATENATE($A832,"_",$B832), 'Srbench noise 0'!$A$1:$AH$1291, 34, FALSE),"")</f>
        <v>1.9527220000000001E-2</v>
      </c>
      <c r="F832" s="17">
        <f>_xlfn.IFNA(VLOOKUP(CONCATENATE($A832,"_",$B832), 'Srbench noise 0'!$A$1:$AH$1291, 16, FALSE),"")</f>
        <v>33</v>
      </c>
      <c r="G832" s="17">
        <f>_xlfn.IFNA(VLOOKUP(CONCATENATE($A832,"_",$B832), 'Srbench noise 0'!$A$1:$AH$1291, 18, FALSE),"")</f>
        <v>3600.3</v>
      </c>
      <c r="H832" s="17" t="str">
        <f>_xlfn.IFNA(VLOOKUP(CONCATENATE($A832,"_",$B832), 'Srbench noise 0'!$A$1:$AH$1291, 28, FALSE),"")</f>
        <v>x0*(-1.62628991*x1*x2 + 1.61080277*x3**2 + (x1 + x2 + x3)*(1.11852421*x1 + 1.11870764*x2 - 0.49802941*x3))/(x1 + x2 + x3)</v>
      </c>
      <c r="I832" s="17">
        <f t="shared" si="72"/>
        <v>1</v>
      </c>
      <c r="J832" s="17">
        <f t="shared" si="73"/>
        <v>0</v>
      </c>
      <c r="K832" s="4">
        <f t="shared" si="74"/>
        <v>0</v>
      </c>
      <c r="L832" s="3">
        <f>_xlfn.IFNA(VLOOKUP(CONCATENATE($A832,"_",$B832), 'Srbench noise 0.01'!$A$1:$AH$1291, 32, FALSE),"")</f>
        <v>0.97324885999999999</v>
      </c>
      <c r="M832" s="17">
        <f>_xlfn.IFNA(VLOOKUP(CONCATENATE($A832,"_",$B832), 'Srbench noise 0.01'!$A$1:$AH$1291, 34, FALSE),"")</f>
        <v>1.1821172499999999</v>
      </c>
      <c r="N832" s="17">
        <f>_xlfn.IFNA(VLOOKUP(CONCATENATE($A832,"_",$B832), 'Srbench noise 0.01'!$A$1:$AH$1291, 16, FALSE),"")</f>
        <v>36</v>
      </c>
      <c r="O832" s="17">
        <f>_xlfn.IFNA(VLOOKUP(CONCATENATE($A832,"_",$B832), 'Srbench noise 0.01'!$A$1:$AH$1291, 18, FALSE),"")</f>
        <v>167.3</v>
      </c>
      <c r="P832" s="17" t="str">
        <f>_xlfn.IFNA(VLOOKUP(CONCATENATE($A832,"_",$B832), 'Srbench noise 0.01'!$A$1:$AH$1291, 28, FALSE),"")</f>
        <v>-0.e-2*x0*x1**2*x2 + 0.1*x0*x1**2 + 0.3*x0*x1/x3 + 0.75*x0*x2 + 0.59*x0*x3 + 0.27*x0*x3/x2</v>
      </c>
      <c r="Q832" s="17">
        <f t="shared" si="75"/>
        <v>0</v>
      </c>
      <c r="R832" s="17">
        <f t="shared" si="76"/>
        <v>0</v>
      </c>
      <c r="S832" s="4">
        <f t="shared" si="77"/>
        <v>0</v>
      </c>
    </row>
    <row r="833" spans="1:19" x14ac:dyDescent="0.25">
      <c r="A833" t="s">
        <v>92</v>
      </c>
      <c r="B833">
        <v>29910</v>
      </c>
      <c r="C833" t="str">
        <f>VLOOKUP(A833,'srbench true models'!$A$1:$B$133,2,FALSE)</f>
        <v xml:space="preserve"> mom*sqrt(Bx**2+By**2+Bz**2)</v>
      </c>
      <c r="D833" s="3" t="str">
        <f>_xlfn.IFNA(VLOOKUP(CONCATENATE($A833,"_",$B833), 'Srbench noise 0'!$A$1:$AH$1291, 32, FALSE),"")</f>
        <v/>
      </c>
      <c r="E833" s="17" t="str">
        <f>_xlfn.IFNA(VLOOKUP(CONCATENATE($A833,"_",$B833), 'Srbench noise 0'!$A$1:$AH$1291, 34, FALSE),"")</f>
        <v/>
      </c>
      <c r="F833" s="17" t="str">
        <f>_xlfn.IFNA(VLOOKUP(CONCATENATE($A833,"_",$B833), 'Srbench noise 0'!$A$1:$AH$1291, 16, FALSE),"")</f>
        <v/>
      </c>
      <c r="G833" s="17" t="str">
        <f>_xlfn.IFNA(VLOOKUP(CONCATENATE($A833,"_",$B833), 'Srbench noise 0'!$A$1:$AH$1291, 18, FALSE),"")</f>
        <v/>
      </c>
      <c r="H833" s="17" t="str">
        <f>_xlfn.IFNA(VLOOKUP(CONCATENATE($A833,"_",$B833), 'Srbench noise 0'!$A$1:$AH$1291, 28, FALSE),"")</f>
        <v/>
      </c>
      <c r="I833" s="17">
        <f t="shared" si="72"/>
        <v>1</v>
      </c>
      <c r="J833" s="17">
        <f t="shared" si="73"/>
        <v>0</v>
      </c>
      <c r="K833" s="4">
        <f t="shared" si="74"/>
        <v>0</v>
      </c>
      <c r="L833" s="3" t="str">
        <f>_xlfn.IFNA(VLOOKUP(CONCATENATE($A833,"_",$B833), 'Srbench noise 0.01'!$A$1:$AH$1291, 32, FALSE),"")</f>
        <v/>
      </c>
      <c r="M833" s="17" t="str">
        <f>_xlfn.IFNA(VLOOKUP(CONCATENATE($A833,"_",$B833), 'Srbench noise 0.01'!$A$1:$AH$1291, 34, FALSE),"")</f>
        <v/>
      </c>
      <c r="N833" s="17" t="str">
        <f>_xlfn.IFNA(VLOOKUP(CONCATENATE($A833,"_",$B833), 'Srbench noise 0.01'!$A$1:$AH$1291, 16, FALSE),"")</f>
        <v/>
      </c>
      <c r="O833" s="17" t="str">
        <f>_xlfn.IFNA(VLOOKUP(CONCATENATE($A833,"_",$B833), 'Srbench noise 0.01'!$A$1:$AH$1291, 18, FALSE),"")</f>
        <v/>
      </c>
      <c r="P833" s="17" t="str">
        <f>_xlfn.IFNA(VLOOKUP(CONCATENATE($A833,"_",$B833), 'Srbench noise 0.01'!$A$1:$AH$1291, 28, FALSE),"")</f>
        <v/>
      </c>
      <c r="Q833" s="17">
        <f t="shared" si="75"/>
        <v>1</v>
      </c>
      <c r="R833" s="17">
        <f t="shared" si="76"/>
        <v>0</v>
      </c>
      <c r="S833" s="4">
        <f t="shared" si="77"/>
        <v>0</v>
      </c>
    </row>
    <row r="834" spans="1:19" x14ac:dyDescent="0.25">
      <c r="A834" t="s">
        <v>22</v>
      </c>
      <c r="B834">
        <v>860</v>
      </c>
      <c r="C834" t="str">
        <f>VLOOKUP(A834,'srbench true models'!$A$1:$B$133,2,FALSE)</f>
        <v xml:space="preserve"> n*(h/(2*3.1415926535))</v>
      </c>
      <c r="D834" s="3">
        <f>_xlfn.IFNA(VLOOKUP(CONCATENATE($A834,"_",$B834), 'Srbench noise 0'!$A$1:$AH$1291, 32, FALSE),"")</f>
        <v>1</v>
      </c>
      <c r="E834" s="17">
        <f>_xlfn.IFNA(VLOOKUP(CONCATENATE($A834,"_",$B834), 'Srbench noise 0'!$A$1:$AH$1291, 34, FALSE),"")</f>
        <v>2.9999999999999997E-8</v>
      </c>
      <c r="F834" s="17">
        <f>_xlfn.IFNA(VLOOKUP(CONCATENATE($A834,"_",$B834), 'Srbench noise 0'!$A$1:$AH$1291, 16, FALSE),"")</f>
        <v>4</v>
      </c>
      <c r="G834" s="17">
        <f>_xlfn.IFNA(VLOOKUP(CONCATENATE($A834,"_",$B834), 'Srbench noise 0'!$A$1:$AH$1291, 18, FALSE),"")</f>
        <v>3.1</v>
      </c>
      <c r="H834" s="17" t="str">
        <f>_xlfn.IFNA(VLOOKUP(CONCATENATE($A834,"_",$B834), 'Srbench noise 0'!$A$1:$AH$1291, 28, FALSE),"")</f>
        <v>0.15915494*x0*x1</v>
      </c>
      <c r="I834" s="17">
        <f t="shared" si="72"/>
        <v>1</v>
      </c>
      <c r="J834" s="17">
        <f t="shared" si="73"/>
        <v>1</v>
      </c>
      <c r="K834" s="4">
        <f t="shared" si="74"/>
        <v>1</v>
      </c>
      <c r="L834" s="3">
        <f>_xlfn.IFNA(VLOOKUP(CONCATENATE($A834,"_",$B834), 'Srbench noise 0.01'!$A$1:$AH$1291, 32, FALSE),"")</f>
        <v>0.99988337999999999</v>
      </c>
      <c r="M834" s="17">
        <f>_xlfn.IFNA(VLOOKUP(CONCATENATE($A834,"_",$B834), 'Srbench noise 0.01'!$A$1:$AH$1291, 34, FALSE),"")</f>
        <v>8.7393599999999998E-3</v>
      </c>
      <c r="N834" s="17">
        <f>_xlfn.IFNA(VLOOKUP(CONCATENATE($A834,"_",$B834), 'Srbench noise 0.01'!$A$1:$AH$1291, 16, FALSE),"")</f>
        <v>4</v>
      </c>
      <c r="O834" s="17">
        <f>_xlfn.IFNA(VLOOKUP(CONCATENATE($A834,"_",$B834), 'Srbench noise 0.01'!$A$1:$AH$1291, 18, FALSE),"")</f>
        <v>2.2999999999999998</v>
      </c>
      <c r="P834" s="17" t="str">
        <f>_xlfn.IFNA(VLOOKUP(CONCATENATE($A834,"_",$B834), 'Srbench noise 0.01'!$A$1:$AH$1291, 28, FALSE),"")</f>
        <v>0.16*x0*x1</v>
      </c>
      <c r="Q834" s="17">
        <f t="shared" si="75"/>
        <v>1</v>
      </c>
      <c r="R834" s="17">
        <f t="shared" si="76"/>
        <v>0</v>
      </c>
      <c r="S834" s="4">
        <f t="shared" si="77"/>
        <v>0</v>
      </c>
    </row>
    <row r="835" spans="1:19" x14ac:dyDescent="0.25">
      <c r="A835" t="s">
        <v>22</v>
      </c>
      <c r="B835">
        <v>4426</v>
      </c>
      <c r="C835" t="str">
        <f>VLOOKUP(A835,'srbench true models'!$A$1:$B$133,2,FALSE)</f>
        <v xml:space="preserve"> n*(h/(2*3.1415926535))</v>
      </c>
      <c r="D835" s="3">
        <f>_xlfn.IFNA(VLOOKUP(CONCATENATE($A835,"_",$B835), 'Srbench noise 0'!$A$1:$AH$1291, 32, FALSE),"")</f>
        <v>1</v>
      </c>
      <c r="E835" s="17">
        <f>_xlfn.IFNA(VLOOKUP(CONCATENATE($A835,"_",$B835), 'Srbench noise 0'!$A$1:$AH$1291, 34, FALSE),"")</f>
        <v>2.9999999999999997E-8</v>
      </c>
      <c r="F835" s="17">
        <f>_xlfn.IFNA(VLOOKUP(CONCATENATE($A835,"_",$B835), 'Srbench noise 0'!$A$1:$AH$1291, 16, FALSE),"")</f>
        <v>4</v>
      </c>
      <c r="G835" s="17">
        <f>_xlfn.IFNA(VLOOKUP(CONCATENATE($A835,"_",$B835), 'Srbench noise 0'!$A$1:$AH$1291, 18, FALSE),"")</f>
        <v>2.2000000000000002</v>
      </c>
      <c r="H835" s="17" t="str">
        <f>_xlfn.IFNA(VLOOKUP(CONCATENATE($A835,"_",$B835), 'Srbench noise 0'!$A$1:$AH$1291, 28, FALSE),"")</f>
        <v>0.15915494*x0*x1</v>
      </c>
      <c r="I835" s="17">
        <f t="shared" si="72"/>
        <v>1</v>
      </c>
      <c r="J835" s="17">
        <f t="shared" si="73"/>
        <v>1</v>
      </c>
      <c r="K835" s="4">
        <f t="shared" si="74"/>
        <v>1</v>
      </c>
      <c r="L835" s="3">
        <f>_xlfn.IFNA(VLOOKUP(CONCATENATE($A835,"_",$B835), 'Srbench noise 0.01'!$A$1:$AH$1291, 32, FALSE),"")</f>
        <v>0.99988378</v>
      </c>
      <c r="M835" s="17">
        <f>_xlfn.IFNA(VLOOKUP(CONCATENATE($A835,"_",$B835), 'Srbench noise 0.01'!$A$1:$AH$1291, 34, FALSE),"")</f>
        <v>8.6679300000000008E-3</v>
      </c>
      <c r="N835" s="17">
        <f>_xlfn.IFNA(VLOOKUP(CONCATENATE($A835,"_",$B835), 'Srbench noise 0.01'!$A$1:$AH$1291, 16, FALSE),"")</f>
        <v>4</v>
      </c>
      <c r="O835" s="17">
        <f>_xlfn.IFNA(VLOOKUP(CONCATENATE($A835,"_",$B835), 'Srbench noise 0.01'!$A$1:$AH$1291, 18, FALSE),"")</f>
        <v>2.2999999999999998</v>
      </c>
      <c r="P835" s="17" t="str">
        <f>_xlfn.IFNA(VLOOKUP(CONCATENATE($A835,"_",$B835), 'Srbench noise 0.01'!$A$1:$AH$1291, 28, FALSE),"")</f>
        <v>0.16*x0*x1</v>
      </c>
      <c r="Q835" s="17">
        <f t="shared" si="75"/>
        <v>1</v>
      </c>
      <c r="R835" s="17">
        <f t="shared" si="76"/>
        <v>0</v>
      </c>
      <c r="S835" s="4">
        <f t="shared" si="77"/>
        <v>0</v>
      </c>
    </row>
    <row r="836" spans="1:19" x14ac:dyDescent="0.25">
      <c r="A836" t="s">
        <v>22</v>
      </c>
      <c r="B836">
        <v>5390</v>
      </c>
      <c r="C836" t="str">
        <f>VLOOKUP(A836,'srbench true models'!$A$1:$B$133,2,FALSE)</f>
        <v xml:space="preserve"> n*(h/(2*3.1415926535))</v>
      </c>
      <c r="D836" s="3">
        <f>_xlfn.IFNA(VLOOKUP(CONCATENATE($A836,"_",$B836), 'Srbench noise 0'!$A$1:$AH$1291, 32, FALSE),"")</f>
        <v>1</v>
      </c>
      <c r="E836" s="17">
        <f>_xlfn.IFNA(VLOOKUP(CONCATENATE($A836,"_",$B836), 'Srbench noise 0'!$A$1:$AH$1291, 34, FALSE),"")</f>
        <v>2.9999999999999997E-8</v>
      </c>
      <c r="F836" s="17">
        <f>_xlfn.IFNA(VLOOKUP(CONCATENATE($A836,"_",$B836), 'Srbench noise 0'!$A$1:$AH$1291, 16, FALSE),"")</f>
        <v>4</v>
      </c>
      <c r="G836" s="17">
        <f>_xlfn.IFNA(VLOOKUP(CONCATENATE($A836,"_",$B836), 'Srbench noise 0'!$A$1:$AH$1291, 18, FALSE),"")</f>
        <v>3</v>
      </c>
      <c r="H836" s="17" t="str">
        <f>_xlfn.IFNA(VLOOKUP(CONCATENATE($A836,"_",$B836), 'Srbench noise 0'!$A$1:$AH$1291, 28, FALSE),"")</f>
        <v>0.15915494*x0*x1</v>
      </c>
      <c r="I836" s="17">
        <f t="shared" si="72"/>
        <v>1</v>
      </c>
      <c r="J836" s="17">
        <f t="shared" si="73"/>
        <v>1</v>
      </c>
      <c r="K836" s="4">
        <f t="shared" si="74"/>
        <v>1</v>
      </c>
      <c r="L836" s="3">
        <f>_xlfn.IFNA(VLOOKUP(CONCATENATE($A836,"_",$B836), 'Srbench noise 0.01'!$A$1:$AH$1291, 32, FALSE),"")</f>
        <v>0.99988224999999997</v>
      </c>
      <c r="M836" s="17">
        <f>_xlfn.IFNA(VLOOKUP(CONCATENATE($A836,"_",$B836), 'Srbench noise 0.01'!$A$1:$AH$1291, 34, FALSE),"")</f>
        <v>8.6938899999999993E-3</v>
      </c>
      <c r="N836" s="17">
        <f>_xlfn.IFNA(VLOOKUP(CONCATENATE($A836,"_",$B836), 'Srbench noise 0.01'!$A$1:$AH$1291, 16, FALSE),"")</f>
        <v>4</v>
      </c>
      <c r="O836" s="17">
        <f>_xlfn.IFNA(VLOOKUP(CONCATENATE($A836,"_",$B836), 'Srbench noise 0.01'!$A$1:$AH$1291, 18, FALSE),"")</f>
        <v>2.1</v>
      </c>
      <c r="P836" s="17" t="str">
        <f>_xlfn.IFNA(VLOOKUP(CONCATENATE($A836,"_",$B836), 'Srbench noise 0.01'!$A$1:$AH$1291, 28, FALSE),"")</f>
        <v>0.16*x0*x1</v>
      </c>
      <c r="Q836" s="17">
        <f t="shared" si="75"/>
        <v>1</v>
      </c>
      <c r="R836" s="17">
        <f t="shared" si="76"/>
        <v>0</v>
      </c>
      <c r="S836" s="4">
        <f t="shared" si="77"/>
        <v>0</v>
      </c>
    </row>
    <row r="837" spans="1:19" x14ac:dyDescent="0.25">
      <c r="A837" t="s">
        <v>22</v>
      </c>
      <c r="B837">
        <v>14423</v>
      </c>
      <c r="C837" t="str">
        <f>VLOOKUP(A837,'srbench true models'!$A$1:$B$133,2,FALSE)</f>
        <v xml:space="preserve"> n*(h/(2*3.1415926535))</v>
      </c>
      <c r="D837" s="3">
        <f>_xlfn.IFNA(VLOOKUP(CONCATENATE($A837,"_",$B837), 'Srbench noise 0'!$A$1:$AH$1291, 32, FALSE),"")</f>
        <v>1</v>
      </c>
      <c r="E837" s="17">
        <f>_xlfn.IFNA(VLOOKUP(CONCATENATE($A837,"_",$B837), 'Srbench noise 0'!$A$1:$AH$1291, 34, FALSE),"")</f>
        <v>2.9999999999999997E-8</v>
      </c>
      <c r="F837" s="17">
        <f>_xlfn.IFNA(VLOOKUP(CONCATENATE($A837,"_",$B837), 'Srbench noise 0'!$A$1:$AH$1291, 16, FALSE),"")</f>
        <v>4</v>
      </c>
      <c r="G837" s="17">
        <f>_xlfn.IFNA(VLOOKUP(CONCATENATE($A837,"_",$B837), 'Srbench noise 0'!$A$1:$AH$1291, 18, FALSE),"")</f>
        <v>2.4</v>
      </c>
      <c r="H837" s="17" t="str">
        <f>_xlfn.IFNA(VLOOKUP(CONCATENATE($A837,"_",$B837), 'Srbench noise 0'!$A$1:$AH$1291, 28, FALSE),"")</f>
        <v>0.15915494*x0*x1</v>
      </c>
      <c r="I837" s="17">
        <f t="shared" ref="I837:I900" si="78">IF(D837&gt;0.999,1,0)</f>
        <v>1</v>
      </c>
      <c r="J837" s="17">
        <f t="shared" ref="J837:J900" si="79">IF(AND(D837=1, E837&lt;0.000001),1,IF(AND(D837&gt;0.999,E837&lt;0.001),"?",0))</f>
        <v>1</v>
      </c>
      <c r="K837" s="4">
        <f t="shared" ref="K837:K900" si="80">IF(J837&lt;&gt;"?",J837,"")</f>
        <v>1</v>
      </c>
      <c r="L837" s="3">
        <f>_xlfn.IFNA(VLOOKUP(CONCATENATE($A837,"_",$B837), 'Srbench noise 0.01'!$A$1:$AH$1291, 32, FALSE),"")</f>
        <v>0.99988250999999995</v>
      </c>
      <c r="M837" s="17">
        <f>_xlfn.IFNA(VLOOKUP(CONCATENATE($A837,"_",$B837), 'Srbench noise 0.01'!$A$1:$AH$1291, 34, FALSE),"")</f>
        <v>8.7399799999999996E-3</v>
      </c>
      <c r="N837" s="17">
        <f>_xlfn.IFNA(VLOOKUP(CONCATENATE($A837,"_",$B837), 'Srbench noise 0.01'!$A$1:$AH$1291, 16, FALSE),"")</f>
        <v>4</v>
      </c>
      <c r="O837" s="17">
        <f>_xlfn.IFNA(VLOOKUP(CONCATENATE($A837,"_",$B837), 'Srbench noise 0.01'!$A$1:$AH$1291, 18, FALSE),"")</f>
        <v>1.9</v>
      </c>
      <c r="P837" s="17" t="str">
        <f>_xlfn.IFNA(VLOOKUP(CONCATENATE($A837,"_",$B837), 'Srbench noise 0.01'!$A$1:$AH$1291, 28, FALSE),"")</f>
        <v>0.16*x0*x1</v>
      </c>
      <c r="Q837" s="17">
        <f t="shared" ref="Q837:Q900" si="81">IF(L837&gt;0.999,1,0)</f>
        <v>1</v>
      </c>
      <c r="R837" s="17">
        <f t="shared" ref="R837:R900" si="82">IF(AND(L837=1, M837&lt;0.000001),1,IF(AND(L837&gt;0.999,M837&lt;0.001),"?",0))</f>
        <v>0</v>
      </c>
      <c r="S837" s="4">
        <f t="shared" ref="S837:S900" si="83">IF(R837&lt;&gt;"?",R837,"")</f>
        <v>0</v>
      </c>
    </row>
    <row r="838" spans="1:19" x14ac:dyDescent="0.25">
      <c r="A838" t="s">
        <v>22</v>
      </c>
      <c r="B838">
        <v>15795</v>
      </c>
      <c r="C838" t="str">
        <f>VLOOKUP(A838,'srbench true models'!$A$1:$B$133,2,FALSE)</f>
        <v xml:space="preserve"> n*(h/(2*3.1415926535))</v>
      </c>
      <c r="D838" s="3">
        <f>_xlfn.IFNA(VLOOKUP(CONCATENATE($A838,"_",$B838), 'Srbench noise 0'!$A$1:$AH$1291, 32, FALSE),"")</f>
        <v>1</v>
      </c>
      <c r="E838" s="17">
        <f>_xlfn.IFNA(VLOOKUP(CONCATENATE($A838,"_",$B838), 'Srbench noise 0'!$A$1:$AH$1291, 34, FALSE),"")</f>
        <v>2.9999999999999997E-8</v>
      </c>
      <c r="F838" s="17">
        <f>_xlfn.IFNA(VLOOKUP(CONCATENATE($A838,"_",$B838), 'Srbench noise 0'!$A$1:$AH$1291, 16, FALSE),"")</f>
        <v>4</v>
      </c>
      <c r="G838" s="17">
        <f>_xlfn.IFNA(VLOOKUP(CONCATENATE($A838,"_",$B838), 'Srbench noise 0'!$A$1:$AH$1291, 18, FALSE),"")</f>
        <v>3.4</v>
      </c>
      <c r="H838" s="17" t="str">
        <f>_xlfn.IFNA(VLOOKUP(CONCATENATE($A838,"_",$B838), 'Srbench noise 0'!$A$1:$AH$1291, 28, FALSE),"")</f>
        <v>0.15915494*x0*x1</v>
      </c>
      <c r="I838" s="17">
        <f t="shared" si="78"/>
        <v>1</v>
      </c>
      <c r="J838" s="17">
        <f t="shared" si="79"/>
        <v>1</v>
      </c>
      <c r="K838" s="4">
        <f t="shared" si="80"/>
        <v>1</v>
      </c>
      <c r="L838" s="3">
        <f>_xlfn.IFNA(VLOOKUP(CONCATENATE($A838,"_",$B838), 'Srbench noise 0.01'!$A$1:$AH$1291, 32, FALSE),"")</f>
        <v>0.99988339000000004</v>
      </c>
      <c r="M838" s="17">
        <f>_xlfn.IFNA(VLOOKUP(CONCATENATE($A838,"_",$B838), 'Srbench noise 0.01'!$A$1:$AH$1291, 34, FALSE),"")</f>
        <v>8.7081399999999996E-3</v>
      </c>
      <c r="N838" s="17">
        <f>_xlfn.IFNA(VLOOKUP(CONCATENATE($A838,"_",$B838), 'Srbench noise 0.01'!$A$1:$AH$1291, 16, FALSE),"")</f>
        <v>4</v>
      </c>
      <c r="O838" s="17">
        <f>_xlfn.IFNA(VLOOKUP(CONCATENATE($A838,"_",$B838), 'Srbench noise 0.01'!$A$1:$AH$1291, 18, FALSE),"")</f>
        <v>2.5</v>
      </c>
      <c r="P838" s="17" t="str">
        <f>_xlfn.IFNA(VLOOKUP(CONCATENATE($A838,"_",$B838), 'Srbench noise 0.01'!$A$1:$AH$1291, 28, FALSE),"")</f>
        <v>0.16*x0*x1</v>
      </c>
      <c r="Q838" s="17">
        <f t="shared" si="81"/>
        <v>1</v>
      </c>
      <c r="R838" s="17">
        <f t="shared" si="82"/>
        <v>0</v>
      </c>
      <c r="S838" s="4">
        <f t="shared" si="83"/>
        <v>0</v>
      </c>
    </row>
    <row r="839" spans="1:19" x14ac:dyDescent="0.25">
      <c r="A839" t="s">
        <v>22</v>
      </c>
      <c r="B839">
        <v>16850</v>
      </c>
      <c r="C839" t="str">
        <f>VLOOKUP(A839,'srbench true models'!$A$1:$B$133,2,FALSE)</f>
        <v xml:space="preserve"> n*(h/(2*3.1415926535))</v>
      </c>
      <c r="D839" s="3">
        <f>_xlfn.IFNA(VLOOKUP(CONCATENATE($A839,"_",$B839), 'Srbench noise 0'!$A$1:$AH$1291, 32, FALSE),"")</f>
        <v>1</v>
      </c>
      <c r="E839" s="17">
        <f>_xlfn.IFNA(VLOOKUP(CONCATENATE($A839,"_",$B839), 'Srbench noise 0'!$A$1:$AH$1291, 34, FALSE),"")</f>
        <v>2.9999999999999997E-8</v>
      </c>
      <c r="F839" s="17">
        <f>_xlfn.IFNA(VLOOKUP(CONCATENATE($A839,"_",$B839), 'Srbench noise 0'!$A$1:$AH$1291, 16, FALSE),"")</f>
        <v>4</v>
      </c>
      <c r="G839" s="17">
        <f>_xlfn.IFNA(VLOOKUP(CONCATENATE($A839,"_",$B839), 'Srbench noise 0'!$A$1:$AH$1291, 18, FALSE),"")</f>
        <v>2.2999999999999998</v>
      </c>
      <c r="H839" s="17" t="str">
        <f>_xlfn.IFNA(VLOOKUP(CONCATENATE($A839,"_",$B839), 'Srbench noise 0'!$A$1:$AH$1291, 28, FALSE),"")</f>
        <v>0.15915494*x0*x1</v>
      </c>
      <c r="I839" s="17">
        <f t="shared" si="78"/>
        <v>1</v>
      </c>
      <c r="J839" s="17">
        <f t="shared" si="79"/>
        <v>1</v>
      </c>
      <c r="K839" s="4">
        <f t="shared" si="80"/>
        <v>1</v>
      </c>
      <c r="L839" s="3">
        <f>_xlfn.IFNA(VLOOKUP(CONCATENATE($A839,"_",$B839), 'Srbench noise 0.01'!$A$1:$AH$1291, 32, FALSE),"")</f>
        <v>0.99988374999999996</v>
      </c>
      <c r="M839" s="17">
        <f>_xlfn.IFNA(VLOOKUP(CONCATENATE($A839,"_",$B839), 'Srbench noise 0.01'!$A$1:$AH$1291, 34, FALSE),"")</f>
        <v>8.6789099999999997E-3</v>
      </c>
      <c r="N839" s="17">
        <f>_xlfn.IFNA(VLOOKUP(CONCATENATE($A839,"_",$B839), 'Srbench noise 0.01'!$A$1:$AH$1291, 16, FALSE),"")</f>
        <v>4</v>
      </c>
      <c r="O839" s="17">
        <f>_xlfn.IFNA(VLOOKUP(CONCATENATE($A839,"_",$B839), 'Srbench noise 0.01'!$A$1:$AH$1291, 18, FALSE),"")</f>
        <v>2.4</v>
      </c>
      <c r="P839" s="17" t="str">
        <f>_xlfn.IFNA(VLOOKUP(CONCATENATE($A839,"_",$B839), 'Srbench noise 0.01'!$A$1:$AH$1291, 28, FALSE),"")</f>
        <v>0.16*x0*x1</v>
      </c>
      <c r="Q839" s="17">
        <f t="shared" si="81"/>
        <v>1</v>
      </c>
      <c r="R839" s="17">
        <f t="shared" si="82"/>
        <v>0</v>
      </c>
      <c r="S839" s="4">
        <f t="shared" si="83"/>
        <v>0</v>
      </c>
    </row>
    <row r="840" spans="1:19" x14ac:dyDescent="0.25">
      <c r="A840" t="s">
        <v>22</v>
      </c>
      <c r="B840">
        <v>21962</v>
      </c>
      <c r="C840" t="str">
        <f>VLOOKUP(A840,'srbench true models'!$A$1:$B$133,2,FALSE)</f>
        <v xml:space="preserve"> n*(h/(2*3.1415926535))</v>
      </c>
      <c r="D840" s="3">
        <f>_xlfn.IFNA(VLOOKUP(CONCATENATE($A840,"_",$B840), 'Srbench noise 0'!$A$1:$AH$1291, 32, FALSE),"")</f>
        <v>1</v>
      </c>
      <c r="E840" s="17">
        <f>_xlfn.IFNA(VLOOKUP(CONCATENATE($A840,"_",$B840), 'Srbench noise 0'!$A$1:$AH$1291, 34, FALSE),"")</f>
        <v>2.9999999999999997E-8</v>
      </c>
      <c r="F840" s="17">
        <f>_xlfn.IFNA(VLOOKUP(CONCATENATE($A840,"_",$B840), 'Srbench noise 0'!$A$1:$AH$1291, 16, FALSE),"")</f>
        <v>4</v>
      </c>
      <c r="G840" s="17">
        <f>_xlfn.IFNA(VLOOKUP(CONCATENATE($A840,"_",$B840), 'Srbench noise 0'!$A$1:$AH$1291, 18, FALSE),"")</f>
        <v>2.4</v>
      </c>
      <c r="H840" s="17" t="str">
        <f>_xlfn.IFNA(VLOOKUP(CONCATENATE($A840,"_",$B840), 'Srbench noise 0'!$A$1:$AH$1291, 28, FALSE),"")</f>
        <v>0.15915494*x0*x1</v>
      </c>
      <c r="I840" s="17">
        <f t="shared" si="78"/>
        <v>1</v>
      </c>
      <c r="J840" s="17">
        <f t="shared" si="79"/>
        <v>1</v>
      </c>
      <c r="K840" s="4">
        <f t="shared" si="80"/>
        <v>1</v>
      </c>
      <c r="L840" s="3">
        <f>_xlfn.IFNA(VLOOKUP(CONCATENATE($A840,"_",$B840), 'Srbench noise 0.01'!$A$1:$AH$1291, 32, FALSE),"")</f>
        <v>0.99988421000000005</v>
      </c>
      <c r="M840" s="17">
        <f>_xlfn.IFNA(VLOOKUP(CONCATENATE($A840,"_",$B840), 'Srbench noise 0.01'!$A$1:$AH$1291, 34, FALSE),"")</f>
        <v>8.6778700000000007E-3</v>
      </c>
      <c r="N840" s="17">
        <f>_xlfn.IFNA(VLOOKUP(CONCATENATE($A840,"_",$B840), 'Srbench noise 0.01'!$A$1:$AH$1291, 16, FALSE),"")</f>
        <v>4</v>
      </c>
      <c r="O840" s="17">
        <f>_xlfn.IFNA(VLOOKUP(CONCATENATE($A840,"_",$B840), 'Srbench noise 0.01'!$A$1:$AH$1291, 18, FALSE),"")</f>
        <v>2.1</v>
      </c>
      <c r="P840" s="17" t="str">
        <f>_xlfn.IFNA(VLOOKUP(CONCATENATE($A840,"_",$B840), 'Srbench noise 0.01'!$A$1:$AH$1291, 28, FALSE),"")</f>
        <v>0.16*x0*x1</v>
      </c>
      <c r="Q840" s="17">
        <f t="shared" si="81"/>
        <v>1</v>
      </c>
      <c r="R840" s="17">
        <f t="shared" si="82"/>
        <v>0</v>
      </c>
      <c r="S840" s="4">
        <f t="shared" si="83"/>
        <v>0</v>
      </c>
    </row>
    <row r="841" spans="1:19" x14ac:dyDescent="0.25">
      <c r="A841" t="s">
        <v>22</v>
      </c>
      <c r="B841">
        <v>23654</v>
      </c>
      <c r="C841" t="str">
        <f>VLOOKUP(A841,'srbench true models'!$A$1:$B$133,2,FALSE)</f>
        <v xml:space="preserve"> n*(h/(2*3.1415926535))</v>
      </c>
      <c r="D841" s="3">
        <f>_xlfn.IFNA(VLOOKUP(CONCATENATE($A841,"_",$B841), 'Srbench noise 0'!$A$1:$AH$1291, 32, FALSE),"")</f>
        <v>1</v>
      </c>
      <c r="E841" s="17">
        <f>_xlfn.IFNA(VLOOKUP(CONCATENATE($A841,"_",$B841), 'Srbench noise 0'!$A$1:$AH$1291, 34, FALSE),"")</f>
        <v>2.9999999999999997E-8</v>
      </c>
      <c r="F841" s="17">
        <f>_xlfn.IFNA(VLOOKUP(CONCATENATE($A841,"_",$B841), 'Srbench noise 0'!$A$1:$AH$1291, 16, FALSE),"")</f>
        <v>4</v>
      </c>
      <c r="G841" s="17">
        <f>_xlfn.IFNA(VLOOKUP(CONCATENATE($A841,"_",$B841), 'Srbench noise 0'!$A$1:$AH$1291, 18, FALSE),"")</f>
        <v>2.5</v>
      </c>
      <c r="H841" s="17" t="str">
        <f>_xlfn.IFNA(VLOOKUP(CONCATENATE($A841,"_",$B841), 'Srbench noise 0'!$A$1:$AH$1291, 28, FALSE),"")</f>
        <v>0.15915494*x0*x1</v>
      </c>
      <c r="I841" s="17">
        <f t="shared" si="78"/>
        <v>1</v>
      </c>
      <c r="J841" s="17">
        <f t="shared" si="79"/>
        <v>1</v>
      </c>
      <c r="K841" s="4">
        <f t="shared" si="80"/>
        <v>1</v>
      </c>
      <c r="L841" s="3">
        <f>_xlfn.IFNA(VLOOKUP(CONCATENATE($A841,"_",$B841), 'Srbench noise 0.01'!$A$1:$AH$1291, 32, FALSE),"")</f>
        <v>0.99988321000000002</v>
      </c>
      <c r="M841" s="17">
        <f>_xlfn.IFNA(VLOOKUP(CONCATENATE($A841,"_",$B841), 'Srbench noise 0.01'!$A$1:$AH$1291, 34, FALSE),"")</f>
        <v>8.7320699999999998E-3</v>
      </c>
      <c r="N841" s="17">
        <f>_xlfn.IFNA(VLOOKUP(CONCATENATE($A841,"_",$B841), 'Srbench noise 0.01'!$A$1:$AH$1291, 16, FALSE),"")</f>
        <v>4</v>
      </c>
      <c r="O841" s="17">
        <f>_xlfn.IFNA(VLOOKUP(CONCATENATE($A841,"_",$B841), 'Srbench noise 0.01'!$A$1:$AH$1291, 18, FALSE),"")</f>
        <v>3.2</v>
      </c>
      <c r="P841" s="17" t="str">
        <f>_xlfn.IFNA(VLOOKUP(CONCATENATE($A841,"_",$B841), 'Srbench noise 0.01'!$A$1:$AH$1291, 28, FALSE),"")</f>
        <v>0.16*x0*x1</v>
      </c>
      <c r="Q841" s="17">
        <f t="shared" si="81"/>
        <v>1</v>
      </c>
      <c r="R841" s="17">
        <f t="shared" si="82"/>
        <v>0</v>
      </c>
      <c r="S841" s="4">
        <f t="shared" si="83"/>
        <v>0</v>
      </c>
    </row>
    <row r="842" spans="1:19" x14ac:dyDescent="0.25">
      <c r="A842" t="s">
        <v>22</v>
      </c>
      <c r="B842">
        <v>28020</v>
      </c>
      <c r="C842" t="str">
        <f>VLOOKUP(A842,'srbench true models'!$A$1:$B$133,2,FALSE)</f>
        <v xml:space="preserve"> n*(h/(2*3.1415926535))</v>
      </c>
      <c r="D842" s="3">
        <f>_xlfn.IFNA(VLOOKUP(CONCATENATE($A842,"_",$B842), 'Srbench noise 0'!$A$1:$AH$1291, 32, FALSE),"")</f>
        <v>1</v>
      </c>
      <c r="E842" s="17">
        <f>_xlfn.IFNA(VLOOKUP(CONCATENATE($A842,"_",$B842), 'Srbench noise 0'!$A$1:$AH$1291, 34, FALSE),"")</f>
        <v>2.9999999999999997E-8</v>
      </c>
      <c r="F842" s="17">
        <f>_xlfn.IFNA(VLOOKUP(CONCATENATE($A842,"_",$B842), 'Srbench noise 0'!$A$1:$AH$1291, 16, FALSE),"")</f>
        <v>4</v>
      </c>
      <c r="G842" s="17">
        <f>_xlfn.IFNA(VLOOKUP(CONCATENATE($A842,"_",$B842), 'Srbench noise 0'!$A$1:$AH$1291, 18, FALSE),"")</f>
        <v>2.5</v>
      </c>
      <c r="H842" s="17" t="str">
        <f>_xlfn.IFNA(VLOOKUP(CONCATENATE($A842,"_",$B842), 'Srbench noise 0'!$A$1:$AH$1291, 28, FALSE),"")</f>
        <v>0.15915494*x0*x1</v>
      </c>
      <c r="I842" s="17">
        <f t="shared" si="78"/>
        <v>1</v>
      </c>
      <c r="J842" s="17">
        <f t="shared" si="79"/>
        <v>1</v>
      </c>
      <c r="K842" s="4">
        <f t="shared" si="80"/>
        <v>1</v>
      </c>
      <c r="L842" s="3">
        <f>_xlfn.IFNA(VLOOKUP(CONCATENATE($A842,"_",$B842), 'Srbench noise 0.01'!$A$1:$AH$1291, 32, FALSE),"")</f>
        <v>0.99988354999999995</v>
      </c>
      <c r="M842" s="17">
        <f>_xlfn.IFNA(VLOOKUP(CONCATENATE($A842,"_",$B842), 'Srbench noise 0.01'!$A$1:$AH$1291, 34, FALSE),"")</f>
        <v>8.7235699999999999E-3</v>
      </c>
      <c r="N842" s="17">
        <f>_xlfn.IFNA(VLOOKUP(CONCATENATE($A842,"_",$B842), 'Srbench noise 0.01'!$A$1:$AH$1291, 16, FALSE),"")</f>
        <v>4</v>
      </c>
      <c r="O842" s="17">
        <f>_xlfn.IFNA(VLOOKUP(CONCATENATE($A842,"_",$B842), 'Srbench noise 0.01'!$A$1:$AH$1291, 18, FALSE),"")</f>
        <v>2.5</v>
      </c>
      <c r="P842" s="17" t="str">
        <f>_xlfn.IFNA(VLOOKUP(CONCATENATE($A842,"_",$B842), 'Srbench noise 0.01'!$A$1:$AH$1291, 28, FALSE),"")</f>
        <v>0.16*x0*x1</v>
      </c>
      <c r="Q842" s="17">
        <f t="shared" si="81"/>
        <v>1</v>
      </c>
      <c r="R842" s="17">
        <f t="shared" si="82"/>
        <v>0</v>
      </c>
      <c r="S842" s="4">
        <f t="shared" si="83"/>
        <v>0</v>
      </c>
    </row>
    <row r="843" spans="1:19" x14ac:dyDescent="0.25">
      <c r="A843" t="s">
        <v>22</v>
      </c>
      <c r="B843">
        <v>29910</v>
      </c>
      <c r="C843" t="str">
        <f>VLOOKUP(A843,'srbench true models'!$A$1:$B$133,2,FALSE)</f>
        <v xml:space="preserve"> n*(h/(2*3.1415926535))</v>
      </c>
      <c r="D843" s="3">
        <f>_xlfn.IFNA(VLOOKUP(CONCATENATE($A843,"_",$B843), 'Srbench noise 0'!$A$1:$AH$1291, 32, FALSE),"")</f>
        <v>1</v>
      </c>
      <c r="E843" s="17">
        <f>_xlfn.IFNA(VLOOKUP(CONCATENATE($A843,"_",$B843), 'Srbench noise 0'!$A$1:$AH$1291, 34, FALSE),"")</f>
        <v>2.9999999999999997E-8</v>
      </c>
      <c r="F843" s="17">
        <f>_xlfn.IFNA(VLOOKUP(CONCATENATE($A843,"_",$B843), 'Srbench noise 0'!$A$1:$AH$1291, 16, FALSE),"")</f>
        <v>4</v>
      </c>
      <c r="G843" s="17">
        <f>_xlfn.IFNA(VLOOKUP(CONCATENATE($A843,"_",$B843), 'Srbench noise 0'!$A$1:$AH$1291, 18, FALSE),"")</f>
        <v>3.1</v>
      </c>
      <c r="H843" s="17" t="str">
        <f>_xlfn.IFNA(VLOOKUP(CONCATENATE($A843,"_",$B843), 'Srbench noise 0'!$A$1:$AH$1291, 28, FALSE),"")</f>
        <v>0.15915494*x0*x1</v>
      </c>
      <c r="I843" s="17">
        <f t="shared" si="78"/>
        <v>1</v>
      </c>
      <c r="J843" s="17">
        <f t="shared" si="79"/>
        <v>1</v>
      </c>
      <c r="K843" s="4">
        <f t="shared" si="80"/>
        <v>1</v>
      </c>
      <c r="L843" s="3">
        <f>_xlfn.IFNA(VLOOKUP(CONCATENATE($A843,"_",$B843), 'Srbench noise 0.01'!$A$1:$AH$1291, 32, FALSE),"")</f>
        <v>0.99988372000000003</v>
      </c>
      <c r="M843" s="17">
        <f>_xlfn.IFNA(VLOOKUP(CONCATENATE($A843,"_",$B843), 'Srbench noise 0.01'!$A$1:$AH$1291, 34, FALSE),"")</f>
        <v>8.6820100000000004E-3</v>
      </c>
      <c r="N843" s="17">
        <f>_xlfn.IFNA(VLOOKUP(CONCATENATE($A843,"_",$B843), 'Srbench noise 0.01'!$A$1:$AH$1291, 16, FALSE),"")</f>
        <v>4</v>
      </c>
      <c r="O843" s="17">
        <f>_xlfn.IFNA(VLOOKUP(CONCATENATE($A843,"_",$B843), 'Srbench noise 0.01'!$A$1:$AH$1291, 18, FALSE),"")</f>
        <v>2.4</v>
      </c>
      <c r="P843" s="17" t="str">
        <f>_xlfn.IFNA(VLOOKUP(CONCATENATE($A843,"_",$B843), 'Srbench noise 0.01'!$A$1:$AH$1291, 28, FALSE),"")</f>
        <v>0.16*x0*x1</v>
      </c>
      <c r="Q843" s="17">
        <f t="shared" si="81"/>
        <v>1</v>
      </c>
      <c r="R843" s="17">
        <f t="shared" si="82"/>
        <v>0</v>
      </c>
      <c r="S843" s="4">
        <f t="shared" si="83"/>
        <v>0</v>
      </c>
    </row>
    <row r="844" spans="1:19" x14ac:dyDescent="0.25">
      <c r="A844" t="s">
        <v>103</v>
      </c>
      <c r="B844">
        <v>860</v>
      </c>
      <c r="C844" t="str">
        <f>VLOOKUP(A844,'srbench true models'!$A$1:$B$133,2,FALSE)</f>
        <v xml:space="preserve"> 2*E_n*d**2*k/(h/(2*3.1415926535))</v>
      </c>
      <c r="D844" s="3">
        <f>_xlfn.IFNA(VLOOKUP(CONCATENATE($A844,"_",$B844), 'Srbench noise 0'!$A$1:$AH$1291, 32, FALSE),"")</f>
        <v>1</v>
      </c>
      <c r="E844" s="17">
        <f>_xlfn.IFNA(VLOOKUP(CONCATENATE($A844,"_",$B844), 'Srbench noise 0'!$A$1:$AH$1291, 34, FALSE),"")</f>
        <v>2.6E-7</v>
      </c>
      <c r="F844" s="17">
        <f>_xlfn.IFNA(VLOOKUP(CONCATENATE($A844,"_",$B844), 'Srbench noise 0'!$A$1:$AH$1291, 16, FALSE),"")</f>
        <v>10</v>
      </c>
      <c r="G844" s="17">
        <f>_xlfn.IFNA(VLOOKUP(CONCATENATE($A844,"_",$B844), 'Srbench noise 0'!$A$1:$AH$1291, 18, FALSE),"")</f>
        <v>19.5</v>
      </c>
      <c r="H844" s="17" t="str">
        <f>_xlfn.IFNA(VLOOKUP(CONCATENATE($A844,"_",$B844), 'Srbench noise 0'!$A$1:$AH$1291, 28, FALSE),"")</f>
        <v>12.56637061*x0*x1**2*x2/x3</v>
      </c>
      <c r="I844" s="17">
        <f t="shared" si="78"/>
        <v>1</v>
      </c>
      <c r="J844" s="17">
        <f t="shared" si="79"/>
        <v>1</v>
      </c>
      <c r="K844" s="4">
        <f t="shared" si="80"/>
        <v>1</v>
      </c>
      <c r="L844" s="3">
        <f>_xlfn.IFNA(VLOOKUP(CONCATENATE($A844,"_",$B844), 'Srbench noise 0.01'!$A$1:$AH$1291, 32, FALSE),"")</f>
        <v>0.99999985999999996</v>
      </c>
      <c r="M844" s="17">
        <f>_xlfn.IFNA(VLOOKUP(CONCATENATE($A844,"_",$B844), 'Srbench noise 0.01'!$A$1:$AH$1291, 34, FALSE),"")</f>
        <v>0.21298448</v>
      </c>
      <c r="N844" s="17">
        <f>_xlfn.IFNA(VLOOKUP(CONCATENATE($A844,"_",$B844), 'Srbench noise 0.01'!$A$1:$AH$1291, 16, FALSE),"")</f>
        <v>10</v>
      </c>
      <c r="O844" s="17">
        <f>_xlfn.IFNA(VLOOKUP(CONCATENATE($A844,"_",$B844), 'Srbench noise 0.01'!$A$1:$AH$1291, 18, FALSE),"")</f>
        <v>3600.2</v>
      </c>
      <c r="P844" s="17" t="str">
        <f>_xlfn.IFNA(VLOOKUP(CONCATENATE($A844,"_",$B844), 'Srbench noise 0.01'!$A$1:$AH$1291, 28, FALSE),"")</f>
        <v>12.57*x0*x1**2*x2/x3</v>
      </c>
      <c r="Q844" s="17">
        <f t="shared" si="81"/>
        <v>1</v>
      </c>
      <c r="R844" s="17">
        <f t="shared" si="82"/>
        <v>0</v>
      </c>
      <c r="S844" s="4">
        <f t="shared" si="83"/>
        <v>0</v>
      </c>
    </row>
    <row r="845" spans="1:19" x14ac:dyDescent="0.25">
      <c r="A845" t="s">
        <v>103</v>
      </c>
      <c r="B845">
        <v>4426</v>
      </c>
      <c r="C845" t="str">
        <f>VLOOKUP(A845,'srbench true models'!$A$1:$B$133,2,FALSE)</f>
        <v xml:space="preserve"> 2*E_n*d**2*k/(h/(2*3.1415926535))</v>
      </c>
      <c r="D845" s="3">
        <f>_xlfn.IFNA(VLOOKUP(CONCATENATE($A845,"_",$B845), 'Srbench noise 0'!$A$1:$AH$1291, 32, FALSE),"")</f>
        <v>1</v>
      </c>
      <c r="E845" s="17">
        <f>_xlfn.IFNA(VLOOKUP(CONCATENATE($A845,"_",$B845), 'Srbench noise 0'!$A$1:$AH$1291, 34, FALSE),"")</f>
        <v>2.4999999999999999E-7</v>
      </c>
      <c r="F845" s="17">
        <f>_xlfn.IFNA(VLOOKUP(CONCATENATE($A845,"_",$B845), 'Srbench noise 0'!$A$1:$AH$1291, 16, FALSE),"")</f>
        <v>10</v>
      </c>
      <c r="G845" s="17">
        <f>_xlfn.IFNA(VLOOKUP(CONCATENATE($A845,"_",$B845), 'Srbench noise 0'!$A$1:$AH$1291, 18, FALSE),"")</f>
        <v>19.3</v>
      </c>
      <c r="H845" s="17" t="str">
        <f>_xlfn.IFNA(VLOOKUP(CONCATENATE($A845,"_",$B845), 'Srbench noise 0'!$A$1:$AH$1291, 28, FALSE),"")</f>
        <v>12.56637061*x0*x1**2*x2/x3</v>
      </c>
      <c r="I845" s="17">
        <f t="shared" si="78"/>
        <v>1</v>
      </c>
      <c r="J845" s="17">
        <f t="shared" si="79"/>
        <v>1</v>
      </c>
      <c r="K845" s="4">
        <f t="shared" si="80"/>
        <v>1</v>
      </c>
      <c r="L845" s="3">
        <f>_xlfn.IFNA(VLOOKUP(CONCATENATE($A845,"_",$B845), 'Srbench noise 0.01'!$A$1:$AH$1291, 32, FALSE),"")</f>
        <v>0.99999956000000001</v>
      </c>
      <c r="M845" s="17">
        <f>_xlfn.IFNA(VLOOKUP(CONCATENATE($A845,"_",$B845), 'Srbench noise 0.01'!$A$1:$AH$1291, 34, FALSE),"")</f>
        <v>0.36406274</v>
      </c>
      <c r="N845" s="17">
        <f>_xlfn.IFNA(VLOOKUP(CONCATENATE($A845,"_",$B845), 'Srbench noise 0.01'!$A$1:$AH$1291, 16, FALSE),"")</f>
        <v>10</v>
      </c>
      <c r="O845" s="17">
        <f>_xlfn.IFNA(VLOOKUP(CONCATENATE($A845,"_",$B845), 'Srbench noise 0.01'!$A$1:$AH$1291, 18, FALSE),"")</f>
        <v>3601</v>
      </c>
      <c r="P845" s="17" t="str">
        <f>_xlfn.IFNA(VLOOKUP(CONCATENATE($A845,"_",$B845), 'Srbench noise 0.01'!$A$1:$AH$1291, 28, FALSE),"")</f>
        <v>12.56*x0*x1**2*x2/x3</v>
      </c>
      <c r="Q845" s="17">
        <f t="shared" si="81"/>
        <v>1</v>
      </c>
      <c r="R845" s="17">
        <f t="shared" si="82"/>
        <v>0</v>
      </c>
      <c r="S845" s="4">
        <f t="shared" si="83"/>
        <v>0</v>
      </c>
    </row>
    <row r="846" spans="1:19" x14ac:dyDescent="0.25">
      <c r="A846" t="s">
        <v>103</v>
      </c>
      <c r="B846">
        <v>5390</v>
      </c>
      <c r="C846" t="str">
        <f>VLOOKUP(A846,'srbench true models'!$A$1:$B$133,2,FALSE)</f>
        <v xml:space="preserve"> 2*E_n*d**2*k/(h/(2*3.1415926535))</v>
      </c>
      <c r="D846" s="3">
        <f>_xlfn.IFNA(VLOOKUP(CONCATENATE($A846,"_",$B846), 'Srbench noise 0'!$A$1:$AH$1291, 32, FALSE),"")</f>
        <v>1</v>
      </c>
      <c r="E846" s="17">
        <f>_xlfn.IFNA(VLOOKUP(CONCATENATE($A846,"_",$B846), 'Srbench noise 0'!$A$1:$AH$1291, 34, FALSE),"")</f>
        <v>2.4999999999999999E-7</v>
      </c>
      <c r="F846" s="17">
        <f>_xlfn.IFNA(VLOOKUP(CONCATENATE($A846,"_",$B846), 'Srbench noise 0'!$A$1:$AH$1291, 16, FALSE),"")</f>
        <v>10</v>
      </c>
      <c r="G846" s="17">
        <f>_xlfn.IFNA(VLOOKUP(CONCATENATE($A846,"_",$B846), 'Srbench noise 0'!$A$1:$AH$1291, 18, FALSE),"")</f>
        <v>19.100000000000001</v>
      </c>
      <c r="H846" s="17" t="str">
        <f>_xlfn.IFNA(VLOOKUP(CONCATENATE($A846,"_",$B846), 'Srbench noise 0'!$A$1:$AH$1291, 28, FALSE),"")</f>
        <v>12.56637061*x0*x1**2*x2/x3</v>
      </c>
      <c r="I846" s="17">
        <f t="shared" si="78"/>
        <v>1</v>
      </c>
      <c r="J846" s="17">
        <f t="shared" si="79"/>
        <v>1</v>
      </c>
      <c r="K846" s="4">
        <f t="shared" si="80"/>
        <v>1</v>
      </c>
      <c r="L846" s="3">
        <f>_xlfn.IFNA(VLOOKUP(CONCATENATE($A846,"_",$B846), 'Srbench noise 0.01'!$A$1:$AH$1291, 32, FALSE),"")</f>
        <v>0.99999985999999996</v>
      </c>
      <c r="M846" s="17">
        <f>_xlfn.IFNA(VLOOKUP(CONCATENATE($A846,"_",$B846), 'Srbench noise 0.01'!$A$1:$AH$1291, 34, FALSE),"")</f>
        <v>0.20974894999999999</v>
      </c>
      <c r="N846" s="17">
        <f>_xlfn.IFNA(VLOOKUP(CONCATENATE($A846,"_",$B846), 'Srbench noise 0.01'!$A$1:$AH$1291, 16, FALSE),"")</f>
        <v>10</v>
      </c>
      <c r="O846" s="17">
        <f>_xlfn.IFNA(VLOOKUP(CONCATENATE($A846,"_",$B846), 'Srbench noise 0.01'!$A$1:$AH$1291, 18, FALSE),"")</f>
        <v>3600.4</v>
      </c>
      <c r="P846" s="17" t="str">
        <f>_xlfn.IFNA(VLOOKUP(CONCATENATE($A846,"_",$B846), 'Srbench noise 0.01'!$A$1:$AH$1291, 28, FALSE),"")</f>
        <v>12.57*x0*x1**2*x2/x3</v>
      </c>
      <c r="Q846" s="17">
        <f t="shared" si="81"/>
        <v>1</v>
      </c>
      <c r="R846" s="17">
        <f t="shared" si="82"/>
        <v>0</v>
      </c>
      <c r="S846" s="4">
        <f t="shared" si="83"/>
        <v>0</v>
      </c>
    </row>
    <row r="847" spans="1:19" x14ac:dyDescent="0.25">
      <c r="A847" t="s">
        <v>103</v>
      </c>
      <c r="B847">
        <v>14423</v>
      </c>
      <c r="C847" t="str">
        <f>VLOOKUP(A847,'srbench true models'!$A$1:$B$133,2,FALSE)</f>
        <v xml:space="preserve"> 2*E_n*d**2*k/(h/(2*3.1415926535))</v>
      </c>
      <c r="D847" s="3">
        <f>_xlfn.IFNA(VLOOKUP(CONCATENATE($A847,"_",$B847), 'Srbench noise 0'!$A$1:$AH$1291, 32, FALSE),"")</f>
        <v>1</v>
      </c>
      <c r="E847" s="17">
        <f>_xlfn.IFNA(VLOOKUP(CONCATENATE($A847,"_",$B847), 'Srbench noise 0'!$A$1:$AH$1291, 34, FALSE),"")</f>
        <v>2.6E-7</v>
      </c>
      <c r="F847" s="17">
        <f>_xlfn.IFNA(VLOOKUP(CONCATENATE($A847,"_",$B847), 'Srbench noise 0'!$A$1:$AH$1291, 16, FALSE),"")</f>
        <v>10</v>
      </c>
      <c r="G847" s="17">
        <f>_xlfn.IFNA(VLOOKUP(CONCATENATE($A847,"_",$B847), 'Srbench noise 0'!$A$1:$AH$1291, 18, FALSE),"")</f>
        <v>19.100000000000001</v>
      </c>
      <c r="H847" s="17" t="str">
        <f>_xlfn.IFNA(VLOOKUP(CONCATENATE($A847,"_",$B847), 'Srbench noise 0'!$A$1:$AH$1291, 28, FALSE),"")</f>
        <v>12.56637061*x0*x1**2*x2/x3</v>
      </c>
      <c r="I847" s="17">
        <f t="shared" si="78"/>
        <v>1</v>
      </c>
      <c r="J847" s="17">
        <f t="shared" si="79"/>
        <v>1</v>
      </c>
      <c r="K847" s="4">
        <f t="shared" si="80"/>
        <v>1</v>
      </c>
      <c r="L847" s="3">
        <f>_xlfn.IFNA(VLOOKUP(CONCATENATE($A847,"_",$B847), 'Srbench noise 0.01'!$A$1:$AH$1291, 32, FALSE),"")</f>
        <v>0.99999800000000005</v>
      </c>
      <c r="M847" s="17">
        <f>_xlfn.IFNA(VLOOKUP(CONCATENATE($A847,"_",$B847), 'Srbench noise 0.01'!$A$1:$AH$1291, 34, FALSE),"")</f>
        <v>0.80571950999999997</v>
      </c>
      <c r="N847" s="17">
        <f>_xlfn.IFNA(VLOOKUP(CONCATENATE($A847,"_",$B847), 'Srbench noise 0.01'!$A$1:$AH$1291, 16, FALSE),"")</f>
        <v>10</v>
      </c>
      <c r="O847" s="17">
        <f>_xlfn.IFNA(VLOOKUP(CONCATENATE($A847,"_",$B847), 'Srbench noise 0.01'!$A$1:$AH$1291, 18, FALSE),"")</f>
        <v>3605.4</v>
      </c>
      <c r="P847" s="17" t="str">
        <f>_xlfn.IFNA(VLOOKUP(CONCATENATE($A847,"_",$B847), 'Srbench noise 0.01'!$A$1:$AH$1291, 28, FALSE),"")</f>
        <v>12.58*x0*x1**2*x2/x3</v>
      </c>
      <c r="Q847" s="17">
        <f t="shared" si="81"/>
        <v>1</v>
      </c>
      <c r="R847" s="17">
        <f t="shared" si="82"/>
        <v>0</v>
      </c>
      <c r="S847" s="4">
        <f t="shared" si="83"/>
        <v>0</v>
      </c>
    </row>
    <row r="848" spans="1:19" x14ac:dyDescent="0.25">
      <c r="A848" t="s">
        <v>103</v>
      </c>
      <c r="B848">
        <v>15795</v>
      </c>
      <c r="C848" t="str">
        <f>VLOOKUP(A848,'srbench true models'!$A$1:$B$133,2,FALSE)</f>
        <v xml:space="preserve"> 2*E_n*d**2*k/(h/(2*3.1415926535))</v>
      </c>
      <c r="D848" s="3">
        <f>_xlfn.IFNA(VLOOKUP(CONCATENATE($A848,"_",$B848), 'Srbench noise 0'!$A$1:$AH$1291, 32, FALSE),"")</f>
        <v>1</v>
      </c>
      <c r="E848" s="17">
        <f>_xlfn.IFNA(VLOOKUP(CONCATENATE($A848,"_",$B848), 'Srbench noise 0'!$A$1:$AH$1291, 34, FALSE),"")</f>
        <v>2.4999999999999999E-7</v>
      </c>
      <c r="F848" s="17">
        <f>_xlfn.IFNA(VLOOKUP(CONCATENATE($A848,"_",$B848), 'Srbench noise 0'!$A$1:$AH$1291, 16, FALSE),"")</f>
        <v>10</v>
      </c>
      <c r="G848" s="17">
        <f>_xlfn.IFNA(VLOOKUP(CONCATENATE($A848,"_",$B848), 'Srbench noise 0'!$A$1:$AH$1291, 18, FALSE),"")</f>
        <v>19.3</v>
      </c>
      <c r="H848" s="17" t="str">
        <f>_xlfn.IFNA(VLOOKUP(CONCATENATE($A848,"_",$B848), 'Srbench noise 0'!$A$1:$AH$1291, 28, FALSE),"")</f>
        <v>12.56637061*x0*x1**2*x2/x3</v>
      </c>
      <c r="I848" s="17">
        <f t="shared" si="78"/>
        <v>1</v>
      </c>
      <c r="J848" s="17">
        <f t="shared" si="79"/>
        <v>1</v>
      </c>
      <c r="K848" s="4">
        <f t="shared" si="80"/>
        <v>1</v>
      </c>
      <c r="L848" s="3">
        <f>_xlfn.IFNA(VLOOKUP(CONCATENATE($A848,"_",$B848), 'Srbench noise 0.01'!$A$1:$AH$1291, 32, FALSE),"")</f>
        <v>0.99999985999999996</v>
      </c>
      <c r="M848" s="17">
        <f>_xlfn.IFNA(VLOOKUP(CONCATENATE($A848,"_",$B848), 'Srbench noise 0.01'!$A$1:$AH$1291, 34, FALSE),"")</f>
        <v>0.20928852000000001</v>
      </c>
      <c r="N848" s="17">
        <f>_xlfn.IFNA(VLOOKUP(CONCATENATE($A848,"_",$B848), 'Srbench noise 0.01'!$A$1:$AH$1291, 16, FALSE),"")</f>
        <v>10</v>
      </c>
      <c r="O848" s="17">
        <f>_xlfn.IFNA(VLOOKUP(CONCATENATE($A848,"_",$B848), 'Srbench noise 0.01'!$A$1:$AH$1291, 18, FALSE),"")</f>
        <v>3600.3</v>
      </c>
      <c r="P848" s="17" t="str">
        <f>_xlfn.IFNA(VLOOKUP(CONCATENATE($A848,"_",$B848), 'Srbench noise 0.01'!$A$1:$AH$1291, 28, FALSE),"")</f>
        <v>12.57*x0*x1**2*x2/x3</v>
      </c>
      <c r="Q848" s="17">
        <f t="shared" si="81"/>
        <v>1</v>
      </c>
      <c r="R848" s="17">
        <f t="shared" si="82"/>
        <v>0</v>
      </c>
      <c r="S848" s="4">
        <f t="shared" si="83"/>
        <v>0</v>
      </c>
    </row>
    <row r="849" spans="1:19" x14ac:dyDescent="0.25">
      <c r="A849" t="s">
        <v>103</v>
      </c>
      <c r="B849">
        <v>16850</v>
      </c>
      <c r="C849" t="str">
        <f>VLOOKUP(A849,'srbench true models'!$A$1:$B$133,2,FALSE)</f>
        <v xml:space="preserve"> 2*E_n*d**2*k/(h/(2*3.1415926535))</v>
      </c>
      <c r="D849" s="3">
        <f>_xlfn.IFNA(VLOOKUP(CONCATENATE($A849,"_",$B849), 'Srbench noise 0'!$A$1:$AH$1291, 32, FALSE),"")</f>
        <v>1</v>
      </c>
      <c r="E849" s="17">
        <f>_xlfn.IFNA(VLOOKUP(CONCATENATE($A849,"_",$B849), 'Srbench noise 0'!$A$1:$AH$1291, 34, FALSE),"")</f>
        <v>2.4999999999999999E-7</v>
      </c>
      <c r="F849" s="17">
        <f>_xlfn.IFNA(VLOOKUP(CONCATENATE($A849,"_",$B849), 'Srbench noise 0'!$A$1:$AH$1291, 16, FALSE),"")</f>
        <v>10</v>
      </c>
      <c r="G849" s="17">
        <f>_xlfn.IFNA(VLOOKUP(CONCATENATE($A849,"_",$B849), 'Srbench noise 0'!$A$1:$AH$1291, 18, FALSE),"")</f>
        <v>19.3</v>
      </c>
      <c r="H849" s="17" t="str">
        <f>_xlfn.IFNA(VLOOKUP(CONCATENATE($A849,"_",$B849), 'Srbench noise 0'!$A$1:$AH$1291, 28, FALSE),"")</f>
        <v>12.56637061*x0*x1**2*x2/x3</v>
      </c>
      <c r="I849" s="17">
        <f t="shared" si="78"/>
        <v>1</v>
      </c>
      <c r="J849" s="17">
        <f t="shared" si="79"/>
        <v>1</v>
      </c>
      <c r="K849" s="4">
        <f t="shared" si="80"/>
        <v>1</v>
      </c>
      <c r="L849" s="3">
        <f>_xlfn.IFNA(VLOOKUP(CONCATENATE($A849,"_",$B849), 'Srbench noise 0.01'!$A$1:$AH$1291, 32, FALSE),"")</f>
        <v>0.99999797000000001</v>
      </c>
      <c r="M849" s="17">
        <f>_xlfn.IFNA(VLOOKUP(CONCATENATE($A849,"_",$B849), 'Srbench noise 0.01'!$A$1:$AH$1291, 34, FALSE),"")</f>
        <v>0.78759752999999999</v>
      </c>
      <c r="N849" s="17">
        <f>_xlfn.IFNA(VLOOKUP(CONCATENATE($A849,"_",$B849), 'Srbench noise 0.01'!$A$1:$AH$1291, 16, FALSE),"")</f>
        <v>10</v>
      </c>
      <c r="O849" s="17">
        <f>_xlfn.IFNA(VLOOKUP(CONCATENATE($A849,"_",$B849), 'Srbench noise 0.01'!$A$1:$AH$1291, 18, FALSE),"")</f>
        <v>3604.9</v>
      </c>
      <c r="P849" s="17" t="str">
        <f>_xlfn.IFNA(VLOOKUP(CONCATENATE($A849,"_",$B849), 'Srbench noise 0.01'!$A$1:$AH$1291, 28, FALSE),"")</f>
        <v>12.58*x0*x1**2*x2/x3</v>
      </c>
      <c r="Q849" s="17">
        <f t="shared" si="81"/>
        <v>1</v>
      </c>
      <c r="R849" s="17">
        <f t="shared" si="82"/>
        <v>0</v>
      </c>
      <c r="S849" s="4">
        <f t="shared" si="83"/>
        <v>0</v>
      </c>
    </row>
    <row r="850" spans="1:19" x14ac:dyDescent="0.25">
      <c r="A850" t="s">
        <v>103</v>
      </c>
      <c r="B850">
        <v>21962</v>
      </c>
      <c r="C850" t="str">
        <f>VLOOKUP(A850,'srbench true models'!$A$1:$B$133,2,FALSE)</f>
        <v xml:space="preserve"> 2*E_n*d**2*k/(h/(2*3.1415926535))</v>
      </c>
      <c r="D850" s="3">
        <f>_xlfn.IFNA(VLOOKUP(CONCATENATE($A850,"_",$B850), 'Srbench noise 0'!$A$1:$AH$1291, 32, FALSE),"")</f>
        <v>1</v>
      </c>
      <c r="E850" s="17">
        <f>_xlfn.IFNA(VLOOKUP(CONCATENATE($A850,"_",$B850), 'Srbench noise 0'!$A$1:$AH$1291, 34, FALSE),"")</f>
        <v>2.4999999999999999E-7</v>
      </c>
      <c r="F850" s="17">
        <f>_xlfn.IFNA(VLOOKUP(CONCATENATE($A850,"_",$B850), 'Srbench noise 0'!$A$1:$AH$1291, 16, FALSE),"")</f>
        <v>10</v>
      </c>
      <c r="G850" s="17">
        <f>_xlfn.IFNA(VLOOKUP(CONCATENATE($A850,"_",$B850), 'Srbench noise 0'!$A$1:$AH$1291, 18, FALSE),"")</f>
        <v>24.7</v>
      </c>
      <c r="H850" s="17" t="str">
        <f>_xlfn.IFNA(VLOOKUP(CONCATENATE($A850,"_",$B850), 'Srbench noise 0'!$A$1:$AH$1291, 28, FALSE),"")</f>
        <v>12.56637061*x0*x1**2*x2/x3</v>
      </c>
      <c r="I850" s="17">
        <f t="shared" si="78"/>
        <v>1</v>
      </c>
      <c r="J850" s="17">
        <f t="shared" si="79"/>
        <v>1</v>
      </c>
      <c r="K850" s="4">
        <f t="shared" si="80"/>
        <v>1</v>
      </c>
      <c r="L850" s="3">
        <f>_xlfn.IFNA(VLOOKUP(CONCATENATE($A850,"_",$B850), 'Srbench noise 0.01'!$A$1:$AH$1291, 32, FALSE),"")</f>
        <v>0.99999985999999996</v>
      </c>
      <c r="M850" s="17">
        <f>_xlfn.IFNA(VLOOKUP(CONCATENATE($A850,"_",$B850), 'Srbench noise 0.01'!$A$1:$AH$1291, 34, FALSE),"")</f>
        <v>0.20997563999999999</v>
      </c>
      <c r="N850" s="17">
        <f>_xlfn.IFNA(VLOOKUP(CONCATENATE($A850,"_",$B850), 'Srbench noise 0.01'!$A$1:$AH$1291, 16, FALSE),"")</f>
        <v>10</v>
      </c>
      <c r="O850" s="17">
        <f>_xlfn.IFNA(VLOOKUP(CONCATENATE($A850,"_",$B850), 'Srbench noise 0.01'!$A$1:$AH$1291, 18, FALSE),"")</f>
        <v>3600.6</v>
      </c>
      <c r="P850" s="17" t="str">
        <f>_xlfn.IFNA(VLOOKUP(CONCATENATE($A850,"_",$B850), 'Srbench noise 0.01'!$A$1:$AH$1291, 28, FALSE),"")</f>
        <v>12.57*x0*x1**2*x2/x3</v>
      </c>
      <c r="Q850" s="17">
        <f t="shared" si="81"/>
        <v>1</v>
      </c>
      <c r="R850" s="17">
        <f t="shared" si="82"/>
        <v>0</v>
      </c>
      <c r="S850" s="4">
        <f t="shared" si="83"/>
        <v>0</v>
      </c>
    </row>
    <row r="851" spans="1:19" x14ac:dyDescent="0.25">
      <c r="A851" t="s">
        <v>103</v>
      </c>
      <c r="B851">
        <v>23654</v>
      </c>
      <c r="C851" t="str">
        <f>VLOOKUP(A851,'srbench true models'!$A$1:$B$133,2,FALSE)</f>
        <v xml:space="preserve"> 2*E_n*d**2*k/(h/(2*3.1415926535))</v>
      </c>
      <c r="D851" s="3">
        <f>_xlfn.IFNA(VLOOKUP(CONCATENATE($A851,"_",$B851), 'Srbench noise 0'!$A$1:$AH$1291, 32, FALSE),"")</f>
        <v>1</v>
      </c>
      <c r="E851" s="17">
        <f>_xlfn.IFNA(VLOOKUP(CONCATENATE($A851,"_",$B851), 'Srbench noise 0'!$A$1:$AH$1291, 34, FALSE),"")</f>
        <v>2.4999999999999999E-7</v>
      </c>
      <c r="F851" s="17">
        <f>_xlfn.IFNA(VLOOKUP(CONCATENATE($A851,"_",$B851), 'Srbench noise 0'!$A$1:$AH$1291, 16, FALSE),"")</f>
        <v>10</v>
      </c>
      <c r="G851" s="17">
        <f>_xlfn.IFNA(VLOOKUP(CONCATENATE($A851,"_",$B851), 'Srbench noise 0'!$A$1:$AH$1291, 18, FALSE),"")</f>
        <v>25.9</v>
      </c>
      <c r="H851" s="17" t="str">
        <f>_xlfn.IFNA(VLOOKUP(CONCATENATE($A851,"_",$B851), 'Srbench noise 0'!$A$1:$AH$1291, 28, FALSE),"")</f>
        <v>12.56637061*x0*x1**2*x2/x3</v>
      </c>
      <c r="I851" s="17">
        <f t="shared" si="78"/>
        <v>1</v>
      </c>
      <c r="J851" s="17">
        <f t="shared" si="79"/>
        <v>1</v>
      </c>
      <c r="K851" s="4">
        <f t="shared" si="80"/>
        <v>1</v>
      </c>
      <c r="L851" s="3">
        <f>_xlfn.IFNA(VLOOKUP(CONCATENATE($A851,"_",$B851), 'Srbench noise 0.01'!$A$1:$AH$1291, 32, FALSE),"")</f>
        <v>0.99999985999999996</v>
      </c>
      <c r="M851" s="17">
        <f>_xlfn.IFNA(VLOOKUP(CONCATENATE($A851,"_",$B851), 'Srbench noise 0.01'!$A$1:$AH$1291, 34, FALSE),"")</f>
        <v>0.2085863</v>
      </c>
      <c r="N851" s="17">
        <f>_xlfn.IFNA(VLOOKUP(CONCATENATE($A851,"_",$B851), 'Srbench noise 0.01'!$A$1:$AH$1291, 16, FALSE),"")</f>
        <v>10</v>
      </c>
      <c r="O851" s="17">
        <f>_xlfn.IFNA(VLOOKUP(CONCATENATE($A851,"_",$B851), 'Srbench noise 0.01'!$A$1:$AH$1291, 18, FALSE),"")</f>
        <v>3600.5</v>
      </c>
      <c r="P851" s="17" t="str">
        <f>_xlfn.IFNA(VLOOKUP(CONCATENATE($A851,"_",$B851), 'Srbench noise 0.01'!$A$1:$AH$1291, 28, FALSE),"")</f>
        <v>12.57*x0*x1**2*x2/x3</v>
      </c>
      <c r="Q851" s="17">
        <f t="shared" si="81"/>
        <v>1</v>
      </c>
      <c r="R851" s="17">
        <f t="shared" si="82"/>
        <v>0</v>
      </c>
      <c r="S851" s="4">
        <f t="shared" si="83"/>
        <v>0</v>
      </c>
    </row>
    <row r="852" spans="1:19" x14ac:dyDescent="0.25">
      <c r="A852" t="s">
        <v>103</v>
      </c>
      <c r="B852">
        <v>28020</v>
      </c>
      <c r="C852" t="str">
        <f>VLOOKUP(A852,'srbench true models'!$A$1:$B$133,2,FALSE)</f>
        <v xml:space="preserve"> 2*E_n*d**2*k/(h/(2*3.1415926535))</v>
      </c>
      <c r="D852" s="3">
        <f>_xlfn.IFNA(VLOOKUP(CONCATENATE($A852,"_",$B852), 'Srbench noise 0'!$A$1:$AH$1291, 32, FALSE),"")</f>
        <v>1</v>
      </c>
      <c r="E852" s="17">
        <f>_xlfn.IFNA(VLOOKUP(CONCATENATE($A852,"_",$B852), 'Srbench noise 0'!$A$1:$AH$1291, 34, FALSE),"")</f>
        <v>2.6E-7</v>
      </c>
      <c r="F852" s="17">
        <f>_xlfn.IFNA(VLOOKUP(CONCATENATE($A852,"_",$B852), 'Srbench noise 0'!$A$1:$AH$1291, 16, FALSE),"")</f>
        <v>10</v>
      </c>
      <c r="G852" s="17">
        <f>_xlfn.IFNA(VLOOKUP(CONCATENATE($A852,"_",$B852), 'Srbench noise 0'!$A$1:$AH$1291, 18, FALSE),"")</f>
        <v>16.399999999999999</v>
      </c>
      <c r="H852" s="17" t="str">
        <f>_xlfn.IFNA(VLOOKUP(CONCATENATE($A852,"_",$B852), 'Srbench noise 0'!$A$1:$AH$1291, 28, FALSE),"")</f>
        <v>12.56637061*x0*x1**2*x2/x3</v>
      </c>
      <c r="I852" s="17">
        <f t="shared" si="78"/>
        <v>1</v>
      </c>
      <c r="J852" s="17">
        <f t="shared" si="79"/>
        <v>1</v>
      </c>
      <c r="K852" s="4">
        <f t="shared" si="80"/>
        <v>1</v>
      </c>
      <c r="L852" s="3">
        <f>_xlfn.IFNA(VLOOKUP(CONCATENATE($A852,"_",$B852), 'Srbench noise 0.01'!$A$1:$AH$1291, 32, FALSE),"")</f>
        <v>0.99999956000000001</v>
      </c>
      <c r="M852" s="17">
        <f>_xlfn.IFNA(VLOOKUP(CONCATENATE($A852,"_",$B852), 'Srbench noise 0.01'!$A$1:$AH$1291, 34, FALSE),"")</f>
        <v>0.37289605999999997</v>
      </c>
      <c r="N852" s="17">
        <f>_xlfn.IFNA(VLOOKUP(CONCATENATE($A852,"_",$B852), 'Srbench noise 0.01'!$A$1:$AH$1291, 16, FALSE),"")</f>
        <v>10</v>
      </c>
      <c r="O852" s="17">
        <f>_xlfn.IFNA(VLOOKUP(CONCATENATE($A852,"_",$B852), 'Srbench noise 0.01'!$A$1:$AH$1291, 18, FALSE),"")</f>
        <v>3600.7</v>
      </c>
      <c r="P852" s="17" t="str">
        <f>_xlfn.IFNA(VLOOKUP(CONCATENATE($A852,"_",$B852), 'Srbench noise 0.01'!$A$1:$AH$1291, 28, FALSE),"")</f>
        <v>12.56*x0*x1**2*x2/x3</v>
      </c>
      <c r="Q852" s="17">
        <f t="shared" si="81"/>
        <v>1</v>
      </c>
      <c r="R852" s="17">
        <f t="shared" si="82"/>
        <v>0</v>
      </c>
      <c r="S852" s="4">
        <f t="shared" si="83"/>
        <v>0</v>
      </c>
    </row>
    <row r="853" spans="1:19" x14ac:dyDescent="0.25">
      <c r="A853" t="s">
        <v>103</v>
      </c>
      <c r="B853">
        <v>29910</v>
      </c>
      <c r="C853" t="str">
        <f>VLOOKUP(A853,'srbench true models'!$A$1:$B$133,2,FALSE)</f>
        <v xml:space="preserve"> 2*E_n*d**2*k/(h/(2*3.1415926535))</v>
      </c>
      <c r="D853" s="3">
        <f>_xlfn.IFNA(VLOOKUP(CONCATENATE($A853,"_",$B853), 'Srbench noise 0'!$A$1:$AH$1291, 32, FALSE),"")</f>
        <v>1</v>
      </c>
      <c r="E853" s="17">
        <f>_xlfn.IFNA(VLOOKUP(CONCATENATE($A853,"_",$B853), 'Srbench noise 0'!$A$1:$AH$1291, 34, FALSE),"")</f>
        <v>2.4999999999999999E-7</v>
      </c>
      <c r="F853" s="17">
        <f>_xlfn.IFNA(VLOOKUP(CONCATENATE($A853,"_",$B853), 'Srbench noise 0'!$A$1:$AH$1291, 16, FALSE),"")</f>
        <v>10</v>
      </c>
      <c r="G853" s="17">
        <f>_xlfn.IFNA(VLOOKUP(CONCATENATE($A853,"_",$B853), 'Srbench noise 0'!$A$1:$AH$1291, 18, FALSE),"")</f>
        <v>19.3</v>
      </c>
      <c r="H853" s="17" t="str">
        <f>_xlfn.IFNA(VLOOKUP(CONCATENATE($A853,"_",$B853), 'Srbench noise 0'!$A$1:$AH$1291, 28, FALSE),"")</f>
        <v>12.56637061*x0*x1**2*x2/x3</v>
      </c>
      <c r="I853" s="17">
        <f t="shared" si="78"/>
        <v>1</v>
      </c>
      <c r="J853" s="17">
        <f t="shared" si="79"/>
        <v>1</v>
      </c>
      <c r="K853" s="4">
        <f t="shared" si="80"/>
        <v>1</v>
      </c>
      <c r="L853" s="3">
        <f>_xlfn.IFNA(VLOOKUP(CONCATENATE($A853,"_",$B853), 'Srbench noise 0.01'!$A$1:$AH$1291, 32, FALSE),"")</f>
        <v>0.99999985999999996</v>
      </c>
      <c r="M853" s="17">
        <f>_xlfn.IFNA(VLOOKUP(CONCATENATE($A853,"_",$B853), 'Srbench noise 0.01'!$A$1:$AH$1291, 34, FALSE),"")</f>
        <v>0.20941925</v>
      </c>
      <c r="N853" s="17">
        <f>_xlfn.IFNA(VLOOKUP(CONCATENATE($A853,"_",$B853), 'Srbench noise 0.01'!$A$1:$AH$1291, 16, FALSE),"")</f>
        <v>10</v>
      </c>
      <c r="O853" s="17">
        <f>_xlfn.IFNA(VLOOKUP(CONCATENATE($A853,"_",$B853), 'Srbench noise 0.01'!$A$1:$AH$1291, 18, FALSE),"")</f>
        <v>3600.1</v>
      </c>
      <c r="P853" s="17" t="str">
        <f>_xlfn.IFNA(VLOOKUP(CONCATENATE($A853,"_",$B853), 'Srbench noise 0.01'!$A$1:$AH$1291, 28, FALSE),"")</f>
        <v>12.57*x0*x1**2*x2/x3</v>
      </c>
      <c r="Q853" s="17">
        <f t="shared" si="81"/>
        <v>1</v>
      </c>
      <c r="R853" s="17">
        <f t="shared" si="82"/>
        <v>0</v>
      </c>
      <c r="S853" s="4">
        <f t="shared" si="83"/>
        <v>0</v>
      </c>
    </row>
    <row r="854" spans="1:19" x14ac:dyDescent="0.25">
      <c r="A854" t="s">
        <v>108</v>
      </c>
      <c r="B854">
        <v>860</v>
      </c>
      <c r="C854" t="str">
        <f>VLOOKUP(A854,'srbench true models'!$A$1:$B$133,2,FALSE)</f>
        <v xml:space="preserve"> I_0*(exp(q*Volt/(kb*T))-1)</v>
      </c>
      <c r="D854" s="3">
        <f>_xlfn.IFNA(VLOOKUP(CONCATENATE($A854,"_",$B854), 'Srbench noise 0'!$A$1:$AH$1291, 32, FALSE),"")</f>
        <v>1</v>
      </c>
      <c r="E854" s="17">
        <f>_xlfn.IFNA(VLOOKUP(CONCATENATE($A854,"_",$B854), 'Srbench noise 0'!$A$1:$AH$1291, 34, FALSE),"")</f>
        <v>0</v>
      </c>
      <c r="F854" s="17">
        <f>_xlfn.IFNA(VLOOKUP(CONCATENATE($A854,"_",$B854), 'Srbench noise 0'!$A$1:$AH$1291, 16, FALSE),"")</f>
        <v>20</v>
      </c>
      <c r="G854" s="17">
        <f>_xlfn.IFNA(VLOOKUP(CONCATENATE($A854,"_",$B854), 'Srbench noise 0'!$A$1:$AH$1291, 18, FALSE),"")</f>
        <v>1099.5999999999999</v>
      </c>
      <c r="H854" s="17" t="str">
        <f>_xlfn.IFNA(VLOOKUP(CONCATENATE($A854,"_",$B854), 'Srbench noise 0'!$A$1:$AH$1291, 28, FALSE),"")</f>
        <v>x0*(exp((x1**2*x2**2/(x3**2*x4**2))**0.5) - 1)</v>
      </c>
      <c r="I854" s="17">
        <f t="shared" si="78"/>
        <v>1</v>
      </c>
      <c r="J854" s="17">
        <f t="shared" si="79"/>
        <v>1</v>
      </c>
      <c r="K854" s="4">
        <f t="shared" si="80"/>
        <v>1</v>
      </c>
      <c r="L854" s="3">
        <f>_xlfn.IFNA(VLOOKUP(CONCATENATE($A854,"_",$B854), 'Srbench noise 0.01'!$A$1:$AH$1291, 32, FALSE),"")</f>
        <v>0.99162335000000001</v>
      </c>
      <c r="M854" s="17">
        <f>_xlfn.IFNA(VLOOKUP(CONCATENATE($A854,"_",$B854), 'Srbench noise 0.01'!$A$1:$AH$1291, 34, FALSE),"")</f>
        <v>0.64236970000000004</v>
      </c>
      <c r="N854" s="17">
        <f>_xlfn.IFNA(VLOOKUP(CONCATENATE($A854,"_",$B854), 'Srbench noise 0.01'!$A$1:$AH$1291, 16, FALSE),"")</f>
        <v>34</v>
      </c>
      <c r="O854" s="17">
        <f>_xlfn.IFNA(VLOOKUP(CONCATENATE($A854,"_",$B854), 'Srbench noise 0.01'!$A$1:$AH$1291, 18, FALSE),"")</f>
        <v>88.7</v>
      </c>
      <c r="P854" s="17" t="str">
        <f>_xlfn.IFNA(VLOOKUP(CONCATENATE($A854,"_",$B854), 'Srbench noise 0.01'!$A$1:$AH$1291, 28, FALSE),"")</f>
        <v>1.69*x0*x1**2*x2**2/(x3**2*x4**2) - 2.46*sin(0.54*x1**2*x2**2/(x3**2*x4**2)) + 1.28</v>
      </c>
      <c r="Q854" s="17">
        <f t="shared" si="81"/>
        <v>0</v>
      </c>
      <c r="R854" s="17">
        <f t="shared" si="82"/>
        <v>0</v>
      </c>
      <c r="S854" s="4">
        <f t="shared" si="83"/>
        <v>0</v>
      </c>
    </row>
    <row r="855" spans="1:19" x14ac:dyDescent="0.25">
      <c r="A855" t="s">
        <v>108</v>
      </c>
      <c r="B855">
        <v>4426</v>
      </c>
      <c r="C855" t="str">
        <f>VLOOKUP(A855,'srbench true models'!$A$1:$B$133,2,FALSE)</f>
        <v xml:space="preserve"> I_0*(exp(q*Volt/(kb*T))-1)</v>
      </c>
      <c r="D855" s="3">
        <f>_xlfn.IFNA(VLOOKUP(CONCATENATE($A855,"_",$B855), 'Srbench noise 0'!$A$1:$AH$1291, 32, FALSE),"")</f>
        <v>0.99993894999999999</v>
      </c>
      <c r="E855" s="17">
        <f>_xlfn.IFNA(VLOOKUP(CONCATENATE($A855,"_",$B855), 'Srbench noise 0'!$A$1:$AH$1291, 34, FALSE),"")</f>
        <v>5.6023049999999998E-2</v>
      </c>
      <c r="F855" s="17">
        <f>_xlfn.IFNA(VLOOKUP(CONCATENATE($A855,"_",$B855), 'Srbench noise 0'!$A$1:$AH$1291, 16, FALSE),"")</f>
        <v>37</v>
      </c>
      <c r="G855" s="17">
        <f>_xlfn.IFNA(VLOOKUP(CONCATENATE($A855,"_",$B855), 'Srbench noise 0'!$A$1:$AH$1291, 18, FALSE),"")</f>
        <v>3600.8</v>
      </c>
      <c r="H855" s="17" t="str">
        <f>_xlfn.IFNA(VLOOKUP(CONCATENATE($A855,"_",$B855), 'Srbench noise 0'!$A$1:$AH$1291, 28, FALSE),"")</f>
        <v>3.43223503*x0*x1**2*x2**2/(x3**2*x4**2) - 12.10755574*x0*sin(0.17198357*x1**2*x2**2/(x3**2*x4**2)) + 0.34644927*x0</v>
      </c>
      <c r="I855" s="17">
        <f t="shared" si="78"/>
        <v>1</v>
      </c>
      <c r="J855" s="17">
        <f t="shared" si="79"/>
        <v>0</v>
      </c>
      <c r="K855" s="4">
        <f t="shared" si="80"/>
        <v>0</v>
      </c>
      <c r="L855" s="3">
        <f>_xlfn.IFNA(VLOOKUP(CONCATENATE($A855,"_",$B855), 'Srbench noise 0.01'!$A$1:$AH$1291, 32, FALSE),"")</f>
        <v>0.99925452999999997</v>
      </c>
      <c r="M855" s="17">
        <f>_xlfn.IFNA(VLOOKUP(CONCATENATE($A855,"_",$B855), 'Srbench noise 0.01'!$A$1:$AH$1291, 34, FALSE),"")</f>
        <v>0.19576303</v>
      </c>
      <c r="N855" s="17">
        <f>_xlfn.IFNA(VLOOKUP(CONCATENATE($A855,"_",$B855), 'Srbench noise 0.01'!$A$1:$AH$1291, 16, FALSE),"")</f>
        <v>62</v>
      </c>
      <c r="O855" s="17">
        <f>_xlfn.IFNA(VLOOKUP(CONCATENATE($A855,"_",$B855), 'Srbench noise 0.01'!$A$1:$AH$1291, 18, FALSE),"")</f>
        <v>486.9</v>
      </c>
      <c r="P855" s="17" t="str">
        <f>_xlfn.IFNA(VLOOKUP(CONCATENATE($A855,"_",$B855), 'Srbench noise 0.01'!$A$1:$AH$1291, 28, FALSE),"")</f>
        <v>1.29*x0*x1**2*x2**2/(x3**2*x4**2) + 0.31*x0*exp(0.34*x1**2*x2**2/(x3**2*x4**2)) + 0.35*x2 - 1.02*sin(0.57*x1**2*x2**2/(x3**2*x4**2)) + 0.47 - 0.32*x3*x4/x1</v>
      </c>
      <c r="Q855" s="17">
        <f t="shared" si="81"/>
        <v>1</v>
      </c>
      <c r="R855" s="17">
        <f t="shared" si="82"/>
        <v>0</v>
      </c>
      <c r="S855" s="4">
        <f t="shared" si="83"/>
        <v>0</v>
      </c>
    </row>
    <row r="856" spans="1:19" x14ac:dyDescent="0.25">
      <c r="A856" t="s">
        <v>108</v>
      </c>
      <c r="B856">
        <v>5390</v>
      </c>
      <c r="C856" t="str">
        <f>VLOOKUP(A856,'srbench true models'!$A$1:$B$133,2,FALSE)</f>
        <v xml:space="preserve"> I_0*(exp(q*Volt/(kb*T))-1)</v>
      </c>
      <c r="D856" s="3">
        <f>_xlfn.IFNA(VLOOKUP(CONCATENATE($A856,"_",$B856), 'Srbench noise 0'!$A$1:$AH$1291, 32, FALSE),"")</f>
        <v>0.99990972</v>
      </c>
      <c r="E856" s="17">
        <f>_xlfn.IFNA(VLOOKUP(CONCATENATE($A856,"_",$B856), 'Srbench noise 0'!$A$1:$AH$1291, 34, FALSE),"")</f>
        <v>6.4877130000000005E-2</v>
      </c>
      <c r="F856" s="17">
        <f>_xlfn.IFNA(VLOOKUP(CONCATENATE($A856,"_",$B856), 'Srbench noise 0'!$A$1:$AH$1291, 16, FALSE),"")</f>
        <v>55</v>
      </c>
      <c r="G856" s="17">
        <f>_xlfn.IFNA(VLOOKUP(CONCATENATE($A856,"_",$B856), 'Srbench noise 0'!$A$1:$AH$1291, 18, FALSE),"")</f>
        <v>3601.4</v>
      </c>
      <c r="H856" s="17" t="str">
        <f>_xlfn.IFNA(VLOOKUP(CONCATENATE($A856,"_",$B856), 'Srbench noise 0'!$A$1:$AH$1291, 28, FALSE),"")</f>
        <v>0.1504354*x0*x1**4*x2**4/(x3**4*x4**4) - 0.29094382*x0*x1**2*x2**2/(x3**2*x4**2) + 0.0682016*x0 + 1.79344794*(x0**2*x1**3*x2**3/(x3**3*x4**3))**0.5 + 0.00730793</v>
      </c>
      <c r="I856" s="17">
        <f t="shared" si="78"/>
        <v>1</v>
      </c>
      <c r="J856" s="17">
        <f t="shared" si="79"/>
        <v>0</v>
      </c>
      <c r="K856" s="4">
        <f t="shared" si="80"/>
        <v>0</v>
      </c>
      <c r="L856" s="3">
        <f>_xlfn.IFNA(VLOOKUP(CONCATENATE($A856,"_",$B856), 'Srbench noise 0.01'!$A$1:$AH$1291, 32, FALSE),"")</f>
        <v>0.99244984999999997</v>
      </c>
      <c r="M856" s="17">
        <f>_xlfn.IFNA(VLOOKUP(CONCATENATE($A856,"_",$B856), 'Srbench noise 0.01'!$A$1:$AH$1291, 34, FALSE),"")</f>
        <v>0.59330777000000001</v>
      </c>
      <c r="N856" s="17">
        <f>_xlfn.IFNA(VLOOKUP(CONCATENATE($A856,"_",$B856), 'Srbench noise 0.01'!$A$1:$AH$1291, 16, FALSE),"")</f>
        <v>48</v>
      </c>
      <c r="O856" s="17">
        <f>_xlfn.IFNA(VLOOKUP(CONCATENATE($A856,"_",$B856), 'Srbench noise 0.01'!$A$1:$AH$1291, 18, FALSE),"")</f>
        <v>245.6</v>
      </c>
      <c r="P856" s="17" t="str">
        <f>_xlfn.IFNA(VLOOKUP(CONCATENATE($A856,"_",$B856), 'Srbench noise 0.01'!$A$1:$AH$1291, 28, FALSE),"")</f>
        <v>1.65*x0*x1**2*x2**2/(x3**2*x4**2) + 1.7*x2/x4 - 7.44*x3/(x1 + x3) - 4.33*sin(0.48*x1**2*x2**2/(x3**2*x4**2)) + 4.25</v>
      </c>
      <c r="Q856" s="17">
        <f t="shared" si="81"/>
        <v>0</v>
      </c>
      <c r="R856" s="17">
        <f t="shared" si="82"/>
        <v>0</v>
      </c>
      <c r="S856" s="4">
        <f t="shared" si="83"/>
        <v>0</v>
      </c>
    </row>
    <row r="857" spans="1:19" x14ac:dyDescent="0.25">
      <c r="A857" t="s">
        <v>108</v>
      </c>
      <c r="B857">
        <v>14423</v>
      </c>
      <c r="C857" t="str">
        <f>VLOOKUP(A857,'srbench true models'!$A$1:$B$133,2,FALSE)</f>
        <v xml:space="preserve"> I_0*(exp(q*Volt/(kb*T))-1)</v>
      </c>
      <c r="D857" s="3">
        <f>_xlfn.IFNA(VLOOKUP(CONCATENATE($A857,"_",$B857), 'Srbench noise 0'!$A$1:$AH$1291, 32, FALSE),"")</f>
        <v>0.99883759000000005</v>
      </c>
      <c r="E857" s="17">
        <f>_xlfn.IFNA(VLOOKUP(CONCATENATE($A857,"_",$B857), 'Srbench noise 0'!$A$1:$AH$1291, 34, FALSE),"")</f>
        <v>0.23575336</v>
      </c>
      <c r="F857" s="17">
        <f>_xlfn.IFNA(VLOOKUP(CONCATENATE($A857,"_",$B857), 'Srbench noise 0'!$A$1:$AH$1291, 16, FALSE),"")</f>
        <v>39</v>
      </c>
      <c r="G857" s="17">
        <f>_xlfn.IFNA(VLOOKUP(CONCATENATE($A857,"_",$B857), 'Srbench noise 0'!$A$1:$AH$1291, 18, FALSE),"")</f>
        <v>3600.7</v>
      </c>
      <c r="H857" s="17" t="str">
        <f>_xlfn.IFNA(VLOOKUP(CONCATENATE($A857,"_",$B857), 'Srbench noise 0'!$A$1:$AH$1291, 28, FALSE),"")</f>
        <v>1.99606449*x0*x1**2*x2**2/(x3**2*x4**2) + 1.25793554*x0*sin(0.48118514*x1**2*x2**2/(x3**2*x4**2) - 10) - 0.39587431*x0</v>
      </c>
      <c r="I857" s="17">
        <f t="shared" si="78"/>
        <v>0</v>
      </c>
      <c r="J857" s="17">
        <f t="shared" si="79"/>
        <v>0</v>
      </c>
      <c r="K857" s="4">
        <f t="shared" si="80"/>
        <v>0</v>
      </c>
      <c r="L857" s="3">
        <f>_xlfn.IFNA(VLOOKUP(CONCATENATE($A857,"_",$B857), 'Srbench noise 0.01'!$A$1:$AH$1291, 32, FALSE),"")</f>
        <v>0.99133707999999998</v>
      </c>
      <c r="M857" s="17">
        <f>_xlfn.IFNA(VLOOKUP(CONCATENATE($A857,"_",$B857), 'Srbench noise 0.01'!$A$1:$AH$1291, 34, FALSE),"")</f>
        <v>0.64359102999999995</v>
      </c>
      <c r="N857" s="17">
        <f>_xlfn.IFNA(VLOOKUP(CONCATENATE($A857,"_",$B857), 'Srbench noise 0.01'!$A$1:$AH$1291, 16, FALSE),"")</f>
        <v>36</v>
      </c>
      <c r="O857" s="17">
        <f>_xlfn.IFNA(VLOOKUP(CONCATENATE($A857,"_",$B857), 'Srbench noise 0.01'!$A$1:$AH$1291, 18, FALSE),"")</f>
        <v>174.5</v>
      </c>
      <c r="P857" s="17" t="str">
        <f>_xlfn.IFNA(VLOOKUP(CONCATENATE($A857,"_",$B857), 'Srbench noise 0.01'!$A$1:$AH$1291, 28, FALSE),"")</f>
        <v>1.69*x0*x1**2*x2**2/(x3**2*x4**2) - 1.48*x1*sin(0.94*x1*x2**2/(x3**2*x4**2)) + 0.39*x1 + 0.71</v>
      </c>
      <c r="Q857" s="17">
        <f t="shared" si="81"/>
        <v>0</v>
      </c>
      <c r="R857" s="17">
        <f t="shared" si="82"/>
        <v>0</v>
      </c>
      <c r="S857" s="4">
        <f t="shared" si="83"/>
        <v>0</v>
      </c>
    </row>
    <row r="858" spans="1:19" x14ac:dyDescent="0.25">
      <c r="A858" t="s">
        <v>108</v>
      </c>
      <c r="B858">
        <v>15795</v>
      </c>
      <c r="C858" t="str">
        <f>VLOOKUP(A858,'srbench true models'!$A$1:$B$133,2,FALSE)</f>
        <v xml:space="preserve"> I_0*(exp(q*Volt/(kb*T))-1)</v>
      </c>
      <c r="D858" s="3">
        <f>_xlfn.IFNA(VLOOKUP(CONCATENATE($A858,"_",$B858), 'Srbench noise 0'!$A$1:$AH$1291, 32, FALSE),"")</f>
        <v>0.99992988000000005</v>
      </c>
      <c r="E858" s="17">
        <f>_xlfn.IFNA(VLOOKUP(CONCATENATE($A858,"_",$B858), 'Srbench noise 0'!$A$1:$AH$1291, 34, FALSE),"")</f>
        <v>5.8191409999999999E-2</v>
      </c>
      <c r="F858" s="17">
        <f>_xlfn.IFNA(VLOOKUP(CONCATENATE($A858,"_",$B858), 'Srbench noise 0'!$A$1:$AH$1291, 16, FALSE),"")</f>
        <v>37</v>
      </c>
      <c r="G858" s="17">
        <f>_xlfn.IFNA(VLOOKUP(CONCATENATE($A858,"_",$B858), 'Srbench noise 0'!$A$1:$AH$1291, 18, FALSE),"")</f>
        <v>3604.2</v>
      </c>
      <c r="H858" s="17" t="str">
        <f>_xlfn.IFNA(VLOOKUP(CONCATENATE($A858,"_",$B858), 'Srbench noise 0'!$A$1:$AH$1291, 28, FALSE),"")</f>
        <v>3.27044702*x0*x1**2*x2**2/(x3**2*x4**2) - 10.66172026*x0*sin(0.18029552*x1**2*x2**2/(x3**2*x4**2)) + 0.34355789*x0</v>
      </c>
      <c r="I858" s="17">
        <f t="shared" si="78"/>
        <v>1</v>
      </c>
      <c r="J858" s="17">
        <f t="shared" si="79"/>
        <v>0</v>
      </c>
      <c r="K858" s="4">
        <f t="shared" si="80"/>
        <v>0</v>
      </c>
      <c r="L858" s="3">
        <f>_xlfn.IFNA(VLOOKUP(CONCATENATE($A858,"_",$B858), 'Srbench noise 0.01'!$A$1:$AH$1291, 32, FALSE),"")</f>
        <v>0.99991892999999998</v>
      </c>
      <c r="M858" s="17">
        <f>_xlfn.IFNA(VLOOKUP(CONCATENATE($A858,"_",$B858), 'Srbench noise 0.01'!$A$1:$AH$1291, 34, FALSE),"")</f>
        <v>6.2573989999999996E-2</v>
      </c>
      <c r="N858" s="17">
        <f>_xlfn.IFNA(VLOOKUP(CONCATENATE($A858,"_",$B858), 'Srbench noise 0.01'!$A$1:$AH$1291, 16, FALSE),"")</f>
        <v>37</v>
      </c>
      <c r="O858" s="17">
        <f>_xlfn.IFNA(VLOOKUP(CONCATENATE($A858,"_",$B858), 'Srbench noise 0.01'!$A$1:$AH$1291, 18, FALSE),"")</f>
        <v>467.1</v>
      </c>
      <c r="P858" s="17" t="str">
        <f>_xlfn.IFNA(VLOOKUP(CONCATENATE($A858,"_",$B858), 'Srbench noise 0.01'!$A$1:$AH$1291, 28, FALSE),"")</f>
        <v>3.28*x0*x1**2*x2**2/(x3**2*x4**2) - 10.72*x0*sin(0.18*x1**2*x2**2/(x3**2*x4**2)) + 0.35*x0</v>
      </c>
      <c r="Q858" s="17">
        <f t="shared" si="81"/>
        <v>1</v>
      </c>
      <c r="R858" s="17">
        <f t="shared" si="82"/>
        <v>0</v>
      </c>
      <c r="S858" s="4">
        <f t="shared" si="83"/>
        <v>0</v>
      </c>
    </row>
    <row r="859" spans="1:19" x14ac:dyDescent="0.25">
      <c r="A859" t="s">
        <v>108</v>
      </c>
      <c r="B859">
        <v>16850</v>
      </c>
      <c r="C859" t="str">
        <f>VLOOKUP(A859,'srbench true models'!$A$1:$B$133,2,FALSE)</f>
        <v xml:space="preserve"> I_0*(exp(q*Volt/(kb*T))-1)</v>
      </c>
      <c r="D859" s="3">
        <f>_xlfn.IFNA(VLOOKUP(CONCATENATE($A859,"_",$B859), 'Srbench noise 0'!$A$1:$AH$1291, 32, FALSE),"")</f>
        <v>0.99602491000000004</v>
      </c>
      <c r="E859" s="17">
        <f>_xlfn.IFNA(VLOOKUP(CONCATENATE($A859,"_",$B859), 'Srbench noise 0'!$A$1:$AH$1291, 34, FALSE),"")</f>
        <v>0.44005095</v>
      </c>
      <c r="F859" s="17">
        <f>_xlfn.IFNA(VLOOKUP(CONCATENATE($A859,"_",$B859), 'Srbench noise 0'!$A$1:$AH$1291, 16, FALSE),"")</f>
        <v>39</v>
      </c>
      <c r="G859" s="17">
        <f>_xlfn.IFNA(VLOOKUP(CONCATENATE($A859,"_",$B859), 'Srbench noise 0'!$A$1:$AH$1291, 18, FALSE),"")</f>
        <v>3602.9</v>
      </c>
      <c r="H859" s="17" t="str">
        <f>_xlfn.IFNA(VLOOKUP(CONCATENATE($A859,"_",$B859), 'Srbench noise 0'!$A$1:$AH$1291, 28, FALSE),"")</f>
        <v>1.99072771*x0*x1**2*x2**2/(x3**2*x4**2) + 1.23941067*x0*sin(0.4825605*x1**2*x2**2/(x3**2*x4**2) - 10) - 0.38300932*x0</v>
      </c>
      <c r="I859" s="17">
        <f t="shared" si="78"/>
        <v>0</v>
      </c>
      <c r="J859" s="17">
        <f t="shared" si="79"/>
        <v>0</v>
      </c>
      <c r="K859" s="4">
        <f t="shared" si="80"/>
        <v>0</v>
      </c>
      <c r="L859" s="3">
        <f>_xlfn.IFNA(VLOOKUP(CONCATENATE($A859,"_",$B859), 'Srbench noise 0.01'!$A$1:$AH$1291, 32, FALSE),"")</f>
        <v>0.99842677999999996</v>
      </c>
      <c r="M859" s="17">
        <f>_xlfn.IFNA(VLOOKUP(CONCATENATE($A859,"_",$B859), 'Srbench noise 0.01'!$A$1:$AH$1291, 34, FALSE),"")</f>
        <v>0.27683732999999999</v>
      </c>
      <c r="N859" s="17">
        <f>_xlfn.IFNA(VLOOKUP(CONCATENATE($A859,"_",$B859), 'Srbench noise 0.01'!$A$1:$AH$1291, 16, FALSE),"")</f>
        <v>64</v>
      </c>
      <c r="O859" s="17">
        <f>_xlfn.IFNA(VLOOKUP(CONCATENATE($A859,"_",$B859), 'Srbench noise 0.01'!$A$1:$AH$1291, 18, FALSE),"")</f>
        <v>612.4</v>
      </c>
      <c r="P859" s="17" t="str">
        <f>_xlfn.IFNA(VLOOKUP(CONCATENATE($A859,"_",$B859), 'Srbench noise 0.01'!$A$1:$AH$1291, 28, FALSE),"")</f>
        <v>x0*(2.17*x1**2*x2**2 - 0.83*x1*x2**2*sin(x2**2*(0.78*x1 - 0.5)/(x3**2*x4**2)) + x3**2*x4**2*(-0.63*x1*sin(0.97*x1*x2**2/(x3**2*x4**2)) + 0.28))/(x3**2*x4**2)</v>
      </c>
      <c r="Q859" s="17">
        <f t="shared" si="81"/>
        <v>0</v>
      </c>
      <c r="R859" s="17">
        <f t="shared" si="82"/>
        <v>0</v>
      </c>
      <c r="S859" s="4">
        <f t="shared" si="83"/>
        <v>0</v>
      </c>
    </row>
    <row r="860" spans="1:19" x14ac:dyDescent="0.25">
      <c r="A860" t="s">
        <v>108</v>
      </c>
      <c r="B860">
        <v>21962</v>
      </c>
      <c r="C860" t="str">
        <f>VLOOKUP(A860,'srbench true models'!$A$1:$B$133,2,FALSE)</f>
        <v xml:space="preserve"> I_0*(exp(q*Volt/(kb*T))-1)</v>
      </c>
      <c r="D860" s="3" t="str">
        <f>_xlfn.IFNA(VLOOKUP(CONCATENATE($A860,"_",$B860), 'Srbench noise 0'!$A$1:$AH$1291, 32, FALSE),"")</f>
        <v/>
      </c>
      <c r="E860" s="17" t="str">
        <f>_xlfn.IFNA(VLOOKUP(CONCATENATE($A860,"_",$B860), 'Srbench noise 0'!$A$1:$AH$1291, 34, FALSE),"")</f>
        <v/>
      </c>
      <c r="F860" s="17" t="str">
        <f>_xlfn.IFNA(VLOOKUP(CONCATENATE($A860,"_",$B860), 'Srbench noise 0'!$A$1:$AH$1291, 16, FALSE),"")</f>
        <v/>
      </c>
      <c r="G860" s="17" t="str">
        <f>_xlfn.IFNA(VLOOKUP(CONCATENATE($A860,"_",$B860), 'Srbench noise 0'!$A$1:$AH$1291, 18, FALSE),"")</f>
        <v/>
      </c>
      <c r="H860" s="17" t="str">
        <f>_xlfn.IFNA(VLOOKUP(CONCATENATE($A860,"_",$B860), 'Srbench noise 0'!$A$1:$AH$1291, 28, FALSE),"")</f>
        <v/>
      </c>
      <c r="I860" s="17">
        <f t="shared" si="78"/>
        <v>1</v>
      </c>
      <c r="J860" s="17">
        <f t="shared" si="79"/>
        <v>0</v>
      </c>
      <c r="K860" s="4">
        <f t="shared" si="80"/>
        <v>0</v>
      </c>
      <c r="L860" s="3">
        <f>_xlfn.IFNA(VLOOKUP(CONCATENATE($A860,"_",$B860), 'Srbench noise 0.01'!$A$1:$AH$1291, 32, FALSE),"")</f>
        <v>0.98486768999999996</v>
      </c>
      <c r="M860" s="17">
        <f>_xlfn.IFNA(VLOOKUP(CONCATENATE($A860,"_",$B860), 'Srbench noise 0.01'!$A$1:$AH$1291, 34, FALSE),"")</f>
        <v>0.84344812000000002</v>
      </c>
      <c r="N860" s="17">
        <f>_xlfn.IFNA(VLOOKUP(CONCATENATE($A860,"_",$B860), 'Srbench noise 0.01'!$A$1:$AH$1291, 16, FALSE),"")</f>
        <v>39</v>
      </c>
      <c r="O860" s="17">
        <f>_xlfn.IFNA(VLOOKUP(CONCATENATE($A860,"_",$B860), 'Srbench noise 0.01'!$A$1:$AH$1291, 18, FALSE),"")</f>
        <v>247.3</v>
      </c>
      <c r="P860" s="17" t="str">
        <f>_xlfn.IFNA(VLOOKUP(CONCATENATE($A860,"_",$B860), 'Srbench noise 0.01'!$A$1:$AH$1291, 28, FALSE),"")</f>
        <v>1.67*x0*x1**2*x2**2/(x3**2*x4**2) + 0.25*x0*x1*x2*sin(2.94*x1*x2/(x3*x4))/(x3*x4) + 0.12</v>
      </c>
      <c r="Q860" s="17">
        <f t="shared" si="81"/>
        <v>0</v>
      </c>
      <c r="R860" s="17">
        <f t="shared" si="82"/>
        <v>0</v>
      </c>
      <c r="S860" s="4">
        <f t="shared" si="83"/>
        <v>0</v>
      </c>
    </row>
    <row r="861" spans="1:19" x14ac:dyDescent="0.25">
      <c r="A861" t="s">
        <v>108</v>
      </c>
      <c r="B861">
        <v>23654</v>
      </c>
      <c r="C861" t="str">
        <f>VLOOKUP(A861,'srbench true models'!$A$1:$B$133,2,FALSE)</f>
        <v xml:space="preserve"> I_0*(exp(q*Volt/(kb*T))-1)</v>
      </c>
      <c r="D861" s="3">
        <f>_xlfn.IFNA(VLOOKUP(CONCATENATE($A861,"_",$B861), 'Srbench noise 0'!$A$1:$AH$1291, 32, FALSE),"")</f>
        <v>0.99533221999999999</v>
      </c>
      <c r="E861" s="17">
        <f>_xlfn.IFNA(VLOOKUP(CONCATENATE($A861,"_",$B861), 'Srbench noise 0'!$A$1:$AH$1291, 34, FALSE),"")</f>
        <v>0.47828324</v>
      </c>
      <c r="F861" s="17">
        <f>_xlfn.IFNA(VLOOKUP(CONCATENATE($A861,"_",$B861), 'Srbench noise 0'!$A$1:$AH$1291, 16, FALSE),"")</f>
        <v>47</v>
      </c>
      <c r="G861" s="17">
        <f>_xlfn.IFNA(VLOOKUP(CONCATENATE($A861,"_",$B861), 'Srbench noise 0'!$A$1:$AH$1291, 18, FALSE),"")</f>
        <v>3601.5</v>
      </c>
      <c r="H861" s="17" t="str">
        <f>_xlfn.IFNA(VLOOKUP(CONCATENATE($A861,"_",$B861), 'Srbench noise 0'!$A$1:$AH$1291, 28, FALSE),"")</f>
        <v>22.66935958*x0**2*x1**2*x2**2/(x4**2*(x0*x3 + (x3 + 0.9)**2 + 1)**2) + 0.26994024*x0 + 0.02787259*x2**4*(x0 + 9)**x1/(x3**4*x4**4) + 0.47571943</v>
      </c>
      <c r="I861" s="17">
        <f t="shared" si="78"/>
        <v>0</v>
      </c>
      <c r="J861" s="17">
        <f t="shared" si="79"/>
        <v>0</v>
      </c>
      <c r="K861" s="4">
        <f t="shared" si="80"/>
        <v>0</v>
      </c>
      <c r="L861" s="3">
        <f>_xlfn.IFNA(VLOOKUP(CONCATENATE($A861,"_",$B861), 'Srbench noise 0.01'!$A$1:$AH$1291, 32, FALSE),"")</f>
        <v>1</v>
      </c>
      <c r="M861" s="17">
        <f>_xlfn.IFNA(VLOOKUP(CONCATENATE($A861,"_",$B861), 'Srbench noise 0.01'!$A$1:$AH$1291, 34, FALSE),"")</f>
        <v>0</v>
      </c>
      <c r="N861" s="17">
        <f>_xlfn.IFNA(VLOOKUP(CONCATENATE($A861,"_",$B861), 'Srbench noise 0.01'!$A$1:$AH$1291, 16, FALSE),"")</f>
        <v>14</v>
      </c>
      <c r="O861" s="17">
        <f>_xlfn.IFNA(VLOOKUP(CONCATENATE($A861,"_",$B861), 'Srbench noise 0.01'!$A$1:$AH$1291, 18, FALSE),"")</f>
        <v>916.9</v>
      </c>
      <c r="P861" s="17" t="str">
        <f>_xlfn.IFNA(VLOOKUP(CONCATENATE($A861,"_",$B861), 'Srbench noise 0.01'!$A$1:$AH$1291, 28, FALSE),"")</f>
        <v>x0*(exp(x1*x2/(x3*x4)) - 1)</v>
      </c>
      <c r="Q861" s="17">
        <f t="shared" si="81"/>
        <v>1</v>
      </c>
      <c r="R861" s="17">
        <f t="shared" si="82"/>
        <v>1</v>
      </c>
      <c r="S861" s="4">
        <f t="shared" si="83"/>
        <v>1</v>
      </c>
    </row>
    <row r="862" spans="1:19" x14ac:dyDescent="0.25">
      <c r="A862" t="s">
        <v>108</v>
      </c>
      <c r="B862">
        <v>28020</v>
      </c>
      <c r="C862" t="str">
        <f>VLOOKUP(A862,'srbench true models'!$A$1:$B$133,2,FALSE)</f>
        <v xml:space="preserve"> I_0*(exp(q*Volt/(kb*T))-1)</v>
      </c>
      <c r="D862" s="3">
        <f>_xlfn.IFNA(VLOOKUP(CONCATENATE($A862,"_",$B862), 'Srbench noise 0'!$A$1:$AH$1291, 32, FALSE),"")</f>
        <v>0.99964600999999997</v>
      </c>
      <c r="E862" s="17">
        <f>_xlfn.IFNA(VLOOKUP(CONCATENATE($A862,"_",$B862), 'Srbench noise 0'!$A$1:$AH$1291, 34, FALSE),"")</f>
        <v>0.12612249</v>
      </c>
      <c r="F862" s="17">
        <f>_xlfn.IFNA(VLOOKUP(CONCATENATE($A862,"_",$B862), 'Srbench noise 0'!$A$1:$AH$1291, 16, FALSE),"")</f>
        <v>52</v>
      </c>
      <c r="G862" s="17">
        <f>_xlfn.IFNA(VLOOKUP(CONCATENATE($A862,"_",$B862), 'Srbench noise 0'!$A$1:$AH$1291, 18, FALSE),"")</f>
        <v>3603.1</v>
      </c>
      <c r="H862" s="17" t="str">
        <f>_xlfn.IFNA(VLOOKUP(CONCATENATE($A862,"_",$B862), 'Srbench noise 0'!$A$1:$AH$1291, 28, FALSE),"")</f>
        <v>0.01034252*x0*x1**6*x2**6/(x3**6*x4**6) + 1.34481794*x0*x1**2*x2**2/(x3**2*x4**2) + 0.35242664*x0 + 7.19114149*cos(x1**6*log(x2)**6/(x3**6*x4**6)) - 7.19563189</v>
      </c>
      <c r="I862" s="17">
        <f t="shared" si="78"/>
        <v>1</v>
      </c>
      <c r="J862" s="17">
        <f t="shared" si="79"/>
        <v>0</v>
      </c>
      <c r="K862" s="4">
        <f t="shared" si="80"/>
        <v>0</v>
      </c>
      <c r="L862" s="3">
        <f>_xlfn.IFNA(VLOOKUP(CONCATENATE($A862,"_",$B862), 'Srbench noise 0.01'!$A$1:$AH$1291, 32, FALSE),"")</f>
        <v>0.99712562000000005</v>
      </c>
      <c r="M862" s="17">
        <f>_xlfn.IFNA(VLOOKUP(CONCATENATE($A862,"_",$B862), 'Srbench noise 0.01'!$A$1:$AH$1291, 34, FALSE),"")</f>
        <v>0.35939418000000001</v>
      </c>
      <c r="N862" s="17">
        <f>_xlfn.IFNA(VLOOKUP(CONCATENATE($A862,"_",$B862), 'Srbench noise 0.01'!$A$1:$AH$1291, 16, FALSE),"")</f>
        <v>44</v>
      </c>
      <c r="O862" s="17">
        <f>_xlfn.IFNA(VLOOKUP(CONCATENATE($A862,"_",$B862), 'Srbench noise 0.01'!$A$1:$AH$1291, 18, FALSE),"")</f>
        <v>503.6</v>
      </c>
      <c r="P862" s="17" t="str">
        <f>_xlfn.IFNA(VLOOKUP(CONCATENATE($A862,"_",$B862), 'Srbench noise 0.01'!$A$1:$AH$1291, 28, FALSE),"")</f>
        <v>0.15*x1**2*x2**2*(x0 + x1*x2/(x3*x4))**2/(x3**2*x4**2) + 1.1*x1 + 3.61 - 0.95*x3*x4/x2 - 3.14/x0</v>
      </c>
      <c r="Q862" s="17">
        <f t="shared" si="81"/>
        <v>0</v>
      </c>
      <c r="R862" s="17">
        <f t="shared" si="82"/>
        <v>0</v>
      </c>
      <c r="S862" s="4">
        <f t="shared" si="83"/>
        <v>0</v>
      </c>
    </row>
    <row r="863" spans="1:19" x14ac:dyDescent="0.25">
      <c r="A863" t="s">
        <v>108</v>
      </c>
      <c r="B863">
        <v>29910</v>
      </c>
      <c r="C863" t="str">
        <f>VLOOKUP(A863,'srbench true models'!$A$1:$B$133,2,FALSE)</f>
        <v xml:space="preserve"> I_0*(exp(q*Volt/(kb*T))-1)</v>
      </c>
      <c r="D863" s="3">
        <f>_xlfn.IFNA(VLOOKUP(CONCATENATE($A863,"_",$B863), 'Srbench noise 0'!$A$1:$AH$1291, 32, FALSE),"")</f>
        <v>0.99946816999999999</v>
      </c>
      <c r="E863" s="17">
        <f>_xlfn.IFNA(VLOOKUP(CONCATENATE($A863,"_",$B863), 'Srbench noise 0'!$A$1:$AH$1291, 34, FALSE),"")</f>
        <v>0.15796108</v>
      </c>
      <c r="F863" s="17">
        <f>_xlfn.IFNA(VLOOKUP(CONCATENATE($A863,"_",$B863), 'Srbench noise 0'!$A$1:$AH$1291, 16, FALSE),"")</f>
        <v>44</v>
      </c>
      <c r="G863" s="17">
        <f>_xlfn.IFNA(VLOOKUP(CONCATENATE($A863,"_",$B863), 'Srbench noise 0'!$A$1:$AH$1291, 18, FALSE),"")</f>
        <v>3601.3</v>
      </c>
      <c r="H863" s="17" t="str">
        <f>_xlfn.IFNA(VLOOKUP(CONCATENATE($A863,"_",$B863), 'Srbench noise 0'!$A$1:$AH$1291, 28, FALSE),"")</f>
        <v>1.29182299*x0*x1**2*x2**2/(x3**2*x4**2) + 0.37118548*x0 + 0.0065647*x1**5*x2**4*(x0/x3 + x2*x4)**2/(x3**4*x4**6)</v>
      </c>
      <c r="I863" s="17">
        <f t="shared" si="78"/>
        <v>1</v>
      </c>
      <c r="J863" s="17">
        <f t="shared" si="79"/>
        <v>0</v>
      </c>
      <c r="K863" s="4">
        <f t="shared" si="80"/>
        <v>0</v>
      </c>
      <c r="L863" s="3">
        <f>_xlfn.IFNA(VLOOKUP(CONCATENATE($A863,"_",$B863), 'Srbench noise 0.01'!$A$1:$AH$1291, 32, FALSE),"")</f>
        <v>0.98137399999999997</v>
      </c>
      <c r="M863" s="17">
        <f>_xlfn.IFNA(VLOOKUP(CONCATENATE($A863,"_",$B863), 'Srbench noise 0.01'!$A$1:$AH$1291, 34, FALSE),"")</f>
        <v>0.93480624000000001</v>
      </c>
      <c r="N863" s="17">
        <f>_xlfn.IFNA(VLOOKUP(CONCATENATE($A863,"_",$B863), 'Srbench noise 0.01'!$A$1:$AH$1291, 16, FALSE),"")</f>
        <v>45</v>
      </c>
      <c r="O863" s="17">
        <f>_xlfn.IFNA(VLOOKUP(CONCATENATE($A863,"_",$B863), 'Srbench noise 0.01'!$A$1:$AH$1291, 18, FALSE),"")</f>
        <v>332.7</v>
      </c>
      <c r="P863" s="17" t="str">
        <f>_xlfn.IFNA(VLOOKUP(CONCATENATE($A863,"_",$B863), 'Srbench noise 0.01'!$A$1:$AH$1291, 28, FALSE),"")</f>
        <v>1.29*x0*x1**2*x2**2/(x3**2*x4**2) + 0.36*x0 + 0.01*x1**5*x2**4*(x0/x3 + x2*x4)**2/(x3**4*x4**6) + 0.04</v>
      </c>
      <c r="Q863" s="17">
        <f t="shared" si="81"/>
        <v>0</v>
      </c>
      <c r="R863" s="17">
        <f t="shared" si="82"/>
        <v>0</v>
      </c>
      <c r="S863" s="4">
        <f t="shared" si="83"/>
        <v>0</v>
      </c>
    </row>
    <row r="864" spans="1:19" x14ac:dyDescent="0.25">
      <c r="A864" t="s">
        <v>56</v>
      </c>
      <c r="B864">
        <v>860</v>
      </c>
      <c r="C864" t="str">
        <f>VLOOKUP(A864,'srbench true models'!$A$1:$B$133,2,FALSE)</f>
        <v xml:space="preserve"> 2*U*(1-cos(k*d))</v>
      </c>
      <c r="D864" s="3">
        <f>_xlfn.IFNA(VLOOKUP(CONCATENATE($A864,"_",$B864), 'Srbench noise 0'!$A$1:$AH$1291, 32, FALSE),"")</f>
        <v>1</v>
      </c>
      <c r="E864" s="17">
        <f>_xlfn.IFNA(VLOOKUP(CONCATENATE($A864,"_",$B864), 'Srbench noise 0'!$A$1:$AH$1291, 34, FALSE),"")</f>
        <v>0</v>
      </c>
      <c r="F864" s="17">
        <f>_xlfn.IFNA(VLOOKUP(CONCATENATE($A864,"_",$B864), 'Srbench noise 0'!$A$1:$AH$1291, 16, FALSE),"")</f>
        <v>10</v>
      </c>
      <c r="G864" s="17">
        <f>_xlfn.IFNA(VLOOKUP(CONCATENATE($A864,"_",$B864), 'Srbench noise 0'!$A$1:$AH$1291, 18, FALSE),"")</f>
        <v>288.39999999999998</v>
      </c>
      <c r="H864" s="17" t="str">
        <f>_xlfn.IFNA(VLOOKUP(CONCATENATE($A864,"_",$B864), 'Srbench noise 0'!$A$1:$AH$1291, 28, FALSE),"")</f>
        <v>x0*(2 - 2*cos(x1*x2))</v>
      </c>
      <c r="I864" s="17">
        <f t="shared" si="78"/>
        <v>1</v>
      </c>
      <c r="J864" s="17">
        <f t="shared" si="79"/>
        <v>1</v>
      </c>
      <c r="K864" s="4">
        <f t="shared" si="80"/>
        <v>1</v>
      </c>
      <c r="L864" s="3">
        <f>_xlfn.IFNA(VLOOKUP(CONCATENATE($A864,"_",$B864), 'Srbench noise 0.01'!$A$1:$AH$1291, 32, FALSE),"")</f>
        <v>1</v>
      </c>
      <c r="M864" s="17">
        <f>_xlfn.IFNA(VLOOKUP(CONCATENATE($A864,"_",$B864), 'Srbench noise 0.01'!$A$1:$AH$1291, 34, FALSE),"")</f>
        <v>0</v>
      </c>
      <c r="N864" s="17">
        <f>_xlfn.IFNA(VLOOKUP(CONCATENATE($A864,"_",$B864), 'Srbench noise 0.01'!$A$1:$AH$1291, 16, FALSE),"")</f>
        <v>10</v>
      </c>
      <c r="O864" s="17">
        <f>_xlfn.IFNA(VLOOKUP(CONCATENATE($A864,"_",$B864), 'Srbench noise 0.01'!$A$1:$AH$1291, 18, FALSE),"")</f>
        <v>314.5</v>
      </c>
      <c r="P864" s="17" t="str">
        <f>_xlfn.IFNA(VLOOKUP(CONCATENATE($A864,"_",$B864), 'Srbench noise 0.01'!$A$1:$AH$1291, 28, FALSE),"")</f>
        <v>x0*(2 - 2*cos(x1*x2))</v>
      </c>
      <c r="Q864" s="17">
        <f t="shared" si="81"/>
        <v>1</v>
      </c>
      <c r="R864" s="17">
        <f t="shared" si="82"/>
        <v>1</v>
      </c>
      <c r="S864" s="4">
        <f t="shared" si="83"/>
        <v>1</v>
      </c>
    </row>
    <row r="865" spans="1:19" x14ac:dyDescent="0.25">
      <c r="A865" t="s">
        <v>56</v>
      </c>
      <c r="B865">
        <v>4426</v>
      </c>
      <c r="C865" t="str">
        <f>VLOOKUP(A865,'srbench true models'!$A$1:$B$133,2,FALSE)</f>
        <v xml:space="preserve"> 2*U*(1-cos(k*d))</v>
      </c>
      <c r="D865" s="3">
        <f>_xlfn.IFNA(VLOOKUP(CONCATENATE($A865,"_",$B865), 'Srbench noise 0'!$A$1:$AH$1291, 32, FALSE),"")</f>
        <v>1</v>
      </c>
      <c r="E865" s="17">
        <f>_xlfn.IFNA(VLOOKUP(CONCATENATE($A865,"_",$B865), 'Srbench noise 0'!$A$1:$AH$1291, 34, FALSE),"")</f>
        <v>0</v>
      </c>
      <c r="F865" s="17">
        <f>_xlfn.IFNA(VLOOKUP(CONCATENATE($A865,"_",$B865), 'Srbench noise 0'!$A$1:$AH$1291, 16, FALSE),"")</f>
        <v>11</v>
      </c>
      <c r="G865" s="17">
        <f>_xlfn.IFNA(VLOOKUP(CONCATENATE($A865,"_",$B865), 'Srbench noise 0'!$A$1:$AH$1291, 18, FALSE),"")</f>
        <v>116</v>
      </c>
      <c r="H865" s="17" t="str">
        <f>_xlfn.IFNA(VLOOKUP(CONCATENATE($A865,"_",$B865), 'Srbench noise 0'!$A$1:$AH$1291, 28, FALSE),"")</f>
        <v>2*x0*(1 - cos(x1*x2))</v>
      </c>
      <c r="I865" s="17">
        <f t="shared" si="78"/>
        <v>1</v>
      </c>
      <c r="J865" s="17">
        <f t="shared" si="79"/>
        <v>1</v>
      </c>
      <c r="K865" s="4">
        <f t="shared" si="80"/>
        <v>1</v>
      </c>
      <c r="L865" s="3">
        <f>_xlfn.IFNA(VLOOKUP(CONCATENATE($A865,"_",$B865), 'Srbench noise 0.01'!$A$1:$AH$1291, 32, FALSE),"")</f>
        <v>1</v>
      </c>
      <c r="M865" s="17">
        <f>_xlfn.IFNA(VLOOKUP(CONCATENATE($A865,"_",$B865), 'Srbench noise 0.01'!$A$1:$AH$1291, 34, FALSE),"")</f>
        <v>0</v>
      </c>
      <c r="N865" s="17">
        <f>_xlfn.IFNA(VLOOKUP(CONCATENATE($A865,"_",$B865), 'Srbench noise 0.01'!$A$1:$AH$1291, 16, FALSE),"")</f>
        <v>10</v>
      </c>
      <c r="O865" s="17">
        <f>_xlfn.IFNA(VLOOKUP(CONCATENATE($A865,"_",$B865), 'Srbench noise 0.01'!$A$1:$AH$1291, 18, FALSE),"")</f>
        <v>102.7</v>
      </c>
      <c r="P865" s="17" t="str">
        <f>_xlfn.IFNA(VLOOKUP(CONCATENATE($A865,"_",$B865), 'Srbench noise 0.01'!$A$1:$AH$1291, 28, FALSE),"")</f>
        <v>x0*(2 - 2*cos(x1*x2))</v>
      </c>
      <c r="Q865" s="17">
        <f t="shared" si="81"/>
        <v>1</v>
      </c>
      <c r="R865" s="17">
        <f t="shared" si="82"/>
        <v>1</v>
      </c>
      <c r="S865" s="4">
        <f t="shared" si="83"/>
        <v>1</v>
      </c>
    </row>
    <row r="866" spans="1:19" x14ac:dyDescent="0.25">
      <c r="A866" t="s">
        <v>56</v>
      </c>
      <c r="B866">
        <v>5390</v>
      </c>
      <c r="C866" t="str">
        <f>VLOOKUP(A866,'srbench true models'!$A$1:$B$133,2,FALSE)</f>
        <v xml:space="preserve"> 2*U*(1-cos(k*d))</v>
      </c>
      <c r="D866" s="3">
        <f>_xlfn.IFNA(VLOOKUP(CONCATENATE($A866,"_",$B866), 'Srbench noise 0'!$A$1:$AH$1291, 32, FALSE),"")</f>
        <v>1</v>
      </c>
      <c r="E866" s="17">
        <f>_xlfn.IFNA(VLOOKUP(CONCATENATE($A866,"_",$B866), 'Srbench noise 0'!$A$1:$AH$1291, 34, FALSE),"")</f>
        <v>0</v>
      </c>
      <c r="F866" s="17">
        <f>_xlfn.IFNA(VLOOKUP(CONCATENATE($A866,"_",$B866), 'Srbench noise 0'!$A$1:$AH$1291, 16, FALSE),"")</f>
        <v>10</v>
      </c>
      <c r="G866" s="17">
        <f>_xlfn.IFNA(VLOOKUP(CONCATENATE($A866,"_",$B866), 'Srbench noise 0'!$A$1:$AH$1291, 18, FALSE),"")</f>
        <v>1057.0999999999999</v>
      </c>
      <c r="H866" s="17" t="str">
        <f>_xlfn.IFNA(VLOOKUP(CONCATENATE($A866,"_",$B866), 'Srbench noise 0'!$A$1:$AH$1291, 28, FALSE),"")</f>
        <v>x0*(2 - 2*cos(x1*x2))</v>
      </c>
      <c r="I866" s="17">
        <f t="shared" si="78"/>
        <v>1</v>
      </c>
      <c r="J866" s="17">
        <f t="shared" si="79"/>
        <v>1</v>
      </c>
      <c r="K866" s="4">
        <f t="shared" si="80"/>
        <v>1</v>
      </c>
      <c r="L866" s="3">
        <f>_xlfn.IFNA(VLOOKUP(CONCATENATE($A866,"_",$B866), 'Srbench noise 0.01'!$A$1:$AH$1291, 32, FALSE),"")</f>
        <v>1</v>
      </c>
      <c r="M866" s="17">
        <f>_xlfn.IFNA(VLOOKUP(CONCATENATE($A866,"_",$B866), 'Srbench noise 0.01'!$A$1:$AH$1291, 34, FALSE),"")</f>
        <v>0</v>
      </c>
      <c r="N866" s="17">
        <f>_xlfn.IFNA(VLOOKUP(CONCATENATE($A866,"_",$B866), 'Srbench noise 0.01'!$A$1:$AH$1291, 16, FALSE),"")</f>
        <v>11</v>
      </c>
      <c r="O866" s="17">
        <f>_xlfn.IFNA(VLOOKUP(CONCATENATE($A866,"_",$B866), 'Srbench noise 0.01'!$A$1:$AH$1291, 18, FALSE),"")</f>
        <v>2705.7</v>
      </c>
      <c r="P866" s="17" t="str">
        <f>_xlfn.IFNA(VLOOKUP(CONCATENATE($A866,"_",$B866), 'Srbench noise 0.01'!$A$1:$AH$1291, 28, FALSE),"")</f>
        <v>2*x0*(1 - cos(x1*x2))</v>
      </c>
      <c r="Q866" s="17">
        <f t="shared" si="81"/>
        <v>1</v>
      </c>
      <c r="R866" s="17">
        <f t="shared" si="82"/>
        <v>1</v>
      </c>
      <c r="S866" s="4">
        <f t="shared" si="83"/>
        <v>1</v>
      </c>
    </row>
    <row r="867" spans="1:19" x14ac:dyDescent="0.25">
      <c r="A867" t="s">
        <v>56</v>
      </c>
      <c r="B867">
        <v>14423</v>
      </c>
      <c r="C867" t="str">
        <f>VLOOKUP(A867,'srbench true models'!$A$1:$B$133,2,FALSE)</f>
        <v xml:space="preserve"> 2*U*(1-cos(k*d))</v>
      </c>
      <c r="D867" s="3">
        <f>_xlfn.IFNA(VLOOKUP(CONCATENATE($A867,"_",$B867), 'Srbench noise 0'!$A$1:$AH$1291, 32, FALSE),"")</f>
        <v>1</v>
      </c>
      <c r="E867" s="17">
        <f>_xlfn.IFNA(VLOOKUP(CONCATENATE($A867,"_",$B867), 'Srbench noise 0'!$A$1:$AH$1291, 34, FALSE),"")</f>
        <v>0</v>
      </c>
      <c r="F867" s="17">
        <f>_xlfn.IFNA(VLOOKUP(CONCATENATE($A867,"_",$B867), 'Srbench noise 0'!$A$1:$AH$1291, 16, FALSE),"")</f>
        <v>11</v>
      </c>
      <c r="G867" s="17">
        <f>_xlfn.IFNA(VLOOKUP(CONCATENATE($A867,"_",$B867), 'Srbench noise 0'!$A$1:$AH$1291, 18, FALSE),"")</f>
        <v>230.1</v>
      </c>
      <c r="H867" s="17" t="str">
        <f>_xlfn.IFNA(VLOOKUP(CONCATENATE($A867,"_",$B867), 'Srbench noise 0'!$A$1:$AH$1291, 28, FALSE),"")</f>
        <v>2*x0*(sin(x1*x2 + 4.71238898) + 1)</v>
      </c>
      <c r="I867" s="17">
        <f t="shared" si="78"/>
        <v>1</v>
      </c>
      <c r="J867" s="17">
        <f t="shared" si="79"/>
        <v>1</v>
      </c>
      <c r="K867" s="4">
        <f t="shared" si="80"/>
        <v>1</v>
      </c>
      <c r="L867" s="3">
        <f>_xlfn.IFNA(VLOOKUP(CONCATENATE($A867,"_",$B867), 'Srbench noise 0.01'!$A$1:$AH$1291, 32, FALSE),"")</f>
        <v>0.99993259999999995</v>
      </c>
      <c r="M867" s="17">
        <f>_xlfn.IFNA(VLOOKUP(CONCATENATE($A867,"_",$B867), 'Srbench noise 0.01'!$A$1:$AH$1291, 34, FALSE),"")</f>
        <v>4.201328E-2</v>
      </c>
      <c r="N867" s="17">
        <f>_xlfn.IFNA(VLOOKUP(CONCATENATE($A867,"_",$B867), 'Srbench noise 0.01'!$A$1:$AH$1291, 16, FALSE),"")</f>
        <v>12</v>
      </c>
      <c r="O867" s="17">
        <f>_xlfn.IFNA(VLOOKUP(CONCATENATE($A867,"_",$B867), 'Srbench noise 0.01'!$A$1:$AH$1291, 18, FALSE),"")</f>
        <v>45.3</v>
      </c>
      <c r="P867" s="17" t="str">
        <f>_xlfn.IFNA(VLOOKUP(CONCATENATE($A867,"_",$B867), 'Srbench noise 0.01'!$A$1:$AH$1291, 28, FALSE),"")</f>
        <v>x0*(2*sin(x1*x2 - 1.58) + 2)</v>
      </c>
      <c r="Q867" s="17">
        <f t="shared" si="81"/>
        <v>1</v>
      </c>
      <c r="R867" s="17">
        <f t="shared" si="82"/>
        <v>0</v>
      </c>
      <c r="S867" s="4">
        <f t="shared" si="83"/>
        <v>0</v>
      </c>
    </row>
    <row r="868" spans="1:19" x14ac:dyDescent="0.25">
      <c r="A868" t="s">
        <v>56</v>
      </c>
      <c r="B868">
        <v>15795</v>
      </c>
      <c r="C868" t="str">
        <f>VLOOKUP(A868,'srbench true models'!$A$1:$B$133,2,FALSE)</f>
        <v xml:space="preserve"> 2*U*(1-cos(k*d))</v>
      </c>
      <c r="D868" s="3">
        <f>_xlfn.IFNA(VLOOKUP(CONCATENATE($A868,"_",$B868), 'Srbench noise 0'!$A$1:$AH$1291, 32, FALSE),"")</f>
        <v>1</v>
      </c>
      <c r="E868" s="17">
        <f>_xlfn.IFNA(VLOOKUP(CONCATENATE($A868,"_",$B868), 'Srbench noise 0'!$A$1:$AH$1291, 34, FALSE),"")</f>
        <v>0</v>
      </c>
      <c r="F868" s="17">
        <f>_xlfn.IFNA(VLOOKUP(CONCATENATE($A868,"_",$B868), 'Srbench noise 0'!$A$1:$AH$1291, 16, FALSE),"")</f>
        <v>10</v>
      </c>
      <c r="G868" s="17">
        <f>_xlfn.IFNA(VLOOKUP(CONCATENATE($A868,"_",$B868), 'Srbench noise 0'!$A$1:$AH$1291, 18, FALSE),"")</f>
        <v>547.6</v>
      </c>
      <c r="H868" s="17" t="str">
        <f>_xlfn.IFNA(VLOOKUP(CONCATENATE($A868,"_",$B868), 'Srbench noise 0'!$A$1:$AH$1291, 28, FALSE),"")</f>
        <v>x0*(2 - 2*cos(x1*x2))</v>
      </c>
      <c r="I868" s="17">
        <f t="shared" si="78"/>
        <v>1</v>
      </c>
      <c r="J868" s="17">
        <f t="shared" si="79"/>
        <v>1</v>
      </c>
      <c r="K868" s="4">
        <f t="shared" si="80"/>
        <v>1</v>
      </c>
      <c r="L868" s="3">
        <f>_xlfn.IFNA(VLOOKUP(CONCATENATE($A868,"_",$B868), 'Srbench noise 0.01'!$A$1:$AH$1291, 32, FALSE),"")</f>
        <v>0.99993372999999997</v>
      </c>
      <c r="M868" s="17">
        <f>_xlfn.IFNA(VLOOKUP(CONCATENATE($A868,"_",$B868), 'Srbench noise 0.01'!$A$1:$AH$1291, 34, FALSE),"")</f>
        <v>4.1599280000000002E-2</v>
      </c>
      <c r="N868" s="17">
        <f>_xlfn.IFNA(VLOOKUP(CONCATENATE($A868,"_",$B868), 'Srbench noise 0.01'!$A$1:$AH$1291, 16, FALSE),"")</f>
        <v>12</v>
      </c>
      <c r="O868" s="17">
        <f>_xlfn.IFNA(VLOOKUP(CONCATENATE($A868,"_",$B868), 'Srbench noise 0.01'!$A$1:$AH$1291, 18, FALSE),"")</f>
        <v>99.6</v>
      </c>
      <c r="P868" s="17" t="str">
        <f>_xlfn.IFNA(VLOOKUP(CONCATENATE($A868,"_",$B868), 'Srbench noise 0.01'!$A$1:$AH$1291, 28, FALSE),"")</f>
        <v>x0*(2 - 2*sin(x1*x2 + 139.81))</v>
      </c>
      <c r="Q868" s="17">
        <f t="shared" si="81"/>
        <v>1</v>
      </c>
      <c r="R868" s="17">
        <f t="shared" si="82"/>
        <v>0</v>
      </c>
      <c r="S868" s="4">
        <f t="shared" si="83"/>
        <v>0</v>
      </c>
    </row>
    <row r="869" spans="1:19" x14ac:dyDescent="0.25">
      <c r="A869" t="s">
        <v>56</v>
      </c>
      <c r="B869">
        <v>16850</v>
      </c>
      <c r="C869" t="str">
        <f>VLOOKUP(A869,'srbench true models'!$A$1:$B$133,2,FALSE)</f>
        <v xml:space="preserve"> 2*U*(1-cos(k*d))</v>
      </c>
      <c r="D869" s="3">
        <f>_xlfn.IFNA(VLOOKUP(CONCATENATE($A869,"_",$B869), 'Srbench noise 0'!$A$1:$AH$1291, 32, FALSE),"")</f>
        <v>1</v>
      </c>
      <c r="E869" s="17">
        <f>_xlfn.IFNA(VLOOKUP(CONCATENATE($A869,"_",$B869), 'Srbench noise 0'!$A$1:$AH$1291, 34, FALSE),"")</f>
        <v>0</v>
      </c>
      <c r="F869" s="17">
        <f>_xlfn.IFNA(VLOOKUP(CONCATENATE($A869,"_",$B869), 'Srbench noise 0'!$A$1:$AH$1291, 16, FALSE),"")</f>
        <v>10</v>
      </c>
      <c r="G869" s="17">
        <f>_xlfn.IFNA(VLOOKUP(CONCATENATE($A869,"_",$B869), 'Srbench noise 0'!$A$1:$AH$1291, 18, FALSE),"")</f>
        <v>602.79999999999995</v>
      </c>
      <c r="H869" s="17" t="str">
        <f>_xlfn.IFNA(VLOOKUP(CONCATENATE($A869,"_",$B869), 'Srbench noise 0'!$A$1:$AH$1291, 28, FALSE),"")</f>
        <v>x0*(2 - 2*cos(x1*x2))</v>
      </c>
      <c r="I869" s="17">
        <f t="shared" si="78"/>
        <v>1</v>
      </c>
      <c r="J869" s="17">
        <f t="shared" si="79"/>
        <v>1</v>
      </c>
      <c r="K869" s="4">
        <f t="shared" si="80"/>
        <v>1</v>
      </c>
      <c r="L869" s="3">
        <f>_xlfn.IFNA(VLOOKUP(CONCATENATE($A869,"_",$B869), 'Srbench noise 0.01'!$A$1:$AH$1291, 32, FALSE),"")</f>
        <v>0.99994791000000005</v>
      </c>
      <c r="M869" s="17">
        <f>_xlfn.IFNA(VLOOKUP(CONCATENATE($A869,"_",$B869), 'Srbench noise 0.01'!$A$1:$AH$1291, 34, FALSE),"")</f>
        <v>3.686408E-2</v>
      </c>
      <c r="N869" s="17">
        <f>_xlfn.IFNA(VLOOKUP(CONCATENATE($A869,"_",$B869), 'Srbench noise 0.01'!$A$1:$AH$1291, 16, FALSE),"")</f>
        <v>12</v>
      </c>
      <c r="O869" s="17">
        <f>_xlfn.IFNA(VLOOKUP(CONCATENATE($A869,"_",$B869), 'Srbench noise 0.01'!$A$1:$AH$1291, 18, FALSE),"")</f>
        <v>139.6</v>
      </c>
      <c r="P869" s="17" t="str">
        <f>_xlfn.IFNA(VLOOKUP(CONCATENATE($A869,"_",$B869), 'Srbench noise 0.01'!$A$1:$AH$1291, 28, FALSE),"")</f>
        <v>x0*(2*sin(x1*x2 + 11) + 2.01)</v>
      </c>
      <c r="Q869" s="17">
        <f t="shared" si="81"/>
        <v>1</v>
      </c>
      <c r="R869" s="17">
        <f t="shared" si="82"/>
        <v>0</v>
      </c>
      <c r="S869" s="4">
        <f t="shared" si="83"/>
        <v>0</v>
      </c>
    </row>
    <row r="870" spans="1:19" x14ac:dyDescent="0.25">
      <c r="A870" t="s">
        <v>56</v>
      </c>
      <c r="B870">
        <v>21962</v>
      </c>
      <c r="C870" t="str">
        <f>VLOOKUP(A870,'srbench true models'!$A$1:$B$133,2,FALSE)</f>
        <v xml:space="preserve"> 2*U*(1-cos(k*d))</v>
      </c>
      <c r="D870" s="3">
        <f>_xlfn.IFNA(VLOOKUP(CONCATENATE($A870,"_",$B870), 'Srbench noise 0'!$A$1:$AH$1291, 32, FALSE),"")</f>
        <v>1</v>
      </c>
      <c r="E870" s="17">
        <f>_xlfn.IFNA(VLOOKUP(CONCATENATE($A870,"_",$B870), 'Srbench noise 0'!$A$1:$AH$1291, 34, FALSE),"")</f>
        <v>0</v>
      </c>
      <c r="F870" s="17">
        <f>_xlfn.IFNA(VLOOKUP(CONCATENATE($A870,"_",$B870), 'Srbench noise 0'!$A$1:$AH$1291, 16, FALSE),"")</f>
        <v>10</v>
      </c>
      <c r="G870" s="17">
        <f>_xlfn.IFNA(VLOOKUP(CONCATENATE($A870,"_",$B870), 'Srbench noise 0'!$A$1:$AH$1291, 18, FALSE),"")</f>
        <v>546.9</v>
      </c>
      <c r="H870" s="17" t="str">
        <f>_xlfn.IFNA(VLOOKUP(CONCATENATE($A870,"_",$B870), 'Srbench noise 0'!$A$1:$AH$1291, 28, FALSE),"")</f>
        <v>x0*(2 - 2*cos(x1*x2))</v>
      </c>
      <c r="I870" s="17">
        <f t="shared" si="78"/>
        <v>1</v>
      </c>
      <c r="J870" s="17">
        <f t="shared" si="79"/>
        <v>1</v>
      </c>
      <c r="K870" s="4">
        <f t="shared" si="80"/>
        <v>1</v>
      </c>
      <c r="L870" s="3">
        <f>_xlfn.IFNA(VLOOKUP(CONCATENATE($A870,"_",$B870), 'Srbench noise 0.01'!$A$1:$AH$1291, 32, FALSE),"")</f>
        <v>1</v>
      </c>
      <c r="M870" s="17">
        <f>_xlfn.IFNA(VLOOKUP(CONCATENATE($A870,"_",$B870), 'Srbench noise 0.01'!$A$1:$AH$1291, 34, FALSE),"")</f>
        <v>0</v>
      </c>
      <c r="N870" s="17">
        <f>_xlfn.IFNA(VLOOKUP(CONCATENATE($A870,"_",$B870), 'Srbench noise 0.01'!$A$1:$AH$1291, 16, FALSE),"")</f>
        <v>10</v>
      </c>
      <c r="O870" s="17">
        <f>_xlfn.IFNA(VLOOKUP(CONCATENATE($A870,"_",$B870), 'Srbench noise 0.01'!$A$1:$AH$1291, 18, FALSE),"")</f>
        <v>205.5</v>
      </c>
      <c r="P870" s="17" t="str">
        <f>_xlfn.IFNA(VLOOKUP(CONCATENATE($A870,"_",$B870), 'Srbench noise 0.01'!$A$1:$AH$1291, 28, FALSE),"")</f>
        <v>x0*(2 - 2*cos(x1*x2))</v>
      </c>
      <c r="Q870" s="17">
        <f t="shared" si="81"/>
        <v>1</v>
      </c>
      <c r="R870" s="17">
        <f t="shared" si="82"/>
        <v>1</v>
      </c>
      <c r="S870" s="4">
        <f t="shared" si="83"/>
        <v>1</v>
      </c>
    </row>
    <row r="871" spans="1:19" x14ac:dyDescent="0.25">
      <c r="A871" t="s">
        <v>56</v>
      </c>
      <c r="B871">
        <v>23654</v>
      </c>
      <c r="C871" t="str">
        <f>VLOOKUP(A871,'srbench true models'!$A$1:$B$133,2,FALSE)</f>
        <v xml:space="preserve"> 2*U*(1-cos(k*d))</v>
      </c>
      <c r="D871" s="3">
        <f>_xlfn.IFNA(VLOOKUP(CONCATENATE($A871,"_",$B871), 'Srbench noise 0'!$A$1:$AH$1291, 32, FALSE),"")</f>
        <v>1</v>
      </c>
      <c r="E871" s="17">
        <f>_xlfn.IFNA(VLOOKUP(CONCATENATE($A871,"_",$B871), 'Srbench noise 0'!$A$1:$AH$1291, 34, FALSE),"")</f>
        <v>0</v>
      </c>
      <c r="F871" s="17">
        <f>_xlfn.IFNA(VLOOKUP(CONCATENATE($A871,"_",$B871), 'Srbench noise 0'!$A$1:$AH$1291, 16, FALSE),"")</f>
        <v>10</v>
      </c>
      <c r="G871" s="17">
        <f>_xlfn.IFNA(VLOOKUP(CONCATENATE($A871,"_",$B871), 'Srbench noise 0'!$A$1:$AH$1291, 18, FALSE),"")</f>
        <v>238</v>
      </c>
      <c r="H871" s="17" t="str">
        <f>_xlfn.IFNA(VLOOKUP(CONCATENATE($A871,"_",$B871), 'Srbench noise 0'!$A$1:$AH$1291, 28, FALSE),"")</f>
        <v>x0*(2 - 2*cos(x1*x2))</v>
      </c>
      <c r="I871" s="17">
        <f t="shared" si="78"/>
        <v>1</v>
      </c>
      <c r="J871" s="17">
        <f t="shared" si="79"/>
        <v>1</v>
      </c>
      <c r="K871" s="4">
        <f t="shared" si="80"/>
        <v>1</v>
      </c>
      <c r="L871" s="3">
        <f>_xlfn.IFNA(VLOOKUP(CONCATENATE($A871,"_",$B871), 'Srbench noise 0.01'!$A$1:$AH$1291, 32, FALSE),"")</f>
        <v>1</v>
      </c>
      <c r="M871" s="17">
        <f>_xlfn.IFNA(VLOOKUP(CONCATENATE($A871,"_",$B871), 'Srbench noise 0.01'!$A$1:$AH$1291, 34, FALSE),"")</f>
        <v>0</v>
      </c>
      <c r="N871" s="17">
        <f>_xlfn.IFNA(VLOOKUP(CONCATENATE($A871,"_",$B871), 'Srbench noise 0.01'!$A$1:$AH$1291, 16, FALSE),"")</f>
        <v>10</v>
      </c>
      <c r="O871" s="17">
        <f>_xlfn.IFNA(VLOOKUP(CONCATENATE($A871,"_",$B871), 'Srbench noise 0.01'!$A$1:$AH$1291, 18, FALSE),"")</f>
        <v>243.4</v>
      </c>
      <c r="P871" s="17" t="str">
        <f>_xlfn.IFNA(VLOOKUP(CONCATENATE($A871,"_",$B871), 'Srbench noise 0.01'!$A$1:$AH$1291, 28, FALSE),"")</f>
        <v>x0*(2 - 2*cos(x1*x2))</v>
      </c>
      <c r="Q871" s="17">
        <f t="shared" si="81"/>
        <v>1</v>
      </c>
      <c r="R871" s="17">
        <f t="shared" si="82"/>
        <v>1</v>
      </c>
      <c r="S871" s="4">
        <f t="shared" si="83"/>
        <v>1</v>
      </c>
    </row>
    <row r="872" spans="1:19" x14ac:dyDescent="0.25">
      <c r="A872" t="s">
        <v>56</v>
      </c>
      <c r="B872">
        <v>28020</v>
      </c>
      <c r="C872" t="str">
        <f>VLOOKUP(A872,'srbench true models'!$A$1:$B$133,2,FALSE)</f>
        <v xml:space="preserve"> 2*U*(1-cos(k*d))</v>
      </c>
      <c r="D872" s="3">
        <f>_xlfn.IFNA(VLOOKUP(CONCATENATE($A872,"_",$B872), 'Srbench noise 0'!$A$1:$AH$1291, 32, FALSE),"")</f>
        <v>1</v>
      </c>
      <c r="E872" s="17">
        <f>_xlfn.IFNA(VLOOKUP(CONCATENATE($A872,"_",$B872), 'Srbench noise 0'!$A$1:$AH$1291, 34, FALSE),"")</f>
        <v>0</v>
      </c>
      <c r="F872" s="17">
        <f>_xlfn.IFNA(VLOOKUP(CONCATENATE($A872,"_",$B872), 'Srbench noise 0'!$A$1:$AH$1291, 16, FALSE),"")</f>
        <v>11</v>
      </c>
      <c r="G872" s="17">
        <f>_xlfn.IFNA(VLOOKUP(CONCATENATE($A872,"_",$B872), 'Srbench noise 0'!$A$1:$AH$1291, 18, FALSE),"")</f>
        <v>356.2</v>
      </c>
      <c r="H872" s="17" t="str">
        <f>_xlfn.IFNA(VLOOKUP(CONCATENATE($A872,"_",$B872), 'Srbench noise 0'!$A$1:$AH$1291, 28, FALSE),"")</f>
        <v>2*x0*(1 - cos(x1*x2))</v>
      </c>
      <c r="I872" s="17">
        <f t="shared" si="78"/>
        <v>1</v>
      </c>
      <c r="J872" s="17">
        <f t="shared" si="79"/>
        <v>1</v>
      </c>
      <c r="K872" s="4">
        <f t="shared" si="80"/>
        <v>1</v>
      </c>
      <c r="L872" s="3">
        <f>_xlfn.IFNA(VLOOKUP(CONCATENATE($A872,"_",$B872), 'Srbench noise 0.01'!$A$1:$AH$1291, 32, FALSE),"")</f>
        <v>1</v>
      </c>
      <c r="M872" s="17">
        <f>_xlfn.IFNA(VLOOKUP(CONCATENATE($A872,"_",$B872), 'Srbench noise 0.01'!$A$1:$AH$1291, 34, FALSE),"")</f>
        <v>0</v>
      </c>
      <c r="N872" s="17">
        <f>_xlfn.IFNA(VLOOKUP(CONCATENATE($A872,"_",$B872), 'Srbench noise 0.01'!$A$1:$AH$1291, 16, FALSE),"")</f>
        <v>10</v>
      </c>
      <c r="O872" s="17">
        <f>_xlfn.IFNA(VLOOKUP(CONCATENATE($A872,"_",$B872), 'Srbench noise 0.01'!$A$1:$AH$1291, 18, FALSE),"")</f>
        <v>147.6</v>
      </c>
      <c r="P872" s="17" t="str">
        <f>_xlfn.IFNA(VLOOKUP(CONCATENATE($A872,"_",$B872), 'Srbench noise 0.01'!$A$1:$AH$1291, 28, FALSE),"")</f>
        <v>x0*(2 - 2*cos(x1*x2))</v>
      </c>
      <c r="Q872" s="17">
        <f t="shared" si="81"/>
        <v>1</v>
      </c>
      <c r="R872" s="17">
        <f t="shared" si="82"/>
        <v>1</v>
      </c>
      <c r="S872" s="4">
        <f t="shared" si="83"/>
        <v>1</v>
      </c>
    </row>
    <row r="873" spans="1:19" x14ac:dyDescent="0.25">
      <c r="A873" t="s">
        <v>56</v>
      </c>
      <c r="B873">
        <v>29910</v>
      </c>
      <c r="C873" t="str">
        <f>VLOOKUP(A873,'srbench true models'!$A$1:$B$133,2,FALSE)</f>
        <v xml:space="preserve"> 2*U*(1-cos(k*d))</v>
      </c>
      <c r="D873" s="3">
        <f>_xlfn.IFNA(VLOOKUP(CONCATENATE($A873,"_",$B873), 'Srbench noise 0'!$A$1:$AH$1291, 32, FALSE),"")</f>
        <v>1</v>
      </c>
      <c r="E873" s="17">
        <f>_xlfn.IFNA(VLOOKUP(CONCATENATE($A873,"_",$B873), 'Srbench noise 0'!$A$1:$AH$1291, 34, FALSE),"")</f>
        <v>0</v>
      </c>
      <c r="F873" s="17">
        <f>_xlfn.IFNA(VLOOKUP(CONCATENATE($A873,"_",$B873), 'Srbench noise 0'!$A$1:$AH$1291, 16, FALSE),"")</f>
        <v>11</v>
      </c>
      <c r="G873" s="17">
        <f>_xlfn.IFNA(VLOOKUP(CONCATENATE($A873,"_",$B873), 'Srbench noise 0'!$A$1:$AH$1291, 18, FALSE),"")</f>
        <v>69.3</v>
      </c>
      <c r="H873" s="17" t="str">
        <f>_xlfn.IFNA(VLOOKUP(CONCATENATE($A873,"_",$B873), 'Srbench noise 0'!$A$1:$AH$1291, 28, FALSE),"")</f>
        <v>2*x0*(1 - cos(x1*x2))</v>
      </c>
      <c r="I873" s="17">
        <f t="shared" si="78"/>
        <v>1</v>
      </c>
      <c r="J873" s="17">
        <f t="shared" si="79"/>
        <v>1</v>
      </c>
      <c r="K873" s="4">
        <f t="shared" si="80"/>
        <v>1</v>
      </c>
      <c r="L873" s="3">
        <f>_xlfn.IFNA(VLOOKUP(CONCATENATE($A873,"_",$B873), 'Srbench noise 0.01'!$A$1:$AH$1291, 32, FALSE),"")</f>
        <v>1</v>
      </c>
      <c r="M873" s="17">
        <f>_xlfn.IFNA(VLOOKUP(CONCATENATE($A873,"_",$B873), 'Srbench noise 0.01'!$A$1:$AH$1291, 34, FALSE),"")</f>
        <v>0</v>
      </c>
      <c r="N873" s="17">
        <f>_xlfn.IFNA(VLOOKUP(CONCATENATE($A873,"_",$B873), 'Srbench noise 0.01'!$A$1:$AH$1291, 16, FALSE),"")</f>
        <v>11</v>
      </c>
      <c r="O873" s="17">
        <f>_xlfn.IFNA(VLOOKUP(CONCATENATE($A873,"_",$B873), 'Srbench noise 0.01'!$A$1:$AH$1291, 18, FALSE),"")</f>
        <v>65.8</v>
      </c>
      <c r="P873" s="17" t="str">
        <f>_xlfn.IFNA(VLOOKUP(CONCATENATE($A873,"_",$B873), 'Srbench noise 0.01'!$A$1:$AH$1291, 28, FALSE),"")</f>
        <v>2*x0*(1 - cos(x1*x2))</v>
      </c>
      <c r="Q873" s="17">
        <f t="shared" si="81"/>
        <v>1</v>
      </c>
      <c r="R873" s="17">
        <f t="shared" si="82"/>
        <v>1</v>
      </c>
      <c r="S873" s="4">
        <f t="shared" si="83"/>
        <v>1</v>
      </c>
    </row>
    <row r="874" spans="1:19" x14ac:dyDescent="0.25">
      <c r="A874" t="s">
        <v>73</v>
      </c>
      <c r="B874">
        <v>860</v>
      </c>
      <c r="C874" t="str">
        <f>VLOOKUP(A874,'srbench true models'!$A$1:$B$133,2,FALSE)</f>
        <v xml:space="preserve"> (h/(2*3.1415926535))**2/(2*E_n*d**2)</v>
      </c>
      <c r="D874" s="3">
        <f>_xlfn.IFNA(VLOOKUP(CONCATENATE($A874,"_",$B874), 'Srbench noise 0'!$A$1:$AH$1291, 32, FALSE),"")</f>
        <v>1</v>
      </c>
      <c r="E874" s="17">
        <f>_xlfn.IFNA(VLOOKUP(CONCATENATE($A874,"_",$B874), 'Srbench noise 0'!$A$1:$AH$1291, 34, FALSE),"")</f>
        <v>0</v>
      </c>
      <c r="F874" s="17">
        <f>_xlfn.IFNA(VLOOKUP(CONCATENATE($A874,"_",$B874), 'Srbench noise 0'!$A$1:$AH$1291, 16, FALSE),"")</f>
        <v>11</v>
      </c>
      <c r="G874" s="17">
        <f>_xlfn.IFNA(VLOOKUP(CONCATENATE($A874,"_",$B874), 'Srbench noise 0'!$A$1:$AH$1291, 18, FALSE),"")</f>
        <v>18.100000000000001</v>
      </c>
      <c r="H874" s="17" t="str">
        <f>_xlfn.IFNA(VLOOKUP(CONCATENATE($A874,"_",$B874), 'Srbench noise 0'!$A$1:$AH$1291, 28, FALSE),"")</f>
        <v>0.01266515*x0**2/(x1*x2**2)</v>
      </c>
      <c r="I874" s="17">
        <f t="shared" si="78"/>
        <v>1</v>
      </c>
      <c r="J874" s="17">
        <f t="shared" si="79"/>
        <v>1</v>
      </c>
      <c r="K874" s="4">
        <f t="shared" si="80"/>
        <v>1</v>
      </c>
      <c r="L874" s="3">
        <f>_xlfn.IFNA(VLOOKUP(CONCATENATE($A874,"_",$B874), 'Srbench noise 0.01'!$A$1:$AH$1291, 32, FALSE),"")</f>
        <v>0.93970050999999999</v>
      </c>
      <c r="M874" s="17">
        <f>_xlfn.IFNA(VLOOKUP(CONCATENATE($A874,"_",$B874), 'Srbench noise 0.01'!$A$1:$AH$1291, 34, FALSE),"")</f>
        <v>4.2570799999999999E-3</v>
      </c>
      <c r="N874" s="17">
        <f>_xlfn.IFNA(VLOOKUP(CONCATENATE($A874,"_",$B874), 'Srbench noise 0.01'!$A$1:$AH$1291, 16, FALSE),"")</f>
        <v>11</v>
      </c>
      <c r="O874" s="17">
        <f>_xlfn.IFNA(VLOOKUP(CONCATENATE($A874,"_",$B874), 'Srbench noise 0.01'!$A$1:$AH$1291, 18, FALSE),"")</f>
        <v>18.600000000000001</v>
      </c>
      <c r="P874" s="17" t="str">
        <f>_xlfn.IFNA(VLOOKUP(CONCATENATE($A874,"_",$B874), 'Srbench noise 0.01'!$A$1:$AH$1291, 28, FALSE),"")</f>
        <v>0.01*x0**2/(x1*x2**2)</v>
      </c>
      <c r="Q874" s="17">
        <f t="shared" si="81"/>
        <v>0</v>
      </c>
      <c r="R874" s="17">
        <f t="shared" si="82"/>
        <v>0</v>
      </c>
      <c r="S874" s="4">
        <f t="shared" si="83"/>
        <v>0</v>
      </c>
    </row>
    <row r="875" spans="1:19" x14ac:dyDescent="0.25">
      <c r="A875" t="s">
        <v>73</v>
      </c>
      <c r="B875">
        <v>4426</v>
      </c>
      <c r="C875" t="str">
        <f>VLOOKUP(A875,'srbench true models'!$A$1:$B$133,2,FALSE)</f>
        <v xml:space="preserve"> (h/(2*3.1415926535))**2/(2*E_n*d**2)</v>
      </c>
      <c r="D875" s="3">
        <f>_xlfn.IFNA(VLOOKUP(CONCATENATE($A875,"_",$B875), 'Srbench noise 0'!$A$1:$AH$1291, 32, FALSE),"")</f>
        <v>1</v>
      </c>
      <c r="E875" s="17">
        <f>_xlfn.IFNA(VLOOKUP(CONCATENATE($A875,"_",$B875), 'Srbench noise 0'!$A$1:$AH$1291, 34, FALSE),"")</f>
        <v>0</v>
      </c>
      <c r="F875" s="17">
        <f>_xlfn.IFNA(VLOOKUP(CONCATENATE($A875,"_",$B875), 'Srbench noise 0'!$A$1:$AH$1291, 16, FALSE),"")</f>
        <v>11</v>
      </c>
      <c r="G875" s="17">
        <f>_xlfn.IFNA(VLOOKUP(CONCATENATE($A875,"_",$B875), 'Srbench noise 0'!$A$1:$AH$1291, 18, FALSE),"")</f>
        <v>17.8</v>
      </c>
      <c r="H875" s="17" t="str">
        <f>_xlfn.IFNA(VLOOKUP(CONCATENATE($A875,"_",$B875), 'Srbench noise 0'!$A$1:$AH$1291, 28, FALSE),"")</f>
        <v>0.01266515*x0**2/(x1*x2**2)</v>
      </c>
      <c r="I875" s="17">
        <f t="shared" si="78"/>
        <v>1</v>
      </c>
      <c r="J875" s="17">
        <f t="shared" si="79"/>
        <v>1</v>
      </c>
      <c r="K875" s="4">
        <f t="shared" si="80"/>
        <v>1</v>
      </c>
      <c r="L875" s="3">
        <f>_xlfn.IFNA(VLOOKUP(CONCATENATE($A875,"_",$B875), 'Srbench noise 0.01'!$A$1:$AH$1291, 32, FALSE),"")</f>
        <v>0.93928754000000003</v>
      </c>
      <c r="M875" s="17">
        <f>_xlfn.IFNA(VLOOKUP(CONCATENATE($A875,"_",$B875), 'Srbench noise 0.01'!$A$1:$AH$1291, 34, FALSE),"")</f>
        <v>4.26656E-3</v>
      </c>
      <c r="N875" s="17">
        <f>_xlfn.IFNA(VLOOKUP(CONCATENATE($A875,"_",$B875), 'Srbench noise 0.01'!$A$1:$AH$1291, 16, FALSE),"")</f>
        <v>11</v>
      </c>
      <c r="O875" s="17">
        <f>_xlfn.IFNA(VLOOKUP(CONCATENATE($A875,"_",$B875), 'Srbench noise 0.01'!$A$1:$AH$1291, 18, FALSE),"")</f>
        <v>17.100000000000001</v>
      </c>
      <c r="P875" s="17" t="str">
        <f>_xlfn.IFNA(VLOOKUP(CONCATENATE($A875,"_",$B875), 'Srbench noise 0.01'!$A$1:$AH$1291, 28, FALSE),"")</f>
        <v>0.01*x0**2/(x1*x2**2)</v>
      </c>
      <c r="Q875" s="17">
        <f t="shared" si="81"/>
        <v>0</v>
      </c>
      <c r="R875" s="17">
        <f t="shared" si="82"/>
        <v>0</v>
      </c>
      <c r="S875" s="4">
        <f t="shared" si="83"/>
        <v>0</v>
      </c>
    </row>
    <row r="876" spans="1:19" x14ac:dyDescent="0.25">
      <c r="A876" t="s">
        <v>73</v>
      </c>
      <c r="B876">
        <v>5390</v>
      </c>
      <c r="C876" t="str">
        <f>VLOOKUP(A876,'srbench true models'!$A$1:$B$133,2,FALSE)</f>
        <v xml:space="preserve"> (h/(2*3.1415926535))**2/(2*E_n*d**2)</v>
      </c>
      <c r="D876" s="3">
        <f>_xlfn.IFNA(VLOOKUP(CONCATENATE($A876,"_",$B876), 'Srbench noise 0'!$A$1:$AH$1291, 32, FALSE),"")</f>
        <v>1</v>
      </c>
      <c r="E876" s="17">
        <f>_xlfn.IFNA(VLOOKUP(CONCATENATE($A876,"_",$B876), 'Srbench noise 0'!$A$1:$AH$1291, 34, FALSE),"")</f>
        <v>0</v>
      </c>
      <c r="F876" s="17">
        <f>_xlfn.IFNA(VLOOKUP(CONCATENATE($A876,"_",$B876), 'Srbench noise 0'!$A$1:$AH$1291, 16, FALSE),"")</f>
        <v>11</v>
      </c>
      <c r="G876" s="17">
        <f>_xlfn.IFNA(VLOOKUP(CONCATENATE($A876,"_",$B876), 'Srbench noise 0'!$A$1:$AH$1291, 18, FALSE),"")</f>
        <v>17.899999999999999</v>
      </c>
      <c r="H876" s="17" t="str">
        <f>_xlfn.IFNA(VLOOKUP(CONCATENATE($A876,"_",$B876), 'Srbench noise 0'!$A$1:$AH$1291, 28, FALSE),"")</f>
        <v>0.01266515*x0**2/(x1*x2**2)</v>
      </c>
      <c r="I876" s="17">
        <f t="shared" si="78"/>
        <v>1</v>
      </c>
      <c r="J876" s="17">
        <f t="shared" si="79"/>
        <v>1</v>
      </c>
      <c r="K876" s="4">
        <f t="shared" si="80"/>
        <v>1</v>
      </c>
      <c r="L876" s="3">
        <f>_xlfn.IFNA(VLOOKUP(CONCATENATE($A876,"_",$B876), 'Srbench noise 0.01'!$A$1:$AH$1291, 32, FALSE),"")</f>
        <v>0.93959174000000001</v>
      </c>
      <c r="M876" s="17">
        <f>_xlfn.IFNA(VLOOKUP(CONCATENATE($A876,"_",$B876), 'Srbench noise 0.01'!$A$1:$AH$1291, 34, FALSE),"")</f>
        <v>4.2917900000000002E-3</v>
      </c>
      <c r="N876" s="17">
        <f>_xlfn.IFNA(VLOOKUP(CONCATENATE($A876,"_",$B876), 'Srbench noise 0.01'!$A$1:$AH$1291, 16, FALSE),"")</f>
        <v>11</v>
      </c>
      <c r="O876" s="17">
        <f>_xlfn.IFNA(VLOOKUP(CONCATENATE($A876,"_",$B876), 'Srbench noise 0.01'!$A$1:$AH$1291, 18, FALSE),"")</f>
        <v>17.2</v>
      </c>
      <c r="P876" s="17" t="str">
        <f>_xlfn.IFNA(VLOOKUP(CONCATENATE($A876,"_",$B876), 'Srbench noise 0.01'!$A$1:$AH$1291, 28, FALSE),"")</f>
        <v>0.01*x0**2/(x1*x2**2)</v>
      </c>
      <c r="Q876" s="17">
        <f t="shared" si="81"/>
        <v>0</v>
      </c>
      <c r="R876" s="17">
        <f t="shared" si="82"/>
        <v>0</v>
      </c>
      <c r="S876" s="4">
        <f t="shared" si="83"/>
        <v>0</v>
      </c>
    </row>
    <row r="877" spans="1:19" x14ac:dyDescent="0.25">
      <c r="A877" t="s">
        <v>73</v>
      </c>
      <c r="B877">
        <v>14423</v>
      </c>
      <c r="C877" t="str">
        <f>VLOOKUP(A877,'srbench true models'!$A$1:$B$133,2,FALSE)</f>
        <v xml:space="preserve"> (h/(2*3.1415926535))**2/(2*E_n*d**2)</v>
      </c>
      <c r="D877" s="3">
        <f>_xlfn.IFNA(VLOOKUP(CONCATENATE($A877,"_",$B877), 'Srbench noise 0'!$A$1:$AH$1291, 32, FALSE),"")</f>
        <v>1</v>
      </c>
      <c r="E877" s="17">
        <f>_xlfn.IFNA(VLOOKUP(CONCATENATE($A877,"_",$B877), 'Srbench noise 0'!$A$1:$AH$1291, 34, FALSE),"")</f>
        <v>0</v>
      </c>
      <c r="F877" s="17">
        <f>_xlfn.IFNA(VLOOKUP(CONCATENATE($A877,"_",$B877), 'Srbench noise 0'!$A$1:$AH$1291, 16, FALSE),"")</f>
        <v>11</v>
      </c>
      <c r="G877" s="17">
        <f>_xlfn.IFNA(VLOOKUP(CONCATENATE($A877,"_",$B877), 'Srbench noise 0'!$A$1:$AH$1291, 18, FALSE),"")</f>
        <v>18.2</v>
      </c>
      <c r="H877" s="17" t="str">
        <f>_xlfn.IFNA(VLOOKUP(CONCATENATE($A877,"_",$B877), 'Srbench noise 0'!$A$1:$AH$1291, 28, FALSE),"")</f>
        <v>0.01266515*x0**2/(x1*x2**2)</v>
      </c>
      <c r="I877" s="17">
        <f t="shared" si="78"/>
        <v>1</v>
      </c>
      <c r="J877" s="17">
        <f t="shared" si="79"/>
        <v>1</v>
      </c>
      <c r="K877" s="4">
        <f t="shared" si="80"/>
        <v>1</v>
      </c>
      <c r="L877" s="3">
        <f>_xlfn.IFNA(VLOOKUP(CONCATENATE($A877,"_",$B877), 'Srbench noise 0.01'!$A$1:$AH$1291, 32, FALSE),"")</f>
        <v>0.93912914000000003</v>
      </c>
      <c r="M877" s="17">
        <f>_xlfn.IFNA(VLOOKUP(CONCATENATE($A877,"_",$B877), 'Srbench noise 0.01'!$A$1:$AH$1291, 34, FALSE),"")</f>
        <v>4.17585E-3</v>
      </c>
      <c r="N877" s="17">
        <f>_xlfn.IFNA(VLOOKUP(CONCATENATE($A877,"_",$B877), 'Srbench noise 0.01'!$A$1:$AH$1291, 16, FALSE),"")</f>
        <v>11</v>
      </c>
      <c r="O877" s="17">
        <f>_xlfn.IFNA(VLOOKUP(CONCATENATE($A877,"_",$B877), 'Srbench noise 0.01'!$A$1:$AH$1291, 18, FALSE),"")</f>
        <v>15.3</v>
      </c>
      <c r="P877" s="17" t="str">
        <f>_xlfn.IFNA(VLOOKUP(CONCATENATE($A877,"_",$B877), 'Srbench noise 0.01'!$A$1:$AH$1291, 28, FALSE),"")</f>
        <v>0.01*x0**2/(x1*x2**2)</v>
      </c>
      <c r="Q877" s="17">
        <f t="shared" si="81"/>
        <v>0</v>
      </c>
      <c r="R877" s="17">
        <f t="shared" si="82"/>
        <v>0</v>
      </c>
      <c r="S877" s="4">
        <f t="shared" si="83"/>
        <v>0</v>
      </c>
    </row>
    <row r="878" spans="1:19" x14ac:dyDescent="0.25">
      <c r="A878" t="s">
        <v>73</v>
      </c>
      <c r="B878">
        <v>15795</v>
      </c>
      <c r="C878" t="str">
        <f>VLOOKUP(A878,'srbench true models'!$A$1:$B$133,2,FALSE)</f>
        <v xml:space="preserve"> (h/(2*3.1415926535))**2/(2*E_n*d**2)</v>
      </c>
      <c r="D878" s="3">
        <f>_xlfn.IFNA(VLOOKUP(CONCATENATE($A878,"_",$B878), 'Srbench noise 0'!$A$1:$AH$1291, 32, FALSE),"")</f>
        <v>1</v>
      </c>
      <c r="E878" s="17">
        <f>_xlfn.IFNA(VLOOKUP(CONCATENATE($A878,"_",$B878), 'Srbench noise 0'!$A$1:$AH$1291, 34, FALSE),"")</f>
        <v>0</v>
      </c>
      <c r="F878" s="17">
        <f>_xlfn.IFNA(VLOOKUP(CONCATENATE($A878,"_",$B878), 'Srbench noise 0'!$A$1:$AH$1291, 16, FALSE),"")</f>
        <v>11</v>
      </c>
      <c r="G878" s="17">
        <f>_xlfn.IFNA(VLOOKUP(CONCATENATE($A878,"_",$B878), 'Srbench noise 0'!$A$1:$AH$1291, 18, FALSE),"")</f>
        <v>96.2</v>
      </c>
      <c r="H878" s="17" t="str">
        <f>_xlfn.IFNA(VLOOKUP(CONCATENATE($A878,"_",$B878), 'Srbench noise 0'!$A$1:$AH$1291, 28, FALSE),"")</f>
        <v>0.01266515*x0**2/(x1*x2**2)</v>
      </c>
      <c r="I878" s="17">
        <f t="shared" si="78"/>
        <v>1</v>
      </c>
      <c r="J878" s="17">
        <f t="shared" si="79"/>
        <v>1</v>
      </c>
      <c r="K878" s="4">
        <f t="shared" si="80"/>
        <v>1</v>
      </c>
      <c r="L878" s="3">
        <f>_xlfn.IFNA(VLOOKUP(CONCATENATE($A878,"_",$B878), 'Srbench noise 0.01'!$A$1:$AH$1291, 32, FALSE),"")</f>
        <v>0.93957524999999997</v>
      </c>
      <c r="M878" s="17">
        <f>_xlfn.IFNA(VLOOKUP(CONCATENATE($A878,"_",$B878), 'Srbench noise 0.01'!$A$1:$AH$1291, 34, FALSE),"")</f>
        <v>4.3239400000000001E-3</v>
      </c>
      <c r="N878" s="17">
        <f>_xlfn.IFNA(VLOOKUP(CONCATENATE($A878,"_",$B878), 'Srbench noise 0.01'!$A$1:$AH$1291, 16, FALSE),"")</f>
        <v>11</v>
      </c>
      <c r="O878" s="17">
        <f>_xlfn.IFNA(VLOOKUP(CONCATENATE($A878,"_",$B878), 'Srbench noise 0.01'!$A$1:$AH$1291, 18, FALSE),"")</f>
        <v>97.9</v>
      </c>
      <c r="P878" s="17" t="str">
        <f>_xlfn.IFNA(VLOOKUP(CONCATENATE($A878,"_",$B878), 'Srbench noise 0.01'!$A$1:$AH$1291, 28, FALSE),"")</f>
        <v>0.01*x0**2/(x1*x2**2)</v>
      </c>
      <c r="Q878" s="17">
        <f t="shared" si="81"/>
        <v>0</v>
      </c>
      <c r="R878" s="17">
        <f t="shared" si="82"/>
        <v>0</v>
      </c>
      <c r="S878" s="4">
        <f t="shared" si="83"/>
        <v>0</v>
      </c>
    </row>
    <row r="879" spans="1:19" x14ac:dyDescent="0.25">
      <c r="A879" t="s">
        <v>73</v>
      </c>
      <c r="B879">
        <v>16850</v>
      </c>
      <c r="C879" t="str">
        <f>VLOOKUP(A879,'srbench true models'!$A$1:$B$133,2,FALSE)</f>
        <v xml:space="preserve"> (h/(2*3.1415926535))**2/(2*E_n*d**2)</v>
      </c>
      <c r="D879" s="3">
        <f>_xlfn.IFNA(VLOOKUP(CONCATENATE($A879,"_",$B879), 'Srbench noise 0'!$A$1:$AH$1291, 32, FALSE),"")</f>
        <v>1</v>
      </c>
      <c r="E879" s="17">
        <f>_xlfn.IFNA(VLOOKUP(CONCATENATE($A879,"_",$B879), 'Srbench noise 0'!$A$1:$AH$1291, 34, FALSE),"")</f>
        <v>0</v>
      </c>
      <c r="F879" s="17">
        <f>_xlfn.IFNA(VLOOKUP(CONCATENATE($A879,"_",$B879), 'Srbench noise 0'!$A$1:$AH$1291, 16, FALSE),"")</f>
        <v>11</v>
      </c>
      <c r="G879" s="17">
        <f>_xlfn.IFNA(VLOOKUP(CONCATENATE($A879,"_",$B879), 'Srbench noise 0'!$A$1:$AH$1291, 18, FALSE),"")</f>
        <v>18.100000000000001</v>
      </c>
      <c r="H879" s="17" t="str">
        <f>_xlfn.IFNA(VLOOKUP(CONCATENATE($A879,"_",$B879), 'Srbench noise 0'!$A$1:$AH$1291, 28, FALSE),"")</f>
        <v>0.01266515*x0**2/(x1*x2**2)</v>
      </c>
      <c r="I879" s="17">
        <f t="shared" si="78"/>
        <v>1</v>
      </c>
      <c r="J879" s="17">
        <f t="shared" si="79"/>
        <v>1</v>
      </c>
      <c r="K879" s="4">
        <f t="shared" si="80"/>
        <v>1</v>
      </c>
      <c r="L879" s="3">
        <f>_xlfn.IFNA(VLOOKUP(CONCATENATE($A879,"_",$B879), 'Srbench noise 0.01'!$A$1:$AH$1291, 32, FALSE),"")</f>
        <v>0.93890428000000004</v>
      </c>
      <c r="M879" s="17">
        <f>_xlfn.IFNA(VLOOKUP(CONCATENATE($A879,"_",$B879), 'Srbench noise 0.01'!$A$1:$AH$1291, 34, FALSE),"")</f>
        <v>4.2030100000000001E-3</v>
      </c>
      <c r="N879" s="17">
        <f>_xlfn.IFNA(VLOOKUP(CONCATENATE($A879,"_",$B879), 'Srbench noise 0.01'!$A$1:$AH$1291, 16, FALSE),"")</f>
        <v>11</v>
      </c>
      <c r="O879" s="17">
        <f>_xlfn.IFNA(VLOOKUP(CONCATENATE($A879,"_",$B879), 'Srbench noise 0.01'!$A$1:$AH$1291, 18, FALSE),"")</f>
        <v>18.399999999999999</v>
      </c>
      <c r="P879" s="17" t="str">
        <f>_xlfn.IFNA(VLOOKUP(CONCATENATE($A879,"_",$B879), 'Srbench noise 0.01'!$A$1:$AH$1291, 28, FALSE),"")</f>
        <v>0.01*x0**2/(x1*x2**2)</v>
      </c>
      <c r="Q879" s="17">
        <f t="shared" si="81"/>
        <v>0</v>
      </c>
      <c r="R879" s="17">
        <f t="shared" si="82"/>
        <v>0</v>
      </c>
      <c r="S879" s="4">
        <f t="shared" si="83"/>
        <v>0</v>
      </c>
    </row>
    <row r="880" spans="1:19" x14ac:dyDescent="0.25">
      <c r="A880" t="s">
        <v>73</v>
      </c>
      <c r="B880">
        <v>21962</v>
      </c>
      <c r="C880" t="str">
        <f>VLOOKUP(A880,'srbench true models'!$A$1:$B$133,2,FALSE)</f>
        <v xml:space="preserve"> (h/(2*3.1415926535))**2/(2*E_n*d**2)</v>
      </c>
      <c r="D880" s="3">
        <f>_xlfn.IFNA(VLOOKUP(CONCATENATE($A880,"_",$B880), 'Srbench noise 0'!$A$1:$AH$1291, 32, FALSE),"")</f>
        <v>1</v>
      </c>
      <c r="E880" s="17">
        <f>_xlfn.IFNA(VLOOKUP(CONCATENATE($A880,"_",$B880), 'Srbench noise 0'!$A$1:$AH$1291, 34, FALSE),"")</f>
        <v>0</v>
      </c>
      <c r="F880" s="17">
        <f>_xlfn.IFNA(VLOOKUP(CONCATENATE($A880,"_",$B880), 'Srbench noise 0'!$A$1:$AH$1291, 16, FALSE),"")</f>
        <v>11</v>
      </c>
      <c r="G880" s="17">
        <f>_xlfn.IFNA(VLOOKUP(CONCATENATE($A880,"_",$B880), 'Srbench noise 0'!$A$1:$AH$1291, 18, FALSE),"")</f>
        <v>17.899999999999999</v>
      </c>
      <c r="H880" s="17" t="str">
        <f>_xlfn.IFNA(VLOOKUP(CONCATENATE($A880,"_",$B880), 'Srbench noise 0'!$A$1:$AH$1291, 28, FALSE),"")</f>
        <v>0.01266515*x0**2/(x1*x2**2)</v>
      </c>
      <c r="I880" s="17">
        <f t="shared" si="78"/>
        <v>1</v>
      </c>
      <c r="J880" s="17">
        <f t="shared" si="79"/>
        <v>1</v>
      </c>
      <c r="K880" s="4">
        <f t="shared" si="80"/>
        <v>1</v>
      </c>
      <c r="L880" s="3">
        <f>_xlfn.IFNA(VLOOKUP(CONCATENATE($A880,"_",$B880), 'Srbench noise 0.01'!$A$1:$AH$1291, 32, FALSE),"")</f>
        <v>0.93952141</v>
      </c>
      <c r="M880" s="17">
        <f>_xlfn.IFNA(VLOOKUP(CONCATENATE($A880,"_",$B880), 'Srbench noise 0.01'!$A$1:$AH$1291, 34, FALSE),"")</f>
        <v>4.2817999999999997E-3</v>
      </c>
      <c r="N880" s="17">
        <f>_xlfn.IFNA(VLOOKUP(CONCATENATE($A880,"_",$B880), 'Srbench noise 0.01'!$A$1:$AH$1291, 16, FALSE),"")</f>
        <v>11</v>
      </c>
      <c r="O880" s="17">
        <f>_xlfn.IFNA(VLOOKUP(CONCATENATE($A880,"_",$B880), 'Srbench noise 0.01'!$A$1:$AH$1291, 18, FALSE),"")</f>
        <v>15.5</v>
      </c>
      <c r="P880" s="17" t="str">
        <f>_xlfn.IFNA(VLOOKUP(CONCATENATE($A880,"_",$B880), 'Srbench noise 0.01'!$A$1:$AH$1291, 28, FALSE),"")</f>
        <v>0.01*x0**2/(x1*x2**2)</v>
      </c>
      <c r="Q880" s="17">
        <f t="shared" si="81"/>
        <v>0</v>
      </c>
      <c r="R880" s="17">
        <f t="shared" si="82"/>
        <v>0</v>
      </c>
      <c r="S880" s="4">
        <f t="shared" si="83"/>
        <v>0</v>
      </c>
    </row>
    <row r="881" spans="1:19" x14ac:dyDescent="0.25">
      <c r="A881" t="s">
        <v>73</v>
      </c>
      <c r="B881">
        <v>23654</v>
      </c>
      <c r="C881" t="str">
        <f>VLOOKUP(A881,'srbench true models'!$A$1:$B$133,2,FALSE)</f>
        <v xml:space="preserve"> (h/(2*3.1415926535))**2/(2*E_n*d**2)</v>
      </c>
      <c r="D881" s="3">
        <f>_xlfn.IFNA(VLOOKUP(CONCATENATE($A881,"_",$B881), 'Srbench noise 0'!$A$1:$AH$1291, 32, FALSE),"")</f>
        <v>1</v>
      </c>
      <c r="E881" s="17">
        <f>_xlfn.IFNA(VLOOKUP(CONCATENATE($A881,"_",$B881), 'Srbench noise 0'!$A$1:$AH$1291, 34, FALSE),"")</f>
        <v>0</v>
      </c>
      <c r="F881" s="17">
        <f>_xlfn.IFNA(VLOOKUP(CONCATENATE($A881,"_",$B881), 'Srbench noise 0'!$A$1:$AH$1291, 16, FALSE),"")</f>
        <v>11</v>
      </c>
      <c r="G881" s="17">
        <f>_xlfn.IFNA(VLOOKUP(CONCATENATE($A881,"_",$B881), 'Srbench noise 0'!$A$1:$AH$1291, 18, FALSE),"")</f>
        <v>19.2</v>
      </c>
      <c r="H881" s="17" t="str">
        <f>_xlfn.IFNA(VLOOKUP(CONCATENATE($A881,"_",$B881), 'Srbench noise 0'!$A$1:$AH$1291, 28, FALSE),"")</f>
        <v>0.01266515*x0**2/(x1*x2**2)</v>
      </c>
      <c r="I881" s="17">
        <f t="shared" si="78"/>
        <v>1</v>
      </c>
      <c r="J881" s="17">
        <f t="shared" si="79"/>
        <v>1</v>
      </c>
      <c r="K881" s="4">
        <f t="shared" si="80"/>
        <v>1</v>
      </c>
      <c r="L881" s="3">
        <f>_xlfn.IFNA(VLOOKUP(CONCATENATE($A881,"_",$B881), 'Srbench noise 0.01'!$A$1:$AH$1291, 32, FALSE),"")</f>
        <v>0.93887533000000001</v>
      </c>
      <c r="M881" s="17">
        <f>_xlfn.IFNA(VLOOKUP(CONCATENATE($A881,"_",$B881), 'Srbench noise 0.01'!$A$1:$AH$1291, 34, FALSE),"")</f>
        <v>4.25954E-3</v>
      </c>
      <c r="N881" s="17">
        <f>_xlfn.IFNA(VLOOKUP(CONCATENATE($A881,"_",$B881), 'Srbench noise 0.01'!$A$1:$AH$1291, 16, FALSE),"")</f>
        <v>11</v>
      </c>
      <c r="O881" s="17">
        <f>_xlfn.IFNA(VLOOKUP(CONCATENATE($A881,"_",$B881), 'Srbench noise 0.01'!$A$1:$AH$1291, 18, FALSE),"")</f>
        <v>19.100000000000001</v>
      </c>
      <c r="P881" s="17" t="str">
        <f>_xlfn.IFNA(VLOOKUP(CONCATENATE($A881,"_",$B881), 'Srbench noise 0.01'!$A$1:$AH$1291, 28, FALSE),"")</f>
        <v>0.01*x0**2/(x1*x2**2)</v>
      </c>
      <c r="Q881" s="17">
        <f t="shared" si="81"/>
        <v>0</v>
      </c>
      <c r="R881" s="17">
        <f t="shared" si="82"/>
        <v>0</v>
      </c>
      <c r="S881" s="4">
        <f t="shared" si="83"/>
        <v>0</v>
      </c>
    </row>
    <row r="882" spans="1:19" x14ac:dyDescent="0.25">
      <c r="A882" t="s">
        <v>73</v>
      </c>
      <c r="B882">
        <v>28020</v>
      </c>
      <c r="C882" t="str">
        <f>VLOOKUP(A882,'srbench true models'!$A$1:$B$133,2,FALSE)</f>
        <v xml:space="preserve"> (h/(2*3.1415926535))**2/(2*E_n*d**2)</v>
      </c>
      <c r="D882" s="3">
        <f>_xlfn.IFNA(VLOOKUP(CONCATENATE($A882,"_",$B882), 'Srbench noise 0'!$A$1:$AH$1291, 32, FALSE),"")</f>
        <v>1</v>
      </c>
      <c r="E882" s="17">
        <f>_xlfn.IFNA(VLOOKUP(CONCATENATE($A882,"_",$B882), 'Srbench noise 0'!$A$1:$AH$1291, 34, FALSE),"")</f>
        <v>0</v>
      </c>
      <c r="F882" s="17">
        <f>_xlfn.IFNA(VLOOKUP(CONCATENATE($A882,"_",$B882), 'Srbench noise 0'!$A$1:$AH$1291, 16, FALSE),"")</f>
        <v>11</v>
      </c>
      <c r="G882" s="17">
        <f>_xlfn.IFNA(VLOOKUP(CONCATENATE($A882,"_",$B882), 'Srbench noise 0'!$A$1:$AH$1291, 18, FALSE),"")</f>
        <v>181.1</v>
      </c>
      <c r="H882" s="17" t="str">
        <f>_xlfn.IFNA(VLOOKUP(CONCATENATE($A882,"_",$B882), 'Srbench noise 0'!$A$1:$AH$1291, 28, FALSE),"")</f>
        <v>0.01266515*x0**2/(x1*x2**2)</v>
      </c>
      <c r="I882" s="17">
        <f t="shared" si="78"/>
        <v>1</v>
      </c>
      <c r="J882" s="17">
        <f t="shared" si="79"/>
        <v>1</v>
      </c>
      <c r="K882" s="4">
        <f t="shared" si="80"/>
        <v>1</v>
      </c>
      <c r="L882" s="3">
        <f>_xlfn.IFNA(VLOOKUP(CONCATENATE($A882,"_",$B882), 'Srbench noise 0.01'!$A$1:$AH$1291, 32, FALSE),"")</f>
        <v>0.99468646000000005</v>
      </c>
      <c r="M882" s="17">
        <f>_xlfn.IFNA(VLOOKUP(CONCATENATE($A882,"_",$B882), 'Srbench noise 0.01'!$A$1:$AH$1291, 34, FALSE),"")</f>
        <v>1.23529E-3</v>
      </c>
      <c r="N882" s="17">
        <f>_xlfn.IFNA(VLOOKUP(CONCATENATE($A882,"_",$B882), 'Srbench noise 0.01'!$A$1:$AH$1291, 16, FALSE),"")</f>
        <v>15</v>
      </c>
      <c r="O882" s="17">
        <f>_xlfn.IFNA(VLOOKUP(CONCATENATE($A882,"_",$B882), 'Srbench noise 0.01'!$A$1:$AH$1291, 18, FALSE),"")</f>
        <v>33.4</v>
      </c>
      <c r="P882" s="17" t="str">
        <f>_xlfn.IFNA(VLOOKUP(CONCATENATE($A882,"_",$B882), 'Srbench noise 0.01'!$A$1:$AH$1291, 28, FALSE),"")</f>
        <v>0.22 - 0.22*cos(x0/(x2*(x1 + 2)))</v>
      </c>
      <c r="Q882" s="17">
        <f t="shared" si="81"/>
        <v>0</v>
      </c>
      <c r="R882" s="17">
        <f t="shared" si="82"/>
        <v>0</v>
      </c>
      <c r="S882" s="4">
        <f t="shared" si="83"/>
        <v>0</v>
      </c>
    </row>
    <row r="883" spans="1:19" x14ac:dyDescent="0.25">
      <c r="A883" t="s">
        <v>73</v>
      </c>
      <c r="B883">
        <v>29910</v>
      </c>
      <c r="C883" t="str">
        <f>VLOOKUP(A883,'srbench true models'!$A$1:$B$133,2,FALSE)</f>
        <v xml:space="preserve"> (h/(2*3.1415926535))**2/(2*E_n*d**2)</v>
      </c>
      <c r="D883" s="3">
        <f>_xlfn.IFNA(VLOOKUP(CONCATENATE($A883,"_",$B883), 'Srbench noise 0'!$A$1:$AH$1291, 32, FALSE),"")</f>
        <v>1</v>
      </c>
      <c r="E883" s="17">
        <f>_xlfn.IFNA(VLOOKUP(CONCATENATE($A883,"_",$B883), 'Srbench noise 0'!$A$1:$AH$1291, 34, FALSE),"")</f>
        <v>0</v>
      </c>
      <c r="F883" s="17">
        <f>_xlfn.IFNA(VLOOKUP(CONCATENATE($A883,"_",$B883), 'Srbench noise 0'!$A$1:$AH$1291, 16, FALSE),"")</f>
        <v>11</v>
      </c>
      <c r="G883" s="17">
        <f>_xlfn.IFNA(VLOOKUP(CONCATENATE($A883,"_",$B883), 'Srbench noise 0'!$A$1:$AH$1291, 18, FALSE),"")</f>
        <v>87.4</v>
      </c>
      <c r="H883" s="17" t="str">
        <f>_xlfn.IFNA(VLOOKUP(CONCATENATE($A883,"_",$B883), 'Srbench noise 0'!$A$1:$AH$1291, 28, FALSE),"")</f>
        <v>0.01266515*x0**2/(x1*x2**2)</v>
      </c>
      <c r="I883" s="17">
        <f t="shared" si="78"/>
        <v>1</v>
      </c>
      <c r="J883" s="17">
        <f t="shared" si="79"/>
        <v>1</v>
      </c>
      <c r="K883" s="4">
        <f t="shared" si="80"/>
        <v>1</v>
      </c>
      <c r="L883" s="3">
        <f>_xlfn.IFNA(VLOOKUP(CONCATENATE($A883,"_",$B883), 'Srbench noise 0.01'!$A$1:$AH$1291, 32, FALSE),"")</f>
        <v>0.93895719</v>
      </c>
      <c r="M883" s="17">
        <f>_xlfn.IFNA(VLOOKUP(CONCATENATE($A883,"_",$B883), 'Srbench noise 0.01'!$A$1:$AH$1291, 34, FALSE),"")</f>
        <v>4.2376699999999998E-3</v>
      </c>
      <c r="N883" s="17">
        <f>_xlfn.IFNA(VLOOKUP(CONCATENATE($A883,"_",$B883), 'Srbench noise 0.01'!$A$1:$AH$1291, 16, FALSE),"")</f>
        <v>11</v>
      </c>
      <c r="O883" s="17">
        <f>_xlfn.IFNA(VLOOKUP(CONCATENATE($A883,"_",$B883), 'Srbench noise 0.01'!$A$1:$AH$1291, 18, FALSE),"")</f>
        <v>71.5</v>
      </c>
      <c r="P883" s="17" t="str">
        <f>_xlfn.IFNA(VLOOKUP(CONCATENATE($A883,"_",$B883), 'Srbench noise 0.01'!$A$1:$AH$1291, 28, FALSE),"")</f>
        <v>0.01*x0**2/(x1*x2**2)</v>
      </c>
      <c r="Q883" s="17">
        <f t="shared" si="81"/>
        <v>0</v>
      </c>
      <c r="R883" s="17">
        <f t="shared" si="82"/>
        <v>0</v>
      </c>
      <c r="S883" s="4">
        <f t="shared" si="83"/>
        <v>0</v>
      </c>
    </row>
    <row r="884" spans="1:19" x14ac:dyDescent="0.25">
      <c r="A884" t="s">
        <v>48</v>
      </c>
      <c r="B884">
        <v>860</v>
      </c>
      <c r="C884" t="str">
        <f>VLOOKUP(A884,'srbench true models'!$A$1:$B$133,2,FALSE)</f>
        <v xml:space="preserve"> 2*3.1415926535*alpha/(n*d)</v>
      </c>
      <c r="D884" s="3">
        <f>_xlfn.IFNA(VLOOKUP(CONCATENATE($A884,"_",$B884), 'Srbench noise 0'!$A$1:$AH$1291, 32, FALSE),"")</f>
        <v>1</v>
      </c>
      <c r="E884" s="17">
        <f>_xlfn.IFNA(VLOOKUP(CONCATENATE($A884,"_",$B884), 'Srbench noise 0'!$A$1:$AH$1291, 34, FALSE),"")</f>
        <v>0</v>
      </c>
      <c r="F884" s="17">
        <f>_xlfn.IFNA(VLOOKUP(CONCATENATE($A884,"_",$B884), 'Srbench noise 0'!$A$1:$AH$1291, 16, FALSE),"")</f>
        <v>9</v>
      </c>
      <c r="G884" s="17">
        <f>_xlfn.IFNA(VLOOKUP(CONCATENATE($A884,"_",$B884), 'Srbench noise 0'!$A$1:$AH$1291, 18, FALSE),"")</f>
        <v>8.5</v>
      </c>
      <c r="H884" s="17" t="str">
        <f>_xlfn.IFNA(VLOOKUP(CONCATENATE($A884,"_",$B884), 'Srbench noise 0'!$A$1:$AH$1291, 28, FALSE),"")</f>
        <v>6.28318531*x0/(x1*x2)</v>
      </c>
      <c r="I884" s="17">
        <f t="shared" si="78"/>
        <v>1</v>
      </c>
      <c r="J884" s="17">
        <f t="shared" si="79"/>
        <v>1</v>
      </c>
      <c r="K884" s="4">
        <f t="shared" si="80"/>
        <v>1</v>
      </c>
      <c r="L884" s="3">
        <f>_xlfn.IFNA(VLOOKUP(CONCATENATE($A884,"_",$B884), 'Srbench noise 0.01'!$A$1:$AH$1291, 32, FALSE),"")</f>
        <v>0.99999941000000003</v>
      </c>
      <c r="M884" s="17">
        <f>_xlfn.IFNA(VLOOKUP(CONCATENATE($A884,"_",$B884), 'Srbench noise 0.01'!$A$1:$AH$1291, 34, FALSE),"")</f>
        <v>2.0744000000000001E-3</v>
      </c>
      <c r="N884" s="17">
        <f>_xlfn.IFNA(VLOOKUP(CONCATENATE($A884,"_",$B884), 'Srbench noise 0.01'!$A$1:$AH$1291, 16, FALSE),"")</f>
        <v>9</v>
      </c>
      <c r="O884" s="17">
        <f>_xlfn.IFNA(VLOOKUP(CONCATENATE($A884,"_",$B884), 'Srbench noise 0.01'!$A$1:$AH$1291, 18, FALSE),"")</f>
        <v>8.6999999999999993</v>
      </c>
      <c r="P884" s="17" t="str">
        <f>_xlfn.IFNA(VLOOKUP(CONCATENATE($A884,"_",$B884), 'Srbench noise 0.01'!$A$1:$AH$1291, 28, FALSE),"")</f>
        <v>6.28*x0/(x1*x2)</v>
      </c>
      <c r="Q884" s="17">
        <f t="shared" si="81"/>
        <v>1</v>
      </c>
      <c r="R884" s="17">
        <f t="shared" si="82"/>
        <v>0</v>
      </c>
      <c r="S884" s="4">
        <f t="shared" si="83"/>
        <v>0</v>
      </c>
    </row>
    <row r="885" spans="1:19" x14ac:dyDescent="0.25">
      <c r="A885" t="s">
        <v>48</v>
      </c>
      <c r="B885">
        <v>4426</v>
      </c>
      <c r="C885" t="str">
        <f>VLOOKUP(A885,'srbench true models'!$A$1:$B$133,2,FALSE)</f>
        <v xml:space="preserve"> 2*3.1415926535*alpha/(n*d)</v>
      </c>
      <c r="D885" s="3">
        <f>_xlfn.IFNA(VLOOKUP(CONCATENATE($A885,"_",$B885), 'Srbench noise 0'!$A$1:$AH$1291, 32, FALSE),"")</f>
        <v>1</v>
      </c>
      <c r="E885" s="17">
        <f>_xlfn.IFNA(VLOOKUP(CONCATENATE($A885,"_",$B885), 'Srbench noise 0'!$A$1:$AH$1291, 34, FALSE),"")</f>
        <v>0</v>
      </c>
      <c r="F885" s="17">
        <f>_xlfn.IFNA(VLOOKUP(CONCATENATE($A885,"_",$B885), 'Srbench noise 0'!$A$1:$AH$1291, 16, FALSE),"")</f>
        <v>9</v>
      </c>
      <c r="G885" s="17">
        <f>_xlfn.IFNA(VLOOKUP(CONCATENATE($A885,"_",$B885), 'Srbench noise 0'!$A$1:$AH$1291, 18, FALSE),"")</f>
        <v>9</v>
      </c>
      <c r="H885" s="17" t="str">
        <f>_xlfn.IFNA(VLOOKUP(CONCATENATE($A885,"_",$B885), 'Srbench noise 0'!$A$1:$AH$1291, 28, FALSE),"")</f>
        <v>6.28318531*x0/(x1*x2)</v>
      </c>
      <c r="I885" s="17">
        <f t="shared" si="78"/>
        <v>1</v>
      </c>
      <c r="J885" s="17">
        <f t="shared" si="79"/>
        <v>1</v>
      </c>
      <c r="K885" s="4">
        <f t="shared" si="80"/>
        <v>1</v>
      </c>
      <c r="L885" s="3">
        <f>_xlfn.IFNA(VLOOKUP(CONCATENATE($A885,"_",$B885), 'Srbench noise 0.01'!$A$1:$AH$1291, 32, FALSE),"")</f>
        <v>0.99999729000000004</v>
      </c>
      <c r="M885" s="17">
        <f>_xlfn.IFNA(VLOOKUP(CONCATENATE($A885,"_",$B885), 'Srbench noise 0.01'!$A$1:$AH$1291, 34, FALSE),"")</f>
        <v>4.4604299999999996E-3</v>
      </c>
      <c r="N885" s="17">
        <f>_xlfn.IFNA(VLOOKUP(CONCATENATE($A885,"_",$B885), 'Srbench noise 0.01'!$A$1:$AH$1291, 16, FALSE),"")</f>
        <v>9</v>
      </c>
      <c r="O885" s="17">
        <f>_xlfn.IFNA(VLOOKUP(CONCATENATE($A885,"_",$B885), 'Srbench noise 0.01'!$A$1:$AH$1291, 18, FALSE),"")</f>
        <v>8.3000000000000007</v>
      </c>
      <c r="P885" s="17" t="str">
        <f>_xlfn.IFNA(VLOOKUP(CONCATENATE($A885,"_",$B885), 'Srbench noise 0.01'!$A$1:$AH$1291, 28, FALSE),"")</f>
        <v>6.29*x0/(x1*x2)</v>
      </c>
      <c r="Q885" s="17">
        <f t="shared" si="81"/>
        <v>1</v>
      </c>
      <c r="R885" s="17">
        <f t="shared" si="82"/>
        <v>0</v>
      </c>
      <c r="S885" s="4">
        <f t="shared" si="83"/>
        <v>0</v>
      </c>
    </row>
    <row r="886" spans="1:19" x14ac:dyDescent="0.25">
      <c r="A886" t="s">
        <v>48</v>
      </c>
      <c r="B886">
        <v>5390</v>
      </c>
      <c r="C886" t="str">
        <f>VLOOKUP(A886,'srbench true models'!$A$1:$B$133,2,FALSE)</f>
        <v xml:space="preserve"> 2*3.1415926535*alpha/(n*d)</v>
      </c>
      <c r="D886" s="3">
        <f>_xlfn.IFNA(VLOOKUP(CONCATENATE($A886,"_",$B886), 'Srbench noise 0'!$A$1:$AH$1291, 32, FALSE),"")</f>
        <v>1</v>
      </c>
      <c r="E886" s="17">
        <f>_xlfn.IFNA(VLOOKUP(CONCATENATE($A886,"_",$B886), 'Srbench noise 0'!$A$1:$AH$1291, 34, FALSE),"")</f>
        <v>0</v>
      </c>
      <c r="F886" s="17">
        <f>_xlfn.IFNA(VLOOKUP(CONCATENATE($A886,"_",$B886), 'Srbench noise 0'!$A$1:$AH$1291, 16, FALSE),"")</f>
        <v>9</v>
      </c>
      <c r="G886" s="17">
        <f>_xlfn.IFNA(VLOOKUP(CONCATENATE($A886,"_",$B886), 'Srbench noise 0'!$A$1:$AH$1291, 18, FALSE),"")</f>
        <v>17.100000000000001</v>
      </c>
      <c r="H886" s="17" t="str">
        <f>_xlfn.IFNA(VLOOKUP(CONCATENATE($A886,"_",$B886), 'Srbench noise 0'!$A$1:$AH$1291, 28, FALSE),"")</f>
        <v>6.28318531*x0/(x1*x2)</v>
      </c>
      <c r="I886" s="17">
        <f t="shared" si="78"/>
        <v>1</v>
      </c>
      <c r="J886" s="17">
        <f t="shared" si="79"/>
        <v>1</v>
      </c>
      <c r="K886" s="4">
        <f t="shared" si="80"/>
        <v>1</v>
      </c>
      <c r="L886" s="3">
        <f>_xlfn.IFNA(VLOOKUP(CONCATENATE($A886,"_",$B886), 'Srbench noise 0.01'!$A$1:$AH$1291, 32, FALSE),"")</f>
        <v>0.99999941000000003</v>
      </c>
      <c r="M886" s="17">
        <f>_xlfn.IFNA(VLOOKUP(CONCATENATE($A886,"_",$B886), 'Srbench noise 0.01'!$A$1:$AH$1291, 34, FALSE),"")</f>
        <v>2.0676900000000001E-3</v>
      </c>
      <c r="N886" s="17">
        <f>_xlfn.IFNA(VLOOKUP(CONCATENATE($A886,"_",$B886), 'Srbench noise 0.01'!$A$1:$AH$1291, 16, FALSE),"")</f>
        <v>9</v>
      </c>
      <c r="O886" s="17">
        <f>_xlfn.IFNA(VLOOKUP(CONCATENATE($A886,"_",$B886), 'Srbench noise 0.01'!$A$1:$AH$1291, 18, FALSE),"")</f>
        <v>16.399999999999999</v>
      </c>
      <c r="P886" s="17" t="str">
        <f>_xlfn.IFNA(VLOOKUP(CONCATENATE($A886,"_",$B886), 'Srbench noise 0.01'!$A$1:$AH$1291, 28, FALSE),"")</f>
        <v>6.28*x0/(x1*x2)</v>
      </c>
      <c r="Q886" s="17">
        <f t="shared" si="81"/>
        <v>1</v>
      </c>
      <c r="R886" s="17">
        <f t="shared" si="82"/>
        <v>0</v>
      </c>
      <c r="S886" s="4">
        <f t="shared" si="83"/>
        <v>0</v>
      </c>
    </row>
    <row r="887" spans="1:19" x14ac:dyDescent="0.25">
      <c r="A887" t="s">
        <v>48</v>
      </c>
      <c r="B887">
        <v>14423</v>
      </c>
      <c r="C887" t="str">
        <f>VLOOKUP(A887,'srbench true models'!$A$1:$B$133,2,FALSE)</f>
        <v xml:space="preserve"> 2*3.1415926535*alpha/(n*d)</v>
      </c>
      <c r="D887" s="3">
        <f>_xlfn.IFNA(VLOOKUP(CONCATENATE($A887,"_",$B887), 'Srbench noise 0'!$A$1:$AH$1291, 32, FALSE),"")</f>
        <v>1</v>
      </c>
      <c r="E887" s="17">
        <f>_xlfn.IFNA(VLOOKUP(CONCATENATE($A887,"_",$B887), 'Srbench noise 0'!$A$1:$AH$1291, 34, FALSE),"")</f>
        <v>0</v>
      </c>
      <c r="F887" s="17">
        <f>_xlfn.IFNA(VLOOKUP(CONCATENATE($A887,"_",$B887), 'Srbench noise 0'!$A$1:$AH$1291, 16, FALSE),"")</f>
        <v>9</v>
      </c>
      <c r="G887" s="17">
        <f>_xlfn.IFNA(VLOOKUP(CONCATENATE($A887,"_",$B887), 'Srbench noise 0'!$A$1:$AH$1291, 18, FALSE),"")</f>
        <v>8.8000000000000007</v>
      </c>
      <c r="H887" s="17" t="str">
        <f>_xlfn.IFNA(VLOOKUP(CONCATENATE($A887,"_",$B887), 'Srbench noise 0'!$A$1:$AH$1291, 28, FALSE),"")</f>
        <v>6.28318531*x0/(x1*x2)</v>
      </c>
      <c r="I887" s="17">
        <f t="shared" si="78"/>
        <v>1</v>
      </c>
      <c r="J887" s="17">
        <f t="shared" si="79"/>
        <v>1</v>
      </c>
      <c r="K887" s="4">
        <f t="shared" si="80"/>
        <v>1</v>
      </c>
      <c r="L887" s="3">
        <f>_xlfn.IFNA(VLOOKUP(CONCATENATE($A887,"_",$B887), 'Srbench noise 0.01'!$A$1:$AH$1291, 32, FALSE),"")</f>
        <v>0.99999724999999995</v>
      </c>
      <c r="M887" s="17">
        <f>_xlfn.IFNA(VLOOKUP(CONCATENATE($A887,"_",$B887), 'Srbench noise 0.01'!$A$1:$AH$1291, 34, FALSE),"")</f>
        <v>4.4226500000000002E-3</v>
      </c>
      <c r="N887" s="17">
        <f>_xlfn.IFNA(VLOOKUP(CONCATENATE($A887,"_",$B887), 'Srbench noise 0.01'!$A$1:$AH$1291, 16, FALSE),"")</f>
        <v>9</v>
      </c>
      <c r="O887" s="17">
        <f>_xlfn.IFNA(VLOOKUP(CONCATENATE($A887,"_",$B887), 'Srbench noise 0.01'!$A$1:$AH$1291, 18, FALSE),"")</f>
        <v>7.5</v>
      </c>
      <c r="P887" s="17" t="str">
        <f>_xlfn.IFNA(VLOOKUP(CONCATENATE($A887,"_",$B887), 'Srbench noise 0.01'!$A$1:$AH$1291, 28, FALSE),"")</f>
        <v>6.29*x0/(x1*x2)</v>
      </c>
      <c r="Q887" s="17">
        <f t="shared" si="81"/>
        <v>1</v>
      </c>
      <c r="R887" s="17">
        <f t="shared" si="82"/>
        <v>0</v>
      </c>
      <c r="S887" s="4">
        <f t="shared" si="83"/>
        <v>0</v>
      </c>
    </row>
    <row r="888" spans="1:19" x14ac:dyDescent="0.25">
      <c r="A888" t="s">
        <v>48</v>
      </c>
      <c r="B888">
        <v>15795</v>
      </c>
      <c r="C888" t="str">
        <f>VLOOKUP(A888,'srbench true models'!$A$1:$B$133,2,FALSE)</f>
        <v xml:space="preserve"> 2*3.1415926535*alpha/(n*d)</v>
      </c>
      <c r="D888" s="3">
        <f>_xlfn.IFNA(VLOOKUP(CONCATENATE($A888,"_",$B888), 'Srbench noise 0'!$A$1:$AH$1291, 32, FALSE),"")</f>
        <v>1</v>
      </c>
      <c r="E888" s="17">
        <f>_xlfn.IFNA(VLOOKUP(CONCATENATE($A888,"_",$B888), 'Srbench noise 0'!$A$1:$AH$1291, 34, FALSE),"")</f>
        <v>0</v>
      </c>
      <c r="F888" s="17">
        <f>_xlfn.IFNA(VLOOKUP(CONCATENATE($A888,"_",$B888), 'Srbench noise 0'!$A$1:$AH$1291, 16, FALSE),"")</f>
        <v>9</v>
      </c>
      <c r="G888" s="17">
        <f>_xlfn.IFNA(VLOOKUP(CONCATENATE($A888,"_",$B888), 'Srbench noise 0'!$A$1:$AH$1291, 18, FALSE),"")</f>
        <v>8.6999999999999993</v>
      </c>
      <c r="H888" s="17" t="str">
        <f>_xlfn.IFNA(VLOOKUP(CONCATENATE($A888,"_",$B888), 'Srbench noise 0'!$A$1:$AH$1291, 28, FALSE),"")</f>
        <v>6.28318531*x0/(x1*x2)</v>
      </c>
      <c r="I888" s="17">
        <f t="shared" si="78"/>
        <v>1</v>
      </c>
      <c r="J888" s="17">
        <f t="shared" si="79"/>
        <v>1</v>
      </c>
      <c r="K888" s="4">
        <f t="shared" si="80"/>
        <v>1</v>
      </c>
      <c r="L888" s="3">
        <f>_xlfn.IFNA(VLOOKUP(CONCATENATE($A888,"_",$B888), 'Srbench noise 0.01'!$A$1:$AH$1291, 32, FALSE),"")</f>
        <v>0.99999939999999998</v>
      </c>
      <c r="M888" s="17">
        <f>_xlfn.IFNA(VLOOKUP(CONCATENATE($A888,"_",$B888), 'Srbench noise 0.01'!$A$1:$AH$1291, 34, FALSE),"")</f>
        <v>2.0764999999999998E-3</v>
      </c>
      <c r="N888" s="17">
        <f>_xlfn.IFNA(VLOOKUP(CONCATENATE($A888,"_",$B888), 'Srbench noise 0.01'!$A$1:$AH$1291, 16, FALSE),"")</f>
        <v>9</v>
      </c>
      <c r="O888" s="17">
        <f>_xlfn.IFNA(VLOOKUP(CONCATENATE($A888,"_",$B888), 'Srbench noise 0.01'!$A$1:$AH$1291, 18, FALSE),"")</f>
        <v>9</v>
      </c>
      <c r="P888" s="17" t="str">
        <f>_xlfn.IFNA(VLOOKUP(CONCATENATE($A888,"_",$B888), 'Srbench noise 0.01'!$A$1:$AH$1291, 28, FALSE),"")</f>
        <v>6.28*x0/(x1*x2)</v>
      </c>
      <c r="Q888" s="17">
        <f t="shared" si="81"/>
        <v>1</v>
      </c>
      <c r="R888" s="17">
        <f t="shared" si="82"/>
        <v>0</v>
      </c>
      <c r="S888" s="4">
        <f t="shared" si="83"/>
        <v>0</v>
      </c>
    </row>
    <row r="889" spans="1:19" x14ac:dyDescent="0.25">
      <c r="A889" t="s">
        <v>48</v>
      </c>
      <c r="B889">
        <v>16850</v>
      </c>
      <c r="C889" t="str">
        <f>VLOOKUP(A889,'srbench true models'!$A$1:$B$133,2,FALSE)</f>
        <v xml:space="preserve"> 2*3.1415926535*alpha/(n*d)</v>
      </c>
      <c r="D889" s="3">
        <f>_xlfn.IFNA(VLOOKUP(CONCATENATE($A889,"_",$B889), 'Srbench noise 0'!$A$1:$AH$1291, 32, FALSE),"")</f>
        <v>1</v>
      </c>
      <c r="E889" s="17">
        <f>_xlfn.IFNA(VLOOKUP(CONCATENATE($A889,"_",$B889), 'Srbench noise 0'!$A$1:$AH$1291, 34, FALSE),"")</f>
        <v>0</v>
      </c>
      <c r="F889" s="17">
        <f>_xlfn.IFNA(VLOOKUP(CONCATENATE($A889,"_",$B889), 'Srbench noise 0'!$A$1:$AH$1291, 16, FALSE),"")</f>
        <v>9</v>
      </c>
      <c r="G889" s="17">
        <f>_xlfn.IFNA(VLOOKUP(CONCATENATE($A889,"_",$B889), 'Srbench noise 0'!$A$1:$AH$1291, 18, FALSE),"")</f>
        <v>8.6</v>
      </c>
      <c r="H889" s="17" t="str">
        <f>_xlfn.IFNA(VLOOKUP(CONCATENATE($A889,"_",$B889), 'Srbench noise 0'!$A$1:$AH$1291, 28, FALSE),"")</f>
        <v>6.28318531*x0/(x1*x2)</v>
      </c>
      <c r="I889" s="17">
        <f t="shared" si="78"/>
        <v>1</v>
      </c>
      <c r="J889" s="17">
        <f t="shared" si="79"/>
        <v>1</v>
      </c>
      <c r="K889" s="4">
        <f t="shared" si="80"/>
        <v>1</v>
      </c>
      <c r="L889" s="3">
        <f>_xlfn.IFNA(VLOOKUP(CONCATENATE($A889,"_",$B889), 'Srbench noise 0.01'!$A$1:$AH$1291, 32, FALSE),"")</f>
        <v>0.99999729000000004</v>
      </c>
      <c r="M889" s="17">
        <f>_xlfn.IFNA(VLOOKUP(CONCATENATE($A889,"_",$B889), 'Srbench noise 0.01'!$A$1:$AH$1291, 34, FALSE),"")</f>
        <v>4.41509E-3</v>
      </c>
      <c r="N889" s="17">
        <f>_xlfn.IFNA(VLOOKUP(CONCATENATE($A889,"_",$B889), 'Srbench noise 0.01'!$A$1:$AH$1291, 16, FALSE),"")</f>
        <v>9</v>
      </c>
      <c r="O889" s="17">
        <f>_xlfn.IFNA(VLOOKUP(CONCATENATE($A889,"_",$B889), 'Srbench noise 0.01'!$A$1:$AH$1291, 18, FALSE),"")</f>
        <v>8.6</v>
      </c>
      <c r="P889" s="17" t="str">
        <f>_xlfn.IFNA(VLOOKUP(CONCATENATE($A889,"_",$B889), 'Srbench noise 0.01'!$A$1:$AH$1291, 28, FALSE),"")</f>
        <v>6.29*x0/(x1*x2)</v>
      </c>
      <c r="Q889" s="17">
        <f t="shared" si="81"/>
        <v>1</v>
      </c>
      <c r="R889" s="17">
        <f t="shared" si="82"/>
        <v>0</v>
      </c>
      <c r="S889" s="4">
        <f t="shared" si="83"/>
        <v>0</v>
      </c>
    </row>
    <row r="890" spans="1:19" x14ac:dyDescent="0.25">
      <c r="A890" t="s">
        <v>48</v>
      </c>
      <c r="B890">
        <v>21962</v>
      </c>
      <c r="C890" t="str">
        <f>VLOOKUP(A890,'srbench true models'!$A$1:$B$133,2,FALSE)</f>
        <v xml:space="preserve"> 2*3.1415926535*alpha/(n*d)</v>
      </c>
      <c r="D890" s="3">
        <f>_xlfn.IFNA(VLOOKUP(CONCATENATE($A890,"_",$B890), 'Srbench noise 0'!$A$1:$AH$1291, 32, FALSE),"")</f>
        <v>1</v>
      </c>
      <c r="E890" s="17">
        <f>_xlfn.IFNA(VLOOKUP(CONCATENATE($A890,"_",$B890), 'Srbench noise 0'!$A$1:$AH$1291, 34, FALSE),"")</f>
        <v>0</v>
      </c>
      <c r="F890" s="17">
        <f>_xlfn.IFNA(VLOOKUP(CONCATENATE($A890,"_",$B890), 'Srbench noise 0'!$A$1:$AH$1291, 16, FALSE),"")</f>
        <v>9</v>
      </c>
      <c r="G890" s="17">
        <f>_xlfn.IFNA(VLOOKUP(CONCATENATE($A890,"_",$B890), 'Srbench noise 0'!$A$1:$AH$1291, 18, FALSE),"")</f>
        <v>8.6</v>
      </c>
      <c r="H890" s="17" t="str">
        <f>_xlfn.IFNA(VLOOKUP(CONCATENATE($A890,"_",$B890), 'Srbench noise 0'!$A$1:$AH$1291, 28, FALSE),"")</f>
        <v>6.28318531*x0/(x1*x2)</v>
      </c>
      <c r="I890" s="17">
        <f t="shared" si="78"/>
        <v>1</v>
      </c>
      <c r="J890" s="17">
        <f t="shared" si="79"/>
        <v>1</v>
      </c>
      <c r="K890" s="4">
        <f t="shared" si="80"/>
        <v>1</v>
      </c>
      <c r="L890" s="3">
        <f>_xlfn.IFNA(VLOOKUP(CONCATENATE($A890,"_",$B890), 'Srbench noise 0.01'!$A$1:$AH$1291, 32, FALSE),"")</f>
        <v>0.99999939000000004</v>
      </c>
      <c r="M890" s="17">
        <f>_xlfn.IFNA(VLOOKUP(CONCATENATE($A890,"_",$B890), 'Srbench noise 0.01'!$A$1:$AH$1291, 34, FALSE),"")</f>
        <v>2.03213E-3</v>
      </c>
      <c r="N890" s="17">
        <f>_xlfn.IFNA(VLOOKUP(CONCATENATE($A890,"_",$B890), 'Srbench noise 0.01'!$A$1:$AH$1291, 16, FALSE),"")</f>
        <v>9</v>
      </c>
      <c r="O890" s="17">
        <f>_xlfn.IFNA(VLOOKUP(CONCATENATE($A890,"_",$B890), 'Srbench noise 0.01'!$A$1:$AH$1291, 18, FALSE),"")</f>
        <v>7.1</v>
      </c>
      <c r="P890" s="17" t="str">
        <f>_xlfn.IFNA(VLOOKUP(CONCATENATE($A890,"_",$B890), 'Srbench noise 0.01'!$A$1:$AH$1291, 28, FALSE),"")</f>
        <v>6.28*x0/(x1*x2)</v>
      </c>
      <c r="Q890" s="17">
        <f t="shared" si="81"/>
        <v>1</v>
      </c>
      <c r="R890" s="17">
        <f t="shared" si="82"/>
        <v>0</v>
      </c>
      <c r="S890" s="4">
        <f t="shared" si="83"/>
        <v>0</v>
      </c>
    </row>
    <row r="891" spans="1:19" x14ac:dyDescent="0.25">
      <c r="A891" t="s">
        <v>48</v>
      </c>
      <c r="B891">
        <v>23654</v>
      </c>
      <c r="C891" t="str">
        <f>VLOOKUP(A891,'srbench true models'!$A$1:$B$133,2,FALSE)</f>
        <v xml:space="preserve"> 2*3.1415926535*alpha/(n*d)</v>
      </c>
      <c r="D891" s="3">
        <f>_xlfn.IFNA(VLOOKUP(CONCATENATE($A891,"_",$B891), 'Srbench noise 0'!$A$1:$AH$1291, 32, FALSE),"")</f>
        <v>1</v>
      </c>
      <c r="E891" s="17">
        <f>_xlfn.IFNA(VLOOKUP(CONCATENATE($A891,"_",$B891), 'Srbench noise 0'!$A$1:$AH$1291, 34, FALSE),"")</f>
        <v>0</v>
      </c>
      <c r="F891" s="17">
        <f>_xlfn.IFNA(VLOOKUP(CONCATENATE($A891,"_",$B891), 'Srbench noise 0'!$A$1:$AH$1291, 16, FALSE),"")</f>
        <v>9</v>
      </c>
      <c r="G891" s="17">
        <f>_xlfn.IFNA(VLOOKUP(CONCATENATE($A891,"_",$B891), 'Srbench noise 0'!$A$1:$AH$1291, 18, FALSE),"")</f>
        <v>9.1999999999999993</v>
      </c>
      <c r="H891" s="17" t="str">
        <f>_xlfn.IFNA(VLOOKUP(CONCATENATE($A891,"_",$B891), 'Srbench noise 0'!$A$1:$AH$1291, 28, FALSE),"")</f>
        <v>6.28318531*x0/(x1*x2)</v>
      </c>
      <c r="I891" s="17">
        <f t="shared" si="78"/>
        <v>1</v>
      </c>
      <c r="J891" s="17">
        <f t="shared" si="79"/>
        <v>1</v>
      </c>
      <c r="K891" s="4">
        <f t="shared" si="80"/>
        <v>1</v>
      </c>
      <c r="L891" s="3">
        <f>_xlfn.IFNA(VLOOKUP(CONCATENATE($A891,"_",$B891), 'Srbench noise 0.01'!$A$1:$AH$1291, 32, FALSE),"")</f>
        <v>0.99999939999999998</v>
      </c>
      <c r="M891" s="17">
        <f>_xlfn.IFNA(VLOOKUP(CONCATENATE($A891,"_",$B891), 'Srbench noise 0.01'!$A$1:$AH$1291, 34, FALSE),"")</f>
        <v>2.0822499999999999E-3</v>
      </c>
      <c r="N891" s="17">
        <f>_xlfn.IFNA(VLOOKUP(CONCATENATE($A891,"_",$B891), 'Srbench noise 0.01'!$A$1:$AH$1291, 16, FALSE),"")</f>
        <v>9</v>
      </c>
      <c r="O891" s="17">
        <f>_xlfn.IFNA(VLOOKUP(CONCATENATE($A891,"_",$B891), 'Srbench noise 0.01'!$A$1:$AH$1291, 18, FALSE),"")</f>
        <v>9.3000000000000007</v>
      </c>
      <c r="P891" s="17" t="str">
        <f>_xlfn.IFNA(VLOOKUP(CONCATENATE($A891,"_",$B891), 'Srbench noise 0.01'!$A$1:$AH$1291, 28, FALSE),"")</f>
        <v>6.28*x0/(x1*x2)</v>
      </c>
      <c r="Q891" s="17">
        <f t="shared" si="81"/>
        <v>1</v>
      </c>
      <c r="R891" s="17">
        <f t="shared" si="82"/>
        <v>0</v>
      </c>
      <c r="S891" s="4">
        <f t="shared" si="83"/>
        <v>0</v>
      </c>
    </row>
    <row r="892" spans="1:19" x14ac:dyDescent="0.25">
      <c r="A892" t="s">
        <v>48</v>
      </c>
      <c r="B892">
        <v>28020</v>
      </c>
      <c r="C892" t="str">
        <f>VLOOKUP(A892,'srbench true models'!$A$1:$B$133,2,FALSE)</f>
        <v xml:space="preserve"> 2*3.1415926535*alpha/(n*d)</v>
      </c>
      <c r="D892" s="3">
        <f>_xlfn.IFNA(VLOOKUP(CONCATENATE($A892,"_",$B892), 'Srbench noise 0'!$A$1:$AH$1291, 32, FALSE),"")</f>
        <v>1</v>
      </c>
      <c r="E892" s="17">
        <f>_xlfn.IFNA(VLOOKUP(CONCATENATE($A892,"_",$B892), 'Srbench noise 0'!$A$1:$AH$1291, 34, FALSE),"")</f>
        <v>0</v>
      </c>
      <c r="F892" s="17">
        <f>_xlfn.IFNA(VLOOKUP(CONCATENATE($A892,"_",$B892), 'Srbench noise 0'!$A$1:$AH$1291, 16, FALSE),"")</f>
        <v>9</v>
      </c>
      <c r="G892" s="17">
        <f>_xlfn.IFNA(VLOOKUP(CONCATENATE($A892,"_",$B892), 'Srbench noise 0'!$A$1:$AH$1291, 18, FALSE),"")</f>
        <v>9.5</v>
      </c>
      <c r="H892" s="17" t="str">
        <f>_xlfn.IFNA(VLOOKUP(CONCATENATE($A892,"_",$B892), 'Srbench noise 0'!$A$1:$AH$1291, 28, FALSE),"")</f>
        <v>6.28318531*x0/(x1*x2)</v>
      </c>
      <c r="I892" s="17">
        <f t="shared" si="78"/>
        <v>1</v>
      </c>
      <c r="J892" s="17">
        <f t="shared" si="79"/>
        <v>1</v>
      </c>
      <c r="K892" s="4">
        <f t="shared" si="80"/>
        <v>1</v>
      </c>
      <c r="L892" s="3">
        <f>_xlfn.IFNA(VLOOKUP(CONCATENATE($A892,"_",$B892), 'Srbench noise 0.01'!$A$1:$AH$1291, 32, FALSE),"")</f>
        <v>0.99999939999999998</v>
      </c>
      <c r="M892" s="17">
        <f>_xlfn.IFNA(VLOOKUP(CONCATENATE($A892,"_",$B892), 'Srbench noise 0.01'!$A$1:$AH$1291, 34, FALSE),"")</f>
        <v>2.0569300000000002E-3</v>
      </c>
      <c r="N892" s="17">
        <f>_xlfn.IFNA(VLOOKUP(CONCATENATE($A892,"_",$B892), 'Srbench noise 0.01'!$A$1:$AH$1291, 16, FALSE),"")</f>
        <v>9</v>
      </c>
      <c r="O892" s="17">
        <f>_xlfn.IFNA(VLOOKUP(CONCATENATE($A892,"_",$B892), 'Srbench noise 0.01'!$A$1:$AH$1291, 18, FALSE),"")</f>
        <v>7.1</v>
      </c>
      <c r="P892" s="17" t="str">
        <f>_xlfn.IFNA(VLOOKUP(CONCATENATE($A892,"_",$B892), 'Srbench noise 0.01'!$A$1:$AH$1291, 28, FALSE),"")</f>
        <v>6.28*x0/(x1*x2)</v>
      </c>
      <c r="Q892" s="17">
        <f t="shared" si="81"/>
        <v>1</v>
      </c>
      <c r="R892" s="17">
        <f t="shared" si="82"/>
        <v>0</v>
      </c>
      <c r="S892" s="4">
        <f t="shared" si="83"/>
        <v>0</v>
      </c>
    </row>
    <row r="893" spans="1:19" x14ac:dyDescent="0.25">
      <c r="A893" t="s">
        <v>48</v>
      </c>
      <c r="B893">
        <v>29910</v>
      </c>
      <c r="C893" t="str">
        <f>VLOOKUP(A893,'srbench true models'!$A$1:$B$133,2,FALSE)</f>
        <v xml:space="preserve"> 2*3.1415926535*alpha/(n*d)</v>
      </c>
      <c r="D893" s="3">
        <f>_xlfn.IFNA(VLOOKUP(CONCATENATE($A893,"_",$B893), 'Srbench noise 0'!$A$1:$AH$1291, 32, FALSE),"")</f>
        <v>1</v>
      </c>
      <c r="E893" s="17">
        <f>_xlfn.IFNA(VLOOKUP(CONCATENATE($A893,"_",$B893), 'Srbench noise 0'!$A$1:$AH$1291, 34, FALSE),"")</f>
        <v>0</v>
      </c>
      <c r="F893" s="17">
        <f>_xlfn.IFNA(VLOOKUP(CONCATENATE($A893,"_",$B893), 'Srbench noise 0'!$A$1:$AH$1291, 16, FALSE),"")</f>
        <v>9</v>
      </c>
      <c r="G893" s="17">
        <f>_xlfn.IFNA(VLOOKUP(CONCATENATE($A893,"_",$B893), 'Srbench noise 0'!$A$1:$AH$1291, 18, FALSE),"")</f>
        <v>8.3000000000000007</v>
      </c>
      <c r="H893" s="17" t="str">
        <f>_xlfn.IFNA(VLOOKUP(CONCATENATE($A893,"_",$B893), 'Srbench noise 0'!$A$1:$AH$1291, 28, FALSE),"")</f>
        <v>6.28318531*x0/(x1*x2)</v>
      </c>
      <c r="I893" s="17">
        <f t="shared" si="78"/>
        <v>1</v>
      </c>
      <c r="J893" s="17">
        <f t="shared" si="79"/>
        <v>1</v>
      </c>
      <c r="K893" s="4">
        <f t="shared" si="80"/>
        <v>1</v>
      </c>
      <c r="L893" s="3">
        <f>_xlfn.IFNA(VLOOKUP(CONCATENATE($A893,"_",$B893), 'Srbench noise 0.01'!$A$1:$AH$1291, 32, FALSE),"")</f>
        <v>0.99999727000000005</v>
      </c>
      <c r="M893" s="17">
        <f>_xlfn.IFNA(VLOOKUP(CONCATENATE($A893,"_",$B893), 'Srbench noise 0.01'!$A$1:$AH$1291, 34, FALSE),"")</f>
        <v>4.42224E-3</v>
      </c>
      <c r="N893" s="17">
        <f>_xlfn.IFNA(VLOOKUP(CONCATENATE($A893,"_",$B893), 'Srbench noise 0.01'!$A$1:$AH$1291, 16, FALSE),"")</f>
        <v>9</v>
      </c>
      <c r="O893" s="17">
        <f>_xlfn.IFNA(VLOOKUP(CONCATENATE($A893,"_",$B893), 'Srbench noise 0.01'!$A$1:$AH$1291, 18, FALSE),"")</f>
        <v>9.5</v>
      </c>
      <c r="P893" s="17" t="str">
        <f>_xlfn.IFNA(VLOOKUP(CONCATENATE($A893,"_",$B893), 'Srbench noise 0.01'!$A$1:$AH$1291, 28, FALSE),"")</f>
        <v>6.29*x0/(x1*x2)</v>
      </c>
      <c r="Q893" s="17">
        <f t="shared" si="81"/>
        <v>1</v>
      </c>
      <c r="R893" s="17">
        <f t="shared" si="82"/>
        <v>0</v>
      </c>
      <c r="S893" s="4">
        <f t="shared" si="83"/>
        <v>0</v>
      </c>
    </row>
    <row r="894" spans="1:19" x14ac:dyDescent="0.25">
      <c r="A894" t="s">
        <v>66</v>
      </c>
      <c r="B894">
        <v>860</v>
      </c>
      <c r="C894" t="str">
        <f>VLOOKUP(A894,'srbench true models'!$A$1:$B$133,2,FALSE)</f>
        <v xml:space="preserve"> beta*(1+alpha*cos(theta))</v>
      </c>
      <c r="D894" s="3">
        <f>_xlfn.IFNA(VLOOKUP(CONCATENATE($A894,"_",$B894), 'Srbench noise 0'!$A$1:$AH$1291, 32, FALSE),"")</f>
        <v>1</v>
      </c>
      <c r="E894" s="17">
        <f>_xlfn.IFNA(VLOOKUP(CONCATENATE($A894,"_",$B894), 'Srbench noise 0'!$A$1:$AH$1291, 34, FALSE),"")</f>
        <v>0</v>
      </c>
      <c r="F894" s="17">
        <f>_xlfn.IFNA(VLOOKUP(CONCATENATE($A894,"_",$B894), 'Srbench noise 0'!$A$1:$AH$1291, 16, FALSE),"")</f>
        <v>8</v>
      </c>
      <c r="G894" s="17">
        <f>_xlfn.IFNA(VLOOKUP(CONCATENATE($A894,"_",$B894), 'Srbench noise 0'!$A$1:$AH$1291, 18, FALSE),"")</f>
        <v>22.9</v>
      </c>
      <c r="H894" s="17" t="str">
        <f>_xlfn.IFNA(VLOOKUP(CONCATENATE($A894,"_",$B894), 'Srbench noise 0'!$A$1:$AH$1291, 28, FALSE),"")</f>
        <v>x0*(x1*cos(x2) + 1)</v>
      </c>
      <c r="I894" s="17">
        <f t="shared" si="78"/>
        <v>1</v>
      </c>
      <c r="J894" s="17">
        <f t="shared" si="79"/>
        <v>1</v>
      </c>
      <c r="K894" s="4">
        <f t="shared" si="80"/>
        <v>1</v>
      </c>
      <c r="L894" s="3">
        <f>_xlfn.IFNA(VLOOKUP(CONCATENATE($A894,"_",$B894), 'Srbench noise 0.01'!$A$1:$AH$1291, 32, FALSE),"")</f>
        <v>1</v>
      </c>
      <c r="M894" s="17">
        <f>_xlfn.IFNA(VLOOKUP(CONCATENATE($A894,"_",$B894), 'Srbench noise 0.01'!$A$1:$AH$1291, 34, FALSE),"")</f>
        <v>0</v>
      </c>
      <c r="N894" s="17">
        <f>_xlfn.IFNA(VLOOKUP(CONCATENATE($A894,"_",$B894), 'Srbench noise 0.01'!$A$1:$AH$1291, 16, FALSE),"")</f>
        <v>8</v>
      </c>
      <c r="O894" s="17">
        <f>_xlfn.IFNA(VLOOKUP(CONCATENATE($A894,"_",$B894), 'Srbench noise 0.01'!$A$1:$AH$1291, 18, FALSE),"")</f>
        <v>23.7</v>
      </c>
      <c r="P894" s="17" t="str">
        <f>_xlfn.IFNA(VLOOKUP(CONCATENATE($A894,"_",$B894), 'Srbench noise 0.01'!$A$1:$AH$1291, 28, FALSE),"")</f>
        <v>x0*(x1*cos(x2) + 1)</v>
      </c>
      <c r="Q894" s="17">
        <f t="shared" si="81"/>
        <v>1</v>
      </c>
      <c r="R894" s="17">
        <f t="shared" si="82"/>
        <v>1</v>
      </c>
      <c r="S894" s="4">
        <f t="shared" si="83"/>
        <v>1</v>
      </c>
    </row>
    <row r="895" spans="1:19" x14ac:dyDescent="0.25">
      <c r="A895" t="s">
        <v>66</v>
      </c>
      <c r="B895">
        <v>4426</v>
      </c>
      <c r="C895" t="str">
        <f>VLOOKUP(A895,'srbench true models'!$A$1:$B$133,2,FALSE)</f>
        <v xml:space="preserve"> beta*(1+alpha*cos(theta))</v>
      </c>
      <c r="D895" s="3">
        <f>_xlfn.IFNA(VLOOKUP(CONCATENATE($A895,"_",$B895), 'Srbench noise 0'!$A$1:$AH$1291, 32, FALSE),"")</f>
        <v>1</v>
      </c>
      <c r="E895" s="17">
        <f>_xlfn.IFNA(VLOOKUP(CONCATENATE($A895,"_",$B895), 'Srbench noise 0'!$A$1:$AH$1291, 34, FALSE),"")</f>
        <v>0</v>
      </c>
      <c r="F895" s="17">
        <f>_xlfn.IFNA(VLOOKUP(CONCATENATE($A895,"_",$B895), 'Srbench noise 0'!$A$1:$AH$1291, 16, FALSE),"")</f>
        <v>8</v>
      </c>
      <c r="G895" s="17">
        <f>_xlfn.IFNA(VLOOKUP(CONCATENATE($A895,"_",$B895), 'Srbench noise 0'!$A$1:$AH$1291, 18, FALSE),"")</f>
        <v>23.2</v>
      </c>
      <c r="H895" s="17" t="str">
        <f>_xlfn.IFNA(VLOOKUP(CONCATENATE($A895,"_",$B895), 'Srbench noise 0'!$A$1:$AH$1291, 28, FALSE),"")</f>
        <v>x0*(x1*cos(x2) + 1)</v>
      </c>
      <c r="I895" s="17">
        <f t="shared" si="78"/>
        <v>1</v>
      </c>
      <c r="J895" s="17">
        <f t="shared" si="79"/>
        <v>1</v>
      </c>
      <c r="K895" s="4">
        <f t="shared" si="80"/>
        <v>1</v>
      </c>
      <c r="L895" s="3">
        <f>_xlfn.IFNA(VLOOKUP(CONCATENATE($A895,"_",$B895), 'Srbench noise 0.01'!$A$1:$AH$1291, 32, FALSE),"")</f>
        <v>1</v>
      </c>
      <c r="M895" s="17">
        <f>_xlfn.IFNA(VLOOKUP(CONCATENATE($A895,"_",$B895), 'Srbench noise 0.01'!$A$1:$AH$1291, 34, FALSE),"")</f>
        <v>0</v>
      </c>
      <c r="N895" s="17">
        <f>_xlfn.IFNA(VLOOKUP(CONCATENATE($A895,"_",$B895), 'Srbench noise 0.01'!$A$1:$AH$1291, 16, FALSE),"")</f>
        <v>8</v>
      </c>
      <c r="O895" s="17">
        <f>_xlfn.IFNA(VLOOKUP(CONCATENATE($A895,"_",$B895), 'Srbench noise 0.01'!$A$1:$AH$1291, 18, FALSE),"")</f>
        <v>23.7</v>
      </c>
      <c r="P895" s="17" t="str">
        <f>_xlfn.IFNA(VLOOKUP(CONCATENATE($A895,"_",$B895), 'Srbench noise 0.01'!$A$1:$AH$1291, 28, FALSE),"")</f>
        <v>x0*(x1*cos(x2) + 1)</v>
      </c>
      <c r="Q895" s="17">
        <f t="shared" si="81"/>
        <v>1</v>
      </c>
      <c r="R895" s="17">
        <f t="shared" si="82"/>
        <v>1</v>
      </c>
      <c r="S895" s="4">
        <f t="shared" si="83"/>
        <v>1</v>
      </c>
    </row>
    <row r="896" spans="1:19" x14ac:dyDescent="0.25">
      <c r="A896" t="s">
        <v>66</v>
      </c>
      <c r="B896">
        <v>5390</v>
      </c>
      <c r="C896" t="str">
        <f>VLOOKUP(A896,'srbench true models'!$A$1:$B$133,2,FALSE)</f>
        <v xml:space="preserve"> beta*(1+alpha*cos(theta))</v>
      </c>
      <c r="D896" s="3">
        <f>_xlfn.IFNA(VLOOKUP(CONCATENATE($A896,"_",$B896), 'Srbench noise 0'!$A$1:$AH$1291, 32, FALSE),"")</f>
        <v>1</v>
      </c>
      <c r="E896" s="17">
        <f>_xlfn.IFNA(VLOOKUP(CONCATENATE($A896,"_",$B896), 'Srbench noise 0'!$A$1:$AH$1291, 34, FALSE),"")</f>
        <v>0</v>
      </c>
      <c r="F896" s="17">
        <f>_xlfn.IFNA(VLOOKUP(CONCATENATE($A896,"_",$B896), 'Srbench noise 0'!$A$1:$AH$1291, 16, FALSE),"")</f>
        <v>8</v>
      </c>
      <c r="G896" s="17">
        <f>_xlfn.IFNA(VLOOKUP(CONCATENATE($A896,"_",$B896), 'Srbench noise 0'!$A$1:$AH$1291, 18, FALSE),"")</f>
        <v>23.7</v>
      </c>
      <c r="H896" s="17" t="str">
        <f>_xlfn.IFNA(VLOOKUP(CONCATENATE($A896,"_",$B896), 'Srbench noise 0'!$A$1:$AH$1291, 28, FALSE),"")</f>
        <v>x0*(x1*cos(x2) + 1)</v>
      </c>
      <c r="I896" s="17">
        <f t="shared" si="78"/>
        <v>1</v>
      </c>
      <c r="J896" s="17">
        <f t="shared" si="79"/>
        <v>1</v>
      </c>
      <c r="K896" s="4">
        <f t="shared" si="80"/>
        <v>1</v>
      </c>
      <c r="L896" s="3">
        <f>_xlfn.IFNA(VLOOKUP(CONCATENATE($A896,"_",$B896), 'Srbench noise 0.01'!$A$1:$AH$1291, 32, FALSE),"")</f>
        <v>1</v>
      </c>
      <c r="M896" s="17">
        <f>_xlfn.IFNA(VLOOKUP(CONCATENATE($A896,"_",$B896), 'Srbench noise 0.01'!$A$1:$AH$1291, 34, FALSE),"")</f>
        <v>0</v>
      </c>
      <c r="N896" s="17">
        <f>_xlfn.IFNA(VLOOKUP(CONCATENATE($A896,"_",$B896), 'Srbench noise 0.01'!$A$1:$AH$1291, 16, FALSE),"")</f>
        <v>8</v>
      </c>
      <c r="O896" s="17">
        <f>_xlfn.IFNA(VLOOKUP(CONCATENATE($A896,"_",$B896), 'Srbench noise 0.01'!$A$1:$AH$1291, 18, FALSE),"")</f>
        <v>23.2</v>
      </c>
      <c r="P896" s="17" t="str">
        <f>_xlfn.IFNA(VLOOKUP(CONCATENATE($A896,"_",$B896), 'Srbench noise 0.01'!$A$1:$AH$1291, 28, FALSE),"")</f>
        <v>x0*(x1*cos(x2) + 1)</v>
      </c>
      <c r="Q896" s="17">
        <f t="shared" si="81"/>
        <v>1</v>
      </c>
      <c r="R896" s="17">
        <f t="shared" si="82"/>
        <v>1</v>
      </c>
      <c r="S896" s="4">
        <f t="shared" si="83"/>
        <v>1</v>
      </c>
    </row>
    <row r="897" spans="1:19" x14ac:dyDescent="0.25">
      <c r="A897" t="s">
        <v>66</v>
      </c>
      <c r="B897">
        <v>14423</v>
      </c>
      <c r="C897" t="str">
        <f>VLOOKUP(A897,'srbench true models'!$A$1:$B$133,2,FALSE)</f>
        <v xml:space="preserve"> beta*(1+alpha*cos(theta))</v>
      </c>
      <c r="D897" s="3">
        <f>_xlfn.IFNA(VLOOKUP(CONCATENATE($A897,"_",$B897), 'Srbench noise 0'!$A$1:$AH$1291, 32, FALSE),"")</f>
        <v>1</v>
      </c>
      <c r="E897" s="17">
        <f>_xlfn.IFNA(VLOOKUP(CONCATENATE($A897,"_",$B897), 'Srbench noise 0'!$A$1:$AH$1291, 34, FALSE),"")</f>
        <v>0</v>
      </c>
      <c r="F897" s="17">
        <f>_xlfn.IFNA(VLOOKUP(CONCATENATE($A897,"_",$B897), 'Srbench noise 0'!$A$1:$AH$1291, 16, FALSE),"")</f>
        <v>8</v>
      </c>
      <c r="G897" s="17">
        <f>_xlfn.IFNA(VLOOKUP(CONCATENATE($A897,"_",$B897), 'Srbench noise 0'!$A$1:$AH$1291, 18, FALSE),"")</f>
        <v>22.8</v>
      </c>
      <c r="H897" s="17" t="str">
        <f>_xlfn.IFNA(VLOOKUP(CONCATENATE($A897,"_",$B897), 'Srbench noise 0'!$A$1:$AH$1291, 28, FALSE),"")</f>
        <v>x0*(x1*cos(x2) + 1)</v>
      </c>
      <c r="I897" s="17">
        <f t="shared" si="78"/>
        <v>1</v>
      </c>
      <c r="J897" s="17">
        <f t="shared" si="79"/>
        <v>1</v>
      </c>
      <c r="K897" s="4">
        <f t="shared" si="80"/>
        <v>1</v>
      </c>
      <c r="L897" s="3">
        <f>_xlfn.IFNA(VLOOKUP(CONCATENATE($A897,"_",$B897), 'Srbench noise 0.01'!$A$1:$AH$1291, 32, FALSE),"")</f>
        <v>1</v>
      </c>
      <c r="M897" s="17">
        <f>_xlfn.IFNA(VLOOKUP(CONCATENATE($A897,"_",$B897), 'Srbench noise 0.01'!$A$1:$AH$1291, 34, FALSE),"")</f>
        <v>0</v>
      </c>
      <c r="N897" s="17">
        <f>_xlfn.IFNA(VLOOKUP(CONCATENATE($A897,"_",$B897), 'Srbench noise 0.01'!$A$1:$AH$1291, 16, FALSE),"")</f>
        <v>8</v>
      </c>
      <c r="O897" s="17">
        <f>_xlfn.IFNA(VLOOKUP(CONCATENATE($A897,"_",$B897), 'Srbench noise 0.01'!$A$1:$AH$1291, 18, FALSE),"")</f>
        <v>21.4</v>
      </c>
      <c r="P897" s="17" t="str">
        <f>_xlfn.IFNA(VLOOKUP(CONCATENATE($A897,"_",$B897), 'Srbench noise 0.01'!$A$1:$AH$1291, 28, FALSE),"")</f>
        <v>x0*(x1*cos(x2) + 1)</v>
      </c>
      <c r="Q897" s="17">
        <f t="shared" si="81"/>
        <v>1</v>
      </c>
      <c r="R897" s="17">
        <f t="shared" si="82"/>
        <v>1</v>
      </c>
      <c r="S897" s="4">
        <f t="shared" si="83"/>
        <v>1</v>
      </c>
    </row>
    <row r="898" spans="1:19" x14ac:dyDescent="0.25">
      <c r="A898" t="s">
        <v>66</v>
      </c>
      <c r="B898">
        <v>15795</v>
      </c>
      <c r="C898" t="str">
        <f>VLOOKUP(A898,'srbench true models'!$A$1:$B$133,2,FALSE)</f>
        <v xml:space="preserve"> beta*(1+alpha*cos(theta))</v>
      </c>
      <c r="D898" s="3">
        <f>_xlfn.IFNA(VLOOKUP(CONCATENATE($A898,"_",$B898), 'Srbench noise 0'!$A$1:$AH$1291, 32, FALSE),"")</f>
        <v>1</v>
      </c>
      <c r="E898" s="17">
        <f>_xlfn.IFNA(VLOOKUP(CONCATENATE($A898,"_",$B898), 'Srbench noise 0'!$A$1:$AH$1291, 34, FALSE),"")</f>
        <v>0</v>
      </c>
      <c r="F898" s="17">
        <f>_xlfn.IFNA(VLOOKUP(CONCATENATE($A898,"_",$B898), 'Srbench noise 0'!$A$1:$AH$1291, 16, FALSE),"")</f>
        <v>8</v>
      </c>
      <c r="G898" s="17">
        <f>_xlfn.IFNA(VLOOKUP(CONCATENATE($A898,"_",$B898), 'Srbench noise 0'!$A$1:$AH$1291, 18, FALSE),"")</f>
        <v>23.3</v>
      </c>
      <c r="H898" s="17" t="str">
        <f>_xlfn.IFNA(VLOOKUP(CONCATENATE($A898,"_",$B898), 'Srbench noise 0'!$A$1:$AH$1291, 28, FALSE),"")</f>
        <v>x0*(x1*cos(x2) + 1)</v>
      </c>
      <c r="I898" s="17">
        <f t="shared" si="78"/>
        <v>1</v>
      </c>
      <c r="J898" s="17">
        <f t="shared" si="79"/>
        <v>1</v>
      </c>
      <c r="K898" s="4">
        <f t="shared" si="80"/>
        <v>1</v>
      </c>
      <c r="L898" s="3">
        <f>_xlfn.IFNA(VLOOKUP(CONCATENATE($A898,"_",$B898), 'Srbench noise 0.01'!$A$1:$AH$1291, 32, FALSE),"")</f>
        <v>1</v>
      </c>
      <c r="M898" s="17">
        <f>_xlfn.IFNA(VLOOKUP(CONCATENATE($A898,"_",$B898), 'Srbench noise 0.01'!$A$1:$AH$1291, 34, FALSE),"")</f>
        <v>0</v>
      </c>
      <c r="N898" s="17">
        <f>_xlfn.IFNA(VLOOKUP(CONCATENATE($A898,"_",$B898), 'Srbench noise 0.01'!$A$1:$AH$1291, 16, FALSE),"")</f>
        <v>8</v>
      </c>
      <c r="O898" s="17">
        <f>_xlfn.IFNA(VLOOKUP(CONCATENATE($A898,"_",$B898), 'Srbench noise 0.01'!$A$1:$AH$1291, 18, FALSE),"")</f>
        <v>24.1</v>
      </c>
      <c r="P898" s="17" t="str">
        <f>_xlfn.IFNA(VLOOKUP(CONCATENATE($A898,"_",$B898), 'Srbench noise 0.01'!$A$1:$AH$1291, 28, FALSE),"")</f>
        <v>x0*(x1*cos(x2) + 1)</v>
      </c>
      <c r="Q898" s="17">
        <f t="shared" si="81"/>
        <v>1</v>
      </c>
      <c r="R898" s="17">
        <f t="shared" si="82"/>
        <v>1</v>
      </c>
      <c r="S898" s="4">
        <f t="shared" si="83"/>
        <v>1</v>
      </c>
    </row>
    <row r="899" spans="1:19" x14ac:dyDescent="0.25">
      <c r="A899" t="s">
        <v>66</v>
      </c>
      <c r="B899">
        <v>16850</v>
      </c>
      <c r="C899" t="str">
        <f>VLOOKUP(A899,'srbench true models'!$A$1:$B$133,2,FALSE)</f>
        <v xml:space="preserve"> beta*(1+alpha*cos(theta))</v>
      </c>
      <c r="D899" s="3">
        <f>_xlfn.IFNA(VLOOKUP(CONCATENATE($A899,"_",$B899), 'Srbench noise 0'!$A$1:$AH$1291, 32, FALSE),"")</f>
        <v>1</v>
      </c>
      <c r="E899" s="17">
        <f>_xlfn.IFNA(VLOOKUP(CONCATENATE($A899,"_",$B899), 'Srbench noise 0'!$A$1:$AH$1291, 34, FALSE),"")</f>
        <v>0</v>
      </c>
      <c r="F899" s="17">
        <f>_xlfn.IFNA(VLOOKUP(CONCATENATE($A899,"_",$B899), 'Srbench noise 0'!$A$1:$AH$1291, 16, FALSE),"")</f>
        <v>8</v>
      </c>
      <c r="G899" s="17">
        <f>_xlfn.IFNA(VLOOKUP(CONCATENATE($A899,"_",$B899), 'Srbench noise 0'!$A$1:$AH$1291, 18, FALSE),"")</f>
        <v>23.5</v>
      </c>
      <c r="H899" s="17" t="str">
        <f>_xlfn.IFNA(VLOOKUP(CONCATENATE($A899,"_",$B899), 'Srbench noise 0'!$A$1:$AH$1291, 28, FALSE),"")</f>
        <v>x0*(x1*cos(x2) + 1)</v>
      </c>
      <c r="I899" s="17">
        <f t="shared" si="78"/>
        <v>1</v>
      </c>
      <c r="J899" s="17">
        <f t="shared" si="79"/>
        <v>1</v>
      </c>
      <c r="K899" s="4">
        <f t="shared" si="80"/>
        <v>1</v>
      </c>
      <c r="L899" s="3">
        <f>_xlfn.IFNA(VLOOKUP(CONCATENATE($A899,"_",$B899), 'Srbench noise 0.01'!$A$1:$AH$1291, 32, FALSE),"")</f>
        <v>1</v>
      </c>
      <c r="M899" s="17">
        <f>_xlfn.IFNA(VLOOKUP(CONCATENATE($A899,"_",$B899), 'Srbench noise 0.01'!$A$1:$AH$1291, 34, FALSE),"")</f>
        <v>0</v>
      </c>
      <c r="N899" s="17">
        <f>_xlfn.IFNA(VLOOKUP(CONCATENATE($A899,"_",$B899), 'Srbench noise 0.01'!$A$1:$AH$1291, 16, FALSE),"")</f>
        <v>8</v>
      </c>
      <c r="O899" s="17">
        <f>_xlfn.IFNA(VLOOKUP(CONCATENATE($A899,"_",$B899), 'Srbench noise 0.01'!$A$1:$AH$1291, 18, FALSE),"")</f>
        <v>21.2</v>
      </c>
      <c r="P899" s="17" t="str">
        <f>_xlfn.IFNA(VLOOKUP(CONCATENATE($A899,"_",$B899), 'Srbench noise 0.01'!$A$1:$AH$1291, 28, FALSE),"")</f>
        <v>x0*(x1*cos(x2) + 1)</v>
      </c>
      <c r="Q899" s="17">
        <f t="shared" si="81"/>
        <v>1</v>
      </c>
      <c r="R899" s="17">
        <f t="shared" si="82"/>
        <v>1</v>
      </c>
      <c r="S899" s="4">
        <f t="shared" si="83"/>
        <v>1</v>
      </c>
    </row>
    <row r="900" spans="1:19" x14ac:dyDescent="0.25">
      <c r="A900" t="s">
        <v>66</v>
      </c>
      <c r="B900">
        <v>21962</v>
      </c>
      <c r="C900" t="str">
        <f>VLOOKUP(A900,'srbench true models'!$A$1:$B$133,2,FALSE)</f>
        <v xml:space="preserve"> beta*(1+alpha*cos(theta))</v>
      </c>
      <c r="D900" s="3">
        <f>_xlfn.IFNA(VLOOKUP(CONCATENATE($A900,"_",$B900), 'Srbench noise 0'!$A$1:$AH$1291, 32, FALSE),"")</f>
        <v>1</v>
      </c>
      <c r="E900" s="17">
        <f>_xlfn.IFNA(VLOOKUP(CONCATENATE($A900,"_",$B900), 'Srbench noise 0'!$A$1:$AH$1291, 34, FALSE),"")</f>
        <v>0</v>
      </c>
      <c r="F900" s="17">
        <f>_xlfn.IFNA(VLOOKUP(CONCATENATE($A900,"_",$B900), 'Srbench noise 0'!$A$1:$AH$1291, 16, FALSE),"")</f>
        <v>8</v>
      </c>
      <c r="G900" s="17">
        <f>_xlfn.IFNA(VLOOKUP(CONCATENATE($A900,"_",$B900), 'Srbench noise 0'!$A$1:$AH$1291, 18, FALSE),"")</f>
        <v>54.4</v>
      </c>
      <c r="H900" s="17" t="str">
        <f>_xlfn.IFNA(VLOOKUP(CONCATENATE($A900,"_",$B900), 'Srbench noise 0'!$A$1:$AH$1291, 28, FALSE),"")</f>
        <v>x0*(x1*cos(x2) + 1)</v>
      </c>
      <c r="I900" s="17">
        <f t="shared" si="78"/>
        <v>1</v>
      </c>
      <c r="J900" s="17">
        <f t="shared" si="79"/>
        <v>1</v>
      </c>
      <c r="K900" s="4">
        <f t="shared" si="80"/>
        <v>1</v>
      </c>
      <c r="L900" s="3">
        <f>_xlfn.IFNA(VLOOKUP(CONCATENATE($A900,"_",$B900), 'Srbench noise 0.01'!$A$1:$AH$1291, 32, FALSE),"")</f>
        <v>1</v>
      </c>
      <c r="M900" s="17">
        <f>_xlfn.IFNA(VLOOKUP(CONCATENATE($A900,"_",$B900), 'Srbench noise 0.01'!$A$1:$AH$1291, 34, FALSE),"")</f>
        <v>0</v>
      </c>
      <c r="N900" s="17">
        <f>_xlfn.IFNA(VLOOKUP(CONCATENATE($A900,"_",$B900), 'Srbench noise 0.01'!$A$1:$AH$1291, 16, FALSE),"")</f>
        <v>8</v>
      </c>
      <c r="O900" s="17">
        <f>_xlfn.IFNA(VLOOKUP(CONCATENATE($A900,"_",$B900), 'Srbench noise 0.01'!$A$1:$AH$1291, 18, FALSE),"")</f>
        <v>53.7</v>
      </c>
      <c r="P900" s="17" t="str">
        <f>_xlfn.IFNA(VLOOKUP(CONCATENATE($A900,"_",$B900), 'Srbench noise 0.01'!$A$1:$AH$1291, 28, FALSE),"")</f>
        <v>x0*(x1*cos(x2) + 1)</v>
      </c>
      <c r="Q900" s="17">
        <f t="shared" si="81"/>
        <v>1</v>
      </c>
      <c r="R900" s="17">
        <f t="shared" si="82"/>
        <v>1</v>
      </c>
      <c r="S900" s="4">
        <f t="shared" si="83"/>
        <v>1</v>
      </c>
    </row>
    <row r="901" spans="1:19" x14ac:dyDescent="0.25">
      <c r="A901" t="s">
        <v>66</v>
      </c>
      <c r="B901">
        <v>23654</v>
      </c>
      <c r="C901" t="str">
        <f>VLOOKUP(A901,'srbench true models'!$A$1:$B$133,2,FALSE)</f>
        <v xml:space="preserve"> beta*(1+alpha*cos(theta))</v>
      </c>
      <c r="D901" s="3">
        <f>_xlfn.IFNA(VLOOKUP(CONCATENATE($A901,"_",$B901), 'Srbench noise 0'!$A$1:$AH$1291, 32, FALSE),"")</f>
        <v>1</v>
      </c>
      <c r="E901" s="17">
        <f>_xlfn.IFNA(VLOOKUP(CONCATENATE($A901,"_",$B901), 'Srbench noise 0'!$A$1:$AH$1291, 34, FALSE),"")</f>
        <v>0</v>
      </c>
      <c r="F901" s="17">
        <f>_xlfn.IFNA(VLOOKUP(CONCATENATE($A901,"_",$B901), 'Srbench noise 0'!$A$1:$AH$1291, 16, FALSE),"")</f>
        <v>8</v>
      </c>
      <c r="G901" s="17">
        <f>_xlfn.IFNA(VLOOKUP(CONCATENATE($A901,"_",$B901), 'Srbench noise 0'!$A$1:$AH$1291, 18, FALSE),"")</f>
        <v>57.7</v>
      </c>
      <c r="H901" s="17" t="str">
        <f>_xlfn.IFNA(VLOOKUP(CONCATENATE($A901,"_",$B901), 'Srbench noise 0'!$A$1:$AH$1291, 28, FALSE),"")</f>
        <v>x0*(x1*cos(x2) + 1)</v>
      </c>
      <c r="I901" s="17">
        <f t="shared" ref="I901:I964" si="84">IF(D901&gt;0.999,1,0)</f>
        <v>1</v>
      </c>
      <c r="J901" s="17">
        <f t="shared" ref="J901:J964" si="85">IF(AND(D901=1, E901&lt;0.000001),1,IF(AND(D901&gt;0.999,E901&lt;0.001),"?",0))</f>
        <v>1</v>
      </c>
      <c r="K901" s="4">
        <f t="shared" ref="K901:K964" si="86">IF(J901&lt;&gt;"?",J901,"")</f>
        <v>1</v>
      </c>
      <c r="L901" s="3">
        <f>_xlfn.IFNA(VLOOKUP(CONCATENATE($A901,"_",$B901), 'Srbench noise 0.01'!$A$1:$AH$1291, 32, FALSE),"")</f>
        <v>1</v>
      </c>
      <c r="M901" s="17">
        <f>_xlfn.IFNA(VLOOKUP(CONCATENATE($A901,"_",$B901), 'Srbench noise 0.01'!$A$1:$AH$1291, 34, FALSE),"")</f>
        <v>0</v>
      </c>
      <c r="N901" s="17">
        <f>_xlfn.IFNA(VLOOKUP(CONCATENATE($A901,"_",$B901), 'Srbench noise 0.01'!$A$1:$AH$1291, 16, FALSE),"")</f>
        <v>8</v>
      </c>
      <c r="O901" s="17">
        <f>_xlfn.IFNA(VLOOKUP(CONCATENATE($A901,"_",$B901), 'Srbench noise 0.01'!$A$1:$AH$1291, 18, FALSE),"")</f>
        <v>58.7</v>
      </c>
      <c r="P901" s="17" t="str">
        <f>_xlfn.IFNA(VLOOKUP(CONCATENATE($A901,"_",$B901), 'Srbench noise 0.01'!$A$1:$AH$1291, 28, FALSE),"")</f>
        <v>x0*(x1*cos(x2) + 1)</v>
      </c>
      <c r="Q901" s="17">
        <f t="shared" ref="Q901:Q964" si="87">IF(L901&gt;0.999,1,0)</f>
        <v>1</v>
      </c>
      <c r="R901" s="17">
        <f t="shared" ref="R901:R964" si="88">IF(AND(L901=1, M901&lt;0.000001),1,IF(AND(L901&gt;0.999,M901&lt;0.001),"?",0))</f>
        <v>1</v>
      </c>
      <c r="S901" s="4">
        <f t="shared" ref="S901:S964" si="89">IF(R901&lt;&gt;"?",R901,"")</f>
        <v>1</v>
      </c>
    </row>
    <row r="902" spans="1:19" x14ac:dyDescent="0.25">
      <c r="A902" t="s">
        <v>66</v>
      </c>
      <c r="B902">
        <v>28020</v>
      </c>
      <c r="C902" t="str">
        <f>VLOOKUP(A902,'srbench true models'!$A$1:$B$133,2,FALSE)</f>
        <v xml:space="preserve"> beta*(1+alpha*cos(theta))</v>
      </c>
      <c r="D902" s="3">
        <f>_xlfn.IFNA(VLOOKUP(CONCATENATE($A902,"_",$B902), 'Srbench noise 0'!$A$1:$AH$1291, 32, FALSE),"")</f>
        <v>1</v>
      </c>
      <c r="E902" s="17">
        <f>_xlfn.IFNA(VLOOKUP(CONCATENATE($A902,"_",$B902), 'Srbench noise 0'!$A$1:$AH$1291, 34, FALSE),"")</f>
        <v>0</v>
      </c>
      <c r="F902" s="17">
        <f>_xlfn.IFNA(VLOOKUP(CONCATENATE($A902,"_",$B902), 'Srbench noise 0'!$A$1:$AH$1291, 16, FALSE),"")</f>
        <v>8</v>
      </c>
      <c r="G902" s="17">
        <f>_xlfn.IFNA(VLOOKUP(CONCATENATE($A902,"_",$B902), 'Srbench noise 0'!$A$1:$AH$1291, 18, FALSE),"")</f>
        <v>20.9</v>
      </c>
      <c r="H902" s="17" t="str">
        <f>_xlfn.IFNA(VLOOKUP(CONCATENATE($A902,"_",$B902), 'Srbench noise 0'!$A$1:$AH$1291, 28, FALSE),"")</f>
        <v>x0*(x1*cos(x2) + 1)</v>
      </c>
      <c r="I902" s="17">
        <f t="shared" si="84"/>
        <v>1</v>
      </c>
      <c r="J902" s="17">
        <f t="shared" si="85"/>
        <v>1</v>
      </c>
      <c r="K902" s="4">
        <f t="shared" si="86"/>
        <v>1</v>
      </c>
      <c r="L902" s="3">
        <f>_xlfn.IFNA(VLOOKUP(CONCATENATE($A902,"_",$B902), 'Srbench noise 0.01'!$A$1:$AH$1291, 32, FALSE),"")</f>
        <v>1</v>
      </c>
      <c r="M902" s="17">
        <f>_xlfn.IFNA(VLOOKUP(CONCATENATE($A902,"_",$B902), 'Srbench noise 0.01'!$A$1:$AH$1291, 34, FALSE),"")</f>
        <v>0</v>
      </c>
      <c r="N902" s="17">
        <f>_xlfn.IFNA(VLOOKUP(CONCATENATE($A902,"_",$B902), 'Srbench noise 0.01'!$A$1:$AH$1291, 16, FALSE),"")</f>
        <v>8</v>
      </c>
      <c r="O902" s="17">
        <f>_xlfn.IFNA(VLOOKUP(CONCATENATE($A902,"_",$B902), 'Srbench noise 0.01'!$A$1:$AH$1291, 18, FALSE),"")</f>
        <v>21.2</v>
      </c>
      <c r="P902" s="17" t="str">
        <f>_xlfn.IFNA(VLOOKUP(CONCATENATE($A902,"_",$B902), 'Srbench noise 0.01'!$A$1:$AH$1291, 28, FALSE),"")</f>
        <v>x0*(x1*cos(x2) + 1)</v>
      </c>
      <c r="Q902" s="17">
        <f t="shared" si="87"/>
        <v>1</v>
      </c>
      <c r="R902" s="17">
        <f t="shared" si="88"/>
        <v>1</v>
      </c>
      <c r="S902" s="4">
        <f t="shared" si="89"/>
        <v>1</v>
      </c>
    </row>
    <row r="903" spans="1:19" x14ac:dyDescent="0.25">
      <c r="A903" t="s">
        <v>66</v>
      </c>
      <c r="B903">
        <v>29910</v>
      </c>
      <c r="C903" t="str">
        <f>VLOOKUP(A903,'srbench true models'!$A$1:$B$133,2,FALSE)</f>
        <v xml:space="preserve"> beta*(1+alpha*cos(theta))</v>
      </c>
      <c r="D903" s="3">
        <f>_xlfn.IFNA(VLOOKUP(CONCATENATE($A903,"_",$B903), 'Srbench noise 0'!$A$1:$AH$1291, 32, FALSE),"")</f>
        <v>1</v>
      </c>
      <c r="E903" s="17">
        <f>_xlfn.IFNA(VLOOKUP(CONCATENATE($A903,"_",$B903), 'Srbench noise 0'!$A$1:$AH$1291, 34, FALSE),"")</f>
        <v>0</v>
      </c>
      <c r="F903" s="17">
        <f>_xlfn.IFNA(VLOOKUP(CONCATENATE($A903,"_",$B903), 'Srbench noise 0'!$A$1:$AH$1291, 16, FALSE),"")</f>
        <v>8</v>
      </c>
      <c r="G903" s="17">
        <f>_xlfn.IFNA(VLOOKUP(CONCATENATE($A903,"_",$B903), 'Srbench noise 0'!$A$1:$AH$1291, 18, FALSE),"")</f>
        <v>22.8</v>
      </c>
      <c r="H903" s="17" t="str">
        <f>_xlfn.IFNA(VLOOKUP(CONCATENATE($A903,"_",$B903), 'Srbench noise 0'!$A$1:$AH$1291, 28, FALSE),"")</f>
        <v>x0*(x1*cos(x2) + 1)</v>
      </c>
      <c r="I903" s="17">
        <f t="shared" si="84"/>
        <v>1</v>
      </c>
      <c r="J903" s="17">
        <f t="shared" si="85"/>
        <v>1</v>
      </c>
      <c r="K903" s="4">
        <f t="shared" si="86"/>
        <v>1</v>
      </c>
      <c r="L903" s="3">
        <f>_xlfn.IFNA(VLOOKUP(CONCATENATE($A903,"_",$B903), 'Srbench noise 0.01'!$A$1:$AH$1291, 32, FALSE),"")</f>
        <v>1</v>
      </c>
      <c r="M903" s="17">
        <f>_xlfn.IFNA(VLOOKUP(CONCATENATE($A903,"_",$B903), 'Srbench noise 0.01'!$A$1:$AH$1291, 34, FALSE),"")</f>
        <v>0</v>
      </c>
      <c r="N903" s="17">
        <f>_xlfn.IFNA(VLOOKUP(CONCATENATE($A903,"_",$B903), 'Srbench noise 0.01'!$A$1:$AH$1291, 16, FALSE),"")</f>
        <v>8</v>
      </c>
      <c r="O903" s="17">
        <f>_xlfn.IFNA(VLOOKUP(CONCATENATE($A903,"_",$B903), 'Srbench noise 0.01'!$A$1:$AH$1291, 18, FALSE),"")</f>
        <v>21.4</v>
      </c>
      <c r="P903" s="17" t="str">
        <f>_xlfn.IFNA(VLOOKUP(CONCATENATE($A903,"_",$B903), 'Srbench noise 0.01'!$A$1:$AH$1291, 28, FALSE),"")</f>
        <v>x0*(x1*cos(x2) + 1)</v>
      </c>
      <c r="Q903" s="17">
        <f t="shared" si="87"/>
        <v>1</v>
      </c>
      <c r="R903" s="17">
        <f t="shared" si="88"/>
        <v>1</v>
      </c>
      <c r="S903" s="4">
        <f t="shared" si="89"/>
        <v>1</v>
      </c>
    </row>
    <row r="904" spans="1:19" x14ac:dyDescent="0.25">
      <c r="A904" t="s">
        <v>124</v>
      </c>
      <c r="B904">
        <v>860</v>
      </c>
      <c r="C904" t="str">
        <f>VLOOKUP(A904,'srbench true models'!$A$1:$B$133,2,FALSE)</f>
        <v xml:space="preserve"> -m*q**4/(2*(4*3.1415926535*epsilon)**2*(h/(2*3.1415926535))**2)*(1/n**2)</v>
      </c>
      <c r="D904" s="3">
        <f>_xlfn.IFNA(VLOOKUP(CONCATENATE($A904,"_",$B904), 'Srbench noise 0'!$A$1:$AH$1291, 32, FALSE),"")</f>
        <v>1</v>
      </c>
      <c r="E904" s="17">
        <f>_xlfn.IFNA(VLOOKUP(CONCATENATE($A904,"_",$B904), 'Srbench noise 0'!$A$1:$AH$1291, 34, FALSE),"")</f>
        <v>0</v>
      </c>
      <c r="F904" s="17">
        <f>_xlfn.IFNA(VLOOKUP(CONCATENATE($A904,"_",$B904), 'Srbench noise 0'!$A$1:$AH$1291, 16, FALSE),"")</f>
        <v>15</v>
      </c>
      <c r="G904" s="17">
        <f>_xlfn.IFNA(VLOOKUP(CONCATENATE($A904,"_",$B904), 'Srbench noise 0'!$A$1:$AH$1291, 18, FALSE),"")</f>
        <v>46</v>
      </c>
      <c r="H904" s="17" t="str">
        <f>_xlfn.IFNA(VLOOKUP(CONCATENATE($A904,"_",$B904), 'Srbench noise 0'!$A$1:$AH$1291, 28, FALSE),"")</f>
        <v>-0.125*x0*x1**4/(x2**2*x3**2*x4**2)</v>
      </c>
      <c r="I904" s="17">
        <f t="shared" si="84"/>
        <v>1</v>
      </c>
      <c r="J904" s="17">
        <f t="shared" si="85"/>
        <v>1</v>
      </c>
      <c r="K904" s="4">
        <f t="shared" si="86"/>
        <v>1</v>
      </c>
      <c r="L904" s="3">
        <f>_xlfn.IFNA(VLOOKUP(CONCATENATE($A904,"_",$B904), 'Srbench noise 0.01'!$A$1:$AH$1291, 32, FALSE),"")</f>
        <v>0.99832558000000005</v>
      </c>
      <c r="M904" s="17">
        <f>_xlfn.IFNA(VLOOKUP(CONCATENATE($A904,"_",$B904), 'Srbench noise 0.01'!$A$1:$AH$1291, 34, FALSE),"")</f>
        <v>8.7068779999999998E-2</v>
      </c>
      <c r="N904" s="17">
        <f>_xlfn.IFNA(VLOOKUP(CONCATENATE($A904,"_",$B904), 'Srbench noise 0.01'!$A$1:$AH$1291, 16, FALSE),"")</f>
        <v>15</v>
      </c>
      <c r="O904" s="17">
        <f>_xlfn.IFNA(VLOOKUP(CONCATENATE($A904,"_",$B904), 'Srbench noise 0.01'!$A$1:$AH$1291, 18, FALSE),"")</f>
        <v>44.9</v>
      </c>
      <c r="P904" s="17" t="str">
        <f>_xlfn.IFNA(VLOOKUP(CONCATENATE($A904,"_",$B904), 'Srbench noise 0.01'!$A$1:$AH$1291, 28, FALSE),"")</f>
        <v>-0.13*x0*x1**4/(x2**2*x3**2*x4**2)</v>
      </c>
      <c r="Q904" s="17">
        <f t="shared" si="87"/>
        <v>0</v>
      </c>
      <c r="R904" s="17">
        <f t="shared" si="88"/>
        <v>0</v>
      </c>
      <c r="S904" s="4">
        <f t="shared" si="89"/>
        <v>0</v>
      </c>
    </row>
    <row r="905" spans="1:19" x14ac:dyDescent="0.25">
      <c r="A905" t="s">
        <v>124</v>
      </c>
      <c r="B905">
        <v>4426</v>
      </c>
      <c r="C905" t="str">
        <f>VLOOKUP(A905,'srbench true models'!$A$1:$B$133,2,FALSE)</f>
        <v xml:space="preserve"> -m*q**4/(2*(4*3.1415926535*epsilon)**2*(h/(2*3.1415926535))**2)*(1/n**2)</v>
      </c>
      <c r="D905" s="3">
        <f>_xlfn.IFNA(VLOOKUP(CONCATENATE($A905,"_",$B905), 'Srbench noise 0'!$A$1:$AH$1291, 32, FALSE),"")</f>
        <v>1</v>
      </c>
      <c r="E905" s="17">
        <f>_xlfn.IFNA(VLOOKUP(CONCATENATE($A905,"_",$B905), 'Srbench noise 0'!$A$1:$AH$1291, 34, FALSE),"")</f>
        <v>0</v>
      </c>
      <c r="F905" s="17">
        <f>_xlfn.IFNA(VLOOKUP(CONCATENATE($A905,"_",$B905), 'Srbench noise 0'!$A$1:$AH$1291, 16, FALSE),"")</f>
        <v>15</v>
      </c>
      <c r="G905" s="17">
        <f>_xlfn.IFNA(VLOOKUP(CONCATENATE($A905,"_",$B905), 'Srbench noise 0'!$A$1:$AH$1291, 18, FALSE),"")</f>
        <v>2436.5</v>
      </c>
      <c r="H905" s="17" t="str">
        <f>_xlfn.IFNA(VLOOKUP(CONCATENATE($A905,"_",$B905), 'Srbench noise 0'!$A$1:$AH$1291, 28, FALSE),"")</f>
        <v>-0.125*x0*x1**4/(x2**2*x3**2.0*x4**2)</v>
      </c>
      <c r="I905" s="17">
        <f t="shared" si="84"/>
        <v>1</v>
      </c>
      <c r="J905" s="17">
        <f t="shared" si="85"/>
        <v>1</v>
      </c>
      <c r="K905" s="4">
        <f t="shared" si="86"/>
        <v>1</v>
      </c>
      <c r="L905" s="3">
        <f>_xlfn.IFNA(VLOOKUP(CONCATENATE($A905,"_",$B905), 'Srbench noise 0.01'!$A$1:$AH$1291, 32, FALSE),"")</f>
        <v>0.99080104999999996</v>
      </c>
      <c r="M905" s="17">
        <f>_xlfn.IFNA(VLOOKUP(CONCATENATE($A905,"_",$B905), 'Srbench noise 0.01'!$A$1:$AH$1291, 34, FALSE),"")</f>
        <v>0.21982425999999999</v>
      </c>
      <c r="N905" s="17">
        <f>_xlfn.IFNA(VLOOKUP(CONCATENATE($A905,"_",$B905), 'Srbench noise 0.01'!$A$1:$AH$1291, 16, FALSE),"")</f>
        <v>35</v>
      </c>
      <c r="O905" s="17">
        <f>_xlfn.IFNA(VLOOKUP(CONCATENATE($A905,"_",$B905), 'Srbench noise 0.01'!$A$1:$AH$1291, 18, FALSE),"")</f>
        <v>262</v>
      </c>
      <c r="P905" s="17" t="str">
        <f>_xlfn.IFNA(VLOOKUP(CONCATENATE($A905,"_",$B905), 'Srbench noise 0.01'!$A$1:$AH$1291, 28, FALSE),"")</f>
        <v>2.17*x0*sin(x3**(-2))/(x2**2*x4**2) - 0.01 - 3.97*exp(x1)/(3.14**(2/x0)*x2**2*x3**2*x4**2)</v>
      </c>
      <c r="Q905" s="17">
        <f t="shared" si="87"/>
        <v>0</v>
      </c>
      <c r="R905" s="17">
        <f t="shared" si="88"/>
        <v>0</v>
      </c>
      <c r="S905" s="4">
        <f t="shared" si="89"/>
        <v>0</v>
      </c>
    </row>
    <row r="906" spans="1:19" x14ac:dyDescent="0.25">
      <c r="A906" t="s">
        <v>124</v>
      </c>
      <c r="B906">
        <v>5390</v>
      </c>
      <c r="C906" t="str">
        <f>VLOOKUP(A906,'srbench true models'!$A$1:$B$133,2,FALSE)</f>
        <v xml:space="preserve"> -m*q**4/(2*(4*3.1415926535*epsilon)**2*(h/(2*3.1415926535))**2)*(1/n**2)</v>
      </c>
      <c r="D906" s="3">
        <f>_xlfn.IFNA(VLOOKUP(CONCATENATE($A906,"_",$B906), 'Srbench noise 0'!$A$1:$AH$1291, 32, FALSE),"")</f>
        <v>1</v>
      </c>
      <c r="E906" s="17">
        <f>_xlfn.IFNA(VLOOKUP(CONCATENATE($A906,"_",$B906), 'Srbench noise 0'!$A$1:$AH$1291, 34, FALSE),"")</f>
        <v>0</v>
      </c>
      <c r="F906" s="17">
        <f>_xlfn.IFNA(VLOOKUP(CONCATENATE($A906,"_",$B906), 'Srbench noise 0'!$A$1:$AH$1291, 16, FALSE),"")</f>
        <v>15</v>
      </c>
      <c r="G906" s="17">
        <f>_xlfn.IFNA(VLOOKUP(CONCATENATE($A906,"_",$B906), 'Srbench noise 0'!$A$1:$AH$1291, 18, FALSE),"")</f>
        <v>617.4</v>
      </c>
      <c r="H906" s="17" t="str">
        <f>_xlfn.IFNA(VLOOKUP(CONCATENATE($A906,"_",$B906), 'Srbench noise 0'!$A$1:$AH$1291, 28, FALSE),"")</f>
        <v>-0.125*x0*x1**4/(x2**2*x3**2*x4**2)</v>
      </c>
      <c r="I906" s="17">
        <f t="shared" si="84"/>
        <v>1</v>
      </c>
      <c r="J906" s="17">
        <f t="shared" si="85"/>
        <v>1</v>
      </c>
      <c r="K906" s="4">
        <f t="shared" si="86"/>
        <v>1</v>
      </c>
      <c r="L906" s="3">
        <f>_xlfn.IFNA(VLOOKUP(CONCATENATE($A906,"_",$B906), 'Srbench noise 0.01'!$A$1:$AH$1291, 32, FALSE),"")</f>
        <v>0.99812181</v>
      </c>
      <c r="M906" s="17">
        <f>_xlfn.IFNA(VLOOKUP(CONCATENATE($A906,"_",$B906), 'Srbench noise 0.01'!$A$1:$AH$1291, 34, FALSE),"")</f>
        <v>8.8342760000000006E-2</v>
      </c>
      <c r="N906" s="17">
        <f>_xlfn.IFNA(VLOOKUP(CONCATENATE($A906,"_",$B906), 'Srbench noise 0.01'!$A$1:$AH$1291, 16, FALSE),"")</f>
        <v>51</v>
      </c>
      <c r="O906" s="17">
        <f>_xlfn.IFNA(VLOOKUP(CONCATENATE($A906,"_",$B906), 'Srbench noise 0.01'!$A$1:$AH$1291, 18, FALSE),"")</f>
        <v>384.3</v>
      </c>
      <c r="P906" s="17" t="str">
        <f>_xlfn.IFNA(VLOOKUP(CONCATENATE($A906,"_",$B906), 'Srbench noise 0.01'!$A$1:$AH$1291, 28, FALSE),"")</f>
        <v>0.07*x0*x1**2*(x1 - 0.8*x4)**2/(x2**2*x3**2*(0.5 - x4)) - 0.53*x0*x1**2/(x2**2*x3**2*x4) + 0.53*x0/(x2**2*x3**2)</v>
      </c>
      <c r="Q906" s="17">
        <f t="shared" si="87"/>
        <v>0</v>
      </c>
      <c r="R906" s="17">
        <f t="shared" si="88"/>
        <v>0</v>
      </c>
      <c r="S906" s="4">
        <f t="shared" si="89"/>
        <v>0</v>
      </c>
    </row>
    <row r="907" spans="1:19" x14ac:dyDescent="0.25">
      <c r="A907" t="s">
        <v>124</v>
      </c>
      <c r="B907">
        <v>14423</v>
      </c>
      <c r="C907" t="str">
        <f>VLOOKUP(A907,'srbench true models'!$A$1:$B$133,2,FALSE)</f>
        <v xml:space="preserve"> -m*q**4/(2*(4*3.1415926535*epsilon)**2*(h/(2*3.1415926535))**2)*(1/n**2)</v>
      </c>
      <c r="D907" s="3">
        <f>_xlfn.IFNA(VLOOKUP(CONCATENATE($A907,"_",$B907), 'Srbench noise 0'!$A$1:$AH$1291, 32, FALSE),"")</f>
        <v>1</v>
      </c>
      <c r="E907" s="17">
        <f>_xlfn.IFNA(VLOOKUP(CONCATENATE($A907,"_",$B907), 'Srbench noise 0'!$A$1:$AH$1291, 34, FALSE),"")</f>
        <v>0</v>
      </c>
      <c r="F907" s="17">
        <f>_xlfn.IFNA(VLOOKUP(CONCATENATE($A907,"_",$B907), 'Srbench noise 0'!$A$1:$AH$1291, 16, FALSE),"")</f>
        <v>15</v>
      </c>
      <c r="G907" s="17">
        <f>_xlfn.IFNA(VLOOKUP(CONCATENATE($A907,"_",$B907), 'Srbench noise 0'!$A$1:$AH$1291, 18, FALSE),"")</f>
        <v>56.5</v>
      </c>
      <c r="H907" s="17" t="str">
        <f>_xlfn.IFNA(VLOOKUP(CONCATENATE($A907,"_",$B907), 'Srbench noise 0'!$A$1:$AH$1291, 28, FALSE),"")</f>
        <v>-0.125*x0*x1**4/(x2**2*x3**2*x4**2)</v>
      </c>
      <c r="I907" s="17">
        <f t="shared" si="84"/>
        <v>1</v>
      </c>
      <c r="J907" s="17">
        <f t="shared" si="85"/>
        <v>1</v>
      </c>
      <c r="K907" s="4">
        <f t="shared" si="86"/>
        <v>1</v>
      </c>
      <c r="L907" s="3">
        <f>_xlfn.IFNA(VLOOKUP(CONCATENATE($A907,"_",$B907), 'Srbench noise 0.01'!$A$1:$AH$1291, 32, FALSE),"")</f>
        <v>0.99832885999999998</v>
      </c>
      <c r="M907" s="17">
        <f>_xlfn.IFNA(VLOOKUP(CONCATENATE($A907,"_",$B907), 'Srbench noise 0.01'!$A$1:$AH$1291, 34, FALSE),"")</f>
        <v>9.172363E-2</v>
      </c>
      <c r="N907" s="17">
        <f>_xlfn.IFNA(VLOOKUP(CONCATENATE($A907,"_",$B907), 'Srbench noise 0.01'!$A$1:$AH$1291, 16, FALSE),"")</f>
        <v>15</v>
      </c>
      <c r="O907" s="17">
        <f>_xlfn.IFNA(VLOOKUP(CONCATENATE($A907,"_",$B907), 'Srbench noise 0.01'!$A$1:$AH$1291, 18, FALSE),"")</f>
        <v>53.6</v>
      </c>
      <c r="P907" s="17" t="str">
        <f>_xlfn.IFNA(VLOOKUP(CONCATENATE($A907,"_",$B907), 'Srbench noise 0.01'!$A$1:$AH$1291, 28, FALSE),"")</f>
        <v>-0.13*x0*x1**4/(x2**2*x3**2*x4**2)</v>
      </c>
      <c r="Q907" s="17">
        <f t="shared" si="87"/>
        <v>0</v>
      </c>
      <c r="R907" s="17">
        <f t="shared" si="88"/>
        <v>0</v>
      </c>
      <c r="S907" s="4">
        <f t="shared" si="89"/>
        <v>0</v>
      </c>
    </row>
    <row r="908" spans="1:19" x14ac:dyDescent="0.25">
      <c r="A908" t="s">
        <v>124</v>
      </c>
      <c r="B908">
        <v>15795</v>
      </c>
      <c r="C908" t="str">
        <f>VLOOKUP(A908,'srbench true models'!$A$1:$B$133,2,FALSE)</f>
        <v xml:space="preserve"> -m*q**4/(2*(4*3.1415926535*epsilon)**2*(h/(2*3.1415926535))**2)*(1/n**2)</v>
      </c>
      <c r="D908" s="3">
        <f>_xlfn.IFNA(VLOOKUP(CONCATENATE($A908,"_",$B908), 'Srbench noise 0'!$A$1:$AH$1291, 32, FALSE),"")</f>
        <v>1</v>
      </c>
      <c r="E908" s="17">
        <f>_xlfn.IFNA(VLOOKUP(CONCATENATE($A908,"_",$B908), 'Srbench noise 0'!$A$1:$AH$1291, 34, FALSE),"")</f>
        <v>0</v>
      </c>
      <c r="F908" s="17">
        <f>_xlfn.IFNA(VLOOKUP(CONCATENATE($A908,"_",$B908), 'Srbench noise 0'!$A$1:$AH$1291, 16, FALSE),"")</f>
        <v>15</v>
      </c>
      <c r="G908" s="17">
        <f>_xlfn.IFNA(VLOOKUP(CONCATENATE($A908,"_",$B908), 'Srbench noise 0'!$A$1:$AH$1291, 18, FALSE),"")</f>
        <v>112.9</v>
      </c>
      <c r="H908" s="17" t="str">
        <f>_xlfn.IFNA(VLOOKUP(CONCATENATE($A908,"_",$B908), 'Srbench noise 0'!$A$1:$AH$1291, 28, FALSE),"")</f>
        <v>-0.125*x0*x1**4/(x2**2*x3**2*x4**2)</v>
      </c>
      <c r="I908" s="17">
        <f t="shared" si="84"/>
        <v>1</v>
      </c>
      <c r="J908" s="17">
        <f t="shared" si="85"/>
        <v>1</v>
      </c>
      <c r="K908" s="4">
        <f t="shared" si="86"/>
        <v>1</v>
      </c>
      <c r="L908" s="3">
        <f>_xlfn.IFNA(VLOOKUP(CONCATENATE($A908,"_",$B908), 'Srbench noise 0.01'!$A$1:$AH$1291, 32, FALSE),"")</f>
        <v>0.98998452999999997</v>
      </c>
      <c r="M908" s="17">
        <f>_xlfn.IFNA(VLOOKUP(CONCATENATE($A908,"_",$B908), 'Srbench noise 0.01'!$A$1:$AH$1291, 34, FALSE),"")</f>
        <v>0.19845578</v>
      </c>
      <c r="N908" s="17">
        <f>_xlfn.IFNA(VLOOKUP(CONCATENATE($A908,"_",$B908), 'Srbench noise 0.01'!$A$1:$AH$1291, 16, FALSE),"")</f>
        <v>21</v>
      </c>
      <c r="O908" s="17">
        <f>_xlfn.IFNA(VLOOKUP(CONCATENATE($A908,"_",$B908), 'Srbench noise 0.01'!$A$1:$AH$1291, 18, FALSE),"")</f>
        <v>61.7</v>
      </c>
      <c r="P908" s="17" t="str">
        <f>_xlfn.IFNA(VLOOKUP(CONCATENATE($A908,"_",$B908), 'Srbench noise 0.01'!$A$1:$AH$1291, 28, FALSE),"")</f>
        <v>-0.03*x1**3.0*(x0 + x1)**2/(x2**2*x3**2*x4**2) + 0.01</v>
      </c>
      <c r="Q908" s="17">
        <f t="shared" si="87"/>
        <v>0</v>
      </c>
      <c r="R908" s="17">
        <f t="shared" si="88"/>
        <v>0</v>
      </c>
      <c r="S908" s="4">
        <f t="shared" si="89"/>
        <v>0</v>
      </c>
    </row>
    <row r="909" spans="1:19" x14ac:dyDescent="0.25">
      <c r="A909" t="s">
        <v>124</v>
      </c>
      <c r="B909">
        <v>16850</v>
      </c>
      <c r="C909" t="str">
        <f>VLOOKUP(A909,'srbench true models'!$A$1:$B$133,2,FALSE)</f>
        <v xml:space="preserve"> -m*q**4/(2*(4*3.1415926535*epsilon)**2*(h/(2*3.1415926535))**2)*(1/n**2)</v>
      </c>
      <c r="D909" s="3">
        <f>_xlfn.IFNA(VLOOKUP(CONCATENATE($A909,"_",$B909), 'Srbench noise 0'!$A$1:$AH$1291, 32, FALSE),"")</f>
        <v>1</v>
      </c>
      <c r="E909" s="17">
        <f>_xlfn.IFNA(VLOOKUP(CONCATENATE($A909,"_",$B909), 'Srbench noise 0'!$A$1:$AH$1291, 34, FALSE),"")</f>
        <v>0</v>
      </c>
      <c r="F909" s="17">
        <f>_xlfn.IFNA(VLOOKUP(CONCATENATE($A909,"_",$B909), 'Srbench noise 0'!$A$1:$AH$1291, 16, FALSE),"")</f>
        <v>15</v>
      </c>
      <c r="G909" s="17">
        <f>_xlfn.IFNA(VLOOKUP(CONCATENATE($A909,"_",$B909), 'Srbench noise 0'!$A$1:$AH$1291, 18, FALSE),"")</f>
        <v>75.599999999999994</v>
      </c>
      <c r="H909" s="17" t="str">
        <f>_xlfn.IFNA(VLOOKUP(CONCATENATE($A909,"_",$B909), 'Srbench noise 0'!$A$1:$AH$1291, 28, FALSE),"")</f>
        <v>-0.125*x0*x1**4/(x2**2*x3**2*x4**2)</v>
      </c>
      <c r="I909" s="17">
        <f t="shared" si="84"/>
        <v>1</v>
      </c>
      <c r="J909" s="17">
        <f t="shared" si="85"/>
        <v>1</v>
      </c>
      <c r="K909" s="4">
        <f t="shared" si="86"/>
        <v>1</v>
      </c>
      <c r="L909" s="3">
        <f>_xlfn.IFNA(VLOOKUP(CONCATENATE($A909,"_",$B909), 'Srbench noise 0.01'!$A$1:$AH$1291, 32, FALSE),"")</f>
        <v>0.99833417000000002</v>
      </c>
      <c r="M909" s="17">
        <f>_xlfn.IFNA(VLOOKUP(CONCATENATE($A909,"_",$B909), 'Srbench noise 0.01'!$A$1:$AH$1291, 34, FALSE),"")</f>
        <v>9.3904879999999996E-2</v>
      </c>
      <c r="N909" s="17">
        <f>_xlfn.IFNA(VLOOKUP(CONCATENATE($A909,"_",$B909), 'Srbench noise 0.01'!$A$1:$AH$1291, 16, FALSE),"")</f>
        <v>15</v>
      </c>
      <c r="O909" s="17">
        <f>_xlfn.IFNA(VLOOKUP(CONCATENATE($A909,"_",$B909), 'Srbench noise 0.01'!$A$1:$AH$1291, 18, FALSE),"")</f>
        <v>66.099999999999994</v>
      </c>
      <c r="P909" s="17" t="str">
        <f>_xlfn.IFNA(VLOOKUP(CONCATENATE($A909,"_",$B909), 'Srbench noise 0.01'!$A$1:$AH$1291, 28, FALSE),"")</f>
        <v>-0.13*x0*x1**4/(x2**2*x3**2*x4**2)</v>
      </c>
      <c r="Q909" s="17">
        <f t="shared" si="87"/>
        <v>0</v>
      </c>
      <c r="R909" s="17">
        <f t="shared" si="88"/>
        <v>0</v>
      </c>
      <c r="S909" s="4">
        <f t="shared" si="89"/>
        <v>0</v>
      </c>
    </row>
    <row r="910" spans="1:19" x14ac:dyDescent="0.25">
      <c r="A910" t="s">
        <v>124</v>
      </c>
      <c r="B910">
        <v>21962</v>
      </c>
      <c r="C910" t="str">
        <f>VLOOKUP(A910,'srbench true models'!$A$1:$B$133,2,FALSE)</f>
        <v xml:space="preserve"> -m*q**4/(2*(4*3.1415926535*epsilon)**2*(h/(2*3.1415926535))**2)*(1/n**2)</v>
      </c>
      <c r="D910" s="3">
        <f>_xlfn.IFNA(VLOOKUP(CONCATENATE($A910,"_",$B910), 'Srbench noise 0'!$A$1:$AH$1291, 32, FALSE),"")</f>
        <v>1</v>
      </c>
      <c r="E910" s="17">
        <f>_xlfn.IFNA(VLOOKUP(CONCATENATE($A910,"_",$B910), 'Srbench noise 0'!$A$1:$AH$1291, 34, FALSE),"")</f>
        <v>0</v>
      </c>
      <c r="F910" s="17">
        <f>_xlfn.IFNA(VLOOKUP(CONCATENATE($A910,"_",$B910), 'Srbench noise 0'!$A$1:$AH$1291, 16, FALSE),"")</f>
        <v>15</v>
      </c>
      <c r="G910" s="17">
        <f>_xlfn.IFNA(VLOOKUP(CONCATENATE($A910,"_",$B910), 'Srbench noise 0'!$A$1:$AH$1291, 18, FALSE),"")</f>
        <v>75.5</v>
      </c>
      <c r="H910" s="17" t="str">
        <f>_xlfn.IFNA(VLOOKUP(CONCATENATE($A910,"_",$B910), 'Srbench noise 0'!$A$1:$AH$1291, 28, FALSE),"")</f>
        <v>-0.125*x0*x1**4/(x2**2*x3**2*x4**2)</v>
      </c>
      <c r="I910" s="17">
        <f t="shared" si="84"/>
        <v>1</v>
      </c>
      <c r="J910" s="17">
        <f t="shared" si="85"/>
        <v>1</v>
      </c>
      <c r="K910" s="4">
        <f t="shared" si="86"/>
        <v>1</v>
      </c>
      <c r="L910" s="3">
        <f>_xlfn.IFNA(VLOOKUP(CONCATENATE($A910,"_",$B910), 'Srbench noise 0.01'!$A$1:$AH$1291, 32, FALSE),"")</f>
        <v>0.99988237000000002</v>
      </c>
      <c r="M910" s="17">
        <f>_xlfn.IFNA(VLOOKUP(CONCATENATE($A910,"_",$B910), 'Srbench noise 0.01'!$A$1:$AH$1291, 34, FALSE),"")</f>
        <v>2.022115E-2</v>
      </c>
      <c r="N910" s="17">
        <f>_xlfn.IFNA(VLOOKUP(CONCATENATE($A910,"_",$B910), 'Srbench noise 0.01'!$A$1:$AH$1291, 16, FALSE),"")</f>
        <v>24</v>
      </c>
      <c r="O910" s="17">
        <f>_xlfn.IFNA(VLOOKUP(CONCATENATE($A910,"_",$B910), 'Srbench noise 0.01'!$A$1:$AH$1291, 18, FALSE),"")</f>
        <v>64.5</v>
      </c>
      <c r="P910" s="17" t="str">
        <f>_xlfn.IFNA(VLOOKUP(CONCATENATE($A910,"_",$B910), 'Srbench noise 0.01'!$A$1:$AH$1291, 28, FALSE),"")</f>
        <v>-0.11*x0*(-x1**2 - 0.5*x1 + 1)**2/(x2**2*x3**2*x4**2)</v>
      </c>
      <c r="Q910" s="17">
        <f t="shared" si="87"/>
        <v>1</v>
      </c>
      <c r="R910" s="17">
        <f t="shared" si="88"/>
        <v>0</v>
      </c>
      <c r="S910" s="4">
        <f t="shared" si="89"/>
        <v>0</v>
      </c>
    </row>
    <row r="911" spans="1:19" x14ac:dyDescent="0.25">
      <c r="A911" t="s">
        <v>124</v>
      </c>
      <c r="B911">
        <v>23654</v>
      </c>
      <c r="C911" t="str">
        <f>VLOOKUP(A911,'srbench true models'!$A$1:$B$133,2,FALSE)</f>
        <v xml:space="preserve"> -m*q**4/(2*(4*3.1415926535*epsilon)**2*(h/(2*3.1415926535))**2)*(1/n**2)</v>
      </c>
      <c r="D911" s="3">
        <f>_xlfn.IFNA(VLOOKUP(CONCATENATE($A911,"_",$B911), 'Srbench noise 0'!$A$1:$AH$1291, 32, FALSE),"")</f>
        <v>1</v>
      </c>
      <c r="E911" s="17">
        <f>_xlfn.IFNA(VLOOKUP(CONCATENATE($A911,"_",$B911), 'Srbench noise 0'!$A$1:$AH$1291, 34, FALSE),"")</f>
        <v>0</v>
      </c>
      <c r="F911" s="17">
        <f>_xlfn.IFNA(VLOOKUP(CONCATENATE($A911,"_",$B911), 'Srbench noise 0'!$A$1:$AH$1291, 16, FALSE),"")</f>
        <v>15</v>
      </c>
      <c r="G911" s="17">
        <f>_xlfn.IFNA(VLOOKUP(CONCATENATE($A911,"_",$B911), 'Srbench noise 0'!$A$1:$AH$1291, 18, FALSE),"")</f>
        <v>50.1</v>
      </c>
      <c r="H911" s="17" t="str">
        <f>_xlfn.IFNA(VLOOKUP(CONCATENATE($A911,"_",$B911), 'Srbench noise 0'!$A$1:$AH$1291, 28, FALSE),"")</f>
        <v>-0.125*x0*x1**4/(x2**2*x3**2*x4**2)</v>
      </c>
      <c r="I911" s="17">
        <f t="shared" si="84"/>
        <v>1</v>
      </c>
      <c r="J911" s="17">
        <f t="shared" si="85"/>
        <v>1</v>
      </c>
      <c r="K911" s="4">
        <f t="shared" si="86"/>
        <v>1</v>
      </c>
      <c r="L911" s="3">
        <f>_xlfn.IFNA(VLOOKUP(CONCATENATE($A911,"_",$B911), 'Srbench noise 0.01'!$A$1:$AH$1291, 32, FALSE),"")</f>
        <v>0.99830995</v>
      </c>
      <c r="M911" s="17">
        <f>_xlfn.IFNA(VLOOKUP(CONCATENATE($A911,"_",$B911), 'Srbench noise 0.01'!$A$1:$AH$1291, 34, FALSE),"")</f>
        <v>7.4631050000000004E-2</v>
      </c>
      <c r="N911" s="17">
        <f>_xlfn.IFNA(VLOOKUP(CONCATENATE($A911,"_",$B911), 'Srbench noise 0.01'!$A$1:$AH$1291, 16, FALSE),"")</f>
        <v>15</v>
      </c>
      <c r="O911" s="17">
        <f>_xlfn.IFNA(VLOOKUP(CONCATENATE($A911,"_",$B911), 'Srbench noise 0.01'!$A$1:$AH$1291, 18, FALSE),"")</f>
        <v>52.2</v>
      </c>
      <c r="P911" s="17" t="str">
        <f>_xlfn.IFNA(VLOOKUP(CONCATENATE($A911,"_",$B911), 'Srbench noise 0.01'!$A$1:$AH$1291, 28, FALSE),"")</f>
        <v>-0.12*x0*x1**4/(x2**2*x3**2*x4**2)</v>
      </c>
      <c r="Q911" s="17">
        <f t="shared" si="87"/>
        <v>0</v>
      </c>
      <c r="R911" s="17">
        <f t="shared" si="88"/>
        <v>0</v>
      </c>
      <c r="S911" s="4">
        <f t="shared" si="89"/>
        <v>0</v>
      </c>
    </row>
    <row r="912" spans="1:19" x14ac:dyDescent="0.25">
      <c r="A912" t="s">
        <v>124</v>
      </c>
      <c r="B912">
        <v>28020</v>
      </c>
      <c r="C912" t="str">
        <f>VLOOKUP(A912,'srbench true models'!$A$1:$B$133,2,FALSE)</f>
        <v xml:space="preserve"> -m*q**4/(2*(4*3.1415926535*epsilon)**2*(h/(2*3.1415926535))**2)*(1/n**2)</v>
      </c>
      <c r="D912" s="3">
        <f>_xlfn.IFNA(VLOOKUP(CONCATENATE($A912,"_",$B912), 'Srbench noise 0'!$A$1:$AH$1291, 32, FALSE),"")</f>
        <v>1</v>
      </c>
      <c r="E912" s="17">
        <f>_xlfn.IFNA(VLOOKUP(CONCATENATE($A912,"_",$B912), 'Srbench noise 0'!$A$1:$AH$1291, 34, FALSE),"")</f>
        <v>0</v>
      </c>
      <c r="F912" s="17">
        <f>_xlfn.IFNA(VLOOKUP(CONCATENATE($A912,"_",$B912), 'Srbench noise 0'!$A$1:$AH$1291, 16, FALSE),"")</f>
        <v>15</v>
      </c>
      <c r="G912" s="17">
        <f>_xlfn.IFNA(VLOOKUP(CONCATENATE($A912,"_",$B912), 'Srbench noise 0'!$A$1:$AH$1291, 18, FALSE),"")</f>
        <v>48.1</v>
      </c>
      <c r="H912" s="17" t="str">
        <f>_xlfn.IFNA(VLOOKUP(CONCATENATE($A912,"_",$B912), 'Srbench noise 0'!$A$1:$AH$1291, 28, FALSE),"")</f>
        <v>-0.125*x0*x1**4/(x2**2*x3**2*x4**2)</v>
      </c>
      <c r="I912" s="17">
        <f t="shared" si="84"/>
        <v>1</v>
      </c>
      <c r="J912" s="17">
        <f t="shared" si="85"/>
        <v>1</v>
      </c>
      <c r="K912" s="4">
        <f t="shared" si="86"/>
        <v>1</v>
      </c>
      <c r="L912" s="3">
        <f>_xlfn.IFNA(VLOOKUP(CONCATENATE($A912,"_",$B912), 'Srbench noise 0.01'!$A$1:$AH$1291, 32, FALSE),"")</f>
        <v>0.99831851999999999</v>
      </c>
      <c r="M912" s="17">
        <f>_xlfn.IFNA(VLOOKUP(CONCATENATE($A912,"_",$B912), 'Srbench noise 0.01'!$A$1:$AH$1291, 34, FALSE),"")</f>
        <v>8.2591139999999993E-2</v>
      </c>
      <c r="N912" s="17">
        <f>_xlfn.IFNA(VLOOKUP(CONCATENATE($A912,"_",$B912), 'Srbench noise 0.01'!$A$1:$AH$1291, 16, FALSE),"")</f>
        <v>15</v>
      </c>
      <c r="O912" s="17">
        <f>_xlfn.IFNA(VLOOKUP(CONCATENATE($A912,"_",$B912), 'Srbench noise 0.01'!$A$1:$AH$1291, 18, FALSE),"")</f>
        <v>42.7</v>
      </c>
      <c r="P912" s="17" t="str">
        <f>_xlfn.IFNA(VLOOKUP(CONCATENATE($A912,"_",$B912), 'Srbench noise 0.01'!$A$1:$AH$1291, 28, FALSE),"")</f>
        <v>-0.12*x0*x1**4/(x2**2*x3**2*x4**2)</v>
      </c>
      <c r="Q912" s="17">
        <f t="shared" si="87"/>
        <v>0</v>
      </c>
      <c r="R912" s="17">
        <f t="shared" si="88"/>
        <v>0</v>
      </c>
      <c r="S912" s="4">
        <f t="shared" si="89"/>
        <v>0</v>
      </c>
    </row>
    <row r="913" spans="1:19" x14ac:dyDescent="0.25">
      <c r="A913" t="s">
        <v>124</v>
      </c>
      <c r="B913">
        <v>29910</v>
      </c>
      <c r="C913" t="str">
        <f>VLOOKUP(A913,'srbench true models'!$A$1:$B$133,2,FALSE)</f>
        <v xml:space="preserve"> -m*q**4/(2*(4*3.1415926535*epsilon)**2*(h/(2*3.1415926535))**2)*(1/n**2)</v>
      </c>
      <c r="D913" s="3">
        <f>_xlfn.IFNA(VLOOKUP(CONCATENATE($A913,"_",$B913), 'Srbench noise 0'!$A$1:$AH$1291, 32, FALSE),"")</f>
        <v>1</v>
      </c>
      <c r="E913" s="17">
        <f>_xlfn.IFNA(VLOOKUP(CONCATENATE($A913,"_",$B913), 'Srbench noise 0'!$A$1:$AH$1291, 34, FALSE),"")</f>
        <v>0</v>
      </c>
      <c r="F913" s="17">
        <f>_xlfn.IFNA(VLOOKUP(CONCATENATE($A913,"_",$B913), 'Srbench noise 0'!$A$1:$AH$1291, 16, FALSE),"")</f>
        <v>15</v>
      </c>
      <c r="G913" s="17">
        <f>_xlfn.IFNA(VLOOKUP(CONCATENATE($A913,"_",$B913), 'Srbench noise 0'!$A$1:$AH$1291, 18, FALSE),"")</f>
        <v>60</v>
      </c>
      <c r="H913" s="17" t="str">
        <f>_xlfn.IFNA(VLOOKUP(CONCATENATE($A913,"_",$B913), 'Srbench noise 0'!$A$1:$AH$1291, 28, FALSE),"")</f>
        <v>-0.125*x0*x1**4.0/(x2**2*x3**2*x4**2)</v>
      </c>
      <c r="I913" s="17">
        <f t="shared" si="84"/>
        <v>1</v>
      </c>
      <c r="J913" s="17">
        <f t="shared" si="85"/>
        <v>1</v>
      </c>
      <c r="K913" s="4">
        <f t="shared" si="86"/>
        <v>1</v>
      </c>
      <c r="L913" s="3">
        <f>_xlfn.IFNA(VLOOKUP(CONCATENATE($A913,"_",$B913), 'Srbench noise 0.01'!$A$1:$AH$1291, 32, FALSE),"")</f>
        <v>0.99832273000000005</v>
      </c>
      <c r="M913" s="17">
        <f>_xlfn.IFNA(VLOOKUP(CONCATENATE($A913,"_",$B913), 'Srbench noise 0.01'!$A$1:$AH$1291, 34, FALSE),"")</f>
        <v>8.5160540000000007E-2</v>
      </c>
      <c r="N913" s="17">
        <f>_xlfn.IFNA(VLOOKUP(CONCATENATE($A913,"_",$B913), 'Srbench noise 0.01'!$A$1:$AH$1291, 16, FALSE),"")</f>
        <v>15</v>
      </c>
      <c r="O913" s="17">
        <f>_xlfn.IFNA(VLOOKUP(CONCATENATE($A913,"_",$B913), 'Srbench noise 0.01'!$A$1:$AH$1291, 18, FALSE),"")</f>
        <v>53.2</v>
      </c>
      <c r="P913" s="17" t="str">
        <f>_xlfn.IFNA(VLOOKUP(CONCATENATE($A913,"_",$B913), 'Srbench noise 0.01'!$A$1:$AH$1291, 28, FALSE),"")</f>
        <v>-0.13*x0*x1**4/(x2**2*x3**2*x4**2)</v>
      </c>
      <c r="Q913" s="17">
        <f t="shared" si="87"/>
        <v>0</v>
      </c>
      <c r="R913" s="17">
        <f t="shared" si="88"/>
        <v>0</v>
      </c>
      <c r="S913" s="4">
        <f t="shared" si="89"/>
        <v>0</v>
      </c>
    </row>
    <row r="914" spans="1:19" x14ac:dyDescent="0.25">
      <c r="A914" t="s">
        <v>98</v>
      </c>
      <c r="B914">
        <v>860</v>
      </c>
      <c r="C914" t="str">
        <f>VLOOKUP(A914,'srbench true models'!$A$1:$B$133,2,FALSE)</f>
        <v xml:space="preserve"> -rho_c_0*q*A_vec/m</v>
      </c>
      <c r="D914" s="3">
        <f>_xlfn.IFNA(VLOOKUP(CONCATENATE($A914,"_",$B914), 'Srbench noise 0'!$A$1:$AH$1291, 32, FALSE),"")</f>
        <v>1</v>
      </c>
      <c r="E914" s="17">
        <f>_xlfn.IFNA(VLOOKUP(CONCATENATE($A914,"_",$B914), 'Srbench noise 0'!$A$1:$AH$1291, 34, FALSE),"")</f>
        <v>0</v>
      </c>
      <c r="F914" s="17">
        <f>_xlfn.IFNA(VLOOKUP(CONCATENATE($A914,"_",$B914), 'Srbench noise 0'!$A$1:$AH$1291, 16, FALSE),"")</f>
        <v>8</v>
      </c>
      <c r="G914" s="17">
        <f>_xlfn.IFNA(VLOOKUP(CONCATENATE($A914,"_",$B914), 'Srbench noise 0'!$A$1:$AH$1291, 18, FALSE),"")</f>
        <v>12.9</v>
      </c>
      <c r="H914" s="17" t="str">
        <f>_xlfn.IFNA(VLOOKUP(CONCATENATE($A914,"_",$B914), 'Srbench noise 0'!$A$1:$AH$1291, 28, FALSE),"")</f>
        <v>-x0*x1*x2/x3</v>
      </c>
      <c r="I914" s="17">
        <f t="shared" si="84"/>
        <v>1</v>
      </c>
      <c r="J914" s="17">
        <f t="shared" si="85"/>
        <v>1</v>
      </c>
      <c r="K914" s="4">
        <f t="shared" si="86"/>
        <v>1</v>
      </c>
      <c r="L914" s="3">
        <f>_xlfn.IFNA(VLOOKUP(CONCATENATE($A914,"_",$B914), 'Srbench noise 0.01'!$A$1:$AH$1291, 32, FALSE),"")</f>
        <v>1</v>
      </c>
      <c r="M914" s="17">
        <f>_xlfn.IFNA(VLOOKUP(CONCATENATE($A914,"_",$B914), 'Srbench noise 0.01'!$A$1:$AH$1291, 34, FALSE),"")</f>
        <v>0</v>
      </c>
      <c r="N914" s="17">
        <f>_xlfn.IFNA(VLOOKUP(CONCATENATE($A914,"_",$B914), 'Srbench noise 0.01'!$A$1:$AH$1291, 16, FALSE),"")</f>
        <v>8</v>
      </c>
      <c r="O914" s="17">
        <f>_xlfn.IFNA(VLOOKUP(CONCATENATE($A914,"_",$B914), 'Srbench noise 0.01'!$A$1:$AH$1291, 18, FALSE),"")</f>
        <v>11.7</v>
      </c>
      <c r="P914" s="17" t="str">
        <f>_xlfn.IFNA(VLOOKUP(CONCATENATE($A914,"_",$B914), 'Srbench noise 0.01'!$A$1:$AH$1291, 28, FALSE),"")</f>
        <v>-x0*x1*x2/x3</v>
      </c>
      <c r="Q914" s="17">
        <f t="shared" si="87"/>
        <v>1</v>
      </c>
      <c r="R914" s="17">
        <f t="shared" si="88"/>
        <v>1</v>
      </c>
      <c r="S914" s="4">
        <f t="shared" si="89"/>
        <v>1</v>
      </c>
    </row>
    <row r="915" spans="1:19" x14ac:dyDescent="0.25">
      <c r="A915" t="s">
        <v>98</v>
      </c>
      <c r="B915">
        <v>4426</v>
      </c>
      <c r="C915" t="str">
        <f>VLOOKUP(A915,'srbench true models'!$A$1:$B$133,2,FALSE)</f>
        <v xml:space="preserve"> -rho_c_0*q*A_vec/m</v>
      </c>
      <c r="D915" s="3">
        <f>_xlfn.IFNA(VLOOKUP(CONCATENATE($A915,"_",$B915), 'Srbench noise 0'!$A$1:$AH$1291, 32, FALSE),"")</f>
        <v>1</v>
      </c>
      <c r="E915" s="17">
        <f>_xlfn.IFNA(VLOOKUP(CONCATENATE($A915,"_",$B915), 'Srbench noise 0'!$A$1:$AH$1291, 34, FALSE),"")</f>
        <v>0</v>
      </c>
      <c r="F915" s="17">
        <f>_xlfn.IFNA(VLOOKUP(CONCATENATE($A915,"_",$B915), 'Srbench noise 0'!$A$1:$AH$1291, 16, FALSE),"")</f>
        <v>8</v>
      </c>
      <c r="G915" s="17">
        <f>_xlfn.IFNA(VLOOKUP(CONCATENATE($A915,"_",$B915), 'Srbench noise 0'!$A$1:$AH$1291, 18, FALSE),"")</f>
        <v>12.9</v>
      </c>
      <c r="H915" s="17" t="str">
        <f>_xlfn.IFNA(VLOOKUP(CONCATENATE($A915,"_",$B915), 'Srbench noise 0'!$A$1:$AH$1291, 28, FALSE),"")</f>
        <v>-x0*x1*x2/x3</v>
      </c>
      <c r="I915" s="17">
        <f t="shared" si="84"/>
        <v>1</v>
      </c>
      <c r="J915" s="17">
        <f t="shared" si="85"/>
        <v>1</v>
      </c>
      <c r="K915" s="4">
        <f t="shared" si="86"/>
        <v>1</v>
      </c>
      <c r="L915" s="3">
        <f>_xlfn.IFNA(VLOOKUP(CONCATENATE($A915,"_",$B915), 'Srbench noise 0.01'!$A$1:$AH$1291, 32, FALSE),"")</f>
        <v>1</v>
      </c>
      <c r="M915" s="17">
        <f>_xlfn.IFNA(VLOOKUP(CONCATENATE($A915,"_",$B915), 'Srbench noise 0.01'!$A$1:$AH$1291, 34, FALSE),"")</f>
        <v>0</v>
      </c>
      <c r="N915" s="17">
        <f>_xlfn.IFNA(VLOOKUP(CONCATENATE($A915,"_",$B915), 'Srbench noise 0.01'!$A$1:$AH$1291, 16, FALSE),"")</f>
        <v>8</v>
      </c>
      <c r="O915" s="17">
        <f>_xlfn.IFNA(VLOOKUP(CONCATENATE($A915,"_",$B915), 'Srbench noise 0.01'!$A$1:$AH$1291, 18, FALSE),"")</f>
        <v>10</v>
      </c>
      <c r="P915" s="17" t="str">
        <f>_xlfn.IFNA(VLOOKUP(CONCATENATE($A915,"_",$B915), 'Srbench noise 0.01'!$A$1:$AH$1291, 28, FALSE),"")</f>
        <v>-x0*x1*x2/x3</v>
      </c>
      <c r="Q915" s="17">
        <f t="shared" si="87"/>
        <v>1</v>
      </c>
      <c r="R915" s="17">
        <f t="shared" si="88"/>
        <v>1</v>
      </c>
      <c r="S915" s="4">
        <f t="shared" si="89"/>
        <v>1</v>
      </c>
    </row>
    <row r="916" spans="1:19" x14ac:dyDescent="0.25">
      <c r="A916" t="s">
        <v>98</v>
      </c>
      <c r="B916">
        <v>5390</v>
      </c>
      <c r="C916" t="str">
        <f>VLOOKUP(A916,'srbench true models'!$A$1:$B$133,2,FALSE)</f>
        <v xml:space="preserve"> -rho_c_0*q*A_vec/m</v>
      </c>
      <c r="D916" s="3">
        <f>_xlfn.IFNA(VLOOKUP(CONCATENATE($A916,"_",$B916), 'Srbench noise 0'!$A$1:$AH$1291, 32, FALSE),"")</f>
        <v>1</v>
      </c>
      <c r="E916" s="17">
        <f>_xlfn.IFNA(VLOOKUP(CONCATENATE($A916,"_",$B916), 'Srbench noise 0'!$A$1:$AH$1291, 34, FALSE),"")</f>
        <v>0</v>
      </c>
      <c r="F916" s="17">
        <f>_xlfn.IFNA(VLOOKUP(CONCATENATE($A916,"_",$B916), 'Srbench noise 0'!$A$1:$AH$1291, 16, FALSE),"")</f>
        <v>8</v>
      </c>
      <c r="G916" s="17">
        <f>_xlfn.IFNA(VLOOKUP(CONCATENATE($A916,"_",$B916), 'Srbench noise 0'!$A$1:$AH$1291, 18, FALSE),"")</f>
        <v>12.2</v>
      </c>
      <c r="H916" s="17" t="str">
        <f>_xlfn.IFNA(VLOOKUP(CONCATENATE($A916,"_",$B916), 'Srbench noise 0'!$A$1:$AH$1291, 28, FALSE),"")</f>
        <v>-x0*x1*x2/x3</v>
      </c>
      <c r="I916" s="17">
        <f t="shared" si="84"/>
        <v>1</v>
      </c>
      <c r="J916" s="17">
        <f t="shared" si="85"/>
        <v>1</v>
      </c>
      <c r="K916" s="4">
        <f t="shared" si="86"/>
        <v>1</v>
      </c>
      <c r="L916" s="3">
        <f>_xlfn.IFNA(VLOOKUP(CONCATENATE($A916,"_",$B916), 'Srbench noise 0.01'!$A$1:$AH$1291, 32, FALSE),"")</f>
        <v>1</v>
      </c>
      <c r="M916" s="17">
        <f>_xlfn.IFNA(VLOOKUP(CONCATENATE($A916,"_",$B916), 'Srbench noise 0.01'!$A$1:$AH$1291, 34, FALSE),"")</f>
        <v>0</v>
      </c>
      <c r="N916" s="17">
        <f>_xlfn.IFNA(VLOOKUP(CONCATENATE($A916,"_",$B916), 'Srbench noise 0.01'!$A$1:$AH$1291, 16, FALSE),"")</f>
        <v>8</v>
      </c>
      <c r="O916" s="17">
        <f>_xlfn.IFNA(VLOOKUP(CONCATENATE($A916,"_",$B916), 'Srbench noise 0.01'!$A$1:$AH$1291, 18, FALSE),"")</f>
        <v>12.6</v>
      </c>
      <c r="P916" s="17" t="str">
        <f>_xlfn.IFNA(VLOOKUP(CONCATENATE($A916,"_",$B916), 'Srbench noise 0.01'!$A$1:$AH$1291, 28, FALSE),"")</f>
        <v>-x0*x1*x2/x3</v>
      </c>
      <c r="Q916" s="17">
        <f t="shared" si="87"/>
        <v>1</v>
      </c>
      <c r="R916" s="17">
        <f t="shared" si="88"/>
        <v>1</v>
      </c>
      <c r="S916" s="4">
        <f t="shared" si="89"/>
        <v>1</v>
      </c>
    </row>
    <row r="917" spans="1:19" x14ac:dyDescent="0.25">
      <c r="A917" t="s">
        <v>98</v>
      </c>
      <c r="B917">
        <v>14423</v>
      </c>
      <c r="C917" t="str">
        <f>VLOOKUP(A917,'srbench true models'!$A$1:$B$133,2,FALSE)</f>
        <v xml:space="preserve"> -rho_c_0*q*A_vec/m</v>
      </c>
      <c r="D917" s="3">
        <f>_xlfn.IFNA(VLOOKUP(CONCATENATE($A917,"_",$B917), 'Srbench noise 0'!$A$1:$AH$1291, 32, FALSE),"")</f>
        <v>1</v>
      </c>
      <c r="E917" s="17">
        <f>_xlfn.IFNA(VLOOKUP(CONCATENATE($A917,"_",$B917), 'Srbench noise 0'!$A$1:$AH$1291, 34, FALSE),"")</f>
        <v>0</v>
      </c>
      <c r="F917" s="17">
        <f>_xlfn.IFNA(VLOOKUP(CONCATENATE($A917,"_",$B917), 'Srbench noise 0'!$A$1:$AH$1291, 16, FALSE),"")</f>
        <v>8</v>
      </c>
      <c r="G917" s="17">
        <f>_xlfn.IFNA(VLOOKUP(CONCATENATE($A917,"_",$B917), 'Srbench noise 0'!$A$1:$AH$1291, 18, FALSE),"")</f>
        <v>10.199999999999999</v>
      </c>
      <c r="H917" s="17" t="str">
        <f>_xlfn.IFNA(VLOOKUP(CONCATENATE($A917,"_",$B917), 'Srbench noise 0'!$A$1:$AH$1291, 28, FALSE),"")</f>
        <v>-x0*x1*x2/x3</v>
      </c>
      <c r="I917" s="17">
        <f t="shared" si="84"/>
        <v>1</v>
      </c>
      <c r="J917" s="17">
        <f t="shared" si="85"/>
        <v>1</v>
      </c>
      <c r="K917" s="4">
        <f t="shared" si="86"/>
        <v>1</v>
      </c>
      <c r="L917" s="3">
        <f>_xlfn.IFNA(VLOOKUP(CONCATENATE($A917,"_",$B917), 'Srbench noise 0.01'!$A$1:$AH$1291, 32, FALSE),"")</f>
        <v>1</v>
      </c>
      <c r="M917" s="17">
        <f>_xlfn.IFNA(VLOOKUP(CONCATENATE($A917,"_",$B917), 'Srbench noise 0.01'!$A$1:$AH$1291, 34, FALSE),"")</f>
        <v>0</v>
      </c>
      <c r="N917" s="17">
        <f>_xlfn.IFNA(VLOOKUP(CONCATENATE($A917,"_",$B917), 'Srbench noise 0.01'!$A$1:$AH$1291, 16, FALSE),"")</f>
        <v>8</v>
      </c>
      <c r="O917" s="17">
        <f>_xlfn.IFNA(VLOOKUP(CONCATENATE($A917,"_",$B917), 'Srbench noise 0.01'!$A$1:$AH$1291, 18, FALSE),"")</f>
        <v>9.6</v>
      </c>
      <c r="P917" s="17" t="str">
        <f>_xlfn.IFNA(VLOOKUP(CONCATENATE($A917,"_",$B917), 'Srbench noise 0.01'!$A$1:$AH$1291, 28, FALSE),"")</f>
        <v>-x0*x1*x2/x3</v>
      </c>
      <c r="Q917" s="17">
        <f t="shared" si="87"/>
        <v>1</v>
      </c>
      <c r="R917" s="17">
        <f t="shared" si="88"/>
        <v>1</v>
      </c>
      <c r="S917" s="4">
        <f t="shared" si="89"/>
        <v>1</v>
      </c>
    </row>
    <row r="918" spans="1:19" x14ac:dyDescent="0.25">
      <c r="A918" t="s">
        <v>98</v>
      </c>
      <c r="B918">
        <v>15795</v>
      </c>
      <c r="C918" t="str">
        <f>VLOOKUP(A918,'srbench true models'!$A$1:$B$133,2,FALSE)</f>
        <v xml:space="preserve"> -rho_c_0*q*A_vec/m</v>
      </c>
      <c r="D918" s="3">
        <f>_xlfn.IFNA(VLOOKUP(CONCATENATE($A918,"_",$B918), 'Srbench noise 0'!$A$1:$AH$1291, 32, FALSE),"")</f>
        <v>1</v>
      </c>
      <c r="E918" s="17">
        <f>_xlfn.IFNA(VLOOKUP(CONCATENATE($A918,"_",$B918), 'Srbench noise 0'!$A$1:$AH$1291, 34, FALSE),"")</f>
        <v>0</v>
      </c>
      <c r="F918" s="17">
        <f>_xlfn.IFNA(VLOOKUP(CONCATENATE($A918,"_",$B918), 'Srbench noise 0'!$A$1:$AH$1291, 16, FALSE),"")</f>
        <v>8</v>
      </c>
      <c r="G918" s="17">
        <f>_xlfn.IFNA(VLOOKUP(CONCATENATE($A918,"_",$B918), 'Srbench noise 0'!$A$1:$AH$1291, 18, FALSE),"")</f>
        <v>12.4</v>
      </c>
      <c r="H918" s="17" t="str">
        <f>_xlfn.IFNA(VLOOKUP(CONCATENATE($A918,"_",$B918), 'Srbench noise 0'!$A$1:$AH$1291, 28, FALSE),"")</f>
        <v>-x0*x1*x2/x3</v>
      </c>
      <c r="I918" s="17">
        <f t="shared" si="84"/>
        <v>1</v>
      </c>
      <c r="J918" s="17">
        <f t="shared" si="85"/>
        <v>1</v>
      </c>
      <c r="K918" s="4">
        <f t="shared" si="86"/>
        <v>1</v>
      </c>
      <c r="L918" s="3">
        <f>_xlfn.IFNA(VLOOKUP(CONCATENATE($A918,"_",$B918), 'Srbench noise 0.01'!$A$1:$AH$1291, 32, FALSE),"")</f>
        <v>1</v>
      </c>
      <c r="M918" s="17">
        <f>_xlfn.IFNA(VLOOKUP(CONCATENATE($A918,"_",$B918), 'Srbench noise 0.01'!$A$1:$AH$1291, 34, FALSE),"")</f>
        <v>0</v>
      </c>
      <c r="N918" s="17">
        <f>_xlfn.IFNA(VLOOKUP(CONCATENATE($A918,"_",$B918), 'Srbench noise 0.01'!$A$1:$AH$1291, 16, FALSE),"")</f>
        <v>8</v>
      </c>
      <c r="O918" s="17">
        <f>_xlfn.IFNA(VLOOKUP(CONCATENATE($A918,"_",$B918), 'Srbench noise 0.01'!$A$1:$AH$1291, 18, FALSE),"")</f>
        <v>12.5</v>
      </c>
      <c r="P918" s="17" t="str">
        <f>_xlfn.IFNA(VLOOKUP(CONCATENATE($A918,"_",$B918), 'Srbench noise 0.01'!$A$1:$AH$1291, 28, FALSE),"")</f>
        <v>-x0*x1*x2/x3</v>
      </c>
      <c r="Q918" s="17">
        <f t="shared" si="87"/>
        <v>1</v>
      </c>
      <c r="R918" s="17">
        <f t="shared" si="88"/>
        <v>1</v>
      </c>
      <c r="S918" s="4">
        <f t="shared" si="89"/>
        <v>1</v>
      </c>
    </row>
    <row r="919" spans="1:19" x14ac:dyDescent="0.25">
      <c r="A919" t="s">
        <v>98</v>
      </c>
      <c r="B919">
        <v>16850</v>
      </c>
      <c r="C919" t="str">
        <f>VLOOKUP(A919,'srbench true models'!$A$1:$B$133,2,FALSE)</f>
        <v xml:space="preserve"> -rho_c_0*q*A_vec/m</v>
      </c>
      <c r="D919" s="3">
        <f>_xlfn.IFNA(VLOOKUP(CONCATENATE($A919,"_",$B919), 'Srbench noise 0'!$A$1:$AH$1291, 32, FALSE),"")</f>
        <v>1</v>
      </c>
      <c r="E919" s="17">
        <f>_xlfn.IFNA(VLOOKUP(CONCATENATE($A919,"_",$B919), 'Srbench noise 0'!$A$1:$AH$1291, 34, FALSE),"")</f>
        <v>0</v>
      </c>
      <c r="F919" s="17">
        <f>_xlfn.IFNA(VLOOKUP(CONCATENATE($A919,"_",$B919), 'Srbench noise 0'!$A$1:$AH$1291, 16, FALSE),"")</f>
        <v>8</v>
      </c>
      <c r="G919" s="17">
        <f>_xlfn.IFNA(VLOOKUP(CONCATENATE($A919,"_",$B919), 'Srbench noise 0'!$A$1:$AH$1291, 18, FALSE),"")</f>
        <v>12.2</v>
      </c>
      <c r="H919" s="17" t="str">
        <f>_xlfn.IFNA(VLOOKUP(CONCATENATE($A919,"_",$B919), 'Srbench noise 0'!$A$1:$AH$1291, 28, FALSE),"")</f>
        <v>-x0*x1*x2/x3</v>
      </c>
      <c r="I919" s="17">
        <f t="shared" si="84"/>
        <v>1</v>
      </c>
      <c r="J919" s="17">
        <f t="shared" si="85"/>
        <v>1</v>
      </c>
      <c r="K919" s="4">
        <f t="shared" si="86"/>
        <v>1</v>
      </c>
      <c r="L919" s="3">
        <f>_xlfn.IFNA(VLOOKUP(CONCATENATE($A919,"_",$B919), 'Srbench noise 0.01'!$A$1:$AH$1291, 32, FALSE),"")</f>
        <v>1</v>
      </c>
      <c r="M919" s="17">
        <f>_xlfn.IFNA(VLOOKUP(CONCATENATE($A919,"_",$B919), 'Srbench noise 0.01'!$A$1:$AH$1291, 34, FALSE),"")</f>
        <v>0</v>
      </c>
      <c r="N919" s="17">
        <f>_xlfn.IFNA(VLOOKUP(CONCATENATE($A919,"_",$B919), 'Srbench noise 0.01'!$A$1:$AH$1291, 16, FALSE),"")</f>
        <v>8</v>
      </c>
      <c r="O919" s="17">
        <f>_xlfn.IFNA(VLOOKUP(CONCATENATE($A919,"_",$B919), 'Srbench noise 0.01'!$A$1:$AH$1291, 18, FALSE),"")</f>
        <v>11.4</v>
      </c>
      <c r="P919" s="17" t="str">
        <f>_xlfn.IFNA(VLOOKUP(CONCATENATE($A919,"_",$B919), 'Srbench noise 0.01'!$A$1:$AH$1291, 28, FALSE),"")</f>
        <v>-x0*x1*x2/x3</v>
      </c>
      <c r="Q919" s="17">
        <f t="shared" si="87"/>
        <v>1</v>
      </c>
      <c r="R919" s="17">
        <f t="shared" si="88"/>
        <v>1</v>
      </c>
      <c r="S919" s="4">
        <f t="shared" si="89"/>
        <v>1</v>
      </c>
    </row>
    <row r="920" spans="1:19" x14ac:dyDescent="0.25">
      <c r="A920" t="s">
        <v>98</v>
      </c>
      <c r="B920">
        <v>21962</v>
      </c>
      <c r="C920" t="str">
        <f>VLOOKUP(A920,'srbench true models'!$A$1:$B$133,2,FALSE)</f>
        <v xml:space="preserve"> -rho_c_0*q*A_vec/m</v>
      </c>
      <c r="D920" s="3">
        <f>_xlfn.IFNA(VLOOKUP(CONCATENATE($A920,"_",$B920), 'Srbench noise 0'!$A$1:$AH$1291, 32, FALSE),"")</f>
        <v>1</v>
      </c>
      <c r="E920" s="17">
        <f>_xlfn.IFNA(VLOOKUP(CONCATENATE($A920,"_",$B920), 'Srbench noise 0'!$A$1:$AH$1291, 34, FALSE),"")</f>
        <v>0</v>
      </c>
      <c r="F920" s="17">
        <f>_xlfn.IFNA(VLOOKUP(CONCATENATE($A920,"_",$B920), 'Srbench noise 0'!$A$1:$AH$1291, 16, FALSE),"")</f>
        <v>8</v>
      </c>
      <c r="G920" s="17">
        <f>_xlfn.IFNA(VLOOKUP(CONCATENATE($A920,"_",$B920), 'Srbench noise 0'!$A$1:$AH$1291, 18, FALSE),"")</f>
        <v>11.2</v>
      </c>
      <c r="H920" s="17" t="str">
        <f>_xlfn.IFNA(VLOOKUP(CONCATENATE($A920,"_",$B920), 'Srbench noise 0'!$A$1:$AH$1291, 28, FALSE),"")</f>
        <v>-x0*x1*x2/x3</v>
      </c>
      <c r="I920" s="17">
        <f t="shared" si="84"/>
        <v>1</v>
      </c>
      <c r="J920" s="17">
        <f t="shared" si="85"/>
        <v>1</v>
      </c>
      <c r="K920" s="4">
        <f t="shared" si="86"/>
        <v>1</v>
      </c>
      <c r="L920" s="3">
        <f>_xlfn.IFNA(VLOOKUP(CONCATENATE($A920,"_",$B920), 'Srbench noise 0.01'!$A$1:$AH$1291, 32, FALSE),"")</f>
        <v>1</v>
      </c>
      <c r="M920" s="17">
        <f>_xlfn.IFNA(VLOOKUP(CONCATENATE($A920,"_",$B920), 'Srbench noise 0.01'!$A$1:$AH$1291, 34, FALSE),"")</f>
        <v>0</v>
      </c>
      <c r="N920" s="17">
        <f>_xlfn.IFNA(VLOOKUP(CONCATENATE($A920,"_",$B920), 'Srbench noise 0.01'!$A$1:$AH$1291, 16, FALSE),"")</f>
        <v>8</v>
      </c>
      <c r="O920" s="17">
        <f>_xlfn.IFNA(VLOOKUP(CONCATENATE($A920,"_",$B920), 'Srbench noise 0.01'!$A$1:$AH$1291, 18, FALSE),"")</f>
        <v>9.6</v>
      </c>
      <c r="P920" s="17" t="str">
        <f>_xlfn.IFNA(VLOOKUP(CONCATENATE($A920,"_",$B920), 'Srbench noise 0.01'!$A$1:$AH$1291, 28, FALSE),"")</f>
        <v>-x0*x1*x2/x3</v>
      </c>
      <c r="Q920" s="17">
        <f t="shared" si="87"/>
        <v>1</v>
      </c>
      <c r="R920" s="17">
        <f t="shared" si="88"/>
        <v>1</v>
      </c>
      <c r="S920" s="4">
        <f t="shared" si="89"/>
        <v>1</v>
      </c>
    </row>
    <row r="921" spans="1:19" x14ac:dyDescent="0.25">
      <c r="A921" t="s">
        <v>98</v>
      </c>
      <c r="B921">
        <v>23654</v>
      </c>
      <c r="C921" t="str">
        <f>VLOOKUP(A921,'srbench true models'!$A$1:$B$133,2,FALSE)</f>
        <v xml:space="preserve"> -rho_c_0*q*A_vec/m</v>
      </c>
      <c r="D921" s="3">
        <f>_xlfn.IFNA(VLOOKUP(CONCATENATE($A921,"_",$B921), 'Srbench noise 0'!$A$1:$AH$1291, 32, FALSE),"")</f>
        <v>1</v>
      </c>
      <c r="E921" s="17">
        <f>_xlfn.IFNA(VLOOKUP(CONCATENATE($A921,"_",$B921), 'Srbench noise 0'!$A$1:$AH$1291, 34, FALSE),"")</f>
        <v>0</v>
      </c>
      <c r="F921" s="17">
        <f>_xlfn.IFNA(VLOOKUP(CONCATENATE($A921,"_",$B921), 'Srbench noise 0'!$A$1:$AH$1291, 16, FALSE),"")</f>
        <v>8</v>
      </c>
      <c r="G921" s="17">
        <f>_xlfn.IFNA(VLOOKUP(CONCATENATE($A921,"_",$B921), 'Srbench noise 0'!$A$1:$AH$1291, 18, FALSE),"")</f>
        <v>13</v>
      </c>
      <c r="H921" s="17" t="str">
        <f>_xlfn.IFNA(VLOOKUP(CONCATENATE($A921,"_",$B921), 'Srbench noise 0'!$A$1:$AH$1291, 28, FALSE),"")</f>
        <v>-x0*x1*x2/x3</v>
      </c>
      <c r="I921" s="17">
        <f t="shared" si="84"/>
        <v>1</v>
      </c>
      <c r="J921" s="17">
        <f t="shared" si="85"/>
        <v>1</v>
      </c>
      <c r="K921" s="4">
        <f t="shared" si="86"/>
        <v>1</v>
      </c>
      <c r="L921" s="3">
        <f>_xlfn.IFNA(VLOOKUP(CONCATENATE($A921,"_",$B921), 'Srbench noise 0.01'!$A$1:$AH$1291, 32, FALSE),"")</f>
        <v>1</v>
      </c>
      <c r="M921" s="17">
        <f>_xlfn.IFNA(VLOOKUP(CONCATENATE($A921,"_",$B921), 'Srbench noise 0.01'!$A$1:$AH$1291, 34, FALSE),"")</f>
        <v>0</v>
      </c>
      <c r="N921" s="17">
        <f>_xlfn.IFNA(VLOOKUP(CONCATENATE($A921,"_",$B921), 'Srbench noise 0.01'!$A$1:$AH$1291, 16, FALSE),"")</f>
        <v>8</v>
      </c>
      <c r="O921" s="17">
        <f>_xlfn.IFNA(VLOOKUP(CONCATENATE($A921,"_",$B921), 'Srbench noise 0.01'!$A$1:$AH$1291, 18, FALSE),"")</f>
        <v>12.7</v>
      </c>
      <c r="P921" s="17" t="str">
        <f>_xlfn.IFNA(VLOOKUP(CONCATENATE($A921,"_",$B921), 'Srbench noise 0.01'!$A$1:$AH$1291, 28, FALSE),"")</f>
        <v>-x0*x1*x2/x3</v>
      </c>
      <c r="Q921" s="17">
        <f t="shared" si="87"/>
        <v>1</v>
      </c>
      <c r="R921" s="17">
        <f t="shared" si="88"/>
        <v>1</v>
      </c>
      <c r="S921" s="4">
        <f t="shared" si="89"/>
        <v>1</v>
      </c>
    </row>
    <row r="922" spans="1:19" x14ac:dyDescent="0.25">
      <c r="A922" t="s">
        <v>98</v>
      </c>
      <c r="B922">
        <v>28020</v>
      </c>
      <c r="C922" t="str">
        <f>VLOOKUP(A922,'srbench true models'!$A$1:$B$133,2,FALSE)</f>
        <v xml:space="preserve"> -rho_c_0*q*A_vec/m</v>
      </c>
      <c r="D922" s="3">
        <f>_xlfn.IFNA(VLOOKUP(CONCATENATE($A922,"_",$B922), 'Srbench noise 0'!$A$1:$AH$1291, 32, FALSE),"")</f>
        <v>1</v>
      </c>
      <c r="E922" s="17">
        <f>_xlfn.IFNA(VLOOKUP(CONCATENATE($A922,"_",$B922), 'Srbench noise 0'!$A$1:$AH$1291, 34, FALSE),"")</f>
        <v>0</v>
      </c>
      <c r="F922" s="17">
        <f>_xlfn.IFNA(VLOOKUP(CONCATENATE($A922,"_",$B922), 'Srbench noise 0'!$A$1:$AH$1291, 16, FALSE),"")</f>
        <v>8</v>
      </c>
      <c r="G922" s="17">
        <f>_xlfn.IFNA(VLOOKUP(CONCATENATE($A922,"_",$B922), 'Srbench noise 0'!$A$1:$AH$1291, 18, FALSE),"")</f>
        <v>8.9</v>
      </c>
      <c r="H922" s="17" t="str">
        <f>_xlfn.IFNA(VLOOKUP(CONCATENATE($A922,"_",$B922), 'Srbench noise 0'!$A$1:$AH$1291, 28, FALSE),"")</f>
        <v>-x0*x1*x2/x3</v>
      </c>
      <c r="I922" s="17">
        <f t="shared" si="84"/>
        <v>1</v>
      </c>
      <c r="J922" s="17">
        <f t="shared" si="85"/>
        <v>1</v>
      </c>
      <c r="K922" s="4">
        <f t="shared" si="86"/>
        <v>1</v>
      </c>
      <c r="L922" s="3">
        <f>_xlfn.IFNA(VLOOKUP(CONCATENATE($A922,"_",$B922), 'Srbench noise 0.01'!$A$1:$AH$1291, 32, FALSE),"")</f>
        <v>1</v>
      </c>
      <c r="M922" s="17">
        <f>_xlfn.IFNA(VLOOKUP(CONCATENATE($A922,"_",$B922), 'Srbench noise 0.01'!$A$1:$AH$1291, 34, FALSE),"")</f>
        <v>0</v>
      </c>
      <c r="N922" s="17">
        <f>_xlfn.IFNA(VLOOKUP(CONCATENATE($A922,"_",$B922), 'Srbench noise 0.01'!$A$1:$AH$1291, 16, FALSE),"")</f>
        <v>8</v>
      </c>
      <c r="O922" s="17">
        <f>_xlfn.IFNA(VLOOKUP(CONCATENATE($A922,"_",$B922), 'Srbench noise 0.01'!$A$1:$AH$1291, 18, FALSE),"")</f>
        <v>9.9</v>
      </c>
      <c r="P922" s="17" t="str">
        <f>_xlfn.IFNA(VLOOKUP(CONCATENATE($A922,"_",$B922), 'Srbench noise 0.01'!$A$1:$AH$1291, 28, FALSE),"")</f>
        <v>-x0*x1*x2/x3</v>
      </c>
      <c r="Q922" s="17">
        <f t="shared" si="87"/>
        <v>1</v>
      </c>
      <c r="R922" s="17">
        <f t="shared" si="88"/>
        <v>1</v>
      </c>
      <c r="S922" s="4">
        <f t="shared" si="89"/>
        <v>1</v>
      </c>
    </row>
    <row r="923" spans="1:19" x14ac:dyDescent="0.25">
      <c r="A923" t="s">
        <v>98</v>
      </c>
      <c r="B923">
        <v>29910</v>
      </c>
      <c r="C923" t="str">
        <f>VLOOKUP(A923,'srbench true models'!$A$1:$B$133,2,FALSE)</f>
        <v xml:space="preserve"> -rho_c_0*q*A_vec/m</v>
      </c>
      <c r="D923" s="3">
        <f>_xlfn.IFNA(VLOOKUP(CONCATENATE($A923,"_",$B923), 'Srbench noise 0'!$A$1:$AH$1291, 32, FALSE),"")</f>
        <v>1</v>
      </c>
      <c r="E923" s="17">
        <f>_xlfn.IFNA(VLOOKUP(CONCATENATE($A923,"_",$B923), 'Srbench noise 0'!$A$1:$AH$1291, 34, FALSE),"")</f>
        <v>0</v>
      </c>
      <c r="F923" s="17">
        <f>_xlfn.IFNA(VLOOKUP(CONCATENATE($A923,"_",$B923), 'Srbench noise 0'!$A$1:$AH$1291, 16, FALSE),"")</f>
        <v>8</v>
      </c>
      <c r="G923" s="17">
        <f>_xlfn.IFNA(VLOOKUP(CONCATENATE($A923,"_",$B923), 'Srbench noise 0'!$A$1:$AH$1291, 18, FALSE),"")</f>
        <v>12</v>
      </c>
      <c r="H923" s="17" t="str">
        <f>_xlfn.IFNA(VLOOKUP(CONCATENATE($A923,"_",$B923), 'Srbench noise 0'!$A$1:$AH$1291, 28, FALSE),"")</f>
        <v>-x0*x1*x2/x3</v>
      </c>
      <c r="I923" s="17">
        <f t="shared" si="84"/>
        <v>1</v>
      </c>
      <c r="J923" s="17">
        <f t="shared" si="85"/>
        <v>1</v>
      </c>
      <c r="K923" s="4">
        <f t="shared" si="86"/>
        <v>1</v>
      </c>
      <c r="L923" s="3">
        <f>_xlfn.IFNA(VLOOKUP(CONCATENATE($A923,"_",$B923), 'Srbench noise 0.01'!$A$1:$AH$1291, 32, FALSE),"")</f>
        <v>1</v>
      </c>
      <c r="M923" s="17">
        <f>_xlfn.IFNA(VLOOKUP(CONCATENATE($A923,"_",$B923), 'Srbench noise 0.01'!$A$1:$AH$1291, 34, FALSE),"")</f>
        <v>0</v>
      </c>
      <c r="N923" s="17">
        <f>_xlfn.IFNA(VLOOKUP(CONCATENATE($A923,"_",$B923), 'Srbench noise 0.01'!$A$1:$AH$1291, 16, FALSE),"")</f>
        <v>8</v>
      </c>
      <c r="O923" s="17">
        <f>_xlfn.IFNA(VLOOKUP(CONCATENATE($A923,"_",$B923), 'Srbench noise 0.01'!$A$1:$AH$1291, 18, FALSE),"")</f>
        <v>10.6</v>
      </c>
      <c r="P923" s="17" t="str">
        <f>_xlfn.IFNA(VLOOKUP(CONCATENATE($A923,"_",$B923), 'Srbench noise 0.01'!$A$1:$AH$1291, 28, FALSE),"")</f>
        <v>-x0*x1*x2/x3</v>
      </c>
      <c r="Q923" s="17">
        <f t="shared" si="87"/>
        <v>1</v>
      </c>
      <c r="R923" s="17">
        <f t="shared" si="88"/>
        <v>1</v>
      </c>
      <c r="S923" s="4">
        <f t="shared" si="89"/>
        <v>1</v>
      </c>
    </row>
    <row r="924" spans="1:19" x14ac:dyDescent="0.25">
      <c r="A924" t="s">
        <v>87</v>
      </c>
      <c r="B924">
        <v>860</v>
      </c>
      <c r="C924" t="str">
        <f>VLOOKUP(A924,'srbench true models'!$A$1:$B$133,2,FALSE)</f>
        <v xml:space="preserve"> 1/(exp((h/(2*3.1415926535))*omega/(kb*T))-1)</v>
      </c>
      <c r="D924" s="3">
        <f>_xlfn.IFNA(VLOOKUP(CONCATENATE($A924,"_",$B924), 'Srbench noise 0'!$A$1:$AH$1291, 32, FALSE),"")</f>
        <v>0.99999685999999999</v>
      </c>
      <c r="E924" s="17">
        <f>_xlfn.IFNA(VLOOKUP(CONCATENATE($A924,"_",$B924), 'Srbench noise 0'!$A$1:$AH$1291, 34, FALSE),"")</f>
        <v>1.6335599999999999E-2</v>
      </c>
      <c r="F924" s="17">
        <f>_xlfn.IFNA(VLOOKUP(CONCATENATE($A924,"_",$B924), 'Srbench noise 0'!$A$1:$AH$1291, 16, FALSE),"")</f>
        <v>12</v>
      </c>
      <c r="G924" s="17">
        <f>_xlfn.IFNA(VLOOKUP(CONCATENATE($A924,"_",$B924), 'Srbench noise 0'!$A$1:$AH$1291, 18, FALSE),"")</f>
        <v>3600.2</v>
      </c>
      <c r="H924" s="17" t="str">
        <f>_xlfn.IFNA(VLOOKUP(CONCATENATE($A924,"_",$B924), 'Srbench noise 0'!$A$1:$AH$1291, 28, FALSE),"")</f>
        <v>-0.47279609 + 6.27752635*x2*x3/(x0*x1)</v>
      </c>
      <c r="I924" s="17">
        <f t="shared" si="84"/>
        <v>1</v>
      </c>
      <c r="J924" s="17">
        <f t="shared" si="85"/>
        <v>0</v>
      </c>
      <c r="K924" s="4">
        <f t="shared" si="86"/>
        <v>0</v>
      </c>
      <c r="L924" s="3">
        <f>_xlfn.IFNA(VLOOKUP(CONCATENATE($A924,"_",$B924), 'Srbench noise 0.01'!$A$1:$AH$1291, 32, FALSE),"")</f>
        <v>0.99999636000000003</v>
      </c>
      <c r="M924" s="17">
        <f>_xlfn.IFNA(VLOOKUP(CONCATENATE($A924,"_",$B924), 'Srbench noise 0.01'!$A$1:$AH$1291, 34, FALSE),"")</f>
        <v>1.757593E-2</v>
      </c>
      <c r="N924" s="17">
        <f>_xlfn.IFNA(VLOOKUP(CONCATENATE($A924,"_",$B924), 'Srbench noise 0.01'!$A$1:$AH$1291, 16, FALSE),"")</f>
        <v>12</v>
      </c>
      <c r="O924" s="17">
        <f>_xlfn.IFNA(VLOOKUP(CONCATENATE($A924,"_",$B924), 'Srbench noise 0.01'!$A$1:$AH$1291, 18, FALSE),"")</f>
        <v>15.3</v>
      </c>
      <c r="P924" s="17" t="str">
        <f>_xlfn.IFNA(VLOOKUP(CONCATENATE($A924,"_",$B924), 'Srbench noise 0.01'!$A$1:$AH$1291, 28, FALSE),"")</f>
        <v>-0.48 + 6.28*x2*x3/(x0*x1)</v>
      </c>
      <c r="Q924" s="17">
        <f t="shared" si="87"/>
        <v>1</v>
      </c>
      <c r="R924" s="17">
        <f t="shared" si="88"/>
        <v>0</v>
      </c>
      <c r="S924" s="4">
        <f t="shared" si="89"/>
        <v>0</v>
      </c>
    </row>
    <row r="925" spans="1:19" x14ac:dyDescent="0.25">
      <c r="A925" t="s">
        <v>87</v>
      </c>
      <c r="B925">
        <v>4426</v>
      </c>
      <c r="C925" t="str">
        <f>VLOOKUP(A925,'srbench true models'!$A$1:$B$133,2,FALSE)</f>
        <v xml:space="preserve"> 1/(exp((h/(2*3.1415926535))*omega/(kb*T))-1)</v>
      </c>
      <c r="D925" s="3">
        <f>_xlfn.IFNA(VLOOKUP(CONCATENATE($A925,"_",$B925), 'Srbench noise 0'!$A$1:$AH$1291, 32, FALSE),"")</f>
        <v>0.99999689999999997</v>
      </c>
      <c r="E925" s="17">
        <f>_xlfn.IFNA(VLOOKUP(CONCATENATE($A925,"_",$B925), 'Srbench noise 0'!$A$1:$AH$1291, 34, FALSE),"")</f>
        <v>1.6515209999999999E-2</v>
      </c>
      <c r="F925" s="17">
        <f>_xlfn.IFNA(VLOOKUP(CONCATENATE($A925,"_",$B925), 'Srbench noise 0'!$A$1:$AH$1291, 16, FALSE),"")</f>
        <v>12</v>
      </c>
      <c r="G925" s="17">
        <f>_xlfn.IFNA(VLOOKUP(CONCATENATE($A925,"_",$B925), 'Srbench noise 0'!$A$1:$AH$1291, 18, FALSE),"")</f>
        <v>3601</v>
      </c>
      <c r="H925" s="17" t="str">
        <f>_xlfn.IFNA(VLOOKUP(CONCATENATE($A925,"_",$B925), 'Srbench noise 0'!$A$1:$AH$1291, 28, FALSE),"")</f>
        <v>-0.46952441 + 6.27501166*x2*x3/(x0*x1)</v>
      </c>
      <c r="I925" s="17">
        <f t="shared" si="84"/>
        <v>1</v>
      </c>
      <c r="J925" s="17">
        <f t="shared" si="85"/>
        <v>0</v>
      </c>
      <c r="K925" s="4">
        <f t="shared" si="86"/>
        <v>0</v>
      </c>
      <c r="L925" s="3">
        <f>_xlfn.IFNA(VLOOKUP(CONCATENATE($A925,"_",$B925), 'Srbench noise 0.01'!$A$1:$AH$1291, 32, FALSE),"")</f>
        <v>0.99999506000000005</v>
      </c>
      <c r="M925" s="17">
        <f>_xlfn.IFNA(VLOOKUP(CONCATENATE($A925,"_",$B925), 'Srbench noise 0.01'!$A$1:$AH$1291, 34, FALSE),"")</f>
        <v>2.085571E-2</v>
      </c>
      <c r="N925" s="17">
        <f>_xlfn.IFNA(VLOOKUP(CONCATENATE($A925,"_",$B925), 'Srbench noise 0.01'!$A$1:$AH$1291, 16, FALSE),"")</f>
        <v>12</v>
      </c>
      <c r="O925" s="17">
        <f>_xlfn.IFNA(VLOOKUP(CONCATENATE($A925,"_",$B925), 'Srbench noise 0.01'!$A$1:$AH$1291, 18, FALSE),"")</f>
        <v>15.2</v>
      </c>
      <c r="P925" s="17" t="str">
        <f>_xlfn.IFNA(VLOOKUP(CONCATENATE($A925,"_",$B925), 'Srbench noise 0.01'!$A$1:$AH$1291, 28, FALSE),"")</f>
        <v>-0.47 + 6.27*x2*x3/(x0*x1)</v>
      </c>
      <c r="Q925" s="17">
        <f t="shared" si="87"/>
        <v>1</v>
      </c>
      <c r="R925" s="17">
        <f t="shared" si="88"/>
        <v>0</v>
      </c>
      <c r="S925" s="4">
        <f t="shared" si="89"/>
        <v>0</v>
      </c>
    </row>
    <row r="926" spans="1:19" x14ac:dyDescent="0.25">
      <c r="A926" t="s">
        <v>87</v>
      </c>
      <c r="B926">
        <v>5390</v>
      </c>
      <c r="C926" t="str">
        <f>VLOOKUP(A926,'srbench true models'!$A$1:$B$133,2,FALSE)</f>
        <v xml:space="preserve"> 1/(exp((h/(2*3.1415926535))*omega/(kb*T))-1)</v>
      </c>
      <c r="D926" s="3">
        <f>_xlfn.IFNA(VLOOKUP(CONCATENATE($A926,"_",$B926), 'Srbench noise 0'!$A$1:$AH$1291, 32, FALSE),"")</f>
        <v>0.99999700999999996</v>
      </c>
      <c r="E926" s="17">
        <f>_xlfn.IFNA(VLOOKUP(CONCATENATE($A926,"_",$B926), 'Srbench noise 0'!$A$1:$AH$1291, 34, FALSE),"")</f>
        <v>1.6074040000000001E-2</v>
      </c>
      <c r="F926" s="17">
        <f>_xlfn.IFNA(VLOOKUP(CONCATENATE($A926,"_",$B926), 'Srbench noise 0'!$A$1:$AH$1291, 16, FALSE),"")</f>
        <v>12</v>
      </c>
      <c r="G926" s="17">
        <f>_xlfn.IFNA(VLOOKUP(CONCATENATE($A926,"_",$B926), 'Srbench noise 0'!$A$1:$AH$1291, 18, FALSE),"")</f>
        <v>3600.5</v>
      </c>
      <c r="H926" s="17" t="str">
        <f>_xlfn.IFNA(VLOOKUP(CONCATENATE($A926,"_",$B926), 'Srbench noise 0'!$A$1:$AH$1291, 28, FALSE),"")</f>
        <v>-0.47155267 + 6.27652583*x2*x3/(x0*x1)</v>
      </c>
      <c r="I926" s="17">
        <f t="shared" si="84"/>
        <v>1</v>
      </c>
      <c r="J926" s="17">
        <f t="shared" si="85"/>
        <v>0</v>
      </c>
      <c r="K926" s="4">
        <f t="shared" si="86"/>
        <v>0</v>
      </c>
      <c r="L926" s="3">
        <f>_xlfn.IFNA(VLOOKUP(CONCATENATE($A926,"_",$B926), 'Srbench noise 0.01'!$A$1:$AH$1291, 32, FALSE),"")</f>
        <v>0.99999623999999998</v>
      </c>
      <c r="M926" s="17">
        <f>_xlfn.IFNA(VLOOKUP(CONCATENATE($A926,"_",$B926), 'Srbench noise 0.01'!$A$1:$AH$1291, 34, FALSE),"")</f>
        <v>1.8024040000000002E-2</v>
      </c>
      <c r="N926" s="17">
        <f>_xlfn.IFNA(VLOOKUP(CONCATENATE($A926,"_",$B926), 'Srbench noise 0.01'!$A$1:$AH$1291, 16, FALSE),"")</f>
        <v>12</v>
      </c>
      <c r="O926" s="17">
        <f>_xlfn.IFNA(VLOOKUP(CONCATENATE($A926,"_",$B926), 'Srbench noise 0.01'!$A$1:$AH$1291, 18, FALSE),"")</f>
        <v>14.6</v>
      </c>
      <c r="P926" s="17" t="str">
        <f>_xlfn.IFNA(VLOOKUP(CONCATENATE($A926,"_",$B926), 'Srbench noise 0.01'!$A$1:$AH$1291, 28, FALSE),"")</f>
        <v>-0.47 + 6.28*x2*x3/(x0*x1)</v>
      </c>
      <c r="Q926" s="17">
        <f t="shared" si="87"/>
        <v>1</v>
      </c>
      <c r="R926" s="17">
        <f t="shared" si="88"/>
        <v>0</v>
      </c>
      <c r="S926" s="4">
        <f t="shared" si="89"/>
        <v>0</v>
      </c>
    </row>
    <row r="927" spans="1:19" x14ac:dyDescent="0.25">
      <c r="A927" t="s">
        <v>87</v>
      </c>
      <c r="B927">
        <v>14423</v>
      </c>
      <c r="C927" t="str">
        <f>VLOOKUP(A927,'srbench true models'!$A$1:$B$133,2,FALSE)</f>
        <v xml:space="preserve"> 1/(exp((h/(2*3.1415926535))*omega/(kb*T))-1)</v>
      </c>
      <c r="D927" s="3">
        <f>_xlfn.IFNA(VLOOKUP(CONCATENATE($A927,"_",$B927), 'Srbench noise 0'!$A$1:$AH$1291, 32, FALSE),"")</f>
        <v>1</v>
      </c>
      <c r="E927" s="17">
        <f>_xlfn.IFNA(VLOOKUP(CONCATENATE($A927,"_",$B927), 'Srbench noise 0'!$A$1:$AH$1291, 34, FALSE),"")</f>
        <v>4.6451000000000001E-4</v>
      </c>
      <c r="F927" s="17">
        <f>_xlfn.IFNA(VLOOKUP(CONCATENATE($A927,"_",$B927), 'Srbench noise 0'!$A$1:$AH$1291, 16, FALSE),"")</f>
        <v>22</v>
      </c>
      <c r="G927" s="17">
        <f>_xlfn.IFNA(VLOOKUP(CONCATENATE($A927,"_",$B927), 'Srbench noise 0'!$A$1:$AH$1291, 18, FALSE),"")</f>
        <v>3601.3</v>
      </c>
      <c r="H927" s="17" t="str">
        <f>_xlfn.IFNA(VLOOKUP(CONCATENATE($A927,"_",$B927), 'Srbench noise 0'!$A$1:$AH$1291, 28, FALSE),"")</f>
        <v>0.01283502*x0*x1/(x2*x3) - 0.49927435 + 6.28302923*x2*x3/(x0*x1)</v>
      </c>
      <c r="I927" s="17">
        <f t="shared" si="84"/>
        <v>1</v>
      </c>
      <c r="J927" s="17" t="str">
        <f t="shared" si="85"/>
        <v>?</v>
      </c>
      <c r="K927" s="4">
        <v>0</v>
      </c>
      <c r="L927" s="3">
        <f>_xlfn.IFNA(VLOOKUP(CONCATENATE($A927,"_",$B927), 'Srbench noise 0.01'!$A$1:$AH$1291, 32, FALSE),"")</f>
        <v>0.99999592999999998</v>
      </c>
      <c r="M927" s="17">
        <f>_xlfn.IFNA(VLOOKUP(CONCATENATE($A927,"_",$B927), 'Srbench noise 0.01'!$A$1:$AH$1291, 34, FALSE),"")</f>
        <v>1.8736659999999999E-2</v>
      </c>
      <c r="N927" s="17">
        <f>_xlfn.IFNA(VLOOKUP(CONCATENATE($A927,"_",$B927), 'Srbench noise 0.01'!$A$1:$AH$1291, 16, FALSE),"")</f>
        <v>12</v>
      </c>
      <c r="O927" s="17">
        <f>_xlfn.IFNA(VLOOKUP(CONCATENATE($A927,"_",$B927), 'Srbench noise 0.01'!$A$1:$AH$1291, 18, FALSE),"")</f>
        <v>14.8</v>
      </c>
      <c r="P927" s="17" t="str">
        <f>_xlfn.IFNA(VLOOKUP(CONCATENATE($A927,"_",$B927), 'Srbench noise 0.01'!$A$1:$AH$1291, 28, FALSE),"")</f>
        <v>-0.46 + 6.27*x2*x3/(x0*x1)</v>
      </c>
      <c r="Q927" s="17">
        <f t="shared" si="87"/>
        <v>1</v>
      </c>
      <c r="R927" s="17">
        <f t="shared" si="88"/>
        <v>0</v>
      </c>
      <c r="S927" s="4">
        <f t="shared" si="89"/>
        <v>0</v>
      </c>
    </row>
    <row r="928" spans="1:19" x14ac:dyDescent="0.25">
      <c r="A928" t="s">
        <v>87</v>
      </c>
      <c r="B928">
        <v>15795</v>
      </c>
      <c r="C928" t="str">
        <f>VLOOKUP(A928,'srbench true models'!$A$1:$B$133,2,FALSE)</f>
        <v xml:space="preserve"> 1/(exp((h/(2*3.1415926535))*omega/(kb*T))-1)</v>
      </c>
      <c r="D928" s="3">
        <f>_xlfn.IFNA(VLOOKUP(CONCATENATE($A928,"_",$B928), 'Srbench noise 0'!$A$1:$AH$1291, 32, FALSE),"")</f>
        <v>0.99999693999999995</v>
      </c>
      <c r="E928" s="17">
        <f>_xlfn.IFNA(VLOOKUP(CONCATENATE($A928,"_",$B928), 'Srbench noise 0'!$A$1:$AH$1291, 34, FALSE),"")</f>
        <v>1.625012E-2</v>
      </c>
      <c r="F928" s="17">
        <f>_xlfn.IFNA(VLOOKUP(CONCATENATE($A928,"_",$B928), 'Srbench noise 0'!$A$1:$AH$1291, 16, FALSE),"")</f>
        <v>12</v>
      </c>
      <c r="G928" s="17">
        <f>_xlfn.IFNA(VLOOKUP(CONCATENATE($A928,"_",$B928), 'Srbench noise 0'!$A$1:$AH$1291, 18, FALSE),"")</f>
        <v>3601.3</v>
      </c>
      <c r="H928" s="17" t="str">
        <f>_xlfn.IFNA(VLOOKUP(CONCATENATE($A928,"_",$B928), 'Srbench noise 0'!$A$1:$AH$1291, 28, FALSE),"")</f>
        <v>-0.471865 + 6.27686035*x2*x3/(x0*x1)</v>
      </c>
      <c r="I928" s="17">
        <f t="shared" si="84"/>
        <v>1</v>
      </c>
      <c r="J928" s="17">
        <f t="shared" si="85"/>
        <v>0</v>
      </c>
      <c r="K928" s="4">
        <f t="shared" si="86"/>
        <v>0</v>
      </c>
      <c r="L928" s="3">
        <f>_xlfn.IFNA(VLOOKUP(CONCATENATE($A928,"_",$B928), 'Srbench noise 0.01'!$A$1:$AH$1291, 32, FALSE),"")</f>
        <v>0.99999643000000005</v>
      </c>
      <c r="M928" s="17">
        <f>_xlfn.IFNA(VLOOKUP(CONCATENATE($A928,"_",$B928), 'Srbench noise 0.01'!$A$1:$AH$1291, 34, FALSE),"")</f>
        <v>1.756568E-2</v>
      </c>
      <c r="N928" s="17">
        <f>_xlfn.IFNA(VLOOKUP(CONCATENATE($A928,"_",$B928), 'Srbench noise 0.01'!$A$1:$AH$1291, 16, FALSE),"")</f>
        <v>12</v>
      </c>
      <c r="O928" s="17">
        <f>_xlfn.IFNA(VLOOKUP(CONCATENATE($A928,"_",$B928), 'Srbench noise 0.01'!$A$1:$AH$1291, 18, FALSE),"")</f>
        <v>16.399999999999999</v>
      </c>
      <c r="P928" s="17" t="str">
        <f>_xlfn.IFNA(VLOOKUP(CONCATENATE($A928,"_",$B928), 'Srbench noise 0.01'!$A$1:$AH$1291, 28, FALSE),"")</f>
        <v>-0.48 + 6.28*x2*x3/(x0*x1)</v>
      </c>
      <c r="Q928" s="17">
        <f t="shared" si="87"/>
        <v>1</v>
      </c>
      <c r="R928" s="17">
        <f t="shared" si="88"/>
        <v>0</v>
      </c>
      <c r="S928" s="4">
        <f t="shared" si="89"/>
        <v>0</v>
      </c>
    </row>
    <row r="929" spans="1:19" x14ac:dyDescent="0.25">
      <c r="A929" t="s">
        <v>87</v>
      </c>
      <c r="B929">
        <v>16850</v>
      </c>
      <c r="C929" t="str">
        <f>VLOOKUP(A929,'srbench true models'!$A$1:$B$133,2,FALSE)</f>
        <v xml:space="preserve"> 1/(exp((h/(2*3.1415926535))*omega/(kb*T))-1)</v>
      </c>
      <c r="D929" s="3">
        <f>_xlfn.IFNA(VLOOKUP(CONCATENATE($A929,"_",$B929), 'Srbench noise 0'!$A$1:$AH$1291, 32, FALSE),"")</f>
        <v>0.99999682999999995</v>
      </c>
      <c r="E929" s="17">
        <f>_xlfn.IFNA(VLOOKUP(CONCATENATE($A929,"_",$B929), 'Srbench noise 0'!$A$1:$AH$1291, 34, FALSE),"")</f>
        <v>1.6345660000000001E-2</v>
      </c>
      <c r="F929" s="17">
        <f>_xlfn.IFNA(VLOOKUP(CONCATENATE($A929,"_",$B929), 'Srbench noise 0'!$A$1:$AH$1291, 16, FALSE),"")</f>
        <v>12</v>
      </c>
      <c r="G929" s="17">
        <f>_xlfn.IFNA(VLOOKUP(CONCATENATE($A929,"_",$B929), 'Srbench noise 0'!$A$1:$AH$1291, 18, FALSE),"")</f>
        <v>3601.8</v>
      </c>
      <c r="H929" s="17" t="str">
        <f>_xlfn.IFNA(VLOOKUP(CONCATENATE($A929,"_",$B929), 'Srbench noise 0'!$A$1:$AH$1291, 28, FALSE),"")</f>
        <v>-0.47151838 + 6.27669448*x2*x3/(x0*x1)</v>
      </c>
      <c r="I929" s="17">
        <f t="shared" si="84"/>
        <v>1</v>
      </c>
      <c r="J929" s="17">
        <f t="shared" si="85"/>
        <v>0</v>
      </c>
      <c r="K929" s="4">
        <f t="shared" si="86"/>
        <v>0</v>
      </c>
      <c r="L929" s="3">
        <f>_xlfn.IFNA(VLOOKUP(CONCATENATE($A929,"_",$B929), 'Srbench noise 0.01'!$A$1:$AH$1291, 32, FALSE),"")</f>
        <v>0.99999342999999996</v>
      </c>
      <c r="M929" s="17">
        <f>_xlfn.IFNA(VLOOKUP(CONCATENATE($A929,"_",$B929), 'Srbench noise 0.01'!$A$1:$AH$1291, 34, FALSE),"")</f>
        <v>2.3522040000000001E-2</v>
      </c>
      <c r="N929" s="17">
        <f>_xlfn.IFNA(VLOOKUP(CONCATENATE($A929,"_",$B929), 'Srbench noise 0.01'!$A$1:$AH$1291, 16, FALSE),"")</f>
        <v>12</v>
      </c>
      <c r="O929" s="17">
        <f>_xlfn.IFNA(VLOOKUP(CONCATENATE($A929,"_",$B929), 'Srbench noise 0.01'!$A$1:$AH$1291, 18, FALSE),"")</f>
        <v>14.4</v>
      </c>
      <c r="P929" s="17" t="str">
        <f>_xlfn.IFNA(VLOOKUP(CONCATENATE($A929,"_",$B929), 'Srbench noise 0.01'!$A$1:$AH$1291, 28, FALSE),"")</f>
        <v>-0.46 + 6.28*x2*x3/(x0*x1)</v>
      </c>
      <c r="Q929" s="17">
        <f t="shared" si="87"/>
        <v>1</v>
      </c>
      <c r="R929" s="17">
        <f t="shared" si="88"/>
        <v>0</v>
      </c>
      <c r="S929" s="4">
        <f t="shared" si="89"/>
        <v>0</v>
      </c>
    </row>
    <row r="930" spans="1:19" x14ac:dyDescent="0.25">
      <c r="A930" t="s">
        <v>87</v>
      </c>
      <c r="B930">
        <v>21962</v>
      </c>
      <c r="C930" t="str">
        <f>VLOOKUP(A930,'srbench true models'!$A$1:$B$133,2,FALSE)</f>
        <v xml:space="preserve"> 1/(exp((h/(2*3.1415926535))*omega/(kb*T))-1)</v>
      </c>
      <c r="D930" s="3">
        <f>_xlfn.IFNA(VLOOKUP(CONCATENATE($A930,"_",$B930), 'Srbench noise 0'!$A$1:$AH$1291, 32, FALSE),"")</f>
        <v>0.99999680000000002</v>
      </c>
      <c r="E930" s="17">
        <f>_xlfn.IFNA(VLOOKUP(CONCATENATE($A930,"_",$B930), 'Srbench noise 0'!$A$1:$AH$1291, 34, FALSE),"")</f>
        <v>1.618153E-2</v>
      </c>
      <c r="F930" s="17">
        <f>_xlfn.IFNA(VLOOKUP(CONCATENATE($A930,"_",$B930), 'Srbench noise 0'!$A$1:$AH$1291, 16, FALSE),"")</f>
        <v>12</v>
      </c>
      <c r="G930" s="17">
        <f>_xlfn.IFNA(VLOOKUP(CONCATENATE($A930,"_",$B930), 'Srbench noise 0'!$A$1:$AH$1291, 18, FALSE),"")</f>
        <v>3601.8</v>
      </c>
      <c r="H930" s="17" t="str">
        <f>_xlfn.IFNA(VLOOKUP(CONCATENATE($A930,"_",$B930), 'Srbench noise 0'!$A$1:$AH$1291, 28, FALSE),"")</f>
        <v>-0.47010431 + 6.27557148*x2*x3/(x0*x1)</v>
      </c>
      <c r="I930" s="17">
        <f t="shared" si="84"/>
        <v>1</v>
      </c>
      <c r="J930" s="17">
        <f t="shared" si="85"/>
        <v>0</v>
      </c>
      <c r="K930" s="4">
        <f t="shared" si="86"/>
        <v>0</v>
      </c>
      <c r="L930" s="3">
        <f>_xlfn.IFNA(VLOOKUP(CONCATENATE($A930,"_",$B930), 'Srbench noise 0.01'!$A$1:$AH$1291, 32, FALSE),"")</f>
        <v>0.99999596999999996</v>
      </c>
      <c r="M930" s="17">
        <f>_xlfn.IFNA(VLOOKUP(CONCATENATE($A930,"_",$B930), 'Srbench noise 0.01'!$A$1:$AH$1291, 34, FALSE),"")</f>
        <v>1.8156720000000001E-2</v>
      </c>
      <c r="N930" s="17">
        <f>_xlfn.IFNA(VLOOKUP(CONCATENATE($A930,"_",$B930), 'Srbench noise 0.01'!$A$1:$AH$1291, 16, FALSE),"")</f>
        <v>12</v>
      </c>
      <c r="O930" s="17">
        <f>_xlfn.IFNA(VLOOKUP(CONCATENATE($A930,"_",$B930), 'Srbench noise 0.01'!$A$1:$AH$1291, 18, FALSE),"")</f>
        <v>14.3</v>
      </c>
      <c r="P930" s="17" t="str">
        <f>_xlfn.IFNA(VLOOKUP(CONCATENATE($A930,"_",$B930), 'Srbench noise 0.01'!$A$1:$AH$1291, 28, FALSE),"")</f>
        <v>-0.47 + 6.28*x2*x3/(x0*x1)</v>
      </c>
      <c r="Q930" s="17">
        <f t="shared" si="87"/>
        <v>1</v>
      </c>
      <c r="R930" s="17">
        <f t="shared" si="88"/>
        <v>0</v>
      </c>
      <c r="S930" s="4">
        <f t="shared" si="89"/>
        <v>0</v>
      </c>
    </row>
    <row r="931" spans="1:19" x14ac:dyDescent="0.25">
      <c r="A931" t="s">
        <v>87</v>
      </c>
      <c r="B931">
        <v>23654</v>
      </c>
      <c r="C931" t="str">
        <f>VLOOKUP(A931,'srbench true models'!$A$1:$B$133,2,FALSE)</f>
        <v xml:space="preserve"> 1/(exp((h/(2*3.1415926535))*omega/(kb*T))-1)</v>
      </c>
      <c r="D931" s="3">
        <f>_xlfn.IFNA(VLOOKUP(CONCATENATE($A931,"_",$B931), 'Srbench noise 0'!$A$1:$AH$1291, 32, FALSE),"")</f>
        <v>0.99999678000000003</v>
      </c>
      <c r="E931" s="17">
        <f>_xlfn.IFNA(VLOOKUP(CONCATENATE($A931,"_",$B931), 'Srbench noise 0'!$A$1:$AH$1291, 34, FALSE),"")</f>
        <v>1.648061E-2</v>
      </c>
      <c r="F931" s="17">
        <f>_xlfn.IFNA(VLOOKUP(CONCATENATE($A931,"_",$B931), 'Srbench noise 0'!$A$1:$AH$1291, 16, FALSE),"")</f>
        <v>12</v>
      </c>
      <c r="G931" s="17">
        <f>_xlfn.IFNA(VLOOKUP(CONCATENATE($A931,"_",$B931), 'Srbench noise 0'!$A$1:$AH$1291, 18, FALSE),"")</f>
        <v>3600.4</v>
      </c>
      <c r="H931" s="17" t="str">
        <f>_xlfn.IFNA(VLOOKUP(CONCATENATE($A931,"_",$B931), 'Srbench noise 0'!$A$1:$AH$1291, 28, FALSE),"")</f>
        <v>-0.47155067 + 6.27665797*x2*x3/(x0*x1)</v>
      </c>
      <c r="I931" s="17">
        <f t="shared" si="84"/>
        <v>1</v>
      </c>
      <c r="J931" s="17">
        <f t="shared" si="85"/>
        <v>0</v>
      </c>
      <c r="K931" s="4">
        <f t="shared" si="86"/>
        <v>0</v>
      </c>
      <c r="L931" s="3">
        <f>_xlfn.IFNA(VLOOKUP(CONCATENATE($A931,"_",$B931), 'Srbench noise 0.01'!$A$1:$AH$1291, 32, FALSE),"")</f>
        <v>0.99999598000000001</v>
      </c>
      <c r="M931" s="17">
        <f>_xlfn.IFNA(VLOOKUP(CONCATENATE($A931,"_",$B931), 'Srbench noise 0.01'!$A$1:$AH$1291, 34, FALSE),"")</f>
        <v>1.8407940000000001E-2</v>
      </c>
      <c r="N931" s="17">
        <f>_xlfn.IFNA(VLOOKUP(CONCATENATE($A931,"_",$B931), 'Srbench noise 0.01'!$A$1:$AH$1291, 16, FALSE),"")</f>
        <v>12</v>
      </c>
      <c r="O931" s="17">
        <f>_xlfn.IFNA(VLOOKUP(CONCATENATE($A931,"_",$B931), 'Srbench noise 0.01'!$A$1:$AH$1291, 18, FALSE),"")</f>
        <v>16.399999999999999</v>
      </c>
      <c r="P931" s="17" t="str">
        <f>_xlfn.IFNA(VLOOKUP(CONCATENATE($A931,"_",$B931), 'Srbench noise 0.01'!$A$1:$AH$1291, 28, FALSE),"")</f>
        <v>-0.47 + 6.28*x2*x3/(x0*x1)</v>
      </c>
      <c r="Q931" s="17">
        <f t="shared" si="87"/>
        <v>1</v>
      </c>
      <c r="R931" s="17">
        <f t="shared" si="88"/>
        <v>0</v>
      </c>
      <c r="S931" s="4">
        <f t="shared" si="89"/>
        <v>0</v>
      </c>
    </row>
    <row r="932" spans="1:19" x14ac:dyDescent="0.25">
      <c r="A932" t="s">
        <v>87</v>
      </c>
      <c r="B932">
        <v>28020</v>
      </c>
      <c r="C932" t="str">
        <f>VLOOKUP(A932,'srbench true models'!$A$1:$B$133,2,FALSE)</f>
        <v xml:space="preserve"> 1/(exp((h/(2*3.1415926535))*omega/(kb*T))-1)</v>
      </c>
      <c r="D932" s="3">
        <f>_xlfn.IFNA(VLOOKUP(CONCATENATE($A932,"_",$B932), 'Srbench noise 0'!$A$1:$AH$1291, 32, FALSE),"")</f>
        <v>0.99999680000000002</v>
      </c>
      <c r="E932" s="17">
        <f>_xlfn.IFNA(VLOOKUP(CONCATENATE($A932,"_",$B932), 'Srbench noise 0'!$A$1:$AH$1291, 34, FALSE),"")</f>
        <v>1.6550039999999999E-2</v>
      </c>
      <c r="F932" s="17">
        <f>_xlfn.IFNA(VLOOKUP(CONCATENATE($A932,"_",$B932), 'Srbench noise 0'!$A$1:$AH$1291, 16, FALSE),"")</f>
        <v>12</v>
      </c>
      <c r="G932" s="17">
        <f>_xlfn.IFNA(VLOOKUP(CONCATENATE($A932,"_",$B932), 'Srbench noise 0'!$A$1:$AH$1291, 18, FALSE),"")</f>
        <v>3600.1</v>
      </c>
      <c r="H932" s="17" t="str">
        <f>_xlfn.IFNA(VLOOKUP(CONCATENATE($A932,"_",$B932), 'Srbench noise 0'!$A$1:$AH$1291, 28, FALSE),"")</f>
        <v>-0.46933946 + 6.27600486*x2*x3/(x0*x1)</v>
      </c>
      <c r="I932" s="17">
        <f t="shared" si="84"/>
        <v>1</v>
      </c>
      <c r="J932" s="17">
        <f t="shared" si="85"/>
        <v>0</v>
      </c>
      <c r="K932" s="4">
        <f t="shared" si="86"/>
        <v>0</v>
      </c>
      <c r="L932" s="3">
        <f>_xlfn.IFNA(VLOOKUP(CONCATENATE($A932,"_",$B932), 'Srbench noise 0.01'!$A$1:$AH$1291, 32, FALSE),"")</f>
        <v>0.99999494</v>
      </c>
      <c r="M932" s="17">
        <f>_xlfn.IFNA(VLOOKUP(CONCATENATE($A932,"_",$B932), 'Srbench noise 0.01'!$A$1:$AH$1291, 34, FALSE),"")</f>
        <v>2.0791549999999999E-2</v>
      </c>
      <c r="N932" s="17">
        <f>_xlfn.IFNA(VLOOKUP(CONCATENATE($A932,"_",$B932), 'Srbench noise 0.01'!$A$1:$AH$1291, 16, FALSE),"")</f>
        <v>12</v>
      </c>
      <c r="O932" s="17">
        <f>_xlfn.IFNA(VLOOKUP(CONCATENATE($A932,"_",$B932), 'Srbench noise 0.01'!$A$1:$AH$1291, 18, FALSE),"")</f>
        <v>15.6</v>
      </c>
      <c r="P932" s="17" t="str">
        <f>_xlfn.IFNA(VLOOKUP(CONCATENATE($A932,"_",$B932), 'Srbench noise 0.01'!$A$1:$AH$1291, 28, FALSE),"")</f>
        <v>-0.47 + 6.27*x2*x3/(x0*x1)</v>
      </c>
      <c r="Q932" s="17">
        <f t="shared" si="87"/>
        <v>1</v>
      </c>
      <c r="R932" s="17">
        <f t="shared" si="88"/>
        <v>0</v>
      </c>
      <c r="S932" s="4">
        <f t="shared" si="89"/>
        <v>0</v>
      </c>
    </row>
    <row r="933" spans="1:19" x14ac:dyDescent="0.25">
      <c r="A933" t="s">
        <v>87</v>
      </c>
      <c r="B933">
        <v>29910</v>
      </c>
      <c r="C933" t="str">
        <f>VLOOKUP(A933,'srbench true models'!$A$1:$B$133,2,FALSE)</f>
        <v xml:space="preserve"> 1/(exp((h/(2*3.1415926535))*omega/(kb*T))-1)</v>
      </c>
      <c r="D933" s="3" t="str">
        <f>_xlfn.IFNA(VLOOKUP(CONCATENATE($A933,"_",$B933), 'Srbench noise 0'!$A$1:$AH$1291, 32, FALSE),"")</f>
        <v/>
      </c>
      <c r="E933" s="17" t="str">
        <f>_xlfn.IFNA(VLOOKUP(CONCATENATE($A933,"_",$B933), 'Srbench noise 0'!$A$1:$AH$1291, 34, FALSE),"")</f>
        <v/>
      </c>
      <c r="F933" s="17" t="str">
        <f>_xlfn.IFNA(VLOOKUP(CONCATENATE($A933,"_",$B933), 'Srbench noise 0'!$A$1:$AH$1291, 16, FALSE),"")</f>
        <v/>
      </c>
      <c r="G933" s="17" t="str">
        <f>_xlfn.IFNA(VLOOKUP(CONCATENATE($A933,"_",$B933), 'Srbench noise 0'!$A$1:$AH$1291, 18, FALSE),"")</f>
        <v/>
      </c>
      <c r="H933" s="17" t="str">
        <f>_xlfn.IFNA(VLOOKUP(CONCATENATE($A933,"_",$B933), 'Srbench noise 0'!$A$1:$AH$1291, 28, FALSE),"")</f>
        <v/>
      </c>
      <c r="I933" s="17">
        <f t="shared" si="84"/>
        <v>1</v>
      </c>
      <c r="J933" s="17">
        <f t="shared" si="85"/>
        <v>0</v>
      </c>
      <c r="K933" s="4">
        <f t="shared" si="86"/>
        <v>0</v>
      </c>
      <c r="L933" s="3" t="str">
        <f>_xlfn.IFNA(VLOOKUP(CONCATENATE($A933,"_",$B933), 'Srbench noise 0.01'!$A$1:$AH$1291, 32, FALSE),"")</f>
        <v/>
      </c>
      <c r="M933" s="17" t="str">
        <f>_xlfn.IFNA(VLOOKUP(CONCATENATE($A933,"_",$B933), 'Srbench noise 0.01'!$A$1:$AH$1291, 34, FALSE),"")</f>
        <v/>
      </c>
      <c r="N933" s="17" t="str">
        <f>_xlfn.IFNA(VLOOKUP(CONCATENATE($A933,"_",$B933), 'Srbench noise 0.01'!$A$1:$AH$1291, 16, FALSE),"")</f>
        <v/>
      </c>
      <c r="O933" s="17" t="str">
        <f>_xlfn.IFNA(VLOOKUP(CONCATENATE($A933,"_",$B933), 'Srbench noise 0.01'!$A$1:$AH$1291, 18, FALSE),"")</f>
        <v/>
      </c>
      <c r="P933" s="17" t="str">
        <f>_xlfn.IFNA(VLOOKUP(CONCATENATE($A933,"_",$B933), 'Srbench noise 0.01'!$A$1:$AH$1291, 28, FALSE),"")</f>
        <v/>
      </c>
      <c r="Q933" s="17">
        <f t="shared" si="87"/>
        <v>1</v>
      </c>
      <c r="R933" s="17">
        <f t="shared" si="88"/>
        <v>0</v>
      </c>
      <c r="S933" s="4">
        <f t="shared" si="89"/>
        <v>0</v>
      </c>
    </row>
    <row r="934" spans="1:19" x14ac:dyDescent="0.25">
      <c r="A934" t="s">
        <v>85</v>
      </c>
      <c r="B934">
        <v>860</v>
      </c>
      <c r="C934" t="str">
        <f>VLOOKUP(A934,'srbench true models'!$A$1:$B$133,2,FALSE)</f>
        <v xml:space="preserve"> (h/(2*3.1415926535))*omega/(exp((h/(2*3.1415926535))*omega/(kb*T))-1)</v>
      </c>
      <c r="D934" s="3">
        <f>_xlfn.IFNA(VLOOKUP(CONCATENATE($A934,"_",$B934), 'Srbench noise 0'!$A$1:$AH$1291, 32, FALSE),"")</f>
        <v>0.99999821</v>
      </c>
      <c r="E934" s="17">
        <f>_xlfn.IFNA(VLOOKUP(CONCATENATE($A934,"_",$B934), 'Srbench noise 0'!$A$1:$AH$1291, 34, FALSE),"")</f>
        <v>6.8544499999999998E-3</v>
      </c>
      <c r="F934" s="17">
        <f>_xlfn.IFNA(VLOOKUP(CONCATENATE($A934,"_",$B934), 'Srbench noise 0'!$A$1:$AH$1291, 16, FALSE),"")</f>
        <v>22</v>
      </c>
      <c r="G934" s="17">
        <f>_xlfn.IFNA(VLOOKUP(CONCATENATE($A934,"_",$B934), 'Srbench noise 0'!$A$1:$AH$1291, 18, FALSE),"")</f>
        <v>3600.9</v>
      </c>
      <c r="H934" s="17" t="str">
        <f>_xlfn.IFNA(VLOOKUP(CONCATENATE($A934,"_",$B934), 'Srbench noise 0'!$A$1:$AH$1291, 28, FALSE),"")</f>
        <v>0.007817*x0**2*x1**2/(x2 + x3)**2 - 0.07854393*x0*x1 + 0.99942171*x2*x3</v>
      </c>
      <c r="I934" s="17">
        <f t="shared" si="84"/>
        <v>1</v>
      </c>
      <c r="J934" s="17">
        <f t="shared" si="85"/>
        <v>0</v>
      </c>
      <c r="K934" s="4">
        <f t="shared" si="86"/>
        <v>0</v>
      </c>
      <c r="L934" s="3">
        <f>_xlfn.IFNA(VLOOKUP(CONCATENATE($A934,"_",$B934), 'Srbench noise 0.01'!$A$1:$AH$1291, 32, FALSE),"")</f>
        <v>0.99984309999999998</v>
      </c>
      <c r="M934" s="17">
        <f>_xlfn.IFNA(VLOOKUP(CONCATENATE($A934,"_",$B934), 'Srbench noise 0.01'!$A$1:$AH$1291, 34, FALSE),"")</f>
        <v>6.4127409999999996E-2</v>
      </c>
      <c r="N934" s="17">
        <f>_xlfn.IFNA(VLOOKUP(CONCATENATE($A934,"_",$B934), 'Srbench noise 0.01'!$A$1:$AH$1291, 16, FALSE),"")</f>
        <v>8</v>
      </c>
      <c r="O934" s="17">
        <f>_xlfn.IFNA(VLOOKUP(CONCATENATE($A934,"_",$B934), 'Srbench noise 0.01'!$A$1:$AH$1291, 18, FALSE),"")</f>
        <v>13</v>
      </c>
      <c r="P934" s="17" t="str">
        <f>_xlfn.IFNA(VLOOKUP(CONCATENATE($A934,"_",$B934), 'Srbench noise 0.01'!$A$1:$AH$1291, 28, FALSE),"")</f>
        <v>-0.07*x0*x1 + x2*x3</v>
      </c>
      <c r="Q934" s="17">
        <f t="shared" si="87"/>
        <v>1</v>
      </c>
      <c r="R934" s="17">
        <f t="shared" si="88"/>
        <v>0</v>
      </c>
      <c r="S934" s="4">
        <f t="shared" si="89"/>
        <v>0</v>
      </c>
    </row>
    <row r="935" spans="1:19" x14ac:dyDescent="0.25">
      <c r="A935" t="s">
        <v>85</v>
      </c>
      <c r="B935">
        <v>4426</v>
      </c>
      <c r="C935" t="str">
        <f>VLOOKUP(A935,'srbench true models'!$A$1:$B$133,2,FALSE)</f>
        <v xml:space="preserve"> (h/(2*3.1415926535))*omega/(exp((h/(2*3.1415926535))*omega/(kb*T))-1)</v>
      </c>
      <c r="D935" s="3">
        <f>_xlfn.IFNA(VLOOKUP(CONCATENATE($A935,"_",$B935), 'Srbench noise 0'!$A$1:$AH$1291, 32, FALSE),"")</f>
        <v>0.99995723999999997</v>
      </c>
      <c r="E935" s="17">
        <f>_xlfn.IFNA(VLOOKUP(CONCATENATE($A935,"_",$B935), 'Srbench noise 0'!$A$1:$AH$1291, 34, FALSE),"")</f>
        <v>3.3135489999999997E-2</v>
      </c>
      <c r="F935" s="17">
        <f>_xlfn.IFNA(VLOOKUP(CONCATENATE($A935,"_",$B935), 'Srbench noise 0'!$A$1:$AH$1291, 16, FALSE),"")</f>
        <v>10</v>
      </c>
      <c r="G935" s="17">
        <f>_xlfn.IFNA(VLOOKUP(CONCATENATE($A935,"_",$B935), 'Srbench noise 0'!$A$1:$AH$1291, 18, FALSE),"")</f>
        <v>3600.2</v>
      </c>
      <c r="H935" s="17" t="str">
        <f>_xlfn.IFNA(VLOOKUP(CONCATENATE($A935,"_",$B935), 'Srbench noise 0'!$A$1:$AH$1291, 28, FALSE),"")</f>
        <v>-0.07252816*x0*x1 + 0.99607694*x2*x3 + 0.00775436</v>
      </c>
      <c r="I935" s="17">
        <f t="shared" si="84"/>
        <v>1</v>
      </c>
      <c r="J935" s="17">
        <f t="shared" si="85"/>
        <v>0</v>
      </c>
      <c r="K935" s="4">
        <f t="shared" si="86"/>
        <v>0</v>
      </c>
      <c r="L935" s="3">
        <f>_xlfn.IFNA(VLOOKUP(CONCATENATE($A935,"_",$B935), 'Srbench noise 0.01'!$A$1:$AH$1291, 32, FALSE),"")</f>
        <v>0.99984150999999999</v>
      </c>
      <c r="M935" s="17">
        <f>_xlfn.IFNA(VLOOKUP(CONCATENATE($A935,"_",$B935), 'Srbench noise 0.01'!$A$1:$AH$1291, 34, FALSE),"")</f>
        <v>6.3793150000000007E-2</v>
      </c>
      <c r="N935" s="17">
        <f>_xlfn.IFNA(VLOOKUP(CONCATENATE($A935,"_",$B935), 'Srbench noise 0.01'!$A$1:$AH$1291, 16, FALSE),"")</f>
        <v>8</v>
      </c>
      <c r="O935" s="17">
        <f>_xlfn.IFNA(VLOOKUP(CONCATENATE($A935,"_",$B935), 'Srbench noise 0.01'!$A$1:$AH$1291, 18, FALSE),"")</f>
        <v>11.1</v>
      </c>
      <c r="P935" s="17" t="str">
        <f>_xlfn.IFNA(VLOOKUP(CONCATENATE($A935,"_",$B935), 'Srbench noise 0.01'!$A$1:$AH$1291, 28, FALSE),"")</f>
        <v>-0.07*x0*x1 + x2*x3</v>
      </c>
      <c r="Q935" s="17">
        <f t="shared" si="87"/>
        <v>1</v>
      </c>
      <c r="R935" s="17">
        <f t="shared" si="88"/>
        <v>0</v>
      </c>
      <c r="S935" s="4">
        <f t="shared" si="89"/>
        <v>0</v>
      </c>
    </row>
    <row r="936" spans="1:19" x14ac:dyDescent="0.25">
      <c r="A936" t="s">
        <v>85</v>
      </c>
      <c r="B936">
        <v>5390</v>
      </c>
      <c r="C936" t="str">
        <f>VLOOKUP(A936,'srbench true models'!$A$1:$B$133,2,FALSE)</f>
        <v xml:space="preserve"> (h/(2*3.1415926535))*omega/(exp((h/(2*3.1415926535))*omega/(kb*T))-1)</v>
      </c>
      <c r="D936" s="3">
        <f>_xlfn.IFNA(VLOOKUP(CONCATENATE($A936,"_",$B936), 'Srbench noise 0'!$A$1:$AH$1291, 32, FALSE),"")</f>
        <v>0.99999992000000004</v>
      </c>
      <c r="E936" s="17">
        <f>_xlfn.IFNA(VLOOKUP(CONCATENATE($A936,"_",$B936), 'Srbench noise 0'!$A$1:$AH$1291, 34, FALSE),"")</f>
        <v>1.4700900000000001E-3</v>
      </c>
      <c r="F936" s="17">
        <f>_xlfn.IFNA(VLOOKUP(CONCATENATE($A936,"_",$B936), 'Srbench noise 0'!$A$1:$AH$1291, 16, FALSE),"")</f>
        <v>23</v>
      </c>
      <c r="G936" s="17">
        <f>_xlfn.IFNA(VLOOKUP(CONCATENATE($A936,"_",$B936), 'Srbench noise 0'!$A$1:$AH$1291, 18, FALSE),"")</f>
        <v>3601.2</v>
      </c>
      <c r="H936" s="17" t="str">
        <f>_xlfn.IFNA(VLOOKUP(CONCATENATE($A936,"_",$B936), 'Srbench noise 0'!$A$1:$AH$1291, 28, FALSE),"")</f>
        <v>0.00203656*x0**2*x1**2/(x2*x3) - 0.07940623*x0*x1 + 0.99992316*x2*x3</v>
      </c>
      <c r="I936" s="17">
        <f t="shared" si="84"/>
        <v>1</v>
      </c>
      <c r="J936" s="17">
        <f t="shared" si="85"/>
        <v>0</v>
      </c>
      <c r="K936" s="4">
        <f t="shared" si="86"/>
        <v>0</v>
      </c>
      <c r="L936" s="3">
        <f>_xlfn.IFNA(VLOOKUP(CONCATENATE($A936,"_",$B936), 'Srbench noise 0.01'!$A$1:$AH$1291, 32, FALSE),"")</f>
        <v>0.99984238999999997</v>
      </c>
      <c r="M936" s="17">
        <f>_xlfn.IFNA(VLOOKUP(CONCATENATE($A936,"_",$B936), 'Srbench noise 0.01'!$A$1:$AH$1291, 34, FALSE),"")</f>
        <v>6.4285110000000006E-2</v>
      </c>
      <c r="N936" s="17">
        <f>_xlfn.IFNA(VLOOKUP(CONCATENATE($A936,"_",$B936), 'Srbench noise 0.01'!$A$1:$AH$1291, 16, FALSE),"")</f>
        <v>8</v>
      </c>
      <c r="O936" s="17">
        <f>_xlfn.IFNA(VLOOKUP(CONCATENATE($A936,"_",$B936), 'Srbench noise 0.01'!$A$1:$AH$1291, 18, FALSE),"")</f>
        <v>12.8</v>
      </c>
      <c r="P936" s="17" t="str">
        <f>_xlfn.IFNA(VLOOKUP(CONCATENATE($A936,"_",$B936), 'Srbench noise 0.01'!$A$1:$AH$1291, 28, FALSE),"")</f>
        <v>-0.07*x0*x1 + x2*x3</v>
      </c>
      <c r="Q936" s="17">
        <f t="shared" si="87"/>
        <v>1</v>
      </c>
      <c r="R936" s="17">
        <f t="shared" si="88"/>
        <v>0</v>
      </c>
      <c r="S936" s="4">
        <f t="shared" si="89"/>
        <v>0</v>
      </c>
    </row>
    <row r="937" spans="1:19" x14ac:dyDescent="0.25">
      <c r="A937" t="s">
        <v>85</v>
      </c>
      <c r="B937">
        <v>14423</v>
      </c>
      <c r="C937" t="str">
        <f>VLOOKUP(A937,'srbench true models'!$A$1:$B$133,2,FALSE)</f>
        <v xml:space="preserve"> (h/(2*3.1415926535))*omega/(exp((h/(2*3.1415926535))*omega/(kb*T))-1)</v>
      </c>
      <c r="D937" s="3">
        <f>_xlfn.IFNA(VLOOKUP(CONCATENATE($A937,"_",$B937), 'Srbench noise 0'!$A$1:$AH$1291, 32, FALSE),"")</f>
        <v>0.99995723000000003</v>
      </c>
      <c r="E937" s="17">
        <f>_xlfn.IFNA(VLOOKUP(CONCATENATE($A937,"_",$B937), 'Srbench noise 0'!$A$1:$AH$1291, 34, FALSE),"")</f>
        <v>3.3241630000000001E-2</v>
      </c>
      <c r="F937" s="17">
        <f>_xlfn.IFNA(VLOOKUP(CONCATENATE($A937,"_",$B937), 'Srbench noise 0'!$A$1:$AH$1291, 16, FALSE),"")</f>
        <v>9</v>
      </c>
      <c r="G937" s="17">
        <f>_xlfn.IFNA(VLOOKUP(CONCATENATE($A937,"_",$B937), 'Srbench noise 0'!$A$1:$AH$1291, 18, FALSE),"")</f>
        <v>3601.2</v>
      </c>
      <c r="H937" s="17" t="str">
        <f>_xlfn.IFNA(VLOOKUP(CONCATENATE($A937,"_",$B937), 'Srbench noise 0'!$A$1:$AH$1291, 28, FALSE),"")</f>
        <v>-0.07181133*x0*x1 + 0.99616895*x2*x3</v>
      </c>
      <c r="I937" s="17">
        <f t="shared" si="84"/>
        <v>1</v>
      </c>
      <c r="J937" s="17">
        <f t="shared" si="85"/>
        <v>0</v>
      </c>
      <c r="K937" s="4">
        <f t="shared" si="86"/>
        <v>0</v>
      </c>
      <c r="L937" s="3">
        <f>_xlfn.IFNA(VLOOKUP(CONCATENATE($A937,"_",$B937), 'Srbench noise 0.01'!$A$1:$AH$1291, 32, FALSE),"")</f>
        <v>0.99984170999999999</v>
      </c>
      <c r="M937" s="17">
        <f>_xlfn.IFNA(VLOOKUP(CONCATENATE($A937,"_",$B937), 'Srbench noise 0.01'!$A$1:$AH$1291, 34, FALSE),"")</f>
        <v>6.3953159999999995E-2</v>
      </c>
      <c r="N937" s="17">
        <f>_xlfn.IFNA(VLOOKUP(CONCATENATE($A937,"_",$B937), 'Srbench noise 0.01'!$A$1:$AH$1291, 16, FALSE),"")</f>
        <v>8</v>
      </c>
      <c r="O937" s="17">
        <f>_xlfn.IFNA(VLOOKUP(CONCATENATE($A937,"_",$B937), 'Srbench noise 0.01'!$A$1:$AH$1291, 18, FALSE),"")</f>
        <v>12</v>
      </c>
      <c r="P937" s="17" t="str">
        <f>_xlfn.IFNA(VLOOKUP(CONCATENATE($A937,"_",$B937), 'Srbench noise 0.01'!$A$1:$AH$1291, 28, FALSE),"")</f>
        <v>-0.07*x0*x1 + x2*x3</v>
      </c>
      <c r="Q937" s="17">
        <f t="shared" si="87"/>
        <v>1</v>
      </c>
      <c r="R937" s="17">
        <f t="shared" si="88"/>
        <v>0</v>
      </c>
      <c r="S937" s="4">
        <f t="shared" si="89"/>
        <v>0</v>
      </c>
    </row>
    <row r="938" spans="1:19" x14ac:dyDescent="0.25">
      <c r="A938" t="s">
        <v>85</v>
      </c>
      <c r="B938">
        <v>15795</v>
      </c>
      <c r="C938" t="str">
        <f>VLOOKUP(A938,'srbench true models'!$A$1:$B$133,2,FALSE)</f>
        <v xml:space="preserve"> (h/(2*3.1415926535))*omega/(exp((h/(2*3.1415926535))*omega/(kb*T))-1)</v>
      </c>
      <c r="D938" s="3">
        <f>_xlfn.IFNA(VLOOKUP(CONCATENATE($A938,"_",$B938), 'Srbench noise 0'!$A$1:$AH$1291, 32, FALSE),"")</f>
        <v>0.99995699999999998</v>
      </c>
      <c r="E938" s="17">
        <f>_xlfn.IFNA(VLOOKUP(CONCATENATE($A938,"_",$B938), 'Srbench noise 0'!$A$1:$AH$1291, 34, FALSE),"")</f>
        <v>3.3238240000000002E-2</v>
      </c>
      <c r="F938" s="17">
        <f>_xlfn.IFNA(VLOOKUP(CONCATENATE($A938,"_",$B938), 'Srbench noise 0'!$A$1:$AH$1291, 16, FALSE),"")</f>
        <v>9</v>
      </c>
      <c r="G938" s="17">
        <f>_xlfn.IFNA(VLOOKUP(CONCATENATE($A938,"_",$B938), 'Srbench noise 0'!$A$1:$AH$1291, 18, FALSE),"")</f>
        <v>3601.5</v>
      </c>
      <c r="H938" s="17" t="str">
        <f>_xlfn.IFNA(VLOOKUP(CONCATENATE($A938,"_",$B938), 'Srbench noise 0'!$A$1:$AH$1291, 28, FALSE),"")</f>
        <v>-0.07252162*x0*x1 + 0.99639368*x2*x3</v>
      </c>
      <c r="I938" s="17">
        <f t="shared" si="84"/>
        <v>1</v>
      </c>
      <c r="J938" s="17">
        <f t="shared" si="85"/>
        <v>0</v>
      </c>
      <c r="K938" s="4">
        <f t="shared" si="86"/>
        <v>0</v>
      </c>
      <c r="L938" s="3">
        <f>_xlfn.IFNA(VLOOKUP(CONCATENATE($A938,"_",$B938), 'Srbench noise 0.01'!$A$1:$AH$1291, 32, FALSE),"")</f>
        <v>0.99984143999999997</v>
      </c>
      <c r="M938" s="17">
        <f>_xlfn.IFNA(VLOOKUP(CONCATENATE($A938,"_",$B938), 'Srbench noise 0.01'!$A$1:$AH$1291, 34, FALSE),"")</f>
        <v>6.3825919999999994E-2</v>
      </c>
      <c r="N938" s="17">
        <f>_xlfn.IFNA(VLOOKUP(CONCATENATE($A938,"_",$B938), 'Srbench noise 0.01'!$A$1:$AH$1291, 16, FALSE),"")</f>
        <v>8</v>
      </c>
      <c r="O938" s="17">
        <f>_xlfn.IFNA(VLOOKUP(CONCATENATE($A938,"_",$B938), 'Srbench noise 0.01'!$A$1:$AH$1291, 18, FALSE),"")</f>
        <v>13.1</v>
      </c>
      <c r="P938" s="17" t="str">
        <f>_xlfn.IFNA(VLOOKUP(CONCATENATE($A938,"_",$B938), 'Srbench noise 0.01'!$A$1:$AH$1291, 28, FALSE),"")</f>
        <v>-0.07*x0*x1 + x2*x3</v>
      </c>
      <c r="Q938" s="17">
        <f t="shared" si="87"/>
        <v>1</v>
      </c>
      <c r="R938" s="17">
        <f t="shared" si="88"/>
        <v>0</v>
      </c>
      <c r="S938" s="4">
        <f t="shared" si="89"/>
        <v>0</v>
      </c>
    </row>
    <row r="939" spans="1:19" x14ac:dyDescent="0.25">
      <c r="A939" t="s">
        <v>85</v>
      </c>
      <c r="B939">
        <v>16850</v>
      </c>
      <c r="C939" t="str">
        <f>VLOOKUP(A939,'srbench true models'!$A$1:$B$133,2,FALSE)</f>
        <v xml:space="preserve"> (h/(2*3.1415926535))*omega/(exp((h/(2*3.1415926535))*omega/(kb*T))-1)</v>
      </c>
      <c r="D939" s="3">
        <f>_xlfn.IFNA(VLOOKUP(CONCATENATE($A939,"_",$B939), 'Srbench noise 0'!$A$1:$AH$1291, 32, FALSE),"")</f>
        <v>0.99995840999999996</v>
      </c>
      <c r="E939" s="17">
        <f>_xlfn.IFNA(VLOOKUP(CONCATENATE($A939,"_",$B939), 'Srbench noise 0'!$A$1:$AH$1291, 34, FALSE),"")</f>
        <v>3.2908630000000001E-2</v>
      </c>
      <c r="F939" s="17">
        <f>_xlfn.IFNA(VLOOKUP(CONCATENATE($A939,"_",$B939), 'Srbench noise 0'!$A$1:$AH$1291, 16, FALSE),"")</f>
        <v>9</v>
      </c>
      <c r="G939" s="17">
        <f>_xlfn.IFNA(VLOOKUP(CONCATENATE($A939,"_",$B939), 'Srbench noise 0'!$A$1:$AH$1291, 18, FALSE),"")</f>
        <v>3601.3</v>
      </c>
      <c r="H939" s="17" t="str">
        <f>_xlfn.IFNA(VLOOKUP(CONCATENATE($A939,"_",$B939), 'Srbench noise 0'!$A$1:$AH$1291, 28, FALSE),"")</f>
        <v>-0.07132157*x0*x1 + 0.99593048*x2*x3</v>
      </c>
      <c r="I939" s="17">
        <f t="shared" si="84"/>
        <v>1</v>
      </c>
      <c r="J939" s="17">
        <f t="shared" si="85"/>
        <v>0</v>
      </c>
      <c r="K939" s="4">
        <f t="shared" si="86"/>
        <v>0</v>
      </c>
      <c r="L939" s="3">
        <f>_xlfn.IFNA(VLOOKUP(CONCATENATE($A939,"_",$B939), 'Srbench noise 0.01'!$A$1:$AH$1291, 32, FALSE),"")</f>
        <v>0.99984401000000001</v>
      </c>
      <c r="M939" s="17">
        <f>_xlfn.IFNA(VLOOKUP(CONCATENATE($A939,"_",$B939), 'Srbench noise 0.01'!$A$1:$AH$1291, 34, FALSE),"")</f>
        <v>6.373094E-2</v>
      </c>
      <c r="N939" s="17">
        <f>_xlfn.IFNA(VLOOKUP(CONCATENATE($A939,"_",$B939), 'Srbench noise 0.01'!$A$1:$AH$1291, 16, FALSE),"")</f>
        <v>8</v>
      </c>
      <c r="O939" s="17">
        <f>_xlfn.IFNA(VLOOKUP(CONCATENATE($A939,"_",$B939), 'Srbench noise 0.01'!$A$1:$AH$1291, 18, FALSE),"")</f>
        <v>11.3</v>
      </c>
      <c r="P939" s="17" t="str">
        <f>_xlfn.IFNA(VLOOKUP(CONCATENATE($A939,"_",$B939), 'Srbench noise 0.01'!$A$1:$AH$1291, 28, FALSE),"")</f>
        <v>-0.07*x0*x1 + x2*x3</v>
      </c>
      <c r="Q939" s="17">
        <f t="shared" si="87"/>
        <v>1</v>
      </c>
      <c r="R939" s="17">
        <f t="shared" si="88"/>
        <v>0</v>
      </c>
      <c r="S939" s="4">
        <f t="shared" si="89"/>
        <v>0</v>
      </c>
    </row>
    <row r="940" spans="1:19" x14ac:dyDescent="0.25">
      <c r="A940" t="s">
        <v>85</v>
      </c>
      <c r="B940">
        <v>21962</v>
      </c>
      <c r="C940" t="str">
        <f>VLOOKUP(A940,'srbench true models'!$A$1:$B$133,2,FALSE)</f>
        <v xml:space="preserve"> (h/(2*3.1415926535))*omega/(exp((h/(2*3.1415926535))*omega/(kb*T))-1)</v>
      </c>
      <c r="D940" s="3">
        <f>_xlfn.IFNA(VLOOKUP(CONCATENATE($A940,"_",$B940), 'Srbench noise 0'!$A$1:$AH$1291, 32, FALSE),"")</f>
        <v>0.99999992999999998</v>
      </c>
      <c r="E940" s="17">
        <f>_xlfn.IFNA(VLOOKUP(CONCATENATE($A940,"_",$B940), 'Srbench noise 0'!$A$1:$AH$1291, 34, FALSE),"")</f>
        <v>1.34377E-3</v>
      </c>
      <c r="F940" s="17">
        <f>_xlfn.IFNA(VLOOKUP(CONCATENATE($A940,"_",$B940), 'Srbench noise 0'!$A$1:$AH$1291, 16, FALSE),"")</f>
        <v>23</v>
      </c>
      <c r="G940" s="17">
        <f>_xlfn.IFNA(VLOOKUP(CONCATENATE($A940,"_",$B940), 'Srbench noise 0'!$A$1:$AH$1291, 18, FALSE),"")</f>
        <v>3601.1</v>
      </c>
      <c r="H940" s="17" t="str">
        <f>_xlfn.IFNA(VLOOKUP(CONCATENATE($A940,"_",$B940), 'Srbench noise 0'!$A$1:$AH$1291, 28, FALSE),"")</f>
        <v>0.00201833*x0**2*x1**2/(x2*x3) - 0.07935618*x0*x1 + 0.99989512*x2*x3</v>
      </c>
      <c r="I940" s="17">
        <f t="shared" si="84"/>
        <v>1</v>
      </c>
      <c r="J940" s="17">
        <f t="shared" si="85"/>
        <v>0</v>
      </c>
      <c r="K940" s="4">
        <f t="shared" si="86"/>
        <v>0</v>
      </c>
      <c r="L940" s="3">
        <f>_xlfn.IFNA(VLOOKUP(CONCATENATE($A940,"_",$B940), 'Srbench noise 0.01'!$A$1:$AH$1291, 32, FALSE),"")</f>
        <v>0.99983979999999995</v>
      </c>
      <c r="M940" s="17">
        <f>_xlfn.IFNA(VLOOKUP(CONCATENATE($A940,"_",$B940), 'Srbench noise 0.01'!$A$1:$AH$1291, 34, FALSE),"")</f>
        <v>6.4335859999999995E-2</v>
      </c>
      <c r="N940" s="17">
        <f>_xlfn.IFNA(VLOOKUP(CONCATENATE($A940,"_",$B940), 'Srbench noise 0.01'!$A$1:$AH$1291, 16, FALSE),"")</f>
        <v>8</v>
      </c>
      <c r="O940" s="17">
        <f>_xlfn.IFNA(VLOOKUP(CONCATENATE($A940,"_",$B940), 'Srbench noise 0.01'!$A$1:$AH$1291, 18, FALSE),"")</f>
        <v>12.7</v>
      </c>
      <c r="P940" s="17" t="str">
        <f>_xlfn.IFNA(VLOOKUP(CONCATENATE($A940,"_",$B940), 'Srbench noise 0.01'!$A$1:$AH$1291, 28, FALSE),"")</f>
        <v>-0.07*x0*x1 + x2*x3</v>
      </c>
      <c r="Q940" s="17">
        <f t="shared" si="87"/>
        <v>1</v>
      </c>
      <c r="R940" s="17">
        <f t="shared" si="88"/>
        <v>0</v>
      </c>
      <c r="S940" s="4">
        <f t="shared" si="89"/>
        <v>0</v>
      </c>
    </row>
    <row r="941" spans="1:19" x14ac:dyDescent="0.25">
      <c r="A941" t="s">
        <v>85</v>
      </c>
      <c r="B941">
        <v>23654</v>
      </c>
      <c r="C941" t="str">
        <f>VLOOKUP(A941,'srbench true models'!$A$1:$B$133,2,FALSE)</f>
        <v xml:space="preserve"> (h/(2*3.1415926535))*omega/(exp((h/(2*3.1415926535))*omega/(kb*T))-1)</v>
      </c>
      <c r="D941" s="3">
        <f>_xlfn.IFNA(VLOOKUP(CONCATENATE($A941,"_",$B941), 'Srbench noise 0'!$A$1:$AH$1291, 32, FALSE),"")</f>
        <v>0.99995478999999998</v>
      </c>
      <c r="E941" s="17">
        <f>_xlfn.IFNA(VLOOKUP(CONCATENATE($A941,"_",$B941), 'Srbench noise 0'!$A$1:$AH$1291, 34, FALSE),"")</f>
        <v>3.426121E-2</v>
      </c>
      <c r="F941" s="17">
        <f>_xlfn.IFNA(VLOOKUP(CONCATENATE($A941,"_",$B941), 'Srbench noise 0'!$A$1:$AH$1291, 16, FALSE),"")</f>
        <v>9</v>
      </c>
      <c r="G941" s="17">
        <f>_xlfn.IFNA(VLOOKUP(CONCATENATE($A941,"_",$B941), 'Srbench noise 0'!$A$1:$AH$1291, 18, FALSE),"")</f>
        <v>3601</v>
      </c>
      <c r="H941" s="17" t="str">
        <f>_xlfn.IFNA(VLOOKUP(CONCATENATE($A941,"_",$B941), 'Srbench noise 0'!$A$1:$AH$1291, 28, FALSE),"")</f>
        <v>-0.07232589*x0*x1 + 0.99661762*x2*x3</v>
      </c>
      <c r="I941" s="17">
        <f t="shared" si="84"/>
        <v>1</v>
      </c>
      <c r="J941" s="17">
        <f t="shared" si="85"/>
        <v>0</v>
      </c>
      <c r="K941" s="4">
        <f t="shared" si="86"/>
        <v>0</v>
      </c>
      <c r="L941" s="3">
        <f>_xlfn.IFNA(VLOOKUP(CONCATENATE($A941,"_",$B941), 'Srbench noise 0.01'!$A$1:$AH$1291, 32, FALSE),"")</f>
        <v>0.99984044999999999</v>
      </c>
      <c r="M941" s="17">
        <f>_xlfn.IFNA(VLOOKUP(CONCATENATE($A941,"_",$B941), 'Srbench noise 0.01'!$A$1:$AH$1291, 34, FALSE),"")</f>
        <v>6.4360650000000005E-2</v>
      </c>
      <c r="N941" s="17">
        <f>_xlfn.IFNA(VLOOKUP(CONCATENATE($A941,"_",$B941), 'Srbench noise 0.01'!$A$1:$AH$1291, 16, FALSE),"")</f>
        <v>8</v>
      </c>
      <c r="O941" s="17">
        <f>_xlfn.IFNA(VLOOKUP(CONCATENATE($A941,"_",$B941), 'Srbench noise 0.01'!$A$1:$AH$1291, 18, FALSE),"")</f>
        <v>13</v>
      </c>
      <c r="P941" s="17" t="str">
        <f>_xlfn.IFNA(VLOOKUP(CONCATENATE($A941,"_",$B941), 'Srbench noise 0.01'!$A$1:$AH$1291, 28, FALSE),"")</f>
        <v>-0.07*x0*x1 + x2*x3</v>
      </c>
      <c r="Q941" s="17">
        <f t="shared" si="87"/>
        <v>1</v>
      </c>
      <c r="R941" s="17">
        <f t="shared" si="88"/>
        <v>0</v>
      </c>
      <c r="S941" s="4">
        <f t="shared" si="89"/>
        <v>0</v>
      </c>
    </row>
    <row r="942" spans="1:19" x14ac:dyDescent="0.25">
      <c r="A942" t="s">
        <v>85</v>
      </c>
      <c r="B942">
        <v>28020</v>
      </c>
      <c r="C942" t="str">
        <f>VLOOKUP(A942,'srbench true models'!$A$1:$B$133,2,FALSE)</f>
        <v xml:space="preserve"> (h/(2*3.1415926535))*omega/(exp((h/(2*3.1415926535))*omega/(kb*T))-1)</v>
      </c>
      <c r="D942" s="3">
        <f>_xlfn.IFNA(VLOOKUP(CONCATENATE($A942,"_",$B942), 'Srbench noise 0'!$A$1:$AH$1291, 32, FALSE),"")</f>
        <v>0.99995847000000004</v>
      </c>
      <c r="E942" s="17">
        <f>_xlfn.IFNA(VLOOKUP(CONCATENATE($A942,"_",$B942), 'Srbench noise 0'!$A$1:$AH$1291, 34, FALSE),"")</f>
        <v>3.2796779999999998E-2</v>
      </c>
      <c r="F942" s="17">
        <f>_xlfn.IFNA(VLOOKUP(CONCATENATE($A942,"_",$B942), 'Srbench noise 0'!$A$1:$AH$1291, 16, FALSE),"")</f>
        <v>9</v>
      </c>
      <c r="G942" s="17">
        <f>_xlfn.IFNA(VLOOKUP(CONCATENATE($A942,"_",$B942), 'Srbench noise 0'!$A$1:$AH$1291, 18, FALSE),"")</f>
        <v>3600.8</v>
      </c>
      <c r="H942" s="17" t="str">
        <f>_xlfn.IFNA(VLOOKUP(CONCATENATE($A942,"_",$B942), 'Srbench noise 0'!$A$1:$AH$1291, 28, FALSE),"")</f>
        <v>-0.0722365*x0*x1 + 0.9965032*x2*x3</v>
      </c>
      <c r="I942" s="17">
        <f t="shared" si="84"/>
        <v>1</v>
      </c>
      <c r="J942" s="17">
        <f t="shared" si="85"/>
        <v>0</v>
      </c>
      <c r="K942" s="4">
        <f t="shared" si="86"/>
        <v>0</v>
      </c>
      <c r="L942" s="3">
        <f>_xlfn.IFNA(VLOOKUP(CONCATENATE($A942,"_",$B942), 'Srbench noise 0.01'!$A$1:$AH$1291, 32, FALSE),"")</f>
        <v>0.99984362000000004</v>
      </c>
      <c r="M942" s="17">
        <f>_xlfn.IFNA(VLOOKUP(CONCATENATE($A942,"_",$B942), 'Srbench noise 0.01'!$A$1:$AH$1291, 34, FALSE),"")</f>
        <v>6.3643050000000007E-2</v>
      </c>
      <c r="N942" s="17">
        <f>_xlfn.IFNA(VLOOKUP(CONCATENATE($A942,"_",$B942), 'Srbench noise 0.01'!$A$1:$AH$1291, 16, FALSE),"")</f>
        <v>8</v>
      </c>
      <c r="O942" s="17">
        <f>_xlfn.IFNA(VLOOKUP(CONCATENATE($A942,"_",$B942), 'Srbench noise 0.01'!$A$1:$AH$1291, 18, FALSE),"")</f>
        <v>12</v>
      </c>
      <c r="P942" s="17" t="str">
        <f>_xlfn.IFNA(VLOOKUP(CONCATENATE($A942,"_",$B942), 'Srbench noise 0.01'!$A$1:$AH$1291, 28, FALSE),"")</f>
        <v>-0.07*x0*x1 + x2*x3</v>
      </c>
      <c r="Q942" s="17">
        <f t="shared" si="87"/>
        <v>1</v>
      </c>
      <c r="R942" s="17">
        <f t="shared" si="88"/>
        <v>0</v>
      </c>
      <c r="S942" s="4">
        <f t="shared" si="89"/>
        <v>0</v>
      </c>
    </row>
    <row r="943" spans="1:19" x14ac:dyDescent="0.25">
      <c r="A943" t="s">
        <v>85</v>
      </c>
      <c r="B943">
        <v>29910</v>
      </c>
      <c r="C943" t="str">
        <f>VLOOKUP(A943,'srbench true models'!$A$1:$B$133,2,FALSE)</f>
        <v xml:space="preserve"> (h/(2*3.1415926535))*omega/(exp((h/(2*3.1415926535))*omega/(kb*T))-1)</v>
      </c>
      <c r="D943" s="3">
        <f>_xlfn.IFNA(VLOOKUP(CONCATENATE($A943,"_",$B943), 'Srbench noise 0'!$A$1:$AH$1291, 32, FALSE),"")</f>
        <v>0.99999994000000003</v>
      </c>
      <c r="E943" s="17">
        <f>_xlfn.IFNA(VLOOKUP(CONCATENATE($A943,"_",$B943), 'Srbench noise 0'!$A$1:$AH$1291, 34, FALSE),"")</f>
        <v>1.24665E-3</v>
      </c>
      <c r="F943" s="17">
        <f>_xlfn.IFNA(VLOOKUP(CONCATENATE($A943,"_",$B943), 'Srbench noise 0'!$A$1:$AH$1291, 16, FALSE),"")</f>
        <v>23</v>
      </c>
      <c r="G943" s="17">
        <f>_xlfn.IFNA(VLOOKUP(CONCATENATE($A943,"_",$B943), 'Srbench noise 0'!$A$1:$AH$1291, 18, FALSE),"")</f>
        <v>3602.1</v>
      </c>
      <c r="H943" s="17" t="str">
        <f>_xlfn.IFNA(VLOOKUP(CONCATENATE($A943,"_",$B943), 'Srbench noise 0'!$A$1:$AH$1291, 28, FALSE),"")</f>
        <v>0.00203716*x0**2*x1**2/(x2*x3) - 0.07940012*x0*x1 + 0.99992307*x2*x3</v>
      </c>
      <c r="I943" s="17">
        <f t="shared" si="84"/>
        <v>1</v>
      </c>
      <c r="J943" s="17">
        <f t="shared" si="85"/>
        <v>0</v>
      </c>
      <c r="K943" s="4">
        <f t="shared" si="86"/>
        <v>0</v>
      </c>
      <c r="L943" s="3">
        <f>_xlfn.IFNA(VLOOKUP(CONCATENATE($A943,"_",$B943), 'Srbench noise 0.01'!$A$1:$AH$1291, 32, FALSE),"")</f>
        <v>0.99984059000000003</v>
      </c>
      <c r="M943" s="17">
        <f>_xlfn.IFNA(VLOOKUP(CONCATENATE($A943,"_",$B943), 'Srbench noise 0.01'!$A$1:$AH$1291, 34, FALSE),"")</f>
        <v>6.408374E-2</v>
      </c>
      <c r="N943" s="17">
        <f>_xlfn.IFNA(VLOOKUP(CONCATENATE($A943,"_",$B943), 'Srbench noise 0.01'!$A$1:$AH$1291, 16, FALSE),"")</f>
        <v>8</v>
      </c>
      <c r="O943" s="17">
        <f>_xlfn.IFNA(VLOOKUP(CONCATENATE($A943,"_",$B943), 'Srbench noise 0.01'!$A$1:$AH$1291, 18, FALSE),"")</f>
        <v>11</v>
      </c>
      <c r="P943" s="17" t="str">
        <f>_xlfn.IFNA(VLOOKUP(CONCATENATE($A943,"_",$B943), 'Srbench noise 0.01'!$A$1:$AH$1291, 28, FALSE),"")</f>
        <v>-0.07*x0*x1 + x2*x3</v>
      </c>
      <c r="Q943" s="17">
        <f t="shared" si="87"/>
        <v>1</v>
      </c>
      <c r="R943" s="17">
        <f t="shared" si="88"/>
        <v>0</v>
      </c>
      <c r="S943" s="4">
        <f t="shared" si="89"/>
        <v>0</v>
      </c>
    </row>
    <row r="944" spans="1:19" x14ac:dyDescent="0.25">
      <c r="A944" t="s">
        <v>65</v>
      </c>
      <c r="B944">
        <v>860</v>
      </c>
      <c r="C944" t="str">
        <f>VLOOKUP(A944,'srbench true models'!$A$1:$B$133,2,FALSE)</f>
        <v xml:space="preserve"> 2*mom*B/(h/(2*3.1415926535))</v>
      </c>
      <c r="D944" s="3">
        <f>_xlfn.IFNA(VLOOKUP(CONCATENATE($A944,"_",$B944), 'Srbench noise 0'!$A$1:$AH$1291, 32, FALSE),"")</f>
        <v>1</v>
      </c>
      <c r="E944" s="17">
        <f>_xlfn.IFNA(VLOOKUP(CONCATENATE($A944,"_",$B944), 'Srbench noise 0'!$A$1:$AH$1291, 34, FALSE),"")</f>
        <v>2E-8</v>
      </c>
      <c r="F944" s="17">
        <f>_xlfn.IFNA(VLOOKUP(CONCATENATE($A944,"_",$B944), 'Srbench noise 0'!$A$1:$AH$1291, 16, FALSE),"")</f>
        <v>7</v>
      </c>
      <c r="G944" s="17">
        <f>_xlfn.IFNA(VLOOKUP(CONCATENATE($A944,"_",$B944), 'Srbench noise 0'!$A$1:$AH$1291, 18, FALSE),"")</f>
        <v>7.8</v>
      </c>
      <c r="H944" s="17" t="str">
        <f>_xlfn.IFNA(VLOOKUP(CONCATENATE($A944,"_",$B944), 'Srbench noise 0'!$A$1:$AH$1291, 28, FALSE),"")</f>
        <v>12.56637061*x0*x1/x2</v>
      </c>
      <c r="I944" s="17">
        <f t="shared" si="84"/>
        <v>1</v>
      </c>
      <c r="J944" s="17">
        <f t="shared" si="85"/>
        <v>1</v>
      </c>
      <c r="K944" s="4">
        <f t="shared" si="86"/>
        <v>1</v>
      </c>
      <c r="L944" s="3">
        <f>_xlfn.IFNA(VLOOKUP(CONCATENATE($A944,"_",$B944), 'Srbench noise 0.01'!$A$1:$AH$1291, 32, FALSE),"")</f>
        <v>0.99999932999999996</v>
      </c>
      <c r="M944" s="17">
        <f>_xlfn.IFNA(VLOOKUP(CONCATENATE($A944,"_",$B944), 'Srbench noise 0.01'!$A$1:$AH$1291, 34, FALSE),"")</f>
        <v>2.949744E-2</v>
      </c>
      <c r="N944" s="17">
        <f>_xlfn.IFNA(VLOOKUP(CONCATENATE($A944,"_",$B944), 'Srbench noise 0.01'!$A$1:$AH$1291, 16, FALSE),"")</f>
        <v>7</v>
      </c>
      <c r="O944" s="17">
        <f>_xlfn.IFNA(VLOOKUP(CONCATENATE($A944,"_",$B944), 'Srbench noise 0.01'!$A$1:$AH$1291, 18, FALSE),"")</f>
        <v>7.6</v>
      </c>
      <c r="P944" s="17" t="str">
        <f>_xlfn.IFNA(VLOOKUP(CONCATENATE($A944,"_",$B944), 'Srbench noise 0.01'!$A$1:$AH$1291, 28, FALSE),"")</f>
        <v>12.56*x0*x1/x2</v>
      </c>
      <c r="Q944" s="17">
        <f t="shared" si="87"/>
        <v>1</v>
      </c>
      <c r="R944" s="17">
        <f t="shared" si="88"/>
        <v>0</v>
      </c>
      <c r="S944" s="4">
        <f t="shared" si="89"/>
        <v>0</v>
      </c>
    </row>
    <row r="945" spans="1:19" x14ac:dyDescent="0.25">
      <c r="A945" t="s">
        <v>65</v>
      </c>
      <c r="B945">
        <v>4426</v>
      </c>
      <c r="C945" t="str">
        <f>VLOOKUP(A945,'srbench true models'!$A$1:$B$133,2,FALSE)</f>
        <v xml:space="preserve"> 2*mom*B/(h/(2*3.1415926535))</v>
      </c>
      <c r="D945" s="3">
        <f>_xlfn.IFNA(VLOOKUP(CONCATENATE($A945,"_",$B945), 'Srbench noise 0'!$A$1:$AH$1291, 32, FALSE),"")</f>
        <v>1</v>
      </c>
      <c r="E945" s="17">
        <f>_xlfn.IFNA(VLOOKUP(CONCATENATE($A945,"_",$B945), 'Srbench noise 0'!$A$1:$AH$1291, 34, FALSE),"")</f>
        <v>2E-8</v>
      </c>
      <c r="F945" s="17">
        <f>_xlfn.IFNA(VLOOKUP(CONCATENATE($A945,"_",$B945), 'Srbench noise 0'!$A$1:$AH$1291, 16, FALSE),"")</f>
        <v>7</v>
      </c>
      <c r="G945" s="17">
        <f>_xlfn.IFNA(VLOOKUP(CONCATENATE($A945,"_",$B945), 'Srbench noise 0'!$A$1:$AH$1291, 18, FALSE),"")</f>
        <v>7.2</v>
      </c>
      <c r="H945" s="17" t="str">
        <f>_xlfn.IFNA(VLOOKUP(CONCATENATE($A945,"_",$B945), 'Srbench noise 0'!$A$1:$AH$1291, 28, FALSE),"")</f>
        <v>12.56637061*x0*x1/x2</v>
      </c>
      <c r="I945" s="17">
        <f t="shared" si="84"/>
        <v>1</v>
      </c>
      <c r="J945" s="17">
        <f t="shared" si="85"/>
        <v>1</v>
      </c>
      <c r="K945" s="4">
        <f t="shared" si="86"/>
        <v>1</v>
      </c>
      <c r="L945" s="3">
        <f>_xlfn.IFNA(VLOOKUP(CONCATENATE($A945,"_",$B945), 'Srbench noise 0.01'!$A$1:$AH$1291, 32, FALSE),"")</f>
        <v>0.99999934000000001</v>
      </c>
      <c r="M945" s="17">
        <f>_xlfn.IFNA(VLOOKUP(CONCATENATE($A945,"_",$B945), 'Srbench noise 0.01'!$A$1:$AH$1291, 34, FALSE),"")</f>
        <v>2.9430290000000001E-2</v>
      </c>
      <c r="N945" s="17">
        <f>_xlfn.IFNA(VLOOKUP(CONCATENATE($A945,"_",$B945), 'Srbench noise 0.01'!$A$1:$AH$1291, 16, FALSE),"")</f>
        <v>7</v>
      </c>
      <c r="O945" s="17">
        <f>_xlfn.IFNA(VLOOKUP(CONCATENATE($A945,"_",$B945), 'Srbench noise 0.01'!$A$1:$AH$1291, 18, FALSE),"")</f>
        <v>3600.3</v>
      </c>
      <c r="P945" s="17" t="str">
        <f>_xlfn.IFNA(VLOOKUP(CONCATENATE($A945,"_",$B945), 'Srbench noise 0.01'!$A$1:$AH$1291, 28, FALSE),"")</f>
        <v>12.56*x0*x1/x2</v>
      </c>
      <c r="Q945" s="17">
        <f t="shared" si="87"/>
        <v>1</v>
      </c>
      <c r="R945" s="17">
        <f t="shared" si="88"/>
        <v>0</v>
      </c>
      <c r="S945" s="4">
        <f t="shared" si="89"/>
        <v>0</v>
      </c>
    </row>
    <row r="946" spans="1:19" x14ac:dyDescent="0.25">
      <c r="A946" t="s">
        <v>65</v>
      </c>
      <c r="B946">
        <v>5390</v>
      </c>
      <c r="C946" t="str">
        <f>VLOOKUP(A946,'srbench true models'!$A$1:$B$133,2,FALSE)</f>
        <v xml:space="preserve"> 2*mom*B/(h/(2*3.1415926535))</v>
      </c>
      <c r="D946" s="3">
        <f>_xlfn.IFNA(VLOOKUP(CONCATENATE($A946,"_",$B946), 'Srbench noise 0'!$A$1:$AH$1291, 32, FALSE),"")</f>
        <v>1</v>
      </c>
      <c r="E946" s="17">
        <f>_xlfn.IFNA(VLOOKUP(CONCATENATE($A946,"_",$B946), 'Srbench noise 0'!$A$1:$AH$1291, 34, FALSE),"")</f>
        <v>2E-8</v>
      </c>
      <c r="F946" s="17">
        <f>_xlfn.IFNA(VLOOKUP(CONCATENATE($A946,"_",$B946), 'Srbench noise 0'!$A$1:$AH$1291, 16, FALSE),"")</f>
        <v>7</v>
      </c>
      <c r="G946" s="17">
        <f>_xlfn.IFNA(VLOOKUP(CONCATENATE($A946,"_",$B946), 'Srbench noise 0'!$A$1:$AH$1291, 18, FALSE),"")</f>
        <v>7.7</v>
      </c>
      <c r="H946" s="17" t="str">
        <f>_xlfn.IFNA(VLOOKUP(CONCATENATE($A946,"_",$B946), 'Srbench noise 0'!$A$1:$AH$1291, 28, FALSE),"")</f>
        <v>12.56637061*x0*x1/x2</v>
      </c>
      <c r="I946" s="17">
        <f t="shared" si="84"/>
        <v>1</v>
      </c>
      <c r="J946" s="17">
        <f t="shared" si="85"/>
        <v>1</v>
      </c>
      <c r="K946" s="4">
        <f t="shared" si="86"/>
        <v>1</v>
      </c>
      <c r="L946" s="3">
        <f>_xlfn.IFNA(VLOOKUP(CONCATENATE($A946,"_",$B946), 'Srbench noise 0.01'!$A$1:$AH$1291, 32, FALSE),"")</f>
        <v>0.99999979000000006</v>
      </c>
      <c r="M946" s="17">
        <f>_xlfn.IFNA(VLOOKUP(CONCATENATE($A946,"_",$B946), 'Srbench noise 0.01'!$A$1:$AH$1291, 34, FALSE),"")</f>
        <v>1.6943659999999999E-2</v>
      </c>
      <c r="N946" s="17">
        <f>_xlfn.IFNA(VLOOKUP(CONCATENATE($A946,"_",$B946), 'Srbench noise 0.01'!$A$1:$AH$1291, 16, FALSE),"")</f>
        <v>7</v>
      </c>
      <c r="O946" s="17">
        <f>_xlfn.IFNA(VLOOKUP(CONCATENATE($A946,"_",$B946), 'Srbench noise 0.01'!$A$1:$AH$1291, 18, FALSE),"")</f>
        <v>3602.5</v>
      </c>
      <c r="P946" s="17" t="str">
        <f>_xlfn.IFNA(VLOOKUP(CONCATENATE($A946,"_",$B946), 'Srbench noise 0.01'!$A$1:$AH$1291, 28, FALSE),"")</f>
        <v>12.57*x0*x1/x2</v>
      </c>
      <c r="Q946" s="17">
        <f t="shared" si="87"/>
        <v>1</v>
      </c>
      <c r="R946" s="17">
        <f t="shared" si="88"/>
        <v>0</v>
      </c>
      <c r="S946" s="4">
        <f t="shared" si="89"/>
        <v>0</v>
      </c>
    </row>
    <row r="947" spans="1:19" x14ac:dyDescent="0.25">
      <c r="A947" t="s">
        <v>65</v>
      </c>
      <c r="B947">
        <v>14423</v>
      </c>
      <c r="C947" t="str">
        <f>VLOOKUP(A947,'srbench true models'!$A$1:$B$133,2,FALSE)</f>
        <v xml:space="preserve"> 2*mom*B/(h/(2*3.1415926535))</v>
      </c>
      <c r="D947" s="3">
        <f>_xlfn.IFNA(VLOOKUP(CONCATENATE($A947,"_",$B947), 'Srbench noise 0'!$A$1:$AH$1291, 32, FALSE),"")</f>
        <v>1</v>
      </c>
      <c r="E947" s="17">
        <f>_xlfn.IFNA(VLOOKUP(CONCATENATE($A947,"_",$B947), 'Srbench noise 0'!$A$1:$AH$1291, 34, FALSE),"")</f>
        <v>2E-8</v>
      </c>
      <c r="F947" s="17">
        <f>_xlfn.IFNA(VLOOKUP(CONCATENATE($A947,"_",$B947), 'Srbench noise 0'!$A$1:$AH$1291, 16, FALSE),"")</f>
        <v>7</v>
      </c>
      <c r="G947" s="17">
        <f>_xlfn.IFNA(VLOOKUP(CONCATENATE($A947,"_",$B947), 'Srbench noise 0'!$A$1:$AH$1291, 18, FALSE),"")</f>
        <v>7.8</v>
      </c>
      <c r="H947" s="17" t="str">
        <f>_xlfn.IFNA(VLOOKUP(CONCATENATE($A947,"_",$B947), 'Srbench noise 0'!$A$1:$AH$1291, 28, FALSE),"")</f>
        <v>12.56637061*x0*x1/x2</v>
      </c>
      <c r="I947" s="17">
        <f t="shared" si="84"/>
        <v>1</v>
      </c>
      <c r="J947" s="17">
        <f t="shared" si="85"/>
        <v>1</v>
      </c>
      <c r="K947" s="4">
        <f t="shared" si="86"/>
        <v>1</v>
      </c>
      <c r="L947" s="3">
        <f>_xlfn.IFNA(VLOOKUP(CONCATENATE($A947,"_",$B947), 'Srbench noise 0.01'!$A$1:$AH$1291, 32, FALSE),"")</f>
        <v>0.99999696999999999</v>
      </c>
      <c r="M947" s="17">
        <f>_xlfn.IFNA(VLOOKUP(CONCATENATE($A947,"_",$B947), 'Srbench noise 0.01'!$A$1:$AH$1291, 34, FALSE),"")</f>
        <v>6.2990859999999996E-2</v>
      </c>
      <c r="N947" s="17">
        <f>_xlfn.IFNA(VLOOKUP(CONCATENATE($A947,"_",$B947), 'Srbench noise 0.01'!$A$1:$AH$1291, 16, FALSE),"")</f>
        <v>7</v>
      </c>
      <c r="O947" s="17">
        <f>_xlfn.IFNA(VLOOKUP(CONCATENATE($A947,"_",$B947), 'Srbench noise 0.01'!$A$1:$AH$1291, 18, FALSE),"")</f>
        <v>3600.5</v>
      </c>
      <c r="P947" s="17" t="str">
        <f>_xlfn.IFNA(VLOOKUP(CONCATENATE($A947,"_",$B947), 'Srbench noise 0.01'!$A$1:$AH$1291, 28, FALSE),"")</f>
        <v>12.58*x0*x1/x2</v>
      </c>
      <c r="Q947" s="17">
        <f t="shared" si="87"/>
        <v>1</v>
      </c>
      <c r="R947" s="17">
        <f t="shared" si="88"/>
        <v>0</v>
      </c>
      <c r="S947" s="4">
        <f t="shared" si="89"/>
        <v>0</v>
      </c>
    </row>
    <row r="948" spans="1:19" x14ac:dyDescent="0.25">
      <c r="A948" t="s">
        <v>65</v>
      </c>
      <c r="B948">
        <v>15795</v>
      </c>
      <c r="C948" t="str">
        <f>VLOOKUP(A948,'srbench true models'!$A$1:$B$133,2,FALSE)</f>
        <v xml:space="preserve"> 2*mom*B/(h/(2*3.1415926535))</v>
      </c>
      <c r="D948" s="3">
        <f>_xlfn.IFNA(VLOOKUP(CONCATENATE($A948,"_",$B948), 'Srbench noise 0'!$A$1:$AH$1291, 32, FALSE),"")</f>
        <v>1</v>
      </c>
      <c r="E948" s="17">
        <f>_xlfn.IFNA(VLOOKUP(CONCATENATE($A948,"_",$B948), 'Srbench noise 0'!$A$1:$AH$1291, 34, FALSE),"")</f>
        <v>2E-8</v>
      </c>
      <c r="F948" s="17">
        <f>_xlfn.IFNA(VLOOKUP(CONCATENATE($A948,"_",$B948), 'Srbench noise 0'!$A$1:$AH$1291, 16, FALSE),"")</f>
        <v>7</v>
      </c>
      <c r="G948" s="17">
        <f>_xlfn.IFNA(VLOOKUP(CONCATENATE($A948,"_",$B948), 'Srbench noise 0'!$A$1:$AH$1291, 18, FALSE),"")</f>
        <v>7.6</v>
      </c>
      <c r="H948" s="17" t="str">
        <f>_xlfn.IFNA(VLOOKUP(CONCATENATE($A948,"_",$B948), 'Srbench noise 0'!$A$1:$AH$1291, 28, FALSE),"")</f>
        <v>12.56637061*x0*x1/x2</v>
      </c>
      <c r="I948" s="17">
        <f t="shared" si="84"/>
        <v>1</v>
      </c>
      <c r="J948" s="17">
        <f t="shared" si="85"/>
        <v>1</v>
      </c>
      <c r="K948" s="4">
        <f t="shared" si="86"/>
        <v>1</v>
      </c>
      <c r="L948" s="3">
        <f>_xlfn.IFNA(VLOOKUP(CONCATENATE($A948,"_",$B948), 'Srbench noise 0.01'!$A$1:$AH$1291, 32, FALSE),"")</f>
        <v>0.99999978</v>
      </c>
      <c r="M948" s="17">
        <f>_xlfn.IFNA(VLOOKUP(CONCATENATE($A948,"_",$B948), 'Srbench noise 0.01'!$A$1:$AH$1291, 34, FALSE),"")</f>
        <v>1.6784799999999999E-2</v>
      </c>
      <c r="N948" s="17">
        <f>_xlfn.IFNA(VLOOKUP(CONCATENATE($A948,"_",$B948), 'Srbench noise 0.01'!$A$1:$AH$1291, 16, FALSE),"")</f>
        <v>7</v>
      </c>
      <c r="O948" s="17">
        <f>_xlfn.IFNA(VLOOKUP(CONCATENATE($A948,"_",$B948), 'Srbench noise 0.01'!$A$1:$AH$1291, 18, FALSE),"")</f>
        <v>7.7</v>
      </c>
      <c r="P948" s="17" t="str">
        <f>_xlfn.IFNA(VLOOKUP(CONCATENATE($A948,"_",$B948), 'Srbench noise 0.01'!$A$1:$AH$1291, 28, FALSE),"")</f>
        <v>12.57*x0*x1/x2</v>
      </c>
      <c r="Q948" s="17">
        <f t="shared" si="87"/>
        <v>1</v>
      </c>
      <c r="R948" s="17">
        <f t="shared" si="88"/>
        <v>0</v>
      </c>
      <c r="S948" s="4">
        <f t="shared" si="89"/>
        <v>0</v>
      </c>
    </row>
    <row r="949" spans="1:19" x14ac:dyDescent="0.25">
      <c r="A949" t="s">
        <v>65</v>
      </c>
      <c r="B949">
        <v>16850</v>
      </c>
      <c r="C949" t="str">
        <f>VLOOKUP(A949,'srbench true models'!$A$1:$B$133,2,FALSE)</f>
        <v xml:space="preserve"> 2*mom*B/(h/(2*3.1415926535))</v>
      </c>
      <c r="D949" s="3">
        <f>_xlfn.IFNA(VLOOKUP(CONCATENATE($A949,"_",$B949), 'Srbench noise 0'!$A$1:$AH$1291, 32, FALSE),"")</f>
        <v>1</v>
      </c>
      <c r="E949" s="17">
        <f>_xlfn.IFNA(VLOOKUP(CONCATENATE($A949,"_",$B949), 'Srbench noise 0'!$A$1:$AH$1291, 34, FALSE),"")</f>
        <v>2E-8</v>
      </c>
      <c r="F949" s="17">
        <f>_xlfn.IFNA(VLOOKUP(CONCATENATE($A949,"_",$B949), 'Srbench noise 0'!$A$1:$AH$1291, 16, FALSE),"")</f>
        <v>7</v>
      </c>
      <c r="G949" s="17">
        <f>_xlfn.IFNA(VLOOKUP(CONCATENATE($A949,"_",$B949), 'Srbench noise 0'!$A$1:$AH$1291, 18, FALSE),"")</f>
        <v>7.6</v>
      </c>
      <c r="H949" s="17" t="str">
        <f>_xlfn.IFNA(VLOOKUP(CONCATENATE($A949,"_",$B949), 'Srbench noise 0'!$A$1:$AH$1291, 28, FALSE),"")</f>
        <v>12.56637061*x0*x1/x2</v>
      </c>
      <c r="I949" s="17">
        <f t="shared" si="84"/>
        <v>1</v>
      </c>
      <c r="J949" s="17">
        <f t="shared" si="85"/>
        <v>1</v>
      </c>
      <c r="K949" s="4">
        <f t="shared" si="86"/>
        <v>1</v>
      </c>
      <c r="L949" s="3">
        <f>_xlfn.IFNA(VLOOKUP(CONCATENATE($A949,"_",$B949), 'Srbench noise 0.01'!$A$1:$AH$1291, 32, FALSE),"")</f>
        <v>0.99999696000000005</v>
      </c>
      <c r="M949" s="17">
        <f>_xlfn.IFNA(VLOOKUP(CONCATENATE($A949,"_",$B949), 'Srbench noise 0.01'!$A$1:$AH$1291, 34, FALSE),"")</f>
        <v>6.2911400000000006E-2</v>
      </c>
      <c r="N949" s="17">
        <f>_xlfn.IFNA(VLOOKUP(CONCATENATE($A949,"_",$B949), 'Srbench noise 0.01'!$A$1:$AH$1291, 16, FALSE),"")</f>
        <v>7</v>
      </c>
      <c r="O949" s="17">
        <f>_xlfn.IFNA(VLOOKUP(CONCATENATE($A949,"_",$B949), 'Srbench noise 0.01'!$A$1:$AH$1291, 18, FALSE),"")</f>
        <v>3600.6</v>
      </c>
      <c r="P949" s="17" t="str">
        <f>_xlfn.IFNA(VLOOKUP(CONCATENATE($A949,"_",$B949), 'Srbench noise 0.01'!$A$1:$AH$1291, 28, FALSE),"")</f>
        <v>12.58*x0*x1/x2</v>
      </c>
      <c r="Q949" s="17">
        <f t="shared" si="87"/>
        <v>1</v>
      </c>
      <c r="R949" s="17">
        <f t="shared" si="88"/>
        <v>0</v>
      </c>
      <c r="S949" s="4">
        <f t="shared" si="89"/>
        <v>0</v>
      </c>
    </row>
    <row r="950" spans="1:19" x14ac:dyDescent="0.25">
      <c r="A950" t="s">
        <v>65</v>
      </c>
      <c r="B950">
        <v>21962</v>
      </c>
      <c r="C950" t="str">
        <f>VLOOKUP(A950,'srbench true models'!$A$1:$B$133,2,FALSE)</f>
        <v xml:space="preserve"> 2*mom*B/(h/(2*3.1415926535))</v>
      </c>
      <c r="D950" s="3">
        <f>_xlfn.IFNA(VLOOKUP(CONCATENATE($A950,"_",$B950), 'Srbench noise 0'!$A$1:$AH$1291, 32, FALSE),"")</f>
        <v>1</v>
      </c>
      <c r="E950" s="17">
        <f>_xlfn.IFNA(VLOOKUP(CONCATENATE($A950,"_",$B950), 'Srbench noise 0'!$A$1:$AH$1291, 34, FALSE),"")</f>
        <v>2E-8</v>
      </c>
      <c r="F950" s="17">
        <f>_xlfn.IFNA(VLOOKUP(CONCATENATE($A950,"_",$B950), 'Srbench noise 0'!$A$1:$AH$1291, 16, FALSE),"")</f>
        <v>7</v>
      </c>
      <c r="G950" s="17">
        <f>_xlfn.IFNA(VLOOKUP(CONCATENATE($A950,"_",$B950), 'Srbench noise 0'!$A$1:$AH$1291, 18, FALSE),"")</f>
        <v>7.3</v>
      </c>
      <c r="H950" s="17" t="str">
        <f>_xlfn.IFNA(VLOOKUP(CONCATENATE($A950,"_",$B950), 'Srbench noise 0'!$A$1:$AH$1291, 28, FALSE),"")</f>
        <v>12.56637061*x0*x1/x2</v>
      </c>
      <c r="I950" s="17">
        <f t="shared" si="84"/>
        <v>1</v>
      </c>
      <c r="J950" s="17">
        <f t="shared" si="85"/>
        <v>1</v>
      </c>
      <c r="K950" s="4">
        <f t="shared" si="86"/>
        <v>1</v>
      </c>
      <c r="L950" s="3">
        <f>_xlfn.IFNA(VLOOKUP(CONCATENATE($A950,"_",$B950), 'Srbench noise 0.01'!$A$1:$AH$1291, 32, FALSE),"")</f>
        <v>0.99999978</v>
      </c>
      <c r="M950" s="17">
        <f>_xlfn.IFNA(VLOOKUP(CONCATENATE($A950,"_",$B950), 'Srbench noise 0.01'!$A$1:$AH$1291, 34, FALSE),"")</f>
        <v>1.6685530000000001E-2</v>
      </c>
      <c r="N950" s="17">
        <f>_xlfn.IFNA(VLOOKUP(CONCATENATE($A950,"_",$B950), 'Srbench noise 0.01'!$A$1:$AH$1291, 16, FALSE),"")</f>
        <v>7</v>
      </c>
      <c r="O950" s="17">
        <f>_xlfn.IFNA(VLOOKUP(CONCATENATE($A950,"_",$B950), 'Srbench noise 0.01'!$A$1:$AH$1291, 18, FALSE),"")</f>
        <v>3600.5</v>
      </c>
      <c r="P950" s="17" t="str">
        <f>_xlfn.IFNA(VLOOKUP(CONCATENATE($A950,"_",$B950), 'Srbench noise 0.01'!$A$1:$AH$1291, 28, FALSE),"")</f>
        <v>12.57*x0*x1/x2</v>
      </c>
      <c r="Q950" s="17">
        <f t="shared" si="87"/>
        <v>1</v>
      </c>
      <c r="R950" s="17">
        <f t="shared" si="88"/>
        <v>0</v>
      </c>
      <c r="S950" s="4">
        <f t="shared" si="89"/>
        <v>0</v>
      </c>
    </row>
    <row r="951" spans="1:19" x14ac:dyDescent="0.25">
      <c r="A951" t="s">
        <v>65</v>
      </c>
      <c r="B951">
        <v>23654</v>
      </c>
      <c r="C951" t="str">
        <f>VLOOKUP(A951,'srbench true models'!$A$1:$B$133,2,FALSE)</f>
        <v xml:space="preserve"> 2*mom*B/(h/(2*3.1415926535))</v>
      </c>
      <c r="D951" s="3">
        <f>_xlfn.IFNA(VLOOKUP(CONCATENATE($A951,"_",$B951), 'Srbench noise 0'!$A$1:$AH$1291, 32, FALSE),"")</f>
        <v>1</v>
      </c>
      <c r="E951" s="17">
        <f>_xlfn.IFNA(VLOOKUP(CONCATENATE($A951,"_",$B951), 'Srbench noise 0'!$A$1:$AH$1291, 34, FALSE),"")</f>
        <v>2E-8</v>
      </c>
      <c r="F951" s="17">
        <f>_xlfn.IFNA(VLOOKUP(CONCATENATE($A951,"_",$B951), 'Srbench noise 0'!$A$1:$AH$1291, 16, FALSE),"")</f>
        <v>7</v>
      </c>
      <c r="G951" s="17">
        <f>_xlfn.IFNA(VLOOKUP(CONCATENATE($A951,"_",$B951), 'Srbench noise 0'!$A$1:$AH$1291, 18, FALSE),"")</f>
        <v>8.1</v>
      </c>
      <c r="H951" s="17" t="str">
        <f>_xlfn.IFNA(VLOOKUP(CONCATENATE($A951,"_",$B951), 'Srbench noise 0'!$A$1:$AH$1291, 28, FALSE),"")</f>
        <v>12.56637061*x0*x1/x2</v>
      </c>
      <c r="I951" s="17">
        <f t="shared" si="84"/>
        <v>1</v>
      </c>
      <c r="J951" s="17">
        <f t="shared" si="85"/>
        <v>1</v>
      </c>
      <c r="K951" s="4">
        <f t="shared" si="86"/>
        <v>1</v>
      </c>
      <c r="L951" s="3">
        <f>_xlfn.IFNA(VLOOKUP(CONCATENATE($A951,"_",$B951), 'Srbench noise 0.01'!$A$1:$AH$1291, 32, FALSE),"")</f>
        <v>0.99999696000000005</v>
      </c>
      <c r="M951" s="17">
        <f>_xlfn.IFNA(VLOOKUP(CONCATENATE($A951,"_",$B951), 'Srbench noise 0.01'!$A$1:$AH$1291, 34, FALSE),"")</f>
        <v>6.3154589999999997E-2</v>
      </c>
      <c r="N951" s="17">
        <f>_xlfn.IFNA(VLOOKUP(CONCATENATE($A951,"_",$B951), 'Srbench noise 0.01'!$A$1:$AH$1291, 16, FALSE),"")</f>
        <v>7</v>
      </c>
      <c r="O951" s="17">
        <f>_xlfn.IFNA(VLOOKUP(CONCATENATE($A951,"_",$B951), 'Srbench noise 0.01'!$A$1:$AH$1291, 18, FALSE),"")</f>
        <v>3601.2</v>
      </c>
      <c r="P951" s="17" t="str">
        <f>_xlfn.IFNA(VLOOKUP(CONCATENATE($A951,"_",$B951), 'Srbench noise 0.01'!$A$1:$AH$1291, 28, FALSE),"")</f>
        <v>12.58*x0*x1/x2</v>
      </c>
      <c r="Q951" s="17">
        <f t="shared" si="87"/>
        <v>1</v>
      </c>
      <c r="R951" s="17">
        <f t="shared" si="88"/>
        <v>0</v>
      </c>
      <c r="S951" s="4">
        <f t="shared" si="89"/>
        <v>0</v>
      </c>
    </row>
    <row r="952" spans="1:19" x14ac:dyDescent="0.25">
      <c r="A952" t="s">
        <v>65</v>
      </c>
      <c r="B952">
        <v>28020</v>
      </c>
      <c r="C952" t="str">
        <f>VLOOKUP(A952,'srbench true models'!$A$1:$B$133,2,FALSE)</f>
        <v xml:space="preserve"> 2*mom*B/(h/(2*3.1415926535))</v>
      </c>
      <c r="D952" s="3">
        <f>_xlfn.IFNA(VLOOKUP(CONCATENATE($A952,"_",$B952), 'Srbench noise 0'!$A$1:$AH$1291, 32, FALSE),"")</f>
        <v>1</v>
      </c>
      <c r="E952" s="17">
        <f>_xlfn.IFNA(VLOOKUP(CONCATENATE($A952,"_",$B952), 'Srbench noise 0'!$A$1:$AH$1291, 34, FALSE),"")</f>
        <v>2E-8</v>
      </c>
      <c r="F952" s="17">
        <f>_xlfn.IFNA(VLOOKUP(CONCATENATE($A952,"_",$B952), 'Srbench noise 0'!$A$1:$AH$1291, 16, FALSE),"")</f>
        <v>7</v>
      </c>
      <c r="G952" s="17">
        <f>_xlfn.IFNA(VLOOKUP(CONCATENATE($A952,"_",$B952), 'Srbench noise 0'!$A$1:$AH$1291, 18, FALSE),"")</f>
        <v>6.3</v>
      </c>
      <c r="H952" s="17" t="str">
        <f>_xlfn.IFNA(VLOOKUP(CONCATENATE($A952,"_",$B952), 'Srbench noise 0'!$A$1:$AH$1291, 28, FALSE),"")</f>
        <v>12.56637061*x0*x1/x2</v>
      </c>
      <c r="I952" s="17">
        <f t="shared" si="84"/>
        <v>1</v>
      </c>
      <c r="J952" s="17">
        <f t="shared" si="85"/>
        <v>1</v>
      </c>
      <c r="K952" s="4">
        <f t="shared" si="86"/>
        <v>1</v>
      </c>
      <c r="L952" s="3">
        <f>_xlfn.IFNA(VLOOKUP(CONCATENATE($A952,"_",$B952), 'Srbench noise 0.01'!$A$1:$AH$1291, 32, FALSE),"")</f>
        <v>0.99999932999999996</v>
      </c>
      <c r="M952" s="17">
        <f>_xlfn.IFNA(VLOOKUP(CONCATENATE($A952,"_",$B952), 'Srbench noise 0.01'!$A$1:$AH$1291, 34, FALSE),"")</f>
        <v>2.9337479999999999E-2</v>
      </c>
      <c r="N952" s="17">
        <f>_xlfn.IFNA(VLOOKUP(CONCATENATE($A952,"_",$B952), 'Srbench noise 0.01'!$A$1:$AH$1291, 16, FALSE),"")</f>
        <v>7</v>
      </c>
      <c r="O952" s="17">
        <f>_xlfn.IFNA(VLOOKUP(CONCATENATE($A952,"_",$B952), 'Srbench noise 0.01'!$A$1:$AH$1291, 18, FALSE),"")</f>
        <v>3600.1</v>
      </c>
      <c r="P952" s="17" t="str">
        <f>_xlfn.IFNA(VLOOKUP(CONCATENATE($A952,"_",$B952), 'Srbench noise 0.01'!$A$1:$AH$1291, 28, FALSE),"")</f>
        <v>12.56*x0*x1/x2</v>
      </c>
      <c r="Q952" s="17">
        <f t="shared" si="87"/>
        <v>1</v>
      </c>
      <c r="R952" s="17">
        <f t="shared" si="88"/>
        <v>0</v>
      </c>
      <c r="S952" s="4">
        <f t="shared" si="89"/>
        <v>0</v>
      </c>
    </row>
    <row r="953" spans="1:19" x14ac:dyDescent="0.25">
      <c r="A953" t="s">
        <v>65</v>
      </c>
      <c r="B953">
        <v>29910</v>
      </c>
      <c r="C953" t="str">
        <f>VLOOKUP(A953,'srbench true models'!$A$1:$B$133,2,FALSE)</f>
        <v xml:space="preserve"> 2*mom*B/(h/(2*3.1415926535))</v>
      </c>
      <c r="D953" s="3">
        <f>_xlfn.IFNA(VLOOKUP(CONCATENATE($A953,"_",$B953), 'Srbench noise 0'!$A$1:$AH$1291, 32, FALSE),"")</f>
        <v>1</v>
      </c>
      <c r="E953" s="17">
        <f>_xlfn.IFNA(VLOOKUP(CONCATENATE($A953,"_",$B953), 'Srbench noise 0'!$A$1:$AH$1291, 34, FALSE),"")</f>
        <v>2E-8</v>
      </c>
      <c r="F953" s="17">
        <f>_xlfn.IFNA(VLOOKUP(CONCATENATE($A953,"_",$B953), 'Srbench noise 0'!$A$1:$AH$1291, 16, FALSE),"")</f>
        <v>7</v>
      </c>
      <c r="G953" s="17">
        <f>_xlfn.IFNA(VLOOKUP(CONCATENATE($A953,"_",$B953), 'Srbench noise 0'!$A$1:$AH$1291, 18, FALSE),"")</f>
        <v>7.1</v>
      </c>
      <c r="H953" s="17" t="str">
        <f>_xlfn.IFNA(VLOOKUP(CONCATENATE($A953,"_",$B953), 'Srbench noise 0'!$A$1:$AH$1291, 28, FALSE),"")</f>
        <v>12.56637061*x0*x1/x2</v>
      </c>
      <c r="I953" s="17">
        <f t="shared" si="84"/>
        <v>1</v>
      </c>
      <c r="J953" s="17">
        <f t="shared" si="85"/>
        <v>1</v>
      </c>
      <c r="K953" s="4">
        <f t="shared" si="86"/>
        <v>1</v>
      </c>
      <c r="L953" s="3">
        <f>_xlfn.IFNA(VLOOKUP(CONCATENATE($A953,"_",$B953), 'Srbench noise 0.01'!$A$1:$AH$1291, 32, FALSE),"")</f>
        <v>0.99999978</v>
      </c>
      <c r="M953" s="17">
        <f>_xlfn.IFNA(VLOOKUP(CONCATENATE($A953,"_",$B953), 'Srbench noise 0.01'!$A$1:$AH$1291, 34, FALSE),"")</f>
        <v>1.6610799999999998E-2</v>
      </c>
      <c r="N953" s="17">
        <f>_xlfn.IFNA(VLOOKUP(CONCATENATE($A953,"_",$B953), 'Srbench noise 0.01'!$A$1:$AH$1291, 16, FALSE),"")</f>
        <v>7</v>
      </c>
      <c r="O953" s="17">
        <f>_xlfn.IFNA(VLOOKUP(CONCATENATE($A953,"_",$B953), 'Srbench noise 0.01'!$A$1:$AH$1291, 18, FALSE),"")</f>
        <v>3600.9</v>
      </c>
      <c r="P953" s="17" t="str">
        <f>_xlfn.IFNA(VLOOKUP(CONCATENATE($A953,"_",$B953), 'Srbench noise 0.01'!$A$1:$AH$1291, 28, FALSE),"")</f>
        <v>12.57*x0*x1/x2</v>
      </c>
      <c r="Q953" s="17">
        <f t="shared" si="87"/>
        <v>1</v>
      </c>
      <c r="R953" s="17">
        <f t="shared" si="88"/>
        <v>0</v>
      </c>
      <c r="S953" s="4">
        <f t="shared" si="89"/>
        <v>0</v>
      </c>
    </row>
    <row r="954" spans="1:19" x14ac:dyDescent="0.25">
      <c r="A954" t="s">
        <v>63</v>
      </c>
      <c r="B954">
        <v>860</v>
      </c>
      <c r="C954" t="str">
        <f>VLOOKUP(A954,'srbench true models'!$A$1:$B$133,2,FALSE)</f>
        <v xml:space="preserve"> sin(E_n*t/(h/(2*3.1415926535)))**2</v>
      </c>
      <c r="D954" s="3">
        <f>_xlfn.IFNA(VLOOKUP(CONCATENATE($A954,"_",$B954), 'Srbench noise 0'!$A$1:$AH$1291, 32, FALSE),"")</f>
        <v>0.46094035999999999</v>
      </c>
      <c r="E954" s="17">
        <f>_xlfn.IFNA(VLOOKUP(CONCATENATE($A954,"_",$B954), 'Srbench noise 0'!$A$1:$AH$1291, 34, FALSE),"")</f>
        <v>0.25925071999999999</v>
      </c>
      <c r="F954" s="17">
        <f>_xlfn.IFNA(VLOOKUP(CONCATENATE($A954,"_",$B954), 'Srbench noise 0'!$A$1:$AH$1291, 16, FALSE),"")</f>
        <v>18</v>
      </c>
      <c r="G954" s="17">
        <f>_xlfn.IFNA(VLOOKUP(CONCATENATE($A954,"_",$B954), 'Srbench noise 0'!$A$1:$AH$1291, 18, FALSE),"")</f>
        <v>3600.8</v>
      </c>
      <c r="H954" s="17" t="str">
        <f>_xlfn.IFNA(VLOOKUP(CONCATENATE($A954,"_",$B954), 'Srbench noise 0'!$A$1:$AH$1291, 28, FALSE),"")</f>
        <v>-0.54745693*cos(x2)**2*cos(4.14159265*x0*x1 - 3.14159265*x2 + 493.48022005) + 0.47793058</v>
      </c>
      <c r="I954" s="17">
        <f t="shared" si="84"/>
        <v>0</v>
      </c>
      <c r="J954" s="17">
        <f t="shared" si="85"/>
        <v>0</v>
      </c>
      <c r="K954" s="4">
        <f t="shared" si="86"/>
        <v>0</v>
      </c>
      <c r="L954" s="3">
        <f>_xlfn.IFNA(VLOOKUP(CONCATENATE($A954,"_",$B954), 'Srbench noise 0.01'!$A$1:$AH$1291, 32, FALSE),"")</f>
        <v>0.53504947000000003</v>
      </c>
      <c r="M954" s="17">
        <f>_xlfn.IFNA(VLOOKUP(CONCATENATE($A954,"_",$B954), 'Srbench noise 0.01'!$A$1:$AH$1291, 34, FALSE),"")</f>
        <v>0.24077142000000001</v>
      </c>
      <c r="N954" s="17">
        <f>_xlfn.IFNA(VLOOKUP(CONCATENATE($A954,"_",$B954), 'Srbench noise 0.01'!$A$1:$AH$1291, 16, FALSE),"")</f>
        <v>30</v>
      </c>
      <c r="O954" s="17">
        <f>_xlfn.IFNA(VLOOKUP(CONCATENATE($A954,"_",$B954), 'Srbench noise 0.01'!$A$1:$AH$1291, 18, FALSE),"")</f>
        <v>3602.3</v>
      </c>
      <c r="P954" s="17" t="str">
        <f>_xlfn.IFNA(VLOOKUP(CONCATENATE($A954,"_",$B954), 'Srbench noise 0.01'!$A$1:$AH$1291, 28, FALSE),"")</f>
        <v>0.19*log(x2**2/(x1 - 0.5))*cos(23.46*(1 - 0.2*x2/(x0*x1))**4) + 0.49</v>
      </c>
      <c r="Q954" s="17">
        <f t="shared" si="87"/>
        <v>0</v>
      </c>
      <c r="R954" s="17">
        <f t="shared" si="88"/>
        <v>0</v>
      </c>
      <c r="S954" s="4">
        <f t="shared" si="89"/>
        <v>0</v>
      </c>
    </row>
    <row r="955" spans="1:19" x14ac:dyDescent="0.25">
      <c r="A955" t="s">
        <v>63</v>
      </c>
      <c r="B955">
        <v>4426</v>
      </c>
      <c r="C955" t="str">
        <f>VLOOKUP(A955,'srbench true models'!$A$1:$B$133,2,FALSE)</f>
        <v xml:space="preserve"> sin(E_n*t/(h/(2*3.1415926535)))**2</v>
      </c>
      <c r="D955" s="3">
        <f>_xlfn.IFNA(VLOOKUP(CONCATENATE($A955,"_",$B955), 'Srbench noise 0'!$A$1:$AH$1291, 32, FALSE),"")</f>
        <v>0.96475710000000003</v>
      </c>
      <c r="E955" s="17">
        <f>_xlfn.IFNA(VLOOKUP(CONCATENATE($A955,"_",$B955), 'Srbench noise 0'!$A$1:$AH$1291, 34, FALSE),"")</f>
        <v>6.6380529999999993E-2</v>
      </c>
      <c r="F955" s="17">
        <f>_xlfn.IFNA(VLOOKUP(CONCATENATE($A955,"_",$B955), 'Srbench noise 0'!$A$1:$AH$1291, 16, FALSE),"")</f>
        <v>83</v>
      </c>
      <c r="G955" s="17">
        <f>_xlfn.IFNA(VLOOKUP(CONCATENATE($A955,"_",$B955), 'Srbench noise 0'!$A$1:$AH$1291, 18, FALSE),"")</f>
        <v>3603.7</v>
      </c>
      <c r="H955" s="17" t="str">
        <f>_xlfn.IFNA(VLOOKUP(CONCATENATE($A955,"_",$B955), 'Srbench noise 0'!$A$1:$AH$1291, 28, FALSE),"")</f>
        <v>0.50026392 - 0.49513832*cos(x0**3*x1**2/x2 - x0**3*x1/(x2*(1/x1 + 1/x0)) + 10*x0*x1/x2 - x0*x1/(x2*(sin(1/x0) + sin(1/x1)/x1)**2) + sin(x0**0.5/x2) + cos(1/x1) + sin(x2)/(x2 - 0.55))</v>
      </c>
      <c r="I955" s="17">
        <f t="shared" si="84"/>
        <v>0</v>
      </c>
      <c r="J955" s="17">
        <f t="shared" si="85"/>
        <v>0</v>
      </c>
      <c r="K955" s="4">
        <f t="shared" si="86"/>
        <v>0</v>
      </c>
      <c r="L955" s="3">
        <f>_xlfn.IFNA(VLOOKUP(CONCATENATE($A955,"_",$B955), 'Srbench noise 0.01'!$A$1:$AH$1291, 32, FALSE),"")</f>
        <v>0.75692941000000002</v>
      </c>
      <c r="M955" s="17">
        <f>_xlfn.IFNA(VLOOKUP(CONCATENATE($A955,"_",$B955), 'Srbench noise 0.01'!$A$1:$AH$1291, 34, FALSE),"")</f>
        <v>0.17432958000000001</v>
      </c>
      <c r="N955" s="17">
        <f>_xlfn.IFNA(VLOOKUP(CONCATENATE($A955,"_",$B955), 'Srbench noise 0.01'!$A$1:$AH$1291, 16, FALSE),"")</f>
        <v>67</v>
      </c>
      <c r="O955" s="17">
        <f>_xlfn.IFNA(VLOOKUP(CONCATENATE($A955,"_",$B955), 'Srbench noise 0.01'!$A$1:$AH$1291, 18, FALSE),"")</f>
        <v>3601.3</v>
      </c>
      <c r="P955" s="17" t="str">
        <f>_xlfn.IFNA(VLOOKUP(CONCATENATE($A955,"_",$B955), 'Srbench noise 0.01'!$A$1:$AH$1291, 28, FALSE),"")</f>
        <v>-0.48*cos(x2 + sin(x2))*cos(-1.32*x0 + 2.42*x0/x2**2 + x1 + (x0 + 1)**2*sin(x0*x1*sin(x2**(-2))) + (x0 + 1)**2 + x1**2*(x0 + 1)**2/(x0*x2) + (x0 + 1)**2/(x0*x2)) + 0.5</v>
      </c>
      <c r="Q955" s="17">
        <f t="shared" si="87"/>
        <v>0</v>
      </c>
      <c r="R955" s="17">
        <f t="shared" si="88"/>
        <v>0</v>
      </c>
      <c r="S955" s="4">
        <f t="shared" si="89"/>
        <v>0</v>
      </c>
    </row>
    <row r="956" spans="1:19" x14ac:dyDescent="0.25">
      <c r="A956" t="s">
        <v>63</v>
      </c>
      <c r="B956">
        <v>5390</v>
      </c>
      <c r="C956" t="str">
        <f>VLOOKUP(A956,'srbench true models'!$A$1:$B$133,2,FALSE)</f>
        <v xml:space="preserve"> sin(E_n*t/(h/(2*3.1415926535)))**2</v>
      </c>
      <c r="D956" s="3">
        <f>_xlfn.IFNA(VLOOKUP(CONCATENATE($A956,"_",$B956), 'Srbench noise 0'!$A$1:$AH$1291, 32, FALSE),"")</f>
        <v>0.97088101999999998</v>
      </c>
      <c r="E956" s="17">
        <f>_xlfn.IFNA(VLOOKUP(CONCATENATE($A956,"_",$B956), 'Srbench noise 0'!$A$1:$AH$1291, 34, FALSE),"")</f>
        <v>6.062675E-2</v>
      </c>
      <c r="F956" s="17">
        <f>_xlfn.IFNA(VLOOKUP(CONCATENATE($A956,"_",$B956), 'Srbench noise 0'!$A$1:$AH$1291, 16, FALSE),"")</f>
        <v>34</v>
      </c>
      <c r="G956" s="17">
        <f>_xlfn.IFNA(VLOOKUP(CONCATENATE($A956,"_",$B956), 'Srbench noise 0'!$A$1:$AH$1291, 18, FALSE),"")</f>
        <v>3602.4</v>
      </c>
      <c r="H956" s="17" t="str">
        <f>_xlfn.IFNA(VLOOKUP(CONCATENATE($A956,"_",$B956), 'Srbench noise 0'!$A$1:$AH$1291, 28, FALSE),"")</f>
        <v>0.50035451 - 0.49522346*cos(x0*x1**2*sin(1/x2)/x2**2 + x0*x1 + 10*x0*x1/x2 + 0.8*sin(x2 + 0.8))</v>
      </c>
      <c r="I956" s="17">
        <f t="shared" si="84"/>
        <v>0</v>
      </c>
      <c r="J956" s="17">
        <f t="shared" si="85"/>
        <v>0</v>
      </c>
      <c r="K956" s="4">
        <f t="shared" si="86"/>
        <v>0</v>
      </c>
      <c r="L956" s="3">
        <f>_xlfn.IFNA(VLOOKUP(CONCATENATE($A956,"_",$B956), 'Srbench noise 0.01'!$A$1:$AH$1291, 32, FALSE),"")</f>
        <v>0.97072528000000002</v>
      </c>
      <c r="M956" s="17">
        <f>_xlfn.IFNA(VLOOKUP(CONCATENATE($A956,"_",$B956), 'Srbench noise 0.01'!$A$1:$AH$1291, 34, FALSE),"")</f>
        <v>6.0788670000000003E-2</v>
      </c>
      <c r="N956" s="17">
        <f>_xlfn.IFNA(VLOOKUP(CONCATENATE($A956,"_",$B956), 'Srbench noise 0.01'!$A$1:$AH$1291, 16, FALSE),"")</f>
        <v>34</v>
      </c>
      <c r="O956" s="17">
        <f>_xlfn.IFNA(VLOOKUP(CONCATENATE($A956,"_",$B956), 'Srbench noise 0.01'!$A$1:$AH$1291, 18, FALSE),"")</f>
        <v>3601.4</v>
      </c>
      <c r="P956" s="17" t="str">
        <f>_xlfn.IFNA(VLOOKUP(CONCATENATE($A956,"_",$B956), 'Srbench noise 0.01'!$A$1:$AH$1291, 28, FALSE),"")</f>
        <v>0.5 - 0.5*cos(x0*x1**2*sin(1/x2)/x2**2 + x0*x1 + 10*x0*x1/x2 + 0.8*sin(x2 + 0.8))</v>
      </c>
      <c r="Q956" s="17">
        <f t="shared" si="87"/>
        <v>0</v>
      </c>
      <c r="R956" s="17">
        <f t="shared" si="88"/>
        <v>0</v>
      </c>
      <c r="S956" s="4">
        <f t="shared" si="89"/>
        <v>0</v>
      </c>
    </row>
    <row r="957" spans="1:19" x14ac:dyDescent="0.25">
      <c r="A957" t="s">
        <v>63</v>
      </c>
      <c r="B957">
        <v>14423</v>
      </c>
      <c r="C957" t="str">
        <f>VLOOKUP(A957,'srbench true models'!$A$1:$B$133,2,FALSE)</f>
        <v xml:space="preserve"> sin(E_n*t/(h/(2*3.1415926535)))**2</v>
      </c>
      <c r="D957" s="3">
        <f>_xlfn.IFNA(VLOOKUP(CONCATENATE($A957,"_",$B957), 'Srbench noise 0'!$A$1:$AH$1291, 32, FALSE),"")</f>
        <v>0.78306651000000005</v>
      </c>
      <c r="E957" s="17">
        <f>_xlfn.IFNA(VLOOKUP(CONCATENATE($A957,"_",$B957), 'Srbench noise 0'!$A$1:$AH$1291, 34, FALSE),"")</f>
        <v>0.16463468000000001</v>
      </c>
      <c r="F957" s="17">
        <f>_xlfn.IFNA(VLOOKUP(CONCATENATE($A957,"_",$B957), 'Srbench noise 0'!$A$1:$AH$1291, 16, FALSE),"")</f>
        <v>28</v>
      </c>
      <c r="G957" s="17">
        <f>_xlfn.IFNA(VLOOKUP(CONCATENATE($A957,"_",$B957), 'Srbench noise 0'!$A$1:$AH$1291, 18, FALSE),"")</f>
        <v>3600.2</v>
      </c>
      <c r="H957" s="17" t="str">
        <f>_xlfn.IFNA(VLOOKUP(CONCATENATE($A957,"_",$B957), 'Srbench noise 0'!$A$1:$AH$1291, 28, FALSE),"")</f>
        <v>-0.28039129*x2**0.5*cos(-10*x0*x1/x2 + x2 + sin(x0*x1) + 1/(x0*x1)) + 0.48930485</v>
      </c>
      <c r="I957" s="17">
        <f t="shared" si="84"/>
        <v>0</v>
      </c>
      <c r="J957" s="17">
        <f t="shared" si="85"/>
        <v>0</v>
      </c>
      <c r="K957" s="4">
        <f t="shared" si="86"/>
        <v>0</v>
      </c>
      <c r="L957" s="3">
        <f>_xlfn.IFNA(VLOOKUP(CONCATENATE($A957,"_",$B957), 'Srbench noise 0.01'!$A$1:$AH$1291, 32, FALSE),"")</f>
        <v>0.78319030999999995</v>
      </c>
      <c r="M957" s="17">
        <f>_xlfn.IFNA(VLOOKUP(CONCATENATE($A957,"_",$B957), 'Srbench noise 0.01'!$A$1:$AH$1291, 34, FALSE),"")</f>
        <v>0.16458769000000001</v>
      </c>
      <c r="N957" s="17">
        <f>_xlfn.IFNA(VLOOKUP(CONCATENATE($A957,"_",$B957), 'Srbench noise 0.01'!$A$1:$AH$1291, 16, FALSE),"")</f>
        <v>28</v>
      </c>
      <c r="O957" s="17">
        <f>_xlfn.IFNA(VLOOKUP(CONCATENATE($A957,"_",$B957), 'Srbench noise 0.01'!$A$1:$AH$1291, 18, FALSE),"")</f>
        <v>3600.3</v>
      </c>
      <c r="P957" s="17" t="str">
        <f>_xlfn.IFNA(VLOOKUP(CONCATENATE($A957,"_",$B957), 'Srbench noise 0.01'!$A$1:$AH$1291, 28, FALSE),"")</f>
        <v>-0.28*x2**0.5*cos(-10*x0*x1/x2 + x2 + sin(x0*x1) + 1/(x0*x1)) + 0.49</v>
      </c>
      <c r="Q957" s="17">
        <f t="shared" si="87"/>
        <v>0</v>
      </c>
      <c r="R957" s="17">
        <f t="shared" si="88"/>
        <v>0</v>
      </c>
      <c r="S957" s="4">
        <f t="shared" si="89"/>
        <v>0</v>
      </c>
    </row>
    <row r="958" spans="1:19" x14ac:dyDescent="0.25">
      <c r="A958" t="s">
        <v>63</v>
      </c>
      <c r="B958">
        <v>15795</v>
      </c>
      <c r="C958" t="str">
        <f>VLOOKUP(A958,'srbench true models'!$A$1:$B$133,2,FALSE)</f>
        <v xml:space="preserve"> sin(E_n*t/(h/(2*3.1415926535)))**2</v>
      </c>
      <c r="D958" s="3">
        <f>_xlfn.IFNA(VLOOKUP(CONCATENATE($A958,"_",$B958), 'Srbench noise 0'!$A$1:$AH$1291, 32, FALSE),"")</f>
        <v>2.2150199999999998E-3</v>
      </c>
      <c r="E958" s="17">
        <f>_xlfn.IFNA(VLOOKUP(CONCATENATE($A958,"_",$B958), 'Srbench noise 0'!$A$1:$AH$1291, 34, FALSE),"")</f>
        <v>0.35419732999999998</v>
      </c>
      <c r="F958" s="17">
        <f>_xlfn.IFNA(VLOOKUP(CONCATENATE($A958,"_",$B958), 'Srbench noise 0'!$A$1:$AH$1291, 16, FALSE),"")</f>
        <v>14</v>
      </c>
      <c r="G958" s="17">
        <f>_xlfn.IFNA(VLOOKUP(CONCATENATE($A958,"_",$B958), 'Srbench noise 0'!$A$1:$AH$1291, 18, FALSE),"")</f>
        <v>3600.9</v>
      </c>
      <c r="H958" s="17" t="str">
        <f>_xlfn.IFNA(VLOOKUP(CONCATENATE($A958,"_",$B958), 'Srbench noise 0'!$A$1:$AH$1291, 28, FALSE),"")</f>
        <v>0.26832291*x1*x2*sin(x0) - 0.54995613*x1 - 0.36535427*x2 + 1.27365837</v>
      </c>
      <c r="I958" s="17">
        <f t="shared" si="84"/>
        <v>0</v>
      </c>
      <c r="J958" s="17">
        <f t="shared" si="85"/>
        <v>0</v>
      </c>
      <c r="K958" s="4">
        <f t="shared" si="86"/>
        <v>0</v>
      </c>
      <c r="L958" s="3">
        <f>_xlfn.IFNA(VLOOKUP(CONCATENATE($A958,"_",$B958), 'Srbench noise 0.01'!$A$1:$AH$1291, 32, FALSE),"")</f>
        <v>-8.0940100000000004E-3</v>
      </c>
      <c r="M958" s="17">
        <f>_xlfn.IFNA(VLOOKUP(CONCATENATE($A958,"_",$B958), 'Srbench noise 0.01'!$A$1:$AH$1291, 34, FALSE),"")</f>
        <v>0.35602239000000002</v>
      </c>
      <c r="N958" s="17">
        <f>_xlfn.IFNA(VLOOKUP(CONCATENATE($A958,"_",$B958), 'Srbench noise 0.01'!$A$1:$AH$1291, 16, FALSE),"")</f>
        <v>14</v>
      </c>
      <c r="O958" s="17">
        <f>_xlfn.IFNA(VLOOKUP(CONCATENATE($A958,"_",$B958), 'Srbench noise 0.01'!$A$1:$AH$1291, 18, FALSE),"")</f>
        <v>3600.2</v>
      </c>
      <c r="P958" s="17" t="str">
        <f>_xlfn.IFNA(VLOOKUP(CONCATENATE($A958,"_",$B958), 'Srbench noise 0.01'!$A$1:$AH$1291, 28, FALSE),"")</f>
        <v>0.27*x1*x2*sin(x0) - 0.55*x1 - 0.36*x2 + 1.27</v>
      </c>
      <c r="Q958" s="17">
        <f t="shared" si="87"/>
        <v>0</v>
      </c>
      <c r="R958" s="17">
        <f t="shared" si="88"/>
        <v>0</v>
      </c>
      <c r="S958" s="4">
        <f t="shared" si="89"/>
        <v>0</v>
      </c>
    </row>
    <row r="959" spans="1:19" x14ac:dyDescent="0.25">
      <c r="A959" t="s">
        <v>63</v>
      </c>
      <c r="B959">
        <v>16850</v>
      </c>
      <c r="C959" t="str">
        <f>VLOOKUP(A959,'srbench true models'!$A$1:$B$133,2,FALSE)</f>
        <v xml:space="preserve"> sin(E_n*t/(h/(2*3.1415926535)))**2</v>
      </c>
      <c r="D959" s="3">
        <f>_xlfn.IFNA(VLOOKUP(CONCATENATE($A959,"_",$B959), 'Srbench noise 0'!$A$1:$AH$1291, 32, FALSE),"")</f>
        <v>0.99839758000000001</v>
      </c>
      <c r="E959" s="17">
        <f>_xlfn.IFNA(VLOOKUP(CONCATENATE($A959,"_",$B959), 'Srbench noise 0'!$A$1:$AH$1291, 34, FALSE),"")</f>
        <v>1.411483E-2</v>
      </c>
      <c r="F959" s="17">
        <f>_xlfn.IFNA(VLOOKUP(CONCATENATE($A959,"_",$B959), 'Srbench noise 0'!$A$1:$AH$1291, 16, FALSE),"")</f>
        <v>14</v>
      </c>
      <c r="G959" s="17">
        <f>_xlfn.IFNA(VLOOKUP(CONCATENATE($A959,"_",$B959), 'Srbench noise 0'!$A$1:$AH$1291, 18, FALSE),"")</f>
        <v>3601.3</v>
      </c>
      <c r="H959" s="17" t="str">
        <f>_xlfn.IFNA(VLOOKUP(CONCATENATE($A959,"_",$B959), 'Srbench noise 0'!$A$1:$AH$1291, 28, FALSE),"")</f>
        <v>0.5001412 - 0.49963599*cos(12.64159265*x0*x1/x2 - 12.64159265)</v>
      </c>
      <c r="I959" s="17">
        <f t="shared" si="84"/>
        <v>0</v>
      </c>
      <c r="J959" s="17">
        <f t="shared" si="85"/>
        <v>0</v>
      </c>
      <c r="K959" s="4">
        <f t="shared" si="86"/>
        <v>0</v>
      </c>
      <c r="L959" s="3">
        <f>_xlfn.IFNA(VLOOKUP(CONCATENATE($A959,"_",$B959), 'Srbench noise 0.01'!$A$1:$AH$1291, 32, FALSE),"")</f>
        <v>0.99846338000000001</v>
      </c>
      <c r="M959" s="17">
        <f>_xlfn.IFNA(VLOOKUP(CONCATENATE($A959,"_",$B959), 'Srbench noise 0.01'!$A$1:$AH$1291, 34, FALSE),"")</f>
        <v>1.3821989999999999E-2</v>
      </c>
      <c r="N959" s="17">
        <f>_xlfn.IFNA(VLOOKUP(CONCATENATE($A959,"_",$B959), 'Srbench noise 0.01'!$A$1:$AH$1291, 16, FALSE),"")</f>
        <v>14</v>
      </c>
      <c r="O959" s="17">
        <f>_xlfn.IFNA(VLOOKUP(CONCATENATE($A959,"_",$B959), 'Srbench noise 0.01'!$A$1:$AH$1291, 18, FALSE),"")</f>
        <v>43</v>
      </c>
      <c r="P959" s="17" t="str">
        <f>_xlfn.IFNA(VLOOKUP(CONCATENATE($A959,"_",$B959), 'Srbench noise 0.01'!$A$1:$AH$1291, 28, FALSE),"")</f>
        <v>0.5 - 0.5*cos(12.64*x0*x1/x2 - 12.64)</v>
      </c>
      <c r="Q959" s="17">
        <f t="shared" si="87"/>
        <v>0</v>
      </c>
      <c r="R959" s="17">
        <f t="shared" si="88"/>
        <v>0</v>
      </c>
      <c r="S959" s="4">
        <f t="shared" si="89"/>
        <v>0</v>
      </c>
    </row>
    <row r="960" spans="1:19" x14ac:dyDescent="0.25">
      <c r="A960" t="s">
        <v>63</v>
      </c>
      <c r="B960">
        <v>21962</v>
      </c>
      <c r="C960" t="str">
        <f>VLOOKUP(A960,'srbench true models'!$A$1:$B$133,2,FALSE)</f>
        <v xml:space="preserve"> sin(E_n*t/(h/(2*3.1415926535)))**2</v>
      </c>
      <c r="D960" s="3">
        <f>_xlfn.IFNA(VLOOKUP(CONCATENATE($A960,"_",$B960), 'Srbench noise 0'!$A$1:$AH$1291, 32, FALSE),"")</f>
        <v>0.97684908999999998</v>
      </c>
      <c r="E960" s="17">
        <f>_xlfn.IFNA(VLOOKUP(CONCATENATE($A960,"_",$B960), 'Srbench noise 0'!$A$1:$AH$1291, 34, FALSE),"")</f>
        <v>5.3820609999999998E-2</v>
      </c>
      <c r="F960" s="17">
        <f>_xlfn.IFNA(VLOOKUP(CONCATENATE($A960,"_",$B960), 'Srbench noise 0'!$A$1:$AH$1291, 16, FALSE),"")</f>
        <v>34</v>
      </c>
      <c r="G960" s="17">
        <f>_xlfn.IFNA(VLOOKUP(CONCATENATE($A960,"_",$B960), 'Srbench noise 0'!$A$1:$AH$1291, 18, FALSE),"")</f>
        <v>3600.6</v>
      </c>
      <c r="H960" s="17" t="str">
        <f>_xlfn.IFNA(VLOOKUP(CONCATENATE($A960,"_",$B960), 'Srbench noise 0'!$A$1:$AH$1291, 28, FALSE),"")</f>
        <v>0.50112892 - 0.49569504*sin(x0*x1 + 10.5*x0*x1/x2 + x0*sin(x2)/x2 + x1**2*sin(x2**(-3)) + 1/x1)</v>
      </c>
      <c r="I960" s="17">
        <f t="shared" si="84"/>
        <v>0</v>
      </c>
      <c r="J960" s="17">
        <f t="shared" si="85"/>
        <v>0</v>
      </c>
      <c r="K960" s="4">
        <f t="shared" si="86"/>
        <v>0</v>
      </c>
      <c r="L960" s="3">
        <f>_xlfn.IFNA(VLOOKUP(CONCATENATE($A960,"_",$B960), 'Srbench noise 0.01'!$A$1:$AH$1291, 32, FALSE),"")</f>
        <v>0.97674963000000004</v>
      </c>
      <c r="M960" s="17">
        <f>_xlfn.IFNA(VLOOKUP(CONCATENATE($A960,"_",$B960), 'Srbench noise 0.01'!$A$1:$AH$1291, 34, FALSE),"")</f>
        <v>5.3936100000000001E-2</v>
      </c>
      <c r="N960" s="17">
        <f>_xlfn.IFNA(VLOOKUP(CONCATENATE($A960,"_",$B960), 'Srbench noise 0.01'!$A$1:$AH$1291, 16, FALSE),"")</f>
        <v>34</v>
      </c>
      <c r="O960" s="17">
        <f>_xlfn.IFNA(VLOOKUP(CONCATENATE($A960,"_",$B960), 'Srbench noise 0.01'!$A$1:$AH$1291, 18, FALSE),"")</f>
        <v>3600.3</v>
      </c>
      <c r="P960" s="17" t="str">
        <f>_xlfn.IFNA(VLOOKUP(CONCATENATE($A960,"_",$B960), 'Srbench noise 0.01'!$A$1:$AH$1291, 28, FALSE),"")</f>
        <v>0.5 - 0.5*sin(x0*x1 + 10.5*x0*x1/x2 + x0*sin(x2)/x2 + x1**2*sin(x2**(-3)) + 1/x1)</v>
      </c>
      <c r="Q960" s="17">
        <f t="shared" si="87"/>
        <v>0</v>
      </c>
      <c r="R960" s="17">
        <f t="shared" si="88"/>
        <v>0</v>
      </c>
      <c r="S960" s="4">
        <f t="shared" si="89"/>
        <v>0</v>
      </c>
    </row>
    <row r="961" spans="1:19" x14ac:dyDescent="0.25">
      <c r="A961" t="s">
        <v>63</v>
      </c>
      <c r="B961">
        <v>23654</v>
      </c>
      <c r="C961" t="str">
        <f>VLOOKUP(A961,'srbench true models'!$A$1:$B$133,2,FALSE)</f>
        <v xml:space="preserve"> sin(E_n*t/(h/(2*3.1415926535)))**2</v>
      </c>
      <c r="D961" s="3">
        <f>_xlfn.IFNA(VLOOKUP(CONCATENATE($A961,"_",$B961), 'Srbench noise 0'!$A$1:$AH$1291, 32, FALSE),"")</f>
        <v>0.99879554000000004</v>
      </c>
      <c r="E961" s="17">
        <f>_xlfn.IFNA(VLOOKUP(CONCATENATE($A961,"_",$B961), 'Srbench noise 0'!$A$1:$AH$1291, 34, FALSE),"")</f>
        <v>1.232537E-2</v>
      </c>
      <c r="F961" s="17">
        <f>_xlfn.IFNA(VLOOKUP(CONCATENATE($A961,"_",$B961), 'Srbench noise 0'!$A$1:$AH$1291, 16, FALSE),"")</f>
        <v>14</v>
      </c>
      <c r="G961" s="17">
        <f>_xlfn.IFNA(VLOOKUP(CONCATENATE($A961,"_",$B961), 'Srbench noise 0'!$A$1:$AH$1291, 18, FALSE),"")</f>
        <v>3601.3</v>
      </c>
      <c r="H961" s="17" t="str">
        <f>_xlfn.IFNA(VLOOKUP(CONCATENATE($A961,"_",$B961), 'Srbench noise 0'!$A$1:$AH$1291, 28, FALSE),"")</f>
        <v>0.49967632 - 0.49959237*cos(12.5*x0*x1/x2 - 12.5)</v>
      </c>
      <c r="I961" s="17">
        <f t="shared" si="84"/>
        <v>0</v>
      </c>
      <c r="J961" s="17">
        <f t="shared" si="85"/>
        <v>0</v>
      </c>
      <c r="K961" s="4">
        <f t="shared" si="86"/>
        <v>0</v>
      </c>
      <c r="L961" s="3">
        <f>_xlfn.IFNA(VLOOKUP(CONCATENATE($A961,"_",$B961), 'Srbench noise 0.01'!$A$1:$AH$1291, 32, FALSE),"")</f>
        <v>0.99879390999999995</v>
      </c>
      <c r="M961" s="17">
        <f>_xlfn.IFNA(VLOOKUP(CONCATENATE($A961,"_",$B961), 'Srbench noise 0.01'!$A$1:$AH$1291, 34, FALSE),"")</f>
        <v>1.2333709999999999E-2</v>
      </c>
      <c r="N961" s="17">
        <f>_xlfn.IFNA(VLOOKUP(CONCATENATE($A961,"_",$B961), 'Srbench noise 0.01'!$A$1:$AH$1291, 16, FALSE),"")</f>
        <v>14</v>
      </c>
      <c r="O961" s="17">
        <f>_xlfn.IFNA(VLOOKUP(CONCATENATE($A961,"_",$B961), 'Srbench noise 0.01'!$A$1:$AH$1291, 18, FALSE),"")</f>
        <v>1970.9</v>
      </c>
      <c r="P961" s="17" t="str">
        <f>_xlfn.IFNA(VLOOKUP(CONCATENATE($A961,"_",$B961), 'Srbench noise 0.01'!$A$1:$AH$1291, 28, FALSE),"")</f>
        <v>0.5 - 0.5*cos(12.5*x0*x1/x2 - 12.5)</v>
      </c>
      <c r="Q961" s="17">
        <f t="shared" si="87"/>
        <v>0</v>
      </c>
      <c r="R961" s="17">
        <f t="shared" si="88"/>
        <v>0</v>
      </c>
      <c r="S961" s="4">
        <f t="shared" si="89"/>
        <v>0</v>
      </c>
    </row>
    <row r="962" spans="1:19" x14ac:dyDescent="0.25">
      <c r="A962" t="s">
        <v>63</v>
      </c>
      <c r="B962">
        <v>28020</v>
      </c>
      <c r="C962" t="str">
        <f>VLOOKUP(A962,'srbench true models'!$A$1:$B$133,2,FALSE)</f>
        <v xml:space="preserve"> sin(E_n*t/(h/(2*3.1415926535)))**2</v>
      </c>
      <c r="D962" s="3">
        <f>_xlfn.IFNA(VLOOKUP(CONCATENATE($A962,"_",$B962), 'Srbench noise 0'!$A$1:$AH$1291, 32, FALSE),"")</f>
        <v>0.71084320000000001</v>
      </c>
      <c r="E962" s="17">
        <f>_xlfn.IFNA(VLOOKUP(CONCATENATE($A962,"_",$B962), 'Srbench noise 0'!$A$1:$AH$1291, 34, FALSE),"")</f>
        <v>0.18947542000000001</v>
      </c>
      <c r="F962" s="17">
        <f>_xlfn.IFNA(VLOOKUP(CONCATENATE($A962,"_",$B962), 'Srbench noise 0'!$A$1:$AH$1291, 16, FALSE),"")</f>
        <v>54</v>
      </c>
      <c r="G962" s="17">
        <f>_xlfn.IFNA(VLOOKUP(CONCATENATE($A962,"_",$B962), 'Srbench noise 0'!$A$1:$AH$1291, 18, FALSE),"")</f>
        <v>3601.3</v>
      </c>
      <c r="H962" s="17" t="str">
        <f>_xlfn.IFNA(VLOOKUP(CONCATENATE($A962,"_",$B962), 'Srbench noise 0'!$A$1:$AH$1291, 28, FALSE),"")</f>
        <v>0.56935929*sin(log(x2))*cos(x0**2*x1**2/log(x2) + 0.33333333*x1/(1 - 0.11111111*x2)**0.5 - sin(x0)*sin(2*x0*x1 + 2/(x0**2*(x1 + 1))) + 2*sin(x2)) + 0.49226543</v>
      </c>
      <c r="I962" s="17">
        <f t="shared" si="84"/>
        <v>0</v>
      </c>
      <c r="J962" s="17">
        <f t="shared" si="85"/>
        <v>0</v>
      </c>
      <c r="K962" s="4">
        <f t="shared" si="86"/>
        <v>0</v>
      </c>
      <c r="L962" s="3">
        <f>_xlfn.IFNA(VLOOKUP(CONCATENATE($A962,"_",$B962), 'Srbench noise 0.01'!$A$1:$AH$1291, 32, FALSE),"")</f>
        <v>0.92287947999999997</v>
      </c>
      <c r="M962" s="17">
        <f>_xlfn.IFNA(VLOOKUP(CONCATENATE($A962,"_",$B962), 'Srbench noise 0.01'!$A$1:$AH$1291, 34, FALSE),"")</f>
        <v>9.7852320000000007E-2</v>
      </c>
      <c r="N962" s="17">
        <f>_xlfn.IFNA(VLOOKUP(CONCATENATE($A962,"_",$B962), 'Srbench noise 0.01'!$A$1:$AH$1291, 16, FALSE),"")</f>
        <v>73</v>
      </c>
      <c r="O962" s="17">
        <f>_xlfn.IFNA(VLOOKUP(CONCATENATE($A962,"_",$B962), 'Srbench noise 0.01'!$A$1:$AH$1291, 18, FALSE),"")</f>
        <v>3601.4</v>
      </c>
      <c r="P962" s="17" t="str">
        <f>_xlfn.IFNA(VLOOKUP(CONCATENATE($A962,"_",$B962), 'Srbench noise 0.01'!$A$1:$AH$1291, 28, FALSE),"")</f>
        <v>(x2*(0.42*log(x2)*sin(x0**2*x1 + x0*sin(x2) + x1 + (x0*x1 + x1 + 1)**2/x2**2) + 0.5) + 0.52*sin(x2)*sin(x0**2*x1 + x1*sin(x2) + 0.71*x1 + 4*(0.5*x0*x1/x2 + 1 + 0.5/x2)**2))/x2</v>
      </c>
      <c r="Q962" s="17">
        <f t="shared" si="87"/>
        <v>0</v>
      </c>
      <c r="R962" s="17">
        <f t="shared" si="88"/>
        <v>0</v>
      </c>
      <c r="S962" s="4">
        <f t="shared" si="89"/>
        <v>0</v>
      </c>
    </row>
    <row r="963" spans="1:19" x14ac:dyDescent="0.25">
      <c r="A963" t="s">
        <v>63</v>
      </c>
      <c r="B963">
        <v>29910</v>
      </c>
      <c r="C963" t="str">
        <f>VLOOKUP(A963,'srbench true models'!$A$1:$B$133,2,FALSE)</f>
        <v xml:space="preserve"> sin(E_n*t/(h/(2*3.1415926535)))**2</v>
      </c>
      <c r="D963" s="3">
        <f>_xlfn.IFNA(VLOOKUP(CONCATENATE($A963,"_",$B963), 'Srbench noise 0'!$A$1:$AH$1291, 32, FALSE),"")</f>
        <v>0.65580775999999996</v>
      </c>
      <c r="E963" s="17">
        <f>_xlfn.IFNA(VLOOKUP(CONCATENATE($A963,"_",$B963), 'Srbench noise 0'!$A$1:$AH$1291, 34, FALSE),"")</f>
        <v>0.20770984000000001</v>
      </c>
      <c r="F963" s="17">
        <f>_xlfn.IFNA(VLOOKUP(CONCATENATE($A963,"_",$B963), 'Srbench noise 0'!$A$1:$AH$1291, 16, FALSE),"")</f>
        <v>61</v>
      </c>
      <c r="G963" s="17">
        <f>_xlfn.IFNA(VLOOKUP(CONCATENATE($A963,"_",$B963), 'Srbench noise 0'!$A$1:$AH$1291, 18, FALSE),"")</f>
        <v>3601.9</v>
      </c>
      <c r="H963" s="17" t="str">
        <f>_xlfn.IFNA(VLOOKUP(CONCATENATE($A963,"_",$B963), 'Srbench noise 0'!$A$1:$AH$1291, 28, FALSE),"")</f>
        <v>0.54318773*cos(x1/x2)*cos(0.1*x0**2*x1 - x1**2/(0.1*x1 + x2**2*sin(x0**(-4))*sin(x1**(-2)) - 1/(x0**3*x1**2)) + 1.1*x2 - 0.45238934 + x2/(x0**6*x1**4)) + 0.51636405</v>
      </c>
      <c r="I963" s="17">
        <f t="shared" si="84"/>
        <v>0</v>
      </c>
      <c r="J963" s="17">
        <f t="shared" si="85"/>
        <v>0</v>
      </c>
      <c r="K963" s="4">
        <f t="shared" si="86"/>
        <v>0</v>
      </c>
      <c r="L963" s="3">
        <f>_xlfn.IFNA(VLOOKUP(CONCATENATE($A963,"_",$B963), 'Srbench noise 0.01'!$A$1:$AH$1291, 32, FALSE),"")</f>
        <v>0.36649322000000001</v>
      </c>
      <c r="M963" s="17">
        <f>_xlfn.IFNA(VLOOKUP(CONCATENATE($A963,"_",$B963), 'Srbench noise 0.01'!$A$1:$AH$1291, 34, FALSE),"")</f>
        <v>0.28179427000000001</v>
      </c>
      <c r="N963" s="17">
        <f>_xlfn.IFNA(VLOOKUP(CONCATENATE($A963,"_",$B963), 'Srbench noise 0.01'!$A$1:$AH$1291, 16, FALSE),"")</f>
        <v>62</v>
      </c>
      <c r="O963" s="17">
        <f>_xlfn.IFNA(VLOOKUP(CONCATENATE($A963,"_",$B963), 'Srbench noise 0.01'!$A$1:$AH$1291, 18, FALSE),"")</f>
        <v>3602.1</v>
      </c>
      <c r="P963" s="17" t="str">
        <f>_xlfn.IFNA(VLOOKUP(CONCATENATE($A963,"_",$B963), 'Srbench noise 0.01'!$A$1:$AH$1291, 28, FALSE),"")</f>
        <v>-0.32*(cos(x2)**2)**0.5*cos(x0**4*x1**3.0/x2**2 + x0*x1 + x1 - 0.9*x2 - 1/(x0**4*x1**2)) - 0.27*cos(x0**4*x1/(x2**2*sin(x1**(-2))) + x0*x1 + x1 - 3*x2) + 0.52</v>
      </c>
      <c r="Q963" s="17">
        <f t="shared" si="87"/>
        <v>0</v>
      </c>
      <c r="R963" s="17">
        <f t="shared" si="88"/>
        <v>0</v>
      </c>
      <c r="S963" s="4">
        <f t="shared" si="89"/>
        <v>0</v>
      </c>
    </row>
    <row r="964" spans="1:19" x14ac:dyDescent="0.25">
      <c r="A964" t="s">
        <v>130</v>
      </c>
      <c r="B964">
        <v>860</v>
      </c>
      <c r="C964" t="str">
        <f>VLOOKUP(A964,'srbench true models'!$A$1:$B$133,2,FALSE)</f>
        <v xml:space="preserve"> (p_d*Ef*t/(h/(2*3.1415926535)))*sin((omega-omega_0)*t/2)**2/((omega-omega_0)*t/2)**2</v>
      </c>
      <c r="D964" s="3">
        <f>_xlfn.IFNA(VLOOKUP(CONCATENATE($A964,"_",$B964), 'Srbench noise 0'!$A$1:$AH$1291, 32, FALSE),"")</f>
        <v>0.92474906000000001</v>
      </c>
      <c r="E964" s="17">
        <f>_xlfn.IFNA(VLOOKUP(CONCATENATE($A964,"_",$B964), 'Srbench noise 0'!$A$1:$AH$1291, 34, FALSE),"")</f>
        <v>3.91896757</v>
      </c>
      <c r="F964" s="17">
        <f>_xlfn.IFNA(VLOOKUP(CONCATENATE($A964,"_",$B964), 'Srbench noise 0'!$A$1:$AH$1291, 16, FALSE),"")</f>
        <v>121</v>
      </c>
      <c r="G964" s="17">
        <f>_xlfn.IFNA(VLOOKUP(CONCATENATE($A964,"_",$B964), 'Srbench noise 0'!$A$1:$AH$1291, 18, FALSE),"")</f>
        <v>3602.6</v>
      </c>
      <c r="H964" s="17" t="str">
        <f>_xlfn.IFNA(VLOOKUP(CONCATENATE($A964,"_",$B964), 'Srbench noise 0'!$A$1:$AH$1291, 28, FALSE),"")</f>
        <v>-2.53313112*x0*x1*x2*cos(2.38400576*x5/x4)/x3 - 1.34442237*x0*x1*x5/x3 + 8.48842387*x0*x1/x3 + 0.731856*x0*x2*x4*cos(5.68348347*x5/x4) - 1.29901805*x0*x2*cos(5.68348347*x5/x4) + 1.26847752*x0 - 3.72951976*x1*x2*cos(3.38400576*x5/x4)/x3 - 8.14300929*log(x4/x5)*cos(2.38400576*x5/x4) + 6.20802706*cos(3.38400576*x5/x4) + 3.62222367 - 1.96134749*x5*log(x5)/x4 + 50.55901506*log(x0)**2*log(x2)*log(x5)*cos(x1)**40/x3**2</v>
      </c>
      <c r="I964" s="17">
        <f t="shared" si="84"/>
        <v>0</v>
      </c>
      <c r="J964" s="17">
        <f t="shared" si="85"/>
        <v>0</v>
      </c>
      <c r="K964" s="4">
        <f t="shared" si="86"/>
        <v>0</v>
      </c>
      <c r="L964" s="3">
        <f>_xlfn.IFNA(VLOOKUP(CONCATENATE($A964,"_",$B964), 'Srbench noise 0.01'!$A$1:$AH$1291, 32, FALSE),"")</f>
        <v>0.92701904000000002</v>
      </c>
      <c r="M964" s="17">
        <f>_xlfn.IFNA(VLOOKUP(CONCATENATE($A964,"_",$B964), 'Srbench noise 0.01'!$A$1:$AH$1291, 34, FALSE),"")</f>
        <v>3.8594060300000002</v>
      </c>
      <c r="N964" s="17">
        <f>_xlfn.IFNA(VLOOKUP(CONCATENATE($A964,"_",$B964), 'Srbench noise 0.01'!$A$1:$AH$1291, 16, FALSE),"")</f>
        <v>124</v>
      </c>
      <c r="O964" s="17">
        <f>_xlfn.IFNA(VLOOKUP(CONCATENATE($A964,"_",$B964), 'Srbench noise 0.01'!$A$1:$AH$1291, 18, FALSE),"")</f>
        <v>3601.1</v>
      </c>
      <c r="P964" s="17" t="str">
        <f>_xlfn.IFNA(VLOOKUP(CONCATENATE($A964,"_",$B964), 'Srbench noise 0.01'!$A$1:$AH$1291, 28, FALSE),"")</f>
        <v>-2.46*x0*x1*x2*cos(2.38*x5/x4)/x3 - 1.41*x0*x1*x5/x3 + 9.08*x0*x1/x3 + 0.4*x0*x2*x4*cos(5.69*x5/x4) + 0.61*x0*x2*cos(5.69*x5/x4 + 5.69/x4) - 3.47*x1*x2*cos(3.38*x5/x4)/x3 - 6.88*log(x4/x5)*cos(2.38*x5/x4) + 6.25*cos(3.38*x5/x4) + 5.02 - 1.97*x5*log(x5)/x4 + 49.13*log(x0)**2*log(x2)*log(x5)*cos(x1)**40/x3**2</v>
      </c>
      <c r="Q964" s="17">
        <f t="shared" si="87"/>
        <v>0</v>
      </c>
      <c r="R964" s="17">
        <f t="shared" si="88"/>
        <v>0</v>
      </c>
      <c r="S964" s="4">
        <f t="shared" si="89"/>
        <v>0</v>
      </c>
    </row>
    <row r="965" spans="1:19" x14ac:dyDescent="0.25">
      <c r="A965" t="s">
        <v>130</v>
      </c>
      <c r="B965">
        <v>4426</v>
      </c>
      <c r="C965" t="str">
        <f>VLOOKUP(A965,'srbench true models'!$A$1:$B$133,2,FALSE)</f>
        <v xml:space="preserve"> (p_d*Ef*t/(h/(2*3.1415926535)))*sin((omega-omega_0)*t/2)**2/((omega-omega_0)*t/2)**2</v>
      </c>
      <c r="D965" s="3">
        <f>_xlfn.IFNA(VLOOKUP(CONCATENATE($A965,"_",$B965), 'Srbench noise 0'!$A$1:$AH$1291, 32, FALSE),"")</f>
        <v>0.96587456000000005</v>
      </c>
      <c r="E965" s="17">
        <f>_xlfn.IFNA(VLOOKUP(CONCATENATE($A965,"_",$B965), 'Srbench noise 0'!$A$1:$AH$1291, 34, FALSE),"")</f>
        <v>2.6528456199999999</v>
      </c>
      <c r="F965" s="17">
        <f>_xlfn.IFNA(VLOOKUP(CONCATENATE($A965,"_",$B965), 'Srbench noise 0'!$A$1:$AH$1291, 16, FALSE),"")</f>
        <v>113</v>
      </c>
      <c r="G965" s="17">
        <f>_xlfn.IFNA(VLOOKUP(CONCATENATE($A965,"_",$B965), 'Srbench noise 0'!$A$1:$AH$1291, 18, FALSE),"")</f>
        <v>3612.1</v>
      </c>
      <c r="H965" s="17" t="str">
        <f>_xlfn.IFNA(VLOOKUP(CONCATENATE($A965,"_",$B965), 'Srbench noise 0'!$A$1:$AH$1291, 28, FALSE),"")</f>
        <v>x0*x1*(-0.78638556*x2*x5**2*(x4 + 2)*sin(4.36025611*x4*sin(1/x5)) - 0.84605377*x4**2*sin(3.14159265*x4*sin(1/x5)) + x4*x5**2*(36.45429665*x2*sin(1/x5) + 4.28360886*sin(x4/x5))/(x4 + 2) + x4*x5*(-1.04471328*x2**2*x5*sin(1/x5) - 0.77704827*x4*log(x2**2)*sin(1/x5) - 4.05618787*(x2/x4)**0.5 + 2.88764659*sin(4.36025611*x4*sin(1/x5))))/(x3*x4*x5)</v>
      </c>
      <c r="I965" s="17">
        <f t="shared" ref="I965:I1028" si="90">IF(D965&gt;0.999,1,0)</f>
        <v>0</v>
      </c>
      <c r="J965" s="17">
        <f t="shared" ref="J965:J1028" si="91">IF(AND(D965=1, E965&lt;0.000001),1,IF(AND(D965&gt;0.999,E965&lt;0.001),"?",0))</f>
        <v>0</v>
      </c>
      <c r="K965" s="4">
        <f t="shared" ref="K965:K1028" si="92">IF(J965&lt;&gt;"?",J965,"")</f>
        <v>0</v>
      </c>
      <c r="L965" s="3">
        <f>_xlfn.IFNA(VLOOKUP(CONCATENATE($A965,"_",$B965), 'Srbench noise 0.01'!$A$1:$AH$1291, 32, FALSE),"")</f>
        <v>0.97548959999999996</v>
      </c>
      <c r="M965" s="17">
        <f>_xlfn.IFNA(VLOOKUP(CONCATENATE($A965,"_",$B965), 'Srbench noise 0.01'!$A$1:$AH$1291, 34, FALSE),"")</f>
        <v>2.2482678900000002</v>
      </c>
      <c r="N965" s="17">
        <f>_xlfn.IFNA(VLOOKUP(CONCATENATE($A965,"_",$B965), 'Srbench noise 0.01'!$A$1:$AH$1291, 16, FALSE),"")</f>
        <v>84</v>
      </c>
      <c r="O965" s="17">
        <f>_xlfn.IFNA(VLOOKUP(CONCATENATE($A965,"_",$B965), 'Srbench noise 0.01'!$A$1:$AH$1291, 18, FALSE),"")</f>
        <v>3602.3</v>
      </c>
      <c r="P965" s="17" t="str">
        <f>_xlfn.IFNA(VLOOKUP(CONCATENATE($A965,"_",$B965), 'Srbench noise 0.01'!$A$1:$AH$1291, 28, FALSE),"")</f>
        <v>-0.5*x0*x1*x2**2*x4*sin(1/(x4 + x5/x2))/x3 + 2.55*x0*x1*x2*x5*sin(1/x5)/(x3*(x4 + 1)) + 20.8*x0*x1*x2/(x3*(x2*(-x4 + x5)**2/x5 + 2.14)) - 3.96*x0*x1*x2*x5*sin(x4*sin(1/x5))/(x3*x4) + 0.31</v>
      </c>
      <c r="Q965" s="17">
        <f t="shared" ref="Q965:Q1028" si="93">IF(L965&gt;0.999,1,0)</f>
        <v>0</v>
      </c>
      <c r="R965" s="17">
        <f t="shared" ref="R965:R1028" si="94">IF(AND(L965=1, M965&lt;0.000001),1,IF(AND(L965&gt;0.999,M965&lt;0.001),"?",0))</f>
        <v>0</v>
      </c>
      <c r="S965" s="4">
        <f t="shared" ref="S965:S1028" si="95">IF(R965&lt;&gt;"?",R965,"")</f>
        <v>0</v>
      </c>
    </row>
    <row r="966" spans="1:19" x14ac:dyDescent="0.25">
      <c r="A966" t="s">
        <v>130</v>
      </c>
      <c r="B966">
        <v>5390</v>
      </c>
      <c r="C966" t="str">
        <f>VLOOKUP(A966,'srbench true models'!$A$1:$B$133,2,FALSE)</f>
        <v xml:space="preserve"> (p_d*Ef*t/(h/(2*3.1415926535)))*sin((omega-omega_0)*t/2)**2/((omega-omega_0)*t/2)**2</v>
      </c>
      <c r="D966" s="3">
        <f>_xlfn.IFNA(VLOOKUP(CONCATENATE($A966,"_",$B966), 'Srbench noise 0'!$A$1:$AH$1291, 32, FALSE),"")</f>
        <v>0.99731707000000003</v>
      </c>
      <c r="E966" s="17">
        <f>_xlfn.IFNA(VLOOKUP(CONCATENATE($A966,"_",$B966), 'Srbench noise 0'!$A$1:$AH$1291, 34, FALSE),"")</f>
        <v>0.74160132999999995</v>
      </c>
      <c r="F966" s="17">
        <f>_xlfn.IFNA(VLOOKUP(CONCATENATE($A966,"_",$B966), 'Srbench noise 0'!$A$1:$AH$1291, 16, FALSE),"")</f>
        <v>73</v>
      </c>
      <c r="G966" s="17">
        <f>_xlfn.IFNA(VLOOKUP(CONCATENATE($A966,"_",$B966), 'Srbench noise 0'!$A$1:$AH$1291, 18, FALSE),"")</f>
        <v>3603</v>
      </c>
      <c r="H966" s="17" t="str">
        <f>_xlfn.IFNA(VLOOKUP(CONCATENATE($A966,"_",$B966), 'Srbench noise 0'!$A$1:$AH$1291, 28, FALSE),"")</f>
        <v>(1.84040998*x0*x1*x2*cos(x4 - x5) - 6.66274128*x0*x1*x2 + 1.75754774*x0*x1*(x2*sin(log(x2))*cos(x4 - x5) - 0.5*log(x2)**2*sin(log(x2)) - 0.5*sin(log(x2))*cos(x4 - x5) + 0.9)**2 + 10.53368899*x0*x1*log(x2) + 9.9543194*x0*x1 - 0.1243872*x3)/x3</v>
      </c>
      <c r="I966" s="17">
        <f t="shared" si="90"/>
        <v>0</v>
      </c>
      <c r="J966" s="17">
        <f t="shared" si="91"/>
        <v>0</v>
      </c>
      <c r="K966" s="4">
        <f t="shared" si="92"/>
        <v>0</v>
      </c>
      <c r="L966" s="3">
        <f>_xlfn.IFNA(VLOOKUP(CONCATENATE($A966,"_",$B966), 'Srbench noise 0.01'!$A$1:$AH$1291, 32, FALSE),"")</f>
        <v>0.99829668999999999</v>
      </c>
      <c r="M966" s="17">
        <f>_xlfn.IFNA(VLOOKUP(CONCATENATE($A966,"_",$B966), 'Srbench noise 0.01'!$A$1:$AH$1291, 34, FALSE),"")</f>
        <v>0.59089944999999999</v>
      </c>
      <c r="N966" s="17">
        <f>_xlfn.IFNA(VLOOKUP(CONCATENATE($A966,"_",$B966), 'Srbench noise 0.01'!$A$1:$AH$1291, 16, FALSE),"")</f>
        <v>66</v>
      </c>
      <c r="O966" s="17">
        <f>_xlfn.IFNA(VLOOKUP(CONCATENATE($A966,"_",$B966), 'Srbench noise 0.01'!$A$1:$AH$1291, 18, FALSE),"")</f>
        <v>3602</v>
      </c>
      <c r="P966" s="17" t="str">
        <f>_xlfn.IFNA(VLOOKUP(CONCATENATE($A966,"_",$B966), 'Srbench noise 0.01'!$A$1:$AH$1291, 28, FALSE),"")</f>
        <v>(x0*x1*x2*x3*(-0.95*x2*cos(x4 - x5)**2 - 9.7*x2 + 16.17*log(x2) + 1.6*cos(x4 - x5) + 11.69) + 3.27*x0*x1*x3*(x2*log(x2)*cos(x4 - x5) + 1)**2 - 0.09*x2*x3**2)/(x2*x3**2)</v>
      </c>
      <c r="Q966" s="17">
        <f t="shared" si="93"/>
        <v>0</v>
      </c>
      <c r="R966" s="17">
        <f t="shared" si="94"/>
        <v>0</v>
      </c>
      <c r="S966" s="4">
        <f t="shared" si="95"/>
        <v>0</v>
      </c>
    </row>
    <row r="967" spans="1:19" x14ac:dyDescent="0.25">
      <c r="A967" t="s">
        <v>130</v>
      </c>
      <c r="B967">
        <v>14423</v>
      </c>
      <c r="C967" t="str">
        <f>VLOOKUP(A967,'srbench true models'!$A$1:$B$133,2,FALSE)</f>
        <v xml:space="preserve"> (p_d*Ef*t/(h/(2*3.1415926535)))*sin((omega-omega_0)*t/2)**2/((omega-omega_0)*t/2)**2</v>
      </c>
      <c r="D967" s="3">
        <f>_xlfn.IFNA(VLOOKUP(CONCATENATE($A967,"_",$B967), 'Srbench noise 0'!$A$1:$AH$1291, 32, FALSE),"")</f>
        <v>0.99873502000000003</v>
      </c>
      <c r="E967" s="17">
        <f>_xlfn.IFNA(VLOOKUP(CONCATENATE($A967,"_",$B967), 'Srbench noise 0'!$A$1:$AH$1291, 34, FALSE),"")</f>
        <v>0.50366376000000002</v>
      </c>
      <c r="F967" s="17">
        <f>_xlfn.IFNA(VLOOKUP(CONCATENATE($A967,"_",$B967), 'Srbench noise 0'!$A$1:$AH$1291, 16, FALSE),"")</f>
        <v>80</v>
      </c>
      <c r="G967" s="17">
        <f>_xlfn.IFNA(VLOOKUP(CONCATENATE($A967,"_",$B967), 'Srbench noise 0'!$A$1:$AH$1291, 18, FALSE),"")</f>
        <v>3605.6</v>
      </c>
      <c r="H967" s="17" t="str">
        <f>_xlfn.IFNA(VLOOKUP(CONCATENATE($A967,"_",$B967), 'Srbench noise 0'!$A$1:$AH$1291, 28, FALSE),"")</f>
        <v>x0*x1*(-0.33414514*x2**2*((x4 - x5)**2)**0.5*cos(((x4 - x5)**2)**0.5) - 0.21083521*x2**2 + 3.57250266*x2*cos(((x4 - x5)**2)**0.5) + 0.22558942*exp(x2)*cos(((x4 - x5)**2)**0.5)**2 - 2.7005658*cos(x2 + ((x4 - x5)**2)**0.5) + 3.33576905)/x3</v>
      </c>
      <c r="I967" s="17">
        <f t="shared" si="90"/>
        <v>0</v>
      </c>
      <c r="J967" s="17">
        <f t="shared" si="91"/>
        <v>0</v>
      </c>
      <c r="K967" s="4">
        <f t="shared" si="92"/>
        <v>0</v>
      </c>
      <c r="L967" s="3">
        <f>_xlfn.IFNA(VLOOKUP(CONCATENATE($A967,"_",$B967), 'Srbench noise 0.01'!$A$1:$AH$1291, 32, FALSE),"")</f>
        <v>0.99873663000000001</v>
      </c>
      <c r="M967" s="17">
        <f>_xlfn.IFNA(VLOOKUP(CONCATENATE($A967,"_",$B967), 'Srbench noise 0.01'!$A$1:$AH$1291, 34, FALSE),"")</f>
        <v>0.50334182999999999</v>
      </c>
      <c r="N967" s="17">
        <f>_xlfn.IFNA(VLOOKUP(CONCATENATE($A967,"_",$B967), 'Srbench noise 0.01'!$A$1:$AH$1291, 16, FALSE),"")</f>
        <v>80</v>
      </c>
      <c r="O967" s="17">
        <f>_xlfn.IFNA(VLOOKUP(CONCATENATE($A967,"_",$B967), 'Srbench noise 0.01'!$A$1:$AH$1291, 18, FALSE),"")</f>
        <v>1251.0999999999999</v>
      </c>
      <c r="P967" s="17" t="str">
        <f>_xlfn.IFNA(VLOOKUP(CONCATENATE($A967,"_",$B967), 'Srbench noise 0.01'!$A$1:$AH$1291, 28, FALSE),"")</f>
        <v>x0*x1*(-0.34*x2**2*((x4 - x5)**2)**0.5*cos(((x4 - x5)**2)**0.5) - 0.21*x2**2 + 3.58*x2*cos(((x4 - x5)**2)**0.5) + 0.22*exp(x2)*cos(((x4 - x5)**2)**0.5)**2 - 2.7*cos(x2 + ((x4 - x5)**2)**0.5) + 3.33)/x3</v>
      </c>
      <c r="Q967" s="17">
        <f t="shared" si="93"/>
        <v>0</v>
      </c>
      <c r="R967" s="17">
        <f t="shared" si="94"/>
        <v>0</v>
      </c>
      <c r="S967" s="4">
        <f t="shared" si="95"/>
        <v>0</v>
      </c>
    </row>
    <row r="968" spans="1:19" x14ac:dyDescent="0.25">
      <c r="A968" t="s">
        <v>130</v>
      </c>
      <c r="B968">
        <v>15795</v>
      </c>
      <c r="C968" t="str">
        <f>VLOOKUP(A968,'srbench true models'!$A$1:$B$133,2,FALSE)</f>
        <v xml:space="preserve"> (p_d*Ef*t/(h/(2*3.1415926535)))*sin((omega-omega_0)*t/2)**2/((omega-omega_0)*t/2)**2</v>
      </c>
      <c r="D968" s="3">
        <f>_xlfn.IFNA(VLOOKUP(CONCATENATE($A968,"_",$B968), 'Srbench noise 0'!$A$1:$AH$1291, 32, FALSE),"")</f>
        <v>0.95208393000000002</v>
      </c>
      <c r="E968" s="17">
        <f>_xlfn.IFNA(VLOOKUP(CONCATENATE($A968,"_",$B968), 'Srbench noise 0'!$A$1:$AH$1291, 34, FALSE),"")</f>
        <v>3.12394193</v>
      </c>
      <c r="F968" s="17">
        <f>_xlfn.IFNA(VLOOKUP(CONCATENATE($A968,"_",$B968), 'Srbench noise 0'!$A$1:$AH$1291, 16, FALSE),"")</f>
        <v>73</v>
      </c>
      <c r="G968" s="17">
        <f>_xlfn.IFNA(VLOOKUP(CONCATENATE($A968,"_",$B968), 'Srbench noise 0'!$A$1:$AH$1291, 18, FALSE),"")</f>
        <v>3604.4</v>
      </c>
      <c r="H968" s="17" t="str">
        <f>_xlfn.IFNA(VLOOKUP(CONCATENATE($A968,"_",$B968), 'Srbench noise 0'!$A$1:$AH$1291, 28, FALSE),"")</f>
        <v>x0*x1*(x4*(0.05146123*x2*(x2 + x4)**2*cos(3.14159265*x5*sin(2/x4)) + 2.76975712*x2*cos(sin(2/x4) - 1/(x5*sin(1/x4))) - 1.42398514*x5 + 8.22302007) + 4.04192114*x5*log(x2)*cos(x5*sin(1/(0.55 - x4))))/(x3*x4)</v>
      </c>
      <c r="I968" s="17">
        <f t="shared" si="90"/>
        <v>0</v>
      </c>
      <c r="J968" s="17">
        <f t="shared" si="91"/>
        <v>0</v>
      </c>
      <c r="K968" s="4">
        <f t="shared" si="92"/>
        <v>0</v>
      </c>
      <c r="L968" s="3">
        <f>_xlfn.IFNA(VLOOKUP(CONCATENATE($A968,"_",$B968), 'Srbench noise 0.01'!$A$1:$AH$1291, 32, FALSE),"")</f>
        <v>0.95980043000000004</v>
      </c>
      <c r="M968" s="17">
        <f>_xlfn.IFNA(VLOOKUP(CONCATENATE($A968,"_",$B968), 'Srbench noise 0.01'!$A$1:$AH$1291, 34, FALSE),"")</f>
        <v>2.8613639100000001</v>
      </c>
      <c r="N968" s="17">
        <f>_xlfn.IFNA(VLOOKUP(CONCATENATE($A968,"_",$B968), 'Srbench noise 0.01'!$A$1:$AH$1291, 16, FALSE),"")</f>
        <v>127</v>
      </c>
      <c r="O968" s="17">
        <f>_xlfn.IFNA(VLOOKUP(CONCATENATE($A968,"_",$B968), 'Srbench noise 0.01'!$A$1:$AH$1291, 18, FALSE),"")</f>
        <v>3608.4</v>
      </c>
      <c r="P968" s="17" t="str">
        <f>_xlfn.IFNA(VLOOKUP(CONCATENATE($A968,"_",$B968), 'Srbench noise 0.01'!$A$1:$AH$1291, 28, FALSE),"")</f>
        <v>x0*x1*(1.22*x2**2*x5**2*cos(x5*sin(1/x4))/x4 - 3.35*x2*x4 + x2*x5*(0.04*x2**2*x4**2*cos((x4*(3.14*x5*sin(1/x4) + sin((1 - 0.5*x2)/x2)) + 3.14*x5)/x4) - 1.7*x5 - 7.9*cos(3.14*x5*sin(1/x4) + sin((1 - 0.5*x2)/x2)) + 15.2) + x5*(12.86 - 0.94*x5)*cos(3.14*x5*sin(1/x4) + sin((1 - 0.5*x2)/x2)))/(x2*x3*x5)</v>
      </c>
      <c r="Q968" s="17">
        <f t="shared" si="93"/>
        <v>0</v>
      </c>
      <c r="R968" s="17">
        <f t="shared" si="94"/>
        <v>0</v>
      </c>
      <c r="S968" s="4">
        <f t="shared" si="95"/>
        <v>0</v>
      </c>
    </row>
    <row r="969" spans="1:19" x14ac:dyDescent="0.25">
      <c r="A969" t="s">
        <v>130</v>
      </c>
      <c r="B969">
        <v>16850</v>
      </c>
      <c r="C969" t="str">
        <f>VLOOKUP(A969,'srbench true models'!$A$1:$B$133,2,FALSE)</f>
        <v xml:space="preserve"> (p_d*Ef*t/(h/(2*3.1415926535)))*sin((omega-omega_0)*t/2)**2/((omega-omega_0)*t/2)**2</v>
      </c>
      <c r="D969" s="3">
        <f>_xlfn.IFNA(VLOOKUP(CONCATENATE($A969,"_",$B969), 'Srbench noise 0'!$A$1:$AH$1291, 32, FALSE),"")</f>
        <v>0.92671481</v>
      </c>
      <c r="E969" s="17">
        <f>_xlfn.IFNA(VLOOKUP(CONCATENATE($A969,"_",$B969), 'Srbench noise 0'!$A$1:$AH$1291, 34, FALSE),"")</f>
        <v>3.8957844700000002</v>
      </c>
      <c r="F969" s="17">
        <f>_xlfn.IFNA(VLOOKUP(CONCATENATE($A969,"_",$B969), 'Srbench noise 0'!$A$1:$AH$1291, 16, FALSE),"")</f>
        <v>102</v>
      </c>
      <c r="G969" s="17">
        <f>_xlfn.IFNA(VLOOKUP(CONCATENATE($A969,"_",$B969), 'Srbench noise 0'!$A$1:$AH$1291, 18, FALSE),"")</f>
        <v>3605.4</v>
      </c>
      <c r="H969" s="17" t="str">
        <f>_xlfn.IFNA(VLOOKUP(CONCATENATE($A969,"_",$B969), 'Srbench noise 0'!$A$1:$AH$1291, 28, FALSE),"")</f>
        <v>-0.46972037*x0*x1*x2*x4*sin(4.12850736*x5/x4) + 0.28176499*x0*x1*x2*x5*sin(4.12850736*x5/x4) - 0.28466892*x0*x1*x2*x5**2/x4 - 0.73008711*x0*x1*x2*x4*sin(4.12850736*x5/x4)/x3 + 0.09839225*x0*x1*x4*x5*sin(4.12850736*x5/x4) + 2.86315027*x0*x1*log(x2) + 7.24938462*x0*x1/x3 + 3.35882277*x0*x2/(x3*x5) + 0.45972083*x1*x5**2*log(x3)/x4 - 2.50254241</v>
      </c>
      <c r="I969" s="17">
        <f t="shared" si="90"/>
        <v>0</v>
      </c>
      <c r="J969" s="17">
        <f t="shared" si="91"/>
        <v>0</v>
      </c>
      <c r="K969" s="4">
        <f t="shared" si="92"/>
        <v>0</v>
      </c>
      <c r="L969" s="3">
        <f>_xlfn.IFNA(VLOOKUP(CONCATENATE($A969,"_",$B969), 'Srbench noise 0.01'!$A$1:$AH$1291, 32, FALSE),"")</f>
        <v>0.92312826000000003</v>
      </c>
      <c r="M969" s="17">
        <f>_xlfn.IFNA(VLOOKUP(CONCATENATE($A969,"_",$B969), 'Srbench noise 0.01'!$A$1:$AH$1291, 34, FALSE),"")</f>
        <v>3.9899748000000002</v>
      </c>
      <c r="N969" s="17">
        <f>_xlfn.IFNA(VLOOKUP(CONCATENATE($A969,"_",$B969), 'Srbench noise 0.01'!$A$1:$AH$1291, 16, FALSE),"")</f>
        <v>101</v>
      </c>
      <c r="O969" s="17">
        <f>_xlfn.IFNA(VLOOKUP(CONCATENATE($A969,"_",$B969), 'Srbench noise 0.01'!$A$1:$AH$1291, 18, FALSE),"")</f>
        <v>3604.6</v>
      </c>
      <c r="P969" s="17" t="str">
        <f>_xlfn.IFNA(VLOOKUP(CONCATENATE($A969,"_",$B969), 'Srbench noise 0.01'!$A$1:$AH$1291, 28, FALSE),"")</f>
        <v>-0.47*x0*x1*x2*x4*sin(4.15*x5/x4) + 0.28*x0*x1*x2*x5*sin(4.15*x5/x4) - 0.3*x0*x1*x2*x5**2/x4 - 0.72*x0*x1*x2*x4*sin(4.15*x5/x4)/x3 + 0.1*x0*x1*x4*x5*sin(4.15*x5/x4) + 3.08*x0*x1*log(x2) + 6.96*x0*x1/x3 + 3.35*x0*x2/(x3*x5) + 0.18*x1*x3*x5**2/x4 - 2.53</v>
      </c>
      <c r="Q969" s="17">
        <f t="shared" si="93"/>
        <v>0</v>
      </c>
      <c r="R969" s="17">
        <f t="shared" si="94"/>
        <v>0</v>
      </c>
      <c r="S969" s="4">
        <f t="shared" si="95"/>
        <v>0</v>
      </c>
    </row>
    <row r="970" spans="1:19" x14ac:dyDescent="0.25">
      <c r="A970" t="s">
        <v>130</v>
      </c>
      <c r="B970">
        <v>21962</v>
      </c>
      <c r="C970" t="str">
        <f>VLOOKUP(A970,'srbench true models'!$A$1:$B$133,2,FALSE)</f>
        <v xml:space="preserve"> (p_d*Ef*t/(h/(2*3.1415926535)))*sin((omega-omega_0)*t/2)**2/((omega-omega_0)*t/2)**2</v>
      </c>
      <c r="D970" s="3">
        <f>_xlfn.IFNA(VLOOKUP(CONCATENATE($A970,"_",$B970), 'Srbench noise 0'!$A$1:$AH$1291, 32, FALSE),"")</f>
        <v>0.92301520999999997</v>
      </c>
      <c r="E970" s="17">
        <f>_xlfn.IFNA(VLOOKUP(CONCATENATE($A970,"_",$B970), 'Srbench noise 0'!$A$1:$AH$1291, 34, FALSE),"")</f>
        <v>3.97509252</v>
      </c>
      <c r="F970" s="17">
        <f>_xlfn.IFNA(VLOOKUP(CONCATENATE($A970,"_",$B970), 'Srbench noise 0'!$A$1:$AH$1291, 16, FALSE),"")</f>
        <v>64</v>
      </c>
      <c r="G970" s="17">
        <f>_xlfn.IFNA(VLOOKUP(CONCATENATE($A970,"_",$B970), 'Srbench noise 0'!$A$1:$AH$1291, 18, FALSE),"")</f>
        <v>3601.6</v>
      </c>
      <c r="H970" s="17" t="str">
        <f>_xlfn.IFNA(VLOOKUP(CONCATENATE($A970,"_",$B970), 'Srbench noise 0'!$A$1:$AH$1291, 28, FALSE),"")</f>
        <v>(-1.4244911*x0*x1*x2*x5*cos(2.80784014*x4*sin(1/x5)) + 1.1915142*x0*x1*x2*cos(-2.80784014*x4*sin(1/x5) + 1.40392007*x4 + 0.5*sin(x5/x4)) - 1.35908672*x0*x1*x4 + 8.80062768*x0*x1 + 1.07315731*x4*cos(2.80784014*x4*sin(1/x5)))/x3</v>
      </c>
      <c r="I970" s="17">
        <f t="shared" si="90"/>
        <v>0</v>
      </c>
      <c r="J970" s="17">
        <f t="shared" si="91"/>
        <v>0</v>
      </c>
      <c r="K970" s="4">
        <f t="shared" si="92"/>
        <v>0</v>
      </c>
      <c r="L970" s="3">
        <f>_xlfn.IFNA(VLOOKUP(CONCATENATE($A970,"_",$B970), 'Srbench noise 0.01'!$A$1:$AH$1291, 32, FALSE),"")</f>
        <v>0.94385472000000004</v>
      </c>
      <c r="M970" s="17">
        <f>_xlfn.IFNA(VLOOKUP(CONCATENATE($A970,"_",$B970), 'Srbench noise 0.01'!$A$1:$AH$1291, 34, FALSE),"")</f>
        <v>3.39469998</v>
      </c>
      <c r="N970" s="17">
        <f>_xlfn.IFNA(VLOOKUP(CONCATENATE($A970,"_",$B970), 'Srbench noise 0.01'!$A$1:$AH$1291, 16, FALSE),"")</f>
        <v>125</v>
      </c>
      <c r="O970" s="17">
        <f>_xlfn.IFNA(VLOOKUP(CONCATENATE($A970,"_",$B970), 'Srbench noise 0.01'!$A$1:$AH$1291, 18, FALSE),"")</f>
        <v>3600.3</v>
      </c>
      <c r="P970" s="17" t="str">
        <f>_xlfn.IFNA(VLOOKUP(CONCATENATE($A970,"_",$B970), 'Srbench noise 0.01'!$A$1:$AH$1291, 28, FALSE),"")</f>
        <v>-0.8*x0*x1*x2*x4/(x3*x5) - 1.09*x0*x1*x4/x3 + 10.59*x0*x1/x3 + 2.26*x1**2*x2**2/(x3 + x4/x0)**2 - 5.72*x1*x2*x5*sin(4.23*x4/x5)/(x3 - 0.5 + x3/x0 + x4/x0) + 4*x1*sin(4.23*x4/x5) - 1.52*x1*sin(4.23*x4/(x5 + 0.5)) - 1.41*x1 + 0.76*x2**2*x5/(x3 + x4/x0)**2 - 0.64*x2*x4/x5 + 8.46 - 7.3/x2</v>
      </c>
      <c r="Q970" s="17">
        <f t="shared" si="93"/>
        <v>0</v>
      </c>
      <c r="R970" s="17">
        <f t="shared" si="94"/>
        <v>0</v>
      </c>
      <c r="S970" s="4">
        <f t="shared" si="95"/>
        <v>0</v>
      </c>
    </row>
    <row r="971" spans="1:19" x14ac:dyDescent="0.25">
      <c r="A971" t="s">
        <v>130</v>
      </c>
      <c r="B971">
        <v>23654</v>
      </c>
      <c r="C971" t="str">
        <f>VLOOKUP(A971,'srbench true models'!$A$1:$B$133,2,FALSE)</f>
        <v xml:space="preserve"> (p_d*Ef*t/(h/(2*3.1415926535)))*sin((omega-omega_0)*t/2)**2/((omega-omega_0)*t/2)**2</v>
      </c>
      <c r="D971" s="3">
        <f>_xlfn.IFNA(VLOOKUP(CONCATENATE($A971,"_",$B971), 'Srbench noise 0'!$A$1:$AH$1291, 32, FALSE),"")</f>
        <v>0.99633020999999999</v>
      </c>
      <c r="E971" s="17">
        <f>_xlfn.IFNA(VLOOKUP(CONCATENATE($A971,"_",$B971), 'Srbench noise 0'!$A$1:$AH$1291, 34, FALSE),"")</f>
        <v>0.87225905999999997</v>
      </c>
      <c r="F971" s="17">
        <f>_xlfn.IFNA(VLOOKUP(CONCATENATE($A971,"_",$B971), 'Srbench noise 0'!$A$1:$AH$1291, 16, FALSE),"")</f>
        <v>62</v>
      </c>
      <c r="G971" s="17">
        <f>_xlfn.IFNA(VLOOKUP(CONCATENATE($A971,"_",$B971), 'Srbench noise 0'!$A$1:$AH$1291, 18, FALSE),"")</f>
        <v>3604.1</v>
      </c>
      <c r="H971" s="17" t="str">
        <f>_xlfn.IFNA(VLOOKUP(CONCATENATE($A971,"_",$B971), 'Srbench noise 0'!$A$1:$AH$1291, 28, FALSE),"")</f>
        <v>x0*x1*((0.5 - x2)*(2.19555946*x2*cos(x4 - x5) - 7.68374957*x2 + 11.9410708*log(x2) + 11.56250155) - 2.14792814*(x2*log(x2)*cos(x4 - x5) - 0.25*cos(x4 - x5) + 0.5)**2)/(x3*(0.5 - x2))</v>
      </c>
      <c r="I971" s="17">
        <f t="shared" si="90"/>
        <v>0</v>
      </c>
      <c r="J971" s="17">
        <f t="shared" si="91"/>
        <v>0</v>
      </c>
      <c r="K971" s="4">
        <f t="shared" si="92"/>
        <v>0</v>
      </c>
      <c r="L971" s="3">
        <f>_xlfn.IFNA(VLOOKUP(CONCATENATE($A971,"_",$B971), 'Srbench noise 0.01'!$A$1:$AH$1291, 32, FALSE),"")</f>
        <v>0.98877996000000001</v>
      </c>
      <c r="M971" s="17">
        <f>_xlfn.IFNA(VLOOKUP(CONCATENATE($A971,"_",$B971), 'Srbench noise 0.01'!$A$1:$AH$1291, 34, FALSE),"")</f>
        <v>1.5251836400000001</v>
      </c>
      <c r="N971" s="17">
        <f>_xlfn.IFNA(VLOOKUP(CONCATENATE($A971,"_",$B971), 'Srbench noise 0.01'!$A$1:$AH$1291, 16, FALSE),"")</f>
        <v>112</v>
      </c>
      <c r="O971" s="17">
        <f>_xlfn.IFNA(VLOOKUP(CONCATENATE($A971,"_",$B971), 'Srbench noise 0.01'!$A$1:$AH$1291, 18, FALSE),"")</f>
        <v>3605</v>
      </c>
      <c r="P971" s="17" t="str">
        <f>_xlfn.IFNA(VLOOKUP(CONCATENATE($A971,"_",$B971), 'Srbench noise 0.01'!$A$1:$AH$1291, 28, FALSE),"")</f>
        <v>(0.47*x0*x1*x2**2*sin(x2**0.5 - x4 + x5)**4 + 8.4*x0*x1*log(x2)*sin(x2**0.5 + x4 - x5) + 5.06*x0*x1 + x3*(4.06*x2**0.5*sin(x2**0.5 - x4 + x5) - 1.6*x2**2*sin(x4 - x5)**4 + 1.69*x2 - 7.05*log(x2)*sin(x2**0.5 + x4 - x5) + 4.36*sin(x4 - x5)**4 - 2.33*sin(x2**0.5 - x4 + x5)**4 - 2.03))/x3</v>
      </c>
      <c r="Q971" s="17">
        <f t="shared" si="93"/>
        <v>0</v>
      </c>
      <c r="R971" s="17">
        <f t="shared" si="94"/>
        <v>0</v>
      </c>
      <c r="S971" s="4">
        <f t="shared" si="95"/>
        <v>0</v>
      </c>
    </row>
    <row r="972" spans="1:19" x14ac:dyDescent="0.25">
      <c r="A972" t="s">
        <v>130</v>
      </c>
      <c r="B972">
        <v>28020</v>
      </c>
      <c r="C972" t="str">
        <f>VLOOKUP(A972,'srbench true models'!$A$1:$B$133,2,FALSE)</f>
        <v xml:space="preserve"> (p_d*Ef*t/(h/(2*3.1415926535)))*sin((omega-omega_0)*t/2)**2/((omega-omega_0)*t/2)**2</v>
      </c>
      <c r="D972" s="3">
        <f>_xlfn.IFNA(VLOOKUP(CONCATENATE($A972,"_",$B972), 'Srbench noise 0'!$A$1:$AH$1291, 32, FALSE),"")</f>
        <v>0.97210569999999996</v>
      </c>
      <c r="E972" s="17">
        <f>_xlfn.IFNA(VLOOKUP(CONCATENATE($A972,"_",$B972), 'Srbench noise 0'!$A$1:$AH$1291, 34, FALSE),"")</f>
        <v>2.4243980700000001</v>
      </c>
      <c r="F972" s="17">
        <f>_xlfn.IFNA(VLOOKUP(CONCATENATE($A972,"_",$B972), 'Srbench noise 0'!$A$1:$AH$1291, 16, FALSE),"")</f>
        <v>49</v>
      </c>
      <c r="G972" s="17">
        <f>_xlfn.IFNA(VLOOKUP(CONCATENATE($A972,"_",$B972), 'Srbench noise 0'!$A$1:$AH$1291, 18, FALSE),"")</f>
        <v>3603.1</v>
      </c>
      <c r="H972" s="17" t="str">
        <f>_xlfn.IFNA(VLOOKUP(CONCATENATE($A972,"_",$B972), 'Srbench noise 0'!$A$1:$AH$1291, 28, FALSE),"")</f>
        <v>(x0*x1*x2**2*(9.899189*log(x2)*cos(((x4 - x5)**2)**0.5 + 0.5) + 2.86341022*log(x2) + 5.85894646) - 1.955e-5*x1**2*x3*(x4 - x5)**10)/(x2**2*x3)</v>
      </c>
      <c r="I972" s="17">
        <f t="shared" si="90"/>
        <v>0</v>
      </c>
      <c r="J972" s="17">
        <f t="shared" si="91"/>
        <v>0</v>
      </c>
      <c r="K972" s="4">
        <f t="shared" si="92"/>
        <v>0</v>
      </c>
      <c r="L972" s="3" t="str">
        <f>_xlfn.IFNA(VLOOKUP(CONCATENATE($A972,"_",$B972), 'Srbench noise 0.01'!$A$1:$AH$1291, 32, FALSE),"")</f>
        <v/>
      </c>
      <c r="M972" s="17" t="str">
        <f>_xlfn.IFNA(VLOOKUP(CONCATENATE($A972,"_",$B972), 'Srbench noise 0.01'!$A$1:$AH$1291, 34, FALSE),"")</f>
        <v/>
      </c>
      <c r="N972" s="17" t="str">
        <f>_xlfn.IFNA(VLOOKUP(CONCATENATE($A972,"_",$B972), 'Srbench noise 0.01'!$A$1:$AH$1291, 16, FALSE),"")</f>
        <v/>
      </c>
      <c r="O972" s="17" t="str">
        <f>_xlfn.IFNA(VLOOKUP(CONCATENATE($A972,"_",$B972), 'Srbench noise 0.01'!$A$1:$AH$1291, 18, FALSE),"")</f>
        <v/>
      </c>
      <c r="P972" s="17" t="str">
        <f>_xlfn.IFNA(VLOOKUP(CONCATENATE($A972,"_",$B972), 'Srbench noise 0.01'!$A$1:$AH$1291, 28, FALSE),"")</f>
        <v/>
      </c>
      <c r="Q972" s="17">
        <f t="shared" si="93"/>
        <v>1</v>
      </c>
      <c r="R972" s="17">
        <f t="shared" si="94"/>
        <v>0</v>
      </c>
      <c r="S972" s="4">
        <f t="shared" si="95"/>
        <v>0</v>
      </c>
    </row>
    <row r="973" spans="1:19" x14ac:dyDescent="0.25">
      <c r="A973" t="s">
        <v>130</v>
      </c>
      <c r="B973">
        <v>29910</v>
      </c>
      <c r="C973" t="str">
        <f>VLOOKUP(A973,'srbench true models'!$A$1:$B$133,2,FALSE)</f>
        <v xml:space="preserve"> (p_d*Ef*t/(h/(2*3.1415926535)))*sin((omega-omega_0)*t/2)**2/((omega-omega_0)*t/2)**2</v>
      </c>
      <c r="D973" s="3">
        <f>_xlfn.IFNA(VLOOKUP(CONCATENATE($A973,"_",$B973), 'Srbench noise 0'!$A$1:$AH$1291, 32, FALSE),"")</f>
        <v>0.99768504000000002</v>
      </c>
      <c r="E973" s="17">
        <f>_xlfn.IFNA(VLOOKUP(CONCATENATE($A973,"_",$B973), 'Srbench noise 0'!$A$1:$AH$1291, 34, FALSE),"")</f>
        <v>0.68302404000000005</v>
      </c>
      <c r="F973" s="17">
        <f>_xlfn.IFNA(VLOOKUP(CONCATENATE($A973,"_",$B973), 'Srbench noise 0'!$A$1:$AH$1291, 16, FALSE),"")</f>
        <v>54</v>
      </c>
      <c r="G973" s="17">
        <f>_xlfn.IFNA(VLOOKUP(CONCATENATE($A973,"_",$B973), 'Srbench noise 0'!$A$1:$AH$1291, 18, FALSE),"")</f>
        <v>3602.1</v>
      </c>
      <c r="H973" s="17" t="str">
        <f>_xlfn.IFNA(VLOOKUP(CONCATENATE($A973,"_",$B973), 'Srbench noise 0'!$A$1:$AH$1291, 28, FALSE),"")</f>
        <v>x0*x1*(6.39098897*(1 - 0.72727273*x2)**2*sin(x4 - x5 + 1.57079633)**2 + 4.6719178*sin(x2) + 4.45920376*sin(x4 - x5 + 1.57079633)*cos(3.14159265/x2) + 6.35104413*sin(x4 - x5 + 1.57079633) + 0.82246328)/x3</v>
      </c>
      <c r="I973" s="17">
        <f t="shared" si="90"/>
        <v>0</v>
      </c>
      <c r="J973" s="17">
        <f t="shared" si="91"/>
        <v>0</v>
      </c>
      <c r="K973" s="4">
        <f t="shared" si="92"/>
        <v>0</v>
      </c>
      <c r="L973" s="3">
        <f>_xlfn.IFNA(VLOOKUP(CONCATENATE($A973,"_",$B973), 'Srbench noise 0.01'!$A$1:$AH$1291, 32, FALSE),"")</f>
        <v>0.99814581999999996</v>
      </c>
      <c r="M973" s="17">
        <f>_xlfn.IFNA(VLOOKUP(CONCATENATE($A973,"_",$B973), 'Srbench noise 0.01'!$A$1:$AH$1291, 34, FALSE),"")</f>
        <v>0.61128033000000004</v>
      </c>
      <c r="N973" s="17">
        <f>_xlfn.IFNA(VLOOKUP(CONCATENATE($A973,"_",$B973), 'Srbench noise 0.01'!$A$1:$AH$1291, 16, FALSE),"")</f>
        <v>56</v>
      </c>
      <c r="O973" s="17">
        <f>_xlfn.IFNA(VLOOKUP(CONCATENATE($A973,"_",$B973), 'Srbench noise 0.01'!$A$1:$AH$1291, 18, FALSE),"")</f>
        <v>3604.3</v>
      </c>
      <c r="P973" s="17" t="str">
        <f>_xlfn.IFNA(VLOOKUP(CONCATENATE($A973,"_",$B973), 'Srbench noise 0.01'!$A$1:$AH$1291, 28, FALSE),"")</f>
        <v>x0*x1*(-0.34*x2**3*sin(-x4 + x5 + 11)**2*cos(x2) - 1.78*x2*sin(-x4 + x5 + 11) + 5.58*sin(x2) + 3.38*sin(-x4 + x5 + 11)*cos(x2 + 0.5) + 0.52*cos(x2)**2)/x3</v>
      </c>
      <c r="Q973" s="17">
        <f t="shared" si="93"/>
        <v>0</v>
      </c>
      <c r="R973" s="17">
        <f t="shared" si="94"/>
        <v>0</v>
      </c>
      <c r="S973" s="4">
        <f t="shared" si="95"/>
        <v>0</v>
      </c>
    </row>
    <row r="974" spans="1:19" x14ac:dyDescent="0.25">
      <c r="A974" t="s">
        <v>136</v>
      </c>
      <c r="B974">
        <v>860</v>
      </c>
      <c r="C974" t="str">
        <f>VLOOKUP(A974,'srbench true models'!$A$1:$B$133,2,FALSE)</f>
        <v xml:space="preserve"> (Z_1*Z_2*alpha*hbar*c/(4*E_n*sin(theta/2)**2))**2</v>
      </c>
      <c r="D974" s="3">
        <f>_xlfn.IFNA(VLOOKUP(CONCATENATE($A974,"_",$B974), 'Srbench noise 0'!$A$1:$AH$1291, 32, FALSE),"")</f>
        <v>0.99999685999999999</v>
      </c>
      <c r="E974" s="17">
        <f>_xlfn.IFNA(VLOOKUP(CONCATENATE($A974,"_",$B974), 'Srbench noise 0'!$A$1:$AH$1291, 34, FALSE),"")</f>
        <v>2.0594250000000001E-2</v>
      </c>
      <c r="F974" s="17">
        <f>_xlfn.IFNA(VLOOKUP(CONCATENATE($A974,"_",$B974), 'Srbench noise 0'!$A$1:$AH$1291, 16, FALSE),"")</f>
        <v>60</v>
      </c>
      <c r="G974" s="17">
        <f>_xlfn.IFNA(VLOOKUP(CONCATENATE($A974,"_",$B974), 'Srbench noise 0'!$A$1:$AH$1291, 18, FALSE),"")</f>
        <v>3603</v>
      </c>
      <c r="H974" s="17" t="str">
        <f>_xlfn.IFNA(VLOOKUP(CONCATENATE($A974,"_",$B974), 'Srbench noise 0'!$A$1:$AH$1291, 28, FALSE),"")</f>
        <v>0.18745818*x0**2*x1**2*x2**2*x3**2*x4**2*log(0.5 + 0.47942554/x6)**2/x5**2 + 0.48660998*x0**2*x1**2*x2**2*x3**2*x4**2/(x5**2*x6**2*log(x6 + 0.9)**2)</v>
      </c>
      <c r="I974" s="17">
        <f t="shared" si="90"/>
        <v>1</v>
      </c>
      <c r="J974" s="17">
        <f t="shared" si="91"/>
        <v>0</v>
      </c>
      <c r="K974" s="4">
        <f t="shared" si="92"/>
        <v>0</v>
      </c>
      <c r="L974" s="3">
        <f>_xlfn.IFNA(VLOOKUP(CONCATENATE($A974,"_",$B974), 'Srbench noise 0.01'!$A$1:$AH$1291, 32, FALSE),"")</f>
        <v>0.99933189</v>
      </c>
      <c r="M974" s="17">
        <f>_xlfn.IFNA(VLOOKUP(CONCATENATE($A974,"_",$B974), 'Srbench noise 0.01'!$A$1:$AH$1291, 34, FALSE),"")</f>
        <v>0.30064285000000002</v>
      </c>
      <c r="N974" s="17">
        <f>_xlfn.IFNA(VLOOKUP(CONCATENATE($A974,"_",$B974), 'Srbench noise 0.01'!$A$1:$AH$1291, 16, FALSE),"")</f>
        <v>27</v>
      </c>
      <c r="O974" s="17">
        <f>_xlfn.IFNA(VLOOKUP(CONCATENATE($A974,"_",$B974), 'Srbench noise 0.01'!$A$1:$AH$1291, 18, FALSE),"")</f>
        <v>94.2</v>
      </c>
      <c r="P974" s="17" t="str">
        <f>_xlfn.IFNA(VLOOKUP(CONCATENATE($A974,"_",$B974), 'Srbench noise 0.01'!$A$1:$AH$1291, 28, FALSE),"")</f>
        <v>0.3*x0**2*x1**2*x2**2*x3**2*x4**2/(x5**2*(0.5 - x6)**2)</v>
      </c>
      <c r="Q974" s="17">
        <f t="shared" si="93"/>
        <v>1</v>
      </c>
      <c r="R974" s="17">
        <f t="shared" si="94"/>
        <v>0</v>
      </c>
      <c r="S974" s="4">
        <f t="shared" si="95"/>
        <v>0</v>
      </c>
    </row>
    <row r="975" spans="1:19" x14ac:dyDescent="0.25">
      <c r="A975" t="s">
        <v>136</v>
      </c>
      <c r="B975">
        <v>4426</v>
      </c>
      <c r="C975" t="str">
        <f>VLOOKUP(A975,'srbench true models'!$A$1:$B$133,2,FALSE)</f>
        <v xml:space="preserve"> (Z_1*Z_2*alpha*hbar*c/(4*E_n*sin(theta/2)**2))**2</v>
      </c>
      <c r="D975" s="3">
        <f>_xlfn.IFNA(VLOOKUP(CONCATENATE($A975,"_",$B975), 'Srbench noise 0'!$A$1:$AH$1291, 32, FALSE),"")</f>
        <v>0.99974218000000004</v>
      </c>
      <c r="E975" s="17">
        <f>_xlfn.IFNA(VLOOKUP(CONCATENATE($A975,"_",$B975), 'Srbench noise 0'!$A$1:$AH$1291, 34, FALSE),"")</f>
        <v>0.19485218000000001</v>
      </c>
      <c r="F975" s="17">
        <f>_xlfn.IFNA(VLOOKUP(CONCATENATE($A975,"_",$B975), 'Srbench noise 0'!$A$1:$AH$1291, 16, FALSE),"")</f>
        <v>58</v>
      </c>
      <c r="G975" s="17">
        <f>_xlfn.IFNA(VLOOKUP(CONCATENATE($A975,"_",$B975), 'Srbench noise 0'!$A$1:$AH$1291, 18, FALSE),"")</f>
        <v>3601.7</v>
      </c>
      <c r="H975" s="17" t="str">
        <f>_xlfn.IFNA(VLOOKUP(CONCATENATE($A975,"_",$B975), 'Srbench noise 0'!$A$1:$AH$1291, 28, FALSE),"")</f>
        <v>0.0085274*x0**2*x1**2*x2**2*x3**2*x4**2*(1 - x6)**2/x5**2 + 0.55628071*x0**2*x1**2*x2**2*x3**2*x4**2/(x5**2*x6**2*log(x6 + 1)**2) - 0.02726439</v>
      </c>
      <c r="I975" s="17">
        <f t="shared" si="90"/>
        <v>1</v>
      </c>
      <c r="J975" s="17">
        <f t="shared" si="91"/>
        <v>0</v>
      </c>
      <c r="K975" s="4">
        <f t="shared" si="92"/>
        <v>0</v>
      </c>
      <c r="L975" s="3">
        <f>_xlfn.IFNA(VLOOKUP(CONCATENATE($A975,"_",$B975), 'Srbench noise 0.01'!$A$1:$AH$1291, 32, FALSE),"")</f>
        <v>0.99933965999999996</v>
      </c>
      <c r="M975" s="17">
        <f>_xlfn.IFNA(VLOOKUP(CONCATENATE($A975,"_",$B975), 'Srbench noise 0.01'!$A$1:$AH$1291, 34, FALSE),"")</f>
        <v>0.31183938</v>
      </c>
      <c r="N975" s="17">
        <f>_xlfn.IFNA(VLOOKUP(CONCATENATE($A975,"_",$B975), 'Srbench noise 0.01'!$A$1:$AH$1291, 16, FALSE),"")</f>
        <v>27</v>
      </c>
      <c r="O975" s="17">
        <f>_xlfn.IFNA(VLOOKUP(CONCATENATE($A975,"_",$B975), 'Srbench noise 0.01'!$A$1:$AH$1291, 18, FALSE),"")</f>
        <v>86.7</v>
      </c>
      <c r="P975" s="17" t="str">
        <f>_xlfn.IFNA(VLOOKUP(CONCATENATE($A975,"_",$B975), 'Srbench noise 0.01'!$A$1:$AH$1291, 28, FALSE),"")</f>
        <v>0.3*x0**2*x1**2*x2**2*x3**2*x4**2/(x5**2*(0.5 - x6)**2)</v>
      </c>
      <c r="Q975" s="17">
        <f t="shared" si="93"/>
        <v>1</v>
      </c>
      <c r="R975" s="17">
        <f t="shared" si="94"/>
        <v>0</v>
      </c>
      <c r="S975" s="4">
        <f t="shared" si="95"/>
        <v>0</v>
      </c>
    </row>
    <row r="976" spans="1:19" x14ac:dyDescent="0.25">
      <c r="A976" t="s">
        <v>136</v>
      </c>
      <c r="B976">
        <v>5390</v>
      </c>
      <c r="C976" t="str">
        <f>VLOOKUP(A976,'srbench true models'!$A$1:$B$133,2,FALSE)</f>
        <v xml:space="preserve"> (Z_1*Z_2*alpha*hbar*c/(4*E_n*sin(theta/2)**2))**2</v>
      </c>
      <c r="D976" s="3">
        <f>_xlfn.IFNA(VLOOKUP(CONCATENATE($A976,"_",$B976), 'Srbench noise 0'!$A$1:$AH$1291, 32, FALSE),"")</f>
        <v>0.99978995999999998</v>
      </c>
      <c r="E976" s="17">
        <f>_xlfn.IFNA(VLOOKUP(CONCATENATE($A976,"_",$B976), 'Srbench noise 0'!$A$1:$AH$1291, 34, FALSE),"")</f>
        <v>0.17642811999999999</v>
      </c>
      <c r="F976" s="17">
        <f>_xlfn.IFNA(VLOOKUP(CONCATENATE($A976,"_",$B976), 'Srbench noise 0'!$A$1:$AH$1291, 16, FALSE),"")</f>
        <v>45</v>
      </c>
      <c r="G976" s="17">
        <f>_xlfn.IFNA(VLOOKUP(CONCATENATE($A976,"_",$B976), 'Srbench noise 0'!$A$1:$AH$1291, 18, FALSE),"")</f>
        <v>3601.5</v>
      </c>
      <c r="H976" s="17" t="str">
        <f>_xlfn.IFNA(VLOOKUP(CONCATENATE($A976,"_",$B976), 'Srbench noise 0'!$A$1:$AH$1291, 28, FALSE),"")</f>
        <v>1.1942732*x0**2*x1**2*x3**2*x4**2/(x5**2*x6**2*(sin(log(x6))/(x2 - 0.84147098*sin(x6 + 1/x6) + 0.9) + 1/x2)**2) - 0.04407812</v>
      </c>
      <c r="I976" s="17">
        <f t="shared" si="90"/>
        <v>1</v>
      </c>
      <c r="J976" s="17">
        <f t="shared" si="91"/>
        <v>0</v>
      </c>
      <c r="K976" s="4">
        <f t="shared" si="92"/>
        <v>0</v>
      </c>
      <c r="L976" s="3">
        <f>_xlfn.IFNA(VLOOKUP(CONCATENATE($A976,"_",$B976), 'Srbench noise 0.01'!$A$1:$AH$1291, 32, FALSE),"")</f>
        <v>0.99933632999999999</v>
      </c>
      <c r="M976" s="17">
        <f>_xlfn.IFNA(VLOOKUP(CONCATENATE($A976,"_",$B976), 'Srbench noise 0.01'!$A$1:$AH$1291, 34, FALSE),"")</f>
        <v>0.31361356000000001</v>
      </c>
      <c r="N976" s="17">
        <f>_xlfn.IFNA(VLOOKUP(CONCATENATE($A976,"_",$B976), 'Srbench noise 0.01'!$A$1:$AH$1291, 16, FALSE),"")</f>
        <v>27</v>
      </c>
      <c r="O976" s="17">
        <f>_xlfn.IFNA(VLOOKUP(CONCATENATE($A976,"_",$B976), 'Srbench noise 0.01'!$A$1:$AH$1291, 18, FALSE),"")</f>
        <v>92.8</v>
      </c>
      <c r="P976" s="17" t="str">
        <f>_xlfn.IFNA(VLOOKUP(CONCATENATE($A976,"_",$B976), 'Srbench noise 0.01'!$A$1:$AH$1291, 28, FALSE),"")</f>
        <v>0.3*x0**2*x1**2*x2**2*x3**2*x4**2/(x5**2*(0.5 - x6)**2)</v>
      </c>
      <c r="Q976" s="17">
        <f t="shared" si="93"/>
        <v>1</v>
      </c>
      <c r="R976" s="17">
        <f t="shared" si="94"/>
        <v>0</v>
      </c>
      <c r="S976" s="4">
        <f t="shared" si="95"/>
        <v>0</v>
      </c>
    </row>
    <row r="977" spans="1:19" x14ac:dyDescent="0.25">
      <c r="A977" t="s">
        <v>136</v>
      </c>
      <c r="B977">
        <v>14423</v>
      </c>
      <c r="C977" t="str">
        <f>VLOOKUP(A977,'srbench true models'!$A$1:$B$133,2,FALSE)</f>
        <v xml:space="preserve"> (Z_1*Z_2*alpha*hbar*c/(4*E_n*sin(theta/2)**2))**2</v>
      </c>
      <c r="D977" s="3">
        <f>_xlfn.IFNA(VLOOKUP(CONCATENATE($A977,"_",$B977), 'Srbench noise 0'!$A$1:$AH$1291, 32, FALSE),"")</f>
        <v>0.99998253999999998</v>
      </c>
      <c r="E977" s="17">
        <f>_xlfn.IFNA(VLOOKUP(CONCATENATE($A977,"_",$B977), 'Srbench noise 0'!$A$1:$AH$1291, 34, FALSE),"")</f>
        <v>5.3167350000000002E-2</v>
      </c>
      <c r="F977" s="17">
        <f>_xlfn.IFNA(VLOOKUP(CONCATENATE($A977,"_",$B977), 'Srbench noise 0'!$A$1:$AH$1291, 16, FALSE),"")</f>
        <v>53</v>
      </c>
      <c r="G977" s="17">
        <f>_xlfn.IFNA(VLOOKUP(CONCATENATE($A977,"_",$B977), 'Srbench noise 0'!$A$1:$AH$1291, 18, FALSE),"")</f>
        <v>3603</v>
      </c>
      <c r="H977" s="17" t="str">
        <f>_xlfn.IFNA(VLOOKUP(CONCATENATE($A977,"_",$B977), 'Srbench noise 0'!$A$1:$AH$1291, 28, FALSE),"")</f>
        <v>0.0040636*x0**2*x1**2*x2**2*x3**2*x4**2*x6**2/x5**2 + 0.48440265*x0**2*x1**2*x2**2*x3**2*x4**2/(x5**2*x6**2*log(x6 + 0.9)**2)</v>
      </c>
      <c r="I977" s="17">
        <f t="shared" si="90"/>
        <v>1</v>
      </c>
      <c r="J977" s="17">
        <f t="shared" si="91"/>
        <v>0</v>
      </c>
      <c r="K977" s="4">
        <f t="shared" si="92"/>
        <v>0</v>
      </c>
      <c r="L977" s="3">
        <f>_xlfn.IFNA(VLOOKUP(CONCATENATE($A977,"_",$B977), 'Srbench noise 0.01'!$A$1:$AH$1291, 32, FALSE),"")</f>
        <v>0.99938883999999995</v>
      </c>
      <c r="M977" s="17">
        <f>_xlfn.IFNA(VLOOKUP(CONCATENATE($A977,"_",$B977), 'Srbench noise 0.01'!$A$1:$AH$1291, 34, FALSE),"")</f>
        <v>0.31455840000000002</v>
      </c>
      <c r="N977" s="17">
        <f>_xlfn.IFNA(VLOOKUP(CONCATENATE($A977,"_",$B977), 'Srbench noise 0.01'!$A$1:$AH$1291, 16, FALSE),"")</f>
        <v>27</v>
      </c>
      <c r="O977" s="17">
        <f>_xlfn.IFNA(VLOOKUP(CONCATENATE($A977,"_",$B977), 'Srbench noise 0.01'!$A$1:$AH$1291, 18, FALSE),"")</f>
        <v>92.3</v>
      </c>
      <c r="P977" s="17" t="str">
        <f>_xlfn.IFNA(VLOOKUP(CONCATENATE($A977,"_",$B977), 'Srbench noise 0.01'!$A$1:$AH$1291, 28, FALSE),"")</f>
        <v>0.3*x0**2*x1**2*x2**2*x3**2*x4**2/(x5**2*(0.5 - x6)**2)</v>
      </c>
      <c r="Q977" s="17">
        <f t="shared" si="93"/>
        <v>1</v>
      </c>
      <c r="R977" s="17">
        <f t="shared" si="94"/>
        <v>0</v>
      </c>
      <c r="S977" s="4">
        <f t="shared" si="95"/>
        <v>0</v>
      </c>
    </row>
    <row r="978" spans="1:19" x14ac:dyDescent="0.25">
      <c r="A978" t="s">
        <v>136</v>
      </c>
      <c r="B978">
        <v>15795</v>
      </c>
      <c r="C978" t="str">
        <f>VLOOKUP(A978,'srbench true models'!$A$1:$B$133,2,FALSE)</f>
        <v xml:space="preserve"> (Z_1*Z_2*alpha*hbar*c/(4*E_n*sin(theta/2)**2))**2</v>
      </c>
      <c r="D978" s="3">
        <f>_xlfn.IFNA(VLOOKUP(CONCATENATE($A978,"_",$B978), 'Srbench noise 0'!$A$1:$AH$1291, 32, FALSE),"")</f>
        <v>0.99985416999999999</v>
      </c>
      <c r="E978" s="17">
        <f>_xlfn.IFNA(VLOOKUP(CONCATENATE($A978,"_",$B978), 'Srbench noise 0'!$A$1:$AH$1291, 34, FALSE),"")</f>
        <v>0.13908138</v>
      </c>
      <c r="F978" s="17">
        <f>_xlfn.IFNA(VLOOKUP(CONCATENATE($A978,"_",$B978), 'Srbench noise 0'!$A$1:$AH$1291, 16, FALSE),"")</f>
        <v>55</v>
      </c>
      <c r="G978" s="17">
        <f>_xlfn.IFNA(VLOOKUP(CONCATENATE($A978,"_",$B978), 'Srbench noise 0'!$A$1:$AH$1291, 18, FALSE),"")</f>
        <v>3601.6</v>
      </c>
      <c r="H978" s="17" t="str">
        <f>_xlfn.IFNA(VLOOKUP(CONCATENATE($A978,"_",$B978), 'Srbench noise 0'!$A$1:$AH$1291, 28, FALSE),"")</f>
        <v>-0.60631106*x0**2*x1**2*x2**2*x3**2*x4**2/(x5**2*(x6 + 0.5)**(1.2*x6)) + 1.55532972*x0**2*x1**2*x2**2*x3**2*x4**2/(x5**2*x6**3) + 0.07386727*x6 - 0.13367832</v>
      </c>
      <c r="I978" s="17">
        <f t="shared" si="90"/>
        <v>1</v>
      </c>
      <c r="J978" s="17">
        <f t="shared" si="91"/>
        <v>0</v>
      </c>
      <c r="K978" s="4">
        <f t="shared" si="92"/>
        <v>0</v>
      </c>
      <c r="L978" s="3">
        <f>_xlfn.IFNA(VLOOKUP(CONCATENATE($A978,"_",$B978), 'Srbench noise 0.01'!$A$1:$AH$1291, 32, FALSE),"")</f>
        <v>0.99787479000000001</v>
      </c>
      <c r="M978" s="17">
        <f>_xlfn.IFNA(VLOOKUP(CONCATENATE($A978,"_",$B978), 'Srbench noise 0.01'!$A$1:$AH$1291, 34, FALSE),"")</f>
        <v>0.53095040000000004</v>
      </c>
      <c r="N978" s="17">
        <f>_xlfn.IFNA(VLOOKUP(CONCATENATE($A978,"_",$B978), 'Srbench noise 0.01'!$A$1:$AH$1291, 16, FALSE),"")</f>
        <v>47</v>
      </c>
      <c r="O978" s="17">
        <f>_xlfn.IFNA(VLOOKUP(CONCATENATE($A978,"_",$B978), 'Srbench noise 0.01'!$A$1:$AH$1291, 18, FALSE),"")</f>
        <v>766</v>
      </c>
      <c r="P978" s="17" t="str">
        <f>_xlfn.IFNA(VLOOKUP(CONCATENATE($A978,"_",$B978), 'Srbench noise 0.01'!$A$1:$AH$1291, 28, FALSE),"")</f>
        <v>1.02*x0**2*x1**2*x2**2*x3**2*x4**2/(x5**2*x6**3) + 0.3*x0*x1**2*x2*x3**2*x4**2/(x5*x6**10) + 0.52*x6 - 1.04</v>
      </c>
      <c r="Q978" s="17">
        <f t="shared" si="93"/>
        <v>0</v>
      </c>
      <c r="R978" s="17">
        <f t="shared" si="94"/>
        <v>0</v>
      </c>
      <c r="S978" s="4">
        <f t="shared" si="95"/>
        <v>0</v>
      </c>
    </row>
    <row r="979" spans="1:19" x14ac:dyDescent="0.25">
      <c r="A979" t="s">
        <v>136</v>
      </c>
      <c r="B979">
        <v>16850</v>
      </c>
      <c r="C979" t="str">
        <f>VLOOKUP(A979,'srbench true models'!$A$1:$B$133,2,FALSE)</f>
        <v xml:space="preserve"> (Z_1*Z_2*alpha*hbar*c/(4*E_n*sin(theta/2)**2))**2</v>
      </c>
      <c r="D979" s="3">
        <f>_xlfn.IFNA(VLOOKUP(CONCATENATE($A979,"_",$B979), 'Srbench noise 0'!$A$1:$AH$1291, 32, FALSE),"")</f>
        <v>0.99738210000000005</v>
      </c>
      <c r="E979" s="17">
        <f>_xlfn.IFNA(VLOOKUP(CONCATENATE($A979,"_",$B979), 'Srbench noise 0'!$A$1:$AH$1291, 34, FALSE),"")</f>
        <v>0.59019600000000005</v>
      </c>
      <c r="F979" s="17">
        <f>_xlfn.IFNA(VLOOKUP(CONCATENATE($A979,"_",$B979), 'Srbench noise 0'!$A$1:$AH$1291, 16, FALSE),"")</f>
        <v>120</v>
      </c>
      <c r="G979" s="17">
        <f>_xlfn.IFNA(VLOOKUP(CONCATENATE($A979,"_",$B979), 'Srbench noise 0'!$A$1:$AH$1291, 18, FALSE),"")</f>
        <v>3605.8</v>
      </c>
      <c r="H979" s="17" t="str">
        <f>_xlfn.IFNA(VLOOKUP(CONCATENATE($A979,"_",$B979), 'Srbench noise 0'!$A$1:$AH$1291, 28, FALSE),"")</f>
        <v>(-6.15537264*x5**12*x6**9*(x0*x4 - x1*x5)**2 + x5**11*x6**12*(x0*x4 + x1*x5)**4*(0.01288313*x2*x3 - 0.012634) + x5**11*x6**8*(0.07261603*x2**2*x3**2*(x0*x4 + x1*x5)**4 - 4.48473923*x2*x3*(x0*x4 - x1*x5)**4 + 8.86071259*(x0*x4 - x1*x5)**4) - 0.52095221*x5**11*x6**7*(x0*x2*x4 - x5)**4/x2**4)/(x5**15*x6**12)</v>
      </c>
      <c r="I979" s="17">
        <f t="shared" si="90"/>
        <v>0</v>
      </c>
      <c r="J979" s="17">
        <f t="shared" si="91"/>
        <v>0</v>
      </c>
      <c r="K979" s="4">
        <f t="shared" si="92"/>
        <v>0</v>
      </c>
      <c r="L979" s="3">
        <f>_xlfn.IFNA(VLOOKUP(CONCATENATE($A979,"_",$B979), 'Srbench noise 0.01'!$A$1:$AH$1291, 32, FALSE),"")</f>
        <v>0.96050307999999995</v>
      </c>
      <c r="M979" s="17">
        <f>_xlfn.IFNA(VLOOKUP(CONCATENATE($A979,"_",$B979), 'Srbench noise 0.01'!$A$1:$AH$1291, 34, FALSE),"")</f>
        <v>2.2924583599999999</v>
      </c>
      <c r="N979" s="17">
        <f>_xlfn.IFNA(VLOOKUP(CONCATENATE($A979,"_",$B979), 'Srbench noise 0.01'!$A$1:$AH$1291, 16, FALSE),"")</f>
        <v>119</v>
      </c>
      <c r="O979" s="17">
        <f>_xlfn.IFNA(VLOOKUP(CONCATENATE($A979,"_",$B979), 'Srbench noise 0.01'!$A$1:$AH$1291, 18, FALSE),"")</f>
        <v>2837.2</v>
      </c>
      <c r="P979" s="17" t="str">
        <f>_xlfn.IFNA(VLOOKUP(CONCATENATE($A979,"_",$B979), 'Srbench noise 0.01'!$A$1:$AH$1291, 28, FALSE),"")</f>
        <v>-x1*sin(x0*x4 - x1*x5)**4/x6**3 + 0.07*x2**2*x3**2*(x0*x4 + x1*x5)**4/(x5**4*x6**4) - 4.24*x2*x3*(x0*x4 - x1*x5)**4/(x5**4*x6**4) + 0.07 - 6.95*sin(x0*x4 - x1*x5)**4/(x5**4*x6**3) + 6.5*(x0*x4 - x1*x5)**4/(x5**4*x6**4) - 0.43*(x0*x4 - x5/x2)**4/(x5**4*x6**5)</v>
      </c>
      <c r="Q979" s="17">
        <f t="shared" si="93"/>
        <v>0</v>
      </c>
      <c r="R979" s="17">
        <f t="shared" si="94"/>
        <v>0</v>
      </c>
      <c r="S979" s="4">
        <f t="shared" si="95"/>
        <v>0</v>
      </c>
    </row>
    <row r="980" spans="1:19" x14ac:dyDescent="0.25">
      <c r="A980" t="s">
        <v>136</v>
      </c>
      <c r="B980">
        <v>21962</v>
      </c>
      <c r="C980" t="str">
        <f>VLOOKUP(A980,'srbench true models'!$A$1:$B$133,2,FALSE)</f>
        <v xml:space="preserve"> (Z_1*Z_2*alpha*hbar*c/(4*E_n*sin(theta/2)**2))**2</v>
      </c>
      <c r="D980" s="3">
        <f>_xlfn.IFNA(VLOOKUP(CONCATENATE($A980,"_",$B980), 'Srbench noise 0'!$A$1:$AH$1291, 32, FALSE),"")</f>
        <v>0.99999614000000003</v>
      </c>
      <c r="E980" s="17">
        <f>_xlfn.IFNA(VLOOKUP(CONCATENATE($A980,"_",$B980), 'Srbench noise 0'!$A$1:$AH$1291, 34, FALSE),"")</f>
        <v>2.2895599999999999E-2</v>
      </c>
      <c r="F980" s="17">
        <f>_xlfn.IFNA(VLOOKUP(CONCATENATE($A980,"_",$B980), 'Srbench noise 0'!$A$1:$AH$1291, 16, FALSE),"")</f>
        <v>60</v>
      </c>
      <c r="G980" s="17">
        <f>_xlfn.IFNA(VLOOKUP(CONCATENATE($A980,"_",$B980), 'Srbench noise 0'!$A$1:$AH$1291, 18, FALSE),"")</f>
        <v>3602.8</v>
      </c>
      <c r="H980" s="17" t="str">
        <f>_xlfn.IFNA(VLOOKUP(CONCATENATE($A980,"_",$B980), 'Srbench noise 0'!$A$1:$AH$1291, 28, FALSE),"")</f>
        <v>0.20333947*x0**2*x1**2*x2**2*x3**2*x4**2*(log(1 + 1/x6) - 0.69314718)**2/x5**2 + 0.48683775*x0**2*x1**2*x2**2*x3**2*x4**2/(x5**2*x6**2*log(x6 + 0.9)**2)</v>
      </c>
      <c r="I980" s="17">
        <f t="shared" si="90"/>
        <v>1</v>
      </c>
      <c r="J980" s="17">
        <f t="shared" si="91"/>
        <v>0</v>
      </c>
      <c r="K980" s="4">
        <f t="shared" si="92"/>
        <v>0</v>
      </c>
      <c r="L980" s="3">
        <f>_xlfn.IFNA(VLOOKUP(CONCATENATE($A980,"_",$B980), 'Srbench noise 0.01'!$A$1:$AH$1291, 32, FALSE),"")</f>
        <v>0.99929789999999996</v>
      </c>
      <c r="M980" s="17">
        <f>_xlfn.IFNA(VLOOKUP(CONCATENATE($A980,"_",$B980), 'Srbench noise 0.01'!$A$1:$AH$1291, 34, FALSE),"")</f>
        <v>0.30886465000000002</v>
      </c>
      <c r="N980" s="17">
        <f>_xlfn.IFNA(VLOOKUP(CONCATENATE($A980,"_",$B980), 'Srbench noise 0.01'!$A$1:$AH$1291, 16, FALSE),"")</f>
        <v>27</v>
      </c>
      <c r="O980" s="17">
        <f>_xlfn.IFNA(VLOOKUP(CONCATENATE($A980,"_",$B980), 'Srbench noise 0.01'!$A$1:$AH$1291, 18, FALSE),"")</f>
        <v>101.3</v>
      </c>
      <c r="P980" s="17" t="str">
        <f>_xlfn.IFNA(VLOOKUP(CONCATENATE($A980,"_",$B980), 'Srbench noise 0.01'!$A$1:$AH$1291, 28, FALSE),"")</f>
        <v>0.3*x0**2*x1**2*x2**2*x3**2*x4**2/(x5**2*(0.5 - x6)**2)</v>
      </c>
      <c r="Q980" s="17">
        <f t="shared" si="93"/>
        <v>1</v>
      </c>
      <c r="R980" s="17">
        <f t="shared" si="94"/>
        <v>0</v>
      </c>
      <c r="S980" s="4">
        <f t="shared" si="95"/>
        <v>0</v>
      </c>
    </row>
    <row r="981" spans="1:19" x14ac:dyDescent="0.25">
      <c r="A981" t="s">
        <v>136</v>
      </c>
      <c r="B981">
        <v>23654</v>
      </c>
      <c r="C981" t="str">
        <f>VLOOKUP(A981,'srbench true models'!$A$1:$B$133,2,FALSE)</f>
        <v xml:space="preserve"> (Z_1*Z_2*alpha*hbar*c/(4*E_n*sin(theta/2)**2))**2</v>
      </c>
      <c r="D981" s="3">
        <f>_xlfn.IFNA(VLOOKUP(CONCATENATE($A981,"_",$B981), 'Srbench noise 0'!$A$1:$AH$1291, 32, FALSE),"")</f>
        <v>0.99999890000000002</v>
      </c>
      <c r="E981" s="17">
        <f>_xlfn.IFNA(VLOOKUP(CONCATENATE($A981,"_",$B981), 'Srbench noise 0'!$A$1:$AH$1291, 34, FALSE),"")</f>
        <v>1.237943E-2</v>
      </c>
      <c r="F981" s="17">
        <f>_xlfn.IFNA(VLOOKUP(CONCATENATE($A981,"_",$B981), 'Srbench noise 0'!$A$1:$AH$1291, 16, FALSE),"")</f>
        <v>80</v>
      </c>
      <c r="G981" s="17">
        <f>_xlfn.IFNA(VLOOKUP(CONCATENATE($A981,"_",$B981), 'Srbench noise 0'!$A$1:$AH$1291, 18, FALSE),"")</f>
        <v>3607.4</v>
      </c>
      <c r="H981" s="17" t="str">
        <f>_xlfn.IFNA(VLOOKUP(CONCATENATE($A981,"_",$B981), 'Srbench noise 0'!$A$1:$AH$1291, 28, FALSE),"")</f>
        <v>-7.17315624*x0**2*x1**2*x2**2*x3**2*x4**2*sin(0.00137174/(0.11111111*x6 - 1)**3)/x5**2 + 398.67280549*x0**2*x1**2*x2**2*x3**2*x4**2/(x5**2*(x6 + 1)**10) + 0.77787789*x0**2*x1**2*x2**2*x3**2*x4**2/(x5**2*x6**3) - 0.00113266</v>
      </c>
      <c r="I981" s="17">
        <f t="shared" si="90"/>
        <v>1</v>
      </c>
      <c r="J981" s="17">
        <f t="shared" si="91"/>
        <v>0</v>
      </c>
      <c r="K981" s="4">
        <f t="shared" si="92"/>
        <v>0</v>
      </c>
      <c r="L981" s="3">
        <f>_xlfn.IFNA(VLOOKUP(CONCATENATE($A981,"_",$B981), 'Srbench noise 0.01'!$A$1:$AH$1291, 32, FALSE),"")</f>
        <v>0.99916115000000005</v>
      </c>
      <c r="M981" s="17">
        <f>_xlfn.IFNA(VLOOKUP(CONCATENATE($A981,"_",$B981), 'Srbench noise 0.01'!$A$1:$AH$1291, 34, FALSE),"")</f>
        <v>0.34151570999999997</v>
      </c>
      <c r="N981" s="17">
        <f>_xlfn.IFNA(VLOOKUP(CONCATENATE($A981,"_",$B981), 'Srbench noise 0.01'!$A$1:$AH$1291, 16, FALSE),"")</f>
        <v>76</v>
      </c>
      <c r="O981" s="17">
        <f>_xlfn.IFNA(VLOOKUP(CONCATENATE($A981,"_",$B981), 'Srbench noise 0.01'!$A$1:$AH$1291, 18, FALSE),"")</f>
        <v>1521.6</v>
      </c>
      <c r="P981" s="17" t="str">
        <f>_xlfn.IFNA(VLOOKUP(CONCATENATE($A981,"_",$B981), 'Srbench noise 0.01'!$A$1:$AH$1291, 28, FALSE),"")</f>
        <v>4.32*2**(2*x3)*x0**2*x1**2*x2**2*x4**2/(x5**2*(x6 + 0.5)**10) + 0.9*x0**2*x1**2*x2**2*x3**2*x4**2/(x5**2*x6**3) + 0.01*x0*x1*x2*x3*(x4 + x6)**3/x5**2 - 0.74*x6/x5**2 + 0.73/x5**2</v>
      </c>
      <c r="Q981" s="17">
        <f t="shared" si="93"/>
        <v>1</v>
      </c>
      <c r="R981" s="17">
        <f t="shared" si="94"/>
        <v>0</v>
      </c>
      <c r="S981" s="4">
        <f t="shared" si="95"/>
        <v>0</v>
      </c>
    </row>
    <row r="982" spans="1:19" x14ac:dyDescent="0.25">
      <c r="A982" t="s">
        <v>136</v>
      </c>
      <c r="B982">
        <v>28020</v>
      </c>
      <c r="C982" t="str">
        <f>VLOOKUP(A982,'srbench true models'!$A$1:$B$133,2,FALSE)</f>
        <v xml:space="preserve"> (Z_1*Z_2*alpha*hbar*c/(4*E_n*sin(theta/2)**2))**2</v>
      </c>
      <c r="D982" s="3">
        <f>_xlfn.IFNA(VLOOKUP(CONCATENATE($A982,"_",$B982), 'Srbench noise 0'!$A$1:$AH$1291, 32, FALSE),"")</f>
        <v>0.99995330000000004</v>
      </c>
      <c r="E982" s="17">
        <f>_xlfn.IFNA(VLOOKUP(CONCATENATE($A982,"_",$B982), 'Srbench noise 0'!$A$1:$AH$1291, 34, FALSE),"")</f>
        <v>8.0519439999999998E-2</v>
      </c>
      <c r="F982" s="17">
        <f>_xlfn.IFNA(VLOOKUP(CONCATENATE($A982,"_",$B982), 'Srbench noise 0'!$A$1:$AH$1291, 16, FALSE),"")</f>
        <v>48</v>
      </c>
      <c r="G982" s="17">
        <f>_xlfn.IFNA(VLOOKUP(CONCATENATE($A982,"_",$B982), 'Srbench noise 0'!$A$1:$AH$1291, 18, FALSE),"")</f>
        <v>3602.5</v>
      </c>
      <c r="H982" s="17" t="str">
        <f>_xlfn.IFNA(VLOOKUP(CONCATENATE($A982,"_",$B982), 'Srbench noise 0'!$A$1:$AH$1291, 28, FALSE),"")</f>
        <v>x0**2*x1**2*x2**2*x3**2*x4**2*(0.01636625*x6**4 + 1.0593044*(1 - 0.5/x6**0.5)**3)/(x5**2*x6**4*(1 - 0.5/x6**0.5)**3)</v>
      </c>
      <c r="I982" s="17">
        <f t="shared" si="90"/>
        <v>1</v>
      </c>
      <c r="J982" s="17">
        <f t="shared" si="91"/>
        <v>0</v>
      </c>
      <c r="K982" s="4">
        <f t="shared" si="92"/>
        <v>0</v>
      </c>
      <c r="L982" s="3">
        <f>_xlfn.IFNA(VLOOKUP(CONCATENATE($A982,"_",$B982), 'Srbench noise 0.01'!$A$1:$AH$1291, 32, FALSE),"")</f>
        <v>0.99989576999999996</v>
      </c>
      <c r="M982" s="17">
        <f>_xlfn.IFNA(VLOOKUP(CONCATENATE($A982,"_",$B982), 'Srbench noise 0.01'!$A$1:$AH$1291, 34, FALSE),"")</f>
        <v>0.1202966</v>
      </c>
      <c r="N982" s="17">
        <f>_xlfn.IFNA(VLOOKUP(CONCATENATE($A982,"_",$B982), 'Srbench noise 0.01'!$A$1:$AH$1291, 16, FALSE),"")</f>
        <v>44</v>
      </c>
      <c r="O982" s="17">
        <f>_xlfn.IFNA(VLOOKUP(CONCATENATE($A982,"_",$B982), 'Srbench noise 0.01'!$A$1:$AH$1291, 18, FALSE),"")</f>
        <v>160.80000000000001</v>
      </c>
      <c r="P982" s="17" t="str">
        <f>_xlfn.IFNA(VLOOKUP(CONCATENATE($A982,"_",$B982), 'Srbench noise 0.01'!$A$1:$AH$1291, 28, FALSE),"")</f>
        <v>x0**2*x1**2*x2**2*x3**2*x4**2*(0.1*x6**4 + 1.12*(0.1*x6 + 1)**3)/(x5**2*x6**4*(0.1*x6 + 1)**3)</v>
      </c>
      <c r="Q982" s="17">
        <f t="shared" si="93"/>
        <v>1</v>
      </c>
      <c r="R982" s="17">
        <f t="shared" si="94"/>
        <v>0</v>
      </c>
      <c r="S982" s="4">
        <f t="shared" si="95"/>
        <v>0</v>
      </c>
    </row>
    <row r="983" spans="1:19" x14ac:dyDescent="0.25">
      <c r="A983" t="s">
        <v>136</v>
      </c>
      <c r="B983">
        <v>29910</v>
      </c>
      <c r="C983" t="str">
        <f>VLOOKUP(A983,'srbench true models'!$A$1:$B$133,2,FALSE)</f>
        <v xml:space="preserve"> (Z_1*Z_2*alpha*hbar*c/(4*E_n*sin(theta/2)**2))**2</v>
      </c>
      <c r="D983" s="3">
        <f>_xlfn.IFNA(VLOOKUP(CONCATENATE($A983,"_",$B983), 'Srbench noise 0'!$A$1:$AH$1291, 32, FALSE),"")</f>
        <v>0.99120403999999995</v>
      </c>
      <c r="E983" s="17">
        <f>_xlfn.IFNA(VLOOKUP(CONCATENATE($A983,"_",$B983), 'Srbench noise 0'!$A$1:$AH$1291, 34, FALSE),"")</f>
        <v>1.07251812</v>
      </c>
      <c r="F983" s="17">
        <f>_xlfn.IFNA(VLOOKUP(CONCATENATE($A983,"_",$B983), 'Srbench noise 0'!$A$1:$AH$1291, 16, FALSE),"")</f>
        <v>88</v>
      </c>
      <c r="G983" s="17">
        <f>_xlfn.IFNA(VLOOKUP(CONCATENATE($A983,"_",$B983), 'Srbench noise 0'!$A$1:$AH$1291, 18, FALSE),"")</f>
        <v>3602.5</v>
      </c>
      <c r="H983" s="17" t="str">
        <f>_xlfn.IFNA(VLOOKUP(CONCATENATE($A983,"_",$B983), 'Srbench noise 0'!$A$1:$AH$1291, 28, FALSE),"")</f>
        <v>x3**2*x4**2*(x0**2*x5**6*x6**3*(1.06112233*x1*x2 - 1.63403956) + 9.2100217*x0*x1*x2*x5**5*x6**11 + x5**5*x6**13*(-2.3229461*log(1/(x0*x1*x2)) + 14.81416528*cos(1/x6) - 14.10815832) + 13.44153318*x5**5*x6**12*log(1/(x0*x1*x2)))/(x5**7*x6**13)</v>
      </c>
      <c r="I983" s="17">
        <f t="shared" si="90"/>
        <v>0</v>
      </c>
      <c r="J983" s="17">
        <f t="shared" si="91"/>
        <v>0</v>
      </c>
      <c r="K983" s="4">
        <f t="shared" si="92"/>
        <v>0</v>
      </c>
      <c r="L983" s="3">
        <f>_xlfn.IFNA(VLOOKUP(CONCATENATE($A983,"_",$B983), 'Srbench noise 0.01'!$A$1:$AH$1291, 32, FALSE),"")</f>
        <v>0.99536959999999997</v>
      </c>
      <c r="M983" s="17">
        <f>_xlfn.IFNA(VLOOKUP(CONCATENATE($A983,"_",$B983), 'Srbench noise 0.01'!$A$1:$AH$1291, 34, FALSE),"")</f>
        <v>0.77816567999999997</v>
      </c>
      <c r="N983" s="17">
        <f>_xlfn.IFNA(VLOOKUP(CONCATENATE($A983,"_",$B983), 'Srbench noise 0.01'!$A$1:$AH$1291, 16, FALSE),"")</f>
        <v>115</v>
      </c>
      <c r="O983" s="17">
        <f>_xlfn.IFNA(VLOOKUP(CONCATENATE($A983,"_",$B983), 'Srbench noise 0.01'!$A$1:$AH$1291, 18, FALSE),"")</f>
        <v>3601.3</v>
      </c>
      <c r="P983" s="17" t="str">
        <f>_xlfn.IFNA(VLOOKUP(CONCATENATE($A983,"_",$B983), 'Srbench noise 0.01'!$A$1:$AH$1291, 28, FALSE),"")</f>
        <v>-5.92*x0*x1*x2*x3**2*x4**2/(x5**2*x6) + 18.71*x0*x1*x2*x3**2*x4**2/(x5**2*x6**2) - 11.12*x3**2*x4**2*log(1/(x0*x1*x2))/x5**2 + 134.66*x3**2*x4**2/(x5**2*(0.5*x6 + 1)**2) + 27.91*x3**2*x4**2*log(1/(x0*x1*x2))/(x5**2*x6) - 69.48*x3**2*x4**2/(x5**2*x6) + 0.08</v>
      </c>
      <c r="Q983" s="17">
        <f t="shared" si="93"/>
        <v>0</v>
      </c>
      <c r="R983" s="17">
        <f t="shared" si="94"/>
        <v>0</v>
      </c>
      <c r="S983" s="4">
        <f t="shared" si="95"/>
        <v>0</v>
      </c>
    </row>
    <row r="984" spans="1:19" x14ac:dyDescent="0.25">
      <c r="A984" t="s">
        <v>80</v>
      </c>
      <c r="B984">
        <v>860</v>
      </c>
      <c r="C984" t="str">
        <f>VLOOKUP(A984,'srbench true models'!$A$1:$B$133,2,FALSE)</f>
        <v xml:space="preserve"> I_0*(sin(alpha/2)*sin(n*delta/2)/(alpha/2*sin(delta/2)))**2</v>
      </c>
      <c r="D984" s="3">
        <f>_xlfn.IFNA(VLOOKUP(CONCATENATE($A984,"_",$B984), 'Srbench noise 0'!$A$1:$AH$1291, 32, FALSE),"")</f>
        <v>0.98689702999999995</v>
      </c>
      <c r="E984" s="17">
        <f>_xlfn.IFNA(VLOOKUP(CONCATENATE($A984,"_",$B984), 'Srbench noise 0'!$A$1:$AH$1291, 34, FALSE),"")</f>
        <v>0.11972091999999999</v>
      </c>
      <c r="F984" s="17">
        <f>_xlfn.IFNA(VLOOKUP(CONCATENATE($A984,"_",$B984), 'Srbench noise 0'!$A$1:$AH$1291, 16, FALSE),"")</f>
        <v>20</v>
      </c>
      <c r="G984" s="17">
        <f>_xlfn.IFNA(VLOOKUP(CONCATENATE($A984,"_",$B984), 'Srbench noise 0'!$A$1:$AH$1291, 18, FALSE),"")</f>
        <v>3601</v>
      </c>
      <c r="H984" s="17" t="str">
        <f>_xlfn.IFNA(VLOOKUP(CONCATENATE($A984,"_",$B984), 'Srbench noise 0'!$A$1:$AH$1291, 28, FALSE),"")</f>
        <v>x0*(0.19605236*x1*x2 - 0.71660953*x1 - 0.39637098*x2*x3**2 + 2.57245343*x3 - 0.45423258)</v>
      </c>
      <c r="I984" s="17">
        <f t="shared" si="90"/>
        <v>0</v>
      </c>
      <c r="J984" s="17">
        <f t="shared" si="91"/>
        <v>0</v>
      </c>
      <c r="K984" s="4">
        <f t="shared" si="92"/>
        <v>0</v>
      </c>
      <c r="L984" s="3">
        <f>_xlfn.IFNA(VLOOKUP(CONCATENATE($A984,"_",$B984), 'Srbench noise 0.01'!$A$1:$AH$1291, 32, FALSE),"")</f>
        <v>0.98670944999999999</v>
      </c>
      <c r="M984" s="17">
        <f>_xlfn.IFNA(VLOOKUP(CONCATENATE($A984,"_",$B984), 'Srbench noise 0.01'!$A$1:$AH$1291, 34, FALSE),"")</f>
        <v>0.12057482999999999</v>
      </c>
      <c r="N984" s="17">
        <f>_xlfn.IFNA(VLOOKUP(CONCATENATE($A984,"_",$B984), 'Srbench noise 0.01'!$A$1:$AH$1291, 16, FALSE),"")</f>
        <v>26</v>
      </c>
      <c r="O984" s="17">
        <f>_xlfn.IFNA(VLOOKUP(CONCATENATE($A984,"_",$B984), 'Srbench noise 0.01'!$A$1:$AH$1291, 18, FALSE),"")</f>
        <v>3601.8</v>
      </c>
      <c r="P984" s="17" t="str">
        <f>_xlfn.IFNA(VLOOKUP(CONCATENATE($A984,"_",$B984), 'Srbench noise 0.01'!$A$1:$AH$1291, 28, FALSE),"")</f>
        <v>x0*(x1*(0.19*x1*x2 - 0.83*x1 - 0.39*x2*x3**2 + 2.56*x3) - 0.39)/x1</v>
      </c>
      <c r="Q984" s="17">
        <f t="shared" si="93"/>
        <v>0</v>
      </c>
      <c r="R984" s="17">
        <f t="shared" si="94"/>
        <v>0</v>
      </c>
      <c r="S984" s="4">
        <f t="shared" si="95"/>
        <v>0</v>
      </c>
    </row>
    <row r="985" spans="1:19" x14ac:dyDescent="0.25">
      <c r="A985" t="s">
        <v>80</v>
      </c>
      <c r="B985">
        <v>4426</v>
      </c>
      <c r="C985" t="str">
        <f>VLOOKUP(A985,'srbench true models'!$A$1:$B$133,2,FALSE)</f>
        <v xml:space="preserve"> I_0*(sin(alpha/2)*sin(n*delta/2)/(alpha/2*sin(delta/2)))**2</v>
      </c>
      <c r="D985" s="3">
        <f>_xlfn.IFNA(VLOOKUP(CONCATENATE($A985,"_",$B985), 'Srbench noise 0'!$A$1:$AH$1291, 32, FALSE),"")</f>
        <v>0.99597738999999996</v>
      </c>
      <c r="E985" s="17">
        <f>_xlfn.IFNA(VLOOKUP(CONCATENATE($A985,"_",$B985), 'Srbench noise 0'!$A$1:$AH$1291, 34, FALSE),"")</f>
        <v>6.58667E-2</v>
      </c>
      <c r="F985" s="17">
        <f>_xlfn.IFNA(VLOOKUP(CONCATENATE($A985,"_",$B985), 'Srbench noise 0'!$A$1:$AH$1291, 16, FALSE),"")</f>
        <v>50</v>
      </c>
      <c r="G985" s="17">
        <f>_xlfn.IFNA(VLOOKUP(CONCATENATE($A985,"_",$B985), 'Srbench noise 0'!$A$1:$AH$1291, 18, FALSE),"")</f>
        <v>3601.5</v>
      </c>
      <c r="H985" s="17" t="str">
        <f>_xlfn.IFNA(VLOOKUP(CONCATENATE($A985,"_",$B985), 'Srbench noise 0'!$A$1:$AH$1291, 28, FALSE),"")</f>
        <v>(1.28973367*x0*x3 - 0.22633395*x0*cos(x2*(x3 + 1)) - 0.23818407*x0*cos(x1 + x2*x3) + x2*(-0.32171879*x0*x1*x3*sin(1/x2) - 0.55911601*x0*cos(x2*x3) + 0.07728009*x3 - 0.1080305))/x2</v>
      </c>
      <c r="I985" s="17">
        <f t="shared" si="90"/>
        <v>0</v>
      </c>
      <c r="J985" s="17">
        <f t="shared" si="91"/>
        <v>0</v>
      </c>
      <c r="K985" s="4">
        <f t="shared" si="92"/>
        <v>0</v>
      </c>
      <c r="L985" s="3">
        <f>_xlfn.IFNA(VLOOKUP(CONCATENATE($A985,"_",$B985), 'Srbench noise 0.01'!$A$1:$AH$1291, 32, FALSE),"")</f>
        <v>0.99397835000000001</v>
      </c>
      <c r="M985" s="17">
        <f>_xlfn.IFNA(VLOOKUP(CONCATENATE($A985,"_",$B985), 'Srbench noise 0.01'!$A$1:$AH$1291, 34, FALSE),"")</f>
        <v>8.0587919999999993E-2</v>
      </c>
      <c r="N985" s="17">
        <f>_xlfn.IFNA(VLOOKUP(CONCATENATE($A985,"_",$B985), 'Srbench noise 0.01'!$A$1:$AH$1291, 16, FALSE),"")</f>
        <v>48</v>
      </c>
      <c r="O985" s="17">
        <f>_xlfn.IFNA(VLOOKUP(CONCATENATE($A985,"_",$B985), 'Srbench noise 0.01'!$A$1:$AH$1291, 18, FALSE),"")</f>
        <v>460.2</v>
      </c>
      <c r="P985" s="17" t="str">
        <f>_xlfn.IFNA(VLOOKUP(CONCATENATE($A985,"_",$B985), 'Srbench noise 0.01'!$A$1:$AH$1291, 28, FALSE),"")</f>
        <v>(1.31*x0*x3 - 0.5*x0*cos(x2*x3) - 0.35*x0*cos(x1 + x2*x3) + x2*(-0.28*x0*x1*x3*sin(1/x2) - 0.25*x0*cos(x2*x3) - 0.19*x3 + 0.25))/x2</v>
      </c>
      <c r="Q985" s="17">
        <f t="shared" si="93"/>
        <v>0</v>
      </c>
      <c r="R985" s="17">
        <f t="shared" si="94"/>
        <v>0</v>
      </c>
      <c r="S985" s="4">
        <f t="shared" si="95"/>
        <v>0</v>
      </c>
    </row>
    <row r="986" spans="1:19" x14ac:dyDescent="0.25">
      <c r="A986" t="s">
        <v>80</v>
      </c>
      <c r="B986">
        <v>5390</v>
      </c>
      <c r="C986" t="str">
        <f>VLOOKUP(A986,'srbench true models'!$A$1:$B$133,2,FALSE)</f>
        <v xml:space="preserve"> I_0*(sin(alpha/2)*sin(n*delta/2)/(alpha/2*sin(delta/2)))**2</v>
      </c>
      <c r="D986" s="3">
        <f>_xlfn.IFNA(VLOOKUP(CONCATENATE($A986,"_",$B986), 'Srbench noise 0'!$A$1:$AH$1291, 32, FALSE),"")</f>
        <v>0.99582112</v>
      </c>
      <c r="E986" s="17">
        <f>_xlfn.IFNA(VLOOKUP(CONCATENATE($A986,"_",$B986), 'Srbench noise 0'!$A$1:$AH$1291, 34, FALSE),"")</f>
        <v>6.7154019999999995E-2</v>
      </c>
      <c r="F986" s="17">
        <f>_xlfn.IFNA(VLOOKUP(CONCATENATE($A986,"_",$B986), 'Srbench noise 0'!$A$1:$AH$1291, 16, FALSE),"")</f>
        <v>30</v>
      </c>
      <c r="G986" s="17">
        <f>_xlfn.IFNA(VLOOKUP(CONCATENATE($A986,"_",$B986), 'Srbench noise 0'!$A$1:$AH$1291, 18, FALSE),"")</f>
        <v>3601</v>
      </c>
      <c r="H986" s="17" t="str">
        <f>_xlfn.IFNA(VLOOKUP(CONCATENATE($A986,"_",$B986), 'Srbench noise 0'!$A$1:$AH$1291, 28, FALSE),"")</f>
        <v>-0.06113069*x0*x1**2 - 3.49443256*x0*x3*log(x3)*sin(x2 + x3 + 2.2)/(x1 + x2) + 0.9542352*x0 - 0.07337606*x3 + 0.09393517</v>
      </c>
      <c r="I986" s="17">
        <f t="shared" si="90"/>
        <v>0</v>
      </c>
      <c r="J986" s="17">
        <f t="shared" si="91"/>
        <v>0</v>
      </c>
      <c r="K986" s="4">
        <f t="shared" si="92"/>
        <v>0</v>
      </c>
      <c r="L986" s="3">
        <f>_xlfn.IFNA(VLOOKUP(CONCATENATE($A986,"_",$B986), 'Srbench noise 0.01'!$A$1:$AH$1291, 32, FALSE),"")</f>
        <v>0.99113019000000002</v>
      </c>
      <c r="M986" s="17">
        <f>_xlfn.IFNA(VLOOKUP(CONCATENATE($A986,"_",$B986), 'Srbench noise 0.01'!$A$1:$AH$1291, 34, FALSE),"")</f>
        <v>9.7836149999999997E-2</v>
      </c>
      <c r="N986" s="17">
        <f>_xlfn.IFNA(VLOOKUP(CONCATENATE($A986,"_",$B986), 'Srbench noise 0.01'!$A$1:$AH$1291, 16, FALSE),"")</f>
        <v>41</v>
      </c>
      <c r="O986" s="17">
        <f>_xlfn.IFNA(VLOOKUP(CONCATENATE($A986,"_",$B986), 'Srbench noise 0.01'!$A$1:$AH$1291, 18, FALSE),"")</f>
        <v>2983.4</v>
      </c>
      <c r="P986" s="17" t="str">
        <f>_xlfn.IFNA(VLOOKUP(CONCATENATE($A986,"_",$B986), 'Srbench noise 0.01'!$A$1:$AH$1291, 28, FALSE),"")</f>
        <v>-0.3*x0*x1 - 2.38*x0*log(x2)**2*log(x3)**2 + 1.28*x0 + 4.83*x0*log(x3)/(x1 + x2**2/x1) + 0.07*sin(x1*x2)</v>
      </c>
      <c r="Q986" s="17">
        <f t="shared" si="93"/>
        <v>0</v>
      </c>
      <c r="R986" s="17">
        <f t="shared" si="94"/>
        <v>0</v>
      </c>
      <c r="S986" s="4">
        <f t="shared" si="95"/>
        <v>0</v>
      </c>
    </row>
    <row r="987" spans="1:19" x14ac:dyDescent="0.25">
      <c r="A987" t="s">
        <v>80</v>
      </c>
      <c r="B987">
        <v>14423</v>
      </c>
      <c r="C987" t="str">
        <f>VLOOKUP(A987,'srbench true models'!$A$1:$B$133,2,FALSE)</f>
        <v xml:space="preserve"> I_0*(sin(alpha/2)*sin(n*delta/2)/(alpha/2*sin(delta/2)))**2</v>
      </c>
      <c r="D987" s="3">
        <f>_xlfn.IFNA(VLOOKUP(CONCATENATE($A987,"_",$B987), 'Srbench noise 0'!$A$1:$AH$1291, 32, FALSE),"")</f>
        <v>0.99141628999999998</v>
      </c>
      <c r="E987" s="17">
        <f>_xlfn.IFNA(VLOOKUP(CONCATENATE($A987,"_",$B987), 'Srbench noise 0'!$A$1:$AH$1291, 34, FALSE),"")</f>
        <v>9.6472390000000005E-2</v>
      </c>
      <c r="F987" s="17">
        <f>_xlfn.IFNA(VLOOKUP(CONCATENATE($A987,"_",$B987), 'Srbench noise 0'!$A$1:$AH$1291, 16, FALSE),"")</f>
        <v>31</v>
      </c>
      <c r="G987" s="17">
        <f>_xlfn.IFNA(VLOOKUP(CONCATENATE($A987,"_",$B987), 'Srbench noise 0'!$A$1:$AH$1291, 18, FALSE),"")</f>
        <v>3600.6</v>
      </c>
      <c r="H987" s="17" t="str">
        <f>_xlfn.IFNA(VLOOKUP(CONCATENATE($A987,"_",$B987), 'Srbench noise 0'!$A$1:$AH$1291, 28, FALSE),"")</f>
        <v>-0.06368517*x0*x1**2 + 0.87868529*x0*x3**2*sin(0.84019394*x2*x3)/(x1 + x2) + 0.39185853*x0*x3 + 0.37312821*x0 + 0.02863144</v>
      </c>
      <c r="I987" s="17">
        <f t="shared" si="90"/>
        <v>0</v>
      </c>
      <c r="J987" s="17">
        <f t="shared" si="91"/>
        <v>0</v>
      </c>
      <c r="K987" s="4">
        <f t="shared" si="92"/>
        <v>0</v>
      </c>
      <c r="L987" s="3">
        <f>_xlfn.IFNA(VLOOKUP(CONCATENATE($A987,"_",$B987), 'Srbench noise 0.01'!$A$1:$AH$1291, 32, FALSE),"")</f>
        <v>0.98912783000000004</v>
      </c>
      <c r="M987" s="17">
        <f>_xlfn.IFNA(VLOOKUP(CONCATENATE($A987,"_",$B987), 'Srbench noise 0.01'!$A$1:$AH$1291, 34, FALSE),"")</f>
        <v>0.10857347000000001</v>
      </c>
      <c r="N987" s="17">
        <f>_xlfn.IFNA(VLOOKUP(CONCATENATE($A987,"_",$B987), 'Srbench noise 0.01'!$A$1:$AH$1291, 16, FALSE),"")</f>
        <v>31</v>
      </c>
      <c r="O987" s="17">
        <f>_xlfn.IFNA(VLOOKUP(CONCATENATE($A987,"_",$B987), 'Srbench noise 0.01'!$A$1:$AH$1291, 18, FALSE),"")</f>
        <v>819.8</v>
      </c>
      <c r="P987" s="17" t="str">
        <f>_xlfn.IFNA(VLOOKUP(CONCATENATE($A987,"_",$B987), 'Srbench noise 0.01'!$A$1:$AH$1291, 28, FALSE),"")</f>
        <v>-0.06*x0*x1**2 + 0.88*x0*x3**2*sin(0.84*x2*x3)/(x1 + x2) + 0.4*x0*x3 + 0.37*x0 + 0.03</v>
      </c>
      <c r="Q987" s="17">
        <f t="shared" si="93"/>
        <v>0</v>
      </c>
      <c r="R987" s="17">
        <f t="shared" si="94"/>
        <v>0</v>
      </c>
      <c r="S987" s="4">
        <f t="shared" si="95"/>
        <v>0</v>
      </c>
    </row>
    <row r="988" spans="1:19" x14ac:dyDescent="0.25">
      <c r="A988" t="s">
        <v>80</v>
      </c>
      <c r="B988">
        <v>15795</v>
      </c>
      <c r="C988" t="str">
        <f>VLOOKUP(A988,'srbench true models'!$A$1:$B$133,2,FALSE)</f>
        <v xml:space="preserve"> I_0*(sin(alpha/2)*sin(n*delta/2)/(alpha/2*sin(delta/2)))**2</v>
      </c>
      <c r="D988" s="3">
        <f>_xlfn.IFNA(VLOOKUP(CONCATENATE($A988,"_",$B988), 'Srbench noise 0'!$A$1:$AH$1291, 32, FALSE),"")</f>
        <v>0.99213253999999995</v>
      </c>
      <c r="E988" s="17">
        <f>_xlfn.IFNA(VLOOKUP(CONCATENATE($A988,"_",$B988), 'Srbench noise 0'!$A$1:$AH$1291, 34, FALSE),"")</f>
        <v>9.235604E-2</v>
      </c>
      <c r="F988" s="17">
        <f>_xlfn.IFNA(VLOOKUP(CONCATENATE($A988,"_",$B988), 'Srbench noise 0'!$A$1:$AH$1291, 16, FALSE),"")</f>
        <v>59</v>
      </c>
      <c r="G988" s="17">
        <f>_xlfn.IFNA(VLOOKUP(CONCATENATE($A988,"_",$B988), 'Srbench noise 0'!$A$1:$AH$1291, 18, FALSE),"")</f>
        <v>3601.5</v>
      </c>
      <c r="H988" s="17" t="str">
        <f>_xlfn.IFNA(VLOOKUP(CONCATENATE($A988,"_",$B988), 'Srbench noise 0'!$A$1:$AH$1291, 28, FALSE),"")</f>
        <v>0.12938246*x0 - 1.16525511*x0*cos(x2*x3)/x2**2 - 0.69614534*x1 + 0.35939665*x2*x3 - 2.79178264*x3**0.5*cos((x0/(x1*(x2 - 0.5)))**0.5) + 3.90309259 + 1.79218263/x2 - 0.90519876*cos(x2*x3)/x1 - 2.88804303/x1</v>
      </c>
      <c r="I988" s="17">
        <f t="shared" si="90"/>
        <v>0</v>
      </c>
      <c r="J988" s="17">
        <f t="shared" si="91"/>
        <v>0</v>
      </c>
      <c r="K988" s="4">
        <f t="shared" si="92"/>
        <v>0</v>
      </c>
      <c r="L988" s="3">
        <f>_xlfn.IFNA(VLOOKUP(CONCATENATE($A988,"_",$B988), 'Srbench noise 0.01'!$A$1:$AH$1291, 32, FALSE),"")</f>
        <v>0.99360444999999997</v>
      </c>
      <c r="M988" s="17">
        <f>_xlfn.IFNA(VLOOKUP(CONCATENATE($A988,"_",$B988), 'Srbench noise 0.01'!$A$1:$AH$1291, 34, FALSE),"")</f>
        <v>8.326973E-2</v>
      </c>
      <c r="N988" s="17">
        <f>_xlfn.IFNA(VLOOKUP(CONCATENATE($A988,"_",$B988), 'Srbench noise 0.01'!$A$1:$AH$1291, 16, FALSE),"")</f>
        <v>42</v>
      </c>
      <c r="O988" s="17">
        <f>_xlfn.IFNA(VLOOKUP(CONCATENATE($A988,"_",$B988), 'Srbench noise 0.01'!$A$1:$AH$1291, 18, FALSE),"")</f>
        <v>987.3</v>
      </c>
      <c r="P988" s="17" t="str">
        <f>_xlfn.IFNA(VLOOKUP(CONCATENATE($A988,"_",$B988), 'Srbench noise 0.01'!$A$1:$AH$1291, 28, FALSE),"")</f>
        <v>-1.15*x0*x2*x3**2/(x1 + 1) + 0.64*x0*x2/(log(x1) + 1) + 7.45*x0*x3/(x1 + 1) - 3.02*x0/(log(x1) + 1) - 0.03</v>
      </c>
      <c r="Q988" s="17">
        <f t="shared" si="93"/>
        <v>0</v>
      </c>
      <c r="R988" s="17">
        <f t="shared" si="94"/>
        <v>0</v>
      </c>
      <c r="S988" s="4">
        <f t="shared" si="95"/>
        <v>0</v>
      </c>
    </row>
    <row r="989" spans="1:19" x14ac:dyDescent="0.25">
      <c r="A989" t="s">
        <v>80</v>
      </c>
      <c r="B989">
        <v>16850</v>
      </c>
      <c r="C989" t="str">
        <f>VLOOKUP(A989,'srbench true models'!$A$1:$B$133,2,FALSE)</f>
        <v xml:space="preserve"> I_0*(sin(alpha/2)*sin(n*delta/2)/(alpha/2*sin(delta/2)))**2</v>
      </c>
      <c r="D989" s="3">
        <f>_xlfn.IFNA(VLOOKUP(CONCATENATE($A989,"_",$B989), 'Srbench noise 0'!$A$1:$AH$1291, 32, FALSE),"")</f>
        <v>0.98670124000000003</v>
      </c>
      <c r="E989" s="17">
        <f>_xlfn.IFNA(VLOOKUP(CONCATENATE($A989,"_",$B989), 'Srbench noise 0'!$A$1:$AH$1291, 34, FALSE),"")</f>
        <v>0.11986599000000001</v>
      </c>
      <c r="F989" s="17">
        <f>_xlfn.IFNA(VLOOKUP(CONCATENATE($A989,"_",$B989), 'Srbench noise 0'!$A$1:$AH$1291, 16, FALSE),"")</f>
        <v>20</v>
      </c>
      <c r="G989" s="17">
        <f>_xlfn.IFNA(VLOOKUP(CONCATENATE($A989,"_",$B989), 'Srbench noise 0'!$A$1:$AH$1291, 18, FALSE),"")</f>
        <v>3600.5</v>
      </c>
      <c r="H989" s="17" t="str">
        <f>_xlfn.IFNA(VLOOKUP(CONCATENATE($A989,"_",$B989), 'Srbench noise 0'!$A$1:$AH$1291, 28, FALSE),"")</f>
        <v>x0*(0.19428441*x1*x2 - 0.7048446*x1 - 0.39479096*x2*x3**2 + 2.56351091*x3 - 0.46725245)</v>
      </c>
      <c r="I989" s="17">
        <f t="shared" si="90"/>
        <v>0</v>
      </c>
      <c r="J989" s="17">
        <f t="shared" si="91"/>
        <v>0</v>
      </c>
      <c r="K989" s="4">
        <f t="shared" si="92"/>
        <v>0</v>
      </c>
      <c r="L989" s="3">
        <f>_xlfn.IFNA(VLOOKUP(CONCATENATE($A989,"_",$B989), 'Srbench noise 0.01'!$A$1:$AH$1291, 32, FALSE),"")</f>
        <v>0.99343362000000002</v>
      </c>
      <c r="M989" s="17">
        <f>_xlfn.IFNA(VLOOKUP(CONCATENATE($A989,"_",$B989), 'Srbench noise 0.01'!$A$1:$AH$1291, 34, FALSE),"")</f>
        <v>8.4227430000000006E-2</v>
      </c>
      <c r="N989" s="17">
        <f>_xlfn.IFNA(VLOOKUP(CONCATENATE($A989,"_",$B989), 'Srbench noise 0.01'!$A$1:$AH$1291, 16, FALSE),"")</f>
        <v>38</v>
      </c>
      <c r="O989" s="17">
        <f>_xlfn.IFNA(VLOOKUP(CONCATENATE($A989,"_",$B989), 'Srbench noise 0.01'!$A$1:$AH$1291, 18, FALSE),"")</f>
        <v>1386.1</v>
      </c>
      <c r="P989" s="17" t="str">
        <f>_xlfn.IFNA(VLOOKUP(CONCATENATE($A989,"_",$B989), 'Srbench noise 0.01'!$A$1:$AH$1291, 28, FALSE),"")</f>
        <v>-0.04*x0*x1**2 + 0.22*x0*x2*x3 - 0.39*x0*x3 + 2*x0*x3*sin(0.72*x2*x3)/(x1 + x2) + 0.62*x0*x3/x2 + 0.03</v>
      </c>
      <c r="Q989" s="17">
        <f t="shared" si="93"/>
        <v>0</v>
      </c>
      <c r="R989" s="17">
        <f t="shared" si="94"/>
        <v>0</v>
      </c>
      <c r="S989" s="4">
        <f t="shared" si="95"/>
        <v>0</v>
      </c>
    </row>
    <row r="990" spans="1:19" x14ac:dyDescent="0.25">
      <c r="A990" t="s">
        <v>80</v>
      </c>
      <c r="B990">
        <v>21962</v>
      </c>
      <c r="C990" t="str">
        <f>VLOOKUP(A990,'srbench true models'!$A$1:$B$133,2,FALSE)</f>
        <v xml:space="preserve"> I_0*(sin(alpha/2)*sin(n*delta/2)/(alpha/2*sin(delta/2)))**2</v>
      </c>
      <c r="D990" s="3">
        <f>_xlfn.IFNA(VLOOKUP(CONCATENATE($A990,"_",$B990), 'Srbench noise 0'!$A$1:$AH$1291, 32, FALSE),"")</f>
        <v>0.98669974999999999</v>
      </c>
      <c r="E990" s="17">
        <f>_xlfn.IFNA(VLOOKUP(CONCATENATE($A990,"_",$B990), 'Srbench noise 0'!$A$1:$AH$1291, 34, FALSE),"")</f>
        <v>0.11993711</v>
      </c>
      <c r="F990" s="17">
        <f>_xlfn.IFNA(VLOOKUP(CONCATENATE($A990,"_",$B990), 'Srbench noise 0'!$A$1:$AH$1291, 16, FALSE),"")</f>
        <v>20</v>
      </c>
      <c r="G990" s="17">
        <f>_xlfn.IFNA(VLOOKUP(CONCATENATE($A990,"_",$B990), 'Srbench noise 0'!$A$1:$AH$1291, 18, FALSE),"")</f>
        <v>3601.5</v>
      </c>
      <c r="H990" s="17" t="str">
        <f>_xlfn.IFNA(VLOOKUP(CONCATENATE($A990,"_",$B990), 'Srbench noise 0'!$A$1:$AH$1291, 28, FALSE),"")</f>
        <v>x0*(0.19926296*x1*x2 - 0.70930199*x1 - 0.39946*x2*x3**2 + 2.6094083*x3 - 0.52504435)</v>
      </c>
      <c r="I990" s="17">
        <f t="shared" si="90"/>
        <v>0</v>
      </c>
      <c r="J990" s="17">
        <f t="shared" si="91"/>
        <v>0</v>
      </c>
      <c r="K990" s="4">
        <f t="shared" si="92"/>
        <v>0</v>
      </c>
      <c r="L990" s="3">
        <f>_xlfn.IFNA(VLOOKUP(CONCATENATE($A990,"_",$B990), 'Srbench noise 0.01'!$A$1:$AH$1291, 32, FALSE),"")</f>
        <v>0.98649348999999997</v>
      </c>
      <c r="M990" s="17">
        <f>_xlfn.IFNA(VLOOKUP(CONCATENATE($A990,"_",$B990), 'Srbench noise 0.01'!$A$1:$AH$1291, 34, FALSE),"")</f>
        <v>0.12086352</v>
      </c>
      <c r="N990" s="17">
        <f>_xlfn.IFNA(VLOOKUP(CONCATENATE($A990,"_",$B990), 'Srbench noise 0.01'!$A$1:$AH$1291, 16, FALSE),"")</f>
        <v>20</v>
      </c>
      <c r="O990" s="17">
        <f>_xlfn.IFNA(VLOOKUP(CONCATENATE($A990,"_",$B990), 'Srbench noise 0.01'!$A$1:$AH$1291, 18, FALSE),"")</f>
        <v>3601.4</v>
      </c>
      <c r="P990" s="17" t="str">
        <f>_xlfn.IFNA(VLOOKUP(CONCATENATE($A990,"_",$B990), 'Srbench noise 0.01'!$A$1:$AH$1291, 28, FALSE),"")</f>
        <v>x0*(0.2*x1*x2 - 0.71*x1 - 0.4*x2*x3**2 + 2.61*x3 - 0.53)</v>
      </c>
      <c r="Q990" s="17">
        <f t="shared" si="93"/>
        <v>0</v>
      </c>
      <c r="R990" s="17">
        <f t="shared" si="94"/>
        <v>0</v>
      </c>
      <c r="S990" s="4">
        <f t="shared" si="95"/>
        <v>0</v>
      </c>
    </row>
    <row r="991" spans="1:19" x14ac:dyDescent="0.25">
      <c r="A991" t="s">
        <v>80</v>
      </c>
      <c r="B991">
        <v>23654</v>
      </c>
      <c r="C991" t="str">
        <f>VLOOKUP(A991,'srbench true models'!$A$1:$B$133,2,FALSE)</f>
        <v xml:space="preserve"> I_0*(sin(alpha/2)*sin(n*delta/2)/(alpha/2*sin(delta/2)))**2</v>
      </c>
      <c r="D991" s="3">
        <f>_xlfn.IFNA(VLOOKUP(CONCATENATE($A991,"_",$B991), 'Srbench noise 0'!$A$1:$AH$1291, 32, FALSE),"")</f>
        <v>0.99013337000000001</v>
      </c>
      <c r="E991" s="17">
        <f>_xlfn.IFNA(VLOOKUP(CONCATENATE($A991,"_",$B991), 'Srbench noise 0'!$A$1:$AH$1291, 34, FALSE),"")</f>
        <v>0.10182933</v>
      </c>
      <c r="F991" s="17">
        <f>_xlfn.IFNA(VLOOKUP(CONCATENATE($A991,"_",$B991), 'Srbench noise 0'!$A$1:$AH$1291, 16, FALSE),"")</f>
        <v>37</v>
      </c>
      <c r="G991" s="17">
        <f>_xlfn.IFNA(VLOOKUP(CONCATENATE($A991,"_",$B991), 'Srbench noise 0'!$A$1:$AH$1291, 18, FALSE),"")</f>
        <v>3600.8</v>
      </c>
      <c r="H991" s="17" t="str">
        <f>_xlfn.IFNA(VLOOKUP(CONCATENATE($A991,"_",$B991), 'Srbench noise 0'!$A$1:$AH$1291, 28, FALSE),"")</f>
        <v>-0.72174556*x0*x1/x2 + 0.25193386*x0*x1/(x2*x3**2) + 0.54727541*x0*sin(x2*x3 - 0.5*x2) + 1.48873112*x0*x3/x2 - 0.0500181</v>
      </c>
      <c r="I991" s="17">
        <f t="shared" si="90"/>
        <v>0</v>
      </c>
      <c r="J991" s="17">
        <f t="shared" si="91"/>
        <v>0</v>
      </c>
      <c r="K991" s="4">
        <f t="shared" si="92"/>
        <v>0</v>
      </c>
      <c r="L991" s="3">
        <f>_xlfn.IFNA(VLOOKUP(CONCATENATE($A991,"_",$B991), 'Srbench noise 0.01'!$A$1:$AH$1291, 32, FALSE),"")</f>
        <v>0.98941625</v>
      </c>
      <c r="M991" s="17">
        <f>_xlfn.IFNA(VLOOKUP(CONCATENATE($A991,"_",$B991), 'Srbench noise 0.01'!$A$1:$AH$1291, 34, FALSE),"")</f>
        <v>0.10546498999999999</v>
      </c>
      <c r="N991" s="17">
        <f>_xlfn.IFNA(VLOOKUP(CONCATENATE($A991,"_",$B991), 'Srbench noise 0.01'!$A$1:$AH$1291, 16, FALSE),"")</f>
        <v>43</v>
      </c>
      <c r="O991" s="17">
        <f>_xlfn.IFNA(VLOOKUP(CONCATENATE($A991,"_",$B991), 'Srbench noise 0.01'!$A$1:$AH$1291, 18, FALSE),"")</f>
        <v>2331.6</v>
      </c>
      <c r="P991" s="17" t="str">
        <f>_xlfn.IFNA(VLOOKUP(CONCATENATE($A991,"_",$B991), 'Srbench noise 0.01'!$A$1:$AH$1291, 28, FALSE),"")</f>
        <v>(x0*x2**2*(-0.38*x1 + 1.2*x3) + x0*x2*x3**2*(0.25 - 0.13*x1) + x2**3*(0.55*x0*sin(x2*(x3 - 0.5)) - 0.04))/x2**3</v>
      </c>
      <c r="Q991" s="17">
        <f t="shared" si="93"/>
        <v>0</v>
      </c>
      <c r="R991" s="17">
        <f t="shared" si="94"/>
        <v>0</v>
      </c>
      <c r="S991" s="4">
        <f t="shared" si="95"/>
        <v>0</v>
      </c>
    </row>
    <row r="992" spans="1:19" x14ac:dyDescent="0.25">
      <c r="A992" t="s">
        <v>80</v>
      </c>
      <c r="B992">
        <v>28020</v>
      </c>
      <c r="C992" t="str">
        <f>VLOOKUP(A992,'srbench true models'!$A$1:$B$133,2,FALSE)</f>
        <v xml:space="preserve"> I_0*(sin(alpha/2)*sin(n*delta/2)/(alpha/2*sin(delta/2)))**2</v>
      </c>
      <c r="D992" s="3">
        <f>_xlfn.IFNA(VLOOKUP(CONCATENATE($A992,"_",$B992), 'Srbench noise 0'!$A$1:$AH$1291, 32, FALSE),"")</f>
        <v>0.99085661999999997</v>
      </c>
      <c r="E992" s="17">
        <f>_xlfn.IFNA(VLOOKUP(CONCATENATE($A992,"_",$B992), 'Srbench noise 0'!$A$1:$AH$1291, 34, FALSE),"")</f>
        <v>9.9642289999999994E-2</v>
      </c>
      <c r="F992" s="17">
        <f>_xlfn.IFNA(VLOOKUP(CONCATENATE($A992,"_",$B992), 'Srbench noise 0'!$A$1:$AH$1291, 16, FALSE),"")</f>
        <v>37</v>
      </c>
      <c r="G992" s="17">
        <f>_xlfn.IFNA(VLOOKUP(CONCATENATE($A992,"_",$B992), 'Srbench noise 0'!$A$1:$AH$1291, 18, FALSE),"")</f>
        <v>3600.8</v>
      </c>
      <c r="H992" s="17" t="str">
        <f>_xlfn.IFNA(VLOOKUP(CONCATENATE($A992,"_",$B992), 'Srbench noise 0'!$A$1:$AH$1291, 28, FALSE),"")</f>
        <v>-0.25665353*x0*x1 - 2.57128165*x0*log(x2)**2*log(x3)**2 + 1.17851197*x0 + 4.55207339*x0*log(x3)/(x1 + x2**2/(x1 + 0.5))</v>
      </c>
      <c r="I992" s="17">
        <f t="shared" si="90"/>
        <v>0</v>
      </c>
      <c r="J992" s="17">
        <f t="shared" si="91"/>
        <v>0</v>
      </c>
      <c r="K992" s="4">
        <f t="shared" si="92"/>
        <v>0</v>
      </c>
      <c r="L992" s="3">
        <f>_xlfn.IFNA(VLOOKUP(CONCATENATE($A992,"_",$B992), 'Srbench noise 0.01'!$A$1:$AH$1291, 32, FALSE),"")</f>
        <v>0.99106877000000004</v>
      </c>
      <c r="M992" s="17">
        <f>_xlfn.IFNA(VLOOKUP(CONCATENATE($A992,"_",$B992), 'Srbench noise 0.01'!$A$1:$AH$1291, 34, FALSE),"")</f>
        <v>9.8479510000000006E-2</v>
      </c>
      <c r="N992" s="17">
        <f>_xlfn.IFNA(VLOOKUP(CONCATENATE($A992,"_",$B992), 'Srbench noise 0.01'!$A$1:$AH$1291, 16, FALSE),"")</f>
        <v>38</v>
      </c>
      <c r="O992" s="17">
        <f>_xlfn.IFNA(VLOOKUP(CONCATENATE($A992,"_",$B992), 'Srbench noise 0.01'!$A$1:$AH$1291, 18, FALSE),"")</f>
        <v>257.10000000000002</v>
      </c>
      <c r="P992" s="17" t="str">
        <f>_xlfn.IFNA(VLOOKUP(CONCATENATE($A992,"_",$B992), 'Srbench noise 0.01'!$A$1:$AH$1291, 28, FALSE),"")</f>
        <v>x0*(x2*(-0.33*x1 - 0.22*(x1 - x2)**2*log(x3) - 2.24*log(x2)**2*log(x3)**2 + 1.33) + 2.37*log(x3))/x2</v>
      </c>
      <c r="Q992" s="17">
        <f t="shared" si="93"/>
        <v>0</v>
      </c>
      <c r="R992" s="17">
        <f t="shared" si="94"/>
        <v>0</v>
      </c>
      <c r="S992" s="4">
        <f t="shared" si="95"/>
        <v>0</v>
      </c>
    </row>
    <row r="993" spans="1:19" x14ac:dyDescent="0.25">
      <c r="A993" t="s">
        <v>80</v>
      </c>
      <c r="B993">
        <v>29910</v>
      </c>
      <c r="C993" t="str">
        <f>VLOOKUP(A993,'srbench true models'!$A$1:$B$133,2,FALSE)</f>
        <v xml:space="preserve"> I_0*(sin(alpha/2)*sin(n*delta/2)/(alpha/2*sin(delta/2)))**2</v>
      </c>
      <c r="D993" s="3">
        <f>_xlfn.IFNA(VLOOKUP(CONCATENATE($A993,"_",$B993), 'Srbench noise 0'!$A$1:$AH$1291, 32, FALSE),"")</f>
        <v>0.99226734000000005</v>
      </c>
      <c r="E993" s="17">
        <f>_xlfn.IFNA(VLOOKUP(CONCATENATE($A993,"_",$B993), 'Srbench noise 0'!$A$1:$AH$1291, 34, FALSE),"")</f>
        <v>9.1512919999999998E-2</v>
      </c>
      <c r="F993" s="17">
        <f>_xlfn.IFNA(VLOOKUP(CONCATENATE($A993,"_",$B993), 'Srbench noise 0'!$A$1:$AH$1291, 16, FALSE),"")</f>
        <v>31</v>
      </c>
      <c r="G993" s="17">
        <f>_xlfn.IFNA(VLOOKUP(CONCATENATE($A993,"_",$B993), 'Srbench noise 0'!$A$1:$AH$1291, 18, FALSE),"")</f>
        <v>3600.6</v>
      </c>
      <c r="H993" s="17" t="str">
        <f>_xlfn.IFNA(VLOOKUP(CONCATENATE($A993,"_",$B993), 'Srbench noise 0'!$A$1:$AH$1291, 28, FALSE),"")</f>
        <v>(1.38847584*x0*x3*sin(x2*(x3 - 0.45)) + 1.46975533*x0*x3 + (x1 + x2)*(0.40387539*sin(x1) - 0.32335293))/(x1 + x2)</v>
      </c>
      <c r="I993" s="17">
        <f t="shared" si="90"/>
        <v>0</v>
      </c>
      <c r="J993" s="17">
        <f t="shared" si="91"/>
        <v>0</v>
      </c>
      <c r="K993" s="4">
        <f t="shared" si="92"/>
        <v>0</v>
      </c>
      <c r="L993" s="3">
        <f>_xlfn.IFNA(VLOOKUP(CONCATENATE($A993,"_",$B993), 'Srbench noise 0.01'!$A$1:$AH$1291, 32, FALSE),"")</f>
        <v>0.99481164</v>
      </c>
      <c r="M993" s="17">
        <f>_xlfn.IFNA(VLOOKUP(CONCATENATE($A993,"_",$B993), 'Srbench noise 0.01'!$A$1:$AH$1291, 34, FALSE),"")</f>
        <v>7.4960570000000004E-2</v>
      </c>
      <c r="N993" s="17">
        <f>_xlfn.IFNA(VLOOKUP(CONCATENATE($A993,"_",$B993), 'Srbench noise 0.01'!$A$1:$AH$1291, 16, FALSE),"")</f>
        <v>41</v>
      </c>
      <c r="O993" s="17">
        <f>_xlfn.IFNA(VLOOKUP(CONCATENATE($A993,"_",$B993), 'Srbench noise 0.01'!$A$1:$AH$1291, 18, FALSE),"")</f>
        <v>2183</v>
      </c>
      <c r="P993" s="17" t="str">
        <f>_xlfn.IFNA(VLOOKUP(CONCATENATE($A993,"_",$B993), 'Srbench noise 0.01'!$A$1:$AH$1291, 28, FALSE),"")</f>
        <v>x0*(1.84*x3*sin(0.75*x2*x3) + (x1 + x2)*(-0.05*x1**2 + 0.1*x2**2 - 0.1*x2*x3 - 0.2*x2 + 0.64*x3))/(x1 + x2)</v>
      </c>
      <c r="Q993" s="17">
        <f t="shared" si="93"/>
        <v>0</v>
      </c>
      <c r="R993" s="17">
        <f t="shared" si="94"/>
        <v>0</v>
      </c>
      <c r="S993" s="4">
        <f t="shared" si="95"/>
        <v>0</v>
      </c>
    </row>
    <row r="994" spans="1:19" x14ac:dyDescent="0.25">
      <c r="A994" t="s">
        <v>113</v>
      </c>
      <c r="B994">
        <v>860</v>
      </c>
      <c r="C994" t="str">
        <f>VLOOKUP(A994,'srbench true models'!$A$1:$B$133,2,FALSE)</f>
        <v xml:space="preserve"> q/(4*3.1415926535*epsilon*y**2)*(4*3.1415926535*epsilon*Volt*d-q*d*y**3/(y**2-d**2)**2)</v>
      </c>
      <c r="D994" s="3">
        <f>_xlfn.IFNA(VLOOKUP(CONCATENATE($A994,"_",$B994), 'Srbench noise 0'!$A$1:$AH$1291, 32, FALSE),"")</f>
        <v>0.99999837000000003</v>
      </c>
      <c r="E994" s="17">
        <f>_xlfn.IFNA(VLOOKUP(CONCATENATE($A994,"_",$B994), 'Srbench noise 0'!$A$1:$AH$1291, 34, FALSE),"")</f>
        <v>1.8425649999999998E-2</v>
      </c>
      <c r="F994" s="17">
        <f>_xlfn.IFNA(VLOOKUP(CONCATENATE($A994,"_",$B994), 'Srbench noise 0'!$A$1:$AH$1291, 16, FALSE),"")</f>
        <v>7</v>
      </c>
      <c r="G994" s="17">
        <f>_xlfn.IFNA(VLOOKUP(CONCATENATE($A994,"_",$B994), 'Srbench noise 0'!$A$1:$AH$1291, 18, FALSE),"")</f>
        <v>3600.3</v>
      </c>
      <c r="H994" s="17" t="str">
        <f>_xlfn.IFNA(VLOOKUP(CONCATENATE($A994,"_",$B994), 'Srbench noise 0'!$A$1:$AH$1291, 28, FALSE),"")</f>
        <v>x0*x2*x3/x1**2</v>
      </c>
      <c r="I994" s="17">
        <f t="shared" si="90"/>
        <v>1</v>
      </c>
      <c r="J994" s="17">
        <f t="shared" si="91"/>
        <v>0</v>
      </c>
      <c r="K994" s="4">
        <f t="shared" si="92"/>
        <v>0</v>
      </c>
      <c r="L994" s="3">
        <f>_xlfn.IFNA(VLOOKUP(CONCATENATE($A994,"_",$B994), 'Srbench noise 0.01'!$A$1:$AH$1291, 32, FALSE),"")</f>
        <v>0.99999837000000003</v>
      </c>
      <c r="M994" s="17">
        <f>_xlfn.IFNA(VLOOKUP(CONCATENATE($A994,"_",$B994), 'Srbench noise 0.01'!$A$1:$AH$1291, 34, FALSE),"")</f>
        <v>1.8425649999999998E-2</v>
      </c>
      <c r="N994" s="17">
        <f>_xlfn.IFNA(VLOOKUP(CONCATENATE($A994,"_",$B994), 'Srbench noise 0.01'!$A$1:$AH$1291, 16, FALSE),"")</f>
        <v>7</v>
      </c>
      <c r="O994" s="17">
        <f>_xlfn.IFNA(VLOOKUP(CONCATENATE($A994,"_",$B994), 'Srbench noise 0.01'!$A$1:$AH$1291, 18, FALSE),"")</f>
        <v>24.5</v>
      </c>
      <c r="P994" s="17" t="str">
        <f>_xlfn.IFNA(VLOOKUP(CONCATENATE($A994,"_",$B994), 'Srbench noise 0.01'!$A$1:$AH$1291, 28, FALSE),"")</f>
        <v>x0*x2*x3/x1**2</v>
      </c>
      <c r="Q994" s="17">
        <f t="shared" si="93"/>
        <v>1</v>
      </c>
      <c r="R994" s="17">
        <f t="shared" si="94"/>
        <v>0</v>
      </c>
      <c r="S994" s="4">
        <f t="shared" si="95"/>
        <v>0</v>
      </c>
    </row>
    <row r="995" spans="1:19" x14ac:dyDescent="0.25">
      <c r="A995" t="s">
        <v>113</v>
      </c>
      <c r="B995">
        <v>4426</v>
      </c>
      <c r="C995" t="str">
        <f>VLOOKUP(A995,'srbench true models'!$A$1:$B$133,2,FALSE)</f>
        <v xml:space="preserve"> q/(4*3.1415926535*epsilon*y**2)*(4*3.1415926535*epsilon*Volt*d-q*d*y**3/(y**2-d**2)**2)</v>
      </c>
      <c r="D995" s="3">
        <f>_xlfn.IFNA(VLOOKUP(CONCATENATE($A995,"_",$B995), 'Srbench noise 0'!$A$1:$AH$1291, 32, FALSE),"")</f>
        <v>0.99999833999999999</v>
      </c>
      <c r="E995" s="17">
        <f>_xlfn.IFNA(VLOOKUP(CONCATENATE($A995,"_",$B995), 'Srbench noise 0'!$A$1:$AH$1291, 34, FALSE),"")</f>
        <v>1.8681280000000001E-2</v>
      </c>
      <c r="F995" s="17">
        <f>_xlfn.IFNA(VLOOKUP(CONCATENATE($A995,"_",$B995), 'Srbench noise 0'!$A$1:$AH$1291, 16, FALSE),"")</f>
        <v>7</v>
      </c>
      <c r="G995" s="17">
        <f>_xlfn.IFNA(VLOOKUP(CONCATENATE($A995,"_",$B995), 'Srbench noise 0'!$A$1:$AH$1291, 18, FALSE),"")</f>
        <v>3600.8</v>
      </c>
      <c r="H995" s="17" t="str">
        <f>_xlfn.IFNA(VLOOKUP(CONCATENATE($A995,"_",$B995), 'Srbench noise 0'!$A$1:$AH$1291, 28, FALSE),"")</f>
        <v>x0*x2*x3/x1**2</v>
      </c>
      <c r="I995" s="17">
        <f t="shared" si="90"/>
        <v>1</v>
      </c>
      <c r="J995" s="17">
        <f t="shared" si="91"/>
        <v>0</v>
      </c>
      <c r="K995" s="4">
        <f t="shared" si="92"/>
        <v>0</v>
      </c>
      <c r="L995" s="3">
        <f>_xlfn.IFNA(VLOOKUP(CONCATENATE($A995,"_",$B995), 'Srbench noise 0.01'!$A$1:$AH$1291, 32, FALSE),"")</f>
        <v>0.99999842999999999</v>
      </c>
      <c r="M995" s="17">
        <f>_xlfn.IFNA(VLOOKUP(CONCATENATE($A995,"_",$B995), 'Srbench noise 0.01'!$A$1:$AH$1291, 34, FALSE),"")</f>
        <v>1.8185099999999999E-2</v>
      </c>
      <c r="N995" s="17">
        <f>_xlfn.IFNA(VLOOKUP(CONCATENATE($A995,"_",$B995), 'Srbench noise 0.01'!$A$1:$AH$1291, 16, FALSE),"")</f>
        <v>9</v>
      </c>
      <c r="O995" s="17">
        <f>_xlfn.IFNA(VLOOKUP(CONCATENATE($A995,"_",$B995), 'Srbench noise 0.01'!$A$1:$AH$1291, 18, FALSE),"")</f>
        <v>24.9</v>
      </c>
      <c r="P995" s="17" t="str">
        <f>_xlfn.IFNA(VLOOKUP(CONCATENATE($A995,"_",$B995), 'Srbench noise 0.01'!$A$1:$AH$1291, 28, FALSE),"")</f>
        <v>x0*x2*x3/x1**2 - 0.02</v>
      </c>
      <c r="Q995" s="17">
        <f t="shared" si="93"/>
        <v>1</v>
      </c>
      <c r="R995" s="17">
        <f t="shared" si="94"/>
        <v>0</v>
      </c>
      <c r="S995" s="4">
        <f t="shared" si="95"/>
        <v>0</v>
      </c>
    </row>
    <row r="996" spans="1:19" x14ac:dyDescent="0.25">
      <c r="A996" t="s">
        <v>113</v>
      </c>
      <c r="B996">
        <v>5390</v>
      </c>
      <c r="C996" t="str">
        <f>VLOOKUP(A996,'srbench true models'!$A$1:$B$133,2,FALSE)</f>
        <v xml:space="preserve"> q/(4*3.1415926535*epsilon*y**2)*(4*3.1415926535*epsilon*Volt*d-q*d*y**3/(y**2-d**2)**2)</v>
      </c>
      <c r="D996" s="3">
        <f>_xlfn.IFNA(VLOOKUP(CONCATENATE($A996,"_",$B996), 'Srbench noise 0'!$A$1:$AH$1291, 32, FALSE),"")</f>
        <v>0.99999828999999996</v>
      </c>
      <c r="E996" s="17">
        <f>_xlfn.IFNA(VLOOKUP(CONCATENATE($A996,"_",$B996), 'Srbench noise 0'!$A$1:$AH$1291, 34, FALSE),"")</f>
        <v>1.9076599999999999E-2</v>
      </c>
      <c r="F996" s="17">
        <f>_xlfn.IFNA(VLOOKUP(CONCATENATE($A996,"_",$B996), 'Srbench noise 0'!$A$1:$AH$1291, 16, FALSE),"")</f>
        <v>7</v>
      </c>
      <c r="G996" s="17">
        <f>_xlfn.IFNA(VLOOKUP(CONCATENATE($A996,"_",$B996), 'Srbench noise 0'!$A$1:$AH$1291, 18, FALSE),"")</f>
        <v>3600.8</v>
      </c>
      <c r="H996" s="17" t="str">
        <f>_xlfn.IFNA(VLOOKUP(CONCATENATE($A996,"_",$B996), 'Srbench noise 0'!$A$1:$AH$1291, 28, FALSE),"")</f>
        <v>x0*x2*x3/x1**2</v>
      </c>
      <c r="I996" s="17">
        <f t="shared" si="90"/>
        <v>1</v>
      </c>
      <c r="J996" s="17">
        <f t="shared" si="91"/>
        <v>0</v>
      </c>
      <c r="K996" s="4">
        <f t="shared" si="92"/>
        <v>0</v>
      </c>
      <c r="L996" s="3">
        <f>_xlfn.IFNA(VLOOKUP(CONCATENATE($A996,"_",$B996), 'Srbench noise 0.01'!$A$1:$AH$1291, 32, FALSE),"")</f>
        <v>0.99999828999999996</v>
      </c>
      <c r="M996" s="17">
        <f>_xlfn.IFNA(VLOOKUP(CONCATENATE($A996,"_",$B996), 'Srbench noise 0.01'!$A$1:$AH$1291, 34, FALSE),"")</f>
        <v>1.9076599999999999E-2</v>
      </c>
      <c r="N996" s="17">
        <f>_xlfn.IFNA(VLOOKUP(CONCATENATE($A996,"_",$B996), 'Srbench noise 0.01'!$A$1:$AH$1291, 16, FALSE),"")</f>
        <v>7</v>
      </c>
      <c r="O996" s="17">
        <f>_xlfn.IFNA(VLOOKUP(CONCATENATE($A996,"_",$B996), 'Srbench noise 0.01'!$A$1:$AH$1291, 18, FALSE),"")</f>
        <v>22.6</v>
      </c>
      <c r="P996" s="17" t="str">
        <f>_xlfn.IFNA(VLOOKUP(CONCATENATE($A996,"_",$B996), 'Srbench noise 0.01'!$A$1:$AH$1291, 28, FALSE),"")</f>
        <v>x0*x2*x3/x1**2</v>
      </c>
      <c r="Q996" s="17">
        <f t="shared" si="93"/>
        <v>1</v>
      </c>
      <c r="R996" s="17">
        <f t="shared" si="94"/>
        <v>0</v>
      </c>
      <c r="S996" s="4">
        <f t="shared" si="95"/>
        <v>0</v>
      </c>
    </row>
    <row r="997" spans="1:19" x14ac:dyDescent="0.25">
      <c r="A997" t="s">
        <v>113</v>
      </c>
      <c r="B997">
        <v>14423</v>
      </c>
      <c r="C997" t="str">
        <f>VLOOKUP(A997,'srbench true models'!$A$1:$B$133,2,FALSE)</f>
        <v xml:space="preserve"> q/(4*3.1415926535*epsilon*y**2)*(4*3.1415926535*epsilon*Volt*d-q*d*y**3/(y**2-d**2)**2)</v>
      </c>
      <c r="D997" s="3">
        <f>_xlfn.IFNA(VLOOKUP(CONCATENATE($A997,"_",$B997), 'Srbench noise 0'!$A$1:$AH$1291, 32, FALSE),"")</f>
        <v>0.99999841</v>
      </c>
      <c r="E997" s="17">
        <f>_xlfn.IFNA(VLOOKUP(CONCATENATE($A997,"_",$B997), 'Srbench noise 0'!$A$1:$AH$1291, 34, FALSE),"")</f>
        <v>1.834413E-2</v>
      </c>
      <c r="F997" s="17">
        <f>_xlfn.IFNA(VLOOKUP(CONCATENATE($A997,"_",$B997), 'Srbench noise 0'!$A$1:$AH$1291, 16, FALSE),"")</f>
        <v>7</v>
      </c>
      <c r="G997" s="17">
        <f>_xlfn.IFNA(VLOOKUP(CONCATENATE($A997,"_",$B997), 'Srbench noise 0'!$A$1:$AH$1291, 18, FALSE),"")</f>
        <v>3600.8</v>
      </c>
      <c r="H997" s="17" t="str">
        <f>_xlfn.IFNA(VLOOKUP(CONCATENATE($A997,"_",$B997), 'Srbench noise 0'!$A$1:$AH$1291, 28, FALSE),"")</f>
        <v>x0*x2*x3/x1**2</v>
      </c>
      <c r="I997" s="17">
        <f t="shared" si="90"/>
        <v>1</v>
      </c>
      <c r="J997" s="17">
        <f t="shared" si="91"/>
        <v>0</v>
      </c>
      <c r="K997" s="4">
        <f t="shared" si="92"/>
        <v>0</v>
      </c>
      <c r="L997" s="3">
        <f>_xlfn.IFNA(VLOOKUP(CONCATENATE($A997,"_",$B997), 'Srbench noise 0.01'!$A$1:$AH$1291, 32, FALSE),"")</f>
        <v>0.99999841</v>
      </c>
      <c r="M997" s="17">
        <f>_xlfn.IFNA(VLOOKUP(CONCATENATE($A997,"_",$B997), 'Srbench noise 0.01'!$A$1:$AH$1291, 34, FALSE),"")</f>
        <v>1.834413E-2</v>
      </c>
      <c r="N997" s="17">
        <f>_xlfn.IFNA(VLOOKUP(CONCATENATE($A997,"_",$B997), 'Srbench noise 0.01'!$A$1:$AH$1291, 16, FALSE),"")</f>
        <v>7</v>
      </c>
      <c r="O997" s="17">
        <f>_xlfn.IFNA(VLOOKUP(CONCATENATE($A997,"_",$B997), 'Srbench noise 0.01'!$A$1:$AH$1291, 18, FALSE),"")</f>
        <v>22.7</v>
      </c>
      <c r="P997" s="17" t="str">
        <f>_xlfn.IFNA(VLOOKUP(CONCATENATE($A997,"_",$B997), 'Srbench noise 0.01'!$A$1:$AH$1291, 28, FALSE),"")</f>
        <v>x0*x2*x3/x1**2</v>
      </c>
      <c r="Q997" s="17">
        <f t="shared" si="93"/>
        <v>1</v>
      </c>
      <c r="R997" s="17">
        <f t="shared" si="94"/>
        <v>0</v>
      </c>
      <c r="S997" s="4">
        <f t="shared" si="95"/>
        <v>0</v>
      </c>
    </row>
    <row r="998" spans="1:19" x14ac:dyDescent="0.25">
      <c r="A998" t="s">
        <v>113</v>
      </c>
      <c r="B998">
        <v>15795</v>
      </c>
      <c r="C998" t="str">
        <f>VLOOKUP(A998,'srbench true models'!$A$1:$B$133,2,FALSE)</f>
        <v xml:space="preserve"> q/(4*3.1415926535*epsilon*y**2)*(4*3.1415926535*epsilon*Volt*d-q*d*y**3/(y**2-d**2)**2)</v>
      </c>
      <c r="D998" s="3">
        <f>_xlfn.IFNA(VLOOKUP(CONCATENATE($A998,"_",$B998), 'Srbench noise 0'!$A$1:$AH$1291, 32, FALSE),"")</f>
        <v>0.99999839000000001</v>
      </c>
      <c r="E998" s="17">
        <f>_xlfn.IFNA(VLOOKUP(CONCATENATE($A998,"_",$B998), 'Srbench noise 0'!$A$1:$AH$1291, 34, FALSE),"")</f>
        <v>1.870571E-2</v>
      </c>
      <c r="F998" s="17">
        <f>_xlfn.IFNA(VLOOKUP(CONCATENATE($A998,"_",$B998), 'Srbench noise 0'!$A$1:$AH$1291, 16, FALSE),"")</f>
        <v>7</v>
      </c>
      <c r="G998" s="17">
        <f>_xlfn.IFNA(VLOOKUP(CONCATENATE($A998,"_",$B998), 'Srbench noise 0'!$A$1:$AH$1291, 18, FALSE),"")</f>
        <v>3601.8</v>
      </c>
      <c r="H998" s="17" t="str">
        <f>_xlfn.IFNA(VLOOKUP(CONCATENATE($A998,"_",$B998), 'Srbench noise 0'!$A$1:$AH$1291, 28, FALSE),"")</f>
        <v>x0*x2*x3/x1**2</v>
      </c>
      <c r="I998" s="17">
        <f t="shared" si="90"/>
        <v>1</v>
      </c>
      <c r="J998" s="17">
        <f t="shared" si="91"/>
        <v>0</v>
      </c>
      <c r="K998" s="4">
        <f t="shared" si="92"/>
        <v>0</v>
      </c>
      <c r="L998" s="3">
        <f>_xlfn.IFNA(VLOOKUP(CONCATENATE($A998,"_",$B998), 'Srbench noise 0.01'!$A$1:$AH$1291, 32, FALSE),"")</f>
        <v>0.99999839000000001</v>
      </c>
      <c r="M998" s="17">
        <f>_xlfn.IFNA(VLOOKUP(CONCATENATE($A998,"_",$B998), 'Srbench noise 0.01'!$A$1:$AH$1291, 34, FALSE),"")</f>
        <v>1.870571E-2</v>
      </c>
      <c r="N998" s="17">
        <f>_xlfn.IFNA(VLOOKUP(CONCATENATE($A998,"_",$B998), 'Srbench noise 0.01'!$A$1:$AH$1291, 16, FALSE),"")</f>
        <v>7</v>
      </c>
      <c r="O998" s="17">
        <f>_xlfn.IFNA(VLOOKUP(CONCATENATE($A998,"_",$B998), 'Srbench noise 0.01'!$A$1:$AH$1291, 18, FALSE),"")</f>
        <v>24.5</v>
      </c>
      <c r="P998" s="17" t="str">
        <f>_xlfn.IFNA(VLOOKUP(CONCATENATE($A998,"_",$B998), 'Srbench noise 0.01'!$A$1:$AH$1291, 28, FALSE),"")</f>
        <v>x0*x2*x3/x1**2</v>
      </c>
      <c r="Q998" s="17">
        <f t="shared" si="93"/>
        <v>1</v>
      </c>
      <c r="R998" s="17">
        <f t="shared" si="94"/>
        <v>0</v>
      </c>
      <c r="S998" s="4">
        <f t="shared" si="95"/>
        <v>0</v>
      </c>
    </row>
    <row r="999" spans="1:19" x14ac:dyDescent="0.25">
      <c r="A999" t="s">
        <v>113</v>
      </c>
      <c r="B999">
        <v>16850</v>
      </c>
      <c r="C999" t="str">
        <f>VLOOKUP(A999,'srbench true models'!$A$1:$B$133,2,FALSE)</f>
        <v xml:space="preserve"> q/(4*3.1415926535*epsilon*y**2)*(4*3.1415926535*epsilon*Volt*d-q*d*y**3/(y**2-d**2)**2)</v>
      </c>
      <c r="D999" s="3">
        <f>_xlfn.IFNA(VLOOKUP(CONCATENATE($A999,"_",$B999), 'Srbench noise 0'!$A$1:$AH$1291, 32, FALSE),"")</f>
        <v>0.99999833000000005</v>
      </c>
      <c r="E999" s="17">
        <f>_xlfn.IFNA(VLOOKUP(CONCATENATE($A999,"_",$B999), 'Srbench noise 0'!$A$1:$AH$1291, 34, FALSE),"")</f>
        <v>1.878612E-2</v>
      </c>
      <c r="F999" s="17">
        <f>_xlfn.IFNA(VLOOKUP(CONCATENATE($A999,"_",$B999), 'Srbench noise 0'!$A$1:$AH$1291, 16, FALSE),"")</f>
        <v>7</v>
      </c>
      <c r="G999" s="17">
        <f>_xlfn.IFNA(VLOOKUP(CONCATENATE($A999,"_",$B999), 'Srbench noise 0'!$A$1:$AH$1291, 18, FALSE),"")</f>
        <v>3600.9</v>
      </c>
      <c r="H999" s="17" t="str">
        <f>_xlfn.IFNA(VLOOKUP(CONCATENATE($A999,"_",$B999), 'Srbench noise 0'!$A$1:$AH$1291, 28, FALSE),"")</f>
        <v>x0*x2*x3/x1**2</v>
      </c>
      <c r="I999" s="17">
        <f t="shared" si="90"/>
        <v>1</v>
      </c>
      <c r="J999" s="17">
        <f t="shared" si="91"/>
        <v>0</v>
      </c>
      <c r="K999" s="4">
        <f t="shared" si="92"/>
        <v>0</v>
      </c>
      <c r="L999" s="3">
        <f>_xlfn.IFNA(VLOOKUP(CONCATENATE($A999,"_",$B999), 'Srbench noise 0.01'!$A$1:$AH$1291, 32, FALSE),"")</f>
        <v>0.99999833000000005</v>
      </c>
      <c r="M999" s="17">
        <f>_xlfn.IFNA(VLOOKUP(CONCATENATE($A999,"_",$B999), 'Srbench noise 0.01'!$A$1:$AH$1291, 34, FALSE),"")</f>
        <v>1.878612E-2</v>
      </c>
      <c r="N999" s="17">
        <f>_xlfn.IFNA(VLOOKUP(CONCATENATE($A999,"_",$B999), 'Srbench noise 0.01'!$A$1:$AH$1291, 16, FALSE),"")</f>
        <v>7</v>
      </c>
      <c r="O999" s="17">
        <f>_xlfn.IFNA(VLOOKUP(CONCATENATE($A999,"_",$B999), 'Srbench noise 0.01'!$A$1:$AH$1291, 18, FALSE),"")</f>
        <v>22.9</v>
      </c>
      <c r="P999" s="17" t="str">
        <f>_xlfn.IFNA(VLOOKUP(CONCATENATE($A999,"_",$B999), 'Srbench noise 0.01'!$A$1:$AH$1291, 28, FALSE),"")</f>
        <v>x0*x2*x3/x1**2</v>
      </c>
      <c r="Q999" s="17">
        <f t="shared" si="93"/>
        <v>1</v>
      </c>
      <c r="R999" s="17">
        <f t="shared" si="94"/>
        <v>0</v>
      </c>
      <c r="S999" s="4">
        <f t="shared" si="95"/>
        <v>0</v>
      </c>
    </row>
    <row r="1000" spans="1:19" x14ac:dyDescent="0.25">
      <c r="A1000" t="s">
        <v>113</v>
      </c>
      <c r="B1000">
        <v>21962</v>
      </c>
      <c r="C1000" t="str">
        <f>VLOOKUP(A1000,'srbench true models'!$A$1:$B$133,2,FALSE)</f>
        <v xml:space="preserve"> q/(4*3.1415926535*epsilon*y**2)*(4*3.1415926535*epsilon*Volt*d-q*d*y**3/(y**2-d**2)**2)</v>
      </c>
      <c r="D1000" s="3">
        <f>_xlfn.IFNA(VLOOKUP(CONCATENATE($A1000,"_",$B1000), 'Srbench noise 0'!$A$1:$AH$1291, 32, FALSE),"")</f>
        <v>0.99999830999999995</v>
      </c>
      <c r="E1000" s="17">
        <f>_xlfn.IFNA(VLOOKUP(CONCATENATE($A1000,"_",$B1000), 'Srbench noise 0'!$A$1:$AH$1291, 34, FALSE),"")</f>
        <v>1.860995E-2</v>
      </c>
      <c r="F1000" s="17">
        <f>_xlfn.IFNA(VLOOKUP(CONCATENATE($A1000,"_",$B1000), 'Srbench noise 0'!$A$1:$AH$1291, 16, FALSE),"")</f>
        <v>7</v>
      </c>
      <c r="G1000" s="17">
        <f>_xlfn.IFNA(VLOOKUP(CONCATENATE($A1000,"_",$B1000), 'Srbench noise 0'!$A$1:$AH$1291, 18, FALSE),"")</f>
        <v>3600.8</v>
      </c>
      <c r="H1000" s="17" t="str">
        <f>_xlfn.IFNA(VLOOKUP(CONCATENATE($A1000,"_",$B1000), 'Srbench noise 0'!$A$1:$AH$1291, 28, FALSE),"")</f>
        <v>x0*x2*x3/x1**2</v>
      </c>
      <c r="I1000" s="17">
        <f t="shared" si="90"/>
        <v>1</v>
      </c>
      <c r="J1000" s="17">
        <f t="shared" si="91"/>
        <v>0</v>
      </c>
      <c r="K1000" s="4">
        <f t="shared" si="92"/>
        <v>0</v>
      </c>
      <c r="L1000" s="3">
        <f>_xlfn.IFNA(VLOOKUP(CONCATENATE($A1000,"_",$B1000), 'Srbench noise 0.01'!$A$1:$AH$1291, 32, FALSE),"")</f>
        <v>0.99999830999999995</v>
      </c>
      <c r="M1000" s="17">
        <f>_xlfn.IFNA(VLOOKUP(CONCATENATE($A1000,"_",$B1000), 'Srbench noise 0.01'!$A$1:$AH$1291, 34, FALSE),"")</f>
        <v>1.860995E-2</v>
      </c>
      <c r="N1000" s="17">
        <f>_xlfn.IFNA(VLOOKUP(CONCATENATE($A1000,"_",$B1000), 'Srbench noise 0.01'!$A$1:$AH$1291, 16, FALSE),"")</f>
        <v>7</v>
      </c>
      <c r="O1000" s="17">
        <f>_xlfn.IFNA(VLOOKUP(CONCATENATE($A1000,"_",$B1000), 'Srbench noise 0.01'!$A$1:$AH$1291, 18, FALSE),"")</f>
        <v>23.4</v>
      </c>
      <c r="P1000" s="17" t="str">
        <f>_xlfn.IFNA(VLOOKUP(CONCATENATE($A1000,"_",$B1000), 'Srbench noise 0.01'!$A$1:$AH$1291, 28, FALSE),"")</f>
        <v>x0*x2*x3/x1**2</v>
      </c>
      <c r="Q1000" s="17">
        <f t="shared" si="93"/>
        <v>1</v>
      </c>
      <c r="R1000" s="17">
        <f t="shared" si="94"/>
        <v>0</v>
      </c>
      <c r="S1000" s="4">
        <f t="shared" si="95"/>
        <v>0</v>
      </c>
    </row>
    <row r="1001" spans="1:19" x14ac:dyDescent="0.25">
      <c r="A1001" t="s">
        <v>113</v>
      </c>
      <c r="B1001">
        <v>23654</v>
      </c>
      <c r="C1001" t="str">
        <f>VLOOKUP(A1001,'srbench true models'!$A$1:$B$133,2,FALSE)</f>
        <v xml:space="preserve"> q/(4*3.1415926535*epsilon*y**2)*(4*3.1415926535*epsilon*Volt*d-q*d*y**3/(y**2-d**2)**2)</v>
      </c>
      <c r="D1001" s="3">
        <f>_xlfn.IFNA(VLOOKUP(CONCATENATE($A1001,"_",$B1001), 'Srbench noise 0'!$A$1:$AH$1291, 32, FALSE),"")</f>
        <v>0.99999835999999998</v>
      </c>
      <c r="E1001" s="17">
        <f>_xlfn.IFNA(VLOOKUP(CONCATENATE($A1001,"_",$B1001), 'Srbench noise 0'!$A$1:$AH$1291, 34, FALSE),"")</f>
        <v>1.8537140000000001E-2</v>
      </c>
      <c r="F1001" s="17">
        <f>_xlfn.IFNA(VLOOKUP(CONCATENATE($A1001,"_",$B1001), 'Srbench noise 0'!$A$1:$AH$1291, 16, FALSE),"")</f>
        <v>7</v>
      </c>
      <c r="G1001" s="17">
        <f>_xlfn.IFNA(VLOOKUP(CONCATENATE($A1001,"_",$B1001), 'Srbench noise 0'!$A$1:$AH$1291, 18, FALSE),"")</f>
        <v>3600.6</v>
      </c>
      <c r="H1001" s="17" t="str">
        <f>_xlfn.IFNA(VLOOKUP(CONCATENATE($A1001,"_",$B1001), 'Srbench noise 0'!$A$1:$AH$1291, 28, FALSE),"")</f>
        <v>x0*x2*x3/x1**2</v>
      </c>
      <c r="I1001" s="17">
        <f t="shared" si="90"/>
        <v>1</v>
      </c>
      <c r="J1001" s="17">
        <f t="shared" si="91"/>
        <v>0</v>
      </c>
      <c r="K1001" s="4">
        <f t="shared" si="92"/>
        <v>0</v>
      </c>
      <c r="L1001" s="3">
        <f>_xlfn.IFNA(VLOOKUP(CONCATENATE($A1001,"_",$B1001), 'Srbench noise 0.01'!$A$1:$AH$1291, 32, FALSE),"")</f>
        <v>0.99999835999999998</v>
      </c>
      <c r="M1001" s="17">
        <f>_xlfn.IFNA(VLOOKUP(CONCATENATE($A1001,"_",$B1001), 'Srbench noise 0.01'!$A$1:$AH$1291, 34, FALSE),"")</f>
        <v>1.8537140000000001E-2</v>
      </c>
      <c r="N1001" s="17">
        <f>_xlfn.IFNA(VLOOKUP(CONCATENATE($A1001,"_",$B1001), 'Srbench noise 0.01'!$A$1:$AH$1291, 16, FALSE),"")</f>
        <v>7</v>
      </c>
      <c r="O1001" s="17">
        <f>_xlfn.IFNA(VLOOKUP(CONCATENATE($A1001,"_",$B1001), 'Srbench noise 0.01'!$A$1:$AH$1291, 18, FALSE),"")</f>
        <v>25.9</v>
      </c>
      <c r="P1001" s="17" t="str">
        <f>_xlfn.IFNA(VLOOKUP(CONCATENATE($A1001,"_",$B1001), 'Srbench noise 0.01'!$A$1:$AH$1291, 28, FALSE),"")</f>
        <v>x0*x2*x3/x1**2</v>
      </c>
      <c r="Q1001" s="17">
        <f t="shared" si="93"/>
        <v>1</v>
      </c>
      <c r="R1001" s="17">
        <f t="shared" si="94"/>
        <v>0</v>
      </c>
      <c r="S1001" s="4">
        <f t="shared" si="95"/>
        <v>0</v>
      </c>
    </row>
    <row r="1002" spans="1:19" x14ac:dyDescent="0.25">
      <c r="A1002" t="s">
        <v>113</v>
      </c>
      <c r="B1002">
        <v>28020</v>
      </c>
      <c r="C1002" t="str">
        <f>VLOOKUP(A1002,'srbench true models'!$A$1:$B$133,2,FALSE)</f>
        <v xml:space="preserve"> q/(4*3.1415926535*epsilon*y**2)*(4*3.1415926535*epsilon*Volt*d-q*d*y**3/(y**2-d**2)**2)</v>
      </c>
      <c r="D1002" s="3">
        <f>_xlfn.IFNA(VLOOKUP(CONCATENATE($A1002,"_",$B1002), 'Srbench noise 0'!$A$1:$AH$1291, 32, FALSE),"")</f>
        <v>0.99999824999999998</v>
      </c>
      <c r="E1002" s="17">
        <f>_xlfn.IFNA(VLOOKUP(CONCATENATE($A1002,"_",$B1002), 'Srbench noise 0'!$A$1:$AH$1291, 34, FALSE),"")</f>
        <v>1.9250079999999999E-2</v>
      </c>
      <c r="F1002" s="17">
        <f>_xlfn.IFNA(VLOOKUP(CONCATENATE($A1002,"_",$B1002), 'Srbench noise 0'!$A$1:$AH$1291, 16, FALSE),"")</f>
        <v>7</v>
      </c>
      <c r="G1002" s="17">
        <f>_xlfn.IFNA(VLOOKUP(CONCATENATE($A1002,"_",$B1002), 'Srbench noise 0'!$A$1:$AH$1291, 18, FALSE),"")</f>
        <v>3600.6</v>
      </c>
      <c r="H1002" s="17" t="str">
        <f>_xlfn.IFNA(VLOOKUP(CONCATENATE($A1002,"_",$B1002), 'Srbench noise 0'!$A$1:$AH$1291, 28, FALSE),"")</f>
        <v>x0*x2*x3/x1**2</v>
      </c>
      <c r="I1002" s="17">
        <f t="shared" si="90"/>
        <v>1</v>
      </c>
      <c r="J1002" s="17">
        <f t="shared" si="91"/>
        <v>0</v>
      </c>
      <c r="K1002" s="4">
        <f t="shared" si="92"/>
        <v>0</v>
      </c>
      <c r="L1002" s="3">
        <f>_xlfn.IFNA(VLOOKUP(CONCATENATE($A1002,"_",$B1002), 'Srbench noise 0.01'!$A$1:$AH$1291, 32, FALSE),"")</f>
        <v>0.99999824999999998</v>
      </c>
      <c r="M1002" s="17">
        <f>_xlfn.IFNA(VLOOKUP(CONCATENATE($A1002,"_",$B1002), 'Srbench noise 0.01'!$A$1:$AH$1291, 34, FALSE),"")</f>
        <v>1.9250079999999999E-2</v>
      </c>
      <c r="N1002" s="17">
        <f>_xlfn.IFNA(VLOOKUP(CONCATENATE($A1002,"_",$B1002), 'Srbench noise 0.01'!$A$1:$AH$1291, 16, FALSE),"")</f>
        <v>7</v>
      </c>
      <c r="O1002" s="17">
        <f>_xlfn.IFNA(VLOOKUP(CONCATENATE($A1002,"_",$B1002), 'Srbench noise 0.01'!$A$1:$AH$1291, 18, FALSE),"")</f>
        <v>21.9</v>
      </c>
      <c r="P1002" s="17" t="str">
        <f>_xlfn.IFNA(VLOOKUP(CONCATENATE($A1002,"_",$B1002), 'Srbench noise 0.01'!$A$1:$AH$1291, 28, FALSE),"")</f>
        <v>x0*x2*x3/x1**2</v>
      </c>
      <c r="Q1002" s="17">
        <f t="shared" si="93"/>
        <v>1</v>
      </c>
      <c r="R1002" s="17">
        <f t="shared" si="94"/>
        <v>0</v>
      </c>
      <c r="S1002" s="4">
        <f t="shared" si="95"/>
        <v>0</v>
      </c>
    </row>
    <row r="1003" spans="1:19" x14ac:dyDescent="0.25">
      <c r="A1003" t="s">
        <v>113</v>
      </c>
      <c r="B1003">
        <v>29910</v>
      </c>
      <c r="C1003" t="str">
        <f>VLOOKUP(A1003,'srbench true models'!$A$1:$B$133,2,FALSE)</f>
        <v xml:space="preserve"> q/(4*3.1415926535*epsilon*y**2)*(4*3.1415926535*epsilon*Volt*d-q*d*y**3/(y**2-d**2)**2)</v>
      </c>
      <c r="D1003" s="3">
        <f>_xlfn.IFNA(VLOOKUP(CONCATENATE($A1003,"_",$B1003), 'Srbench noise 0'!$A$1:$AH$1291, 32, FALSE),"")</f>
        <v>0.99999824000000004</v>
      </c>
      <c r="E1003" s="17">
        <f>_xlfn.IFNA(VLOOKUP(CONCATENATE($A1003,"_",$B1003), 'Srbench noise 0'!$A$1:$AH$1291, 34, FALSE),"")</f>
        <v>1.9194969999999999E-2</v>
      </c>
      <c r="F1003" s="17">
        <f>_xlfn.IFNA(VLOOKUP(CONCATENATE($A1003,"_",$B1003), 'Srbench noise 0'!$A$1:$AH$1291, 16, FALSE),"")</f>
        <v>7</v>
      </c>
      <c r="G1003" s="17">
        <f>_xlfn.IFNA(VLOOKUP(CONCATENATE($A1003,"_",$B1003), 'Srbench noise 0'!$A$1:$AH$1291, 18, FALSE),"")</f>
        <v>3600.2</v>
      </c>
      <c r="H1003" s="17" t="str">
        <f>_xlfn.IFNA(VLOOKUP(CONCATENATE($A1003,"_",$B1003), 'Srbench noise 0'!$A$1:$AH$1291, 28, FALSE),"")</f>
        <v>x0*x2*x3/x1**2</v>
      </c>
      <c r="I1003" s="17">
        <f t="shared" si="90"/>
        <v>1</v>
      </c>
      <c r="J1003" s="17">
        <f t="shared" si="91"/>
        <v>0</v>
      </c>
      <c r="K1003" s="4">
        <f t="shared" si="92"/>
        <v>0</v>
      </c>
      <c r="L1003" s="3">
        <f>_xlfn.IFNA(VLOOKUP(CONCATENATE($A1003,"_",$B1003), 'Srbench noise 0.01'!$A$1:$AH$1291, 32, FALSE),"")</f>
        <v>0.99999824000000004</v>
      </c>
      <c r="M1003" s="17">
        <f>_xlfn.IFNA(VLOOKUP(CONCATENATE($A1003,"_",$B1003), 'Srbench noise 0.01'!$A$1:$AH$1291, 34, FALSE),"")</f>
        <v>1.9194969999999999E-2</v>
      </c>
      <c r="N1003" s="17">
        <f>_xlfn.IFNA(VLOOKUP(CONCATENATE($A1003,"_",$B1003), 'Srbench noise 0.01'!$A$1:$AH$1291, 16, FALSE),"")</f>
        <v>7</v>
      </c>
      <c r="O1003" s="17">
        <f>_xlfn.IFNA(VLOOKUP(CONCATENATE($A1003,"_",$B1003), 'Srbench noise 0.01'!$A$1:$AH$1291, 18, FALSE),"")</f>
        <v>25.4</v>
      </c>
      <c r="P1003" s="17" t="str">
        <f>_xlfn.IFNA(VLOOKUP(CONCATENATE($A1003,"_",$B1003), 'Srbench noise 0.01'!$A$1:$AH$1291, 28, FALSE),"")</f>
        <v>x0*x2*x3/x1**2</v>
      </c>
      <c r="Q1003" s="17">
        <f t="shared" si="93"/>
        <v>1</v>
      </c>
      <c r="R1003" s="17">
        <f t="shared" si="94"/>
        <v>0</v>
      </c>
      <c r="S1003" s="4">
        <f t="shared" si="95"/>
        <v>0</v>
      </c>
    </row>
    <row r="1004" spans="1:19" x14ac:dyDescent="0.25">
      <c r="A1004" t="s">
        <v>121</v>
      </c>
      <c r="B1004">
        <v>860</v>
      </c>
      <c r="C1004" t="str">
        <f>VLOOKUP(A1004,'srbench true models'!$A$1:$B$133,2,FALSE)</f>
        <v xml:space="preserve"> 1/(4*3.1415926535*epsilon)*q/sqrt(r**2+d**2-2*r*d*cos(alpha))</v>
      </c>
      <c r="D1004" s="3">
        <f>_xlfn.IFNA(VLOOKUP(CONCATENATE($A1004,"_",$B1004), 'Srbench noise 0'!$A$1:$AH$1291, 32, FALSE),"")</f>
        <v>0.83383381000000001</v>
      </c>
      <c r="E1004" s="17">
        <f>_xlfn.IFNA(VLOOKUP(CONCATENATE($A1004,"_",$B1004), 'Srbench noise 0'!$A$1:$AH$1291, 34, FALSE),"")</f>
        <v>6.1483900000000001E-3</v>
      </c>
      <c r="F1004" s="17">
        <f>_xlfn.IFNA(VLOOKUP(CONCATENATE($A1004,"_",$B1004), 'Srbench noise 0'!$A$1:$AH$1291, 16, FALSE),"")</f>
        <v>18</v>
      </c>
      <c r="G1004" s="17">
        <f>_xlfn.IFNA(VLOOKUP(CONCATENATE($A1004,"_",$B1004), 'Srbench noise 0'!$A$1:$AH$1291, 18, FALSE),"")</f>
        <v>3601.3</v>
      </c>
      <c r="H1004" s="17" t="str">
        <f>_xlfn.IFNA(VLOOKUP(CONCATENATE($A1004,"_",$B1004), 'Srbench noise 0'!$A$1:$AH$1291, 28, FALSE),"")</f>
        <v>0.09745543*x0/(x4*(x1*sin(log(x3)) + x2 + 0.5)) - 0.00060024</v>
      </c>
      <c r="I1004" s="17">
        <f t="shared" si="90"/>
        <v>0</v>
      </c>
      <c r="J1004" s="17">
        <f t="shared" si="91"/>
        <v>0</v>
      </c>
      <c r="K1004" s="4">
        <f t="shared" si="92"/>
        <v>0</v>
      </c>
      <c r="L1004" s="3">
        <f>_xlfn.IFNA(VLOOKUP(CONCATENATE($A1004,"_",$B1004), 'Srbench noise 0.01'!$A$1:$AH$1291, 32, FALSE),"")</f>
        <v>0.97307171999999997</v>
      </c>
      <c r="M1004" s="17">
        <f>_xlfn.IFNA(VLOOKUP(CONCATENATE($A1004,"_",$B1004), 'Srbench noise 0.01'!$A$1:$AH$1291, 34, FALSE),"")</f>
        <v>2.47511E-3</v>
      </c>
      <c r="N1004" s="17">
        <f>_xlfn.IFNA(VLOOKUP(CONCATENATE($A1004,"_",$B1004), 'Srbench noise 0.01'!$A$1:$AH$1291, 16, FALSE),"")</f>
        <v>20</v>
      </c>
      <c r="O1004" s="17">
        <f>_xlfn.IFNA(VLOOKUP(CONCATENATE($A1004,"_",$B1004), 'Srbench noise 0.01'!$A$1:$AH$1291, 18, FALSE),"")</f>
        <v>3602.2</v>
      </c>
      <c r="P1004" s="17" t="str">
        <f>_xlfn.IFNA(VLOOKUP(CONCATENATE($A1004,"_",$B1004), 'Srbench noise 0.01'!$A$1:$AH$1291, 28, FALSE),"")</f>
        <v>0.07*x0/(x4*(x1*sin(log(exp(x3)/x2)) + x2))</v>
      </c>
      <c r="Q1004" s="17">
        <f t="shared" si="93"/>
        <v>0</v>
      </c>
      <c r="R1004" s="17">
        <f t="shared" si="94"/>
        <v>0</v>
      </c>
      <c r="S1004" s="4">
        <f t="shared" si="95"/>
        <v>0</v>
      </c>
    </row>
    <row r="1005" spans="1:19" x14ac:dyDescent="0.25">
      <c r="A1005" t="s">
        <v>121</v>
      </c>
      <c r="B1005">
        <v>4426</v>
      </c>
      <c r="C1005" t="str">
        <f>VLOOKUP(A1005,'srbench true models'!$A$1:$B$133,2,FALSE)</f>
        <v xml:space="preserve"> 1/(4*3.1415926535*epsilon)*q/sqrt(r**2+d**2-2*r*d*cos(alpha))</v>
      </c>
      <c r="D1005" s="3">
        <f>_xlfn.IFNA(VLOOKUP(CONCATENATE($A1005,"_",$B1005), 'Srbench noise 0'!$A$1:$AH$1291, 32, FALSE),"")</f>
        <v>0.98335567999999995</v>
      </c>
      <c r="E1005" s="17">
        <f>_xlfn.IFNA(VLOOKUP(CONCATENATE($A1005,"_",$B1005), 'Srbench noise 0'!$A$1:$AH$1291, 34, FALSE),"")</f>
        <v>2.0038399999999998E-3</v>
      </c>
      <c r="F1005" s="17">
        <f>_xlfn.IFNA(VLOOKUP(CONCATENATE($A1005,"_",$B1005), 'Srbench noise 0'!$A$1:$AH$1291, 16, FALSE),"")</f>
        <v>28</v>
      </c>
      <c r="G1005" s="17">
        <f>_xlfn.IFNA(VLOOKUP(CONCATENATE($A1005,"_",$B1005), 'Srbench noise 0'!$A$1:$AH$1291, 18, FALSE),"")</f>
        <v>3600.5</v>
      </c>
      <c r="H1005" s="17" t="str">
        <f>_xlfn.IFNA(VLOOKUP(CONCATENATE($A1005,"_",$B1005), 'Srbench noise 0'!$A$1:$AH$1291, 28, FALSE),"")</f>
        <v>0.05234741*x0*x1*(cos(x3) + 0.8)**2/(x2**2*x4) + 0.08230587*x0/(x4*(x1 + x2))</v>
      </c>
      <c r="I1005" s="17">
        <f t="shared" si="90"/>
        <v>0</v>
      </c>
      <c r="J1005" s="17">
        <f t="shared" si="91"/>
        <v>0</v>
      </c>
      <c r="K1005" s="4">
        <f t="shared" si="92"/>
        <v>0</v>
      </c>
      <c r="L1005" s="3">
        <f>_xlfn.IFNA(VLOOKUP(CONCATENATE($A1005,"_",$B1005), 'Srbench noise 0.01'!$A$1:$AH$1291, 32, FALSE),"")</f>
        <v>0.94596053000000002</v>
      </c>
      <c r="M1005" s="17">
        <f>_xlfn.IFNA(VLOOKUP(CONCATENATE($A1005,"_",$B1005), 'Srbench noise 0.01'!$A$1:$AH$1291, 34, FALSE),"")</f>
        <v>3.61065E-3</v>
      </c>
      <c r="N1005" s="17">
        <f>_xlfn.IFNA(VLOOKUP(CONCATENATE($A1005,"_",$B1005), 'Srbench noise 0.01'!$A$1:$AH$1291, 16, FALSE),"")</f>
        <v>22</v>
      </c>
      <c r="O1005" s="17">
        <f>_xlfn.IFNA(VLOOKUP(CONCATENATE($A1005,"_",$B1005), 'Srbench noise 0.01'!$A$1:$AH$1291, 18, FALSE),"")</f>
        <v>3600.7</v>
      </c>
      <c r="P1005" s="17" t="str">
        <f>_xlfn.IFNA(VLOOKUP(CONCATENATE($A1005,"_",$B1005), 'Srbench noise 0.01'!$A$1:$AH$1291, 28, FALSE),"")</f>
        <v>0.08*x0*x1*cos(x3)/(x2**2*x4) + 0.08*x0/(x2*x4)</v>
      </c>
      <c r="Q1005" s="17">
        <f t="shared" si="93"/>
        <v>0</v>
      </c>
      <c r="R1005" s="17">
        <f t="shared" si="94"/>
        <v>0</v>
      </c>
      <c r="S1005" s="4">
        <f t="shared" si="95"/>
        <v>0</v>
      </c>
    </row>
    <row r="1006" spans="1:19" x14ac:dyDescent="0.25">
      <c r="A1006" t="s">
        <v>121</v>
      </c>
      <c r="B1006">
        <v>5390</v>
      </c>
      <c r="C1006" t="str">
        <f>VLOOKUP(A1006,'srbench true models'!$A$1:$B$133,2,FALSE)</f>
        <v xml:space="preserve"> 1/(4*3.1415926535*epsilon)*q/sqrt(r**2+d**2-2*r*d*cos(alpha))</v>
      </c>
      <c r="D1006" s="3">
        <f>_xlfn.IFNA(VLOOKUP(CONCATENATE($A1006,"_",$B1006), 'Srbench noise 0'!$A$1:$AH$1291, 32, FALSE),"")</f>
        <v>0.98788279000000001</v>
      </c>
      <c r="E1006" s="17">
        <f>_xlfn.IFNA(VLOOKUP(CONCATENATE($A1006,"_",$B1006), 'Srbench noise 0'!$A$1:$AH$1291, 34, FALSE),"")</f>
        <v>1.68892E-3</v>
      </c>
      <c r="F1006" s="17">
        <f>_xlfn.IFNA(VLOOKUP(CONCATENATE($A1006,"_",$B1006), 'Srbench noise 0'!$A$1:$AH$1291, 16, FALSE),"")</f>
        <v>16</v>
      </c>
      <c r="G1006" s="17">
        <f>_xlfn.IFNA(VLOOKUP(CONCATENATE($A1006,"_",$B1006), 'Srbench noise 0'!$A$1:$AH$1291, 18, FALSE),"")</f>
        <v>3600.8</v>
      </c>
      <c r="H1006" s="17" t="str">
        <f>_xlfn.IFNA(VLOOKUP(CONCATENATE($A1006,"_",$B1006), 'Srbench noise 0'!$A$1:$AH$1291, 28, FALSE),"")</f>
        <v>-0.08402393*x0/(x4*(x1*cos(x3) - 1.1*x2))</v>
      </c>
      <c r="I1006" s="17">
        <f t="shared" si="90"/>
        <v>0</v>
      </c>
      <c r="J1006" s="17">
        <f t="shared" si="91"/>
        <v>0</v>
      </c>
      <c r="K1006" s="4">
        <f t="shared" si="92"/>
        <v>0</v>
      </c>
      <c r="L1006" s="3">
        <f>_xlfn.IFNA(VLOOKUP(CONCATENATE($A1006,"_",$B1006), 'Srbench noise 0.01'!$A$1:$AH$1291, 32, FALSE),"")</f>
        <v>0.98197243000000001</v>
      </c>
      <c r="M1006" s="17">
        <f>_xlfn.IFNA(VLOOKUP(CONCATENATE($A1006,"_",$B1006), 'Srbench noise 0.01'!$A$1:$AH$1291, 34, FALSE),"")</f>
        <v>2.06004E-3</v>
      </c>
      <c r="N1006" s="17">
        <f>_xlfn.IFNA(VLOOKUP(CONCATENATE($A1006,"_",$B1006), 'Srbench noise 0.01'!$A$1:$AH$1291, 16, FALSE),"")</f>
        <v>16</v>
      </c>
      <c r="O1006" s="17">
        <f>_xlfn.IFNA(VLOOKUP(CONCATENATE($A1006,"_",$B1006), 'Srbench noise 0.01'!$A$1:$AH$1291, 18, FALSE),"")</f>
        <v>3600.9</v>
      </c>
      <c r="P1006" s="17" t="str">
        <f>_xlfn.IFNA(VLOOKUP(CONCATENATE($A1006,"_",$B1006), 'Srbench noise 0.01'!$A$1:$AH$1291, 28, FALSE),"")</f>
        <v>-0.08*x0/(x4*(x1*cos(x3) - 1.1*x2))</v>
      </c>
      <c r="Q1006" s="17">
        <f t="shared" si="93"/>
        <v>0</v>
      </c>
      <c r="R1006" s="17">
        <f t="shared" si="94"/>
        <v>0</v>
      </c>
      <c r="S1006" s="4">
        <f t="shared" si="95"/>
        <v>0</v>
      </c>
    </row>
    <row r="1007" spans="1:19" x14ac:dyDescent="0.25">
      <c r="A1007" t="s">
        <v>121</v>
      </c>
      <c r="B1007">
        <v>14423</v>
      </c>
      <c r="C1007" t="str">
        <f>VLOOKUP(A1007,'srbench true models'!$A$1:$B$133,2,FALSE)</f>
        <v xml:space="preserve"> 1/(4*3.1415926535*epsilon)*q/sqrt(r**2+d**2-2*r*d*cos(alpha))</v>
      </c>
      <c r="D1007" s="3">
        <f>_xlfn.IFNA(VLOOKUP(CONCATENATE($A1007,"_",$B1007), 'Srbench noise 0'!$A$1:$AH$1291, 32, FALSE),"")</f>
        <v>0.97705805999999995</v>
      </c>
      <c r="E1007" s="17">
        <f>_xlfn.IFNA(VLOOKUP(CONCATENATE($A1007,"_",$B1007), 'Srbench noise 0'!$A$1:$AH$1291, 34, FALSE),"")</f>
        <v>2.3426900000000001E-3</v>
      </c>
      <c r="F1007" s="17">
        <f>_xlfn.IFNA(VLOOKUP(CONCATENATE($A1007,"_",$B1007), 'Srbench noise 0'!$A$1:$AH$1291, 16, FALSE),"")</f>
        <v>32</v>
      </c>
      <c r="G1007" s="17">
        <f>_xlfn.IFNA(VLOOKUP(CONCATENATE($A1007,"_",$B1007), 'Srbench noise 0'!$A$1:$AH$1291, 18, FALSE),"")</f>
        <v>3600.4</v>
      </c>
      <c r="H1007" s="17" t="str">
        <f>_xlfn.IFNA(VLOOKUP(CONCATENATE($A1007,"_",$B1007), 'Srbench noise 0'!$A$1:$AH$1291, 28, FALSE),"")</f>
        <v>0.01350432*x0*(0.31830989*cos(x3) + 1)**10/(x4*(-x1 + x2 + 1)**2) + 0.06372793*x0/(x2*x4)</v>
      </c>
      <c r="I1007" s="17">
        <f t="shared" si="90"/>
        <v>0</v>
      </c>
      <c r="J1007" s="17">
        <f t="shared" si="91"/>
        <v>0</v>
      </c>
      <c r="K1007" s="4">
        <f t="shared" si="92"/>
        <v>0</v>
      </c>
      <c r="L1007" s="3">
        <f>_xlfn.IFNA(VLOOKUP(CONCATENATE($A1007,"_",$B1007), 'Srbench noise 0.01'!$A$1:$AH$1291, 32, FALSE),"")</f>
        <v>0.98289875999999998</v>
      </c>
      <c r="M1007" s="17">
        <f>_xlfn.IFNA(VLOOKUP(CONCATENATE($A1007,"_",$B1007), 'Srbench noise 0.01'!$A$1:$AH$1291, 34, FALSE),"")</f>
        <v>2.0226100000000002E-3</v>
      </c>
      <c r="N1007" s="17">
        <f>_xlfn.IFNA(VLOOKUP(CONCATENATE($A1007,"_",$B1007), 'Srbench noise 0.01'!$A$1:$AH$1291, 16, FALSE),"")</f>
        <v>28</v>
      </c>
      <c r="O1007" s="17">
        <f>_xlfn.IFNA(VLOOKUP(CONCATENATE($A1007,"_",$B1007), 'Srbench noise 0.01'!$A$1:$AH$1291, 18, FALSE),"")</f>
        <v>3600.2</v>
      </c>
      <c r="P1007" s="17" t="str">
        <f>_xlfn.IFNA(VLOOKUP(CONCATENATE($A1007,"_",$B1007), 'Srbench noise 0.01'!$A$1:$AH$1291, 28, FALSE),"")</f>
        <v>0.04*10**cos(x3)*x0/(x4*(x2 + sin(x1 + 1))**2) + 0.06*x0/(x2*x4)</v>
      </c>
      <c r="Q1007" s="17">
        <f t="shared" si="93"/>
        <v>0</v>
      </c>
      <c r="R1007" s="17">
        <f t="shared" si="94"/>
        <v>0</v>
      </c>
      <c r="S1007" s="4">
        <f t="shared" si="95"/>
        <v>0</v>
      </c>
    </row>
    <row r="1008" spans="1:19" x14ac:dyDescent="0.25">
      <c r="A1008" t="s">
        <v>121</v>
      </c>
      <c r="B1008">
        <v>15795</v>
      </c>
      <c r="C1008" t="str">
        <f>VLOOKUP(A1008,'srbench true models'!$A$1:$B$133,2,FALSE)</f>
        <v xml:space="preserve"> 1/(4*3.1415926535*epsilon)*q/sqrt(r**2+d**2-2*r*d*cos(alpha))</v>
      </c>
      <c r="D1008" s="3">
        <f>_xlfn.IFNA(VLOOKUP(CONCATENATE($A1008,"_",$B1008), 'Srbench noise 0'!$A$1:$AH$1291, 32, FALSE),"")</f>
        <v>0.98741588999999996</v>
      </c>
      <c r="E1008" s="17">
        <f>_xlfn.IFNA(VLOOKUP(CONCATENATE($A1008,"_",$B1008), 'Srbench noise 0'!$A$1:$AH$1291, 34, FALSE),"")</f>
        <v>1.7096699999999999E-3</v>
      </c>
      <c r="F1008" s="17">
        <f>_xlfn.IFNA(VLOOKUP(CONCATENATE($A1008,"_",$B1008), 'Srbench noise 0'!$A$1:$AH$1291, 16, FALSE),"")</f>
        <v>16</v>
      </c>
      <c r="G1008" s="17">
        <f>_xlfn.IFNA(VLOOKUP(CONCATENATE($A1008,"_",$B1008), 'Srbench noise 0'!$A$1:$AH$1291, 18, FALSE),"")</f>
        <v>3602.2</v>
      </c>
      <c r="H1008" s="17" t="str">
        <f>_xlfn.IFNA(VLOOKUP(CONCATENATE($A1008,"_",$B1008), 'Srbench noise 0'!$A$1:$AH$1291, 28, FALSE),"")</f>
        <v>0.0844749*x0/(x4*(-x1*cos(x3) + x2 + 0.5))</v>
      </c>
      <c r="I1008" s="17">
        <f t="shared" si="90"/>
        <v>0</v>
      </c>
      <c r="J1008" s="17">
        <f t="shared" si="91"/>
        <v>0</v>
      </c>
      <c r="K1008" s="4">
        <f t="shared" si="92"/>
        <v>0</v>
      </c>
      <c r="L1008" s="3">
        <f>_xlfn.IFNA(VLOOKUP(CONCATENATE($A1008,"_",$B1008), 'Srbench noise 0.01'!$A$1:$AH$1291, 32, FALSE),"")</f>
        <v>0.99015465999999996</v>
      </c>
      <c r="M1008" s="17">
        <f>_xlfn.IFNA(VLOOKUP(CONCATENATE($A1008,"_",$B1008), 'Srbench noise 0.01'!$A$1:$AH$1291, 34, FALSE),"")</f>
        <v>1.51223E-3</v>
      </c>
      <c r="N1008" s="17">
        <f>_xlfn.IFNA(VLOOKUP(CONCATENATE($A1008,"_",$B1008), 'Srbench noise 0.01'!$A$1:$AH$1291, 16, FALSE),"")</f>
        <v>18</v>
      </c>
      <c r="O1008" s="17">
        <f>_xlfn.IFNA(VLOOKUP(CONCATENATE($A1008,"_",$B1008), 'Srbench noise 0.01'!$A$1:$AH$1291, 18, FALSE),"")</f>
        <v>3435.9</v>
      </c>
      <c r="P1008" s="17" t="str">
        <f>_xlfn.IFNA(VLOOKUP(CONCATENATE($A1008,"_",$B1008), 'Srbench noise 0.01'!$A$1:$AH$1291, 28, FALSE),"")</f>
        <v>0.08*x0/(x4*(-x1*cos(x3) + 0.1*x1 + x2))</v>
      </c>
      <c r="Q1008" s="17">
        <f t="shared" si="93"/>
        <v>0</v>
      </c>
      <c r="R1008" s="17">
        <f t="shared" si="94"/>
        <v>0</v>
      </c>
      <c r="S1008" s="4">
        <f t="shared" si="95"/>
        <v>0</v>
      </c>
    </row>
    <row r="1009" spans="1:19" x14ac:dyDescent="0.25">
      <c r="A1009" t="s">
        <v>121</v>
      </c>
      <c r="B1009">
        <v>16850</v>
      </c>
      <c r="C1009" t="str">
        <f>VLOOKUP(A1009,'srbench true models'!$A$1:$B$133,2,FALSE)</f>
        <v xml:space="preserve"> 1/(4*3.1415926535*epsilon)*q/sqrt(r**2+d**2-2*r*d*cos(alpha))</v>
      </c>
      <c r="D1009" s="3">
        <f>_xlfn.IFNA(VLOOKUP(CONCATENATE($A1009,"_",$B1009), 'Srbench noise 0'!$A$1:$AH$1291, 32, FALSE),"")</f>
        <v>0.95503406999999996</v>
      </c>
      <c r="E1009" s="17">
        <f>_xlfn.IFNA(VLOOKUP(CONCATENATE($A1009,"_",$B1009), 'Srbench noise 0'!$A$1:$AH$1291, 34, FALSE),"")</f>
        <v>3.2639499999999998E-3</v>
      </c>
      <c r="F1009" s="17">
        <f>_xlfn.IFNA(VLOOKUP(CONCATENATE($A1009,"_",$B1009), 'Srbench noise 0'!$A$1:$AH$1291, 16, FALSE),"")</f>
        <v>20</v>
      </c>
      <c r="G1009" s="17">
        <f>_xlfn.IFNA(VLOOKUP(CONCATENATE($A1009,"_",$B1009), 'Srbench noise 0'!$A$1:$AH$1291, 18, FALSE),"")</f>
        <v>3600.3</v>
      </c>
      <c r="H1009" s="17" t="str">
        <f>_xlfn.IFNA(VLOOKUP(CONCATENATE($A1009,"_",$B1009), 'Srbench noise 0'!$A$1:$AH$1291, 28, FALSE),"")</f>
        <v>x0*(0.08128548*x1*x2*cos(x3) + 0.08265673*x2**2)/(x2**3*x4)</v>
      </c>
      <c r="I1009" s="17">
        <f t="shared" si="90"/>
        <v>0</v>
      </c>
      <c r="J1009" s="17">
        <f t="shared" si="91"/>
        <v>0</v>
      </c>
      <c r="K1009" s="4">
        <f t="shared" si="92"/>
        <v>0</v>
      </c>
      <c r="L1009" s="3">
        <f>_xlfn.IFNA(VLOOKUP(CONCATENATE($A1009,"_",$B1009), 'Srbench noise 0.01'!$A$1:$AH$1291, 32, FALSE),"")</f>
        <v>0.57442651</v>
      </c>
      <c r="M1009" s="17">
        <f>_xlfn.IFNA(VLOOKUP(CONCATENATE($A1009,"_",$B1009), 'Srbench noise 0.01'!$A$1:$AH$1291, 34, FALSE),"")</f>
        <v>1.004127E-2</v>
      </c>
      <c r="N1009" s="17">
        <f>_xlfn.IFNA(VLOOKUP(CONCATENATE($A1009,"_",$B1009), 'Srbench noise 0.01'!$A$1:$AH$1291, 16, FALSE),"")</f>
        <v>16</v>
      </c>
      <c r="O1009" s="17">
        <f>_xlfn.IFNA(VLOOKUP(CONCATENATE($A1009,"_",$B1009), 'Srbench noise 0.01'!$A$1:$AH$1291, 18, FALSE),"")</f>
        <v>3601.6</v>
      </c>
      <c r="P1009" s="17" t="str">
        <f>_xlfn.IFNA(VLOOKUP(CONCATENATE($A1009,"_",$B1009), 'Srbench noise 0.01'!$A$1:$AH$1291, 28, FALSE),"")</f>
        <v>0.09*x0/(x4*(x1*x3 - x1 + x2))</v>
      </c>
      <c r="Q1009" s="17">
        <f t="shared" si="93"/>
        <v>0</v>
      </c>
      <c r="R1009" s="17">
        <f t="shared" si="94"/>
        <v>0</v>
      </c>
      <c r="S1009" s="4">
        <f t="shared" si="95"/>
        <v>0</v>
      </c>
    </row>
    <row r="1010" spans="1:19" x14ac:dyDescent="0.25">
      <c r="A1010" t="s">
        <v>121</v>
      </c>
      <c r="B1010">
        <v>21962</v>
      </c>
      <c r="C1010" t="str">
        <f>VLOOKUP(A1010,'srbench true models'!$A$1:$B$133,2,FALSE)</f>
        <v xml:space="preserve"> 1/(4*3.1415926535*epsilon)*q/sqrt(r**2+d**2-2*r*d*cos(alpha))</v>
      </c>
      <c r="D1010" s="3">
        <f>_xlfn.IFNA(VLOOKUP(CONCATENATE($A1010,"_",$B1010), 'Srbench noise 0'!$A$1:$AH$1291, 32, FALSE),"")</f>
        <v>0.95205865000000001</v>
      </c>
      <c r="E1010" s="17">
        <f>_xlfn.IFNA(VLOOKUP(CONCATENATE($A1010,"_",$B1010), 'Srbench noise 0'!$A$1:$AH$1291, 34, FALSE),"")</f>
        <v>3.3425299999999998E-3</v>
      </c>
      <c r="F1010" s="17">
        <f>_xlfn.IFNA(VLOOKUP(CONCATENATE($A1010,"_",$B1010), 'Srbench noise 0'!$A$1:$AH$1291, 16, FALSE),"")</f>
        <v>20</v>
      </c>
      <c r="G1010" s="17">
        <f>_xlfn.IFNA(VLOOKUP(CONCATENATE($A1010,"_",$B1010), 'Srbench noise 0'!$A$1:$AH$1291, 18, FALSE),"")</f>
        <v>3600.3</v>
      </c>
      <c r="H1010" s="17" t="str">
        <f>_xlfn.IFNA(VLOOKUP(CONCATENATE($A1010,"_",$B1010), 'Srbench noise 0'!$A$1:$AH$1291, 28, FALSE),"")</f>
        <v>x0*(0.07928291*x1*x2*cos(x3) + 0.0822628*x2**2)/(x2**3*x4)</v>
      </c>
      <c r="I1010" s="17">
        <f t="shared" si="90"/>
        <v>0</v>
      </c>
      <c r="J1010" s="17">
        <f t="shared" si="91"/>
        <v>0</v>
      </c>
      <c r="K1010" s="4">
        <f t="shared" si="92"/>
        <v>0</v>
      </c>
      <c r="L1010" s="3">
        <f>_xlfn.IFNA(VLOOKUP(CONCATENATE($A1010,"_",$B1010), 'Srbench noise 0.01'!$A$1:$AH$1291, 32, FALSE),"")</f>
        <v>0.94930711999999995</v>
      </c>
      <c r="M1010" s="17">
        <f>_xlfn.IFNA(VLOOKUP(CONCATENATE($A1010,"_",$B1010), 'Srbench noise 0.01'!$A$1:$AH$1291, 34, FALSE),"")</f>
        <v>3.4371100000000002E-3</v>
      </c>
      <c r="N1010" s="17">
        <f>_xlfn.IFNA(VLOOKUP(CONCATENATE($A1010,"_",$B1010), 'Srbench noise 0.01'!$A$1:$AH$1291, 16, FALSE),"")</f>
        <v>20</v>
      </c>
      <c r="O1010" s="17">
        <f>_xlfn.IFNA(VLOOKUP(CONCATENATE($A1010,"_",$B1010), 'Srbench noise 0.01'!$A$1:$AH$1291, 18, FALSE),"")</f>
        <v>3600.4</v>
      </c>
      <c r="P1010" s="17" t="str">
        <f>_xlfn.IFNA(VLOOKUP(CONCATENATE($A1010,"_",$B1010), 'Srbench noise 0.01'!$A$1:$AH$1291, 28, FALSE),"")</f>
        <v>x0*(0.08*x1*x2*cos(x3) + 0.08*x2**2)/(x2**3*x4)</v>
      </c>
      <c r="Q1010" s="17">
        <f t="shared" si="93"/>
        <v>0</v>
      </c>
      <c r="R1010" s="17">
        <f t="shared" si="94"/>
        <v>0</v>
      </c>
      <c r="S1010" s="4">
        <f t="shared" si="95"/>
        <v>0</v>
      </c>
    </row>
    <row r="1011" spans="1:19" x14ac:dyDescent="0.25">
      <c r="A1011" t="s">
        <v>121</v>
      </c>
      <c r="B1011">
        <v>23654</v>
      </c>
      <c r="C1011" t="str">
        <f>VLOOKUP(A1011,'srbench true models'!$A$1:$B$133,2,FALSE)</f>
        <v xml:space="preserve"> 1/(4*3.1415926535*epsilon)*q/sqrt(r**2+d**2-2*r*d*cos(alpha))</v>
      </c>
      <c r="D1011" s="3">
        <f>_xlfn.IFNA(VLOOKUP(CONCATENATE($A1011,"_",$B1011), 'Srbench noise 0'!$A$1:$AH$1291, 32, FALSE),"")</f>
        <v>0.95335548999999997</v>
      </c>
      <c r="E1011" s="17">
        <f>_xlfn.IFNA(VLOOKUP(CONCATENATE($A1011,"_",$B1011), 'Srbench noise 0'!$A$1:$AH$1291, 34, FALSE),"")</f>
        <v>3.3097500000000002E-3</v>
      </c>
      <c r="F1011" s="17">
        <f>_xlfn.IFNA(VLOOKUP(CONCATENATE($A1011,"_",$B1011), 'Srbench noise 0'!$A$1:$AH$1291, 16, FALSE),"")</f>
        <v>22</v>
      </c>
      <c r="G1011" s="17">
        <f>_xlfn.IFNA(VLOOKUP(CONCATENATE($A1011,"_",$B1011), 'Srbench noise 0'!$A$1:$AH$1291, 18, FALSE),"")</f>
        <v>3602.1</v>
      </c>
      <c r="H1011" s="17" t="str">
        <f>_xlfn.IFNA(VLOOKUP(CONCATENATE($A1011,"_",$B1011), 'Srbench noise 0'!$A$1:$AH$1291, 28, FALSE),"")</f>
        <v>0.08813873*x0*x1*cos(x3)/(x2**2*x4) + 0.08316911*x0/(x2*x4)</v>
      </c>
      <c r="I1011" s="17">
        <f t="shared" si="90"/>
        <v>0</v>
      </c>
      <c r="J1011" s="17">
        <f t="shared" si="91"/>
        <v>0</v>
      </c>
      <c r="K1011" s="4">
        <f t="shared" si="92"/>
        <v>0</v>
      </c>
      <c r="L1011" s="3">
        <f>_xlfn.IFNA(VLOOKUP(CONCATENATE($A1011,"_",$B1011), 'Srbench noise 0.01'!$A$1:$AH$1291, 32, FALSE),"")</f>
        <v>0.94907907000000002</v>
      </c>
      <c r="M1011" s="17">
        <f>_xlfn.IFNA(VLOOKUP(CONCATENATE($A1011,"_",$B1011), 'Srbench noise 0.01'!$A$1:$AH$1291, 34, FALSE),"")</f>
        <v>3.4581500000000001E-3</v>
      </c>
      <c r="N1011" s="17">
        <f>_xlfn.IFNA(VLOOKUP(CONCATENATE($A1011,"_",$B1011), 'Srbench noise 0.01'!$A$1:$AH$1291, 16, FALSE),"")</f>
        <v>22</v>
      </c>
      <c r="O1011" s="17">
        <f>_xlfn.IFNA(VLOOKUP(CONCATENATE($A1011,"_",$B1011), 'Srbench noise 0.01'!$A$1:$AH$1291, 18, FALSE),"")</f>
        <v>3600.7</v>
      </c>
      <c r="P1011" s="17" t="str">
        <f>_xlfn.IFNA(VLOOKUP(CONCATENATE($A1011,"_",$B1011), 'Srbench noise 0.01'!$A$1:$AH$1291, 28, FALSE),"")</f>
        <v>0.09*x0*x1*cos(x3)/(x2**2*x4) + 0.08*x0/(x2*x4)</v>
      </c>
      <c r="Q1011" s="17">
        <f t="shared" si="93"/>
        <v>0</v>
      </c>
      <c r="R1011" s="17">
        <f t="shared" si="94"/>
        <v>0</v>
      </c>
      <c r="S1011" s="4">
        <f t="shared" si="95"/>
        <v>0</v>
      </c>
    </row>
    <row r="1012" spans="1:19" x14ac:dyDescent="0.25">
      <c r="A1012" t="s">
        <v>121</v>
      </c>
      <c r="B1012">
        <v>28020</v>
      </c>
      <c r="C1012" t="str">
        <f>VLOOKUP(A1012,'srbench true models'!$A$1:$B$133,2,FALSE)</f>
        <v xml:space="preserve"> 1/(4*3.1415926535*epsilon)*q/sqrt(r**2+d**2-2*r*d*cos(alpha))</v>
      </c>
      <c r="D1012" s="3">
        <f>_xlfn.IFNA(VLOOKUP(CONCATENATE($A1012,"_",$B1012), 'Srbench noise 0'!$A$1:$AH$1291, 32, FALSE),"")</f>
        <v>0.98743742999999995</v>
      </c>
      <c r="E1012" s="17">
        <f>_xlfn.IFNA(VLOOKUP(CONCATENATE($A1012,"_",$B1012), 'Srbench noise 0'!$A$1:$AH$1291, 34, FALSE),"")</f>
        <v>1.71959E-3</v>
      </c>
      <c r="F1012" s="17">
        <f>_xlfn.IFNA(VLOOKUP(CONCATENATE($A1012,"_",$B1012), 'Srbench noise 0'!$A$1:$AH$1291, 16, FALSE),"")</f>
        <v>17</v>
      </c>
      <c r="G1012" s="17">
        <f>_xlfn.IFNA(VLOOKUP(CONCATENATE($A1012,"_",$B1012), 'Srbench noise 0'!$A$1:$AH$1291, 18, FALSE),"")</f>
        <v>3601.2</v>
      </c>
      <c r="H1012" s="17" t="str">
        <f>_xlfn.IFNA(VLOOKUP(CONCATENATE($A1012,"_",$B1012), 'Srbench noise 0'!$A$1:$AH$1291, 28, FALSE),"")</f>
        <v>0.07163558*x0/(x4*(-x1*cos(x3) + x2)) + 0.00083557</v>
      </c>
      <c r="I1012" s="17">
        <f t="shared" si="90"/>
        <v>0</v>
      </c>
      <c r="J1012" s="17">
        <f t="shared" si="91"/>
        <v>0</v>
      </c>
      <c r="K1012" s="4">
        <f t="shared" si="92"/>
        <v>0</v>
      </c>
      <c r="L1012" s="3">
        <f>_xlfn.IFNA(VLOOKUP(CONCATENATE($A1012,"_",$B1012), 'Srbench noise 0.01'!$A$1:$AH$1291, 32, FALSE),"")</f>
        <v>0.97856821000000005</v>
      </c>
      <c r="M1012" s="17">
        <f>_xlfn.IFNA(VLOOKUP(CONCATENATE($A1012,"_",$B1012), 'Srbench noise 0.01'!$A$1:$AH$1291, 34, FALSE),"")</f>
        <v>2.24602E-3</v>
      </c>
      <c r="N1012" s="17">
        <f>_xlfn.IFNA(VLOOKUP(CONCATENATE($A1012,"_",$B1012), 'Srbench noise 0.01'!$A$1:$AH$1291, 16, FALSE),"")</f>
        <v>23</v>
      </c>
      <c r="O1012" s="17">
        <f>_xlfn.IFNA(VLOOKUP(CONCATENATE($A1012,"_",$B1012), 'Srbench noise 0.01'!$A$1:$AH$1291, 18, FALSE),"")</f>
        <v>3600.4</v>
      </c>
      <c r="P1012" s="17" t="str">
        <f>_xlfn.IFNA(VLOOKUP(CONCATENATE($A1012,"_",$B1012), 'Srbench noise 0.01'!$A$1:$AH$1291, 28, FALSE),"")</f>
        <v>0.15*x0/(x2*x4*((sin(x3 + 11) + 1)**(0.32*x1) + 1))</v>
      </c>
      <c r="Q1012" s="17">
        <f t="shared" si="93"/>
        <v>0</v>
      </c>
      <c r="R1012" s="17">
        <f t="shared" si="94"/>
        <v>0</v>
      </c>
      <c r="S1012" s="4">
        <f t="shared" si="95"/>
        <v>0</v>
      </c>
    </row>
    <row r="1013" spans="1:19" x14ac:dyDescent="0.25">
      <c r="A1013" t="s">
        <v>121</v>
      </c>
      <c r="B1013">
        <v>29910</v>
      </c>
      <c r="C1013" t="str">
        <f>VLOOKUP(A1013,'srbench true models'!$A$1:$B$133,2,FALSE)</f>
        <v xml:space="preserve"> 1/(4*3.1415926535*epsilon)*q/sqrt(r**2+d**2-2*r*d*cos(alpha))</v>
      </c>
      <c r="D1013" s="3">
        <f>_xlfn.IFNA(VLOOKUP(CONCATENATE($A1013,"_",$B1013), 'Srbench noise 0'!$A$1:$AH$1291, 32, FALSE),"")</f>
        <v>0.94430685999999997</v>
      </c>
      <c r="E1013" s="17">
        <f>_xlfn.IFNA(VLOOKUP(CONCATENATE($A1013,"_",$B1013), 'Srbench noise 0'!$A$1:$AH$1291, 34, FALSE),"")</f>
        <v>3.63548E-3</v>
      </c>
      <c r="F1013" s="17">
        <f>_xlfn.IFNA(VLOOKUP(CONCATENATE($A1013,"_",$B1013), 'Srbench noise 0'!$A$1:$AH$1291, 16, FALSE),"")</f>
        <v>21</v>
      </c>
      <c r="G1013" s="17">
        <f>_xlfn.IFNA(VLOOKUP(CONCATENATE($A1013,"_",$B1013), 'Srbench noise 0'!$A$1:$AH$1291, 18, FALSE),"")</f>
        <v>3600.5</v>
      </c>
      <c r="H1013" s="17" t="str">
        <f>_xlfn.IFNA(VLOOKUP(CONCATENATE($A1013,"_",$B1013), 'Srbench noise 0'!$A$1:$AH$1291, 28, FALSE),"")</f>
        <v>0.00380784*x0*x2/(x4*(sin(0.5*x3) + cos(10/x2) + 1))</v>
      </c>
      <c r="I1013" s="17">
        <f t="shared" si="90"/>
        <v>0</v>
      </c>
      <c r="J1013" s="17">
        <f t="shared" si="91"/>
        <v>0</v>
      </c>
      <c r="K1013" s="4">
        <f t="shared" si="92"/>
        <v>0</v>
      </c>
      <c r="L1013" s="3">
        <f>_xlfn.IFNA(VLOOKUP(CONCATENATE($A1013,"_",$B1013), 'Srbench noise 0.01'!$A$1:$AH$1291, 32, FALSE),"")</f>
        <v>-1.6786755</v>
      </c>
      <c r="M1013" s="17">
        <f>_xlfn.IFNA(VLOOKUP(CONCATENATE($A1013,"_",$B1013), 'Srbench noise 0.01'!$A$1:$AH$1291, 34, FALSE),"")</f>
        <v>2.52128E-2</v>
      </c>
      <c r="N1013" s="17">
        <f>_xlfn.IFNA(VLOOKUP(CONCATENATE($A1013,"_",$B1013), 'Srbench noise 0.01'!$A$1:$AH$1291, 16, FALSE),"")</f>
        <v>1</v>
      </c>
      <c r="O1013" s="17">
        <f>_xlfn.IFNA(VLOOKUP(CONCATENATE($A1013,"_",$B1013), 'Srbench noise 0.01'!$A$1:$AH$1291, 18, FALSE),"")</f>
        <v>3600.6</v>
      </c>
      <c r="P1013" s="17" t="str">
        <f>_xlfn.IFNA(VLOOKUP(CONCATENATE($A1013,"_",$B1013), 'Srbench noise 0.01'!$A$1:$AH$1291, 28, FALSE),"")</f>
        <v>0</v>
      </c>
      <c r="Q1013" s="17">
        <f t="shared" si="93"/>
        <v>0</v>
      </c>
      <c r="R1013" s="17">
        <f t="shared" si="94"/>
        <v>0</v>
      </c>
      <c r="S1013" s="4">
        <f t="shared" si="95"/>
        <v>0</v>
      </c>
    </row>
    <row r="1014" spans="1:19" x14ac:dyDescent="0.25">
      <c r="A1014" t="s">
        <v>120</v>
      </c>
      <c r="B1014">
        <v>860</v>
      </c>
      <c r="C1014" t="str">
        <f>VLOOKUP(A1014,'srbench true models'!$A$1:$B$133,2,FALSE)</f>
        <v xml:space="preserve"> Ef*cos(theta)*(-r+d**3/r**2*(alpha-1)/(alpha+2))</v>
      </c>
      <c r="D1014" s="3">
        <f>_xlfn.IFNA(VLOOKUP(CONCATENATE($A1014,"_",$B1014), 'Srbench noise 0'!$A$1:$AH$1291, 32, FALSE),"")</f>
        <v>0.99999616000000002</v>
      </c>
      <c r="E1014" s="17">
        <f>_xlfn.IFNA(VLOOKUP(CONCATENATE($A1014,"_",$B1014), 'Srbench noise 0'!$A$1:$AH$1291, 34, FALSE),"")</f>
        <v>2.6095070000000001E-2</v>
      </c>
      <c r="F1014" s="17">
        <f>_xlfn.IFNA(VLOOKUP(CONCATENATE($A1014,"_",$B1014), 'Srbench noise 0'!$A$1:$AH$1291, 16, FALSE),"")</f>
        <v>35</v>
      </c>
      <c r="G1014" s="17">
        <f>_xlfn.IFNA(VLOOKUP(CONCATENATE($A1014,"_",$B1014), 'Srbench noise 0'!$A$1:$AH$1291, 18, FALSE),"")</f>
        <v>3600.9</v>
      </c>
      <c r="H1014" s="17" t="str">
        <f>_xlfn.IFNA(VLOOKUP(CONCATENATE($A1014,"_",$B1014), 'Srbench noise 0'!$A$1:$AH$1291, 28, FALSE),"")</f>
        <v>x0*(x2**2*(-0.99996672*x2 + 0.35662081*x3**3*(x2**(-4))**0.5*log(x4)) - 0.00823565*x3**3*cos(x4))*cos(x1)/x2**2</v>
      </c>
      <c r="I1014" s="17">
        <f t="shared" si="90"/>
        <v>1</v>
      </c>
      <c r="J1014" s="17">
        <f t="shared" si="91"/>
        <v>0</v>
      </c>
      <c r="K1014" s="4">
        <f t="shared" si="92"/>
        <v>0</v>
      </c>
      <c r="L1014" s="3">
        <f>_xlfn.IFNA(VLOOKUP(CONCATENATE($A1014,"_",$B1014), 'Srbench noise 0.01'!$A$1:$AH$1291, 32, FALSE),"")</f>
        <v>0.99982676000000004</v>
      </c>
      <c r="M1014" s="17">
        <f>_xlfn.IFNA(VLOOKUP(CONCATENATE($A1014,"_",$B1014), 'Srbench noise 0.01'!$A$1:$AH$1291, 34, FALSE),"")</f>
        <v>0.17520395999999999</v>
      </c>
      <c r="N1014" s="17">
        <f>_xlfn.IFNA(VLOOKUP(CONCATENATE($A1014,"_",$B1014), 'Srbench noise 0.01'!$A$1:$AH$1291, 16, FALSE),"")</f>
        <v>59</v>
      </c>
      <c r="O1014" s="17">
        <f>_xlfn.IFNA(VLOOKUP(CONCATENATE($A1014,"_",$B1014), 'Srbench noise 0.01'!$A$1:$AH$1291, 18, FALSE),"")</f>
        <v>1007.5</v>
      </c>
      <c r="P1014" s="17" t="str">
        <f>_xlfn.IFNA(VLOOKUP(CONCATENATE($A1014,"_",$B1014), 'Srbench noise 0.01'!$A$1:$AH$1291, 28, FALSE),"")</f>
        <v>x0*(x2**2*(-x2 + 0.82*x3**2*(x2**(-5))**0.5*log(x4) - 4.9*x3*(x2**(-5))**0.5*log(x4) + 6.33*(x2**(-5))**0.5*log(x4)) + 4.28*exp(x3)**0.5*log(x4) - 8.55*log(x4))*cos(x1)/x2**2</v>
      </c>
      <c r="Q1014" s="17">
        <f t="shared" si="93"/>
        <v>1</v>
      </c>
      <c r="R1014" s="17">
        <f t="shared" si="94"/>
        <v>0</v>
      </c>
      <c r="S1014" s="4">
        <f t="shared" si="95"/>
        <v>0</v>
      </c>
    </row>
    <row r="1015" spans="1:19" x14ac:dyDescent="0.25">
      <c r="A1015" t="s">
        <v>120</v>
      </c>
      <c r="B1015">
        <v>4426</v>
      </c>
      <c r="C1015" t="str">
        <f>VLOOKUP(A1015,'srbench true models'!$A$1:$B$133,2,FALSE)</f>
        <v xml:space="preserve"> Ef*cos(theta)*(-r+d**3/r**2*(alpha-1)/(alpha+2))</v>
      </c>
      <c r="D1015" s="3">
        <f>_xlfn.IFNA(VLOOKUP(CONCATENATE($A1015,"_",$B1015), 'Srbench noise 0'!$A$1:$AH$1291, 32, FALSE),"")</f>
        <v>-0.44183295</v>
      </c>
      <c r="E1015" s="17">
        <f>_xlfn.IFNA(VLOOKUP(CONCATENATE($A1015,"_",$B1015), 'Srbench noise 0'!$A$1:$AH$1291, 34, FALSE),"")</f>
        <v>16.060381920000001</v>
      </c>
      <c r="F1015" s="17">
        <f>_xlfn.IFNA(VLOOKUP(CONCATENATE($A1015,"_",$B1015), 'Srbench noise 0'!$A$1:$AH$1291, 16, FALSE),"")</f>
        <v>201</v>
      </c>
      <c r="G1015" s="17">
        <f>_xlfn.IFNA(VLOOKUP(CONCATENATE($A1015,"_",$B1015), 'Srbench noise 0'!$A$1:$AH$1291, 18, FALSE),"")</f>
        <v>3600.9</v>
      </c>
      <c r="H1015" s="17" t="str">
        <f>_xlfn.IFNA(VLOOKUP(CONCATENATE($A1015,"_",$B1015), 'Srbench noise 0'!$A$1:$AH$1291, 28, FALSE),"")</f>
        <v>0.04568669*x0*x1*exp(x3)*sin(0.54921025*x1)**3*cos(x4)/x2 + 1.56220146*x0*x2*sin(0.52201378*x1)**3 - 0.58070064*x0*x2 + 0.0732271*x3**(0.5*x0)*x3**(0.5*x4)/(x1**0.5*x2**3) + 5.662e-5*x1**6*x3**(0.5*x0)*x3**(0.5*x2)*x3**(0.5*x4)/x2**6 - 8.674e-5*x1**6*x3**(0.5*x0)*x3**(0.5*x4)/x2**6 - 0.5064095*x1*x3*x4*sin(0.54921025*x1)**3/x2 + 3.16645935*x2*sin(0.52201378*x1)**3 - 2.07492688*x2 - 2.84693557*x3*sin(0.54921025*x1)**3 + 1.54263872*x3 - 0.03609878*exp(x3)*cos(x4) + 4.02313762 - 3.47768327/x4 - 0.14645421*x3**(0.5*x0)*x3**(0.5*x4)*sin(0.5/x1**0.5 + x3*sin(1/x1))**3/x2**3 - 0.36473954*x3**(0.5*x0)*x3**(0.5*x4)*sin(0.5/x1**0.5 + x3*sin(1/x1))**3/x2**4</v>
      </c>
      <c r="I1015" s="17">
        <f t="shared" si="90"/>
        <v>0</v>
      </c>
      <c r="J1015" s="17">
        <f t="shared" si="91"/>
        <v>0</v>
      </c>
      <c r="K1015" s="4">
        <f t="shared" si="92"/>
        <v>0</v>
      </c>
      <c r="L1015" s="3">
        <f>_xlfn.IFNA(VLOOKUP(CONCATENATE($A1015,"_",$B1015), 'Srbench noise 0.01'!$A$1:$AH$1291, 32, FALSE),"")</f>
        <v>0.24701239999999999</v>
      </c>
      <c r="M1015" s="17">
        <f>_xlfn.IFNA(VLOOKUP(CONCATENATE($A1015,"_",$B1015), 'Srbench noise 0.01'!$A$1:$AH$1291, 34, FALSE),"")</f>
        <v>11.60626033</v>
      </c>
      <c r="N1015" s="17">
        <f>_xlfn.IFNA(VLOOKUP(CONCATENATE($A1015,"_",$B1015), 'Srbench noise 0.01'!$A$1:$AH$1291, 16, FALSE),"")</f>
        <v>151</v>
      </c>
      <c r="O1015" s="17">
        <f>_xlfn.IFNA(VLOOKUP(CONCATENATE($A1015,"_",$B1015), 'Srbench noise 0.01'!$A$1:$AH$1291, 18, FALSE),"")</f>
        <v>3602.4</v>
      </c>
      <c r="P1015" s="17" t="str">
        <f>_xlfn.IFNA(VLOOKUP(CONCATENATE($A1015,"_",$B1015), 'Srbench noise 0.01'!$A$1:$AH$1291, 28, FALSE),"")</f>
        <v>0.04*x0*x1*exp(x3)*sin(0.55*x1)**3*cos(x4)/x2 - 0.02*x0*x1*exp(x3)*sin(0.55*x1)**3/x2 + 1.59*x0*x2*sin(0.52*x1)**3 - 0.52*x0*x2 - 0.66*x1*x3*x4*sin(0.55*x1)**3/x2 + 2.29*x2*sin(0.47*x1)**3 - 2.3*x2 - 0.8*x3*sin(0.55*x1)**3 + 1.54*x3 + 65.52*x3**(0.5*x0 + 0.5*x4)*(1 - 0.32*x1)**6/(-x2 - 1)**6 - 0.04*exp(x3)*cos(x4) + 3.51 - 3.53/x4 - 0.38*x3**(0.5*x0 + 0.5*x4)*sin(0.5/x1**0.5 + x3*sin(1/x1))**3/x2**4</v>
      </c>
      <c r="Q1015" s="17">
        <f t="shared" si="93"/>
        <v>0</v>
      </c>
      <c r="R1015" s="17">
        <f t="shared" si="94"/>
        <v>0</v>
      </c>
      <c r="S1015" s="4">
        <f t="shared" si="95"/>
        <v>0</v>
      </c>
    </row>
    <row r="1016" spans="1:19" x14ac:dyDescent="0.25">
      <c r="A1016" t="s">
        <v>120</v>
      </c>
      <c r="B1016">
        <v>5390</v>
      </c>
      <c r="C1016" t="str">
        <f>VLOOKUP(A1016,'srbench true models'!$A$1:$B$133,2,FALSE)</f>
        <v xml:space="preserve"> Ef*cos(theta)*(-r+d**3/r**2*(alpha-1)/(alpha+2))</v>
      </c>
      <c r="D1016" s="3">
        <f>_xlfn.IFNA(VLOOKUP(CONCATENATE($A1016,"_",$B1016), 'Srbench noise 0'!$A$1:$AH$1291, 32, FALSE),"")</f>
        <v>0.90817566000000005</v>
      </c>
      <c r="E1016" s="17">
        <f>_xlfn.IFNA(VLOOKUP(CONCATENATE($A1016,"_",$B1016), 'Srbench noise 0'!$A$1:$AH$1291, 34, FALSE),"")</f>
        <v>3.99558357</v>
      </c>
      <c r="F1016" s="17">
        <f>_xlfn.IFNA(VLOOKUP(CONCATENATE($A1016,"_",$B1016), 'Srbench noise 0'!$A$1:$AH$1291, 16, FALSE),"")</f>
        <v>176</v>
      </c>
      <c r="G1016" s="17">
        <f>_xlfn.IFNA(VLOOKUP(CONCATENATE($A1016,"_",$B1016), 'Srbench noise 0'!$A$1:$AH$1291, 18, FALSE),"")</f>
        <v>3605.9</v>
      </c>
      <c r="H1016" s="17" t="str">
        <f>_xlfn.IFNA(VLOOKUP(CONCATENATE($A1016,"_",$B1016), 'Srbench noise 0'!$A$1:$AH$1291, 28, FALSE),"")</f>
        <v>-1.30410032*x0*x2*(1 - 0.31830989*x1)**2 + 1.88896794*x0*(1 - 0.31830989*x1)**2 + 0.96045638*x2/(0.40528473*x0*(1 - 0.31830989*x1)**2 + 1/x0) + 31.68476263*x2/(x3*(x2/x3 + 1.57079633*(1 - 0.31830989*x1)**2)) - 4.67910011*x3*x4/(x2/x3 + 0.67419155*(1 - 0.31830989*x1)**2 + 0.5/x3) + 4.41229386*x3*x4/(x2/x3 + 0.25) - 36.85215149 + 2.16911992/(0.40528473*x0*(1 - 0.31830989*x1)**2 + x2/(x0 + x2) - 0.5*(1 - 0.31830989*x1)**2) + 16.76380203*x3/x2 - 6.22639877*x3/(x2*(0.40528473*x0*(1 - 0.31830989*x1)**2 + x2/(x0 + x2) - 0.5*(1 - 0.31830989*x1)**2))</v>
      </c>
      <c r="I1016" s="17">
        <f t="shared" si="90"/>
        <v>0</v>
      </c>
      <c r="J1016" s="17">
        <f t="shared" si="91"/>
        <v>0</v>
      </c>
      <c r="K1016" s="4">
        <f t="shared" si="92"/>
        <v>0</v>
      </c>
      <c r="L1016" s="3">
        <f>_xlfn.IFNA(VLOOKUP(CONCATENATE($A1016,"_",$B1016), 'Srbench noise 0.01'!$A$1:$AH$1291, 32, FALSE),"")</f>
        <v>0.93112572999999998</v>
      </c>
      <c r="M1016" s="17">
        <f>_xlfn.IFNA(VLOOKUP(CONCATENATE($A1016,"_",$B1016), 'Srbench noise 0.01'!$A$1:$AH$1291, 34, FALSE),"")</f>
        <v>3.4604279199999999</v>
      </c>
      <c r="N1016" s="17">
        <f>_xlfn.IFNA(VLOOKUP(CONCATENATE($A1016,"_",$B1016), 'Srbench noise 0.01'!$A$1:$AH$1291, 16, FALSE),"")</f>
        <v>131</v>
      </c>
      <c r="O1016" s="17">
        <f>_xlfn.IFNA(VLOOKUP(CONCATENATE($A1016,"_",$B1016), 'Srbench noise 0.01'!$A$1:$AH$1291, 18, FALSE),"")</f>
        <v>3601.9</v>
      </c>
      <c r="P1016" s="17" t="str">
        <f>_xlfn.IFNA(VLOOKUP(CONCATENATE($A1016,"_",$B1016), 'Srbench noise 0.01'!$A$1:$AH$1291, 28, FALSE),"")</f>
        <v>0.19*x0**2*(x2 - x3)**2*log(x4**2)*sin(x1 + x2 + 0.5)/x2**2 - 1.08*x0*sin(x1 - x2) - 1.79*x2*x4/(x1 + x2/x3) + 24.88*x2/(x3*(x2/x3 + (cos(x1) + 1)**2)) + 1.17*x3*x4 - 1.23*x3*x4/(x2/x3 + (cos(x1) + 1)**2) + 0.86*x3*x4/(x1**2 + x2/x3) - 20.28 + 6.04*x3/x2 - 1.26*x3/(x2*(x2/x3 + (cos(x1) + 0.8)**2))</v>
      </c>
      <c r="Q1016" s="17">
        <f t="shared" si="93"/>
        <v>0</v>
      </c>
      <c r="R1016" s="17">
        <f t="shared" si="94"/>
        <v>0</v>
      </c>
      <c r="S1016" s="4">
        <f t="shared" si="95"/>
        <v>0</v>
      </c>
    </row>
    <row r="1017" spans="1:19" x14ac:dyDescent="0.25">
      <c r="A1017" t="s">
        <v>120</v>
      </c>
      <c r="B1017">
        <v>14423</v>
      </c>
      <c r="C1017" t="str">
        <f>VLOOKUP(A1017,'srbench true models'!$A$1:$B$133,2,FALSE)</f>
        <v xml:space="preserve"> Ef*cos(theta)*(-r+d**3/r**2*(alpha-1)/(alpha+2))</v>
      </c>
      <c r="D1017" s="3">
        <f>_xlfn.IFNA(VLOOKUP(CONCATENATE($A1017,"_",$B1017), 'Srbench noise 0'!$A$1:$AH$1291, 32, FALSE),"")</f>
        <v>0.98228190999999998</v>
      </c>
      <c r="E1017" s="17">
        <f>_xlfn.IFNA(VLOOKUP(CONCATENATE($A1017,"_",$B1017), 'Srbench noise 0'!$A$1:$AH$1291, 34, FALSE),"")</f>
        <v>1.76772112</v>
      </c>
      <c r="F1017" s="17">
        <f>_xlfn.IFNA(VLOOKUP(CONCATENATE($A1017,"_",$B1017), 'Srbench noise 0'!$A$1:$AH$1291, 16, FALSE),"")</f>
        <v>72</v>
      </c>
      <c r="G1017" s="17">
        <f>_xlfn.IFNA(VLOOKUP(CONCATENATE($A1017,"_",$B1017), 'Srbench noise 0'!$A$1:$AH$1291, 18, FALSE),"")</f>
        <v>3600.1</v>
      </c>
      <c r="H1017" s="17" t="str">
        <f>_xlfn.IFNA(VLOOKUP(CONCATENATE($A1017,"_",$B1017), 'Srbench noise 0'!$A$1:$AH$1291, 28, FALSE),"")</f>
        <v>-2.26138773*x0*x2*cos(x1)/(x3 + 1/x3) - 0.11094331*x0*x3**3*sin(x1 + x4)/(x2 + log(x4))**2 - 0.24432406*x0*x3**3*sin(x1 - 0.84147098*x2)*sin(log(x4))/x2**2 + 0.01506439*x0*x3**2*(x3 + log(x4) + x4/x2)**2*sin(x1 + x2)/x2**2</v>
      </c>
      <c r="I1017" s="17">
        <f t="shared" si="90"/>
        <v>0</v>
      </c>
      <c r="J1017" s="17">
        <f t="shared" si="91"/>
        <v>0</v>
      </c>
      <c r="K1017" s="4">
        <f t="shared" si="92"/>
        <v>0</v>
      </c>
      <c r="L1017" s="3">
        <f>_xlfn.IFNA(VLOOKUP(CONCATENATE($A1017,"_",$B1017), 'Srbench noise 0.01'!$A$1:$AH$1291, 32, FALSE),"")</f>
        <v>0.99300882999999995</v>
      </c>
      <c r="M1017" s="17">
        <f>_xlfn.IFNA(VLOOKUP(CONCATENATE($A1017,"_",$B1017), 'Srbench noise 0.01'!$A$1:$AH$1291, 34, FALSE),"")</f>
        <v>1.1104017900000001</v>
      </c>
      <c r="N1017" s="17">
        <f>_xlfn.IFNA(VLOOKUP(CONCATENATE($A1017,"_",$B1017), 'Srbench noise 0.01'!$A$1:$AH$1291, 16, FALSE),"")</f>
        <v>91</v>
      </c>
      <c r="O1017" s="17">
        <f>_xlfn.IFNA(VLOOKUP(CONCATENATE($A1017,"_",$B1017), 'Srbench noise 0.01'!$A$1:$AH$1291, 18, FALSE),"")</f>
        <v>3600.2</v>
      </c>
      <c r="P1017" s="17" t="str">
        <f>_xlfn.IFNA(VLOOKUP(CONCATENATE($A1017,"_",$B1017), 'Srbench noise 0.01'!$A$1:$AH$1291, 28, FALSE),"")</f>
        <v>-0.95*2**x3*x0*log(x4)*sin(x1 + x2)/(x2 + x3)**2 - 2.83*x0*x2**2*sin(x1 + log(x2))/(x2 + x3 + 2) + 1.02*x0*x4*sin(x1 + log(x2))/(sin(x3 - 0.5) + 2) - 1.16*x0*sin(x1 + x2) + 0.21*x0*x3**3*log(x4)*sin(x1 + x2)/x2**2 - 0.23*x0*x3**3*log(x4)*sin(x1 - 0.9*x2)/x2**3</v>
      </c>
      <c r="Q1017" s="17">
        <f t="shared" si="93"/>
        <v>0</v>
      </c>
      <c r="R1017" s="17">
        <f t="shared" si="94"/>
        <v>0</v>
      </c>
      <c r="S1017" s="4">
        <f t="shared" si="95"/>
        <v>0</v>
      </c>
    </row>
    <row r="1018" spans="1:19" x14ac:dyDescent="0.25">
      <c r="A1018" t="s">
        <v>120</v>
      </c>
      <c r="B1018">
        <v>15795</v>
      </c>
      <c r="C1018" t="str">
        <f>VLOOKUP(A1018,'srbench true models'!$A$1:$B$133,2,FALSE)</f>
        <v xml:space="preserve"> Ef*cos(theta)*(-r+d**3/r**2*(alpha-1)/(alpha+2))</v>
      </c>
      <c r="D1018" s="3">
        <f>_xlfn.IFNA(VLOOKUP(CONCATENATE($A1018,"_",$B1018), 'Srbench noise 0'!$A$1:$AH$1291, 32, FALSE),"")</f>
        <v>0.99999967000000001</v>
      </c>
      <c r="E1018" s="17">
        <f>_xlfn.IFNA(VLOOKUP(CONCATENATE($A1018,"_",$B1018), 'Srbench noise 0'!$A$1:$AH$1291, 34, FALSE),"")</f>
        <v>7.6249300000000002E-3</v>
      </c>
      <c r="F1018" s="17">
        <f>_xlfn.IFNA(VLOOKUP(CONCATENATE($A1018,"_",$B1018), 'Srbench noise 0'!$A$1:$AH$1291, 16, FALSE),"")</f>
        <v>33</v>
      </c>
      <c r="G1018" s="17">
        <f>_xlfn.IFNA(VLOOKUP(CONCATENATE($A1018,"_",$B1018), 'Srbench noise 0'!$A$1:$AH$1291, 18, FALSE),"")</f>
        <v>3601.8</v>
      </c>
      <c r="H1018" s="17" t="str">
        <f>_xlfn.IFNA(VLOOKUP(CONCATENATE($A1018,"_",$B1018), 'Srbench noise 0'!$A$1:$AH$1291, 28, FALSE),"")</f>
        <v>x0*(-1.00005199*x2**3 - 0.0484711*x3**3*x4 + 0.5977639*x3**3*log(x4 + 0.54030231) - 0.2103169*x3**3)*cos(x1)/x2**2</v>
      </c>
      <c r="I1018" s="17">
        <f t="shared" si="90"/>
        <v>1</v>
      </c>
      <c r="J1018" s="17">
        <f t="shared" si="91"/>
        <v>0</v>
      </c>
      <c r="K1018" s="4">
        <f t="shared" si="92"/>
        <v>0</v>
      </c>
      <c r="L1018" s="3">
        <f>_xlfn.IFNA(VLOOKUP(CONCATENATE($A1018,"_",$B1018), 'Srbench noise 0.01'!$A$1:$AH$1291, 32, FALSE),"")</f>
        <v>0.99992270000000005</v>
      </c>
      <c r="M1018" s="17">
        <f>_xlfn.IFNA(VLOOKUP(CONCATENATE($A1018,"_",$B1018), 'Srbench noise 0.01'!$A$1:$AH$1291, 34, FALSE),"")</f>
        <v>0.11594996</v>
      </c>
      <c r="N1018" s="17">
        <f>_xlfn.IFNA(VLOOKUP(CONCATENATE($A1018,"_",$B1018), 'Srbench noise 0.01'!$A$1:$AH$1291, 16, FALSE),"")</f>
        <v>20</v>
      </c>
      <c r="O1018" s="17">
        <f>_xlfn.IFNA(VLOOKUP(CONCATENATE($A1018,"_",$B1018), 'Srbench noise 0.01'!$A$1:$AH$1291, 18, FALSE),"")</f>
        <v>511.5</v>
      </c>
      <c r="P1018" s="17" t="str">
        <f>_xlfn.IFNA(VLOOKUP(CONCATENATE($A1018,"_",$B1018), 'Srbench noise 0.01'!$A$1:$AH$1291, 28, FALSE),"")</f>
        <v>x0*(-x2**3 + 0.36*x3**3*log(x4))*cos(x1)/x2**2</v>
      </c>
      <c r="Q1018" s="17">
        <f t="shared" si="93"/>
        <v>1</v>
      </c>
      <c r="R1018" s="17">
        <f t="shared" si="94"/>
        <v>0</v>
      </c>
      <c r="S1018" s="4">
        <f t="shared" si="95"/>
        <v>0</v>
      </c>
    </row>
    <row r="1019" spans="1:19" x14ac:dyDescent="0.25">
      <c r="A1019" t="s">
        <v>120</v>
      </c>
      <c r="B1019">
        <v>16850</v>
      </c>
      <c r="C1019" t="str">
        <f>VLOOKUP(A1019,'srbench true models'!$A$1:$B$133,2,FALSE)</f>
        <v xml:space="preserve"> Ef*cos(theta)*(-r+d**3/r**2*(alpha-1)/(alpha+2))</v>
      </c>
      <c r="D1019" s="3">
        <f>_xlfn.IFNA(VLOOKUP(CONCATENATE($A1019,"_",$B1019), 'Srbench noise 0'!$A$1:$AH$1291, 32, FALSE),"")</f>
        <v>0.99835306000000001</v>
      </c>
      <c r="E1019" s="17">
        <f>_xlfn.IFNA(VLOOKUP(CONCATENATE($A1019,"_",$B1019), 'Srbench noise 0'!$A$1:$AH$1291, 34, FALSE),"")</f>
        <v>0.52149438999999997</v>
      </c>
      <c r="F1019" s="17">
        <f>_xlfn.IFNA(VLOOKUP(CONCATENATE($A1019,"_",$B1019), 'Srbench noise 0'!$A$1:$AH$1291, 16, FALSE),"")</f>
        <v>73</v>
      </c>
      <c r="G1019" s="17">
        <f>_xlfn.IFNA(VLOOKUP(CONCATENATE($A1019,"_",$B1019), 'Srbench noise 0'!$A$1:$AH$1291, 18, FALSE),"")</f>
        <v>3602</v>
      </c>
      <c r="H1019" s="17" t="str">
        <f>_xlfn.IFNA(VLOOKUP(CONCATENATE($A1019,"_",$B1019), 'Srbench noise 0'!$A$1:$AH$1291, 28, FALSE),"")</f>
        <v>(-0.95684498*x0*x2 + 0.61860336*x0*x3*log(x4)*sin(1/x2) - 5.747e-5*x2**2*x3**4*x4*exp(x0/x2) - 0.03914177*x2*x4*exp(x0/x2)*log(x0) + 0.03016021*(0.73333333*x0*sin(1/x2) + 0.66666667*x3 + 0.66666667*x3/x2 - 1/x0)**4*log(x4))*cos(x1)</v>
      </c>
      <c r="I1019" s="17">
        <f t="shared" si="90"/>
        <v>0</v>
      </c>
      <c r="J1019" s="17">
        <f t="shared" si="91"/>
        <v>0</v>
      </c>
      <c r="K1019" s="4">
        <f t="shared" si="92"/>
        <v>0</v>
      </c>
      <c r="L1019" s="3">
        <f>_xlfn.IFNA(VLOOKUP(CONCATENATE($A1019,"_",$B1019), 'Srbench noise 0.01'!$A$1:$AH$1291, 32, FALSE),"")</f>
        <v>0.48585919999999999</v>
      </c>
      <c r="M1019" s="17">
        <f>_xlfn.IFNA(VLOOKUP(CONCATENATE($A1019,"_",$B1019), 'Srbench noise 0.01'!$A$1:$AH$1291, 34, FALSE),"")</f>
        <v>9.2140790100000007</v>
      </c>
      <c r="N1019" s="17">
        <f>_xlfn.IFNA(VLOOKUP(CONCATENATE($A1019,"_",$B1019), 'Srbench noise 0.01'!$A$1:$AH$1291, 16, FALSE),"")</f>
        <v>111</v>
      </c>
      <c r="O1019" s="17">
        <f>_xlfn.IFNA(VLOOKUP(CONCATENATE($A1019,"_",$B1019), 'Srbench noise 0.01'!$A$1:$AH$1291, 18, FALSE),"")</f>
        <v>2755.8</v>
      </c>
      <c r="P1019" s="17" t="str">
        <f>_xlfn.IFNA(VLOOKUP(CONCATENATE($A1019,"_",$B1019), 'Srbench noise 0.01'!$A$1:$AH$1291, 28, FALSE),"")</f>
        <v>(0.01*x0**2*(x2 + x4)**2*exp(x2)*log(x2 + x3)**4 + ((x2 + x4*(x0*x2 + x4))/x4)**x2*(-1.01*x0*x2 - 0.e-2*x0*x4*exp(x0/x2) + 0.31*x3*log(x4) - 0.02*x4*exp(-x0/x2 + x3) + 0.01*(x0*sin(1/x2) + x3 + x3/x2 - 1/x0)**4*log(x4)))*cos(x1)/((x2 + x4*(x0*x2 + x4))/x4)**x2</v>
      </c>
      <c r="Q1019" s="17">
        <f t="shared" si="93"/>
        <v>0</v>
      </c>
      <c r="R1019" s="17">
        <f t="shared" si="94"/>
        <v>0</v>
      </c>
      <c r="S1019" s="4">
        <f t="shared" si="95"/>
        <v>0</v>
      </c>
    </row>
    <row r="1020" spans="1:19" x14ac:dyDescent="0.25">
      <c r="A1020" t="s">
        <v>120</v>
      </c>
      <c r="B1020">
        <v>21962</v>
      </c>
      <c r="C1020" t="str">
        <f>VLOOKUP(A1020,'srbench true models'!$A$1:$B$133,2,FALSE)</f>
        <v xml:space="preserve"> Ef*cos(theta)*(-r+d**3/r**2*(alpha-1)/(alpha+2))</v>
      </c>
      <c r="D1020" s="3">
        <f>_xlfn.IFNA(VLOOKUP(CONCATENATE($A1020,"_",$B1020), 'Srbench noise 0'!$A$1:$AH$1291, 32, FALSE),"")</f>
        <v>0.99999956999999995</v>
      </c>
      <c r="E1020" s="17">
        <f>_xlfn.IFNA(VLOOKUP(CONCATENATE($A1020,"_",$B1020), 'Srbench noise 0'!$A$1:$AH$1291, 34, FALSE),"")</f>
        <v>8.4656699999999998E-3</v>
      </c>
      <c r="F1020" s="17">
        <f>_xlfn.IFNA(VLOOKUP(CONCATENATE($A1020,"_",$B1020), 'Srbench noise 0'!$A$1:$AH$1291, 16, FALSE),"")</f>
        <v>33</v>
      </c>
      <c r="G1020" s="17">
        <f>_xlfn.IFNA(VLOOKUP(CONCATENATE($A1020,"_",$B1020), 'Srbench noise 0'!$A$1:$AH$1291, 18, FALSE),"")</f>
        <v>3601.6</v>
      </c>
      <c r="H1020" s="17" t="str">
        <f>_xlfn.IFNA(VLOOKUP(CONCATENATE($A1020,"_",$B1020), 'Srbench noise 0'!$A$1:$AH$1291, 28, FALSE),"")</f>
        <v>x0*(-1.00006968*x2**3 - 0.04549715*x3**3*x4 + 0.58019115*x3**3*log(x4 + 0.5) - 0.19050004*x3**3)*cos(x1)/x2**2</v>
      </c>
      <c r="I1020" s="17">
        <f t="shared" si="90"/>
        <v>1</v>
      </c>
      <c r="J1020" s="17">
        <f t="shared" si="91"/>
        <v>0</v>
      </c>
      <c r="K1020" s="4">
        <f t="shared" si="92"/>
        <v>0</v>
      </c>
      <c r="L1020" s="3">
        <f>_xlfn.IFNA(VLOOKUP(CONCATENATE($A1020,"_",$B1020), 'Srbench noise 0.01'!$A$1:$AH$1291, 32, FALSE),"")</f>
        <v>0.99992208999999999</v>
      </c>
      <c r="M1020" s="17">
        <f>_xlfn.IFNA(VLOOKUP(CONCATENATE($A1020,"_",$B1020), 'Srbench noise 0.01'!$A$1:$AH$1291, 34, FALSE),"")</f>
        <v>0.11338657000000001</v>
      </c>
      <c r="N1020" s="17">
        <f>_xlfn.IFNA(VLOOKUP(CONCATENATE($A1020,"_",$B1020), 'Srbench noise 0.01'!$A$1:$AH$1291, 16, FALSE),"")</f>
        <v>20</v>
      </c>
      <c r="O1020" s="17">
        <f>_xlfn.IFNA(VLOOKUP(CONCATENATE($A1020,"_",$B1020), 'Srbench noise 0.01'!$A$1:$AH$1291, 18, FALSE),"")</f>
        <v>1649.7</v>
      </c>
      <c r="P1020" s="17" t="str">
        <f>_xlfn.IFNA(VLOOKUP(CONCATENATE($A1020,"_",$B1020), 'Srbench noise 0.01'!$A$1:$AH$1291, 28, FALSE),"")</f>
        <v>x0*(-x2**3 + 0.36*x3**3*log(x4))*cos(x1)/x2**2</v>
      </c>
      <c r="Q1020" s="17">
        <f t="shared" si="93"/>
        <v>1</v>
      </c>
      <c r="R1020" s="17">
        <f t="shared" si="94"/>
        <v>0</v>
      </c>
      <c r="S1020" s="4">
        <f t="shared" si="95"/>
        <v>0</v>
      </c>
    </row>
    <row r="1021" spans="1:19" x14ac:dyDescent="0.25">
      <c r="A1021" t="s">
        <v>120</v>
      </c>
      <c r="B1021">
        <v>23654</v>
      </c>
      <c r="C1021" t="str">
        <f>VLOOKUP(A1021,'srbench true models'!$A$1:$B$133,2,FALSE)</f>
        <v xml:space="preserve"> Ef*cos(theta)*(-r+d**3/r**2*(alpha-1)/(alpha+2))</v>
      </c>
      <c r="D1021" s="3">
        <f>_xlfn.IFNA(VLOOKUP(CONCATENATE($A1021,"_",$B1021), 'Srbench noise 0'!$A$1:$AH$1291, 32, FALSE),"")</f>
        <v>0.99944878000000004</v>
      </c>
      <c r="E1021" s="17">
        <f>_xlfn.IFNA(VLOOKUP(CONCATENATE($A1021,"_",$B1021), 'Srbench noise 0'!$A$1:$AH$1291, 34, FALSE),"")</f>
        <v>0.30999557999999999</v>
      </c>
      <c r="F1021" s="17">
        <f>_xlfn.IFNA(VLOOKUP(CONCATENATE($A1021,"_",$B1021), 'Srbench noise 0'!$A$1:$AH$1291, 16, FALSE),"")</f>
        <v>28</v>
      </c>
      <c r="G1021" s="17">
        <f>_xlfn.IFNA(VLOOKUP(CONCATENATE($A1021,"_",$B1021), 'Srbench noise 0'!$A$1:$AH$1291, 18, FALSE),"")</f>
        <v>3600.6</v>
      </c>
      <c r="H1021" s="17" t="str">
        <f>_xlfn.IFNA(VLOOKUP(CONCATENATE($A1021,"_",$B1021), 'Srbench noise 0'!$A$1:$AH$1291, 28, FALSE),"")</f>
        <v>x0*(1.35517781*1.8**x3*log(x4**2) - 0.99756903*x2**3 - 2.86583224*log(x4**2))*cos(x1)/x2**2</v>
      </c>
      <c r="I1021" s="17">
        <f t="shared" si="90"/>
        <v>1</v>
      </c>
      <c r="J1021" s="17">
        <f t="shared" si="91"/>
        <v>0</v>
      </c>
      <c r="K1021" s="4">
        <f t="shared" si="92"/>
        <v>0</v>
      </c>
      <c r="L1021" s="3">
        <f>_xlfn.IFNA(VLOOKUP(CONCATENATE($A1021,"_",$B1021), 'Srbench noise 0.01'!$A$1:$AH$1291, 32, FALSE),"")</f>
        <v>0.99938265000000004</v>
      </c>
      <c r="M1021" s="17">
        <f>_xlfn.IFNA(VLOOKUP(CONCATENATE($A1021,"_",$B1021), 'Srbench noise 0.01'!$A$1:$AH$1291, 34, FALSE),"")</f>
        <v>0.32806382000000001</v>
      </c>
      <c r="N1021" s="17">
        <f>_xlfn.IFNA(VLOOKUP(CONCATENATE($A1021,"_",$B1021), 'Srbench noise 0.01'!$A$1:$AH$1291, 16, FALSE),"")</f>
        <v>63</v>
      </c>
      <c r="O1021" s="17">
        <f>_xlfn.IFNA(VLOOKUP(CONCATENATE($A1021,"_",$B1021), 'Srbench noise 0.01'!$A$1:$AH$1291, 18, FALSE),"")</f>
        <v>3600.2</v>
      </c>
      <c r="P1021" s="17" t="str">
        <f>_xlfn.IFNA(VLOOKUP(CONCATENATE($A1021,"_",$B1021), 'Srbench noise 0.01'!$A$1:$AH$1291, 28, FALSE),"")</f>
        <v>-x0*x2*cos(x1) - 0.04*x0*x3*x4*cos(x1) + 0.08*x0*x4*cos(x1) - 2.5*x0*(1 - x3)**2*log(x4)*cos(x1)/(-x2**2 - x2**2/(x3 - 10) - x2/x3 + 0.5/x3)</v>
      </c>
      <c r="Q1021" s="17">
        <f t="shared" si="93"/>
        <v>1</v>
      </c>
      <c r="R1021" s="17">
        <f t="shared" si="94"/>
        <v>0</v>
      </c>
      <c r="S1021" s="4">
        <f t="shared" si="95"/>
        <v>0</v>
      </c>
    </row>
    <row r="1022" spans="1:19" x14ac:dyDescent="0.25">
      <c r="A1022" t="s">
        <v>120</v>
      </c>
      <c r="B1022">
        <v>28020</v>
      </c>
      <c r="C1022" t="str">
        <f>VLOOKUP(A1022,'srbench true models'!$A$1:$B$133,2,FALSE)</f>
        <v xml:space="preserve"> Ef*cos(theta)*(-r+d**3/r**2*(alpha-1)/(alpha+2))</v>
      </c>
      <c r="D1022" s="3">
        <f>_xlfn.IFNA(VLOOKUP(CONCATENATE($A1022,"_",$B1022), 'Srbench noise 0'!$A$1:$AH$1291, 32, FALSE),"")</f>
        <v>0.99999727999999999</v>
      </c>
      <c r="E1022" s="17">
        <f>_xlfn.IFNA(VLOOKUP(CONCATENATE($A1022,"_",$B1022), 'Srbench noise 0'!$A$1:$AH$1291, 34, FALSE),"")</f>
        <v>2.1697520000000001E-2</v>
      </c>
      <c r="F1022" s="17">
        <f>_xlfn.IFNA(VLOOKUP(CONCATENATE($A1022,"_",$B1022), 'Srbench noise 0'!$A$1:$AH$1291, 16, FALSE),"")</f>
        <v>27</v>
      </c>
      <c r="G1022" s="17">
        <f>_xlfn.IFNA(VLOOKUP(CONCATENATE($A1022,"_",$B1022), 'Srbench noise 0'!$A$1:$AH$1291, 18, FALSE),"")</f>
        <v>3600.5</v>
      </c>
      <c r="H1022" s="17" t="str">
        <f>_xlfn.IFNA(VLOOKUP(CONCATENATE($A1022,"_",$B1022), 'Srbench noise 0'!$A$1:$AH$1291, 28, FALSE),"")</f>
        <v>x0*(-1.00010306*x2**3 + 0.35668548*x3**3*log(x4) - 0.00818277*x3**3*cos(x4))*cos(x1)/x2**2</v>
      </c>
      <c r="I1022" s="17">
        <f t="shared" si="90"/>
        <v>1</v>
      </c>
      <c r="J1022" s="17">
        <f t="shared" si="91"/>
        <v>0</v>
      </c>
      <c r="K1022" s="4">
        <f t="shared" si="92"/>
        <v>0</v>
      </c>
      <c r="L1022" s="3">
        <f>_xlfn.IFNA(VLOOKUP(CONCATENATE($A1022,"_",$B1022), 'Srbench noise 0.01'!$A$1:$AH$1291, 32, FALSE),"")</f>
        <v>0.99992126999999997</v>
      </c>
      <c r="M1022" s="17">
        <f>_xlfn.IFNA(VLOOKUP(CONCATENATE($A1022,"_",$B1022), 'Srbench noise 0.01'!$A$1:$AH$1291, 34, FALSE),"")</f>
        <v>0.11683538</v>
      </c>
      <c r="N1022" s="17">
        <f>_xlfn.IFNA(VLOOKUP(CONCATENATE($A1022,"_",$B1022), 'Srbench noise 0.01'!$A$1:$AH$1291, 16, FALSE),"")</f>
        <v>22</v>
      </c>
      <c r="O1022" s="17">
        <f>_xlfn.IFNA(VLOOKUP(CONCATENATE($A1022,"_",$B1022), 'Srbench noise 0.01'!$A$1:$AH$1291, 18, FALSE),"")</f>
        <v>654.20000000000005</v>
      </c>
      <c r="P1022" s="17" t="str">
        <f>_xlfn.IFNA(VLOOKUP(CONCATENATE($A1022,"_",$B1022), 'Srbench noise 0.01'!$A$1:$AH$1291, 28, FALSE),"")</f>
        <v>x0*(-x2**3 + 0.18*x3**3*log(x4**2))*cos(x1)/x2**2</v>
      </c>
      <c r="Q1022" s="17">
        <f t="shared" si="93"/>
        <v>1</v>
      </c>
      <c r="R1022" s="17">
        <f t="shared" si="94"/>
        <v>0</v>
      </c>
      <c r="S1022" s="4">
        <f t="shared" si="95"/>
        <v>0</v>
      </c>
    </row>
    <row r="1023" spans="1:19" x14ac:dyDescent="0.25">
      <c r="A1023" t="s">
        <v>120</v>
      </c>
      <c r="B1023">
        <v>29910</v>
      </c>
      <c r="C1023" t="str">
        <f>VLOOKUP(A1023,'srbench true models'!$A$1:$B$133,2,FALSE)</f>
        <v xml:space="preserve"> Ef*cos(theta)*(-r+d**3/r**2*(alpha-1)/(alpha+2))</v>
      </c>
      <c r="D1023" s="3">
        <f>_xlfn.IFNA(VLOOKUP(CONCATENATE($A1023,"_",$B1023), 'Srbench noise 0'!$A$1:$AH$1291, 32, FALSE),"")</f>
        <v>0.99999654000000004</v>
      </c>
      <c r="E1023" s="17">
        <f>_xlfn.IFNA(VLOOKUP(CONCATENATE($A1023,"_",$B1023), 'Srbench noise 0'!$A$1:$AH$1291, 34, FALSE),"")</f>
        <v>2.47449E-2</v>
      </c>
      <c r="F1023" s="17">
        <f>_xlfn.IFNA(VLOOKUP(CONCATENATE($A1023,"_",$B1023), 'Srbench noise 0'!$A$1:$AH$1291, 16, FALSE),"")</f>
        <v>27</v>
      </c>
      <c r="G1023" s="17">
        <f>_xlfn.IFNA(VLOOKUP(CONCATENATE($A1023,"_",$B1023), 'Srbench noise 0'!$A$1:$AH$1291, 18, FALSE),"")</f>
        <v>3600.6</v>
      </c>
      <c r="H1023" s="17" t="str">
        <f>_xlfn.IFNA(VLOOKUP(CONCATENATE($A1023,"_",$B1023), 'Srbench noise 0'!$A$1:$AH$1291, 28, FALSE),"")</f>
        <v>x0*(-0.99991368*x2**3 + 0.35650422*x3**3*log(x4) - 0.00820519*x3**3*cos(x4))*cos(x1)/x2**2</v>
      </c>
      <c r="I1023" s="17">
        <f t="shared" si="90"/>
        <v>1</v>
      </c>
      <c r="J1023" s="17">
        <f t="shared" si="91"/>
        <v>0</v>
      </c>
      <c r="K1023" s="4">
        <f t="shared" si="92"/>
        <v>0</v>
      </c>
      <c r="L1023" s="3">
        <f>_xlfn.IFNA(VLOOKUP(CONCATENATE($A1023,"_",$B1023), 'Srbench noise 0.01'!$A$1:$AH$1291, 32, FALSE),"")</f>
        <v>0.99933453000000005</v>
      </c>
      <c r="M1023" s="17">
        <f>_xlfn.IFNA(VLOOKUP(CONCATENATE($A1023,"_",$B1023), 'Srbench noise 0.01'!$A$1:$AH$1291, 34, FALSE),"")</f>
        <v>0.34327946999999998</v>
      </c>
      <c r="N1023" s="17">
        <f>_xlfn.IFNA(VLOOKUP(CONCATENATE($A1023,"_",$B1023), 'Srbench noise 0.01'!$A$1:$AH$1291, 16, FALSE),"")</f>
        <v>85</v>
      </c>
      <c r="O1023" s="17">
        <f>_xlfn.IFNA(VLOOKUP(CONCATENATE($A1023,"_",$B1023), 'Srbench noise 0.01'!$A$1:$AH$1291, 18, FALSE),"")</f>
        <v>1314.1</v>
      </c>
      <c r="P1023" s="17" t="str">
        <f>_xlfn.IFNA(VLOOKUP(CONCATENATE($A1023,"_",$B1023), 'Srbench noise 0.01'!$A$1:$AH$1291, 28, FALSE),"")</f>
        <v>(x0*x2**2*(4.18 - 2.99*x3)*cos(x1) + x2**4*x4**2*(-x0*x2*cos(x1) + 0.03) + x2**2*x4**2*(0.5*x0*x4*(0.5 - x3)**2 + 0.16*x3**3 - 0.16*x3**2*x4 + 0.04*x3*(x0*x3 - 0.6*x0*x4 + x3)**2*log(x4)**2)*cos(x1))/(x2**4*x4**2)</v>
      </c>
      <c r="Q1023" s="17">
        <f t="shared" si="93"/>
        <v>1</v>
      </c>
      <c r="R1023" s="17">
        <f t="shared" si="94"/>
        <v>0</v>
      </c>
      <c r="S1023" s="4">
        <f t="shared" si="95"/>
        <v>0</v>
      </c>
    </row>
    <row r="1024" spans="1:19" x14ac:dyDescent="0.25">
      <c r="A1024" t="s">
        <v>86</v>
      </c>
      <c r="B1024">
        <v>860</v>
      </c>
      <c r="C1024" t="str">
        <f>VLOOKUP(A1024,'srbench true models'!$A$1:$B$133,2,FALSE)</f>
        <v xml:space="preserve"> sqrt(1-v**2/c**2)*omega/(1+v/c*cos(theta))</v>
      </c>
      <c r="D1024" s="3">
        <f>_xlfn.IFNA(VLOOKUP(CONCATENATE($A1024,"_",$B1024), 'Srbench noise 0'!$A$1:$AH$1291, 32, FALSE),"")</f>
        <v>0.99970645000000002</v>
      </c>
      <c r="E1024" s="17">
        <f>_xlfn.IFNA(VLOOKUP(CONCATENATE($A1024,"_",$B1024), 'Srbench noise 0'!$A$1:$AH$1291, 34, FALSE),"")</f>
        <v>2.1726809999999999E-2</v>
      </c>
      <c r="F1024" s="17">
        <f>_xlfn.IFNA(VLOOKUP(CONCATENATE($A1024,"_",$B1024), 'Srbench noise 0'!$A$1:$AH$1291, 16, FALSE),"")</f>
        <v>26</v>
      </c>
      <c r="G1024" s="17">
        <f>_xlfn.IFNA(VLOOKUP(CONCATENATE($A1024,"_",$B1024), 'Srbench noise 0'!$A$1:$AH$1291, 18, FALSE),"")</f>
        <v>3600.8</v>
      </c>
      <c r="H1024" s="17" t="str">
        <f>_xlfn.IFNA(VLOOKUP(CONCATENATE($A1024,"_",$B1024), 'Srbench noise 0'!$A$1:$AH$1291, 28, FALSE),"")</f>
        <v>0.99998471*x2 - 1.02271588*x1*x2*cos(x3)/x0 + 0.55367862*x1**2*x2*cos(2*x3)/x0**2</v>
      </c>
      <c r="I1024" s="17">
        <f t="shared" si="90"/>
        <v>1</v>
      </c>
      <c r="J1024" s="17">
        <f t="shared" si="91"/>
        <v>0</v>
      </c>
      <c r="K1024" s="4">
        <f t="shared" si="92"/>
        <v>0</v>
      </c>
      <c r="L1024" s="3">
        <f>_xlfn.IFNA(VLOOKUP(CONCATENATE($A1024,"_",$B1024), 'Srbench noise 0.01'!$A$1:$AH$1291, 32, FALSE),"")</f>
        <v>0.99561045000000004</v>
      </c>
      <c r="M1024" s="17">
        <f>_xlfn.IFNA(VLOOKUP(CONCATENATE($A1024,"_",$B1024), 'Srbench noise 0.01'!$A$1:$AH$1291, 34, FALSE),"")</f>
        <v>8.4016229999999997E-2</v>
      </c>
      <c r="N1024" s="17">
        <f>_xlfn.IFNA(VLOOKUP(CONCATENATE($A1024,"_",$B1024), 'Srbench noise 0.01'!$A$1:$AH$1291, 16, FALSE),"")</f>
        <v>11</v>
      </c>
      <c r="O1024" s="17">
        <f>_xlfn.IFNA(VLOOKUP(CONCATENATE($A1024,"_",$B1024), 'Srbench noise 0.01'!$A$1:$AH$1291, 18, FALSE),"")</f>
        <v>40.1</v>
      </c>
      <c r="P1024" s="17" t="str">
        <f>_xlfn.IFNA(VLOOKUP(CONCATENATE($A1024,"_",$B1024), 'Srbench noise 0.01'!$A$1:$AH$1291, 28, FALSE),"")</f>
        <v>x2 - 1.03*x1*x2*cos(x3)/x0</v>
      </c>
      <c r="Q1024" s="17">
        <f t="shared" si="93"/>
        <v>0</v>
      </c>
      <c r="R1024" s="17">
        <f t="shared" si="94"/>
        <v>0</v>
      </c>
      <c r="S1024" s="4">
        <f t="shared" si="95"/>
        <v>0</v>
      </c>
    </row>
    <row r="1025" spans="1:19" x14ac:dyDescent="0.25">
      <c r="A1025" t="s">
        <v>86</v>
      </c>
      <c r="B1025">
        <v>4426</v>
      </c>
      <c r="C1025" t="str">
        <f>VLOOKUP(A1025,'srbench true models'!$A$1:$B$133,2,FALSE)</f>
        <v xml:space="preserve"> sqrt(1-v**2/c**2)*omega/(1+v/c*cos(theta))</v>
      </c>
      <c r="D1025" s="3">
        <f>_xlfn.IFNA(VLOOKUP(CONCATENATE($A1025,"_",$B1025), 'Srbench noise 0'!$A$1:$AH$1291, 32, FALSE),"")</f>
        <v>0.99969850000000005</v>
      </c>
      <c r="E1025" s="17">
        <f>_xlfn.IFNA(VLOOKUP(CONCATENATE($A1025,"_",$B1025), 'Srbench noise 0'!$A$1:$AH$1291, 34, FALSE),"")</f>
        <v>2.1876329999999999E-2</v>
      </c>
      <c r="F1025" s="17">
        <f>_xlfn.IFNA(VLOOKUP(CONCATENATE($A1025,"_",$B1025), 'Srbench noise 0'!$A$1:$AH$1291, 16, FALSE),"")</f>
        <v>26</v>
      </c>
      <c r="G1025" s="17">
        <f>_xlfn.IFNA(VLOOKUP(CONCATENATE($A1025,"_",$B1025), 'Srbench noise 0'!$A$1:$AH$1291, 18, FALSE),"")</f>
        <v>3601.4</v>
      </c>
      <c r="H1025" s="17" t="str">
        <f>_xlfn.IFNA(VLOOKUP(CONCATENATE($A1025,"_",$B1025), 'Srbench noise 0'!$A$1:$AH$1291, 28, FALSE),"")</f>
        <v>1.00019038*x2 - 1.0249191*x1*x2*cos(x3)/x0 + 0.5184507*x1**2*x2*cos(2*x3)/x0**2</v>
      </c>
      <c r="I1025" s="17">
        <f t="shared" si="90"/>
        <v>1</v>
      </c>
      <c r="J1025" s="17">
        <f t="shared" si="91"/>
        <v>0</v>
      </c>
      <c r="K1025" s="4">
        <f t="shared" si="92"/>
        <v>0</v>
      </c>
      <c r="L1025" s="3">
        <f>_xlfn.IFNA(VLOOKUP(CONCATENATE($A1025,"_",$B1025), 'Srbench noise 0.01'!$A$1:$AH$1291, 32, FALSE),"")</f>
        <v>0.99558844000000002</v>
      </c>
      <c r="M1025" s="17">
        <f>_xlfn.IFNA(VLOOKUP(CONCATENATE($A1025,"_",$B1025), 'Srbench noise 0.01'!$A$1:$AH$1291, 34, FALSE),"")</f>
        <v>8.3681030000000003E-2</v>
      </c>
      <c r="N1025" s="17">
        <f>_xlfn.IFNA(VLOOKUP(CONCATENATE($A1025,"_",$B1025), 'Srbench noise 0.01'!$A$1:$AH$1291, 16, FALSE),"")</f>
        <v>11</v>
      </c>
      <c r="O1025" s="17">
        <f>_xlfn.IFNA(VLOOKUP(CONCATENATE($A1025,"_",$B1025), 'Srbench noise 0.01'!$A$1:$AH$1291, 18, FALSE),"")</f>
        <v>51.8</v>
      </c>
      <c r="P1025" s="17" t="str">
        <f>_xlfn.IFNA(VLOOKUP(CONCATENATE($A1025,"_",$B1025), 'Srbench noise 0.01'!$A$1:$AH$1291, 28, FALSE),"")</f>
        <v>x2 - 1.05*x1*x2*cos(x3)/x0</v>
      </c>
      <c r="Q1025" s="17">
        <f t="shared" si="93"/>
        <v>0</v>
      </c>
      <c r="R1025" s="17">
        <f t="shared" si="94"/>
        <v>0</v>
      </c>
      <c r="S1025" s="4">
        <f t="shared" si="95"/>
        <v>0</v>
      </c>
    </row>
    <row r="1026" spans="1:19" x14ac:dyDescent="0.25">
      <c r="A1026" t="s">
        <v>86</v>
      </c>
      <c r="B1026">
        <v>5390</v>
      </c>
      <c r="C1026" t="str">
        <f>VLOOKUP(A1026,'srbench true models'!$A$1:$B$133,2,FALSE)</f>
        <v xml:space="preserve"> sqrt(1-v**2/c**2)*omega/(1+v/c*cos(theta))</v>
      </c>
      <c r="D1026" s="3">
        <f>_xlfn.IFNA(VLOOKUP(CONCATENATE($A1026,"_",$B1026), 'Srbench noise 0'!$A$1:$AH$1291, 32, FALSE),"")</f>
        <v>0.99950461999999995</v>
      </c>
      <c r="E1026" s="17">
        <f>_xlfn.IFNA(VLOOKUP(CONCATENATE($A1026,"_",$B1026), 'Srbench noise 0'!$A$1:$AH$1291, 34, FALSE),"")</f>
        <v>2.8072960000000001E-2</v>
      </c>
      <c r="F1026" s="17">
        <f>_xlfn.IFNA(VLOOKUP(CONCATENATE($A1026,"_",$B1026), 'Srbench noise 0'!$A$1:$AH$1291, 16, FALSE),"")</f>
        <v>28</v>
      </c>
      <c r="G1026" s="17">
        <f>_xlfn.IFNA(VLOOKUP(CONCATENATE($A1026,"_",$B1026), 'Srbench noise 0'!$A$1:$AH$1291, 18, FALSE),"")</f>
        <v>3601.4</v>
      </c>
      <c r="H1026" s="17" t="str">
        <f>_xlfn.IFNA(VLOOKUP(CONCATENATE($A1026,"_",$B1026), 'Srbench noise 0'!$A$1:$AH$1291, 28, FALSE),"")</f>
        <v>0.99988194*x2 - 1.02578557*x1*x2*cos(x3)/x0 + 0.13340778*x1**2*x2**2*cos(2*x3)/x0**2</v>
      </c>
      <c r="I1026" s="17">
        <f t="shared" si="90"/>
        <v>1</v>
      </c>
      <c r="J1026" s="17">
        <f t="shared" si="91"/>
        <v>0</v>
      </c>
      <c r="K1026" s="4">
        <f t="shared" si="92"/>
        <v>0</v>
      </c>
      <c r="L1026" s="3">
        <f>_xlfn.IFNA(VLOOKUP(CONCATENATE($A1026,"_",$B1026), 'Srbench noise 0.01'!$A$1:$AH$1291, 32, FALSE),"")</f>
        <v>0.99581973999999995</v>
      </c>
      <c r="M1026" s="17">
        <f>_xlfn.IFNA(VLOOKUP(CONCATENATE($A1026,"_",$B1026), 'Srbench noise 0.01'!$A$1:$AH$1291, 34, FALSE),"")</f>
        <v>8.154902E-2</v>
      </c>
      <c r="N1026" s="17">
        <f>_xlfn.IFNA(VLOOKUP(CONCATENATE($A1026,"_",$B1026), 'Srbench noise 0.01'!$A$1:$AH$1291, 16, FALSE),"")</f>
        <v>11</v>
      </c>
      <c r="O1026" s="17">
        <f>_xlfn.IFNA(VLOOKUP(CONCATENATE($A1026,"_",$B1026), 'Srbench noise 0.01'!$A$1:$AH$1291, 18, FALSE),"")</f>
        <v>27.7</v>
      </c>
      <c r="P1026" s="17" t="str">
        <f>_xlfn.IFNA(VLOOKUP(CONCATENATE($A1026,"_",$B1026), 'Srbench noise 0.01'!$A$1:$AH$1291, 28, FALSE),"")</f>
        <v>x2 - 1.05*x1*x2*cos(x3)/x0</v>
      </c>
      <c r="Q1026" s="17">
        <f t="shared" si="93"/>
        <v>0</v>
      </c>
      <c r="R1026" s="17">
        <f t="shared" si="94"/>
        <v>0</v>
      </c>
      <c r="S1026" s="4">
        <f t="shared" si="95"/>
        <v>0</v>
      </c>
    </row>
    <row r="1027" spans="1:19" x14ac:dyDescent="0.25">
      <c r="A1027" t="s">
        <v>86</v>
      </c>
      <c r="B1027">
        <v>14423</v>
      </c>
      <c r="C1027" t="str">
        <f>VLOOKUP(A1027,'srbench true models'!$A$1:$B$133,2,FALSE)</f>
        <v xml:space="preserve"> sqrt(1-v**2/c**2)*omega/(1+v/c*cos(theta))</v>
      </c>
      <c r="D1027" s="3">
        <f>_xlfn.IFNA(VLOOKUP(CONCATENATE($A1027,"_",$B1027), 'Srbench noise 0'!$A$1:$AH$1291, 32, FALSE),"")</f>
        <v>0.99972364999999996</v>
      </c>
      <c r="E1027" s="17">
        <f>_xlfn.IFNA(VLOOKUP(CONCATENATE($A1027,"_",$B1027), 'Srbench noise 0'!$A$1:$AH$1291, 34, FALSE),"")</f>
        <v>2.101426E-2</v>
      </c>
      <c r="F1027" s="17">
        <f>_xlfn.IFNA(VLOOKUP(CONCATENATE($A1027,"_",$B1027), 'Srbench noise 0'!$A$1:$AH$1291, 16, FALSE),"")</f>
        <v>26</v>
      </c>
      <c r="G1027" s="17">
        <f>_xlfn.IFNA(VLOOKUP(CONCATENATE($A1027,"_",$B1027), 'Srbench noise 0'!$A$1:$AH$1291, 18, FALSE),"")</f>
        <v>3600.9</v>
      </c>
      <c r="H1027" s="17" t="str">
        <f>_xlfn.IFNA(VLOOKUP(CONCATENATE($A1027,"_",$B1027), 'Srbench noise 0'!$A$1:$AH$1291, 28, FALSE),"")</f>
        <v>1.00036498*x2 - 1.03019641*x1*x2*cos(x3)/x0 + 0.57706829*x1**2*x2*cos(2*x3)/x0**2</v>
      </c>
      <c r="I1027" s="17">
        <f t="shared" si="90"/>
        <v>1</v>
      </c>
      <c r="J1027" s="17">
        <f t="shared" si="91"/>
        <v>0</v>
      </c>
      <c r="K1027" s="4">
        <f t="shared" si="92"/>
        <v>0</v>
      </c>
      <c r="L1027" s="3">
        <f>_xlfn.IFNA(VLOOKUP(CONCATENATE($A1027,"_",$B1027), 'Srbench noise 0.01'!$A$1:$AH$1291, 32, FALSE),"")</f>
        <v>0.99571933999999995</v>
      </c>
      <c r="M1027" s="17">
        <f>_xlfn.IFNA(VLOOKUP(CONCATENATE($A1027,"_",$B1027), 'Srbench noise 0.01'!$A$1:$AH$1291, 34, FALSE),"")</f>
        <v>8.2706870000000002E-2</v>
      </c>
      <c r="N1027" s="17">
        <f>_xlfn.IFNA(VLOOKUP(CONCATENATE($A1027,"_",$B1027), 'Srbench noise 0.01'!$A$1:$AH$1291, 16, FALSE),"")</f>
        <v>11</v>
      </c>
      <c r="O1027" s="17">
        <f>_xlfn.IFNA(VLOOKUP(CONCATENATE($A1027,"_",$B1027), 'Srbench noise 0.01'!$A$1:$AH$1291, 18, FALSE),"")</f>
        <v>19.399999999999999</v>
      </c>
      <c r="P1027" s="17" t="str">
        <f>_xlfn.IFNA(VLOOKUP(CONCATENATE($A1027,"_",$B1027), 'Srbench noise 0.01'!$A$1:$AH$1291, 28, FALSE),"")</f>
        <v>x2 - 1.05*x1*x2*cos(x3)/x0</v>
      </c>
      <c r="Q1027" s="17">
        <f t="shared" si="93"/>
        <v>0</v>
      </c>
      <c r="R1027" s="17">
        <f t="shared" si="94"/>
        <v>0</v>
      </c>
      <c r="S1027" s="4">
        <f t="shared" si="95"/>
        <v>0</v>
      </c>
    </row>
    <row r="1028" spans="1:19" x14ac:dyDescent="0.25">
      <c r="A1028" t="s">
        <v>86</v>
      </c>
      <c r="B1028">
        <v>15795</v>
      </c>
      <c r="C1028" t="str">
        <f>VLOOKUP(A1028,'srbench true models'!$A$1:$B$133,2,FALSE)</f>
        <v xml:space="preserve"> sqrt(1-v**2/c**2)*omega/(1+v/c*cos(theta))</v>
      </c>
      <c r="D1028" s="3">
        <f>_xlfn.IFNA(VLOOKUP(CONCATENATE($A1028,"_",$B1028), 'Srbench noise 0'!$A$1:$AH$1291, 32, FALSE),"")</f>
        <v>0.99975119000000001</v>
      </c>
      <c r="E1028" s="17">
        <f>_xlfn.IFNA(VLOOKUP(CONCATENATE($A1028,"_",$B1028), 'Srbench noise 0'!$A$1:$AH$1291, 34, FALSE),"")</f>
        <v>1.9993299999999999E-2</v>
      </c>
      <c r="F1028" s="17">
        <f>_xlfn.IFNA(VLOOKUP(CONCATENATE($A1028,"_",$B1028), 'Srbench noise 0'!$A$1:$AH$1291, 16, FALSE),"")</f>
        <v>34</v>
      </c>
      <c r="G1028" s="17">
        <f>_xlfn.IFNA(VLOOKUP(CONCATENATE($A1028,"_",$B1028), 'Srbench noise 0'!$A$1:$AH$1291, 18, FALSE),"")</f>
        <v>3602.6</v>
      </c>
      <c r="H1028" s="17" t="str">
        <f>_xlfn.IFNA(VLOOKUP(CONCATENATE($A1028,"_",$B1028), 'Srbench noise 0'!$A$1:$AH$1291, 28, FALSE),"")</f>
        <v>-0.72105795*x1**2*x2/(x0 + 1)**2 + 0.49652726*x2 + 0.50609814*x2/(0.08*x1*cos(x3)/(0.1*x0 + 1)**2 + 1)**10</v>
      </c>
      <c r="I1028" s="17">
        <f t="shared" si="90"/>
        <v>1</v>
      </c>
      <c r="J1028" s="17">
        <f t="shared" si="91"/>
        <v>0</v>
      </c>
      <c r="K1028" s="4">
        <f t="shared" si="92"/>
        <v>0</v>
      </c>
      <c r="L1028" s="3">
        <f>_xlfn.IFNA(VLOOKUP(CONCATENATE($A1028,"_",$B1028), 'Srbench noise 0.01'!$A$1:$AH$1291, 32, FALSE),"")</f>
        <v>0.99768352999999999</v>
      </c>
      <c r="M1028" s="17">
        <f>_xlfn.IFNA(VLOOKUP(CONCATENATE($A1028,"_",$B1028), 'Srbench noise 0.01'!$A$1:$AH$1291, 34, FALSE),"")</f>
        <v>6.1004900000000001E-2</v>
      </c>
      <c r="N1028" s="17">
        <f>_xlfn.IFNA(VLOOKUP(CONCATENATE($A1028,"_",$B1028), 'Srbench noise 0.01'!$A$1:$AH$1291, 16, FALSE),"")</f>
        <v>18</v>
      </c>
      <c r="O1028" s="17">
        <f>_xlfn.IFNA(VLOOKUP(CONCATENATE($A1028,"_",$B1028), 'Srbench noise 0.01'!$A$1:$AH$1291, 18, FALSE),"")</f>
        <v>52.5</v>
      </c>
      <c r="P1028" s="17" t="str">
        <f>_xlfn.IFNA(VLOOKUP(CONCATENATE($A1028,"_",$B1028), 'Srbench noise 0.01'!$A$1:$AH$1291, 28, FALSE),"")</f>
        <v>x2*(1.03*(1 - 0.1*x1*cos(x3)/x0)**10 - 0.04)</v>
      </c>
      <c r="Q1028" s="17">
        <f t="shared" si="93"/>
        <v>0</v>
      </c>
      <c r="R1028" s="17">
        <f t="shared" si="94"/>
        <v>0</v>
      </c>
      <c r="S1028" s="4">
        <f t="shared" si="95"/>
        <v>0</v>
      </c>
    </row>
    <row r="1029" spans="1:19" x14ac:dyDescent="0.25">
      <c r="A1029" t="s">
        <v>86</v>
      </c>
      <c r="B1029">
        <v>16850</v>
      </c>
      <c r="C1029" t="str">
        <f>VLOOKUP(A1029,'srbench true models'!$A$1:$B$133,2,FALSE)</f>
        <v xml:space="preserve"> sqrt(1-v**2/c**2)*omega/(1+v/c*cos(theta))</v>
      </c>
      <c r="D1029" s="3">
        <f>_xlfn.IFNA(VLOOKUP(CONCATENATE($A1029,"_",$B1029), 'Srbench noise 0'!$A$1:$AH$1291, 32, FALSE),"")</f>
        <v>0.99975338999999996</v>
      </c>
      <c r="E1029" s="17">
        <f>_xlfn.IFNA(VLOOKUP(CONCATENATE($A1029,"_",$B1029), 'Srbench noise 0'!$A$1:$AH$1291, 34, FALSE),"")</f>
        <v>1.9845850000000002E-2</v>
      </c>
      <c r="F1029" s="17">
        <f>_xlfn.IFNA(VLOOKUP(CONCATENATE($A1029,"_",$B1029), 'Srbench noise 0'!$A$1:$AH$1291, 16, FALSE),"")</f>
        <v>26</v>
      </c>
      <c r="G1029" s="17">
        <f>_xlfn.IFNA(VLOOKUP(CONCATENATE($A1029,"_",$B1029), 'Srbench noise 0'!$A$1:$AH$1291, 18, FALSE),"")</f>
        <v>3600.2</v>
      </c>
      <c r="H1029" s="17" t="str">
        <f>_xlfn.IFNA(VLOOKUP(CONCATENATE($A1029,"_",$B1029), 'Srbench noise 0'!$A$1:$AH$1291, 28, FALSE),"")</f>
        <v>1.0003077*x2 - 1.02342125*x1*x2*cos(x3)/x0 + 0.54651214*x1**2*x2*cos(2*x3)/x0**2</v>
      </c>
      <c r="I1029" s="17">
        <f t="shared" ref="I1029:I1092" si="96">IF(D1029&gt;0.999,1,0)</f>
        <v>1</v>
      </c>
      <c r="J1029" s="17">
        <f t="shared" ref="J1029:J1092" si="97">IF(AND(D1029=1, E1029&lt;0.000001),1,IF(AND(D1029&gt;0.999,E1029&lt;0.001),"?",0))</f>
        <v>0</v>
      </c>
      <c r="K1029" s="4">
        <f t="shared" ref="K1029:K1092" si="98">IF(J1029&lt;&gt;"?",J1029,"")</f>
        <v>0</v>
      </c>
      <c r="L1029" s="3">
        <f>_xlfn.IFNA(VLOOKUP(CONCATENATE($A1029,"_",$B1029), 'Srbench noise 0.01'!$A$1:$AH$1291, 32, FALSE),"")</f>
        <v>0.99584572000000005</v>
      </c>
      <c r="M1029" s="17">
        <f>_xlfn.IFNA(VLOOKUP(CONCATENATE($A1029,"_",$B1029), 'Srbench noise 0.01'!$A$1:$AH$1291, 34, FALSE),"")</f>
        <v>8.1453890000000001E-2</v>
      </c>
      <c r="N1029" s="17">
        <f>_xlfn.IFNA(VLOOKUP(CONCATENATE($A1029,"_",$B1029), 'Srbench noise 0.01'!$A$1:$AH$1291, 16, FALSE),"")</f>
        <v>11</v>
      </c>
      <c r="O1029" s="17">
        <f>_xlfn.IFNA(VLOOKUP(CONCATENATE($A1029,"_",$B1029), 'Srbench noise 0.01'!$A$1:$AH$1291, 18, FALSE),"")</f>
        <v>22.6</v>
      </c>
      <c r="P1029" s="17" t="str">
        <f>_xlfn.IFNA(VLOOKUP(CONCATENATE($A1029,"_",$B1029), 'Srbench noise 0.01'!$A$1:$AH$1291, 28, FALSE),"")</f>
        <v>x2 - 1.04*x1*x2*cos(x3)/x0</v>
      </c>
      <c r="Q1029" s="17">
        <f t="shared" ref="Q1029:Q1092" si="99">IF(L1029&gt;0.999,1,0)</f>
        <v>0</v>
      </c>
      <c r="R1029" s="17">
        <f t="shared" ref="R1029:R1092" si="100">IF(AND(L1029=1, M1029&lt;0.000001),1,IF(AND(L1029&gt;0.999,M1029&lt;0.001),"?",0))</f>
        <v>0</v>
      </c>
      <c r="S1029" s="4">
        <f t="shared" ref="S1029:S1092" si="101">IF(R1029&lt;&gt;"?",R1029,"")</f>
        <v>0</v>
      </c>
    </row>
    <row r="1030" spans="1:19" x14ac:dyDescent="0.25">
      <c r="A1030" t="s">
        <v>86</v>
      </c>
      <c r="B1030">
        <v>21962</v>
      </c>
      <c r="C1030" t="str">
        <f>VLOOKUP(A1030,'srbench true models'!$A$1:$B$133,2,FALSE)</f>
        <v xml:space="preserve"> sqrt(1-v**2/c**2)*omega/(1+v/c*cos(theta))</v>
      </c>
      <c r="D1030" s="3">
        <f>_xlfn.IFNA(VLOOKUP(CONCATENATE($A1030,"_",$B1030), 'Srbench noise 0'!$A$1:$AH$1291, 32, FALSE),"")</f>
        <v>0.99972413000000004</v>
      </c>
      <c r="E1030" s="17">
        <f>_xlfn.IFNA(VLOOKUP(CONCATENATE($A1030,"_",$B1030), 'Srbench noise 0'!$A$1:$AH$1291, 34, FALSE),"")</f>
        <v>2.0948439999999999E-2</v>
      </c>
      <c r="F1030" s="17">
        <f>_xlfn.IFNA(VLOOKUP(CONCATENATE($A1030,"_",$B1030), 'Srbench noise 0'!$A$1:$AH$1291, 16, FALSE),"")</f>
        <v>26</v>
      </c>
      <c r="G1030" s="17">
        <f>_xlfn.IFNA(VLOOKUP(CONCATENATE($A1030,"_",$B1030), 'Srbench noise 0'!$A$1:$AH$1291, 18, FALSE),"")</f>
        <v>3601.1</v>
      </c>
      <c r="H1030" s="17" t="str">
        <f>_xlfn.IFNA(VLOOKUP(CONCATENATE($A1030,"_",$B1030), 'Srbench noise 0'!$A$1:$AH$1291, 28, FALSE),"")</f>
        <v>1.00108998*x2 - 1.02636371*x1*x2*cos(x3)/x0 + 0.56104429*x1**2*x2*cos(2*x3)/x0**2</v>
      </c>
      <c r="I1030" s="17">
        <f t="shared" si="96"/>
        <v>1</v>
      </c>
      <c r="J1030" s="17">
        <f t="shared" si="97"/>
        <v>0</v>
      </c>
      <c r="K1030" s="4">
        <f t="shared" si="98"/>
        <v>0</v>
      </c>
      <c r="L1030" s="3">
        <f>_xlfn.IFNA(VLOOKUP(CONCATENATE($A1030,"_",$B1030), 'Srbench noise 0.01'!$A$1:$AH$1291, 32, FALSE),"")</f>
        <v>0.99568652000000002</v>
      </c>
      <c r="M1030" s="17">
        <f>_xlfn.IFNA(VLOOKUP(CONCATENATE($A1030,"_",$B1030), 'Srbench noise 0.01'!$A$1:$AH$1291, 34, FALSE),"")</f>
        <v>8.2835309999999995E-2</v>
      </c>
      <c r="N1030" s="17">
        <f>_xlfn.IFNA(VLOOKUP(CONCATENATE($A1030,"_",$B1030), 'Srbench noise 0.01'!$A$1:$AH$1291, 16, FALSE),"")</f>
        <v>11</v>
      </c>
      <c r="O1030" s="17">
        <f>_xlfn.IFNA(VLOOKUP(CONCATENATE($A1030,"_",$B1030), 'Srbench noise 0.01'!$A$1:$AH$1291, 18, FALSE),"")</f>
        <v>27.8</v>
      </c>
      <c r="P1030" s="17" t="str">
        <f>_xlfn.IFNA(VLOOKUP(CONCATENATE($A1030,"_",$B1030), 'Srbench noise 0.01'!$A$1:$AH$1291, 28, FALSE),"")</f>
        <v>x2 - 1.06*x1*x2*cos(x3)/x0</v>
      </c>
      <c r="Q1030" s="17">
        <f t="shared" si="99"/>
        <v>0</v>
      </c>
      <c r="R1030" s="17">
        <f t="shared" si="100"/>
        <v>0</v>
      </c>
      <c r="S1030" s="4">
        <f t="shared" si="101"/>
        <v>0</v>
      </c>
    </row>
    <row r="1031" spans="1:19" x14ac:dyDescent="0.25">
      <c r="A1031" t="s">
        <v>86</v>
      </c>
      <c r="B1031">
        <v>23654</v>
      </c>
      <c r="C1031" t="str">
        <f>VLOOKUP(A1031,'srbench true models'!$A$1:$B$133,2,FALSE)</f>
        <v xml:space="preserve"> sqrt(1-v**2/c**2)*omega/(1+v/c*cos(theta))</v>
      </c>
      <c r="D1031" s="3">
        <f>_xlfn.IFNA(VLOOKUP(CONCATENATE($A1031,"_",$B1031), 'Srbench noise 0'!$A$1:$AH$1291, 32, FALSE),"")</f>
        <v>0.99975190000000003</v>
      </c>
      <c r="E1031" s="17">
        <f>_xlfn.IFNA(VLOOKUP(CONCATENATE($A1031,"_",$B1031), 'Srbench noise 0'!$A$1:$AH$1291, 34, FALSE),"")</f>
        <v>1.99352E-2</v>
      </c>
      <c r="F1031" s="17">
        <f>_xlfn.IFNA(VLOOKUP(CONCATENATE($A1031,"_",$B1031), 'Srbench noise 0'!$A$1:$AH$1291, 16, FALSE),"")</f>
        <v>26</v>
      </c>
      <c r="G1031" s="17">
        <f>_xlfn.IFNA(VLOOKUP(CONCATENATE($A1031,"_",$B1031), 'Srbench noise 0'!$A$1:$AH$1291, 18, FALSE),"")</f>
        <v>3600.7</v>
      </c>
      <c r="H1031" s="17" t="str">
        <f>_xlfn.IFNA(VLOOKUP(CONCATENATE($A1031,"_",$B1031), 'Srbench noise 0'!$A$1:$AH$1291, 28, FALSE),"")</f>
        <v>1.00047127*x2 - 1.02578557*x1*x2*cos(x3)/x0 + 0.55822544*x1**2*x2*cos(2*x3)/x0**2</v>
      </c>
      <c r="I1031" s="17">
        <f t="shared" si="96"/>
        <v>1</v>
      </c>
      <c r="J1031" s="17">
        <f t="shared" si="97"/>
        <v>0</v>
      </c>
      <c r="K1031" s="4">
        <f t="shared" si="98"/>
        <v>0</v>
      </c>
      <c r="L1031" s="3">
        <f>_xlfn.IFNA(VLOOKUP(CONCATENATE($A1031,"_",$B1031), 'Srbench noise 0.01'!$A$1:$AH$1291, 32, FALSE),"")</f>
        <v>0.99594563999999997</v>
      </c>
      <c r="M1031" s="17">
        <f>_xlfn.IFNA(VLOOKUP(CONCATENATE($A1031,"_",$B1031), 'Srbench noise 0.01'!$A$1:$AH$1291, 34, FALSE),"")</f>
        <v>8.0587259999999994E-2</v>
      </c>
      <c r="N1031" s="17">
        <f>_xlfn.IFNA(VLOOKUP(CONCATENATE($A1031,"_",$B1031), 'Srbench noise 0.01'!$A$1:$AH$1291, 16, FALSE),"")</f>
        <v>11</v>
      </c>
      <c r="O1031" s="17">
        <f>_xlfn.IFNA(VLOOKUP(CONCATENATE($A1031,"_",$B1031), 'Srbench noise 0.01'!$A$1:$AH$1291, 18, FALSE),"")</f>
        <v>55.7</v>
      </c>
      <c r="P1031" s="17" t="str">
        <f>_xlfn.IFNA(VLOOKUP(CONCATENATE($A1031,"_",$B1031), 'Srbench noise 0.01'!$A$1:$AH$1291, 28, FALSE),"")</f>
        <v>x2 - 1.06*x1*x2*cos(x3)/x0</v>
      </c>
      <c r="Q1031" s="17">
        <f t="shared" si="99"/>
        <v>0</v>
      </c>
      <c r="R1031" s="17">
        <f t="shared" si="100"/>
        <v>0</v>
      </c>
      <c r="S1031" s="4">
        <f t="shared" si="101"/>
        <v>0</v>
      </c>
    </row>
    <row r="1032" spans="1:19" x14ac:dyDescent="0.25">
      <c r="A1032" t="s">
        <v>86</v>
      </c>
      <c r="B1032">
        <v>28020</v>
      </c>
      <c r="C1032" t="str">
        <f>VLOOKUP(A1032,'srbench true models'!$A$1:$B$133,2,FALSE)</f>
        <v xml:space="preserve"> sqrt(1-v**2/c**2)*omega/(1+v/c*cos(theta))</v>
      </c>
      <c r="D1032" s="3">
        <f>_xlfn.IFNA(VLOOKUP(CONCATENATE($A1032,"_",$B1032), 'Srbench noise 0'!$A$1:$AH$1291, 32, FALSE),"")</f>
        <v>0.99976684999999998</v>
      </c>
      <c r="E1032" s="17">
        <f>_xlfn.IFNA(VLOOKUP(CONCATENATE($A1032,"_",$B1032), 'Srbench noise 0'!$A$1:$AH$1291, 34, FALSE),"")</f>
        <v>1.9200769999999999E-2</v>
      </c>
      <c r="F1032" s="17">
        <f>_xlfn.IFNA(VLOOKUP(CONCATENATE($A1032,"_",$B1032), 'Srbench noise 0'!$A$1:$AH$1291, 16, FALSE),"")</f>
        <v>26</v>
      </c>
      <c r="G1032" s="17">
        <f>_xlfn.IFNA(VLOOKUP(CONCATENATE($A1032,"_",$B1032), 'Srbench noise 0'!$A$1:$AH$1291, 18, FALSE),"")</f>
        <v>3600.6</v>
      </c>
      <c r="H1032" s="17" t="str">
        <f>_xlfn.IFNA(VLOOKUP(CONCATENATE($A1032,"_",$B1032), 'Srbench noise 0'!$A$1:$AH$1291, 28, FALSE),"")</f>
        <v>1.00012124*x2 - 1.01956131*x1*x2*cos(x3)/x0 + 0.56451569*x1**2*x2*cos(2*x3)/x0**2</v>
      </c>
      <c r="I1032" s="17">
        <f t="shared" si="96"/>
        <v>1</v>
      </c>
      <c r="J1032" s="17">
        <f t="shared" si="97"/>
        <v>0</v>
      </c>
      <c r="K1032" s="4">
        <f t="shared" si="98"/>
        <v>0</v>
      </c>
      <c r="L1032" s="3">
        <f>_xlfn.IFNA(VLOOKUP(CONCATENATE($A1032,"_",$B1032), 'Srbench noise 0.01'!$A$1:$AH$1291, 32, FALSE),"")</f>
        <v>0.99606929</v>
      </c>
      <c r="M1032" s="17">
        <f>_xlfn.IFNA(VLOOKUP(CONCATENATE($A1032,"_",$B1032), 'Srbench noise 0.01'!$A$1:$AH$1291, 34, FALSE),"")</f>
        <v>7.8838839999999993E-2</v>
      </c>
      <c r="N1032" s="17">
        <f>_xlfn.IFNA(VLOOKUP(CONCATENATE($A1032,"_",$B1032), 'Srbench noise 0.01'!$A$1:$AH$1291, 16, FALSE),"")</f>
        <v>11</v>
      </c>
      <c r="O1032" s="17">
        <f>_xlfn.IFNA(VLOOKUP(CONCATENATE($A1032,"_",$B1032), 'Srbench noise 0.01'!$A$1:$AH$1291, 18, FALSE),"")</f>
        <v>23.6</v>
      </c>
      <c r="P1032" s="17" t="str">
        <f>_xlfn.IFNA(VLOOKUP(CONCATENATE($A1032,"_",$B1032), 'Srbench noise 0.01'!$A$1:$AH$1291, 28, FALSE),"")</f>
        <v>x2 - 1.03*x1*x2*cos(x3)/x0</v>
      </c>
      <c r="Q1032" s="17">
        <f t="shared" si="99"/>
        <v>0</v>
      </c>
      <c r="R1032" s="17">
        <f t="shared" si="100"/>
        <v>0</v>
      </c>
      <c r="S1032" s="4">
        <f t="shared" si="101"/>
        <v>0</v>
      </c>
    </row>
    <row r="1033" spans="1:19" x14ac:dyDescent="0.25">
      <c r="A1033" t="s">
        <v>86</v>
      </c>
      <c r="B1033">
        <v>29910</v>
      </c>
      <c r="C1033" t="str">
        <f>VLOOKUP(A1033,'srbench true models'!$A$1:$B$133,2,FALSE)</f>
        <v xml:space="preserve"> sqrt(1-v**2/c**2)*omega/(1+v/c*cos(theta))</v>
      </c>
      <c r="D1033" s="3">
        <f>_xlfn.IFNA(VLOOKUP(CONCATENATE($A1033,"_",$B1033), 'Srbench noise 0'!$A$1:$AH$1291, 32, FALSE),"")</f>
        <v>0.99972919000000005</v>
      </c>
      <c r="E1033" s="17">
        <f>_xlfn.IFNA(VLOOKUP(CONCATENATE($A1033,"_",$B1033), 'Srbench noise 0'!$A$1:$AH$1291, 34, FALSE),"")</f>
        <v>2.0698640000000001E-2</v>
      </c>
      <c r="F1033" s="17">
        <f>_xlfn.IFNA(VLOOKUP(CONCATENATE($A1033,"_",$B1033), 'Srbench noise 0'!$A$1:$AH$1291, 16, FALSE),"")</f>
        <v>26</v>
      </c>
      <c r="G1033" s="17">
        <f>_xlfn.IFNA(VLOOKUP(CONCATENATE($A1033,"_",$B1033), 'Srbench noise 0'!$A$1:$AH$1291, 18, FALSE),"")</f>
        <v>3601.2</v>
      </c>
      <c r="H1033" s="17" t="str">
        <f>_xlfn.IFNA(VLOOKUP(CONCATENATE($A1033,"_",$B1033), 'Srbench noise 0'!$A$1:$AH$1291, 28, FALSE),"")</f>
        <v>0.9996339*x2 - 1.03040901*x1*x2*cos(x3)/x0 + 0.54172109*x1**2*x2*cos(2*x3)/x0**2</v>
      </c>
      <c r="I1033" s="17">
        <f t="shared" si="96"/>
        <v>1</v>
      </c>
      <c r="J1033" s="17">
        <f t="shared" si="97"/>
        <v>0</v>
      </c>
      <c r="K1033" s="4">
        <f t="shared" si="98"/>
        <v>0</v>
      </c>
      <c r="L1033" s="3">
        <f>_xlfn.IFNA(VLOOKUP(CONCATENATE($A1033,"_",$B1033), 'Srbench noise 0.01'!$A$1:$AH$1291, 32, FALSE),"")</f>
        <v>0.99577574999999996</v>
      </c>
      <c r="M1033" s="17">
        <f>_xlfn.IFNA(VLOOKUP(CONCATENATE($A1033,"_",$B1033), 'Srbench noise 0.01'!$A$1:$AH$1291, 34, FALSE),"")</f>
        <v>8.1748790000000002E-2</v>
      </c>
      <c r="N1033" s="17">
        <f>_xlfn.IFNA(VLOOKUP(CONCATENATE($A1033,"_",$B1033), 'Srbench noise 0.01'!$A$1:$AH$1291, 16, FALSE),"")</f>
        <v>11</v>
      </c>
      <c r="O1033" s="17">
        <f>_xlfn.IFNA(VLOOKUP(CONCATENATE($A1033,"_",$B1033), 'Srbench noise 0.01'!$A$1:$AH$1291, 18, FALSE),"")</f>
        <v>49.3</v>
      </c>
      <c r="P1033" s="17" t="str">
        <f>_xlfn.IFNA(VLOOKUP(CONCATENATE($A1033,"_",$B1033), 'Srbench noise 0.01'!$A$1:$AH$1291, 28, FALSE),"")</f>
        <v>x2 - 1.03*x1*x2*cos(x3)/x0</v>
      </c>
      <c r="Q1033" s="17">
        <f t="shared" si="99"/>
        <v>0</v>
      </c>
      <c r="R1033" s="17">
        <f t="shared" si="100"/>
        <v>0</v>
      </c>
      <c r="S1033" s="4">
        <f t="shared" si="101"/>
        <v>0</v>
      </c>
    </row>
    <row r="1034" spans="1:19" x14ac:dyDescent="0.25">
      <c r="A1034" t="s">
        <v>129</v>
      </c>
      <c r="B1034">
        <v>860</v>
      </c>
      <c r="C1034" t="str">
        <f>VLOOKUP(A1034,'srbench true models'!$A$1:$B$133,2,FALSE)</f>
        <v xml:space="preserve"> sqrt((p-q*A_vec)**2*c**2+m**2*c**4)+q*Volt</v>
      </c>
      <c r="D1034" s="3">
        <f>_xlfn.IFNA(VLOOKUP(CONCATENATE($A1034,"_",$B1034), 'Srbench noise 0'!$A$1:$AH$1291, 32, FALSE),"")</f>
        <v>0.99915639999999994</v>
      </c>
      <c r="E1034" s="17">
        <f>_xlfn.IFNA(VLOOKUP(CONCATENATE($A1034,"_",$B1034), 'Srbench noise 0'!$A$1:$AH$1291, 34, FALSE),"")</f>
        <v>0.82573872999999998</v>
      </c>
      <c r="F1034" s="17">
        <f>_xlfn.IFNA(VLOOKUP(CONCATENATE($A1034,"_",$B1034), 'Srbench noise 0'!$A$1:$AH$1291, 16, FALSE),"")</f>
        <v>87</v>
      </c>
      <c r="G1034" s="17">
        <f>_xlfn.IFNA(VLOOKUP(CONCATENATE($A1034,"_",$B1034), 'Srbench noise 0'!$A$1:$AH$1291, 18, FALSE),"")</f>
        <v>3603.5</v>
      </c>
      <c r="H1034" s="17" t="str">
        <f>_xlfn.IFNA(VLOOKUP(CONCATENATE($A1034,"_",$B1034), 'Srbench noise 0'!$A$1:$AH$1291, 28, FALSE),"")</f>
        <v>0.98870366*x0*x1**2 - 0.27706068*x1**2*x3/(x0 + 1) - 0.166346*x1*x2 + 0.57253923*x1*x2/x4 + 2.04438508*x1*x3*x4/(x0 + 1) - 1.67581444*x1*x4/(x0 + 1) - 0.63739819*x2*x4*log(x3)/(x0 + 1) + 0.99304739*x3*x5 + 1.13142562*x4**2*sin(0.03813303*x3**2) - 0.55144794 - 0.24568656*x1*x2*(x0 + 1)*log(x3)/x0</v>
      </c>
      <c r="I1034" s="17">
        <f t="shared" si="96"/>
        <v>1</v>
      </c>
      <c r="J1034" s="17">
        <f t="shared" si="97"/>
        <v>0</v>
      </c>
      <c r="K1034" s="4">
        <f t="shared" si="98"/>
        <v>0</v>
      </c>
      <c r="L1034" s="3">
        <f>_xlfn.IFNA(VLOOKUP(CONCATENATE($A1034,"_",$B1034), 'Srbench noise 0.01'!$A$1:$AH$1291, 32, FALSE),"")</f>
        <v>0.99881067000000001</v>
      </c>
      <c r="M1034" s="17">
        <f>_xlfn.IFNA(VLOOKUP(CONCATENATE($A1034,"_",$B1034), 'Srbench noise 0.01'!$A$1:$AH$1291, 34, FALSE),"")</f>
        <v>0.98045188000000005</v>
      </c>
      <c r="N1034" s="17">
        <f>_xlfn.IFNA(VLOOKUP(CONCATENATE($A1034,"_",$B1034), 'Srbench noise 0.01'!$A$1:$AH$1291, 16, FALSE),"")</f>
        <v>57</v>
      </c>
      <c r="O1034" s="17">
        <f>_xlfn.IFNA(VLOOKUP(CONCATENATE($A1034,"_",$B1034), 'Srbench noise 0.01'!$A$1:$AH$1291, 18, FALSE),"")</f>
        <v>3601.1</v>
      </c>
      <c r="P1034" s="17" t="str">
        <f>_xlfn.IFNA(VLOOKUP(CONCATENATE($A1034,"_",$B1034), 'Srbench noise 0.01'!$A$1:$AH$1291, 28, FALSE),"")</f>
        <v>0.98*x0*x1**2 - 0.12*x1*x2*log(x3*x4)**2/log(x0 + 1) + 2.32*x1*x3*x4/(x0 + 1) - 5.19*x1*log(x3*x4)/(x0 + 1) + 0.03*x3**2*x4**2 + x3*x5 + 0.26</v>
      </c>
      <c r="Q1034" s="17">
        <f t="shared" si="99"/>
        <v>0</v>
      </c>
      <c r="R1034" s="17">
        <f t="shared" si="100"/>
        <v>0</v>
      </c>
      <c r="S1034" s="4">
        <f t="shared" si="101"/>
        <v>0</v>
      </c>
    </row>
    <row r="1035" spans="1:19" x14ac:dyDescent="0.25">
      <c r="A1035" t="s">
        <v>129</v>
      </c>
      <c r="B1035">
        <v>4426</v>
      </c>
      <c r="C1035" t="str">
        <f>VLOOKUP(A1035,'srbench true models'!$A$1:$B$133,2,FALSE)</f>
        <v xml:space="preserve"> sqrt((p-q*A_vec)**2*c**2+m**2*c**4)+q*Volt</v>
      </c>
      <c r="D1035" s="3">
        <f>_xlfn.IFNA(VLOOKUP(CONCATENATE($A1035,"_",$B1035), 'Srbench noise 0'!$A$1:$AH$1291, 32, FALSE),"")</f>
        <v>0.99881858999999995</v>
      </c>
      <c r="E1035" s="17">
        <f>_xlfn.IFNA(VLOOKUP(CONCATENATE($A1035,"_",$B1035), 'Srbench noise 0'!$A$1:$AH$1291, 34, FALSE),"")</f>
        <v>0.97856575999999995</v>
      </c>
      <c r="F1035" s="17">
        <f>_xlfn.IFNA(VLOOKUP(CONCATENATE($A1035,"_",$B1035), 'Srbench noise 0'!$A$1:$AH$1291, 16, FALSE),"")</f>
        <v>65</v>
      </c>
      <c r="G1035" s="17">
        <f>_xlfn.IFNA(VLOOKUP(CONCATENATE($A1035,"_",$B1035), 'Srbench noise 0'!$A$1:$AH$1291, 18, FALSE),"")</f>
        <v>3604.5</v>
      </c>
      <c r="H1035" s="17" t="str">
        <f>_xlfn.IFNA(VLOOKUP(CONCATENATE($A1035,"_",$B1035), 'Srbench noise 0'!$A$1:$AH$1291, 28, FALSE),"")</f>
        <v>1.00188*x0*x1**2 - 0.05273762*x1*x2*x3*x4 - 0.27218401*x1*x3 + 0.18424705*x1*x3*(x4 + 0.5)**2/(x0 + 0.5/x0) + 0.0317477*x3**2*x4**2 + 0.13138964*x3**2*x4*log(x1) + 1.00667061*x3*x5 + 1.01058232 - 0.16114056*x1*x4**2/x0</v>
      </c>
      <c r="I1035" s="17">
        <f t="shared" si="96"/>
        <v>0</v>
      </c>
      <c r="J1035" s="17">
        <f t="shared" si="97"/>
        <v>0</v>
      </c>
      <c r="K1035" s="4">
        <f t="shared" si="98"/>
        <v>0</v>
      </c>
      <c r="L1035" s="3">
        <f>_xlfn.IFNA(VLOOKUP(CONCATENATE($A1035,"_",$B1035), 'Srbench noise 0.01'!$A$1:$AH$1291, 32, FALSE),"")</f>
        <v>0.99541051000000003</v>
      </c>
      <c r="M1035" s="17">
        <f>_xlfn.IFNA(VLOOKUP(CONCATENATE($A1035,"_",$B1035), 'Srbench noise 0.01'!$A$1:$AH$1291, 34, FALSE),"")</f>
        <v>1.92873089</v>
      </c>
      <c r="N1035" s="17">
        <f>_xlfn.IFNA(VLOOKUP(CONCATENATE($A1035,"_",$B1035), 'Srbench noise 0.01'!$A$1:$AH$1291, 16, FALSE),"")</f>
        <v>80</v>
      </c>
      <c r="O1035" s="17">
        <f>_xlfn.IFNA(VLOOKUP(CONCATENATE($A1035,"_",$B1035), 'Srbench noise 0.01'!$A$1:$AH$1291, 18, FALSE),"")</f>
        <v>3603</v>
      </c>
      <c r="P1035" s="17" t="str">
        <f>_xlfn.IFNA(VLOOKUP(CONCATENATE($A1035,"_",$B1035), 'Srbench noise 0.01'!$A$1:$AH$1291, 28, FALSE),"")</f>
        <v>0.99*x0*x1**2 - 0.03*x0*x1*x3*x4 - 0.06*x1**2*x3*x4 - 0.18*x1*x2*x3 - 0.34*x1*x2*x4/(x0 + 1) + 0.83*x1*x2/(x4 + 1) + 0.07*x1*x3**2*x4 + 0.22*x1*x3*x4**2/(x0 + 1) + 0.29*x1*x3*x4 + 0.01*x3**2*x4**2 + x3*x5 - 0.82</v>
      </c>
      <c r="Q1035" s="17">
        <f t="shared" si="99"/>
        <v>0</v>
      </c>
      <c r="R1035" s="17">
        <f t="shared" si="100"/>
        <v>0</v>
      </c>
      <c r="S1035" s="4">
        <f t="shared" si="101"/>
        <v>0</v>
      </c>
    </row>
    <row r="1036" spans="1:19" x14ac:dyDescent="0.25">
      <c r="A1036" t="s">
        <v>129</v>
      </c>
      <c r="B1036">
        <v>5390</v>
      </c>
      <c r="C1036" t="str">
        <f>VLOOKUP(A1036,'srbench true models'!$A$1:$B$133,2,FALSE)</f>
        <v xml:space="preserve"> sqrt((p-q*A_vec)**2*c**2+m**2*c**4)+q*Volt</v>
      </c>
      <c r="D1036" s="3">
        <f>_xlfn.IFNA(VLOOKUP(CONCATENATE($A1036,"_",$B1036), 'Srbench noise 0'!$A$1:$AH$1291, 32, FALSE),"")</f>
        <v>0.99843504999999999</v>
      </c>
      <c r="E1036" s="17">
        <f>_xlfn.IFNA(VLOOKUP(CONCATENATE($A1036,"_",$B1036), 'Srbench noise 0'!$A$1:$AH$1291, 34, FALSE),"")</f>
        <v>1.13330701</v>
      </c>
      <c r="F1036" s="17">
        <f>_xlfn.IFNA(VLOOKUP(CONCATENATE($A1036,"_",$B1036), 'Srbench noise 0'!$A$1:$AH$1291, 16, FALSE),"")</f>
        <v>86</v>
      </c>
      <c r="G1036" s="17">
        <f>_xlfn.IFNA(VLOOKUP(CONCATENATE($A1036,"_",$B1036), 'Srbench noise 0'!$A$1:$AH$1291, 18, FALSE),"")</f>
        <v>3603.8</v>
      </c>
      <c r="H1036" s="17" t="str">
        <f>_xlfn.IFNA(VLOOKUP(CONCATENATE($A1036,"_",$B1036), 'Srbench noise 0'!$A$1:$AH$1291, 28, FALSE),"")</f>
        <v>0.96671544*x0*x1**2 + 0.40928408*x1*x2**2/(x3**2*(1 + x1**2*x4**2/(x0*x3))**0.5) - 1.20418585*x2 + 0.08605871*x3**2*x4*(1 + x1**2*x4**2/(x0*(x1 + x2)))**0.5 + 0.2949251*x3*x4*(1 + x1**2/(x0*(x1 + x2)))**0.5 + 0.9840255*x3*x5 + 1.11948031</v>
      </c>
      <c r="I1036" s="17">
        <f t="shared" si="96"/>
        <v>0</v>
      </c>
      <c r="J1036" s="17">
        <f t="shared" si="97"/>
        <v>0</v>
      </c>
      <c r="K1036" s="4">
        <f t="shared" si="98"/>
        <v>0</v>
      </c>
      <c r="L1036" s="3">
        <f>_xlfn.IFNA(VLOOKUP(CONCATENATE($A1036,"_",$B1036), 'Srbench noise 0.01'!$A$1:$AH$1291, 32, FALSE),"")</f>
        <v>0.99861140999999998</v>
      </c>
      <c r="M1036" s="17">
        <f>_xlfn.IFNA(VLOOKUP(CONCATENATE($A1036,"_",$B1036), 'Srbench noise 0.01'!$A$1:$AH$1291, 34, FALSE),"")</f>
        <v>1.06754108</v>
      </c>
      <c r="N1036" s="17">
        <f>_xlfn.IFNA(VLOOKUP(CONCATENATE($A1036,"_",$B1036), 'Srbench noise 0.01'!$A$1:$AH$1291, 16, FALSE),"")</f>
        <v>45</v>
      </c>
      <c r="O1036" s="17">
        <f>_xlfn.IFNA(VLOOKUP(CONCATENATE($A1036,"_",$B1036), 'Srbench noise 0.01'!$A$1:$AH$1291, 18, FALSE),"")</f>
        <v>3601.7</v>
      </c>
      <c r="P1036" s="17" t="str">
        <f>_xlfn.IFNA(VLOOKUP(CONCATENATE($A1036,"_",$B1036), 'Srbench noise 0.01'!$A$1:$AH$1291, 28, FALSE),"")</f>
        <v>0.98*x0*x1**2 - 1.67*x2 + 4.41*x2*sin(1/x4)/x3 + 0.15*x3**2*x4**2*log(x1)/(x0 + 0.25*x2) + 0.96*x3*x4 + x3*x5 - 1.85</v>
      </c>
      <c r="Q1036" s="17">
        <f t="shared" si="99"/>
        <v>0</v>
      </c>
      <c r="R1036" s="17">
        <f t="shared" si="100"/>
        <v>0</v>
      </c>
      <c r="S1036" s="4">
        <f t="shared" si="101"/>
        <v>0</v>
      </c>
    </row>
    <row r="1037" spans="1:19" x14ac:dyDescent="0.25">
      <c r="A1037" t="s">
        <v>129</v>
      </c>
      <c r="B1037">
        <v>14423</v>
      </c>
      <c r="C1037" t="str">
        <f>VLOOKUP(A1037,'srbench true models'!$A$1:$B$133,2,FALSE)</f>
        <v xml:space="preserve"> sqrt((p-q*A_vec)**2*c**2+m**2*c**4)+q*Volt</v>
      </c>
      <c r="D1037" s="3">
        <f>_xlfn.IFNA(VLOOKUP(CONCATENATE($A1037,"_",$B1037), 'Srbench noise 0'!$A$1:$AH$1291, 32, FALSE),"")</f>
        <v>0.99878451999999995</v>
      </c>
      <c r="E1037" s="17">
        <f>_xlfn.IFNA(VLOOKUP(CONCATENATE($A1037,"_",$B1037), 'Srbench noise 0'!$A$1:$AH$1291, 34, FALSE),"")</f>
        <v>0.99597946000000004</v>
      </c>
      <c r="F1037" s="17">
        <f>_xlfn.IFNA(VLOOKUP(CONCATENATE($A1037,"_",$B1037), 'Srbench noise 0'!$A$1:$AH$1291, 16, FALSE),"")</f>
        <v>61</v>
      </c>
      <c r="G1037" s="17">
        <f>_xlfn.IFNA(VLOOKUP(CONCATENATE($A1037,"_",$B1037), 'Srbench noise 0'!$A$1:$AH$1291, 18, FALSE),"")</f>
        <v>3603.1</v>
      </c>
      <c r="H1037" s="17" t="str">
        <f>_xlfn.IFNA(VLOOKUP(CONCATENATE($A1037,"_",$B1037), 'Srbench noise 0'!$A$1:$AH$1291, 28, FALSE),"")</f>
        <v>0.9718685*x0*x1**2 - 1.07379914*x2 + 2.15314815*x2/(x3*x4) + 1.0922207*x3**2*x4**2*sin(x1/(x0 + x4))/(x0 + x2 + 3.14159265) + 0.996071*x3*x5 + 0.26631534*x4**2*log(x3)**2 + 0.78116138*log(x4)**2 + 0.77288301</v>
      </c>
      <c r="I1037" s="17">
        <f t="shared" si="96"/>
        <v>0</v>
      </c>
      <c r="J1037" s="17">
        <f t="shared" si="97"/>
        <v>0</v>
      </c>
      <c r="K1037" s="4">
        <f t="shared" si="98"/>
        <v>0</v>
      </c>
      <c r="L1037" s="3">
        <f>_xlfn.IFNA(VLOOKUP(CONCATENATE($A1037,"_",$B1037), 'Srbench noise 0.01'!$A$1:$AH$1291, 32, FALSE),"")</f>
        <v>0.99960694000000005</v>
      </c>
      <c r="M1037" s="17">
        <f>_xlfn.IFNA(VLOOKUP(CONCATENATE($A1037,"_",$B1037), 'Srbench noise 0.01'!$A$1:$AH$1291, 34, FALSE),"")</f>
        <v>0.56637603000000003</v>
      </c>
      <c r="N1037" s="17">
        <f>_xlfn.IFNA(VLOOKUP(CONCATENATE($A1037,"_",$B1037), 'Srbench noise 0.01'!$A$1:$AH$1291, 16, FALSE),"")</f>
        <v>40</v>
      </c>
      <c r="O1037" s="17">
        <f>_xlfn.IFNA(VLOOKUP(CONCATENATE($A1037,"_",$B1037), 'Srbench noise 0.01'!$A$1:$AH$1291, 18, FALSE),"")</f>
        <v>3601</v>
      </c>
      <c r="P1037" s="17" t="str">
        <f>_xlfn.IFNA(VLOOKUP(CONCATENATE($A1037,"_",$B1037), 'Srbench noise 0.01'!$A$1:$AH$1291, 28, FALSE),"")</f>
        <v>1.06*x0*x1**2 - 0.49*x1*x3*x4 + 1.67*x3**2*x4**2/(x0 + 1.8*x2/x1 + x3*x4/x1) + 1.01*x3*x5</v>
      </c>
      <c r="Q1037" s="17">
        <f t="shared" si="99"/>
        <v>1</v>
      </c>
      <c r="R1037" s="17">
        <f t="shared" si="100"/>
        <v>0</v>
      </c>
      <c r="S1037" s="4">
        <f t="shared" si="101"/>
        <v>0</v>
      </c>
    </row>
    <row r="1038" spans="1:19" x14ac:dyDescent="0.25">
      <c r="A1038" t="s">
        <v>129</v>
      </c>
      <c r="B1038">
        <v>15795</v>
      </c>
      <c r="C1038" t="str">
        <f>VLOOKUP(A1038,'srbench true models'!$A$1:$B$133,2,FALSE)</f>
        <v xml:space="preserve"> sqrt((p-q*A_vec)**2*c**2+m**2*c**4)+q*Volt</v>
      </c>
      <c r="D1038" s="3">
        <f>_xlfn.IFNA(VLOOKUP(CONCATENATE($A1038,"_",$B1038), 'Srbench noise 0'!$A$1:$AH$1291, 32, FALSE),"")</f>
        <v>0.99844392000000004</v>
      </c>
      <c r="E1038" s="17">
        <f>_xlfn.IFNA(VLOOKUP(CONCATENATE($A1038,"_",$B1038), 'Srbench noise 0'!$A$1:$AH$1291, 34, FALSE),"")</f>
        <v>1.12613988</v>
      </c>
      <c r="F1038" s="17">
        <f>_xlfn.IFNA(VLOOKUP(CONCATENATE($A1038,"_",$B1038), 'Srbench noise 0'!$A$1:$AH$1291, 16, FALSE),"")</f>
        <v>69</v>
      </c>
      <c r="G1038" s="17">
        <f>_xlfn.IFNA(VLOOKUP(CONCATENATE($A1038,"_",$B1038), 'Srbench noise 0'!$A$1:$AH$1291, 18, FALSE),"")</f>
        <v>3604</v>
      </c>
      <c r="H1038" s="17" t="str">
        <f>_xlfn.IFNA(VLOOKUP(CONCATENATE($A1038,"_",$B1038), 'Srbench noise 0'!$A$1:$AH$1291, 28, FALSE),"")</f>
        <v>(0.12508157*x0*x1**2*x2 - 2.82504107*x1 + 0.65137758*x2**2 + x3*x4*(0.89864546*x0*x1**2 - 0.59812163*x1*x2 + 2.37197277*x1 - 0.72134153*x2 + 0.02965225*x3**2*x4**2*(x1**2/x0)**0.5 + 0.67184741*x3*x4 + 1.00028694*x3*x5 - 2.10837985))/(x3*x4)</v>
      </c>
      <c r="I1038" s="17">
        <f t="shared" si="96"/>
        <v>0</v>
      </c>
      <c r="J1038" s="17">
        <f t="shared" si="97"/>
        <v>0</v>
      </c>
      <c r="K1038" s="4">
        <f t="shared" si="98"/>
        <v>0</v>
      </c>
      <c r="L1038" s="3">
        <f>_xlfn.IFNA(VLOOKUP(CONCATENATE($A1038,"_",$B1038), 'Srbench noise 0.01'!$A$1:$AH$1291, 32, FALSE),"")</f>
        <v>0.99831376000000005</v>
      </c>
      <c r="M1038" s="17">
        <f>_xlfn.IFNA(VLOOKUP(CONCATENATE($A1038,"_",$B1038), 'Srbench noise 0.01'!$A$1:$AH$1291, 34, FALSE),"")</f>
        <v>1.1722935699999999</v>
      </c>
      <c r="N1038" s="17">
        <f>_xlfn.IFNA(VLOOKUP(CONCATENATE($A1038,"_",$B1038), 'Srbench noise 0.01'!$A$1:$AH$1291, 16, FALSE),"")</f>
        <v>61</v>
      </c>
      <c r="O1038" s="17">
        <f>_xlfn.IFNA(VLOOKUP(CONCATENATE($A1038,"_",$B1038), 'Srbench noise 0.01'!$A$1:$AH$1291, 18, FALSE),"")</f>
        <v>3602.1</v>
      </c>
      <c r="P1038" s="17" t="str">
        <f>_xlfn.IFNA(VLOOKUP(CONCATENATE($A1038,"_",$B1038), 'Srbench noise 0.01'!$A$1:$AH$1291, 28, FALSE),"")</f>
        <v>0.97*x0*x1**2 - 0.21*x2*x4 + 0.09*x3**2*x4**2*((x1**2/(3.14*x2 + x4) + x1/(x2**2/x4**2 + x4))/x0)**0.5 + 0.08*x3*x4**2 + 0.98*x3*x5 + 1.14</v>
      </c>
      <c r="Q1038" s="17">
        <f t="shared" si="99"/>
        <v>0</v>
      </c>
      <c r="R1038" s="17">
        <f t="shared" si="100"/>
        <v>0</v>
      </c>
      <c r="S1038" s="4">
        <f t="shared" si="101"/>
        <v>0</v>
      </c>
    </row>
    <row r="1039" spans="1:19" x14ac:dyDescent="0.25">
      <c r="A1039" t="s">
        <v>129</v>
      </c>
      <c r="B1039">
        <v>16850</v>
      </c>
      <c r="C1039" t="str">
        <f>VLOOKUP(A1039,'srbench true models'!$A$1:$B$133,2,FALSE)</f>
        <v xml:space="preserve"> sqrt((p-q*A_vec)**2*c**2+m**2*c**4)+q*Volt</v>
      </c>
      <c r="D1039" s="3">
        <f>_xlfn.IFNA(VLOOKUP(CONCATENATE($A1039,"_",$B1039), 'Srbench noise 0'!$A$1:$AH$1291, 32, FALSE),"")</f>
        <v>0.99934637999999998</v>
      </c>
      <c r="E1039" s="17">
        <f>_xlfn.IFNA(VLOOKUP(CONCATENATE($A1039,"_",$B1039), 'Srbench noise 0'!$A$1:$AH$1291, 34, FALSE),"")</f>
        <v>0.73063902999999997</v>
      </c>
      <c r="F1039" s="17">
        <f>_xlfn.IFNA(VLOOKUP(CONCATENATE($A1039,"_",$B1039), 'Srbench noise 0'!$A$1:$AH$1291, 16, FALSE),"")</f>
        <v>81</v>
      </c>
      <c r="G1039" s="17">
        <f>_xlfn.IFNA(VLOOKUP(CONCATENATE($A1039,"_",$B1039), 'Srbench noise 0'!$A$1:$AH$1291, 18, FALSE),"")</f>
        <v>3602.4</v>
      </c>
      <c r="H1039" s="17" t="str">
        <f>_xlfn.IFNA(VLOOKUP(CONCATENATE($A1039,"_",$B1039), 'Srbench noise 0'!$A$1:$AH$1291, 28, FALSE),"")</f>
        <v>0.97865639*x0*x1**2 + 0.07408698*x1*x3*x4**2*sin(x3/(x0 + x2/x4))/(x0 + x2/x3) - 2.58273203*x2 + 0.10415498*x3**2*x4**2*log(x1)*sin(1/(x0 + x2/x3)) + 1.0194514*x3*x4 + 0.99607621*x3*x5 + 4.33855857*(x2**2/(x3*x4))**0.5 - 2.57590362</v>
      </c>
      <c r="I1039" s="17">
        <f t="shared" si="96"/>
        <v>1</v>
      </c>
      <c r="J1039" s="17">
        <f t="shared" si="97"/>
        <v>0</v>
      </c>
      <c r="K1039" s="4">
        <f t="shared" si="98"/>
        <v>0</v>
      </c>
      <c r="L1039" s="3">
        <f>_xlfn.IFNA(VLOOKUP(CONCATENATE($A1039,"_",$B1039), 'Srbench noise 0.01'!$A$1:$AH$1291, 32, FALSE),"")</f>
        <v>0.99778767999999995</v>
      </c>
      <c r="M1039" s="17">
        <f>_xlfn.IFNA(VLOOKUP(CONCATENATE($A1039,"_",$B1039), 'Srbench noise 0.01'!$A$1:$AH$1291, 34, FALSE),"")</f>
        <v>1.3442010099999999</v>
      </c>
      <c r="N1039" s="17">
        <f>_xlfn.IFNA(VLOOKUP(CONCATENATE($A1039,"_",$B1039), 'Srbench noise 0.01'!$A$1:$AH$1291, 16, FALSE),"")</f>
        <v>41</v>
      </c>
      <c r="O1039" s="17">
        <f>_xlfn.IFNA(VLOOKUP(CONCATENATE($A1039,"_",$B1039), 'Srbench noise 0.01'!$A$1:$AH$1291, 18, FALSE),"")</f>
        <v>3601.4</v>
      </c>
      <c r="P1039" s="17" t="str">
        <f>_xlfn.IFNA(VLOOKUP(CONCATENATE($A1039,"_",$B1039), 'Srbench noise 0.01'!$A$1:$AH$1291, 28, FALSE),"")</f>
        <v>0.97*x0*x1**2 - 0.85*x2 + 0.16*x3**2*x4**2*log(x1)/(x0 + log(x2)) + 1.01*x3*x5 + 2.52*log(x3)**2*log(x4)**2 + 2.71</v>
      </c>
      <c r="Q1039" s="17">
        <f t="shared" si="99"/>
        <v>0</v>
      </c>
      <c r="R1039" s="17">
        <f t="shared" si="100"/>
        <v>0</v>
      </c>
      <c r="S1039" s="4">
        <f t="shared" si="101"/>
        <v>0</v>
      </c>
    </row>
    <row r="1040" spans="1:19" x14ac:dyDescent="0.25">
      <c r="A1040" t="s">
        <v>129</v>
      </c>
      <c r="B1040">
        <v>21962</v>
      </c>
      <c r="C1040" t="str">
        <f>VLOOKUP(A1040,'srbench true models'!$A$1:$B$133,2,FALSE)</f>
        <v xml:space="preserve"> sqrt((p-q*A_vec)**2*c**2+m**2*c**4)+q*Volt</v>
      </c>
      <c r="D1040" s="3">
        <f>_xlfn.IFNA(VLOOKUP(CONCATENATE($A1040,"_",$B1040), 'Srbench noise 0'!$A$1:$AH$1291, 32, FALSE),"")</f>
        <v>0.99864598999999998</v>
      </c>
      <c r="E1040" s="17">
        <f>_xlfn.IFNA(VLOOKUP(CONCATENATE($A1040,"_",$B1040), 'Srbench noise 0'!$A$1:$AH$1291, 34, FALSE),"")</f>
        <v>1.0544627099999999</v>
      </c>
      <c r="F1040" s="17">
        <f>_xlfn.IFNA(VLOOKUP(CONCATENATE($A1040,"_",$B1040), 'Srbench noise 0'!$A$1:$AH$1291, 16, FALSE),"")</f>
        <v>70</v>
      </c>
      <c r="G1040" s="17">
        <f>_xlfn.IFNA(VLOOKUP(CONCATENATE($A1040,"_",$B1040), 'Srbench noise 0'!$A$1:$AH$1291, 18, FALSE),"")</f>
        <v>3603.2</v>
      </c>
      <c r="H1040" s="17" t="str">
        <f>_xlfn.IFNA(VLOOKUP(CONCATENATE($A1040,"_",$B1040), 'Srbench noise 0'!$A$1:$AH$1291, 28, FALSE),"")</f>
        <v>0.98810721*x0*x1**2 - 0.00100779*x1**2*x3**2*x4**2*log(x0)**2 - 0.03102568*x1*x2*x3*x4 + 0.02741805*x1*x3**2*x4**2 + 1.00586941*x3*x5 + 1.33366265 - 1.08496455*x2*log(x3)**2/x0 + 2.75404173*x4*log(x3)**2/x0 - 3.48781795/(x0*x1)</v>
      </c>
      <c r="I1040" s="17">
        <f t="shared" si="96"/>
        <v>0</v>
      </c>
      <c r="J1040" s="17">
        <f t="shared" si="97"/>
        <v>0</v>
      </c>
      <c r="K1040" s="4">
        <f t="shared" si="98"/>
        <v>0</v>
      </c>
      <c r="L1040" s="3">
        <f>_xlfn.IFNA(VLOOKUP(CONCATENATE($A1040,"_",$B1040), 'Srbench noise 0.01'!$A$1:$AH$1291, 32, FALSE),"")</f>
        <v>0.99858826000000001</v>
      </c>
      <c r="M1040" s="17">
        <f>_xlfn.IFNA(VLOOKUP(CONCATENATE($A1040,"_",$B1040), 'Srbench noise 0.01'!$A$1:$AH$1291, 34, FALSE),"")</f>
        <v>1.07670613</v>
      </c>
      <c r="N1040" s="17">
        <f>_xlfn.IFNA(VLOOKUP(CONCATENATE($A1040,"_",$B1040), 'Srbench noise 0.01'!$A$1:$AH$1291, 16, FALSE),"")</f>
        <v>50</v>
      </c>
      <c r="O1040" s="17">
        <f>_xlfn.IFNA(VLOOKUP(CONCATENATE($A1040,"_",$B1040), 'Srbench noise 0.01'!$A$1:$AH$1291, 18, FALSE),"")</f>
        <v>3600.7</v>
      </c>
      <c r="P1040" s="17" t="str">
        <f>_xlfn.IFNA(VLOOKUP(CONCATENATE($A1040,"_",$B1040), 'Srbench noise 0.01'!$A$1:$AH$1291, 28, FALSE),"")</f>
        <v>x0*x1**2 - 0.64*x2 + 0.91*x3**2*x4**2*log(x1)/(x0*x2 + 3*x0 + x4) + 1.02*x3*x5 + 0.3*x4**2*log(x3)**2 - 1.62*log(x1)*sin(log(x3)) + 2.16</v>
      </c>
      <c r="Q1040" s="17">
        <f t="shared" si="99"/>
        <v>0</v>
      </c>
      <c r="R1040" s="17">
        <f t="shared" si="100"/>
        <v>0</v>
      </c>
      <c r="S1040" s="4">
        <f t="shared" si="101"/>
        <v>0</v>
      </c>
    </row>
    <row r="1041" spans="1:19" x14ac:dyDescent="0.25">
      <c r="A1041" t="s">
        <v>129</v>
      </c>
      <c r="B1041">
        <v>23654</v>
      </c>
      <c r="C1041" t="str">
        <f>VLOOKUP(A1041,'srbench true models'!$A$1:$B$133,2,FALSE)</f>
        <v xml:space="preserve"> sqrt((p-q*A_vec)**2*c**2+m**2*c**4)+q*Volt</v>
      </c>
      <c r="D1041" s="3">
        <f>_xlfn.IFNA(VLOOKUP(CONCATENATE($A1041,"_",$B1041), 'Srbench noise 0'!$A$1:$AH$1291, 32, FALSE),"")</f>
        <v>0.99882636999999996</v>
      </c>
      <c r="E1041" s="17">
        <f>_xlfn.IFNA(VLOOKUP(CONCATENATE($A1041,"_",$B1041), 'Srbench noise 0'!$A$1:$AH$1291, 34, FALSE),"")</f>
        <v>0.97500273000000004</v>
      </c>
      <c r="F1041" s="17">
        <f>_xlfn.IFNA(VLOOKUP(CONCATENATE($A1041,"_",$B1041), 'Srbench noise 0'!$A$1:$AH$1291, 16, FALSE),"")</f>
        <v>80</v>
      </c>
      <c r="G1041" s="17">
        <f>_xlfn.IFNA(VLOOKUP(CONCATENATE($A1041,"_",$B1041), 'Srbench noise 0'!$A$1:$AH$1291, 18, FALSE),"")</f>
        <v>3601.9</v>
      </c>
      <c r="H1041" s="17" t="str">
        <f>_xlfn.IFNA(VLOOKUP(CONCATENATE($A1041,"_",$B1041), 'Srbench noise 0'!$A$1:$AH$1291, 28, FALSE),"")</f>
        <v>1.03310893*x0*x1**2 - 0.29388127*x0*x1**2/(2*x0/x4 + x2/x3**2) + 0.97153207*x1*x3*x4*sin(1/(2*x0/x4 + x2/x3)) - 1.80218885*x1/(2*x0/x4 + x2/x3) - 0.70868223*x2 + 0.02140046*x3**2*x4**2 + 0.99453253*x3*x5 + 2.0515818</v>
      </c>
      <c r="I1041" s="17">
        <f t="shared" si="96"/>
        <v>0</v>
      </c>
      <c r="J1041" s="17">
        <f t="shared" si="97"/>
        <v>0</v>
      </c>
      <c r="K1041" s="4">
        <f t="shared" si="98"/>
        <v>0</v>
      </c>
      <c r="L1041" s="3">
        <f>_xlfn.IFNA(VLOOKUP(CONCATENATE($A1041,"_",$B1041), 'Srbench noise 0.01'!$A$1:$AH$1291, 32, FALSE),"")</f>
        <v>0.99420175</v>
      </c>
      <c r="M1041" s="17">
        <f>_xlfn.IFNA(VLOOKUP(CONCATENATE($A1041,"_",$B1041), 'Srbench noise 0.01'!$A$1:$AH$1291, 34, FALSE),"")</f>
        <v>2.1671498100000002</v>
      </c>
      <c r="N1041" s="17">
        <f>_xlfn.IFNA(VLOOKUP(CONCATENATE($A1041,"_",$B1041), 'Srbench noise 0.01'!$A$1:$AH$1291, 16, FALSE),"")</f>
        <v>66</v>
      </c>
      <c r="O1041" s="17">
        <f>_xlfn.IFNA(VLOOKUP(CONCATENATE($A1041,"_",$B1041), 'Srbench noise 0.01'!$A$1:$AH$1291, 18, FALSE),"")</f>
        <v>3602</v>
      </c>
      <c r="P1041" s="17" t="str">
        <f>_xlfn.IFNA(VLOOKUP(CONCATENATE($A1041,"_",$B1041), 'Srbench noise 0.01'!$A$1:$AH$1291, 28, FALSE),"")</f>
        <v>0.99*x0*x1**2 + 0.88*x1*x3*x4*sin(1/(2*x0/x4 + x2/x3)) - 2.82*x1/(2*x0/x4 + x2/x3) - 1.08*x2 + 0.92*x2/x3 + 0.03*x3**2*x4**2 + 1.02*x3*x5 + 2.05</v>
      </c>
      <c r="Q1041" s="17">
        <f t="shared" si="99"/>
        <v>0</v>
      </c>
      <c r="R1041" s="17">
        <f t="shared" si="100"/>
        <v>0</v>
      </c>
      <c r="S1041" s="4">
        <f t="shared" si="101"/>
        <v>0</v>
      </c>
    </row>
    <row r="1042" spans="1:19" x14ac:dyDescent="0.25">
      <c r="A1042" t="s">
        <v>129</v>
      </c>
      <c r="B1042">
        <v>28020</v>
      </c>
      <c r="C1042" t="str">
        <f>VLOOKUP(A1042,'srbench true models'!$A$1:$B$133,2,FALSE)</f>
        <v xml:space="preserve"> sqrt((p-q*A_vec)**2*c**2+m**2*c**4)+q*Volt</v>
      </c>
      <c r="D1042" s="3">
        <f>_xlfn.IFNA(VLOOKUP(CONCATENATE($A1042,"_",$B1042), 'Srbench noise 0'!$A$1:$AH$1291, 32, FALSE),"")</f>
        <v>0.99910988999999994</v>
      </c>
      <c r="E1042" s="17">
        <f>_xlfn.IFNA(VLOOKUP(CONCATENATE($A1042,"_",$B1042), 'Srbench noise 0'!$A$1:$AH$1291, 34, FALSE),"")</f>
        <v>0.85038718000000002</v>
      </c>
      <c r="F1042" s="17">
        <f>_xlfn.IFNA(VLOOKUP(CONCATENATE($A1042,"_",$B1042), 'Srbench noise 0'!$A$1:$AH$1291, 16, FALSE),"")</f>
        <v>76</v>
      </c>
      <c r="G1042" s="17">
        <f>_xlfn.IFNA(VLOOKUP(CONCATENATE($A1042,"_",$B1042), 'Srbench noise 0'!$A$1:$AH$1291, 18, FALSE),"")</f>
        <v>3601.9</v>
      </c>
      <c r="H1042" s="17" t="str">
        <f>_xlfn.IFNA(VLOOKUP(CONCATENATE($A1042,"_",$B1042), 'Srbench noise 0'!$A$1:$AH$1291, 28, FALSE),"")</f>
        <v>0.96977559*x0*x1**2 + 0.2837602*x1*x3**2*x4**2/(2.51327412*x0 + x1 + x2) - 0.67166108*x2 + 0.94449626*x3*x5 - 3.44002331*cos(x3**2*x4**2/(x0 + x1 + x2 + x3)**2 + x3**2*x5/((x2 + x5)*(x0*x3 + x1 + x2))) + 8.56600891 - 21.69533884/(x0 + x1 + x2)</v>
      </c>
      <c r="I1042" s="17">
        <f t="shared" si="96"/>
        <v>1</v>
      </c>
      <c r="J1042" s="17">
        <f t="shared" si="97"/>
        <v>0</v>
      </c>
      <c r="K1042" s="4">
        <f t="shared" si="98"/>
        <v>0</v>
      </c>
      <c r="L1042" s="3" t="str">
        <f>_xlfn.IFNA(VLOOKUP(CONCATENATE($A1042,"_",$B1042), 'Srbench noise 0.01'!$A$1:$AH$1291, 32, FALSE),"")</f>
        <v/>
      </c>
      <c r="M1042" s="17" t="str">
        <f>_xlfn.IFNA(VLOOKUP(CONCATENATE($A1042,"_",$B1042), 'Srbench noise 0.01'!$A$1:$AH$1291, 34, FALSE),"")</f>
        <v/>
      </c>
      <c r="N1042" s="17" t="str">
        <f>_xlfn.IFNA(VLOOKUP(CONCATENATE($A1042,"_",$B1042), 'Srbench noise 0.01'!$A$1:$AH$1291, 16, FALSE),"")</f>
        <v/>
      </c>
      <c r="O1042" s="17" t="str">
        <f>_xlfn.IFNA(VLOOKUP(CONCATENATE($A1042,"_",$B1042), 'Srbench noise 0.01'!$A$1:$AH$1291, 18, FALSE),"")</f>
        <v/>
      </c>
      <c r="P1042" s="17" t="str">
        <f>_xlfn.IFNA(VLOOKUP(CONCATENATE($A1042,"_",$B1042), 'Srbench noise 0.01'!$A$1:$AH$1291, 28, FALSE),"")</f>
        <v/>
      </c>
      <c r="Q1042" s="17">
        <f t="shared" si="99"/>
        <v>1</v>
      </c>
      <c r="R1042" s="17">
        <f t="shared" si="100"/>
        <v>0</v>
      </c>
      <c r="S1042" s="4">
        <f t="shared" si="101"/>
        <v>0</v>
      </c>
    </row>
    <row r="1043" spans="1:19" x14ac:dyDescent="0.25">
      <c r="A1043" t="s">
        <v>129</v>
      </c>
      <c r="B1043">
        <v>29910</v>
      </c>
      <c r="C1043" t="str">
        <f>VLOOKUP(A1043,'srbench true models'!$A$1:$B$133,2,FALSE)</f>
        <v xml:space="preserve"> sqrt((p-q*A_vec)**2*c**2+m**2*c**4)+q*Volt</v>
      </c>
      <c r="D1043" s="3">
        <f>_xlfn.IFNA(VLOOKUP(CONCATENATE($A1043,"_",$B1043), 'Srbench noise 0'!$A$1:$AH$1291, 32, FALSE),"")</f>
        <v>0.99963040000000003</v>
      </c>
      <c r="E1043" s="17">
        <f>_xlfn.IFNA(VLOOKUP(CONCATENATE($A1043,"_",$B1043), 'Srbench noise 0'!$A$1:$AH$1291, 34, FALSE),"")</f>
        <v>0.55118579000000001</v>
      </c>
      <c r="F1043" s="17">
        <f>_xlfn.IFNA(VLOOKUP(CONCATENATE($A1043,"_",$B1043), 'Srbench noise 0'!$A$1:$AH$1291, 16, FALSE),"")</f>
        <v>93</v>
      </c>
      <c r="G1043" s="17">
        <f>_xlfn.IFNA(VLOOKUP(CONCATENATE($A1043,"_",$B1043), 'Srbench noise 0'!$A$1:$AH$1291, 18, FALSE),"")</f>
        <v>3608.6</v>
      </c>
      <c r="H1043" s="17" t="str">
        <f>_xlfn.IFNA(VLOOKUP(CONCATENATE($A1043,"_",$B1043), 'Srbench noise 0'!$A$1:$AH$1291, 28, FALSE),"")</f>
        <v>0.90400904*x0*x1**2 - 0.15573412*x0 + 0.32019753*x1**2*cos(3.14159265/(x0*x1/(x3*x4) + 1/(x3*x4))**0.5) + 7.99910504*x1*x3*x4/(x0 + x2 + 9) - 0.32165371*x1 - 0.75261764*x2*cos((x0*x1/(x3*x4))**0.5) + 0.02594538*x3**2*x4**2 + 0.99967788*x3*x5 - 1.04299854/(1/(x1*x3*x4))**0.5 + 2.6702816</v>
      </c>
      <c r="I1043" s="17">
        <f t="shared" si="96"/>
        <v>1</v>
      </c>
      <c r="J1043" s="17">
        <f t="shared" si="97"/>
        <v>0</v>
      </c>
      <c r="K1043" s="4">
        <f t="shared" si="98"/>
        <v>0</v>
      </c>
      <c r="L1043" s="3">
        <f>_xlfn.IFNA(VLOOKUP(CONCATENATE($A1043,"_",$B1043), 'Srbench noise 0.01'!$A$1:$AH$1291, 32, FALSE),"")</f>
        <v>0.99902559000000002</v>
      </c>
      <c r="M1043" s="17">
        <f>_xlfn.IFNA(VLOOKUP(CONCATENATE($A1043,"_",$B1043), 'Srbench noise 0.01'!$A$1:$AH$1291, 34, FALSE),"")</f>
        <v>0.89496237999999995</v>
      </c>
      <c r="N1043" s="17">
        <f>_xlfn.IFNA(VLOOKUP(CONCATENATE($A1043,"_",$B1043), 'Srbench noise 0.01'!$A$1:$AH$1291, 16, FALSE),"")</f>
        <v>50</v>
      </c>
      <c r="O1043" s="17">
        <f>_xlfn.IFNA(VLOOKUP(CONCATENATE($A1043,"_",$B1043), 'Srbench noise 0.01'!$A$1:$AH$1291, 18, FALSE),"")</f>
        <v>3601</v>
      </c>
      <c r="P1043" s="17" t="str">
        <f>_xlfn.IFNA(VLOOKUP(CONCATENATE($A1043,"_",$B1043), 'Srbench noise 0.01'!$A$1:$AH$1291, 28, FALSE),"")</f>
        <v>0.98*x0*x1**2 + 0.99*x3*x5 + 13.9*log(-0.1*x2 + 0.1*x3*x4 + 1 + 0.1*x1/x0)**2 + 0.42 + 0.19*(-x2 + x3*x4)**2*log(x1)/(x0 + 0.88)</v>
      </c>
      <c r="Q1043" s="17">
        <f t="shared" si="99"/>
        <v>1</v>
      </c>
      <c r="R1043" s="17">
        <f t="shared" si="100"/>
        <v>0</v>
      </c>
      <c r="S1043" s="4">
        <f t="shared" si="101"/>
        <v>0</v>
      </c>
    </row>
    <row r="1044" spans="1:19" x14ac:dyDescent="0.25">
      <c r="A1044" t="s">
        <v>134</v>
      </c>
      <c r="B1044">
        <v>860</v>
      </c>
      <c r="C1044" t="str">
        <f>VLOOKUP(A1044,'srbench true models'!$A$1:$B$133,2,FALSE)</f>
        <v xml:space="preserve"> 1/(2*m)*(p**2+m**2*omega**2*x**2*(1+alpha*x/y))</v>
      </c>
      <c r="D1044" s="3">
        <f>_xlfn.IFNA(VLOOKUP(CONCATENATE($A1044,"_",$B1044), 'Srbench noise 0'!$A$1:$AH$1291, 32, FALSE),"")</f>
        <v>1</v>
      </c>
      <c r="E1044" s="17">
        <f>_xlfn.IFNA(VLOOKUP(CONCATENATE($A1044,"_",$B1044), 'Srbench noise 0'!$A$1:$AH$1291, 34, FALSE),"")</f>
        <v>0</v>
      </c>
      <c r="F1044" s="17">
        <f>_xlfn.IFNA(VLOOKUP(CONCATENATE($A1044,"_",$B1044), 'Srbench noise 0'!$A$1:$AH$1291, 16, FALSE),"")</f>
        <v>31</v>
      </c>
      <c r="G1044" s="17">
        <f>_xlfn.IFNA(VLOOKUP(CONCATENATE($A1044,"_",$B1044), 'Srbench noise 0'!$A$1:$AH$1291, 18, FALSE),"")</f>
        <v>455.2</v>
      </c>
      <c r="H1044" s="17" t="str">
        <f>_xlfn.IFNA(VLOOKUP(CONCATENATE($A1044,"_",$B1044), 'Srbench noise 0'!$A$1:$AH$1291, 28, FALSE),"")</f>
        <v>0.5*x0*x1**2*x4**2 + 0.5*x0*x1**2*x4**3*x5/x3 + 0.5*x2**2/x0</v>
      </c>
      <c r="I1044" s="17">
        <f t="shared" si="96"/>
        <v>1</v>
      </c>
      <c r="J1044" s="17">
        <f t="shared" si="97"/>
        <v>1</v>
      </c>
      <c r="K1044" s="4">
        <f t="shared" si="98"/>
        <v>1</v>
      </c>
      <c r="L1044" s="3">
        <f>_xlfn.IFNA(VLOOKUP(CONCATENATE($A1044,"_",$B1044), 'Srbench noise 0.01'!$A$1:$AH$1291, 32, FALSE),"")</f>
        <v>0.99999839000000001</v>
      </c>
      <c r="M1044" s="17">
        <f>_xlfn.IFNA(VLOOKUP(CONCATENATE($A1044,"_",$B1044), 'Srbench noise 0.01'!$A$1:$AH$1291, 34, FALSE),"")</f>
        <v>1.8599348200000001</v>
      </c>
      <c r="N1044" s="17">
        <f>_xlfn.IFNA(VLOOKUP(CONCATENATE($A1044,"_",$B1044), 'Srbench noise 0.01'!$A$1:$AH$1291, 16, FALSE),"")</f>
        <v>24</v>
      </c>
      <c r="O1044" s="17">
        <f>_xlfn.IFNA(VLOOKUP(CONCATENATE($A1044,"_",$B1044), 'Srbench noise 0.01'!$A$1:$AH$1291, 18, FALSE),"")</f>
        <v>3601</v>
      </c>
      <c r="P1044" s="17" t="str">
        <f>_xlfn.IFNA(VLOOKUP(CONCATENATE($A1044,"_",$B1044), 'Srbench noise 0.01'!$A$1:$AH$1291, 28, FALSE),"")</f>
        <v>0.5*x0*x1**2*x4**2 + 0.5*x0*x1**2*x4**3*x5/x3 + 2.3</v>
      </c>
      <c r="Q1044" s="17">
        <f t="shared" si="99"/>
        <v>1</v>
      </c>
      <c r="R1044" s="17">
        <f t="shared" si="100"/>
        <v>0</v>
      </c>
      <c r="S1044" s="4">
        <f t="shared" si="101"/>
        <v>0</v>
      </c>
    </row>
    <row r="1045" spans="1:19" x14ac:dyDescent="0.25">
      <c r="A1045" t="s">
        <v>134</v>
      </c>
      <c r="B1045">
        <v>4426</v>
      </c>
      <c r="C1045" t="str">
        <f>VLOOKUP(A1045,'srbench true models'!$A$1:$B$133,2,FALSE)</f>
        <v xml:space="preserve"> 1/(2*m)*(p**2+m**2*omega**2*x**2*(1+alpha*x/y))</v>
      </c>
      <c r="D1045" s="3">
        <f>_xlfn.IFNA(VLOOKUP(CONCATENATE($A1045,"_",$B1045), 'Srbench noise 0'!$A$1:$AH$1291, 32, FALSE),"")</f>
        <v>1</v>
      </c>
      <c r="E1045" s="17">
        <f>_xlfn.IFNA(VLOOKUP(CONCATENATE($A1045,"_",$B1045), 'Srbench noise 0'!$A$1:$AH$1291, 34, FALSE),"")</f>
        <v>0</v>
      </c>
      <c r="F1045" s="17">
        <f>_xlfn.IFNA(VLOOKUP(CONCATENATE($A1045,"_",$B1045), 'Srbench noise 0'!$A$1:$AH$1291, 16, FALSE),"")</f>
        <v>31</v>
      </c>
      <c r="G1045" s="17">
        <f>_xlfn.IFNA(VLOOKUP(CONCATENATE($A1045,"_",$B1045), 'Srbench noise 0'!$A$1:$AH$1291, 18, FALSE),"")</f>
        <v>418.7</v>
      </c>
      <c r="H1045" s="17" t="str">
        <f>_xlfn.IFNA(VLOOKUP(CONCATENATE($A1045,"_",$B1045), 'Srbench noise 0'!$A$1:$AH$1291, 28, FALSE),"")</f>
        <v>0.5*x0*x1**2*x4**2 + 0.5*x0*x1**2*x4**3*x5/x3 + 0.5*x2**2/x0</v>
      </c>
      <c r="I1045" s="17">
        <f t="shared" si="96"/>
        <v>1</v>
      </c>
      <c r="J1045" s="17">
        <f t="shared" si="97"/>
        <v>1</v>
      </c>
      <c r="K1045" s="4">
        <f t="shared" si="98"/>
        <v>1</v>
      </c>
      <c r="L1045" s="3">
        <f>_xlfn.IFNA(VLOOKUP(CONCATENATE($A1045,"_",$B1045), 'Srbench noise 0.01'!$A$1:$AH$1291, 32, FALSE),"")</f>
        <v>0.99999819999999995</v>
      </c>
      <c r="M1045" s="17">
        <f>_xlfn.IFNA(VLOOKUP(CONCATENATE($A1045,"_",$B1045), 'Srbench noise 0.01'!$A$1:$AH$1291, 34, FALSE),"")</f>
        <v>1.95169562</v>
      </c>
      <c r="N1045" s="17">
        <f>_xlfn.IFNA(VLOOKUP(CONCATENATE($A1045,"_",$B1045), 'Srbench noise 0.01'!$A$1:$AH$1291, 16, FALSE),"")</f>
        <v>24</v>
      </c>
      <c r="O1045" s="17">
        <f>_xlfn.IFNA(VLOOKUP(CONCATENATE($A1045,"_",$B1045), 'Srbench noise 0.01'!$A$1:$AH$1291, 18, FALSE),"")</f>
        <v>3600.5</v>
      </c>
      <c r="P1045" s="17" t="str">
        <f>_xlfn.IFNA(VLOOKUP(CONCATENATE($A1045,"_",$B1045), 'Srbench noise 0.01'!$A$1:$AH$1291, 28, FALSE),"")</f>
        <v>0.5*x0*x1**2*x4**2 + 0.5*x0*x1**2*x4**3*x5/x3 + 2.68</v>
      </c>
      <c r="Q1045" s="17">
        <f t="shared" si="99"/>
        <v>1</v>
      </c>
      <c r="R1045" s="17">
        <f t="shared" si="100"/>
        <v>0</v>
      </c>
      <c r="S1045" s="4">
        <f t="shared" si="101"/>
        <v>0</v>
      </c>
    </row>
    <row r="1046" spans="1:19" x14ac:dyDescent="0.25">
      <c r="A1046" t="s">
        <v>134</v>
      </c>
      <c r="B1046">
        <v>5390</v>
      </c>
      <c r="C1046" t="str">
        <f>VLOOKUP(A1046,'srbench true models'!$A$1:$B$133,2,FALSE)</f>
        <v xml:space="preserve"> 1/(2*m)*(p**2+m**2*omega**2*x**2*(1+alpha*x/y))</v>
      </c>
      <c r="D1046" s="3">
        <f>_xlfn.IFNA(VLOOKUP(CONCATENATE($A1046,"_",$B1046), 'Srbench noise 0'!$A$1:$AH$1291, 32, FALSE),"")</f>
        <v>1</v>
      </c>
      <c r="E1046" s="17">
        <f>_xlfn.IFNA(VLOOKUP(CONCATENATE($A1046,"_",$B1046), 'Srbench noise 0'!$A$1:$AH$1291, 34, FALSE),"")</f>
        <v>0</v>
      </c>
      <c r="F1046" s="17">
        <f>_xlfn.IFNA(VLOOKUP(CONCATENATE($A1046,"_",$B1046), 'Srbench noise 0'!$A$1:$AH$1291, 16, FALSE),"")</f>
        <v>31</v>
      </c>
      <c r="G1046" s="17">
        <f>_xlfn.IFNA(VLOOKUP(CONCATENATE($A1046,"_",$B1046), 'Srbench noise 0'!$A$1:$AH$1291, 18, FALSE),"")</f>
        <v>1077</v>
      </c>
      <c r="H1046" s="17" t="str">
        <f>_xlfn.IFNA(VLOOKUP(CONCATENATE($A1046,"_",$B1046), 'Srbench noise 0'!$A$1:$AH$1291, 28, FALSE),"")</f>
        <v>0.5*x0*x1**2*x4**2 + 0.5*x0*x1**2*x4**3*x5/x3 + 0.5*x2**2/x0</v>
      </c>
      <c r="I1046" s="17">
        <f t="shared" si="96"/>
        <v>1</v>
      </c>
      <c r="J1046" s="17">
        <f t="shared" si="97"/>
        <v>1</v>
      </c>
      <c r="K1046" s="4">
        <f t="shared" si="98"/>
        <v>1</v>
      </c>
      <c r="L1046" s="3">
        <f>_xlfn.IFNA(VLOOKUP(CONCATENATE($A1046,"_",$B1046), 'Srbench noise 0.01'!$A$1:$AH$1291, 32, FALSE),"")</f>
        <v>0.99999793999999997</v>
      </c>
      <c r="M1046" s="17">
        <f>_xlfn.IFNA(VLOOKUP(CONCATENATE($A1046,"_",$B1046), 'Srbench noise 0.01'!$A$1:$AH$1291, 34, FALSE),"")</f>
        <v>2.0767692900000001</v>
      </c>
      <c r="N1046" s="17">
        <f>_xlfn.IFNA(VLOOKUP(CONCATENATE($A1046,"_",$B1046), 'Srbench noise 0.01'!$A$1:$AH$1291, 16, FALSE),"")</f>
        <v>27</v>
      </c>
      <c r="O1046" s="17">
        <f>_xlfn.IFNA(VLOOKUP(CONCATENATE($A1046,"_",$B1046), 'Srbench noise 0.01'!$A$1:$AH$1291, 18, FALSE),"")</f>
        <v>3601</v>
      </c>
      <c r="P1046" s="17" t="str">
        <f>_xlfn.IFNA(VLOOKUP(CONCATENATE($A1046,"_",$B1046), 'Srbench noise 0.01'!$A$1:$AH$1291, 28, FALSE),"")</f>
        <v>0.5*x0*x1**2*x4**2 + 0.5*x0*x1**2*x4**3*x5/x3 + 2.42*x2 - 4.26</v>
      </c>
      <c r="Q1046" s="17">
        <f t="shared" si="99"/>
        <v>1</v>
      </c>
      <c r="R1046" s="17">
        <f t="shared" si="100"/>
        <v>0</v>
      </c>
      <c r="S1046" s="4">
        <f t="shared" si="101"/>
        <v>0</v>
      </c>
    </row>
    <row r="1047" spans="1:19" x14ac:dyDescent="0.25">
      <c r="A1047" t="s">
        <v>134</v>
      </c>
      <c r="B1047">
        <v>14423</v>
      </c>
      <c r="C1047" t="str">
        <f>VLOOKUP(A1047,'srbench true models'!$A$1:$B$133,2,FALSE)</f>
        <v xml:space="preserve"> 1/(2*m)*(p**2+m**2*omega**2*x**2*(1+alpha*x/y))</v>
      </c>
      <c r="D1047" s="3">
        <f>_xlfn.IFNA(VLOOKUP(CONCATENATE($A1047,"_",$B1047), 'Srbench noise 0'!$A$1:$AH$1291, 32, FALSE),"")</f>
        <v>1</v>
      </c>
      <c r="E1047" s="17">
        <f>_xlfn.IFNA(VLOOKUP(CONCATENATE($A1047,"_",$B1047), 'Srbench noise 0'!$A$1:$AH$1291, 34, FALSE),"")</f>
        <v>0</v>
      </c>
      <c r="F1047" s="17">
        <f>_xlfn.IFNA(VLOOKUP(CONCATENATE($A1047,"_",$B1047), 'Srbench noise 0'!$A$1:$AH$1291, 16, FALSE),"")</f>
        <v>31</v>
      </c>
      <c r="G1047" s="17">
        <f>_xlfn.IFNA(VLOOKUP(CONCATENATE($A1047,"_",$B1047), 'Srbench noise 0'!$A$1:$AH$1291, 18, FALSE),"")</f>
        <v>1187.4000000000001</v>
      </c>
      <c r="H1047" s="17" t="str">
        <f>_xlfn.IFNA(VLOOKUP(CONCATENATE($A1047,"_",$B1047), 'Srbench noise 0'!$A$1:$AH$1291, 28, FALSE),"")</f>
        <v>0.5*x0*x1**2*x4**2 + 0.5*x0*x1**2*x4**3*x5/x3 + 0.5*x2**2/x0</v>
      </c>
      <c r="I1047" s="17">
        <f t="shared" si="96"/>
        <v>1</v>
      </c>
      <c r="J1047" s="17">
        <f t="shared" si="97"/>
        <v>1</v>
      </c>
      <c r="K1047" s="4">
        <f t="shared" si="98"/>
        <v>1</v>
      </c>
      <c r="L1047" s="3">
        <f>_xlfn.IFNA(VLOOKUP(CONCATENATE($A1047,"_",$B1047), 'Srbench noise 0.01'!$A$1:$AH$1291, 32, FALSE),"")</f>
        <v>0.99999822999999999</v>
      </c>
      <c r="M1047" s="17">
        <f>_xlfn.IFNA(VLOOKUP(CONCATENATE($A1047,"_",$B1047), 'Srbench noise 0.01'!$A$1:$AH$1291, 34, FALSE),"")</f>
        <v>1.97122979</v>
      </c>
      <c r="N1047" s="17">
        <f>_xlfn.IFNA(VLOOKUP(CONCATENATE($A1047,"_",$B1047), 'Srbench noise 0.01'!$A$1:$AH$1291, 16, FALSE),"")</f>
        <v>24</v>
      </c>
      <c r="O1047" s="17">
        <f>_xlfn.IFNA(VLOOKUP(CONCATENATE($A1047,"_",$B1047), 'Srbench noise 0.01'!$A$1:$AH$1291, 18, FALSE),"")</f>
        <v>3600.6</v>
      </c>
      <c r="P1047" s="17" t="str">
        <f>_xlfn.IFNA(VLOOKUP(CONCATENATE($A1047,"_",$B1047), 'Srbench noise 0.01'!$A$1:$AH$1291, 28, FALSE),"")</f>
        <v>0.5*x0*x1**2*x4**2 + 0.5*x0*x1**2*x4**3*x5/x3 + 2.72</v>
      </c>
      <c r="Q1047" s="17">
        <f t="shared" si="99"/>
        <v>1</v>
      </c>
      <c r="R1047" s="17">
        <f t="shared" si="100"/>
        <v>0</v>
      </c>
      <c r="S1047" s="4">
        <f t="shared" si="101"/>
        <v>0</v>
      </c>
    </row>
    <row r="1048" spans="1:19" x14ac:dyDescent="0.25">
      <c r="A1048" t="s">
        <v>134</v>
      </c>
      <c r="B1048">
        <v>15795</v>
      </c>
      <c r="C1048" t="str">
        <f>VLOOKUP(A1048,'srbench true models'!$A$1:$B$133,2,FALSE)</f>
        <v xml:space="preserve"> 1/(2*m)*(p**2+m**2*omega**2*x**2*(1+alpha*x/y))</v>
      </c>
      <c r="D1048" s="3">
        <f>_xlfn.IFNA(VLOOKUP(CONCATENATE($A1048,"_",$B1048), 'Srbench noise 0'!$A$1:$AH$1291, 32, FALSE),"")</f>
        <v>1</v>
      </c>
      <c r="E1048" s="17">
        <f>_xlfn.IFNA(VLOOKUP(CONCATENATE($A1048,"_",$B1048), 'Srbench noise 0'!$A$1:$AH$1291, 34, FALSE),"")</f>
        <v>0</v>
      </c>
      <c r="F1048" s="17">
        <f>_xlfn.IFNA(VLOOKUP(CONCATENATE($A1048,"_",$B1048), 'Srbench noise 0'!$A$1:$AH$1291, 16, FALSE),"")</f>
        <v>54</v>
      </c>
      <c r="G1048" s="17">
        <f>_xlfn.IFNA(VLOOKUP(CONCATENATE($A1048,"_",$B1048), 'Srbench noise 0'!$A$1:$AH$1291, 18, FALSE),"")</f>
        <v>1156.0999999999999</v>
      </c>
      <c r="H1048" s="17" t="str">
        <f>_xlfn.IFNA(VLOOKUP(CONCATENATE($A1048,"_",$B1048), 'Srbench noise 0'!$A$1:$AH$1291, 28, FALSE),"")</f>
        <v>0.5*x0*x1**2*x4**2 + 0.125*x1**2*x4**2*x5*(x0 + x4)**2/x3 - 0.125*x1**2*x5*(-x0*x4 + x4**2)**2/x3 + 0.5*x2**2/x0</v>
      </c>
      <c r="I1048" s="17">
        <f t="shared" si="96"/>
        <v>1</v>
      </c>
      <c r="J1048" s="17">
        <f t="shared" si="97"/>
        <v>1</v>
      </c>
      <c r="K1048" s="4">
        <f t="shared" si="98"/>
        <v>1</v>
      </c>
      <c r="L1048" s="3">
        <f>_xlfn.IFNA(VLOOKUP(CONCATENATE($A1048,"_",$B1048), 'Srbench noise 0.01'!$A$1:$AH$1291, 32, FALSE),"")</f>
        <v>0.99999636000000003</v>
      </c>
      <c r="M1048" s="17">
        <f>_xlfn.IFNA(VLOOKUP(CONCATENATE($A1048,"_",$B1048), 'Srbench noise 0.01'!$A$1:$AH$1291, 34, FALSE),"")</f>
        <v>2.7917657999999999</v>
      </c>
      <c r="N1048" s="17">
        <f>_xlfn.IFNA(VLOOKUP(CONCATENATE($A1048,"_",$B1048), 'Srbench noise 0.01'!$A$1:$AH$1291, 16, FALSE),"")</f>
        <v>21</v>
      </c>
      <c r="O1048" s="17">
        <f>_xlfn.IFNA(VLOOKUP(CONCATENATE($A1048,"_",$B1048), 'Srbench noise 0.01'!$A$1:$AH$1291, 18, FALSE),"")</f>
        <v>3600.3</v>
      </c>
      <c r="P1048" s="17" t="str">
        <f>_xlfn.IFNA(VLOOKUP(CONCATENATE($A1048,"_",$B1048), 'Srbench noise 0.01'!$A$1:$AH$1291, 28, FALSE),"")</f>
        <v>x0*x1**2*(0.5*x3*x4**2 + 0.5*x4**3*x5)/x3</v>
      </c>
      <c r="Q1048" s="17">
        <f t="shared" si="99"/>
        <v>1</v>
      </c>
      <c r="R1048" s="17">
        <f t="shared" si="100"/>
        <v>0</v>
      </c>
      <c r="S1048" s="4">
        <f t="shared" si="101"/>
        <v>0</v>
      </c>
    </row>
    <row r="1049" spans="1:19" x14ac:dyDescent="0.25">
      <c r="A1049" t="s">
        <v>134</v>
      </c>
      <c r="B1049">
        <v>16850</v>
      </c>
      <c r="C1049" t="str">
        <f>VLOOKUP(A1049,'srbench true models'!$A$1:$B$133,2,FALSE)</f>
        <v xml:space="preserve"> 1/(2*m)*(p**2+m**2*omega**2*x**2*(1+alpha*x/y))</v>
      </c>
      <c r="D1049" s="3">
        <f>_xlfn.IFNA(VLOOKUP(CONCATENATE($A1049,"_",$B1049), 'Srbench noise 0'!$A$1:$AH$1291, 32, FALSE),"")</f>
        <v>1</v>
      </c>
      <c r="E1049" s="17">
        <f>_xlfn.IFNA(VLOOKUP(CONCATENATE($A1049,"_",$B1049), 'Srbench noise 0'!$A$1:$AH$1291, 34, FALSE),"")</f>
        <v>0</v>
      </c>
      <c r="F1049" s="17">
        <f>_xlfn.IFNA(VLOOKUP(CONCATENATE($A1049,"_",$B1049), 'Srbench noise 0'!$A$1:$AH$1291, 16, FALSE),"")</f>
        <v>31</v>
      </c>
      <c r="G1049" s="17">
        <f>_xlfn.IFNA(VLOOKUP(CONCATENATE($A1049,"_",$B1049), 'Srbench noise 0'!$A$1:$AH$1291, 18, FALSE),"")</f>
        <v>182.9</v>
      </c>
      <c r="H1049" s="17" t="str">
        <f>_xlfn.IFNA(VLOOKUP(CONCATENATE($A1049,"_",$B1049), 'Srbench noise 0'!$A$1:$AH$1291, 28, FALSE),"")</f>
        <v>0.5*x0*x1**2*x4**2 + 0.5*x0*x1**2*x4**3*x5/x3 + 0.5*x2**2/x0</v>
      </c>
      <c r="I1049" s="17">
        <f t="shared" si="96"/>
        <v>1</v>
      </c>
      <c r="J1049" s="17">
        <f t="shared" si="97"/>
        <v>1</v>
      </c>
      <c r="K1049" s="4">
        <f t="shared" si="98"/>
        <v>1</v>
      </c>
      <c r="L1049" s="3">
        <f>_xlfn.IFNA(VLOOKUP(CONCATENATE($A1049,"_",$B1049), 'Srbench noise 0.01'!$A$1:$AH$1291, 32, FALSE),"")</f>
        <v>0.99998788000000005</v>
      </c>
      <c r="M1049" s="17">
        <f>_xlfn.IFNA(VLOOKUP(CONCATENATE($A1049,"_",$B1049), 'Srbench noise 0.01'!$A$1:$AH$1291, 34, FALSE),"")</f>
        <v>5.2606957100000002</v>
      </c>
      <c r="N1049" s="17">
        <f>_xlfn.IFNA(VLOOKUP(CONCATENATE($A1049,"_",$B1049), 'Srbench noise 0.01'!$A$1:$AH$1291, 16, FALSE),"")</f>
        <v>30</v>
      </c>
      <c r="O1049" s="17">
        <f>_xlfn.IFNA(VLOOKUP(CONCATENATE($A1049,"_",$B1049), 'Srbench noise 0.01'!$A$1:$AH$1291, 18, FALSE),"")</f>
        <v>3601.1</v>
      </c>
      <c r="P1049" s="17" t="str">
        <f>_xlfn.IFNA(VLOOKUP(CONCATENATE($A1049,"_",$B1049), 'Srbench noise 0.01'!$A$1:$AH$1291, 28, FALSE),"")</f>
        <v>0.37*0.5**x0*exp(x2) + 0.51*x0*x1**2*x4**2 + 0.5*x0*x1**2*x4**3*x5/x3</v>
      </c>
      <c r="Q1049" s="17">
        <f t="shared" si="99"/>
        <v>1</v>
      </c>
      <c r="R1049" s="17">
        <f t="shared" si="100"/>
        <v>0</v>
      </c>
      <c r="S1049" s="4">
        <f t="shared" si="101"/>
        <v>0</v>
      </c>
    </row>
    <row r="1050" spans="1:19" x14ac:dyDescent="0.25">
      <c r="A1050" t="s">
        <v>134</v>
      </c>
      <c r="B1050">
        <v>21962</v>
      </c>
      <c r="C1050" t="str">
        <f>VLOOKUP(A1050,'srbench true models'!$A$1:$B$133,2,FALSE)</f>
        <v xml:space="preserve"> 1/(2*m)*(p**2+m**2*omega**2*x**2*(1+alpha*x/y))</v>
      </c>
      <c r="D1050" s="3">
        <f>_xlfn.IFNA(VLOOKUP(CONCATENATE($A1050,"_",$B1050), 'Srbench noise 0'!$A$1:$AH$1291, 32, FALSE),"")</f>
        <v>1</v>
      </c>
      <c r="E1050" s="17">
        <f>_xlfn.IFNA(VLOOKUP(CONCATENATE($A1050,"_",$B1050), 'Srbench noise 0'!$A$1:$AH$1291, 34, FALSE),"")</f>
        <v>0</v>
      </c>
      <c r="F1050" s="17">
        <f>_xlfn.IFNA(VLOOKUP(CONCATENATE($A1050,"_",$B1050), 'Srbench noise 0'!$A$1:$AH$1291, 16, FALSE),"")</f>
        <v>31</v>
      </c>
      <c r="G1050" s="17">
        <f>_xlfn.IFNA(VLOOKUP(CONCATENATE($A1050,"_",$B1050), 'Srbench noise 0'!$A$1:$AH$1291, 18, FALSE),"")</f>
        <v>191.5</v>
      </c>
      <c r="H1050" s="17" t="str">
        <f>_xlfn.IFNA(VLOOKUP(CONCATENATE($A1050,"_",$B1050), 'Srbench noise 0'!$A$1:$AH$1291, 28, FALSE),"")</f>
        <v>0.5*x0*x1**2*x4**2 + 0.5*x0*x1**2*x4**3*x5/x3 + 0.5*x2**2/x0</v>
      </c>
      <c r="I1050" s="17">
        <f t="shared" si="96"/>
        <v>1</v>
      </c>
      <c r="J1050" s="17">
        <f t="shared" si="97"/>
        <v>1</v>
      </c>
      <c r="K1050" s="4">
        <f t="shared" si="98"/>
        <v>1</v>
      </c>
      <c r="L1050" s="3">
        <f>_xlfn.IFNA(VLOOKUP(CONCATENATE($A1050,"_",$B1050), 'Srbench noise 0.01'!$A$1:$AH$1291, 32, FALSE),"")</f>
        <v>0.99999768</v>
      </c>
      <c r="M1050" s="17">
        <f>_xlfn.IFNA(VLOOKUP(CONCATENATE($A1050,"_",$B1050), 'Srbench noise 0.01'!$A$1:$AH$1291, 34, FALSE),"")</f>
        <v>2.25559018</v>
      </c>
      <c r="N1050" s="17">
        <f>_xlfn.IFNA(VLOOKUP(CONCATENATE($A1050,"_",$B1050), 'Srbench noise 0.01'!$A$1:$AH$1291, 16, FALSE),"")</f>
        <v>28</v>
      </c>
      <c r="O1050" s="17">
        <f>_xlfn.IFNA(VLOOKUP(CONCATENATE($A1050,"_",$B1050), 'Srbench noise 0.01'!$A$1:$AH$1291, 18, FALSE),"")</f>
        <v>3600.7</v>
      </c>
      <c r="P1050" s="17" t="str">
        <f>_xlfn.IFNA(VLOOKUP(CONCATENATE($A1050,"_",$B1050), 'Srbench noise 0.01'!$A$1:$AH$1291, 28, FALSE),"")</f>
        <v>0.5*x0*x1**2*x4**2 + 0.5*x0*x1**2*x4**3*x5/x3 + 4.26*cos(x0) + 4.14</v>
      </c>
      <c r="Q1050" s="17">
        <f t="shared" si="99"/>
        <v>1</v>
      </c>
      <c r="R1050" s="17">
        <f t="shared" si="100"/>
        <v>0</v>
      </c>
      <c r="S1050" s="4">
        <f t="shared" si="101"/>
        <v>0</v>
      </c>
    </row>
    <row r="1051" spans="1:19" x14ac:dyDescent="0.25">
      <c r="A1051" t="s">
        <v>134</v>
      </c>
      <c r="B1051">
        <v>23654</v>
      </c>
      <c r="C1051" t="str">
        <f>VLOOKUP(A1051,'srbench true models'!$A$1:$B$133,2,FALSE)</f>
        <v xml:space="preserve"> 1/(2*m)*(p**2+m**2*omega**2*x**2*(1+alpha*x/y))</v>
      </c>
      <c r="D1051" s="3">
        <f>_xlfn.IFNA(VLOOKUP(CONCATENATE($A1051,"_",$B1051), 'Srbench noise 0'!$A$1:$AH$1291, 32, FALSE),"")</f>
        <v>1</v>
      </c>
      <c r="E1051" s="17">
        <f>_xlfn.IFNA(VLOOKUP(CONCATENATE($A1051,"_",$B1051), 'Srbench noise 0'!$A$1:$AH$1291, 34, FALSE),"")</f>
        <v>7.5942010000000004E-2</v>
      </c>
      <c r="F1051" s="17">
        <f>_xlfn.IFNA(VLOOKUP(CONCATENATE($A1051,"_",$B1051), 'Srbench noise 0'!$A$1:$AH$1291, 16, FALSE),"")</f>
        <v>91</v>
      </c>
      <c r="G1051" s="17">
        <f>_xlfn.IFNA(VLOOKUP(CONCATENATE($A1051,"_",$B1051), 'Srbench noise 0'!$A$1:$AH$1291, 18, FALSE),"")</f>
        <v>3603.1</v>
      </c>
      <c r="H1051" s="17" t="str">
        <f>_xlfn.IFNA(VLOOKUP(CONCATENATE($A1051,"_",$B1051), 'Srbench noise 0'!$A$1:$AH$1291, 28, FALSE),"")</f>
        <v>0.49999458*x0*x1**2*x4**3*x5/x3 + 0.20093166*x0*x1 + 0.08333764*x1**2*(x0 + x4)**3 - 0.16679483*x1**2*(x0 + 0.4/(x1*x4))**3 + 0.08337391*x1**2*(x0 - x4 + 0.5*(x4**(-5))**0.5/x1)**3 + 0.21806245*x1*(0.31830989*x0 - 0.31830989*x4 + 1)**3 - 0.20695645*x1 + 0.5004976*x2**2/x0</v>
      </c>
      <c r="I1051" s="17">
        <f t="shared" si="96"/>
        <v>1</v>
      </c>
      <c r="J1051" s="17">
        <f t="shared" si="97"/>
        <v>0</v>
      </c>
      <c r="K1051" s="4">
        <f t="shared" si="98"/>
        <v>0</v>
      </c>
      <c r="L1051" s="3">
        <f>_xlfn.IFNA(VLOOKUP(CONCATENATE($A1051,"_",$B1051), 'Srbench noise 0.01'!$A$1:$AH$1291, 32, FALSE),"")</f>
        <v>0.99999888000000003</v>
      </c>
      <c r="M1051" s="17">
        <f>_xlfn.IFNA(VLOOKUP(CONCATENATE($A1051,"_",$B1051), 'Srbench noise 0.01'!$A$1:$AH$1291, 34, FALSE),"")</f>
        <v>1.56815935</v>
      </c>
      <c r="N1051" s="17">
        <f>_xlfn.IFNA(VLOOKUP(CONCATENATE($A1051,"_",$B1051), 'Srbench noise 0.01'!$A$1:$AH$1291, 16, FALSE),"")</f>
        <v>24</v>
      </c>
      <c r="O1051" s="17">
        <f>_xlfn.IFNA(VLOOKUP(CONCATENATE($A1051,"_",$B1051), 'Srbench noise 0.01'!$A$1:$AH$1291, 18, FALSE),"")</f>
        <v>3600.7</v>
      </c>
      <c r="P1051" s="17" t="str">
        <f>_xlfn.IFNA(VLOOKUP(CONCATENATE($A1051,"_",$B1051), 'Srbench noise 0.01'!$A$1:$AH$1291, 28, FALSE),"")</f>
        <v>0.5*x0*x1**2*x4**2 + 0.5*x0*x1**2*x4**3*x5/x3 + x2</v>
      </c>
      <c r="Q1051" s="17">
        <f t="shared" si="99"/>
        <v>1</v>
      </c>
      <c r="R1051" s="17">
        <f t="shared" si="100"/>
        <v>0</v>
      </c>
      <c r="S1051" s="4">
        <f t="shared" si="101"/>
        <v>0</v>
      </c>
    </row>
    <row r="1052" spans="1:19" x14ac:dyDescent="0.25">
      <c r="A1052" t="s">
        <v>134</v>
      </c>
      <c r="B1052">
        <v>28020</v>
      </c>
      <c r="C1052" t="str">
        <f>VLOOKUP(A1052,'srbench true models'!$A$1:$B$133,2,FALSE)</f>
        <v xml:space="preserve"> 1/(2*m)*(p**2+m**2*omega**2*x**2*(1+alpha*x/y))</v>
      </c>
      <c r="D1052" s="3">
        <f>_xlfn.IFNA(VLOOKUP(CONCATENATE($A1052,"_",$B1052), 'Srbench noise 0'!$A$1:$AH$1291, 32, FALSE),"")</f>
        <v>1</v>
      </c>
      <c r="E1052" s="17">
        <f>_xlfn.IFNA(VLOOKUP(CONCATENATE($A1052,"_",$B1052), 'Srbench noise 0'!$A$1:$AH$1291, 34, FALSE),"")</f>
        <v>0</v>
      </c>
      <c r="F1052" s="17">
        <f>_xlfn.IFNA(VLOOKUP(CONCATENATE($A1052,"_",$B1052), 'Srbench noise 0'!$A$1:$AH$1291, 16, FALSE),"")</f>
        <v>31</v>
      </c>
      <c r="G1052" s="17">
        <f>_xlfn.IFNA(VLOOKUP(CONCATENATE($A1052,"_",$B1052), 'Srbench noise 0'!$A$1:$AH$1291, 18, FALSE),"")</f>
        <v>2166.4</v>
      </c>
      <c r="H1052" s="17" t="str">
        <f>_xlfn.IFNA(VLOOKUP(CONCATENATE($A1052,"_",$B1052), 'Srbench noise 0'!$A$1:$AH$1291, 28, FALSE),"")</f>
        <v>0.5*x0*x1**2*x4**2 + 0.5*x0*x1**2*x4**3*x5/x3 + 0.5*x2**2/x0</v>
      </c>
      <c r="I1052" s="17">
        <f t="shared" si="96"/>
        <v>1</v>
      </c>
      <c r="J1052" s="17">
        <f t="shared" si="97"/>
        <v>1</v>
      </c>
      <c r="K1052" s="4">
        <f t="shared" si="98"/>
        <v>1</v>
      </c>
      <c r="L1052" s="3">
        <f>_xlfn.IFNA(VLOOKUP(CONCATENATE($A1052,"_",$B1052), 'Srbench noise 0.01'!$A$1:$AH$1291, 32, FALSE),"")</f>
        <v>0.99999839000000001</v>
      </c>
      <c r="M1052" s="17">
        <f>_xlfn.IFNA(VLOOKUP(CONCATENATE($A1052,"_",$B1052), 'Srbench noise 0.01'!$A$1:$AH$1291, 34, FALSE),"")</f>
        <v>1.8838286799999999</v>
      </c>
      <c r="N1052" s="17">
        <f>_xlfn.IFNA(VLOOKUP(CONCATENATE($A1052,"_",$B1052), 'Srbench noise 0.01'!$A$1:$AH$1291, 16, FALSE),"")</f>
        <v>24</v>
      </c>
      <c r="O1052" s="17">
        <f>_xlfn.IFNA(VLOOKUP(CONCATENATE($A1052,"_",$B1052), 'Srbench noise 0.01'!$A$1:$AH$1291, 18, FALSE),"")</f>
        <v>3600.2</v>
      </c>
      <c r="P1052" s="17" t="str">
        <f>_xlfn.IFNA(VLOOKUP(CONCATENATE($A1052,"_",$B1052), 'Srbench noise 0.01'!$A$1:$AH$1291, 28, FALSE),"")</f>
        <v>0.5*x0*x1**2*x4**2 + 0.5*x0*x1**2*x4**3*x5/x3 + 1.88</v>
      </c>
      <c r="Q1052" s="17">
        <f t="shared" si="99"/>
        <v>1</v>
      </c>
      <c r="R1052" s="17">
        <f t="shared" si="100"/>
        <v>0</v>
      </c>
      <c r="S1052" s="4">
        <f t="shared" si="101"/>
        <v>0</v>
      </c>
    </row>
    <row r="1053" spans="1:19" x14ac:dyDescent="0.25">
      <c r="A1053" t="s">
        <v>134</v>
      </c>
      <c r="B1053">
        <v>29910</v>
      </c>
      <c r="C1053" t="str">
        <f>VLOOKUP(A1053,'srbench true models'!$A$1:$B$133,2,FALSE)</f>
        <v xml:space="preserve"> 1/(2*m)*(p**2+m**2*omega**2*x**2*(1+alpha*x/y))</v>
      </c>
      <c r="D1053" s="3">
        <f>_xlfn.IFNA(VLOOKUP(CONCATENATE($A1053,"_",$B1053), 'Srbench noise 0'!$A$1:$AH$1291, 32, FALSE),"")</f>
        <v>0.99988876000000004</v>
      </c>
      <c r="E1053" s="17">
        <f>_xlfn.IFNA(VLOOKUP(CONCATENATE($A1053,"_",$B1053), 'Srbench noise 0'!$A$1:$AH$1291, 34, FALSE),"")</f>
        <v>15.66093585</v>
      </c>
      <c r="F1053" s="17">
        <f>_xlfn.IFNA(VLOOKUP(CONCATENATE($A1053,"_",$B1053), 'Srbench noise 0'!$A$1:$AH$1291, 16, FALSE),"")</f>
        <v>164</v>
      </c>
      <c r="G1053" s="17">
        <f>_xlfn.IFNA(VLOOKUP(CONCATENATE($A1053,"_",$B1053), 'Srbench noise 0'!$A$1:$AH$1291, 18, FALSE),"")</f>
        <v>3601.4</v>
      </c>
      <c r="H1053" s="17" t="str">
        <f>_xlfn.IFNA(VLOOKUP(CONCATENATE($A1053,"_",$B1053), 'Srbench noise 0'!$A$1:$AH$1291, 28, FALSE),"")</f>
        <v>(x1*x3**2*(-0.00027489*x1**2*x4**3*x5**4*(x4*log(x0)/x5)**0.5 + 0.72353878*x1*x3*(x4*log(x0)/x5)**0.5 + 0.73957673*x3*(x4*log(x0)/x5)**0.5 + 9.03072095) + x1*x3*(-0.40140169*x0*x4**3*log(x1)**2 - 0.75164403*x1**2*x4**4 + 0.0265171*x1**2*x4**3*(x0 + x5)**2 + 0.31027472*x1**2*x4**2*(0.47889866*x0**0.5 + 0.15243818*x0*x5 + 0.15243818*x3*(x0 - 0.5)**0.5 + 0.30487635*x4*(x5*log(x0))**0.5 + x4 + 0.79456707)**2 - 1.85241916*x4*(x1 - x3)**2 - 28.34948505) + 0.09864082*x1**3*x3*x4**4*(0.5*x0 + 1)**3/x0**3)/(x1*x3**2)</v>
      </c>
      <c r="I1053" s="17">
        <f t="shared" si="96"/>
        <v>1</v>
      </c>
      <c r="J1053" s="17">
        <f t="shared" si="97"/>
        <v>0</v>
      </c>
      <c r="K1053" s="4">
        <f t="shared" si="98"/>
        <v>0</v>
      </c>
      <c r="L1053" s="3">
        <f>_xlfn.IFNA(VLOOKUP(CONCATENATE($A1053,"_",$B1053), 'Srbench noise 0.01'!$A$1:$AH$1291, 32, FALSE),"")</f>
        <v>0.99826318000000003</v>
      </c>
      <c r="M1053" s="17">
        <f>_xlfn.IFNA(VLOOKUP(CONCATENATE($A1053,"_",$B1053), 'Srbench noise 0.01'!$A$1:$AH$1291, 34, FALSE),"")</f>
        <v>61.880771330000002</v>
      </c>
      <c r="N1053" s="17">
        <f>_xlfn.IFNA(VLOOKUP(CONCATENATE($A1053,"_",$B1053), 'Srbench noise 0.01'!$A$1:$AH$1291, 16, FALSE),"")</f>
        <v>95</v>
      </c>
      <c r="O1053" s="17">
        <f>_xlfn.IFNA(VLOOKUP(CONCATENATE($A1053,"_",$B1053), 'Srbench noise 0.01'!$A$1:$AH$1291, 18, FALSE),"")</f>
        <v>3604</v>
      </c>
      <c r="P1053" s="17" t="str">
        <f>_xlfn.IFNA(VLOOKUP(CONCATENATE($A1053,"_",$B1053), 'Srbench noise 0.01'!$A$1:$AH$1291, 28, FALSE),"")</f>
        <v>0.32*x0*x1**3*log(x4)**3/x3 - 0.12*x1**2*x4**4/(x3*x5**2) + 0.04*x1**2*x4**3*(x0 + x5)**2/x3 + 0.29*x1**2*x4**2*(0.2*x0**0.5*x3 + 0.2*x0**0.5 + 0.2*x0*x5 + 0.24*x4*(x5*log(x0**2))**0.5 + 0.2*x4 + 1)**2/x3 + 5.37*x1*x4/x5</v>
      </c>
      <c r="Q1053" s="17">
        <f t="shared" si="99"/>
        <v>0</v>
      </c>
      <c r="R1053" s="17">
        <f t="shared" si="100"/>
        <v>0</v>
      </c>
      <c r="S1053" s="4">
        <f t="shared" si="101"/>
        <v>0</v>
      </c>
    </row>
    <row r="1054" spans="1:19" x14ac:dyDescent="0.25">
      <c r="A1054" t="s">
        <v>112</v>
      </c>
      <c r="B1054">
        <v>860</v>
      </c>
      <c r="C1054" t="str">
        <f>VLOOKUP(A1054,'srbench true models'!$A$1:$B$133,2,FALSE)</f>
        <v xml:space="preserve"> 3/(8*3.1415926535*G)*(c**2*k_f/r**2+H_G**2)</v>
      </c>
      <c r="D1054" s="3">
        <f>_xlfn.IFNA(VLOOKUP(CONCATENATE($A1054,"_",$B1054), 'Srbench noise 0'!$A$1:$AH$1291, 32, FALSE),"")</f>
        <v>1</v>
      </c>
      <c r="E1054" s="17">
        <f>_xlfn.IFNA(VLOOKUP(CONCATENATE($A1054,"_",$B1054), 'Srbench noise 0'!$A$1:$AH$1291, 34, FALSE),"")</f>
        <v>2E-8</v>
      </c>
      <c r="F1054" s="17">
        <f>_xlfn.IFNA(VLOOKUP(CONCATENATE($A1054,"_",$B1054), 'Srbench noise 0'!$A$1:$AH$1291, 16, FALSE),"")</f>
        <v>21</v>
      </c>
      <c r="G1054" s="17">
        <f>_xlfn.IFNA(VLOOKUP(CONCATENATE($A1054,"_",$B1054), 'Srbench noise 0'!$A$1:$AH$1291, 18, FALSE),"")</f>
        <v>103.5</v>
      </c>
      <c r="H1054" s="17" t="str">
        <f>_xlfn.IFNA(VLOOKUP(CONCATENATE($A1054,"_",$B1054), 'Srbench noise 0'!$A$1:$AH$1291, 28, FALSE),"")</f>
        <v>0.11936621*(x1*x4**2 + x2**2*x3**2)/(x0*x2**2)</v>
      </c>
      <c r="I1054" s="17">
        <f t="shared" si="96"/>
        <v>1</v>
      </c>
      <c r="J1054" s="17">
        <f t="shared" si="97"/>
        <v>1</v>
      </c>
      <c r="K1054" s="4">
        <f t="shared" si="98"/>
        <v>1</v>
      </c>
      <c r="L1054" s="3">
        <f>_xlfn.IFNA(VLOOKUP(CONCATENATE($A1054,"_",$B1054), 'Srbench noise 0.01'!$A$1:$AH$1291, 32, FALSE),"")</f>
        <v>0.99994081999999995</v>
      </c>
      <c r="M1054" s="17">
        <f>_xlfn.IFNA(VLOOKUP(CONCATENATE($A1054,"_",$B1054), 'Srbench noise 0.01'!$A$1:$AH$1291, 34, FALSE),"")</f>
        <v>5.82827E-3</v>
      </c>
      <c r="N1054" s="17">
        <f>_xlfn.IFNA(VLOOKUP(CONCATENATE($A1054,"_",$B1054), 'Srbench noise 0.01'!$A$1:$AH$1291, 16, FALSE),"")</f>
        <v>22</v>
      </c>
      <c r="O1054" s="17">
        <f>_xlfn.IFNA(VLOOKUP(CONCATENATE($A1054,"_",$B1054), 'Srbench noise 0.01'!$A$1:$AH$1291, 18, FALSE),"")</f>
        <v>110.8</v>
      </c>
      <c r="P1054" s="17" t="str">
        <f>_xlfn.IFNA(VLOOKUP(CONCATENATE($A1054,"_",$B1054), 'Srbench noise 0.01'!$A$1:$AH$1291, 28, FALSE),"")</f>
        <v>(0.12*x1*x4**2 + 0.12*x2**2*x3**2)/(x0*x2**2)</v>
      </c>
      <c r="Q1054" s="17">
        <f t="shared" si="99"/>
        <v>1</v>
      </c>
      <c r="R1054" s="17">
        <f t="shared" si="100"/>
        <v>0</v>
      </c>
      <c r="S1054" s="4">
        <f t="shared" si="101"/>
        <v>0</v>
      </c>
    </row>
    <row r="1055" spans="1:19" x14ac:dyDescent="0.25">
      <c r="A1055" t="s">
        <v>112</v>
      </c>
      <c r="B1055">
        <v>4426</v>
      </c>
      <c r="C1055" t="str">
        <f>VLOOKUP(A1055,'srbench true models'!$A$1:$B$133,2,FALSE)</f>
        <v xml:space="preserve"> 3/(8*3.1415926535*G)*(c**2*k_f/r**2+H_G**2)</v>
      </c>
      <c r="D1055" s="3">
        <f>_xlfn.IFNA(VLOOKUP(CONCATENATE($A1055,"_",$B1055), 'Srbench noise 0'!$A$1:$AH$1291, 32, FALSE),"")</f>
        <v>1</v>
      </c>
      <c r="E1055" s="17">
        <f>_xlfn.IFNA(VLOOKUP(CONCATENATE($A1055,"_",$B1055), 'Srbench noise 0'!$A$1:$AH$1291, 34, FALSE),"")</f>
        <v>2E-8</v>
      </c>
      <c r="F1055" s="17">
        <f>_xlfn.IFNA(VLOOKUP(CONCATENATE($A1055,"_",$B1055), 'Srbench noise 0'!$A$1:$AH$1291, 16, FALSE),"")</f>
        <v>21</v>
      </c>
      <c r="G1055" s="17">
        <f>_xlfn.IFNA(VLOOKUP(CONCATENATE($A1055,"_",$B1055), 'Srbench noise 0'!$A$1:$AH$1291, 18, FALSE),"")</f>
        <v>104.7</v>
      </c>
      <c r="H1055" s="17" t="str">
        <f>_xlfn.IFNA(VLOOKUP(CONCATENATE($A1055,"_",$B1055), 'Srbench noise 0'!$A$1:$AH$1291, 28, FALSE),"")</f>
        <v>0.11936621*(x1*x4**2 + x2**2*x3**2)/(x0*x2**2)</v>
      </c>
      <c r="I1055" s="17">
        <f t="shared" si="96"/>
        <v>1</v>
      </c>
      <c r="J1055" s="17">
        <f t="shared" si="97"/>
        <v>1</v>
      </c>
      <c r="K1055" s="4">
        <f t="shared" si="98"/>
        <v>1</v>
      </c>
      <c r="L1055" s="3">
        <f>_xlfn.IFNA(VLOOKUP(CONCATENATE($A1055,"_",$B1055), 'Srbench noise 0.01'!$A$1:$AH$1291, 32, FALSE),"")</f>
        <v>0.99993931000000003</v>
      </c>
      <c r="M1055" s="17">
        <f>_xlfn.IFNA(VLOOKUP(CONCATENATE($A1055,"_",$B1055), 'Srbench noise 0.01'!$A$1:$AH$1291, 34, FALSE),"")</f>
        <v>5.7587100000000002E-3</v>
      </c>
      <c r="N1055" s="17">
        <f>_xlfn.IFNA(VLOOKUP(CONCATENATE($A1055,"_",$B1055), 'Srbench noise 0.01'!$A$1:$AH$1291, 16, FALSE),"")</f>
        <v>22</v>
      </c>
      <c r="O1055" s="17">
        <f>_xlfn.IFNA(VLOOKUP(CONCATENATE($A1055,"_",$B1055), 'Srbench noise 0.01'!$A$1:$AH$1291, 18, FALSE),"")</f>
        <v>110.8</v>
      </c>
      <c r="P1055" s="17" t="str">
        <f>_xlfn.IFNA(VLOOKUP(CONCATENATE($A1055,"_",$B1055), 'Srbench noise 0.01'!$A$1:$AH$1291, 28, FALSE),"")</f>
        <v>(0.12*x1*x4**2 + 0.12*x2**2*x3**2)/(x0*x2**2)</v>
      </c>
      <c r="Q1055" s="17">
        <f t="shared" si="99"/>
        <v>1</v>
      </c>
      <c r="R1055" s="17">
        <f t="shared" si="100"/>
        <v>0</v>
      </c>
      <c r="S1055" s="4">
        <f t="shared" si="101"/>
        <v>0</v>
      </c>
    </row>
    <row r="1056" spans="1:19" x14ac:dyDescent="0.25">
      <c r="A1056" t="s">
        <v>112</v>
      </c>
      <c r="B1056">
        <v>5390</v>
      </c>
      <c r="C1056" t="str">
        <f>VLOOKUP(A1056,'srbench true models'!$A$1:$B$133,2,FALSE)</f>
        <v xml:space="preserve"> 3/(8*3.1415926535*G)*(c**2*k_f/r**2+H_G**2)</v>
      </c>
      <c r="D1056" s="3">
        <f>_xlfn.IFNA(VLOOKUP(CONCATENATE($A1056,"_",$B1056), 'Srbench noise 0'!$A$1:$AH$1291, 32, FALSE),"")</f>
        <v>1</v>
      </c>
      <c r="E1056" s="17">
        <f>_xlfn.IFNA(VLOOKUP(CONCATENATE($A1056,"_",$B1056), 'Srbench noise 0'!$A$1:$AH$1291, 34, FALSE),"")</f>
        <v>2E-8</v>
      </c>
      <c r="F1056" s="17">
        <f>_xlfn.IFNA(VLOOKUP(CONCATENATE($A1056,"_",$B1056), 'Srbench noise 0'!$A$1:$AH$1291, 16, FALSE),"")</f>
        <v>21</v>
      </c>
      <c r="G1056" s="17">
        <f>_xlfn.IFNA(VLOOKUP(CONCATENATE($A1056,"_",$B1056), 'Srbench noise 0'!$A$1:$AH$1291, 18, FALSE),"")</f>
        <v>110.6</v>
      </c>
      <c r="H1056" s="17" t="str">
        <f>_xlfn.IFNA(VLOOKUP(CONCATENATE($A1056,"_",$B1056), 'Srbench noise 0'!$A$1:$AH$1291, 28, FALSE),"")</f>
        <v>0.11936621*(x1*x4**2 + x2**2*x3**2)/(x0*x2**2)</v>
      </c>
      <c r="I1056" s="17">
        <f t="shared" si="96"/>
        <v>1</v>
      </c>
      <c r="J1056" s="17">
        <f t="shared" si="97"/>
        <v>1</v>
      </c>
      <c r="K1056" s="4">
        <f t="shared" si="98"/>
        <v>1</v>
      </c>
      <c r="L1056" s="3">
        <f>_xlfn.IFNA(VLOOKUP(CONCATENATE($A1056,"_",$B1056), 'Srbench noise 0.01'!$A$1:$AH$1291, 32, FALSE),"")</f>
        <v>0.99994017999999996</v>
      </c>
      <c r="M1056" s="17">
        <f>_xlfn.IFNA(VLOOKUP(CONCATENATE($A1056,"_",$B1056), 'Srbench noise 0.01'!$A$1:$AH$1291, 34, FALSE),"")</f>
        <v>5.7854600000000001E-3</v>
      </c>
      <c r="N1056" s="17">
        <f>_xlfn.IFNA(VLOOKUP(CONCATENATE($A1056,"_",$B1056), 'Srbench noise 0.01'!$A$1:$AH$1291, 16, FALSE),"")</f>
        <v>22</v>
      </c>
      <c r="O1056" s="17">
        <f>_xlfn.IFNA(VLOOKUP(CONCATENATE($A1056,"_",$B1056), 'Srbench noise 0.01'!$A$1:$AH$1291, 18, FALSE),"")</f>
        <v>106.8</v>
      </c>
      <c r="P1056" s="17" t="str">
        <f>_xlfn.IFNA(VLOOKUP(CONCATENATE($A1056,"_",$B1056), 'Srbench noise 0.01'!$A$1:$AH$1291, 28, FALSE),"")</f>
        <v>(0.12*x1*x4**2 + 0.12*x2**2*x3**2)/(x0*x2**2)</v>
      </c>
      <c r="Q1056" s="17">
        <f t="shared" si="99"/>
        <v>1</v>
      </c>
      <c r="R1056" s="17">
        <f t="shared" si="100"/>
        <v>0</v>
      </c>
      <c r="S1056" s="4">
        <f t="shared" si="101"/>
        <v>0</v>
      </c>
    </row>
    <row r="1057" spans="1:19" x14ac:dyDescent="0.25">
      <c r="A1057" t="s">
        <v>112</v>
      </c>
      <c r="B1057">
        <v>14423</v>
      </c>
      <c r="C1057" t="str">
        <f>VLOOKUP(A1057,'srbench true models'!$A$1:$B$133,2,FALSE)</f>
        <v xml:space="preserve"> 3/(8*3.1415926535*G)*(c**2*k_f/r**2+H_G**2)</v>
      </c>
      <c r="D1057" s="3">
        <f>_xlfn.IFNA(VLOOKUP(CONCATENATE($A1057,"_",$B1057), 'Srbench noise 0'!$A$1:$AH$1291, 32, FALSE),"")</f>
        <v>1</v>
      </c>
      <c r="E1057" s="17">
        <f>_xlfn.IFNA(VLOOKUP(CONCATENATE($A1057,"_",$B1057), 'Srbench noise 0'!$A$1:$AH$1291, 34, FALSE),"")</f>
        <v>2E-8</v>
      </c>
      <c r="F1057" s="17">
        <f>_xlfn.IFNA(VLOOKUP(CONCATENATE($A1057,"_",$B1057), 'Srbench noise 0'!$A$1:$AH$1291, 16, FALSE),"")</f>
        <v>21</v>
      </c>
      <c r="G1057" s="17">
        <f>_xlfn.IFNA(VLOOKUP(CONCATENATE($A1057,"_",$B1057), 'Srbench noise 0'!$A$1:$AH$1291, 18, FALSE),"")</f>
        <v>383.9</v>
      </c>
      <c r="H1057" s="17" t="str">
        <f>_xlfn.IFNA(VLOOKUP(CONCATENATE($A1057,"_",$B1057), 'Srbench noise 0'!$A$1:$AH$1291, 28, FALSE),"")</f>
        <v>0.11936621*(x1*x4**2 + x2**2*x3**2)/(x0*x2**2)</v>
      </c>
      <c r="I1057" s="17">
        <f t="shared" si="96"/>
        <v>1</v>
      </c>
      <c r="J1057" s="17">
        <f t="shared" si="97"/>
        <v>1</v>
      </c>
      <c r="K1057" s="4">
        <f t="shared" si="98"/>
        <v>1</v>
      </c>
      <c r="L1057" s="3">
        <f>_xlfn.IFNA(VLOOKUP(CONCATENATE($A1057,"_",$B1057), 'Srbench noise 0.01'!$A$1:$AH$1291, 32, FALSE),"")</f>
        <v>0.98779806999999997</v>
      </c>
      <c r="M1057" s="17">
        <f>_xlfn.IFNA(VLOOKUP(CONCATENATE($A1057,"_",$B1057), 'Srbench noise 0.01'!$A$1:$AH$1291, 34, FALSE),"")</f>
        <v>8.4281270000000005E-2</v>
      </c>
      <c r="N1057" s="17">
        <f>_xlfn.IFNA(VLOOKUP(CONCATENATE($A1057,"_",$B1057), 'Srbench noise 0.01'!$A$1:$AH$1291, 16, FALSE),"")</f>
        <v>36</v>
      </c>
      <c r="O1057" s="17">
        <f>_xlfn.IFNA(VLOOKUP(CONCATENATE($A1057,"_",$B1057), 'Srbench noise 0.01'!$A$1:$AH$1291, 18, FALSE),"")</f>
        <v>271.8</v>
      </c>
      <c r="P1057" s="17" t="str">
        <f>_xlfn.IFNA(VLOOKUP(CONCATENATE($A1057,"_",$B1057), 'Srbench noise 0.01'!$A$1:$AH$1291, 28, FALSE),"")</f>
        <v>-0.14 + 0.29/x4 + 0.32*x1*x4/(x0*(x2 - 0.5)) - 0.66*x1/(x0*x2) + 0.12*x3**2/x0</v>
      </c>
      <c r="Q1057" s="17">
        <f t="shared" si="99"/>
        <v>0</v>
      </c>
      <c r="R1057" s="17">
        <f t="shared" si="100"/>
        <v>0</v>
      </c>
      <c r="S1057" s="4">
        <f t="shared" si="101"/>
        <v>0</v>
      </c>
    </row>
    <row r="1058" spans="1:19" x14ac:dyDescent="0.25">
      <c r="A1058" t="s">
        <v>112</v>
      </c>
      <c r="B1058">
        <v>15795</v>
      </c>
      <c r="C1058" t="str">
        <f>VLOOKUP(A1058,'srbench true models'!$A$1:$B$133,2,FALSE)</f>
        <v xml:space="preserve"> 3/(8*3.1415926535*G)*(c**2*k_f/r**2+H_G**2)</v>
      </c>
      <c r="D1058" s="3">
        <f>_xlfn.IFNA(VLOOKUP(CONCATENATE($A1058,"_",$B1058), 'Srbench noise 0'!$A$1:$AH$1291, 32, FALSE),"")</f>
        <v>1</v>
      </c>
      <c r="E1058" s="17">
        <f>_xlfn.IFNA(VLOOKUP(CONCATENATE($A1058,"_",$B1058), 'Srbench noise 0'!$A$1:$AH$1291, 34, FALSE),"")</f>
        <v>2E-8</v>
      </c>
      <c r="F1058" s="17">
        <f>_xlfn.IFNA(VLOOKUP(CONCATENATE($A1058,"_",$B1058), 'Srbench noise 0'!$A$1:$AH$1291, 16, FALSE),"")</f>
        <v>21</v>
      </c>
      <c r="G1058" s="17">
        <f>_xlfn.IFNA(VLOOKUP(CONCATENATE($A1058,"_",$B1058), 'Srbench noise 0'!$A$1:$AH$1291, 18, FALSE),"")</f>
        <v>106.3</v>
      </c>
      <c r="H1058" s="17" t="str">
        <f>_xlfn.IFNA(VLOOKUP(CONCATENATE($A1058,"_",$B1058), 'Srbench noise 0'!$A$1:$AH$1291, 28, FALSE),"")</f>
        <v>0.11936621*(x1*x4**2 + x2**2*x3**2)/(x0*x2**2)</v>
      </c>
      <c r="I1058" s="17">
        <f t="shared" si="96"/>
        <v>1</v>
      </c>
      <c r="J1058" s="17">
        <f t="shared" si="97"/>
        <v>1</v>
      </c>
      <c r="K1058" s="4">
        <f t="shared" si="98"/>
        <v>1</v>
      </c>
      <c r="L1058" s="3">
        <f>_xlfn.IFNA(VLOOKUP(CONCATENATE($A1058,"_",$B1058), 'Srbench noise 0.01'!$A$1:$AH$1291, 32, FALSE),"")</f>
        <v>0.99994000999999999</v>
      </c>
      <c r="M1058" s="17">
        <f>_xlfn.IFNA(VLOOKUP(CONCATENATE($A1058,"_",$B1058), 'Srbench noise 0.01'!$A$1:$AH$1291, 34, FALSE),"")</f>
        <v>5.7816600000000001E-3</v>
      </c>
      <c r="N1058" s="17">
        <f>_xlfn.IFNA(VLOOKUP(CONCATENATE($A1058,"_",$B1058), 'Srbench noise 0.01'!$A$1:$AH$1291, 16, FALSE),"")</f>
        <v>22</v>
      </c>
      <c r="O1058" s="17">
        <f>_xlfn.IFNA(VLOOKUP(CONCATENATE($A1058,"_",$B1058), 'Srbench noise 0.01'!$A$1:$AH$1291, 18, FALSE),"")</f>
        <v>107.9</v>
      </c>
      <c r="P1058" s="17" t="str">
        <f>_xlfn.IFNA(VLOOKUP(CONCATENATE($A1058,"_",$B1058), 'Srbench noise 0.01'!$A$1:$AH$1291, 28, FALSE),"")</f>
        <v>(0.12*x1*x4**2 + 0.12*x2**2*x3**2)/(x0*x2**2)</v>
      </c>
      <c r="Q1058" s="17">
        <f t="shared" si="99"/>
        <v>1</v>
      </c>
      <c r="R1058" s="17">
        <f t="shared" si="100"/>
        <v>0</v>
      </c>
      <c r="S1058" s="4">
        <f t="shared" si="101"/>
        <v>0</v>
      </c>
    </row>
    <row r="1059" spans="1:19" x14ac:dyDescent="0.25">
      <c r="A1059" t="s">
        <v>112</v>
      </c>
      <c r="B1059">
        <v>16850</v>
      </c>
      <c r="C1059" t="str">
        <f>VLOOKUP(A1059,'srbench true models'!$A$1:$B$133,2,FALSE)</f>
        <v xml:space="preserve"> 3/(8*3.1415926535*G)*(c**2*k_f/r**2+H_G**2)</v>
      </c>
      <c r="D1059" s="3">
        <f>_xlfn.IFNA(VLOOKUP(CONCATENATE($A1059,"_",$B1059), 'Srbench noise 0'!$A$1:$AH$1291, 32, FALSE),"")</f>
        <v>1</v>
      </c>
      <c r="E1059" s="17">
        <f>_xlfn.IFNA(VLOOKUP(CONCATENATE($A1059,"_",$B1059), 'Srbench noise 0'!$A$1:$AH$1291, 34, FALSE),"")</f>
        <v>2E-8</v>
      </c>
      <c r="F1059" s="17">
        <f>_xlfn.IFNA(VLOOKUP(CONCATENATE($A1059,"_",$B1059), 'Srbench noise 0'!$A$1:$AH$1291, 16, FALSE),"")</f>
        <v>21</v>
      </c>
      <c r="G1059" s="17">
        <f>_xlfn.IFNA(VLOOKUP(CONCATENATE($A1059,"_",$B1059), 'Srbench noise 0'!$A$1:$AH$1291, 18, FALSE),"")</f>
        <v>101.4</v>
      </c>
      <c r="H1059" s="17" t="str">
        <f>_xlfn.IFNA(VLOOKUP(CONCATENATE($A1059,"_",$B1059), 'Srbench noise 0'!$A$1:$AH$1291, 28, FALSE),"")</f>
        <v>0.11936621*(x1*x4**2 + x2**2*x3**2)/(x0*x2**2)</v>
      </c>
      <c r="I1059" s="17">
        <f t="shared" si="96"/>
        <v>1</v>
      </c>
      <c r="J1059" s="17">
        <f t="shared" si="97"/>
        <v>1</v>
      </c>
      <c r="K1059" s="4">
        <f t="shared" si="98"/>
        <v>1</v>
      </c>
      <c r="L1059" s="3">
        <f>_xlfn.IFNA(VLOOKUP(CONCATENATE($A1059,"_",$B1059), 'Srbench noise 0.01'!$A$1:$AH$1291, 32, FALSE),"")</f>
        <v>0.99994050000000001</v>
      </c>
      <c r="M1059" s="17">
        <f>_xlfn.IFNA(VLOOKUP(CONCATENATE($A1059,"_",$B1059), 'Srbench noise 0.01'!$A$1:$AH$1291, 34, FALSE),"")</f>
        <v>5.8355400000000002E-3</v>
      </c>
      <c r="N1059" s="17">
        <f>_xlfn.IFNA(VLOOKUP(CONCATENATE($A1059,"_",$B1059), 'Srbench noise 0.01'!$A$1:$AH$1291, 16, FALSE),"")</f>
        <v>22</v>
      </c>
      <c r="O1059" s="17">
        <f>_xlfn.IFNA(VLOOKUP(CONCATENATE($A1059,"_",$B1059), 'Srbench noise 0.01'!$A$1:$AH$1291, 18, FALSE),"")</f>
        <v>97.8</v>
      </c>
      <c r="P1059" s="17" t="str">
        <f>_xlfn.IFNA(VLOOKUP(CONCATENATE($A1059,"_",$B1059), 'Srbench noise 0.01'!$A$1:$AH$1291, 28, FALSE),"")</f>
        <v>(0.12*x1*x4**2 + 0.12*x2**2*x3**2)/(x0*x2**2)</v>
      </c>
      <c r="Q1059" s="17">
        <f t="shared" si="99"/>
        <v>1</v>
      </c>
      <c r="R1059" s="17">
        <f t="shared" si="100"/>
        <v>0</v>
      </c>
      <c r="S1059" s="4">
        <f t="shared" si="101"/>
        <v>0</v>
      </c>
    </row>
    <row r="1060" spans="1:19" x14ac:dyDescent="0.25">
      <c r="A1060" t="s">
        <v>112</v>
      </c>
      <c r="B1060">
        <v>21962</v>
      </c>
      <c r="C1060" t="str">
        <f>VLOOKUP(A1060,'srbench true models'!$A$1:$B$133,2,FALSE)</f>
        <v xml:space="preserve"> 3/(8*3.1415926535*G)*(c**2*k_f/r**2+H_G**2)</v>
      </c>
      <c r="D1060" s="3">
        <f>_xlfn.IFNA(VLOOKUP(CONCATENATE($A1060,"_",$B1060), 'Srbench noise 0'!$A$1:$AH$1291, 32, FALSE),"")</f>
        <v>1</v>
      </c>
      <c r="E1060" s="17">
        <f>_xlfn.IFNA(VLOOKUP(CONCATENATE($A1060,"_",$B1060), 'Srbench noise 0'!$A$1:$AH$1291, 34, FALSE),"")</f>
        <v>2E-8</v>
      </c>
      <c r="F1060" s="17">
        <f>_xlfn.IFNA(VLOOKUP(CONCATENATE($A1060,"_",$B1060), 'Srbench noise 0'!$A$1:$AH$1291, 16, FALSE),"")</f>
        <v>21</v>
      </c>
      <c r="G1060" s="17">
        <f>_xlfn.IFNA(VLOOKUP(CONCATENATE($A1060,"_",$B1060), 'Srbench noise 0'!$A$1:$AH$1291, 18, FALSE),"")</f>
        <v>101.6</v>
      </c>
      <c r="H1060" s="17" t="str">
        <f>_xlfn.IFNA(VLOOKUP(CONCATENATE($A1060,"_",$B1060), 'Srbench noise 0'!$A$1:$AH$1291, 28, FALSE),"")</f>
        <v>0.11936621*(x1*x4**2 + x2**2*x3**2)/(x0*x2**2)</v>
      </c>
      <c r="I1060" s="17">
        <f t="shared" si="96"/>
        <v>1</v>
      </c>
      <c r="J1060" s="17">
        <f t="shared" si="97"/>
        <v>1</v>
      </c>
      <c r="K1060" s="4">
        <f t="shared" si="98"/>
        <v>1</v>
      </c>
      <c r="L1060" s="3">
        <f>_xlfn.IFNA(VLOOKUP(CONCATENATE($A1060,"_",$B1060), 'Srbench noise 0.01'!$A$1:$AH$1291, 32, FALSE),"")</f>
        <v>0.99994015000000003</v>
      </c>
      <c r="M1060" s="17">
        <f>_xlfn.IFNA(VLOOKUP(CONCATENATE($A1060,"_",$B1060), 'Srbench noise 0.01'!$A$1:$AH$1291, 34, FALSE),"")</f>
        <v>5.7708799999999999E-3</v>
      </c>
      <c r="N1060" s="17">
        <f>_xlfn.IFNA(VLOOKUP(CONCATENATE($A1060,"_",$B1060), 'Srbench noise 0.01'!$A$1:$AH$1291, 16, FALSE),"")</f>
        <v>22</v>
      </c>
      <c r="O1060" s="17">
        <f>_xlfn.IFNA(VLOOKUP(CONCATENATE($A1060,"_",$B1060), 'Srbench noise 0.01'!$A$1:$AH$1291, 18, FALSE),"")</f>
        <v>108.6</v>
      </c>
      <c r="P1060" s="17" t="str">
        <f>_xlfn.IFNA(VLOOKUP(CONCATENATE($A1060,"_",$B1060), 'Srbench noise 0.01'!$A$1:$AH$1291, 28, FALSE),"")</f>
        <v>(0.12*x1*x4**2 + 0.12*x2**2*x3**2)/(x0*x2**2)</v>
      </c>
      <c r="Q1060" s="17">
        <f t="shared" si="99"/>
        <v>1</v>
      </c>
      <c r="R1060" s="17">
        <f t="shared" si="100"/>
        <v>0</v>
      </c>
      <c r="S1060" s="4">
        <f t="shared" si="101"/>
        <v>0</v>
      </c>
    </row>
    <row r="1061" spans="1:19" x14ac:dyDescent="0.25">
      <c r="A1061" t="s">
        <v>112</v>
      </c>
      <c r="B1061">
        <v>23654</v>
      </c>
      <c r="C1061" t="str">
        <f>VLOOKUP(A1061,'srbench true models'!$A$1:$B$133,2,FALSE)</f>
        <v xml:space="preserve"> 3/(8*3.1415926535*G)*(c**2*k_f/r**2+H_G**2)</v>
      </c>
      <c r="D1061" s="3">
        <f>_xlfn.IFNA(VLOOKUP(CONCATENATE($A1061,"_",$B1061), 'Srbench noise 0'!$A$1:$AH$1291, 32, FALSE),"")</f>
        <v>1</v>
      </c>
      <c r="E1061" s="17">
        <f>_xlfn.IFNA(VLOOKUP(CONCATENATE($A1061,"_",$B1061), 'Srbench noise 0'!$A$1:$AH$1291, 34, FALSE),"")</f>
        <v>2E-8</v>
      </c>
      <c r="F1061" s="17">
        <f>_xlfn.IFNA(VLOOKUP(CONCATENATE($A1061,"_",$B1061), 'Srbench noise 0'!$A$1:$AH$1291, 16, FALSE),"")</f>
        <v>21</v>
      </c>
      <c r="G1061" s="17">
        <f>_xlfn.IFNA(VLOOKUP(CONCATENATE($A1061,"_",$B1061), 'Srbench noise 0'!$A$1:$AH$1291, 18, FALSE),"")</f>
        <v>190.5</v>
      </c>
      <c r="H1061" s="17" t="str">
        <f>_xlfn.IFNA(VLOOKUP(CONCATENATE($A1061,"_",$B1061), 'Srbench noise 0'!$A$1:$AH$1291, 28, FALSE),"")</f>
        <v>0.11936621*(x1*x4**2 + x2**2*x3**2)/(x0*x2**2)</v>
      </c>
      <c r="I1061" s="17">
        <f t="shared" si="96"/>
        <v>1</v>
      </c>
      <c r="J1061" s="17">
        <f t="shared" si="97"/>
        <v>1</v>
      </c>
      <c r="K1061" s="4">
        <f t="shared" si="98"/>
        <v>1</v>
      </c>
      <c r="L1061" s="3">
        <f>_xlfn.IFNA(VLOOKUP(CONCATENATE($A1061,"_",$B1061), 'Srbench noise 0.01'!$A$1:$AH$1291, 32, FALSE),"")</f>
        <v>0.99994015000000003</v>
      </c>
      <c r="M1061" s="17">
        <f>_xlfn.IFNA(VLOOKUP(CONCATENATE($A1061,"_",$B1061), 'Srbench noise 0.01'!$A$1:$AH$1291, 34, FALSE),"")</f>
        <v>5.74326E-3</v>
      </c>
      <c r="N1061" s="17">
        <f>_xlfn.IFNA(VLOOKUP(CONCATENATE($A1061,"_",$B1061), 'Srbench noise 0.01'!$A$1:$AH$1291, 16, FALSE),"")</f>
        <v>22</v>
      </c>
      <c r="O1061" s="17">
        <f>_xlfn.IFNA(VLOOKUP(CONCATENATE($A1061,"_",$B1061), 'Srbench noise 0.01'!$A$1:$AH$1291, 18, FALSE),"")</f>
        <v>189.8</v>
      </c>
      <c r="P1061" s="17" t="str">
        <f>_xlfn.IFNA(VLOOKUP(CONCATENATE($A1061,"_",$B1061), 'Srbench noise 0.01'!$A$1:$AH$1291, 28, FALSE),"")</f>
        <v>(0.12*x1*x4**2 + 0.12*x2**2*x3**2)/(x0*x2**2)</v>
      </c>
      <c r="Q1061" s="17">
        <f t="shared" si="99"/>
        <v>1</v>
      </c>
      <c r="R1061" s="17">
        <f t="shared" si="100"/>
        <v>0</v>
      </c>
      <c r="S1061" s="4">
        <f t="shared" si="101"/>
        <v>0</v>
      </c>
    </row>
    <row r="1062" spans="1:19" x14ac:dyDescent="0.25">
      <c r="A1062" t="s">
        <v>112</v>
      </c>
      <c r="B1062">
        <v>28020</v>
      </c>
      <c r="C1062" t="str">
        <f>VLOOKUP(A1062,'srbench true models'!$A$1:$B$133,2,FALSE)</f>
        <v xml:space="preserve"> 3/(8*3.1415926535*G)*(c**2*k_f/r**2+H_G**2)</v>
      </c>
      <c r="D1062" s="3">
        <f>_xlfn.IFNA(VLOOKUP(CONCATENATE($A1062,"_",$B1062), 'Srbench noise 0'!$A$1:$AH$1291, 32, FALSE),"")</f>
        <v>1</v>
      </c>
      <c r="E1062" s="17">
        <f>_xlfn.IFNA(VLOOKUP(CONCATENATE($A1062,"_",$B1062), 'Srbench noise 0'!$A$1:$AH$1291, 34, FALSE),"")</f>
        <v>2E-8</v>
      </c>
      <c r="F1062" s="17">
        <f>_xlfn.IFNA(VLOOKUP(CONCATENATE($A1062,"_",$B1062), 'Srbench noise 0'!$A$1:$AH$1291, 16, FALSE),"")</f>
        <v>21</v>
      </c>
      <c r="G1062" s="17">
        <f>_xlfn.IFNA(VLOOKUP(CONCATENATE($A1062,"_",$B1062), 'Srbench noise 0'!$A$1:$AH$1291, 18, FALSE),"")</f>
        <v>463.7</v>
      </c>
      <c r="H1062" s="17" t="str">
        <f>_xlfn.IFNA(VLOOKUP(CONCATENATE($A1062,"_",$B1062), 'Srbench noise 0'!$A$1:$AH$1291, 28, FALSE),"")</f>
        <v>0.11936621*(x1*x4**2 + x2**2*x3**2)/(x0*x2**2)</v>
      </c>
      <c r="I1062" s="17">
        <f t="shared" si="96"/>
        <v>1</v>
      </c>
      <c r="J1062" s="17">
        <f t="shared" si="97"/>
        <v>1</v>
      </c>
      <c r="K1062" s="4">
        <f t="shared" si="98"/>
        <v>1</v>
      </c>
      <c r="L1062" s="3">
        <f>_xlfn.IFNA(VLOOKUP(CONCATENATE($A1062,"_",$B1062), 'Srbench noise 0.01'!$A$1:$AH$1291, 32, FALSE),"")</f>
        <v>0.99512955000000003</v>
      </c>
      <c r="M1062" s="17">
        <f>_xlfn.IFNA(VLOOKUP(CONCATENATE($A1062,"_",$B1062), 'Srbench noise 0.01'!$A$1:$AH$1291, 34, FALSE),"")</f>
        <v>5.202122E-2</v>
      </c>
      <c r="N1062" s="17">
        <f>_xlfn.IFNA(VLOOKUP(CONCATENATE($A1062,"_",$B1062), 'Srbench noise 0.01'!$A$1:$AH$1291, 16, FALSE),"")</f>
        <v>40</v>
      </c>
      <c r="O1062" s="17">
        <f>_xlfn.IFNA(VLOOKUP(CONCATENATE($A1062,"_",$B1062), 'Srbench noise 0.01'!$A$1:$AH$1291, 18, FALSE),"")</f>
        <v>303.8</v>
      </c>
      <c r="P1062" s="17" t="str">
        <f>_xlfn.IFNA(VLOOKUP(CONCATENATE($A1062,"_",$B1062), 'Srbench noise 0.01'!$A$1:$AH$1291, 28, FALSE),"")</f>
        <v>-0.11*x1/x0 - 0.5*x1*exp(x4)/(x0*(-x2 - 1)**5) + 0.23*x1*x4/(x0*x2) + 0.12*x3**2/x0</v>
      </c>
      <c r="Q1062" s="17">
        <f t="shared" si="99"/>
        <v>0</v>
      </c>
      <c r="R1062" s="17">
        <f t="shared" si="100"/>
        <v>0</v>
      </c>
      <c r="S1062" s="4">
        <f t="shared" si="101"/>
        <v>0</v>
      </c>
    </row>
    <row r="1063" spans="1:19" x14ac:dyDescent="0.25">
      <c r="A1063" t="s">
        <v>112</v>
      </c>
      <c r="B1063">
        <v>29910</v>
      </c>
      <c r="C1063" t="str">
        <f>VLOOKUP(A1063,'srbench true models'!$A$1:$B$133,2,FALSE)</f>
        <v xml:space="preserve"> 3/(8*3.1415926535*G)*(c**2*k_f/r**2+H_G**2)</v>
      </c>
      <c r="D1063" s="3">
        <f>_xlfn.IFNA(VLOOKUP(CONCATENATE($A1063,"_",$B1063), 'Srbench noise 0'!$A$1:$AH$1291, 32, FALSE),"")</f>
        <v>1</v>
      </c>
      <c r="E1063" s="17">
        <f>_xlfn.IFNA(VLOOKUP(CONCATENATE($A1063,"_",$B1063), 'Srbench noise 0'!$A$1:$AH$1291, 34, FALSE),"")</f>
        <v>2E-8</v>
      </c>
      <c r="F1063" s="17">
        <f>_xlfn.IFNA(VLOOKUP(CONCATENATE($A1063,"_",$B1063), 'Srbench noise 0'!$A$1:$AH$1291, 16, FALSE),"")</f>
        <v>21</v>
      </c>
      <c r="G1063" s="17">
        <f>_xlfn.IFNA(VLOOKUP(CONCATENATE($A1063,"_",$B1063), 'Srbench noise 0'!$A$1:$AH$1291, 18, FALSE),"")</f>
        <v>487.1</v>
      </c>
      <c r="H1063" s="17" t="str">
        <f>_xlfn.IFNA(VLOOKUP(CONCATENATE($A1063,"_",$B1063), 'Srbench noise 0'!$A$1:$AH$1291, 28, FALSE),"")</f>
        <v>0.11936621*x1*x4**2/(x0*x2**2) + 0.11936621*x3**2/x0</v>
      </c>
      <c r="I1063" s="17">
        <f t="shared" si="96"/>
        <v>1</v>
      </c>
      <c r="J1063" s="17">
        <f t="shared" si="97"/>
        <v>1</v>
      </c>
      <c r="K1063" s="4">
        <f t="shared" si="98"/>
        <v>1</v>
      </c>
      <c r="L1063" s="3">
        <f>_xlfn.IFNA(VLOOKUP(CONCATENATE($A1063,"_",$B1063), 'Srbench noise 0.01'!$A$1:$AH$1291, 32, FALSE),"")</f>
        <v>0.95714100000000002</v>
      </c>
      <c r="M1063" s="17">
        <f>_xlfn.IFNA(VLOOKUP(CONCATENATE($A1063,"_",$B1063), 'Srbench noise 0.01'!$A$1:$AH$1291, 34, FALSE),"")</f>
        <v>0.15391445000000001</v>
      </c>
      <c r="N1063" s="17">
        <f>_xlfn.IFNA(VLOOKUP(CONCATENATE($A1063,"_",$B1063), 'Srbench noise 0.01'!$A$1:$AH$1291, 16, FALSE),"")</f>
        <v>46</v>
      </c>
      <c r="O1063" s="17">
        <f>_xlfn.IFNA(VLOOKUP(CONCATENATE($A1063,"_",$B1063), 'Srbench noise 0.01'!$A$1:$AH$1291, 18, FALSE),"")</f>
        <v>268</v>
      </c>
      <c r="P1063" s="17" t="str">
        <f>_xlfn.IFNA(VLOOKUP(CONCATENATE($A1063,"_",$B1063), 'Srbench noise 0.01'!$A$1:$AH$1291, 28, FALSE),"")</f>
        <v>-0.e-2 + 0.13*x1*x4**2/(x0*x2**2) + 0.01*x2*exp(x3)/(x0*x4) + 0.97*x3*x4/(x0*(x2 + x4)) - 0.43*x4/(x0*x2)</v>
      </c>
      <c r="Q1063" s="17">
        <f t="shared" si="99"/>
        <v>0</v>
      </c>
      <c r="R1063" s="17">
        <f t="shared" si="100"/>
        <v>0</v>
      </c>
      <c r="S1063" s="4">
        <f t="shared" si="101"/>
        <v>0</v>
      </c>
    </row>
    <row r="1064" spans="1:19" x14ac:dyDescent="0.25">
      <c r="A1064" t="s">
        <v>128</v>
      </c>
      <c r="B1064">
        <v>860</v>
      </c>
      <c r="C1064" t="str">
        <f>VLOOKUP(A1064,'srbench true models'!$A$1:$B$133,2,FALSE)</f>
        <v xml:space="preserve"> -1/(8*3.1415926535*G)*(c**4*k_f/r**2+H_G**2*c**2*(1-2*alpha))</v>
      </c>
      <c r="D1064" s="3">
        <f>_xlfn.IFNA(VLOOKUP(CONCATENATE($A1064,"_",$B1064), 'Srbench noise 0'!$A$1:$AH$1291, 32, FALSE),"")</f>
        <v>1</v>
      </c>
      <c r="E1064" s="17">
        <f>_xlfn.IFNA(VLOOKUP(CONCATENATE($A1064,"_",$B1064), 'Srbench noise 0'!$A$1:$AH$1291, 34, FALSE),"")</f>
        <v>9.0999999999999997E-7</v>
      </c>
      <c r="F1064" s="17">
        <f>_xlfn.IFNA(VLOOKUP(CONCATENATE($A1064,"_",$B1064), 'Srbench noise 0'!$A$1:$AH$1291, 16, FALSE),"")</f>
        <v>31</v>
      </c>
      <c r="G1064" s="17">
        <f>_xlfn.IFNA(VLOOKUP(CONCATENATE($A1064,"_",$B1064), 'Srbench noise 0'!$A$1:$AH$1291, 18, FALSE),"")</f>
        <v>280.2</v>
      </c>
      <c r="H1064" s="17" t="str">
        <f>_xlfn.IFNA(VLOOKUP(CONCATENATE($A1064,"_",$B1064), 'Srbench noise 0'!$A$1:$AH$1291, 28, FALSE),"")</f>
        <v>(-0.03978874*x1*x5**4/x2**2 + 0.07957747*x3**2*x4*x5**2 - 0.03978874*x3**2*x5**2)/x0</v>
      </c>
      <c r="I1064" s="17">
        <f t="shared" si="96"/>
        <v>1</v>
      </c>
      <c r="J1064" s="17">
        <f t="shared" si="97"/>
        <v>1</v>
      </c>
      <c r="K1064" s="4">
        <f t="shared" si="98"/>
        <v>1</v>
      </c>
      <c r="L1064" s="3">
        <f>_xlfn.IFNA(VLOOKUP(CONCATENATE($A1064,"_",$B1064), 'Srbench noise 0.01'!$A$1:$AH$1291, 32, FALSE),"")</f>
        <v>0.99996238000000004</v>
      </c>
      <c r="M1064" s="17">
        <f>_xlfn.IFNA(VLOOKUP(CONCATENATE($A1064,"_",$B1064), 'Srbench noise 0.01'!$A$1:$AH$1291, 34, FALSE),"")</f>
        <v>7.5053270000000005E-2</v>
      </c>
      <c r="N1064" s="17">
        <f>_xlfn.IFNA(VLOOKUP(CONCATENATE($A1064,"_",$B1064), 'Srbench noise 0.01'!$A$1:$AH$1291, 16, FALSE),"")</f>
        <v>31</v>
      </c>
      <c r="O1064" s="17">
        <f>_xlfn.IFNA(VLOOKUP(CONCATENATE($A1064,"_",$B1064), 'Srbench noise 0.01'!$A$1:$AH$1291, 18, FALSE),"")</f>
        <v>312.5</v>
      </c>
      <c r="P1064" s="17" t="str">
        <f>_xlfn.IFNA(VLOOKUP(CONCATENATE($A1064,"_",$B1064), 'Srbench noise 0.01'!$A$1:$AH$1291, 28, FALSE),"")</f>
        <v>(-0.04*x1*x5**4/x2**2 + 0.08*x3**2*x4*x5**2 - 0.04*x3**2*x5**2)/x0</v>
      </c>
      <c r="Q1064" s="17">
        <f t="shared" si="99"/>
        <v>1</v>
      </c>
      <c r="R1064" s="17">
        <f t="shared" si="100"/>
        <v>0</v>
      </c>
      <c r="S1064" s="4">
        <f t="shared" si="101"/>
        <v>0</v>
      </c>
    </row>
    <row r="1065" spans="1:19" x14ac:dyDescent="0.25">
      <c r="A1065" t="s">
        <v>128</v>
      </c>
      <c r="B1065">
        <v>4426</v>
      </c>
      <c r="C1065" t="str">
        <f>VLOOKUP(A1065,'srbench true models'!$A$1:$B$133,2,FALSE)</f>
        <v xml:space="preserve"> -1/(8*3.1415926535*G)*(c**4*k_f/r**2+H_G**2*c**2*(1-2*alpha))</v>
      </c>
      <c r="D1065" s="3">
        <f>_xlfn.IFNA(VLOOKUP(CONCATENATE($A1065,"_",$B1065), 'Srbench noise 0'!$A$1:$AH$1291, 32, FALSE),"")</f>
        <v>1</v>
      </c>
      <c r="E1065" s="17">
        <f>_xlfn.IFNA(VLOOKUP(CONCATENATE($A1065,"_",$B1065), 'Srbench noise 0'!$A$1:$AH$1291, 34, FALSE),"")</f>
        <v>8.9999999999999996E-7</v>
      </c>
      <c r="F1065" s="17">
        <f>_xlfn.IFNA(VLOOKUP(CONCATENATE($A1065,"_",$B1065), 'Srbench noise 0'!$A$1:$AH$1291, 16, FALSE),"")</f>
        <v>31</v>
      </c>
      <c r="G1065" s="17">
        <f>_xlfn.IFNA(VLOOKUP(CONCATENATE($A1065,"_",$B1065), 'Srbench noise 0'!$A$1:$AH$1291, 18, FALSE),"")</f>
        <v>1607.3</v>
      </c>
      <c r="H1065" s="17" t="str">
        <f>_xlfn.IFNA(VLOOKUP(CONCATENATE($A1065,"_",$B1065), 'Srbench noise 0'!$A$1:$AH$1291, 28, FALSE),"")</f>
        <v>(-0.03978874*x1*x5**4/x2**2 + 0.07957747*x3**2*x4*x5**2 - 0.03978874*x3**2*x5**2)/x0</v>
      </c>
      <c r="I1065" s="17">
        <f t="shared" si="96"/>
        <v>1</v>
      </c>
      <c r="J1065" s="17">
        <f t="shared" si="97"/>
        <v>1</v>
      </c>
      <c r="K1065" s="4">
        <f t="shared" si="98"/>
        <v>1</v>
      </c>
      <c r="L1065" s="3">
        <f>_xlfn.IFNA(VLOOKUP(CONCATENATE($A1065,"_",$B1065), 'Srbench noise 0.01'!$A$1:$AH$1291, 32, FALSE),"")</f>
        <v>0.99984645999999999</v>
      </c>
      <c r="M1065" s="17">
        <f>_xlfn.IFNA(VLOOKUP(CONCATENATE($A1065,"_",$B1065), 'Srbench noise 0.01'!$A$1:$AH$1291, 34, FALSE),"")</f>
        <v>0.14641267999999999</v>
      </c>
      <c r="N1065" s="17">
        <f>_xlfn.IFNA(VLOOKUP(CONCATENATE($A1065,"_",$B1065), 'Srbench noise 0.01'!$A$1:$AH$1291, 16, FALSE),"")</f>
        <v>33</v>
      </c>
      <c r="O1065" s="17">
        <f>_xlfn.IFNA(VLOOKUP(CONCATENATE($A1065,"_",$B1065), 'Srbench noise 0.01'!$A$1:$AH$1291, 18, FALSE),"")</f>
        <v>417.8</v>
      </c>
      <c r="P1065" s="17" t="str">
        <f>_xlfn.IFNA(VLOOKUP(CONCATENATE($A1065,"_",$B1065), 'Srbench noise 0.01'!$A$1:$AH$1291, 28, FALSE),"")</f>
        <v>(0.34*x1*(0.88 - x5)**3 + x2**2*x3**2*x5**2*(0.08*x4 - 0.04))/(x0*x2**2)</v>
      </c>
      <c r="Q1065" s="17">
        <f t="shared" si="99"/>
        <v>1</v>
      </c>
      <c r="R1065" s="17">
        <f t="shared" si="100"/>
        <v>0</v>
      </c>
      <c r="S1065" s="4">
        <f t="shared" si="101"/>
        <v>0</v>
      </c>
    </row>
    <row r="1066" spans="1:19" x14ac:dyDescent="0.25">
      <c r="A1066" t="s">
        <v>128</v>
      </c>
      <c r="B1066">
        <v>5390</v>
      </c>
      <c r="C1066" t="str">
        <f>VLOOKUP(A1066,'srbench true models'!$A$1:$B$133,2,FALSE)</f>
        <v xml:space="preserve"> -1/(8*3.1415926535*G)*(c**4*k_f/r**2+H_G**2*c**2*(1-2*alpha))</v>
      </c>
      <c r="D1066" s="3">
        <f>_xlfn.IFNA(VLOOKUP(CONCATENATE($A1066,"_",$B1066), 'Srbench noise 0'!$A$1:$AH$1291, 32, FALSE),"")</f>
        <v>1</v>
      </c>
      <c r="E1066" s="17">
        <f>_xlfn.IFNA(VLOOKUP(CONCATENATE($A1066,"_",$B1066), 'Srbench noise 0'!$A$1:$AH$1291, 34, FALSE),"")</f>
        <v>8.8999999999999995E-7</v>
      </c>
      <c r="F1066" s="17">
        <f>_xlfn.IFNA(VLOOKUP(CONCATENATE($A1066,"_",$B1066), 'Srbench noise 0'!$A$1:$AH$1291, 16, FALSE),"")</f>
        <v>28</v>
      </c>
      <c r="G1066" s="17">
        <f>_xlfn.IFNA(VLOOKUP(CONCATENATE($A1066,"_",$B1066), 'Srbench noise 0'!$A$1:$AH$1291, 18, FALSE),"")</f>
        <v>236</v>
      </c>
      <c r="H1066" s="17" t="str">
        <f>_xlfn.IFNA(VLOOKUP(CONCATENATE($A1066,"_",$B1066), 'Srbench noise 0'!$A$1:$AH$1291, 28, FALSE),"")</f>
        <v>x5**2*(-0.03978874*x1*x5**2/x2**2 + 0.07957747*x3**2*x4 - 0.03978874*x3**2)/x0</v>
      </c>
      <c r="I1066" s="17">
        <f t="shared" si="96"/>
        <v>1</v>
      </c>
      <c r="J1066" s="17">
        <f t="shared" si="97"/>
        <v>1</v>
      </c>
      <c r="K1066" s="4">
        <f t="shared" si="98"/>
        <v>1</v>
      </c>
      <c r="L1066" s="3">
        <f>_xlfn.IFNA(VLOOKUP(CONCATENATE($A1066,"_",$B1066), 'Srbench noise 0.01'!$A$1:$AH$1291, 32, FALSE),"")</f>
        <v>0.99996193</v>
      </c>
      <c r="M1066" s="17">
        <f>_xlfn.IFNA(VLOOKUP(CONCATENATE($A1066,"_",$B1066), 'Srbench noise 0.01'!$A$1:$AH$1291, 34, FALSE),"")</f>
        <v>7.331725E-2</v>
      </c>
      <c r="N1066" s="17">
        <f>_xlfn.IFNA(VLOOKUP(CONCATENATE($A1066,"_",$B1066), 'Srbench noise 0.01'!$A$1:$AH$1291, 16, FALSE),"")</f>
        <v>28</v>
      </c>
      <c r="O1066" s="17">
        <f>_xlfn.IFNA(VLOOKUP(CONCATENATE($A1066,"_",$B1066), 'Srbench noise 0.01'!$A$1:$AH$1291, 18, FALSE),"")</f>
        <v>222.4</v>
      </c>
      <c r="P1066" s="17" t="str">
        <f>_xlfn.IFNA(VLOOKUP(CONCATENATE($A1066,"_",$B1066), 'Srbench noise 0.01'!$A$1:$AH$1291, 28, FALSE),"")</f>
        <v>x5**2*(-0.04*x1*x5**2/x2**2 + 0.08*x3**2*x4 - 0.04*x3**2)/x0</v>
      </c>
      <c r="Q1066" s="17">
        <f t="shared" si="99"/>
        <v>1</v>
      </c>
      <c r="R1066" s="17">
        <f t="shared" si="100"/>
        <v>0</v>
      </c>
      <c r="S1066" s="4">
        <f t="shared" si="101"/>
        <v>0</v>
      </c>
    </row>
    <row r="1067" spans="1:19" x14ac:dyDescent="0.25">
      <c r="A1067" t="s">
        <v>128</v>
      </c>
      <c r="B1067">
        <v>14423</v>
      </c>
      <c r="C1067" t="str">
        <f>VLOOKUP(A1067,'srbench true models'!$A$1:$B$133,2,FALSE)</f>
        <v xml:space="preserve"> -1/(8*3.1415926535*G)*(c**4*k_f/r**2+H_G**2*c**2*(1-2*alpha))</v>
      </c>
      <c r="D1067" s="3">
        <f>_xlfn.IFNA(VLOOKUP(CONCATENATE($A1067,"_",$B1067), 'Srbench noise 0'!$A$1:$AH$1291, 32, FALSE),"")</f>
        <v>1</v>
      </c>
      <c r="E1067" s="17">
        <f>_xlfn.IFNA(VLOOKUP(CONCATENATE($A1067,"_",$B1067), 'Srbench noise 0'!$A$1:$AH$1291, 34, FALSE),"")</f>
        <v>8.9999999999999996E-7</v>
      </c>
      <c r="F1067" s="17">
        <f>_xlfn.IFNA(VLOOKUP(CONCATENATE($A1067,"_",$B1067), 'Srbench noise 0'!$A$1:$AH$1291, 16, FALSE),"")</f>
        <v>31</v>
      </c>
      <c r="G1067" s="17">
        <f>_xlfn.IFNA(VLOOKUP(CONCATENATE($A1067,"_",$B1067), 'Srbench noise 0'!$A$1:$AH$1291, 18, FALSE),"")</f>
        <v>776.4</v>
      </c>
      <c r="H1067" s="17" t="str">
        <f>_xlfn.IFNA(VLOOKUP(CONCATENATE($A1067,"_",$B1067), 'Srbench noise 0'!$A$1:$AH$1291, 28, FALSE),"")</f>
        <v>(-0.03978874*x1*x5**4/x2**2 + 0.07957747*x3**2*x4*x5**2 - 0.03978874*x3**2*x5**2)/x0</v>
      </c>
      <c r="I1067" s="17">
        <f t="shared" si="96"/>
        <v>1</v>
      </c>
      <c r="J1067" s="17">
        <f t="shared" si="97"/>
        <v>1</v>
      </c>
      <c r="K1067" s="4">
        <f t="shared" si="98"/>
        <v>1</v>
      </c>
      <c r="L1067" s="3">
        <f>_xlfn.IFNA(VLOOKUP(CONCATENATE($A1067,"_",$B1067), 'Srbench noise 0.01'!$A$1:$AH$1291, 32, FALSE),"")</f>
        <v>0.99381766999999999</v>
      </c>
      <c r="M1067" s="17">
        <f>_xlfn.IFNA(VLOOKUP(CONCATENATE($A1067,"_",$B1067), 'Srbench noise 0.01'!$A$1:$AH$1291, 34, FALSE),"")</f>
        <v>0.93662619999999996</v>
      </c>
      <c r="N1067" s="17">
        <f>_xlfn.IFNA(VLOOKUP(CONCATENATE($A1067,"_",$B1067), 'Srbench noise 0.01'!$A$1:$AH$1291, 16, FALSE),"")</f>
        <v>60</v>
      </c>
      <c r="O1067" s="17">
        <f>_xlfn.IFNA(VLOOKUP(CONCATENATE($A1067,"_",$B1067), 'Srbench noise 0.01'!$A$1:$AH$1291, 18, FALSE),"")</f>
        <v>471.4</v>
      </c>
      <c r="P1067" s="17" t="str">
        <f>_xlfn.IFNA(VLOOKUP(CONCATENATE($A1067,"_",$B1067), 'Srbench noise 0.01'!$A$1:$AH$1291, 28, FALSE),"")</f>
        <v>-0.02*x1*x5**2*(-0.5*x4 + x5 + x4/x2)**2/(x0*x2) + 0.08*x3**2*x4*x5**2/x0 - 0.04*x3**2*x5**2*log(x2 + x4)**2/(x0*(x2 + x4 - 2))</v>
      </c>
      <c r="Q1067" s="17">
        <f t="shared" si="99"/>
        <v>0</v>
      </c>
      <c r="R1067" s="17">
        <f t="shared" si="100"/>
        <v>0</v>
      </c>
      <c r="S1067" s="4">
        <f t="shared" si="101"/>
        <v>0</v>
      </c>
    </row>
    <row r="1068" spans="1:19" x14ac:dyDescent="0.25">
      <c r="A1068" t="s">
        <v>128</v>
      </c>
      <c r="B1068">
        <v>15795</v>
      </c>
      <c r="C1068" t="str">
        <f>VLOOKUP(A1068,'srbench true models'!$A$1:$B$133,2,FALSE)</f>
        <v xml:space="preserve"> -1/(8*3.1415926535*G)*(c**4*k_f/r**2+H_G**2*c**2*(1-2*alpha))</v>
      </c>
      <c r="D1068" s="3">
        <f>_xlfn.IFNA(VLOOKUP(CONCATENATE($A1068,"_",$B1068), 'Srbench noise 0'!$A$1:$AH$1291, 32, FALSE),"")</f>
        <v>1</v>
      </c>
      <c r="E1068" s="17">
        <f>_xlfn.IFNA(VLOOKUP(CONCATENATE($A1068,"_",$B1068), 'Srbench noise 0'!$A$1:$AH$1291, 34, FALSE),"")</f>
        <v>8.9999999999999996E-7</v>
      </c>
      <c r="F1068" s="17">
        <f>_xlfn.IFNA(VLOOKUP(CONCATENATE($A1068,"_",$B1068), 'Srbench noise 0'!$A$1:$AH$1291, 16, FALSE),"")</f>
        <v>28</v>
      </c>
      <c r="G1068" s="17">
        <f>_xlfn.IFNA(VLOOKUP(CONCATENATE($A1068,"_",$B1068), 'Srbench noise 0'!$A$1:$AH$1291, 18, FALSE),"")</f>
        <v>248.1</v>
      </c>
      <c r="H1068" s="17" t="str">
        <f>_xlfn.IFNA(VLOOKUP(CONCATENATE($A1068,"_",$B1068), 'Srbench noise 0'!$A$1:$AH$1291, 28, FALSE),"")</f>
        <v>x5**2*(-0.03978874*x1*x5**2/x2**2 + 0.07957747*x3**2*x4 - 0.03978874*x3**2)/x0</v>
      </c>
      <c r="I1068" s="17">
        <f t="shared" si="96"/>
        <v>1</v>
      </c>
      <c r="J1068" s="17">
        <f t="shared" si="97"/>
        <v>1</v>
      </c>
      <c r="K1068" s="4">
        <f t="shared" si="98"/>
        <v>1</v>
      </c>
      <c r="L1068" s="3">
        <f>_xlfn.IFNA(VLOOKUP(CONCATENATE($A1068,"_",$B1068), 'Srbench noise 0.01'!$A$1:$AH$1291, 32, FALSE),"")</f>
        <v>0.99996211000000002</v>
      </c>
      <c r="M1068" s="17">
        <f>_xlfn.IFNA(VLOOKUP(CONCATENATE($A1068,"_",$B1068), 'Srbench noise 0.01'!$A$1:$AH$1291, 34, FALSE),"")</f>
        <v>7.4112709999999998E-2</v>
      </c>
      <c r="N1068" s="17">
        <f>_xlfn.IFNA(VLOOKUP(CONCATENATE($A1068,"_",$B1068), 'Srbench noise 0.01'!$A$1:$AH$1291, 16, FALSE),"")</f>
        <v>28</v>
      </c>
      <c r="O1068" s="17">
        <f>_xlfn.IFNA(VLOOKUP(CONCATENATE($A1068,"_",$B1068), 'Srbench noise 0.01'!$A$1:$AH$1291, 18, FALSE),"")</f>
        <v>253.5</v>
      </c>
      <c r="P1068" s="17" t="str">
        <f>_xlfn.IFNA(VLOOKUP(CONCATENATE($A1068,"_",$B1068), 'Srbench noise 0.01'!$A$1:$AH$1291, 28, FALSE),"")</f>
        <v>x5**2*(-0.04*x1*x5**2/x2**2 + 0.08*x3**2*x4 - 0.04*x3**2)/x0</v>
      </c>
      <c r="Q1068" s="17">
        <f t="shared" si="99"/>
        <v>1</v>
      </c>
      <c r="R1068" s="17">
        <f t="shared" si="100"/>
        <v>0</v>
      </c>
      <c r="S1068" s="4">
        <f t="shared" si="101"/>
        <v>0</v>
      </c>
    </row>
    <row r="1069" spans="1:19" x14ac:dyDescent="0.25">
      <c r="A1069" t="s">
        <v>128</v>
      </c>
      <c r="B1069">
        <v>16850</v>
      </c>
      <c r="C1069" t="str">
        <f>VLOOKUP(A1069,'srbench true models'!$A$1:$B$133,2,FALSE)</f>
        <v xml:space="preserve"> -1/(8*3.1415926535*G)*(c**4*k_f/r**2+H_G**2*c**2*(1-2*alpha))</v>
      </c>
      <c r="D1069" s="3">
        <f>_xlfn.IFNA(VLOOKUP(CONCATENATE($A1069,"_",$B1069), 'Srbench noise 0'!$A$1:$AH$1291, 32, FALSE),"")</f>
        <v>1</v>
      </c>
      <c r="E1069" s="17">
        <f>_xlfn.IFNA(VLOOKUP(CONCATENATE($A1069,"_",$B1069), 'Srbench noise 0'!$A$1:$AH$1291, 34, FALSE),"")</f>
        <v>9.0999999999999997E-7</v>
      </c>
      <c r="F1069" s="17">
        <f>_xlfn.IFNA(VLOOKUP(CONCATENATE($A1069,"_",$B1069), 'Srbench noise 0'!$A$1:$AH$1291, 16, FALSE),"")</f>
        <v>29</v>
      </c>
      <c r="G1069" s="17">
        <f>_xlfn.IFNA(VLOOKUP(CONCATENATE($A1069,"_",$B1069), 'Srbench noise 0'!$A$1:$AH$1291, 18, FALSE),"")</f>
        <v>1583</v>
      </c>
      <c r="H1069" s="17" t="str">
        <f>_xlfn.IFNA(VLOOKUP(CONCATENATE($A1069,"_",$B1069), 'Srbench noise 0'!$A$1:$AH$1291, 28, FALSE),"")</f>
        <v>(-0.03978874*x1*x5**4 + x2**2*x3**2*x5**2*(0.07957747*x4 - 0.03978874))/(x0*x2**2)</v>
      </c>
      <c r="I1069" s="17">
        <f t="shared" si="96"/>
        <v>1</v>
      </c>
      <c r="J1069" s="17">
        <f t="shared" si="97"/>
        <v>1</v>
      </c>
      <c r="K1069" s="4">
        <f t="shared" si="98"/>
        <v>1</v>
      </c>
      <c r="L1069" s="3">
        <f>_xlfn.IFNA(VLOOKUP(CONCATENATE($A1069,"_",$B1069), 'Srbench noise 0.01'!$A$1:$AH$1291, 32, FALSE),"")</f>
        <v>0.99996207999999998</v>
      </c>
      <c r="M1069" s="17">
        <f>_xlfn.IFNA(VLOOKUP(CONCATENATE($A1069,"_",$B1069), 'Srbench noise 0.01'!$A$1:$AH$1291, 34, FALSE),"")</f>
        <v>7.275943E-2</v>
      </c>
      <c r="N1069" s="17">
        <f>_xlfn.IFNA(VLOOKUP(CONCATENATE($A1069,"_",$B1069), 'Srbench noise 0.01'!$A$1:$AH$1291, 16, FALSE),"")</f>
        <v>29</v>
      </c>
      <c r="O1069" s="17">
        <f>_xlfn.IFNA(VLOOKUP(CONCATENATE($A1069,"_",$B1069), 'Srbench noise 0.01'!$A$1:$AH$1291, 18, FALSE),"")</f>
        <v>186.1</v>
      </c>
      <c r="P1069" s="17" t="str">
        <f>_xlfn.IFNA(VLOOKUP(CONCATENATE($A1069,"_",$B1069), 'Srbench noise 0.01'!$A$1:$AH$1291, 28, FALSE),"")</f>
        <v>(-0.04*x1*x5**4 + x2**2*x3**2*x5**2*(0.08*x4 - 0.04))/(x0*x2**2)</v>
      </c>
      <c r="Q1069" s="17">
        <f t="shared" si="99"/>
        <v>1</v>
      </c>
      <c r="R1069" s="17">
        <f t="shared" si="100"/>
        <v>0</v>
      </c>
      <c r="S1069" s="4">
        <f t="shared" si="101"/>
        <v>0</v>
      </c>
    </row>
    <row r="1070" spans="1:19" x14ac:dyDescent="0.25">
      <c r="A1070" t="s">
        <v>128</v>
      </c>
      <c r="B1070">
        <v>21962</v>
      </c>
      <c r="C1070" t="str">
        <f>VLOOKUP(A1070,'srbench true models'!$A$1:$B$133,2,FALSE)</f>
        <v xml:space="preserve"> -1/(8*3.1415926535*G)*(c**4*k_f/r**2+H_G**2*c**2*(1-2*alpha))</v>
      </c>
      <c r="D1070" s="3">
        <f>_xlfn.IFNA(VLOOKUP(CONCATENATE($A1070,"_",$B1070), 'Srbench noise 0'!$A$1:$AH$1291, 32, FALSE),"")</f>
        <v>1</v>
      </c>
      <c r="E1070" s="17">
        <f>_xlfn.IFNA(VLOOKUP(CONCATENATE($A1070,"_",$B1070), 'Srbench noise 0'!$A$1:$AH$1291, 34, FALSE),"")</f>
        <v>8.9999999999999996E-7</v>
      </c>
      <c r="F1070" s="17">
        <f>_xlfn.IFNA(VLOOKUP(CONCATENATE($A1070,"_",$B1070), 'Srbench noise 0'!$A$1:$AH$1291, 16, FALSE),"")</f>
        <v>31</v>
      </c>
      <c r="G1070" s="17">
        <f>_xlfn.IFNA(VLOOKUP(CONCATENATE($A1070,"_",$B1070), 'Srbench noise 0'!$A$1:$AH$1291, 18, FALSE),"")</f>
        <v>755.3</v>
      </c>
      <c r="H1070" s="17" t="str">
        <f>_xlfn.IFNA(VLOOKUP(CONCATENATE($A1070,"_",$B1070), 'Srbench noise 0'!$A$1:$AH$1291, 28, FALSE),"")</f>
        <v>(-0.03978874*x1*x5**4/x2**2 + 0.07957747*x3**2*x4*x5**2 - 0.03978874*x3**2*x5**2)/x0</v>
      </c>
      <c r="I1070" s="17">
        <f t="shared" si="96"/>
        <v>1</v>
      </c>
      <c r="J1070" s="17">
        <f t="shared" si="97"/>
        <v>1</v>
      </c>
      <c r="K1070" s="4">
        <f t="shared" si="98"/>
        <v>1</v>
      </c>
      <c r="L1070" s="3">
        <f>_xlfn.IFNA(VLOOKUP(CONCATENATE($A1070,"_",$B1070), 'Srbench noise 0.01'!$A$1:$AH$1291, 32, FALSE),"")</f>
        <v>0.99996178000000002</v>
      </c>
      <c r="M1070" s="17">
        <f>_xlfn.IFNA(VLOOKUP(CONCATENATE($A1070,"_",$B1070), 'Srbench noise 0.01'!$A$1:$AH$1291, 34, FALSE),"")</f>
        <v>7.1971950000000007E-2</v>
      </c>
      <c r="N1070" s="17">
        <f>_xlfn.IFNA(VLOOKUP(CONCATENATE($A1070,"_",$B1070), 'Srbench noise 0.01'!$A$1:$AH$1291, 16, FALSE),"")</f>
        <v>31</v>
      </c>
      <c r="O1070" s="17">
        <f>_xlfn.IFNA(VLOOKUP(CONCATENATE($A1070,"_",$B1070), 'Srbench noise 0.01'!$A$1:$AH$1291, 18, FALSE),"")</f>
        <v>217.8</v>
      </c>
      <c r="P1070" s="17" t="str">
        <f>_xlfn.IFNA(VLOOKUP(CONCATENATE($A1070,"_",$B1070), 'Srbench noise 0.01'!$A$1:$AH$1291, 28, FALSE),"")</f>
        <v>(-0.04*x1*x5**4/x2**2 + 0.08*x3**2*x4*x5**2 - 0.04*x3**2*x5**2)/x0</v>
      </c>
      <c r="Q1070" s="17">
        <f t="shared" si="99"/>
        <v>1</v>
      </c>
      <c r="R1070" s="17">
        <f t="shared" si="100"/>
        <v>0</v>
      </c>
      <c r="S1070" s="4">
        <f t="shared" si="101"/>
        <v>0</v>
      </c>
    </row>
    <row r="1071" spans="1:19" x14ac:dyDescent="0.25">
      <c r="A1071" t="s">
        <v>128</v>
      </c>
      <c r="B1071">
        <v>23654</v>
      </c>
      <c r="C1071" t="str">
        <f>VLOOKUP(A1071,'srbench true models'!$A$1:$B$133,2,FALSE)</f>
        <v xml:space="preserve"> -1/(8*3.1415926535*G)*(c**4*k_f/r**2+H_G**2*c**2*(1-2*alpha))</v>
      </c>
      <c r="D1071" s="3">
        <f>_xlfn.IFNA(VLOOKUP(CONCATENATE($A1071,"_",$B1071), 'Srbench noise 0'!$A$1:$AH$1291, 32, FALSE),"")</f>
        <v>1</v>
      </c>
      <c r="E1071" s="17">
        <f>_xlfn.IFNA(VLOOKUP(CONCATENATE($A1071,"_",$B1071), 'Srbench noise 0'!$A$1:$AH$1291, 34, FALSE),"")</f>
        <v>8.9999999999999996E-7</v>
      </c>
      <c r="F1071" s="17">
        <f>_xlfn.IFNA(VLOOKUP(CONCATENATE($A1071,"_",$B1071), 'Srbench noise 0'!$A$1:$AH$1291, 16, FALSE),"")</f>
        <v>31</v>
      </c>
      <c r="G1071" s="17">
        <f>_xlfn.IFNA(VLOOKUP(CONCATENATE($A1071,"_",$B1071), 'Srbench noise 0'!$A$1:$AH$1291, 18, FALSE),"")</f>
        <v>204.5</v>
      </c>
      <c r="H1071" s="17" t="str">
        <f>_xlfn.IFNA(VLOOKUP(CONCATENATE($A1071,"_",$B1071), 'Srbench noise 0'!$A$1:$AH$1291, 28, FALSE),"")</f>
        <v>(-0.03978874*x1*x5**4/x2**2 + 0.07957747*x3**2*x4*x5**2 - 0.03978874*x3**2*x5**2)/x0</v>
      </c>
      <c r="I1071" s="17">
        <f t="shared" si="96"/>
        <v>1</v>
      </c>
      <c r="J1071" s="17">
        <f t="shared" si="97"/>
        <v>1</v>
      </c>
      <c r="K1071" s="4">
        <f t="shared" si="98"/>
        <v>1</v>
      </c>
      <c r="L1071" s="3">
        <f>_xlfn.IFNA(VLOOKUP(CONCATENATE($A1071,"_",$B1071), 'Srbench noise 0.01'!$A$1:$AH$1291, 32, FALSE),"")</f>
        <v>0.99995621999999995</v>
      </c>
      <c r="M1071" s="17">
        <f>_xlfn.IFNA(VLOOKUP(CONCATENATE($A1071,"_",$B1071), 'Srbench noise 0.01'!$A$1:$AH$1291, 34, FALSE),"")</f>
        <v>7.9878500000000005E-2</v>
      </c>
      <c r="N1071" s="17">
        <f>_xlfn.IFNA(VLOOKUP(CONCATENATE($A1071,"_",$B1071), 'Srbench noise 0.01'!$A$1:$AH$1291, 16, FALSE),"")</f>
        <v>34</v>
      </c>
      <c r="O1071" s="17">
        <f>_xlfn.IFNA(VLOOKUP(CONCATENATE($A1071,"_",$B1071), 'Srbench noise 0.01'!$A$1:$AH$1291, 18, FALSE),"")</f>
        <v>239.5</v>
      </c>
      <c r="P1071" s="17" t="str">
        <f>_xlfn.IFNA(VLOOKUP(CONCATENATE($A1071,"_",$B1071), 'Srbench noise 0.01'!$A$1:$AH$1291, 28, FALSE),"")</f>
        <v>(0.01*x0 - 0.04*x1*x5**4/x2**2 + 0.08*x3**2*x4*x5**2 - 0.04*x3**2*x5**2)/x0</v>
      </c>
      <c r="Q1071" s="17">
        <f t="shared" si="99"/>
        <v>1</v>
      </c>
      <c r="R1071" s="17">
        <f t="shared" si="100"/>
        <v>0</v>
      </c>
      <c r="S1071" s="4">
        <f t="shared" si="101"/>
        <v>0</v>
      </c>
    </row>
    <row r="1072" spans="1:19" x14ac:dyDescent="0.25">
      <c r="A1072" t="s">
        <v>128</v>
      </c>
      <c r="B1072">
        <v>28020</v>
      </c>
      <c r="C1072" t="str">
        <f>VLOOKUP(A1072,'srbench true models'!$A$1:$B$133,2,FALSE)</f>
        <v xml:space="preserve"> -1/(8*3.1415926535*G)*(c**4*k_f/r**2+H_G**2*c**2*(1-2*alpha))</v>
      </c>
      <c r="D1072" s="3">
        <f>_xlfn.IFNA(VLOOKUP(CONCATENATE($A1072,"_",$B1072), 'Srbench noise 0'!$A$1:$AH$1291, 32, FALSE),"")</f>
        <v>1</v>
      </c>
      <c r="E1072" s="17">
        <f>_xlfn.IFNA(VLOOKUP(CONCATENATE($A1072,"_",$B1072), 'Srbench noise 0'!$A$1:$AH$1291, 34, FALSE),"")</f>
        <v>8.9999999999999996E-7</v>
      </c>
      <c r="F1072" s="17">
        <f>_xlfn.IFNA(VLOOKUP(CONCATENATE($A1072,"_",$B1072), 'Srbench noise 0'!$A$1:$AH$1291, 16, FALSE),"")</f>
        <v>28</v>
      </c>
      <c r="G1072" s="17">
        <f>_xlfn.IFNA(VLOOKUP(CONCATENATE($A1072,"_",$B1072), 'Srbench noise 0'!$A$1:$AH$1291, 18, FALSE),"")</f>
        <v>250.2</v>
      </c>
      <c r="H1072" s="17" t="str">
        <f>_xlfn.IFNA(VLOOKUP(CONCATENATE($A1072,"_",$B1072), 'Srbench noise 0'!$A$1:$AH$1291, 28, FALSE),"")</f>
        <v>x5**2*(-0.03978874*x1*x5**2/x2**2 + 0.07957747*x3**2*x4 - 0.03978874*x3**2)/x0</v>
      </c>
      <c r="I1072" s="17">
        <f t="shared" si="96"/>
        <v>1</v>
      </c>
      <c r="J1072" s="17">
        <f t="shared" si="97"/>
        <v>1</v>
      </c>
      <c r="K1072" s="4">
        <f t="shared" si="98"/>
        <v>1</v>
      </c>
      <c r="L1072" s="3">
        <f>_xlfn.IFNA(VLOOKUP(CONCATENATE($A1072,"_",$B1072), 'Srbench noise 0.01'!$A$1:$AH$1291, 32, FALSE),"")</f>
        <v>0.99996200999999996</v>
      </c>
      <c r="M1072" s="17">
        <f>_xlfn.IFNA(VLOOKUP(CONCATENATE($A1072,"_",$B1072), 'Srbench noise 0.01'!$A$1:$AH$1291, 34, FALSE),"")</f>
        <v>7.2987350000000006E-2</v>
      </c>
      <c r="N1072" s="17">
        <f>_xlfn.IFNA(VLOOKUP(CONCATENATE($A1072,"_",$B1072), 'Srbench noise 0.01'!$A$1:$AH$1291, 16, FALSE),"")</f>
        <v>28</v>
      </c>
      <c r="O1072" s="17">
        <f>_xlfn.IFNA(VLOOKUP(CONCATENATE($A1072,"_",$B1072), 'Srbench noise 0.01'!$A$1:$AH$1291, 18, FALSE),"")</f>
        <v>211</v>
      </c>
      <c r="P1072" s="17" t="str">
        <f>_xlfn.IFNA(VLOOKUP(CONCATENATE($A1072,"_",$B1072), 'Srbench noise 0.01'!$A$1:$AH$1291, 28, FALSE),"")</f>
        <v>x5**2*(-0.04*x1*x5**2/x2**2 + 0.08*x3**2*x4 - 0.04*x3**2)/x0</v>
      </c>
      <c r="Q1072" s="17">
        <f t="shared" si="99"/>
        <v>1</v>
      </c>
      <c r="R1072" s="17">
        <f t="shared" si="100"/>
        <v>0</v>
      </c>
      <c r="S1072" s="4">
        <f t="shared" si="101"/>
        <v>0</v>
      </c>
    </row>
    <row r="1073" spans="1:19" x14ac:dyDescent="0.25">
      <c r="A1073" t="s">
        <v>128</v>
      </c>
      <c r="B1073">
        <v>29910</v>
      </c>
      <c r="C1073" t="str">
        <f>VLOOKUP(A1073,'srbench true models'!$A$1:$B$133,2,FALSE)</f>
        <v xml:space="preserve"> -1/(8*3.1415926535*G)*(c**4*k_f/r**2+H_G**2*c**2*(1-2*alpha))</v>
      </c>
      <c r="D1073" s="3">
        <f>_xlfn.IFNA(VLOOKUP(CONCATENATE($A1073,"_",$B1073), 'Srbench noise 0'!$A$1:$AH$1291, 32, FALSE),"")</f>
        <v>1</v>
      </c>
      <c r="E1073" s="17">
        <f>_xlfn.IFNA(VLOOKUP(CONCATENATE($A1073,"_",$B1073), 'Srbench noise 0'!$A$1:$AH$1291, 34, FALSE),"")</f>
        <v>8.9999999999999996E-7</v>
      </c>
      <c r="F1073" s="17">
        <f>_xlfn.IFNA(VLOOKUP(CONCATENATE($A1073,"_",$B1073), 'Srbench noise 0'!$A$1:$AH$1291, 16, FALSE),"")</f>
        <v>31</v>
      </c>
      <c r="G1073" s="17">
        <f>_xlfn.IFNA(VLOOKUP(CONCATENATE($A1073,"_",$B1073), 'Srbench noise 0'!$A$1:$AH$1291, 18, FALSE),"")</f>
        <v>189.5</v>
      </c>
      <c r="H1073" s="17" t="str">
        <f>_xlfn.IFNA(VLOOKUP(CONCATENATE($A1073,"_",$B1073), 'Srbench noise 0'!$A$1:$AH$1291, 28, FALSE),"")</f>
        <v>(-0.03978874*x1*x5**4/x2**2 + 0.07957747*x3**2*x4*x5**2 - 0.03978874*x3**2*x5**2)/x0</v>
      </c>
      <c r="I1073" s="17">
        <f t="shared" si="96"/>
        <v>1</v>
      </c>
      <c r="J1073" s="17">
        <f t="shared" si="97"/>
        <v>1</v>
      </c>
      <c r="K1073" s="4">
        <f t="shared" si="98"/>
        <v>1</v>
      </c>
      <c r="L1073" s="3">
        <f>_xlfn.IFNA(VLOOKUP(CONCATENATE($A1073,"_",$B1073), 'Srbench noise 0.01'!$A$1:$AH$1291, 32, FALSE),"")</f>
        <v>0.99996189999999996</v>
      </c>
      <c r="M1073" s="17">
        <f>_xlfn.IFNA(VLOOKUP(CONCATENATE($A1073,"_",$B1073), 'Srbench noise 0.01'!$A$1:$AH$1291, 34, FALSE),"")</f>
        <v>7.3751449999999996E-2</v>
      </c>
      <c r="N1073" s="17">
        <f>_xlfn.IFNA(VLOOKUP(CONCATENATE($A1073,"_",$B1073), 'Srbench noise 0.01'!$A$1:$AH$1291, 16, FALSE),"")</f>
        <v>31</v>
      </c>
      <c r="O1073" s="17">
        <f>_xlfn.IFNA(VLOOKUP(CONCATENATE($A1073,"_",$B1073), 'Srbench noise 0.01'!$A$1:$AH$1291, 18, FALSE),"")</f>
        <v>155.30000000000001</v>
      </c>
      <c r="P1073" s="17" t="str">
        <f>_xlfn.IFNA(VLOOKUP(CONCATENATE($A1073,"_",$B1073), 'Srbench noise 0.01'!$A$1:$AH$1291, 28, FALSE),"")</f>
        <v>(-0.04*x1*x5**4/x2**2 + 0.08*x3**2*x4*x5**2 - 0.04*x3**2*x5**2)/x0</v>
      </c>
      <c r="Q1073" s="17">
        <f t="shared" si="99"/>
        <v>1</v>
      </c>
      <c r="R1073" s="17">
        <f t="shared" si="100"/>
        <v>0</v>
      </c>
      <c r="S1073" s="4">
        <f t="shared" si="101"/>
        <v>0</v>
      </c>
    </row>
    <row r="1074" spans="1:19" x14ac:dyDescent="0.25">
      <c r="A1074" t="s">
        <v>132</v>
      </c>
      <c r="B1074">
        <v>860</v>
      </c>
      <c r="C1074" t="str">
        <f>VLOOKUP(A1074,'srbench true models'!$A$1:$B$133,2,FALSE)</f>
        <v xml:space="preserve"> m*k_G/L**2*(1+sqrt(1+2*E_n*L**2/(m*k_G**2))*cos(theta1-theta2))</v>
      </c>
      <c r="D1074" s="3">
        <f>_xlfn.IFNA(VLOOKUP(CONCATENATE($A1074,"_",$B1074), 'Srbench noise 0'!$A$1:$AH$1291, 32, FALSE),"")</f>
        <v>-37.381261090000002</v>
      </c>
      <c r="E1074" s="17">
        <f>_xlfn.IFNA(VLOOKUP(CONCATENATE($A1074,"_",$B1074), 'Srbench noise 0'!$A$1:$AH$1291, 34, FALSE),"")</f>
        <v>12.530501129999999</v>
      </c>
      <c r="F1074" s="17">
        <f>_xlfn.IFNA(VLOOKUP(CONCATENATE($A1074,"_",$B1074), 'Srbench noise 0'!$A$1:$AH$1291, 16, FALSE),"")</f>
        <v>51</v>
      </c>
      <c r="G1074" s="17">
        <f>_xlfn.IFNA(VLOOKUP(CONCATENATE($A1074,"_",$B1074), 'Srbench noise 0'!$A$1:$AH$1291, 18, FALSE),"")</f>
        <v>3600.9</v>
      </c>
      <c r="H1074" s="17" t="str">
        <f>_xlfn.IFNA(VLOOKUP(CONCATENATE($A1074,"_",$B1074), 'Srbench noise 0'!$A$1:$AH$1291, 28, FALSE),"")</f>
        <v>0.57619451*x0*x1/x2 + 4.89146615*x0*sin(x4)*sin(x5)/(x2**2 + x2/x1 + 1/x1) + 0.41177415*x1/(x2**10*x4) - 1.22333107 + 3.94e-6/x5**x1 + 2.28359454/x2</v>
      </c>
      <c r="I1074" s="17">
        <f t="shared" si="96"/>
        <v>0</v>
      </c>
      <c r="J1074" s="17">
        <f t="shared" si="97"/>
        <v>0</v>
      </c>
      <c r="K1074" s="4">
        <f t="shared" si="98"/>
        <v>0</v>
      </c>
      <c r="L1074" s="3">
        <f>_xlfn.IFNA(VLOOKUP(CONCATENATE($A1074,"_",$B1074), 'Srbench noise 0.01'!$A$1:$AH$1291, 32, FALSE),"")</f>
        <v>-1.71753065</v>
      </c>
      <c r="M1074" s="17">
        <f>_xlfn.IFNA(VLOOKUP(CONCATENATE($A1074,"_",$B1074), 'Srbench noise 0.01'!$A$1:$AH$1291, 34, FALSE),"")</f>
        <v>3.33423377</v>
      </c>
      <c r="N1074" s="17">
        <f>_xlfn.IFNA(VLOOKUP(CONCATENATE($A1074,"_",$B1074), 'Srbench noise 0.01'!$A$1:$AH$1291, 16, FALSE),"")</f>
        <v>44</v>
      </c>
      <c r="O1074" s="17">
        <f>_xlfn.IFNA(VLOOKUP(CONCATENATE($A1074,"_",$B1074), 'Srbench noise 0.01'!$A$1:$AH$1291, 18, FALSE),"")</f>
        <v>3603.1</v>
      </c>
      <c r="P1074" s="17" t="str">
        <f>_xlfn.IFNA(VLOOKUP(CONCATENATE($A1074,"_",$B1074), 'Srbench noise 0.01'!$A$1:$AH$1291, 28, FALSE),"")</f>
        <v>0.57*x0*x1/x2 + 4.89*x0*sin(x4)*sin(x5)/(x2**2 + x2/x1 + 1/x1) + 0.41*x1/(x2**10*x4) - 1.22 + 2.3/x2</v>
      </c>
      <c r="Q1074" s="17">
        <f t="shared" si="99"/>
        <v>0</v>
      </c>
      <c r="R1074" s="17">
        <f t="shared" si="100"/>
        <v>0</v>
      </c>
      <c r="S1074" s="4">
        <f t="shared" si="101"/>
        <v>0</v>
      </c>
    </row>
    <row r="1075" spans="1:19" x14ac:dyDescent="0.25">
      <c r="A1075" t="s">
        <v>132</v>
      </c>
      <c r="B1075">
        <v>4426</v>
      </c>
      <c r="C1075" t="str">
        <f>VLOOKUP(A1075,'srbench true models'!$A$1:$B$133,2,FALSE)</f>
        <v xml:space="preserve"> m*k_G/L**2*(1+sqrt(1+2*E_n*L**2/(m*k_G**2))*cos(theta1-theta2))</v>
      </c>
      <c r="D1075" s="3">
        <f>_xlfn.IFNA(VLOOKUP(CONCATENATE($A1075,"_",$B1075), 'Srbench noise 0'!$A$1:$AH$1291, 32, FALSE),"")</f>
        <v>0.30388843999999998</v>
      </c>
      <c r="E1075" s="17">
        <f>_xlfn.IFNA(VLOOKUP(CONCATENATE($A1075,"_",$B1075), 'Srbench noise 0'!$A$1:$AH$1291, 34, FALSE),"")</f>
        <v>1.6849467300000001</v>
      </c>
      <c r="F1075" s="17">
        <f>_xlfn.IFNA(VLOOKUP(CONCATENATE($A1075,"_",$B1075), 'Srbench noise 0'!$A$1:$AH$1291, 16, FALSE),"")</f>
        <v>9</v>
      </c>
      <c r="G1075" s="17">
        <f>_xlfn.IFNA(VLOOKUP(CONCATENATE($A1075,"_",$B1075), 'Srbench noise 0'!$A$1:$AH$1291, 18, FALSE),"")</f>
        <v>3601.5</v>
      </c>
      <c r="H1075" s="17" t="str">
        <f>_xlfn.IFNA(VLOOKUP(CONCATENATE($A1075,"_",$B1075), 'Srbench noise 0'!$A$1:$AH$1291, 28, FALSE),"")</f>
        <v>1.15511666*x0*x1/x2**2 - 0.18798794</v>
      </c>
      <c r="I1075" s="17">
        <f t="shared" si="96"/>
        <v>0</v>
      </c>
      <c r="J1075" s="17">
        <f t="shared" si="97"/>
        <v>0</v>
      </c>
      <c r="K1075" s="4">
        <f t="shared" si="98"/>
        <v>0</v>
      </c>
      <c r="L1075" s="3">
        <f>_xlfn.IFNA(VLOOKUP(CONCATENATE($A1075,"_",$B1075), 'Srbench noise 0.01'!$A$1:$AH$1291, 32, FALSE),"")</f>
        <v>0.30437948999999997</v>
      </c>
      <c r="M1075" s="17">
        <f>_xlfn.IFNA(VLOOKUP(CONCATENATE($A1075,"_",$B1075), 'Srbench noise 0.01'!$A$1:$AH$1291, 34, FALSE),"")</f>
        <v>1.6843523300000001</v>
      </c>
      <c r="N1075" s="17">
        <f>_xlfn.IFNA(VLOOKUP(CONCATENATE($A1075,"_",$B1075), 'Srbench noise 0.01'!$A$1:$AH$1291, 16, FALSE),"")</f>
        <v>9</v>
      </c>
      <c r="O1075" s="17">
        <f>_xlfn.IFNA(VLOOKUP(CONCATENATE($A1075,"_",$B1075), 'Srbench noise 0.01'!$A$1:$AH$1291, 18, FALSE),"")</f>
        <v>3600.6</v>
      </c>
      <c r="P1075" s="17" t="str">
        <f>_xlfn.IFNA(VLOOKUP(CONCATENATE($A1075,"_",$B1075), 'Srbench noise 0.01'!$A$1:$AH$1291, 28, FALSE),"")</f>
        <v>1.15*x0*x1/x2**2 - 0.19</v>
      </c>
      <c r="Q1075" s="17">
        <f t="shared" si="99"/>
        <v>0</v>
      </c>
      <c r="R1075" s="17">
        <f t="shared" si="100"/>
        <v>0</v>
      </c>
      <c r="S1075" s="4">
        <f t="shared" si="101"/>
        <v>0</v>
      </c>
    </row>
    <row r="1076" spans="1:19" x14ac:dyDescent="0.25">
      <c r="A1076" t="s">
        <v>132</v>
      </c>
      <c r="B1076">
        <v>5390</v>
      </c>
      <c r="C1076" t="str">
        <f>VLOOKUP(A1076,'srbench true models'!$A$1:$B$133,2,FALSE)</f>
        <v xml:space="preserve"> m*k_G/L**2*(1+sqrt(1+2*E_n*L**2/(m*k_G**2))*cos(theta1-theta2))</v>
      </c>
      <c r="D1076" s="3">
        <f>_xlfn.IFNA(VLOOKUP(CONCATENATE($A1076,"_",$B1076), 'Srbench noise 0'!$A$1:$AH$1291, 32, FALSE),"")</f>
        <v>0.65349685999999996</v>
      </c>
      <c r="E1076" s="17">
        <f>_xlfn.IFNA(VLOOKUP(CONCATENATE($A1076,"_",$B1076), 'Srbench noise 0'!$A$1:$AH$1291, 34, FALSE),"")</f>
        <v>1.2024615299999999</v>
      </c>
      <c r="F1076" s="17">
        <f>_xlfn.IFNA(VLOOKUP(CONCATENATE($A1076,"_",$B1076), 'Srbench noise 0'!$A$1:$AH$1291, 16, FALSE),"")</f>
        <v>38</v>
      </c>
      <c r="G1076" s="17">
        <f>_xlfn.IFNA(VLOOKUP(CONCATENATE($A1076,"_",$B1076), 'Srbench noise 0'!$A$1:$AH$1291, 18, FALSE),"")</f>
        <v>3600.6</v>
      </c>
      <c r="H1076" s="17" t="str">
        <f>_xlfn.IFNA(VLOOKUP(CONCATENATE($A1076,"_",$B1076), 'Srbench noise 0'!$A$1:$AH$1291, 28, FALSE),"")</f>
        <v>0.8866208*x0*(x1/(x2 + 1))**x1 + 2.01459647*x0*sin(x4)*sin(x5)/(x2*(0.31830989*x2 + 1/x1)) - 0.48331029 + 1.25080161/x2</v>
      </c>
      <c r="I1076" s="17">
        <f t="shared" si="96"/>
        <v>0</v>
      </c>
      <c r="J1076" s="17">
        <f t="shared" si="97"/>
        <v>0</v>
      </c>
      <c r="K1076" s="4">
        <f t="shared" si="98"/>
        <v>0</v>
      </c>
      <c r="L1076" s="3">
        <f>_xlfn.IFNA(VLOOKUP(CONCATENATE($A1076,"_",$B1076), 'Srbench noise 0.01'!$A$1:$AH$1291, 32, FALSE),"")</f>
        <v>0.65352538999999998</v>
      </c>
      <c r="M1076" s="17">
        <f>_xlfn.IFNA(VLOOKUP(CONCATENATE($A1076,"_",$B1076), 'Srbench noise 0.01'!$A$1:$AH$1291, 34, FALSE),"")</f>
        <v>1.20241204</v>
      </c>
      <c r="N1076" s="17">
        <f>_xlfn.IFNA(VLOOKUP(CONCATENATE($A1076,"_",$B1076), 'Srbench noise 0.01'!$A$1:$AH$1291, 16, FALSE),"")</f>
        <v>38</v>
      </c>
      <c r="O1076" s="17">
        <f>_xlfn.IFNA(VLOOKUP(CONCATENATE($A1076,"_",$B1076), 'Srbench noise 0.01'!$A$1:$AH$1291, 18, FALSE),"")</f>
        <v>3602</v>
      </c>
      <c r="P1076" s="17" t="str">
        <f>_xlfn.IFNA(VLOOKUP(CONCATENATE($A1076,"_",$B1076), 'Srbench noise 0.01'!$A$1:$AH$1291, 28, FALSE),"")</f>
        <v>0.89*x0*(x1/(x2 + 1))**x1 + 2.01*x0*sin(x4)*sin(x5)/(x2*(0.32*x2 + 1/x1)) - 0.48 + 1.24/x2</v>
      </c>
      <c r="Q1076" s="17">
        <f t="shared" si="99"/>
        <v>0</v>
      </c>
      <c r="R1076" s="17">
        <f t="shared" si="100"/>
        <v>0</v>
      </c>
      <c r="S1076" s="4">
        <f t="shared" si="101"/>
        <v>0</v>
      </c>
    </row>
    <row r="1077" spans="1:19" x14ac:dyDescent="0.25">
      <c r="A1077" t="s">
        <v>132</v>
      </c>
      <c r="B1077">
        <v>14423</v>
      </c>
      <c r="C1077" t="str">
        <f>VLOOKUP(A1077,'srbench true models'!$A$1:$B$133,2,FALSE)</f>
        <v xml:space="preserve"> m*k_G/L**2*(1+sqrt(1+2*E_n*L**2/(m*k_G**2))*cos(theta1-theta2))</v>
      </c>
      <c r="D1077" s="3">
        <f>_xlfn.IFNA(VLOOKUP(CONCATENATE($A1077,"_",$B1077), 'Srbench noise 0'!$A$1:$AH$1291, 32, FALSE),"")</f>
        <v>0.24452619</v>
      </c>
      <c r="E1077" s="17">
        <f>_xlfn.IFNA(VLOOKUP(CONCATENATE($A1077,"_",$B1077), 'Srbench noise 0'!$A$1:$AH$1291, 34, FALSE),"")</f>
        <v>1.77580319</v>
      </c>
      <c r="F1077" s="17">
        <f>_xlfn.IFNA(VLOOKUP(CONCATENATE($A1077,"_",$B1077), 'Srbench noise 0'!$A$1:$AH$1291, 16, FALSE),"")</f>
        <v>35</v>
      </c>
      <c r="G1077" s="17">
        <f>_xlfn.IFNA(VLOOKUP(CONCATENATE($A1077,"_",$B1077), 'Srbench noise 0'!$A$1:$AH$1291, 18, FALSE),"")</f>
        <v>3600.6</v>
      </c>
      <c r="H1077" s="17" t="str">
        <f>_xlfn.IFNA(VLOOKUP(CONCATENATE($A1077,"_",$B1077), 'Srbench noise 0'!$A$1:$AH$1291, 28, FALSE),"")</f>
        <v>-0.32519967*x2 + 0.68745605*log(x1) + 0.97964986 - 6.68727048/x2**47 + 6.33863813*(4**x0*log(x3))**0.5*log(x1)/(x1*x2**5*x3**0.5)</v>
      </c>
      <c r="I1077" s="17">
        <f t="shared" si="96"/>
        <v>0</v>
      </c>
      <c r="J1077" s="17">
        <f t="shared" si="97"/>
        <v>0</v>
      </c>
      <c r="K1077" s="4">
        <f t="shared" si="98"/>
        <v>0</v>
      </c>
      <c r="L1077" s="3">
        <f>_xlfn.IFNA(VLOOKUP(CONCATENATE($A1077,"_",$B1077), 'Srbench noise 0.01'!$A$1:$AH$1291, 32, FALSE),"")</f>
        <v>0.24069940000000001</v>
      </c>
      <c r="M1077" s="17">
        <f>_xlfn.IFNA(VLOOKUP(CONCATENATE($A1077,"_",$B1077), 'Srbench noise 0.01'!$A$1:$AH$1291, 34, FALSE),"")</f>
        <v>1.7802951</v>
      </c>
      <c r="N1077" s="17">
        <f>_xlfn.IFNA(VLOOKUP(CONCATENATE($A1077,"_",$B1077), 'Srbench noise 0.01'!$A$1:$AH$1291, 16, FALSE),"")</f>
        <v>34</v>
      </c>
      <c r="O1077" s="17">
        <f>_xlfn.IFNA(VLOOKUP(CONCATENATE($A1077,"_",$B1077), 'Srbench noise 0.01'!$A$1:$AH$1291, 18, FALSE),"")</f>
        <v>3600.5</v>
      </c>
      <c r="P1077" s="17" t="str">
        <f>_xlfn.IFNA(VLOOKUP(CONCATENATE($A1077,"_",$B1077), 'Srbench noise 0.01'!$A$1:$AH$1291, 28, FALSE),"")</f>
        <v>0.7*x1/x2 - 7.01/x2**50 + 6.52*(4**x0*log(x3)/x3)**0.5*sin(log(x1))/(x1*x2**5)</v>
      </c>
      <c r="Q1077" s="17">
        <f t="shared" si="99"/>
        <v>0</v>
      </c>
      <c r="R1077" s="17">
        <f t="shared" si="100"/>
        <v>0</v>
      </c>
      <c r="S1077" s="4">
        <f t="shared" si="101"/>
        <v>0</v>
      </c>
    </row>
    <row r="1078" spans="1:19" x14ac:dyDescent="0.25">
      <c r="A1078" t="s">
        <v>132</v>
      </c>
      <c r="B1078">
        <v>15795</v>
      </c>
      <c r="C1078" t="str">
        <f>VLOOKUP(A1078,'srbench true models'!$A$1:$B$133,2,FALSE)</f>
        <v xml:space="preserve"> m*k_G/L**2*(1+sqrt(1+2*E_n*L**2/(m*k_G**2))*cos(theta1-theta2))</v>
      </c>
      <c r="D1078" s="3">
        <f>_xlfn.IFNA(VLOOKUP(CONCATENATE($A1078,"_",$B1078), 'Srbench noise 0'!$A$1:$AH$1291, 32, FALSE),"")</f>
        <v>0.99998547999999998</v>
      </c>
      <c r="E1078" s="17">
        <f>_xlfn.IFNA(VLOOKUP(CONCATENATE($A1078,"_",$B1078), 'Srbench noise 0'!$A$1:$AH$1291, 34, FALSE),"")</f>
        <v>7.6781499999999999E-3</v>
      </c>
      <c r="F1078" s="17">
        <f>_xlfn.IFNA(VLOOKUP(CONCATENATE($A1078,"_",$B1078), 'Srbench noise 0'!$A$1:$AH$1291, 16, FALSE),"")</f>
        <v>37</v>
      </c>
      <c r="G1078" s="17">
        <f>_xlfn.IFNA(VLOOKUP(CONCATENATE($A1078,"_",$B1078), 'Srbench noise 0'!$A$1:$AH$1291, 18, FALSE),"")</f>
        <v>3602</v>
      </c>
      <c r="H1078" s="17" t="str">
        <f>_xlfn.IFNA(VLOOKUP(CONCATENATE($A1078,"_",$B1078), 'Srbench noise 0'!$A$1:$AH$1291, 28, FALSE),"")</f>
        <v>1.00088078*x0*x1/x2**2 - 1.41490501*(0.5*x0**2*x1**2/x2**4 + x0*x3/x2**2)**0.5*sin(-x4 + x5 + 11)</v>
      </c>
      <c r="I1078" s="17">
        <f t="shared" si="96"/>
        <v>1</v>
      </c>
      <c r="J1078" s="17">
        <f t="shared" si="97"/>
        <v>0</v>
      </c>
      <c r="K1078" s="4">
        <f t="shared" si="98"/>
        <v>0</v>
      </c>
      <c r="L1078" s="3">
        <f>_xlfn.IFNA(VLOOKUP(CONCATENATE($A1078,"_",$B1078), 'Srbench noise 0.01'!$A$1:$AH$1291, 32, FALSE),"")</f>
        <v>0.99896728999999995</v>
      </c>
      <c r="M1078" s="17">
        <f>_xlfn.IFNA(VLOOKUP(CONCATENATE($A1078,"_",$B1078), 'Srbench noise 0.01'!$A$1:$AH$1291, 34, FALSE),"")</f>
        <v>6.4751740000000002E-2</v>
      </c>
      <c r="N1078" s="17">
        <f>_xlfn.IFNA(VLOOKUP(CONCATENATE($A1078,"_",$B1078), 'Srbench noise 0.01'!$A$1:$AH$1291, 16, FALSE),"")</f>
        <v>48</v>
      </c>
      <c r="O1078" s="17">
        <f>_xlfn.IFNA(VLOOKUP(CONCATENATE($A1078,"_",$B1078), 'Srbench noise 0.01'!$A$1:$AH$1291, 18, FALSE),"")</f>
        <v>658.7</v>
      </c>
      <c r="P1078" s="17" t="str">
        <f>_xlfn.IFNA(VLOOKUP(CONCATENATE($A1078,"_",$B1078), 'Srbench noise 0.01'!$A$1:$AH$1291, 28, FALSE),"")</f>
        <v>0.74*x0*x1*sin(x4 - x5 + log(1 + 1/x1) + 1.14)/x2**2 + x0*x1/x2**2 + 1.01*(x0*x3/x2**2)**0.5*sin(x4 - x5 + log(x1 + 3.14)) - 0.e-2</v>
      </c>
      <c r="Q1078" s="17">
        <f t="shared" si="99"/>
        <v>0</v>
      </c>
      <c r="R1078" s="17">
        <f t="shared" si="100"/>
        <v>0</v>
      </c>
      <c r="S1078" s="4">
        <f t="shared" si="101"/>
        <v>0</v>
      </c>
    </row>
    <row r="1079" spans="1:19" x14ac:dyDescent="0.25">
      <c r="A1079" t="s">
        <v>132</v>
      </c>
      <c r="B1079">
        <v>16850</v>
      </c>
      <c r="C1079" t="str">
        <f>VLOOKUP(A1079,'srbench true models'!$A$1:$B$133,2,FALSE)</f>
        <v xml:space="preserve"> m*k_G/L**2*(1+sqrt(1+2*E_n*L**2/(m*k_G**2))*cos(theta1-theta2))</v>
      </c>
      <c r="D1079" s="3">
        <f>_xlfn.IFNA(VLOOKUP(CONCATENATE($A1079,"_",$B1079), 'Srbench noise 0'!$A$1:$AH$1291, 32, FALSE),"")</f>
        <v>0.65535270999999995</v>
      </c>
      <c r="E1079" s="17">
        <f>_xlfn.IFNA(VLOOKUP(CONCATENATE($A1079,"_",$B1079), 'Srbench noise 0'!$A$1:$AH$1291, 34, FALSE),"")</f>
        <v>1.20146325</v>
      </c>
      <c r="F1079" s="17">
        <f>_xlfn.IFNA(VLOOKUP(CONCATENATE($A1079,"_",$B1079), 'Srbench noise 0'!$A$1:$AH$1291, 16, FALSE),"")</f>
        <v>31</v>
      </c>
      <c r="G1079" s="17">
        <f>_xlfn.IFNA(VLOOKUP(CONCATENATE($A1079,"_",$B1079), 'Srbench noise 0'!$A$1:$AH$1291, 18, FALSE),"")</f>
        <v>3600.4</v>
      </c>
      <c r="H1079" s="17" t="str">
        <f>_xlfn.IFNA(VLOOKUP(CONCATENATE($A1079,"_",$B1079), 'Srbench noise 0'!$A$1:$AH$1291, 28, FALSE),"")</f>
        <v>1.89045128*x0*sin(x4)*sin(x5)/x2 + 1.00944378 + 8.96407024*log(x0*x1/x2**2)/(x2 + 1/x3 + 1/x1)**2</v>
      </c>
      <c r="I1079" s="17">
        <f t="shared" si="96"/>
        <v>0</v>
      </c>
      <c r="J1079" s="17">
        <f t="shared" si="97"/>
        <v>0</v>
      </c>
      <c r="K1079" s="4">
        <f t="shared" si="98"/>
        <v>0</v>
      </c>
      <c r="L1079" s="3">
        <f>_xlfn.IFNA(VLOOKUP(CONCATENATE($A1079,"_",$B1079), 'Srbench noise 0.01'!$A$1:$AH$1291, 32, FALSE),"")</f>
        <v>0.80734254999999999</v>
      </c>
      <c r="M1079" s="17">
        <f>_xlfn.IFNA(VLOOKUP(CONCATENATE($A1079,"_",$B1079), 'Srbench noise 0.01'!$A$1:$AH$1291, 34, FALSE),"")</f>
        <v>0.89828874000000003</v>
      </c>
      <c r="N1079" s="17">
        <f>_xlfn.IFNA(VLOOKUP(CONCATENATE($A1079,"_",$B1079), 'Srbench noise 0.01'!$A$1:$AH$1291, 16, FALSE),"")</f>
        <v>73</v>
      </c>
      <c r="O1079" s="17">
        <f>_xlfn.IFNA(VLOOKUP(CONCATENATE($A1079,"_",$B1079), 'Srbench noise 0.01'!$A$1:$AH$1291, 18, FALSE),"")</f>
        <v>3600.6</v>
      </c>
      <c r="P1079" s="17" t="str">
        <f>_xlfn.IFNA(VLOOKUP(CONCATENATE($A1079,"_",$B1079), 'Srbench noise 0.01'!$A$1:$AH$1291, 28, FALSE),"")</f>
        <v>1.44*x0*x1/x2**2 + 0.28 - 1.08*(x0**2*x1**2/(x2**4*x3**2) + x0*x1*x2/x3 + x0*x4*x5/(x3 + x4) - 0.5*x0*x5/(1 + x3/x1))**0.5*log((x4 - x5)**4 + 0.1)/(x2 + 1/x3)**2</v>
      </c>
      <c r="Q1079" s="17">
        <f t="shared" si="99"/>
        <v>0</v>
      </c>
      <c r="R1079" s="17">
        <f t="shared" si="100"/>
        <v>0</v>
      </c>
      <c r="S1079" s="4">
        <f t="shared" si="101"/>
        <v>0</v>
      </c>
    </row>
    <row r="1080" spans="1:19" x14ac:dyDescent="0.25">
      <c r="A1080" t="s">
        <v>132</v>
      </c>
      <c r="B1080">
        <v>21962</v>
      </c>
      <c r="C1080" t="str">
        <f>VLOOKUP(A1080,'srbench true models'!$A$1:$B$133,2,FALSE)</f>
        <v xml:space="preserve"> m*k_G/L**2*(1+sqrt(1+2*E_n*L**2/(m*k_G**2))*cos(theta1-theta2))</v>
      </c>
      <c r="D1080" s="3">
        <f>_xlfn.IFNA(VLOOKUP(CONCATENATE($A1080,"_",$B1080), 'Srbench noise 0'!$A$1:$AH$1291, 32, FALSE),"")</f>
        <v>-2.6971767799999999</v>
      </c>
      <c r="E1080" s="17">
        <f>_xlfn.IFNA(VLOOKUP(CONCATENATE($A1080,"_",$B1080), 'Srbench noise 0'!$A$1:$AH$1291, 34, FALSE),"")</f>
        <v>3.83340521</v>
      </c>
      <c r="F1080" s="17">
        <f>_xlfn.IFNA(VLOOKUP(CONCATENATE($A1080,"_",$B1080), 'Srbench noise 0'!$A$1:$AH$1291, 16, FALSE),"")</f>
        <v>109</v>
      </c>
      <c r="G1080" s="17">
        <f>_xlfn.IFNA(VLOOKUP(CONCATENATE($A1080,"_",$B1080), 'Srbench noise 0'!$A$1:$AH$1291, 18, FALSE),"")</f>
        <v>3603</v>
      </c>
      <c r="H1080" s="17" t="str">
        <f>_xlfn.IFNA(VLOOKUP(CONCATENATE($A1080,"_",$B1080), 'Srbench noise 0'!$A$1:$AH$1291, 28, FALSE),"")</f>
        <v>65.55737869*x0**2*x1**2/(x5**2*(x4 + 1)**4*(x2/x4 + 1/x5)**4) + 46.50633287*x0*cos(log(x4**x1*(1/x5)**x1))/((x2/x4 + 1/x5)**2*(x0 + x4 + x5/x1)**2) - 1.41811916*sin(0.41919731/(x2/x4 + 1/x5)**2) + 0.03299324/x5 + 14.16918811/(x5*(x4 + x5/x1**5)**2*(x2/x4 + 1/x5)**2)</v>
      </c>
      <c r="I1080" s="17">
        <f t="shared" si="96"/>
        <v>0</v>
      </c>
      <c r="J1080" s="17">
        <f t="shared" si="97"/>
        <v>0</v>
      </c>
      <c r="K1080" s="4">
        <f t="shared" si="98"/>
        <v>0</v>
      </c>
      <c r="L1080" s="3">
        <f>_xlfn.IFNA(VLOOKUP(CONCATENATE($A1080,"_",$B1080), 'Srbench noise 0.01'!$A$1:$AH$1291, 32, FALSE),"")</f>
        <v>-2.1130685200000001</v>
      </c>
      <c r="M1080" s="17">
        <f>_xlfn.IFNA(VLOOKUP(CONCATENATE($A1080,"_",$B1080), 'Srbench noise 0.01'!$A$1:$AH$1291, 34, FALSE),"")</f>
        <v>3.51757981</v>
      </c>
      <c r="N1080" s="17">
        <f>_xlfn.IFNA(VLOOKUP(CONCATENATE($A1080,"_",$B1080), 'Srbench noise 0.01'!$A$1:$AH$1291, 16, FALSE),"")</f>
        <v>109</v>
      </c>
      <c r="O1080" s="17">
        <f>_xlfn.IFNA(VLOOKUP(CONCATENATE($A1080,"_",$B1080), 'Srbench noise 0.01'!$A$1:$AH$1291, 18, FALSE),"")</f>
        <v>3602.9</v>
      </c>
      <c r="P1080" s="17" t="str">
        <f>_xlfn.IFNA(VLOOKUP(CONCATENATE($A1080,"_",$B1080), 'Srbench noise 0.01'!$A$1:$AH$1291, 28, FALSE),"")</f>
        <v>65.71*x0**2*x1**2/(x5**2*(x4 + 1)**4*(x2/x4 + 1/x5)**4) + 46.5*x0*cos(log(x4**x1*(1/x5)**x1))/((x2/x4 + 1/x5)**2*(x0 + x4 + x5/x1)**2) - 1.42*sin(0.42/(x2/x4 + 1/x5)**2) + 0.03/x5 + 14.17/(x5*(x4 + x5/x1**5)**2*(x2/x4 + 1/x5)**2)</v>
      </c>
      <c r="Q1080" s="17">
        <f t="shared" si="99"/>
        <v>0</v>
      </c>
      <c r="R1080" s="17">
        <f t="shared" si="100"/>
        <v>0</v>
      </c>
      <c r="S1080" s="4">
        <f t="shared" si="101"/>
        <v>0</v>
      </c>
    </row>
    <row r="1081" spans="1:19" x14ac:dyDescent="0.25">
      <c r="A1081" t="s">
        <v>132</v>
      </c>
      <c r="B1081">
        <v>23654</v>
      </c>
      <c r="C1081" t="str">
        <f>VLOOKUP(A1081,'srbench true models'!$A$1:$B$133,2,FALSE)</f>
        <v xml:space="preserve"> m*k_G/L**2*(1+sqrt(1+2*E_n*L**2/(m*k_G**2))*cos(theta1-theta2))</v>
      </c>
      <c r="D1081" s="3">
        <f>_xlfn.IFNA(VLOOKUP(CONCATENATE($A1081,"_",$B1081), 'Srbench noise 0'!$A$1:$AH$1291, 32, FALSE),"")</f>
        <v>0.99675926000000004</v>
      </c>
      <c r="E1081" s="17">
        <f>_xlfn.IFNA(VLOOKUP(CONCATENATE($A1081,"_",$B1081), 'Srbench noise 0'!$A$1:$AH$1291, 34, FALSE),"")</f>
        <v>0.11474019000000001</v>
      </c>
      <c r="F1081" s="17">
        <f>_xlfn.IFNA(VLOOKUP(CONCATENATE($A1081,"_",$B1081), 'Srbench noise 0'!$A$1:$AH$1291, 16, FALSE),"")</f>
        <v>85</v>
      </c>
      <c r="G1081" s="17">
        <f>_xlfn.IFNA(VLOOKUP(CONCATENATE($A1081,"_",$B1081), 'Srbench noise 0'!$A$1:$AH$1291, 18, FALSE),"")</f>
        <v>3600.7</v>
      </c>
      <c r="H1081" s="17" t="str">
        <f>_xlfn.IFNA(VLOOKUP(CONCATENATE($A1081,"_",$B1081), 'Srbench noise 0'!$A$1:$AH$1291, 28, FALSE),"")</f>
        <v>(x2*(0.0778364 - 0.48769837*log(x1*exp(x0/x2)))*(0.5 - x2) - x2*(0.15122293*x0*x1*cos(x4 - x5) + 0.44251388*x0*x1 + 0.68545193*x0*cos(x4 - x5) + 0.14939361*x1*x3*cos(x4 - x5)) + 0.6689972*(0.5 - x2)*log(x1*exp(x0/x2)))/(x2*(0.5 - x2))</v>
      </c>
      <c r="I1081" s="17">
        <f t="shared" si="96"/>
        <v>0</v>
      </c>
      <c r="J1081" s="17">
        <f t="shared" si="97"/>
        <v>0</v>
      </c>
      <c r="K1081" s="4">
        <f t="shared" si="98"/>
        <v>0</v>
      </c>
      <c r="L1081" s="3">
        <f>_xlfn.IFNA(VLOOKUP(CONCATENATE($A1081,"_",$B1081), 'Srbench noise 0.01'!$A$1:$AH$1291, 32, FALSE),"")</f>
        <v>0.83269017000000001</v>
      </c>
      <c r="M1081" s="17">
        <f>_xlfn.IFNA(VLOOKUP(CONCATENATE($A1081,"_",$B1081), 'Srbench noise 0.01'!$A$1:$AH$1291, 34, FALSE),"")</f>
        <v>0.82443095</v>
      </c>
      <c r="N1081" s="17">
        <f>_xlfn.IFNA(VLOOKUP(CONCATENATE($A1081,"_",$B1081), 'Srbench noise 0.01'!$A$1:$AH$1291, 16, FALSE),"")</f>
        <v>28</v>
      </c>
      <c r="O1081" s="17">
        <f>_xlfn.IFNA(VLOOKUP(CONCATENATE($A1081,"_",$B1081), 'Srbench noise 0.01'!$A$1:$AH$1291, 18, FALSE),"")</f>
        <v>3600.3</v>
      </c>
      <c r="P1081" s="17" t="str">
        <f>_xlfn.IFNA(VLOOKUP(CONCATENATE($A1081,"_",$B1081), 'Srbench noise 0.01'!$A$1:$AH$1291, 28, FALSE),"")</f>
        <v>7.34*log(x1*exp(x0))/(exp(x1) + (x4 - x5)**8/x2)**(x2/x1)</v>
      </c>
      <c r="Q1081" s="17">
        <f t="shared" si="99"/>
        <v>0</v>
      </c>
      <c r="R1081" s="17">
        <f t="shared" si="100"/>
        <v>0</v>
      </c>
      <c r="S1081" s="4">
        <f t="shared" si="101"/>
        <v>0</v>
      </c>
    </row>
    <row r="1082" spans="1:19" x14ac:dyDescent="0.25">
      <c r="A1082" t="s">
        <v>132</v>
      </c>
      <c r="B1082">
        <v>28020</v>
      </c>
      <c r="C1082" t="str">
        <f>VLOOKUP(A1082,'srbench true models'!$A$1:$B$133,2,FALSE)</f>
        <v xml:space="preserve"> m*k_G/L**2*(1+sqrt(1+2*E_n*L**2/(m*k_G**2))*cos(theta1-theta2))</v>
      </c>
      <c r="D1082" s="3">
        <f>_xlfn.IFNA(VLOOKUP(CONCATENATE($A1082,"_",$B1082), 'Srbench noise 0'!$A$1:$AH$1291, 32, FALSE),"")</f>
        <v>0.31244912000000002</v>
      </c>
      <c r="E1082" s="17">
        <f>_xlfn.IFNA(VLOOKUP(CONCATENATE($A1082,"_",$B1082), 'Srbench noise 0'!$A$1:$AH$1291, 34, FALSE),"")</f>
        <v>1.6622993399999999</v>
      </c>
      <c r="F1082" s="17">
        <f>_xlfn.IFNA(VLOOKUP(CONCATENATE($A1082,"_",$B1082), 'Srbench noise 0'!$A$1:$AH$1291, 16, FALSE),"")</f>
        <v>34</v>
      </c>
      <c r="G1082" s="17">
        <f>_xlfn.IFNA(VLOOKUP(CONCATENATE($A1082,"_",$B1082), 'Srbench noise 0'!$A$1:$AH$1291, 18, FALSE),"")</f>
        <v>3601</v>
      </c>
      <c r="H1082" s="17" t="str">
        <f>_xlfn.IFNA(VLOOKUP(CONCATENATE($A1082,"_",$B1082), 'Srbench noise 0'!$A$1:$AH$1291, 28, FALSE),"")</f>
        <v>0.45044911*x1**2*x2**(-x4 - 2) + 0.11570032*x1**2*x4/x2**(x4/x5) - 2.61425306*cos(x0)/x2**2</v>
      </c>
      <c r="I1082" s="17">
        <f t="shared" si="96"/>
        <v>0</v>
      </c>
      <c r="J1082" s="17">
        <f t="shared" si="97"/>
        <v>0</v>
      </c>
      <c r="K1082" s="4">
        <f t="shared" si="98"/>
        <v>0</v>
      </c>
      <c r="L1082" s="3">
        <f>_xlfn.IFNA(VLOOKUP(CONCATENATE($A1082,"_",$B1082), 'Srbench noise 0.01'!$A$1:$AH$1291, 32, FALSE),"")</f>
        <v>0.65318706000000004</v>
      </c>
      <c r="M1082" s="17">
        <f>_xlfn.IFNA(VLOOKUP(CONCATENATE($A1082,"_",$B1082), 'Srbench noise 0.01'!$A$1:$AH$1291, 34, FALSE),"")</f>
        <v>1.1806045700000001</v>
      </c>
      <c r="N1082" s="17">
        <f>_xlfn.IFNA(VLOOKUP(CONCATENATE($A1082,"_",$B1082), 'Srbench noise 0.01'!$A$1:$AH$1291, 16, FALSE),"")</f>
        <v>29</v>
      </c>
      <c r="O1082" s="17">
        <f>_xlfn.IFNA(VLOOKUP(CONCATENATE($A1082,"_",$B1082), 'Srbench noise 0.01'!$A$1:$AH$1291, 18, FALSE),"")</f>
        <v>3602.4</v>
      </c>
      <c r="P1082" s="17" t="str">
        <f>_xlfn.IFNA(VLOOKUP(CONCATENATE($A1082,"_",$B1082), 'Srbench noise 0.01'!$A$1:$AH$1291, 28, FALSE),"")</f>
        <v>(0.87*x0*x1*(x0*sin(x0))**0.5 + 1.71*x0*sin(x4)*sin(x5) + 1.28*x1*sin(x4)*sin(x5))/x2**2</v>
      </c>
      <c r="Q1082" s="17">
        <f t="shared" si="99"/>
        <v>0</v>
      </c>
      <c r="R1082" s="17">
        <f t="shared" si="100"/>
        <v>0</v>
      </c>
      <c r="S1082" s="4">
        <f t="shared" si="101"/>
        <v>0</v>
      </c>
    </row>
    <row r="1083" spans="1:19" x14ac:dyDescent="0.25">
      <c r="A1083" t="s">
        <v>132</v>
      </c>
      <c r="B1083">
        <v>29910</v>
      </c>
      <c r="C1083" t="str">
        <f>VLOOKUP(A1083,'srbench true models'!$A$1:$B$133,2,FALSE)</f>
        <v xml:space="preserve"> m*k_G/L**2*(1+sqrt(1+2*E_n*L**2/(m*k_G**2))*cos(theta1-theta2))</v>
      </c>
      <c r="D1083" s="3">
        <f>_xlfn.IFNA(VLOOKUP(CONCATENATE($A1083,"_",$B1083), 'Srbench noise 0'!$A$1:$AH$1291, 32, FALSE),"")</f>
        <v>0.81549450999999995</v>
      </c>
      <c r="E1083" s="17">
        <f>_xlfn.IFNA(VLOOKUP(CONCATENATE($A1083,"_",$B1083), 'Srbench noise 0'!$A$1:$AH$1291, 34, FALSE),"")</f>
        <v>0.87516172000000003</v>
      </c>
      <c r="F1083" s="17">
        <f>_xlfn.IFNA(VLOOKUP(CONCATENATE($A1083,"_",$B1083), 'Srbench noise 0'!$A$1:$AH$1291, 16, FALSE),"")</f>
        <v>111</v>
      </c>
      <c r="G1083" s="17">
        <f>_xlfn.IFNA(VLOOKUP(CONCATENATE($A1083,"_",$B1083), 'Srbench noise 0'!$A$1:$AH$1291, 18, FALSE),"")</f>
        <v>3603.8</v>
      </c>
      <c r="H1083" s="17" t="str">
        <f>_xlfn.IFNA(VLOOKUP(CONCATENATE($A1083,"_",$B1083), 'Srbench noise 0'!$A$1:$AH$1291, 28, FALSE),"")</f>
        <v>-0.00012839*x0/(0.1*x2**0.5 + (x4 + 0.5)**4*exp(-2*x5))**4 - 14.35951082*x0/(x4*(x2**0.5 + exp(2*x5)/(0.5 - x4)**4)**4) - 0.03464631*x1*exp(2*x5)/(x2**0.5 + exp(2*x5)/x4**4)**4 - 0.0001677*x1/(0.1*x2**0.5 + (x4 + 0.5)**4*exp(-2*x5))**4 + 0.28929121 + 2.05354706*log(x0*x1)*sin(x4)*sin(x5)/x2**2 + 5.32031791*log(x0*x1)/x2**2</v>
      </c>
      <c r="I1083" s="17">
        <f t="shared" si="96"/>
        <v>0</v>
      </c>
      <c r="J1083" s="17">
        <f t="shared" si="97"/>
        <v>0</v>
      </c>
      <c r="K1083" s="4">
        <f t="shared" si="98"/>
        <v>0</v>
      </c>
      <c r="L1083" s="3">
        <f>_xlfn.IFNA(VLOOKUP(CONCATENATE($A1083,"_",$B1083), 'Srbench noise 0.01'!$A$1:$AH$1291, 32, FALSE),"")</f>
        <v>0.79291743999999997</v>
      </c>
      <c r="M1083" s="17">
        <f>_xlfn.IFNA(VLOOKUP(CONCATENATE($A1083,"_",$B1083), 'Srbench noise 0.01'!$A$1:$AH$1291, 34, FALSE),"")</f>
        <v>0.92716158000000004</v>
      </c>
      <c r="N1083" s="17">
        <f>_xlfn.IFNA(VLOOKUP(CONCATENATE($A1083,"_",$B1083), 'Srbench noise 0.01'!$A$1:$AH$1291, 16, FALSE),"")</f>
        <v>62</v>
      </c>
      <c r="O1083" s="17">
        <f>_xlfn.IFNA(VLOOKUP(CONCATENATE($A1083,"_",$B1083), 'Srbench noise 0.01'!$A$1:$AH$1291, 18, FALSE),"")</f>
        <v>3602</v>
      </c>
      <c r="P1083" s="17" t="str">
        <f>_xlfn.IFNA(VLOOKUP(CONCATENATE($A1083,"_",$B1083), 'Srbench noise 0.01'!$A$1:$AH$1291, 28, FALSE),"")</f>
        <v>-0.04*x0*x1 + 1.77*x0*x1/(x2 + 0.06*(x4 - x5)**4)**2 + 1.16*x2**2/(x2 + 0.06*(x4 - x5)**4)**2 + 0.16*x2/(0.32*x2 + x2*(x4 - x5)**2/x0**2)**2 - 0.86</v>
      </c>
      <c r="Q1083" s="17">
        <f t="shared" si="99"/>
        <v>0</v>
      </c>
      <c r="R1083" s="17">
        <f t="shared" si="100"/>
        <v>0</v>
      </c>
      <c r="S1083" s="4">
        <f t="shared" si="101"/>
        <v>0</v>
      </c>
    </row>
    <row r="1084" spans="1:19" x14ac:dyDescent="0.25">
      <c r="A1084" t="s">
        <v>137</v>
      </c>
      <c r="B1084">
        <v>860</v>
      </c>
      <c r="C1084" t="str">
        <f>VLOOKUP(A1084,'srbench true models'!$A$1:$B$133,2,FALSE)</f>
        <v xml:space="preserve"> 1/(4*3.1415926535)*alpha**2*h**2/(m**2*c**2)*(omega_0/omega)**2*(omega_0/omega+omega/omega_0-sin(beta)**2)</v>
      </c>
      <c r="D1084" s="3">
        <f>_xlfn.IFNA(VLOOKUP(CONCATENATE($A1084,"_",$B1084), 'Srbench noise 0'!$A$1:$AH$1291, 32, FALSE),"")</f>
        <v>0.92822813000000004</v>
      </c>
      <c r="E1084" s="17">
        <f>_xlfn.IFNA(VLOOKUP(CONCATENATE($A1084,"_",$B1084), 'Srbench noise 0'!$A$1:$AH$1291, 34, FALSE),"")</f>
        <v>3.5720575299999999</v>
      </c>
      <c r="F1084" s="17">
        <f>_xlfn.IFNA(VLOOKUP(CONCATENATE($A1084,"_",$B1084), 'Srbench noise 0'!$A$1:$AH$1291, 16, FALSE),"")</f>
        <v>57</v>
      </c>
      <c r="G1084" s="17">
        <f>_xlfn.IFNA(VLOOKUP(CONCATENATE($A1084,"_",$B1084), 'Srbench noise 0'!$A$1:$AH$1291, 18, FALSE),"")</f>
        <v>3602.2</v>
      </c>
      <c r="H1084" s="17" t="str">
        <f>_xlfn.IFNA(VLOOKUP(CONCATENATE($A1084,"_",$B1084), 'Srbench noise 0'!$A$1:$AH$1291, 28, FALSE),"")</f>
        <v>0.03532798*x1**2*x3**4*log(x2)**4*sin(0.5*x0 + 10)**2/(x4**4*(x5 + 1/x2)**4) + 0.07969082 + 0.07816366*x1**3*x2**2*x3**2*sin(1/x0)*sin(x5**(-2))/(x0**2*x4**2)</v>
      </c>
      <c r="I1084" s="17">
        <f t="shared" si="96"/>
        <v>0</v>
      </c>
      <c r="J1084" s="17">
        <f t="shared" si="97"/>
        <v>0</v>
      </c>
      <c r="K1084" s="4">
        <f t="shared" si="98"/>
        <v>0</v>
      </c>
      <c r="L1084" s="3">
        <f>_xlfn.IFNA(VLOOKUP(CONCATENATE($A1084,"_",$B1084), 'Srbench noise 0.01'!$A$1:$AH$1291, 32, FALSE),"")</f>
        <v>0.97019460999999996</v>
      </c>
      <c r="M1084" s="17">
        <f>_xlfn.IFNA(VLOOKUP(CONCATENATE($A1084,"_",$B1084), 'Srbench noise 0.01'!$A$1:$AH$1291, 34, FALSE),"")</f>
        <v>2.3019120900000001</v>
      </c>
      <c r="N1084" s="17">
        <f>_xlfn.IFNA(VLOOKUP(CONCATENATE($A1084,"_",$B1084), 'Srbench noise 0.01'!$A$1:$AH$1291, 16, FALSE),"")</f>
        <v>73</v>
      </c>
      <c r="O1084" s="17">
        <f>_xlfn.IFNA(VLOOKUP(CONCATENATE($A1084,"_",$B1084), 'Srbench noise 0.01'!$A$1:$AH$1291, 18, FALSE),"")</f>
        <v>1292.4000000000001</v>
      </c>
      <c r="P1084" s="17" t="str">
        <f>_xlfn.IFNA(VLOOKUP(CONCATENATE($A1084,"_",$B1084), 'Srbench noise 0.01'!$A$1:$AH$1291, 28, FALSE),"")</f>
        <v>0.08*x1**3*x2**2*x3**2*sin(x0**(-3))*sin(x5**(-2))/x4**2 + 0.01*x1**3*x2**2*x3**2*sin(1/(x0**2*x5**2))*sin((x0 - x4)**(-3))/x4**2 + 0.01*x2**2*x3**2/(x4**(0.5*x4)*(0.5 - x5)**2)</v>
      </c>
      <c r="Q1084" s="17">
        <f t="shared" si="99"/>
        <v>0</v>
      </c>
      <c r="R1084" s="17">
        <f t="shared" si="100"/>
        <v>0</v>
      </c>
      <c r="S1084" s="4">
        <f t="shared" si="101"/>
        <v>0</v>
      </c>
    </row>
    <row r="1085" spans="1:19" x14ac:dyDescent="0.25">
      <c r="A1085" t="s">
        <v>137</v>
      </c>
      <c r="B1085">
        <v>4426</v>
      </c>
      <c r="C1085" t="str">
        <f>VLOOKUP(A1085,'srbench true models'!$A$1:$B$133,2,FALSE)</f>
        <v xml:space="preserve"> 1/(4*3.1415926535)*alpha**2*h**2/(m**2*c**2)*(omega_0/omega)**2*(omega_0/omega+omega/omega_0-sin(beta)**2)</v>
      </c>
      <c r="D1085" s="3">
        <f>_xlfn.IFNA(VLOOKUP(CONCATENATE($A1085,"_",$B1085), 'Srbench noise 0'!$A$1:$AH$1291, 32, FALSE),"")</f>
        <v>0.89116974000000004</v>
      </c>
      <c r="E1085" s="17">
        <f>_xlfn.IFNA(VLOOKUP(CONCATENATE($A1085,"_",$B1085), 'Srbench noise 0'!$A$1:$AH$1291, 34, FALSE),"")</f>
        <v>5.1990526499999996</v>
      </c>
      <c r="F1085" s="17">
        <f>_xlfn.IFNA(VLOOKUP(CONCATENATE($A1085,"_",$B1085), 'Srbench noise 0'!$A$1:$AH$1291, 16, FALSE),"")</f>
        <v>95</v>
      </c>
      <c r="G1085" s="17">
        <f>_xlfn.IFNA(VLOOKUP(CONCATENATE($A1085,"_",$B1085), 'Srbench noise 0'!$A$1:$AH$1291, 18, FALSE),"")</f>
        <v>3604.8</v>
      </c>
      <c r="H1085" s="17" t="str">
        <f>_xlfn.IFNA(VLOOKUP(CONCATENATE($A1085,"_",$B1085), 'Srbench noise 0'!$A$1:$AH$1291, 28, FALSE),"")</f>
        <v>0.04159162*2**x2*x1**4*x3*sin(x5**(-2))/(x0**3*x4**2) - 1.79056622*x1*x3**2/(x5**2*(x0 + 1)**2) + 0.83408214*x2*sin(x5**(-2))/x4 + 1.03662683*x3**2*x4/(x5**2*(x0 + x2)**2) - 0.17718979*x1**3*x2*sin(2/x5**2)/(x0**2*x4) + 0.3315302*x1**2*x2*x3**2*sin(x5**(-2))/(x0**2*x4)</v>
      </c>
      <c r="I1085" s="17">
        <f t="shared" si="96"/>
        <v>0</v>
      </c>
      <c r="J1085" s="17">
        <f t="shared" si="97"/>
        <v>0</v>
      </c>
      <c r="K1085" s="4">
        <f t="shared" si="98"/>
        <v>0</v>
      </c>
      <c r="L1085" s="3">
        <f>_xlfn.IFNA(VLOOKUP(CONCATENATE($A1085,"_",$B1085), 'Srbench noise 0.01'!$A$1:$AH$1291, 32, FALSE),"")</f>
        <v>0.88131588999999999</v>
      </c>
      <c r="M1085" s="17">
        <f>_xlfn.IFNA(VLOOKUP(CONCATENATE($A1085,"_",$B1085), 'Srbench noise 0.01'!$A$1:$AH$1291, 34, FALSE),"")</f>
        <v>5.4293227699999997</v>
      </c>
      <c r="N1085" s="17">
        <f>_xlfn.IFNA(VLOOKUP(CONCATENATE($A1085,"_",$B1085), 'Srbench noise 0.01'!$A$1:$AH$1291, 16, FALSE),"")</f>
        <v>95</v>
      </c>
      <c r="O1085" s="17">
        <f>_xlfn.IFNA(VLOOKUP(CONCATENATE($A1085,"_",$B1085), 'Srbench noise 0.01'!$A$1:$AH$1291, 18, FALSE),"")</f>
        <v>1209.8</v>
      </c>
      <c r="P1085" s="17" t="str">
        <f>_xlfn.IFNA(VLOOKUP(CONCATENATE($A1085,"_",$B1085), 'Srbench noise 0.01'!$A$1:$AH$1291, 28, FALSE),"")</f>
        <v>0.04*2**x2*x1**4*x3*sin(x5**(-2))/(x0**3*x4**2) - 1.79*x1*x3**2/(x5**2*(x0 + 1)**2) + 0.82*x2*sin(x5**(-2))/x4 + 1.06*x3**2*x4/(x5**2*(x0 + x2)**2) - 0.18*x1**3*x2*sin(2/x5**2)/(x0**2*x4) + 0.33*x1**2*x2*x3**2*sin(x5**(-2))/(x0**2*x4)</v>
      </c>
      <c r="Q1085" s="17">
        <f t="shared" si="99"/>
        <v>0</v>
      </c>
      <c r="R1085" s="17">
        <f t="shared" si="100"/>
        <v>0</v>
      </c>
      <c r="S1085" s="4">
        <f t="shared" si="101"/>
        <v>0</v>
      </c>
    </row>
    <row r="1086" spans="1:19" x14ac:dyDescent="0.25">
      <c r="A1086" t="s">
        <v>137</v>
      </c>
      <c r="B1086">
        <v>5390</v>
      </c>
      <c r="C1086" t="str">
        <f>VLOOKUP(A1086,'srbench true models'!$A$1:$B$133,2,FALSE)</f>
        <v xml:space="preserve"> 1/(4*3.1415926535)*alpha**2*h**2/(m**2*c**2)*(omega_0/omega)**2*(omega_0/omega+omega/omega_0-sin(beta)**2)</v>
      </c>
      <c r="D1086" s="3">
        <f>_xlfn.IFNA(VLOOKUP(CONCATENATE($A1086,"_",$B1086), 'Srbench noise 0'!$A$1:$AH$1291, 32, FALSE),"")</f>
        <v>-45722.561779210002</v>
      </c>
      <c r="E1086" s="17">
        <f>_xlfn.IFNA(VLOOKUP(CONCATENATE($A1086,"_",$B1086), 'Srbench noise 0'!$A$1:$AH$1291, 34, FALSE),"")</f>
        <v>3284.6643696199999</v>
      </c>
      <c r="F1086" s="17">
        <f>_xlfn.IFNA(VLOOKUP(CONCATENATE($A1086,"_",$B1086), 'Srbench noise 0'!$A$1:$AH$1291, 16, FALSE),"")</f>
        <v>91</v>
      </c>
      <c r="G1086" s="17">
        <f>_xlfn.IFNA(VLOOKUP(CONCATENATE($A1086,"_",$B1086), 'Srbench noise 0'!$A$1:$AH$1291, 18, FALSE),"")</f>
        <v>3604.2</v>
      </c>
      <c r="H1086" s="17" t="str">
        <f>_xlfn.IFNA(VLOOKUP(CONCATENATE($A1086,"_",$B1086), 'Srbench noise 0'!$A$1:$AH$1291, 28, FALSE),"")</f>
        <v>0.00516294*x1**2*exp(x3)/(x4**2*x5**2) + 0.07823298 + 0.00542456*x3*log(x2)**2*log(x3)/(x0**2*(-x4*x6 + x4/x1)**2) + 1.46824607*x1**3*x3*log(x2)**2*log(x3)/(x0**3*x4**2*x5**2) + 6.20009238*x2*x3*x6*log(x2)**2/(x0**3*x5**2*(x4**2 + x4/x1 + x5/x1)**2)</v>
      </c>
      <c r="I1086" s="17">
        <f t="shared" si="96"/>
        <v>0</v>
      </c>
      <c r="J1086" s="17">
        <f t="shared" si="97"/>
        <v>0</v>
      </c>
      <c r="K1086" s="4">
        <f t="shared" si="98"/>
        <v>0</v>
      </c>
      <c r="L1086" s="3">
        <f>_xlfn.IFNA(VLOOKUP(CONCATENATE($A1086,"_",$B1086), 'Srbench noise 0.01'!$A$1:$AH$1291, 32, FALSE),"")</f>
        <v>0.96789480999999999</v>
      </c>
      <c r="M1086" s="17">
        <f>_xlfn.IFNA(VLOOKUP(CONCATENATE($A1086,"_",$B1086), 'Srbench noise 0.01'!$A$1:$AH$1291, 34, FALSE),"")</f>
        <v>2.7523811399999998</v>
      </c>
      <c r="N1086" s="17">
        <f>_xlfn.IFNA(VLOOKUP(CONCATENATE($A1086,"_",$B1086), 'Srbench noise 0.01'!$A$1:$AH$1291, 16, FALSE),"")</f>
        <v>66</v>
      </c>
      <c r="O1086" s="17">
        <f>_xlfn.IFNA(VLOOKUP(CONCATENATE($A1086,"_",$B1086), 'Srbench noise 0.01'!$A$1:$AH$1291, 18, FALSE),"")</f>
        <v>965</v>
      </c>
      <c r="P1086" s="17" t="str">
        <f>_xlfn.IFNA(VLOOKUP(CONCATENATE($A1086,"_",$B1086), 'Srbench noise 0.01'!$A$1:$AH$1291, 28, FALSE),"")</f>
        <v>0.1 + 0.07*x1**3*x3*(x2 + log(x2))**2*log(x3)/(x0**3*x4**2*x5**2) + 0.64*x1**2*x3**2*log(x2)**2/(x0**3*x4**2*x5**2) + 0.64*x1**2*x3*x6*log(x2)**2/(x0**3*x4**3*x5**2)</v>
      </c>
      <c r="Q1086" s="17">
        <f t="shared" si="99"/>
        <v>0</v>
      </c>
      <c r="R1086" s="17">
        <f t="shared" si="100"/>
        <v>0</v>
      </c>
      <c r="S1086" s="4">
        <f t="shared" si="101"/>
        <v>0</v>
      </c>
    </row>
    <row r="1087" spans="1:19" x14ac:dyDescent="0.25">
      <c r="A1087" t="s">
        <v>137</v>
      </c>
      <c r="B1087">
        <v>14423</v>
      </c>
      <c r="C1087" t="str">
        <f>VLOOKUP(A1087,'srbench true models'!$A$1:$B$133,2,FALSE)</f>
        <v xml:space="preserve"> 1/(4*3.1415926535)*alpha**2*h**2/(m**2*c**2)*(omega_0/omega)**2*(omega_0/omega+omega/omega_0-sin(beta)**2)</v>
      </c>
      <c r="D1087" s="3">
        <f>_xlfn.IFNA(VLOOKUP(CONCATENATE($A1087,"_",$B1087), 'Srbench noise 0'!$A$1:$AH$1291, 32, FALSE),"")</f>
        <v>0.94172166000000002</v>
      </c>
      <c r="E1087" s="17">
        <f>_xlfn.IFNA(VLOOKUP(CONCATENATE($A1087,"_",$B1087), 'Srbench noise 0'!$A$1:$AH$1291, 34, FALSE),"")</f>
        <v>2.6280946100000002</v>
      </c>
      <c r="F1087" s="17">
        <f>_xlfn.IFNA(VLOOKUP(CONCATENATE($A1087,"_",$B1087), 'Srbench noise 0'!$A$1:$AH$1291, 16, FALSE),"")</f>
        <v>57</v>
      </c>
      <c r="G1087" s="17">
        <f>_xlfn.IFNA(VLOOKUP(CONCATENATE($A1087,"_",$B1087), 'Srbench noise 0'!$A$1:$AH$1291, 18, FALSE),"")</f>
        <v>3602.3</v>
      </c>
      <c r="H1087" s="17" t="str">
        <f>_xlfn.IFNA(VLOOKUP(CONCATENATE($A1087,"_",$B1087), 'Srbench noise 0'!$A$1:$AH$1291, 28, FALSE),"")</f>
        <v>0.05623679*x1*x2*x3**2/(x4**2*x5**2) + 0.29028545*x1**2*x2**2*x3**2*sin(x5**(-2))/(x0**3*x4**2) + 0.04051284*x2**2*x3**2*x6/(x0**3*x5**2*(0.5 - x4))</v>
      </c>
      <c r="I1087" s="17">
        <f t="shared" si="96"/>
        <v>0</v>
      </c>
      <c r="J1087" s="17">
        <f t="shared" si="97"/>
        <v>0</v>
      </c>
      <c r="K1087" s="4">
        <f t="shared" si="98"/>
        <v>0</v>
      </c>
      <c r="L1087" s="3">
        <f>_xlfn.IFNA(VLOOKUP(CONCATENATE($A1087,"_",$B1087), 'Srbench noise 0.01'!$A$1:$AH$1291, 32, FALSE),"")</f>
        <v>0.96792111999999997</v>
      </c>
      <c r="M1087" s="17">
        <f>_xlfn.IFNA(VLOOKUP(CONCATENATE($A1087,"_",$B1087), 'Srbench noise 0.01'!$A$1:$AH$1291, 34, FALSE),"")</f>
        <v>1.9498312900000001</v>
      </c>
      <c r="N1087" s="17">
        <f>_xlfn.IFNA(VLOOKUP(CONCATENATE($A1087,"_",$B1087), 'Srbench noise 0.01'!$A$1:$AH$1291, 16, FALSE),"")</f>
        <v>71</v>
      </c>
      <c r="O1087" s="17">
        <f>_xlfn.IFNA(VLOOKUP(CONCATENATE($A1087,"_",$B1087), 'Srbench noise 0.01'!$A$1:$AH$1291, 18, FALSE),"")</f>
        <v>1173.0999999999999</v>
      </c>
      <c r="P1087" s="17" t="str">
        <f>_xlfn.IFNA(VLOOKUP(CONCATENATE($A1087,"_",$B1087), 'Srbench noise 0.01'!$A$1:$AH$1291, 28, FALSE),"")</f>
        <v>-1.11*x1**3*x3**2*sin(x0**(-3))/(x4**2*x5**2) + 0.13*x2**2*x3**2/(x4**2*(x5 + 1)**2) + 0.4*x1**3*x2*x3**2/(x0**3*x4**2*x5**2) + 0.58*x1**3*x3**2*sin(x5**(-2))/(x0**3*x4**2)</v>
      </c>
      <c r="Q1087" s="17">
        <f t="shared" si="99"/>
        <v>0</v>
      </c>
      <c r="R1087" s="17">
        <f t="shared" si="100"/>
        <v>0</v>
      </c>
      <c r="S1087" s="4">
        <f t="shared" si="101"/>
        <v>0</v>
      </c>
    </row>
    <row r="1088" spans="1:19" x14ac:dyDescent="0.25">
      <c r="A1088" t="s">
        <v>137</v>
      </c>
      <c r="B1088">
        <v>15795</v>
      </c>
      <c r="C1088" t="str">
        <f>VLOOKUP(A1088,'srbench true models'!$A$1:$B$133,2,FALSE)</f>
        <v xml:space="preserve"> 1/(4*3.1415926535)*alpha**2*h**2/(m**2*c**2)*(omega_0/omega)**2*(omega_0/omega+omega/omega_0-sin(beta)**2)</v>
      </c>
      <c r="D1088" s="3">
        <f>_xlfn.IFNA(VLOOKUP(CONCATENATE($A1088,"_",$B1088), 'Srbench noise 0'!$A$1:$AH$1291, 32, FALSE),"")</f>
        <v>0.96020099999999997</v>
      </c>
      <c r="E1088" s="17">
        <f>_xlfn.IFNA(VLOOKUP(CONCATENATE($A1088,"_",$B1088), 'Srbench noise 0'!$A$1:$AH$1291, 34, FALSE),"")</f>
        <v>2.2468213299999999</v>
      </c>
      <c r="F1088" s="17">
        <f>_xlfn.IFNA(VLOOKUP(CONCATENATE($A1088,"_",$B1088), 'Srbench noise 0'!$A$1:$AH$1291, 16, FALSE),"")</f>
        <v>88</v>
      </c>
      <c r="G1088" s="17">
        <f>_xlfn.IFNA(VLOOKUP(CONCATENATE($A1088,"_",$B1088), 'Srbench noise 0'!$A$1:$AH$1291, 18, FALSE),"")</f>
        <v>3603.5</v>
      </c>
      <c r="H1088" s="17" t="str">
        <f>_xlfn.IFNA(VLOOKUP(CONCATENATE($A1088,"_",$B1088), 'Srbench noise 0'!$A$1:$AH$1291, 28, FALSE),"")</f>
        <v>0.1430071*x0 - 0.52917059 - 0.49733661*x2**2*x3**2*log(x1 + x0**(-2))**2*sin(1/(x4**2*x5**2))/x0 + 0.15079943*x1**2*x2**2*x3**2*sin(x5**(-2))/(x0**2*x4*log(x4 + 0.5)) + 0.00194298*x1*x3**2*(2*x1 - 1)**x2*sin((x4*x5 + 1)**(-2))*cos(x1)/(x0**2*x4)</v>
      </c>
      <c r="I1088" s="17">
        <f t="shared" si="96"/>
        <v>0</v>
      </c>
      <c r="J1088" s="17">
        <f t="shared" si="97"/>
        <v>0</v>
      </c>
      <c r="K1088" s="4">
        <f t="shared" si="98"/>
        <v>0</v>
      </c>
      <c r="L1088" s="3">
        <f>_xlfn.IFNA(VLOOKUP(CONCATENATE($A1088,"_",$B1088), 'Srbench noise 0.01'!$A$1:$AH$1291, 32, FALSE),"")</f>
        <v>0.95389800000000002</v>
      </c>
      <c r="M1088" s="17">
        <f>_xlfn.IFNA(VLOOKUP(CONCATENATE($A1088,"_",$B1088), 'Srbench noise 0.01'!$A$1:$AH$1291, 34, FALSE),"")</f>
        <v>2.4182006700000001</v>
      </c>
      <c r="N1088" s="17">
        <f>_xlfn.IFNA(VLOOKUP(CONCATENATE($A1088,"_",$B1088), 'Srbench noise 0.01'!$A$1:$AH$1291, 16, FALSE),"")</f>
        <v>105</v>
      </c>
      <c r="O1088" s="17">
        <f>_xlfn.IFNA(VLOOKUP(CONCATENATE($A1088,"_",$B1088), 'Srbench noise 0.01'!$A$1:$AH$1291, 18, FALSE),"")</f>
        <v>3606.1</v>
      </c>
      <c r="P1088" s="17" t="str">
        <f>_xlfn.IFNA(VLOOKUP(CONCATENATE($A1088,"_",$B1088), 'Srbench noise 0.01'!$A$1:$AH$1291, 28, FALSE),"")</f>
        <v>-0.04*2**x2*x1*x3**2*x4/(x0**2*x5**2*(x4 + 1)) - 17.36*x3**2*log(x1)*log(x2)**3*sin(x6)**2/((x0 + x5)**2*(x5 + exp(x4) - 1)) + 0.2 - 5.5/(x0 + x5)**2 - 0.55*x2**2*x3**2*log(x1)**2*sin(x5**(-2))/(x0*(x0 + x4 + 1)) + 0.14*x1**2*x2**2*x3**2*sin(x5**(-2))/(x0**2*(x4 - 0.5))</v>
      </c>
      <c r="Q1088" s="17">
        <f t="shared" si="99"/>
        <v>0</v>
      </c>
      <c r="R1088" s="17">
        <f t="shared" si="100"/>
        <v>0</v>
      </c>
      <c r="S1088" s="4">
        <f t="shared" si="101"/>
        <v>0</v>
      </c>
    </row>
    <row r="1089" spans="1:19" x14ac:dyDescent="0.25">
      <c r="A1089" t="s">
        <v>137</v>
      </c>
      <c r="B1089">
        <v>16850</v>
      </c>
      <c r="C1089" t="str">
        <f>VLOOKUP(A1089,'srbench true models'!$A$1:$B$133,2,FALSE)</f>
        <v xml:space="preserve"> 1/(4*3.1415926535)*alpha**2*h**2/(m**2*c**2)*(omega_0/omega)**2*(omega_0/omega+omega/omega_0-sin(beta)**2)</v>
      </c>
      <c r="D1089" s="3">
        <f>_xlfn.IFNA(VLOOKUP(CONCATENATE($A1089,"_",$B1089), 'Srbench noise 0'!$A$1:$AH$1291, 32, FALSE),"")</f>
        <v>0.43434855</v>
      </c>
      <c r="E1089" s="17">
        <f>_xlfn.IFNA(VLOOKUP(CONCATENATE($A1089,"_",$B1089), 'Srbench noise 0'!$A$1:$AH$1291, 34, FALSE),"")</f>
        <v>12.5059056</v>
      </c>
      <c r="F1089" s="17">
        <f>_xlfn.IFNA(VLOOKUP(CONCATENATE($A1089,"_",$B1089), 'Srbench noise 0'!$A$1:$AH$1291, 16, FALSE),"")</f>
        <v>70</v>
      </c>
      <c r="G1089" s="17">
        <f>_xlfn.IFNA(VLOOKUP(CONCATENATE($A1089,"_",$B1089), 'Srbench noise 0'!$A$1:$AH$1291, 18, FALSE),"")</f>
        <v>3602.4</v>
      </c>
      <c r="H1089" s="17" t="str">
        <f>_xlfn.IFNA(VLOOKUP(CONCATENATE($A1089,"_",$B1089), 'Srbench noise 0'!$A$1:$AH$1291, 28, FALSE),"")</f>
        <v>0.18607633*x2*x3**4/(x5**4*(x4 + 1)**4) + 0.09015983 + 0.08313497*x1**3*x3**2/(x0**2*x4**2*x5**2*(x0/x2**2 + 1/(x2 + 1/x1))**2) + 0.01643211*x1**6*x3**4/(x0**4*x5**4*(x0 + x4 + 1/x3)**4)</v>
      </c>
      <c r="I1089" s="17">
        <f t="shared" si="96"/>
        <v>0</v>
      </c>
      <c r="J1089" s="17">
        <f t="shared" si="97"/>
        <v>0</v>
      </c>
      <c r="K1089" s="4">
        <f t="shared" si="98"/>
        <v>0</v>
      </c>
      <c r="L1089" s="3">
        <f>_xlfn.IFNA(VLOOKUP(CONCATENATE($A1089,"_",$B1089), 'Srbench noise 0.01'!$A$1:$AH$1291, 32, FALSE),"")</f>
        <v>0.96697347</v>
      </c>
      <c r="M1089" s="17">
        <f>_xlfn.IFNA(VLOOKUP(CONCATENATE($A1089,"_",$B1089), 'Srbench noise 0.01'!$A$1:$AH$1291, 34, FALSE),"")</f>
        <v>3.0218450300000002</v>
      </c>
      <c r="N1089" s="17">
        <f>_xlfn.IFNA(VLOOKUP(CONCATENATE($A1089,"_",$B1089), 'Srbench noise 0.01'!$A$1:$AH$1291, 16, FALSE),"")</f>
        <v>36</v>
      </c>
      <c r="O1089" s="17">
        <f>_xlfn.IFNA(VLOOKUP(CONCATENATE($A1089,"_",$B1089), 'Srbench noise 0.01'!$A$1:$AH$1291, 18, FALSE),"")</f>
        <v>654.1</v>
      </c>
      <c r="P1089" s="17" t="str">
        <f>_xlfn.IFNA(VLOOKUP(CONCATENATE($A1089,"_",$B1089), 'Srbench noise 0.01'!$A$1:$AH$1291, 28, FALSE),"")</f>
        <v>0.14 + 0.07*x1**3*x3**2/(x0**2*x4**2*x5**2*(x0/x2**2 + 1/(x2 + x3/x1))**2)</v>
      </c>
      <c r="Q1089" s="17">
        <f t="shared" si="99"/>
        <v>0</v>
      </c>
      <c r="R1089" s="17">
        <f t="shared" si="100"/>
        <v>0</v>
      </c>
      <c r="S1089" s="4">
        <f t="shared" si="101"/>
        <v>0</v>
      </c>
    </row>
    <row r="1090" spans="1:19" x14ac:dyDescent="0.25">
      <c r="A1090" t="s">
        <v>137</v>
      </c>
      <c r="B1090">
        <v>21962</v>
      </c>
      <c r="C1090" t="str">
        <f>VLOOKUP(A1090,'srbench true models'!$A$1:$B$133,2,FALSE)</f>
        <v xml:space="preserve"> 1/(4*3.1415926535)*alpha**2*h**2/(m**2*c**2)*(omega_0/omega)**2*(omega_0/omega+omega/omega_0-sin(beta)**2)</v>
      </c>
      <c r="D1090" s="3">
        <f>_xlfn.IFNA(VLOOKUP(CONCATENATE($A1090,"_",$B1090), 'Srbench noise 0'!$A$1:$AH$1291, 32, FALSE),"")</f>
        <v>0.91709255999999995</v>
      </c>
      <c r="E1090" s="17">
        <f>_xlfn.IFNA(VLOOKUP(CONCATENATE($A1090,"_",$B1090), 'Srbench noise 0'!$A$1:$AH$1291, 34, FALSE),"")</f>
        <v>5.6569628600000001</v>
      </c>
      <c r="F1090" s="17">
        <f>_xlfn.IFNA(VLOOKUP(CONCATENATE($A1090,"_",$B1090), 'Srbench noise 0'!$A$1:$AH$1291, 16, FALSE),"")</f>
        <v>58</v>
      </c>
      <c r="G1090" s="17">
        <f>_xlfn.IFNA(VLOOKUP(CONCATENATE($A1090,"_",$B1090), 'Srbench noise 0'!$A$1:$AH$1291, 18, FALSE),"")</f>
        <v>3601.3</v>
      </c>
      <c r="H1090" s="17" t="str">
        <f>_xlfn.IFNA(VLOOKUP(CONCATENATE($A1090,"_",$B1090), 'Srbench noise 0'!$A$1:$AH$1291, 28, FALSE),"")</f>
        <v>1.68099437*x2**2*x3**2*(1 - x1)**2/(x0**2*x4*x5 + x4*x5)**2 + 0.00249745*x2**2*x3**2/(0.01*x4**2*x5 + x4*x5/x0 - x4*x5/x0**2)**2</v>
      </c>
      <c r="I1090" s="17">
        <f t="shared" si="96"/>
        <v>0</v>
      </c>
      <c r="J1090" s="17">
        <f t="shared" si="97"/>
        <v>0</v>
      </c>
      <c r="K1090" s="4">
        <f t="shared" si="98"/>
        <v>0</v>
      </c>
      <c r="L1090" s="3">
        <f>_xlfn.IFNA(VLOOKUP(CONCATENATE($A1090,"_",$B1090), 'Srbench noise 0.01'!$A$1:$AH$1291, 32, FALSE),"")</f>
        <v>0.94585688000000001</v>
      </c>
      <c r="M1090" s="17">
        <f>_xlfn.IFNA(VLOOKUP(CONCATENATE($A1090,"_",$B1090), 'Srbench noise 0.01'!$A$1:$AH$1291, 34, FALSE),"")</f>
        <v>4.5714944800000001</v>
      </c>
      <c r="N1090" s="17">
        <f>_xlfn.IFNA(VLOOKUP(CONCATENATE($A1090,"_",$B1090), 'Srbench noise 0.01'!$A$1:$AH$1291, 16, FALSE),"")</f>
        <v>27</v>
      </c>
      <c r="O1090" s="17">
        <f>_xlfn.IFNA(VLOOKUP(CONCATENATE($A1090,"_",$B1090), 'Srbench noise 0.01'!$A$1:$AH$1291, 18, FALSE),"")</f>
        <v>3601</v>
      </c>
      <c r="P1090" s="17" t="str">
        <f>_xlfn.IFNA(VLOOKUP(CONCATENATE($A1090,"_",$B1090), 'Srbench noise 0.01'!$A$1:$AH$1291, 28, FALSE),"")</f>
        <v>1.68*x2**2*x3**2*(1 - x1)**2/(x0**2*x4*x5 + x4*x5)**2</v>
      </c>
      <c r="Q1090" s="17">
        <f t="shared" si="99"/>
        <v>0</v>
      </c>
      <c r="R1090" s="17">
        <f t="shared" si="100"/>
        <v>0</v>
      </c>
      <c r="S1090" s="4">
        <f t="shared" si="101"/>
        <v>0</v>
      </c>
    </row>
    <row r="1091" spans="1:19" x14ac:dyDescent="0.25">
      <c r="A1091" t="s">
        <v>137</v>
      </c>
      <c r="B1091">
        <v>23654</v>
      </c>
      <c r="C1091" t="str">
        <f>VLOOKUP(A1091,'srbench true models'!$A$1:$B$133,2,FALSE)</f>
        <v xml:space="preserve"> 1/(4*3.1415926535)*alpha**2*h**2/(m**2*c**2)*(omega_0/omega)**2*(omega_0/omega+omega/omega_0-sin(beta)**2)</v>
      </c>
      <c r="D1091" s="3">
        <f>_xlfn.IFNA(VLOOKUP(CONCATENATE($A1091,"_",$B1091), 'Srbench noise 0'!$A$1:$AH$1291, 32, FALSE),"")</f>
        <v>0.98139145999999999</v>
      </c>
      <c r="E1091" s="17">
        <f>_xlfn.IFNA(VLOOKUP(CONCATENATE($A1091,"_",$B1091), 'Srbench noise 0'!$A$1:$AH$1291, 34, FALSE),"")</f>
        <v>1.78953655</v>
      </c>
      <c r="F1091" s="17">
        <f>_xlfn.IFNA(VLOOKUP(CONCATENATE($A1091,"_",$B1091), 'Srbench noise 0'!$A$1:$AH$1291, 16, FALSE),"")</f>
        <v>25</v>
      </c>
      <c r="G1091" s="17">
        <f>_xlfn.IFNA(VLOOKUP(CONCATENATE($A1091,"_",$B1091), 'Srbench noise 0'!$A$1:$AH$1291, 18, FALSE),"")</f>
        <v>3603.9</v>
      </c>
      <c r="H1091" s="17" t="str">
        <f>_xlfn.IFNA(VLOOKUP(CONCATENATE($A1091,"_",$B1091), 'Srbench noise 0'!$A$1:$AH$1291, 28, FALSE),"")</f>
        <v>-0.04596538 + 0.01095038*x2**2*x3**2*(x0 + x1 - 0.4)**4/(x0**4*x4**2*x5**2)</v>
      </c>
      <c r="I1091" s="17">
        <f t="shared" si="96"/>
        <v>0</v>
      </c>
      <c r="J1091" s="17">
        <f t="shared" si="97"/>
        <v>0</v>
      </c>
      <c r="K1091" s="4">
        <f t="shared" si="98"/>
        <v>0</v>
      </c>
      <c r="L1091" s="3">
        <f>_xlfn.IFNA(VLOOKUP(CONCATENATE($A1091,"_",$B1091), 'Srbench noise 0.01'!$A$1:$AH$1291, 32, FALSE),"")</f>
        <v>0.98653329999999995</v>
      </c>
      <c r="M1091" s="17">
        <f>_xlfn.IFNA(VLOOKUP(CONCATENATE($A1091,"_",$B1091), 'Srbench noise 0.01'!$A$1:$AH$1291, 34, FALSE),"")</f>
        <v>1.52235162</v>
      </c>
      <c r="N1091" s="17">
        <f>_xlfn.IFNA(VLOOKUP(CONCATENATE($A1091,"_",$B1091), 'Srbench noise 0.01'!$A$1:$AH$1291, 16, FALSE),"")</f>
        <v>23</v>
      </c>
      <c r="O1091" s="17">
        <f>_xlfn.IFNA(VLOOKUP(CONCATENATE($A1091,"_",$B1091), 'Srbench noise 0.01'!$A$1:$AH$1291, 18, FALSE),"")</f>
        <v>3600.6</v>
      </c>
      <c r="P1091" s="17" t="str">
        <f>_xlfn.IFNA(VLOOKUP(CONCATENATE($A1091,"_",$B1091), 'Srbench noise 0.01'!$A$1:$AH$1291, 28, FALSE),"")</f>
        <v>0.01*x2**2*x3**2*(x0 + x1 - 0.4)**4/(x0**4*x4**2*x5**2)</v>
      </c>
      <c r="Q1091" s="17">
        <f t="shared" si="99"/>
        <v>0</v>
      </c>
      <c r="R1091" s="17">
        <f t="shared" si="100"/>
        <v>0</v>
      </c>
      <c r="S1091" s="4">
        <f t="shared" si="101"/>
        <v>0</v>
      </c>
    </row>
    <row r="1092" spans="1:19" x14ac:dyDescent="0.25">
      <c r="A1092" t="s">
        <v>137</v>
      </c>
      <c r="B1092">
        <v>28020</v>
      </c>
      <c r="C1092" t="str">
        <f>VLOOKUP(A1092,'srbench true models'!$A$1:$B$133,2,FALSE)</f>
        <v xml:space="preserve"> 1/(4*3.1415926535)*alpha**2*h**2/(m**2*c**2)*(omega_0/omega)**2*(omega_0/omega+omega/omega_0-sin(beta)**2)</v>
      </c>
      <c r="D1092" s="3">
        <f>_xlfn.IFNA(VLOOKUP(CONCATENATE($A1092,"_",$B1092), 'Srbench noise 0'!$A$1:$AH$1291, 32, FALSE),"")</f>
        <v>0.97874603999999998</v>
      </c>
      <c r="E1092" s="17">
        <f>_xlfn.IFNA(VLOOKUP(CONCATENATE($A1092,"_",$B1092), 'Srbench noise 0'!$A$1:$AH$1291, 34, FALSE),"")</f>
        <v>2.9211231799999999</v>
      </c>
      <c r="F1092" s="17">
        <f>_xlfn.IFNA(VLOOKUP(CONCATENATE($A1092,"_",$B1092), 'Srbench noise 0'!$A$1:$AH$1291, 16, FALSE),"")</f>
        <v>73</v>
      </c>
      <c r="G1092" s="17">
        <f>_xlfn.IFNA(VLOOKUP(CONCATENATE($A1092,"_",$B1092), 'Srbench noise 0'!$A$1:$AH$1291, 18, FALSE),"")</f>
        <v>3602.3</v>
      </c>
      <c r="H1092" s="17" t="str">
        <f>_xlfn.IFNA(VLOOKUP(CONCATENATE($A1092,"_",$B1092), 'Srbench noise 0'!$A$1:$AH$1291, 28, FALSE),"")</f>
        <v>0.00831886*2**x1*x2**2*x3/(x4**2*x5**2) + 0.27027423*x1**2*(0.5*x1*x3 + x3)**2/(x5**2*(exp(x0)/x2 + 0.60653066/x2)**2*(x0*x4 + x4**2 - 1.35*x4)) + 0.02390009*x1*x2**2*x3**2/(x4**2*x5**2)</v>
      </c>
      <c r="I1092" s="17">
        <f t="shared" si="96"/>
        <v>0</v>
      </c>
      <c r="J1092" s="17">
        <f t="shared" si="97"/>
        <v>0</v>
      </c>
      <c r="K1092" s="4">
        <f t="shared" si="98"/>
        <v>0</v>
      </c>
      <c r="L1092" s="3">
        <f>_xlfn.IFNA(VLOOKUP(CONCATENATE($A1092,"_",$B1092), 'Srbench noise 0.01'!$A$1:$AH$1291, 32, FALSE),"")</f>
        <v>0.18140977</v>
      </c>
      <c r="M1092" s="17">
        <f>_xlfn.IFNA(VLOOKUP(CONCATENATE($A1092,"_",$B1092), 'Srbench noise 0.01'!$A$1:$AH$1291, 34, FALSE),"")</f>
        <v>18.128554210000001</v>
      </c>
      <c r="N1092" s="17">
        <f>_xlfn.IFNA(VLOOKUP(CONCATENATE($A1092,"_",$B1092), 'Srbench noise 0.01'!$A$1:$AH$1291, 16, FALSE),"")</f>
        <v>86</v>
      </c>
      <c r="O1092" s="17">
        <f>_xlfn.IFNA(VLOOKUP(CONCATENATE($A1092,"_",$B1092), 'Srbench noise 0.01'!$A$1:$AH$1291, 18, FALSE),"")</f>
        <v>3602.2</v>
      </c>
      <c r="P1092" s="17" t="str">
        <f>_xlfn.IFNA(VLOOKUP(CONCATENATE($A1092,"_",$B1092), 'Srbench noise 0.01'!$A$1:$AH$1291, 28, FALSE),"")</f>
        <v>0.03*x2**3*x3/(x4*x5**2) + 0.07*(0.45*x1**2*x3 + 0.5*x1**2*x3/x4 + x1*x3 + 0.5*x3 + 0.5*x3/x6 + 0.71*x6*sin(x0**2*x5))**2/(x5**2*(x4**2 + sin(1/x0)/x4**4)*(x0**2/x2 + x0/x2)**2)</v>
      </c>
      <c r="Q1092" s="17">
        <f t="shared" si="99"/>
        <v>0</v>
      </c>
      <c r="R1092" s="17">
        <f t="shared" si="100"/>
        <v>0</v>
      </c>
      <c r="S1092" s="4">
        <f t="shared" si="101"/>
        <v>0</v>
      </c>
    </row>
    <row r="1093" spans="1:19" x14ac:dyDescent="0.25">
      <c r="A1093" t="s">
        <v>137</v>
      </c>
      <c r="B1093">
        <v>29910</v>
      </c>
      <c r="C1093" t="str">
        <f>VLOOKUP(A1093,'srbench true models'!$A$1:$B$133,2,FALSE)</f>
        <v xml:space="preserve"> 1/(4*3.1415926535)*alpha**2*h**2/(m**2*c**2)*(omega_0/omega)**2*(omega_0/omega+omega/omega_0-sin(beta)**2)</v>
      </c>
      <c r="D1093" s="3">
        <f>_xlfn.IFNA(VLOOKUP(CONCATENATE($A1093,"_",$B1093), 'Srbench noise 0'!$A$1:$AH$1291, 32, FALSE),"")</f>
        <v>-2.9029174900000001</v>
      </c>
      <c r="E1093" s="17">
        <f>_xlfn.IFNA(VLOOKUP(CONCATENATE($A1093,"_",$B1093), 'Srbench noise 0'!$A$1:$AH$1291, 34, FALSE),"")</f>
        <v>25.133369890000001</v>
      </c>
      <c r="F1093" s="17">
        <f>_xlfn.IFNA(VLOOKUP(CONCATENATE($A1093,"_",$B1093), 'Srbench noise 0'!$A$1:$AH$1291, 16, FALSE),"")</f>
        <v>74</v>
      </c>
      <c r="G1093" s="17">
        <f>_xlfn.IFNA(VLOOKUP(CONCATENATE($A1093,"_",$B1093), 'Srbench noise 0'!$A$1:$AH$1291, 18, FALSE),"")</f>
        <v>3603.5</v>
      </c>
      <c r="H1093" s="17" t="str">
        <f>_xlfn.IFNA(VLOOKUP(CONCATENATE($A1093,"_",$B1093), 'Srbench noise 0'!$A$1:$AH$1291, 28, FALSE),"")</f>
        <v>-2.64727963*2**x3*log(x1)*log(x2)**2/(x0*x4**2*x5**2) + 0.22743687*x1**2*x2**2*x3**2/(x0**2*x4**2*x5**2) + 0.08870047*x1**2*x3*(x2 + 1)**x1/(x0**20*x4*x5**4) + 1.39778417*x1/(x0**20*x5**4*cos(x4))</v>
      </c>
      <c r="I1093" s="17">
        <f t="shared" ref="I1093:I1156" si="102">IF(D1093&gt;0.999,1,0)</f>
        <v>0</v>
      </c>
      <c r="J1093" s="17">
        <f t="shared" ref="J1093:J1156" si="103">IF(AND(D1093=1, E1093&lt;0.000001),1,IF(AND(D1093&gt;0.999,E1093&lt;0.001),"?",0))</f>
        <v>0</v>
      </c>
      <c r="K1093" s="4">
        <f t="shared" ref="K1093:K1156" si="104">IF(J1093&lt;&gt;"?",J1093,"")</f>
        <v>0</v>
      </c>
      <c r="L1093" s="3">
        <f>_xlfn.IFNA(VLOOKUP(CONCATENATE($A1093,"_",$B1093), 'Srbench noise 0.01'!$A$1:$AH$1291, 32, FALSE),"")</f>
        <v>-2.70952159</v>
      </c>
      <c r="M1093" s="17">
        <f>_xlfn.IFNA(VLOOKUP(CONCATENATE($A1093,"_",$B1093), 'Srbench noise 0.01'!$A$1:$AH$1291, 34, FALSE),"")</f>
        <v>24.502759040000001</v>
      </c>
      <c r="N1093" s="17">
        <f>_xlfn.IFNA(VLOOKUP(CONCATENATE($A1093,"_",$B1093), 'Srbench noise 0.01'!$A$1:$AH$1291, 16, FALSE),"")</f>
        <v>74</v>
      </c>
      <c r="O1093" s="17">
        <f>_xlfn.IFNA(VLOOKUP(CONCATENATE($A1093,"_",$B1093), 'Srbench noise 0.01'!$A$1:$AH$1291, 18, FALSE),"")</f>
        <v>1473.8</v>
      </c>
      <c r="P1093" s="17" t="str">
        <f>_xlfn.IFNA(VLOOKUP(CONCATENATE($A1093,"_",$B1093), 'Srbench noise 0.01'!$A$1:$AH$1291, 28, FALSE),"")</f>
        <v>2.08*x3*log(x2)**2/(x4**2*x5**2) - 1.75*x1*x3**2*log(x2)**2/(x0*x4**2*x5**2) + 0.25*x1**2*x2**2*x3**2/(x0**2*x4**2*x5**2) - 0.8*x3*(x1**0.5 + x2)**x1*sin(x1)/(x0**20*x4*x5**4)</v>
      </c>
      <c r="Q1093" s="17">
        <f t="shared" ref="Q1093:Q1156" si="105">IF(L1093&gt;0.999,1,0)</f>
        <v>0</v>
      </c>
      <c r="R1093" s="17">
        <f t="shared" ref="R1093:R1156" si="106">IF(AND(L1093=1, M1093&lt;0.000001),1,IF(AND(L1093&gt;0.999,M1093&lt;0.001),"?",0))</f>
        <v>0</v>
      </c>
      <c r="S1093" s="4">
        <f t="shared" ref="S1093:S1156" si="107">IF(R1093&lt;&gt;"?",R1093,"")</f>
        <v>0</v>
      </c>
    </row>
    <row r="1094" spans="1:19" x14ac:dyDescent="0.25">
      <c r="A1094" t="s">
        <v>75</v>
      </c>
      <c r="B1094">
        <v>860</v>
      </c>
      <c r="C1094" t="str">
        <f>VLOOKUP(A1094,'srbench true models'!$A$1:$B$133,2,FALSE)</f>
        <v xml:space="preserve"> d*(1-alpha**2)/(1+alpha*cos(theta1-theta2))</v>
      </c>
      <c r="D1094" s="3">
        <f>_xlfn.IFNA(VLOOKUP(CONCATENATE($A1094,"_",$B1094), 'Srbench noise 0'!$A$1:$AH$1291, 32, FALSE),"")</f>
        <v>0.99963394999999999</v>
      </c>
      <c r="E1094" s="17">
        <f>_xlfn.IFNA(VLOOKUP(CONCATENATE($A1094,"_",$B1094), 'Srbench noise 0'!$A$1:$AH$1291, 34, FALSE),"")</f>
        <v>3.5298839999999998E-2</v>
      </c>
      <c r="F1094" s="17">
        <f>_xlfn.IFNA(VLOOKUP(CONCATENATE($A1094,"_",$B1094), 'Srbench noise 0'!$A$1:$AH$1291, 16, FALSE),"")</f>
        <v>20</v>
      </c>
      <c r="G1094" s="17">
        <f>_xlfn.IFNA(VLOOKUP(CONCATENATE($A1094,"_",$B1094), 'Srbench noise 0'!$A$1:$AH$1291, 18, FALSE),"")</f>
        <v>3600.5</v>
      </c>
      <c r="H1094" s="17" t="str">
        <f>_xlfn.IFNA(VLOOKUP(CONCATENATE($A1094,"_",$B1094), 'Srbench noise 0'!$A$1:$AH$1291, 28, FALSE),"")</f>
        <v>x0*(-0.98916296*x1 - 0.78350148*(x2 - x3)**2*log(x1)**2 + 0.97970822)</v>
      </c>
      <c r="I1094" s="17">
        <f t="shared" si="102"/>
        <v>1</v>
      </c>
      <c r="J1094" s="17">
        <f t="shared" si="103"/>
        <v>0</v>
      </c>
      <c r="K1094" s="4">
        <f t="shared" si="104"/>
        <v>0</v>
      </c>
      <c r="L1094" s="3">
        <f>_xlfn.IFNA(VLOOKUP(CONCATENATE($A1094,"_",$B1094), 'Srbench noise 0.01'!$A$1:$AH$1291, 32, FALSE),"")</f>
        <v>0.99956283000000001</v>
      </c>
      <c r="M1094" s="17">
        <f>_xlfn.IFNA(VLOOKUP(CONCATENATE($A1094,"_",$B1094), 'Srbench noise 0.01'!$A$1:$AH$1291, 34, FALSE),"")</f>
        <v>3.8575850000000002E-2</v>
      </c>
      <c r="N1094" s="17">
        <f>_xlfn.IFNA(VLOOKUP(CONCATENATE($A1094,"_",$B1094), 'Srbench noise 0.01'!$A$1:$AH$1291, 16, FALSE),"")</f>
        <v>19</v>
      </c>
      <c r="O1094" s="17">
        <f>_xlfn.IFNA(VLOOKUP(CONCATENATE($A1094,"_",$B1094), 'Srbench noise 0.01'!$A$1:$AH$1291, 18, FALSE),"")</f>
        <v>139</v>
      </c>
      <c r="P1094" s="17" t="str">
        <f>_xlfn.IFNA(VLOOKUP(CONCATENATE($A1094,"_",$B1094), 'Srbench noise 0.01'!$A$1:$AH$1291, 28, FALSE),"")</f>
        <v>x0*(-0.1*x1**2*(x2 - x3)**2 - 0.99*x1 + 0.98)</v>
      </c>
      <c r="Q1094" s="17">
        <f t="shared" si="105"/>
        <v>1</v>
      </c>
      <c r="R1094" s="17">
        <f t="shared" si="106"/>
        <v>0</v>
      </c>
      <c r="S1094" s="4">
        <f t="shared" si="107"/>
        <v>0</v>
      </c>
    </row>
    <row r="1095" spans="1:19" x14ac:dyDescent="0.25">
      <c r="A1095" t="s">
        <v>75</v>
      </c>
      <c r="B1095">
        <v>4426</v>
      </c>
      <c r="C1095" t="str">
        <f>VLOOKUP(A1095,'srbench true models'!$A$1:$B$133,2,FALSE)</f>
        <v xml:space="preserve"> d*(1-alpha**2)/(1+alpha*cos(theta1-theta2))</v>
      </c>
      <c r="D1095" s="3">
        <f>_xlfn.IFNA(VLOOKUP(CONCATENATE($A1095,"_",$B1095), 'Srbench noise 0'!$A$1:$AH$1291, 32, FALSE),"")</f>
        <v>0.99958793999999995</v>
      </c>
      <c r="E1095" s="17">
        <f>_xlfn.IFNA(VLOOKUP(CONCATENATE($A1095,"_",$B1095), 'Srbench noise 0'!$A$1:$AH$1291, 34, FALSE),"")</f>
        <v>3.7294529999999999E-2</v>
      </c>
      <c r="F1095" s="17">
        <f>_xlfn.IFNA(VLOOKUP(CONCATENATE($A1095,"_",$B1095), 'Srbench noise 0'!$A$1:$AH$1291, 16, FALSE),"")</f>
        <v>19</v>
      </c>
      <c r="G1095" s="17">
        <f>_xlfn.IFNA(VLOOKUP(CONCATENATE($A1095,"_",$B1095), 'Srbench noise 0'!$A$1:$AH$1291, 18, FALSE),"")</f>
        <v>3600.8</v>
      </c>
      <c r="H1095" s="17" t="str">
        <f>_xlfn.IFNA(VLOOKUP(CONCATENATE($A1095,"_",$B1095), 'Srbench noise 0'!$A$1:$AH$1291, 28, FALSE),"")</f>
        <v>x0*(-0.09901654*x1**2*(x2 - x3)**2 - 0.98834172*x1 + 0.9730974)</v>
      </c>
      <c r="I1095" s="17">
        <f t="shared" si="102"/>
        <v>1</v>
      </c>
      <c r="J1095" s="17">
        <f t="shared" si="103"/>
        <v>0</v>
      </c>
      <c r="K1095" s="4">
        <f t="shared" si="104"/>
        <v>0</v>
      </c>
      <c r="L1095" s="3">
        <f>_xlfn.IFNA(VLOOKUP(CONCATENATE($A1095,"_",$B1095), 'Srbench noise 0.01'!$A$1:$AH$1291, 32, FALSE),"")</f>
        <v>0.99939469000000003</v>
      </c>
      <c r="M1095" s="17">
        <f>_xlfn.IFNA(VLOOKUP(CONCATENATE($A1095,"_",$B1095), 'Srbench noise 0.01'!$A$1:$AH$1291, 34, FALSE),"")</f>
        <v>4.52018E-2</v>
      </c>
      <c r="N1095" s="17">
        <f>_xlfn.IFNA(VLOOKUP(CONCATENATE($A1095,"_",$B1095), 'Srbench noise 0.01'!$A$1:$AH$1291, 16, FALSE),"")</f>
        <v>19</v>
      </c>
      <c r="O1095" s="17">
        <f>_xlfn.IFNA(VLOOKUP(CONCATENATE($A1095,"_",$B1095), 'Srbench noise 0.01'!$A$1:$AH$1291, 18, FALSE),"")</f>
        <v>134.80000000000001</v>
      </c>
      <c r="P1095" s="17" t="str">
        <f>_xlfn.IFNA(VLOOKUP(CONCATENATE($A1095,"_",$B1095), 'Srbench noise 0.01'!$A$1:$AH$1291, 28, FALSE),"")</f>
        <v>x0*(-0.1*x1**2*(x2 - x3)**2 - 0.99*x1 + 0.97)</v>
      </c>
      <c r="Q1095" s="17">
        <f t="shared" si="105"/>
        <v>1</v>
      </c>
      <c r="R1095" s="17">
        <f t="shared" si="106"/>
        <v>0</v>
      </c>
      <c r="S1095" s="4">
        <f t="shared" si="107"/>
        <v>0</v>
      </c>
    </row>
    <row r="1096" spans="1:19" x14ac:dyDescent="0.25">
      <c r="A1096" t="s">
        <v>75</v>
      </c>
      <c r="B1096">
        <v>5390</v>
      </c>
      <c r="C1096" t="str">
        <f>VLOOKUP(A1096,'srbench true models'!$A$1:$B$133,2,FALSE)</f>
        <v xml:space="preserve"> d*(1-alpha**2)/(1+alpha*cos(theta1-theta2))</v>
      </c>
      <c r="D1096" s="3">
        <f>_xlfn.IFNA(VLOOKUP(CONCATENATE($A1096,"_",$B1096), 'Srbench noise 0'!$A$1:$AH$1291, 32, FALSE),"")</f>
        <v>0.99996985000000005</v>
      </c>
      <c r="E1096" s="17">
        <f>_xlfn.IFNA(VLOOKUP(CONCATENATE($A1096,"_",$B1096), 'Srbench noise 0'!$A$1:$AH$1291, 34, FALSE),"")</f>
        <v>1.012537E-2</v>
      </c>
      <c r="F1096" s="17">
        <f>_xlfn.IFNA(VLOOKUP(CONCATENATE($A1096,"_",$B1096), 'Srbench noise 0'!$A$1:$AH$1291, 16, FALSE),"")</f>
        <v>27</v>
      </c>
      <c r="G1096" s="17">
        <f>_xlfn.IFNA(VLOOKUP(CONCATENATE($A1096,"_",$B1096), 'Srbench noise 0'!$A$1:$AH$1291, 18, FALSE),"")</f>
        <v>3600.7</v>
      </c>
      <c r="H1096" s="17" t="str">
        <f>_xlfn.IFNA(VLOOKUP(CONCATENATE($A1096,"_",$B1096), 'Srbench noise 0'!$A$1:$AH$1291, 28, FALSE),"")</f>
        <v>x0*(-0.78973639*x1 - 0.28897261*(0.1*sin(x2 - x3)**2 + 1)**20*log(x1)**2 + 0.71621572)</v>
      </c>
      <c r="I1096" s="17">
        <f t="shared" si="102"/>
        <v>1</v>
      </c>
      <c r="J1096" s="17">
        <f t="shared" si="103"/>
        <v>0</v>
      </c>
      <c r="K1096" s="4">
        <f t="shared" si="104"/>
        <v>0</v>
      </c>
      <c r="L1096" s="3">
        <f>_xlfn.IFNA(VLOOKUP(CONCATENATE($A1096,"_",$B1096), 'Srbench noise 0.01'!$A$1:$AH$1291, 32, FALSE),"")</f>
        <v>0.98732657000000001</v>
      </c>
      <c r="M1096" s="17">
        <f>_xlfn.IFNA(VLOOKUP(CONCATENATE($A1096,"_",$B1096), 'Srbench noise 0.01'!$A$1:$AH$1291, 34, FALSE),"")</f>
        <v>0.20760769000000001</v>
      </c>
      <c r="N1096" s="17">
        <f>_xlfn.IFNA(VLOOKUP(CONCATENATE($A1096,"_",$B1096), 'Srbench noise 0.01'!$A$1:$AH$1291, 16, FALSE),"")</f>
        <v>28</v>
      </c>
      <c r="O1096" s="17">
        <f>_xlfn.IFNA(VLOOKUP(CONCATENATE($A1096,"_",$B1096), 'Srbench noise 0.01'!$A$1:$AH$1291, 18, FALSE),"")</f>
        <v>2026.5</v>
      </c>
      <c r="P1096" s="17" t="str">
        <f>_xlfn.IFNA(VLOOKUP(CONCATENATE($A1096,"_",$B1096), 'Srbench noise 0.01'!$A$1:$AH$1291, 28, FALSE),"")</f>
        <v>-1.09*x0*x1 + 1.13*x0 + 2.04*x2*x3 - 5.04*x2 - 1.23*x3**2 + 10.54 - 0.91*exp(x2)/x3**2</v>
      </c>
      <c r="Q1096" s="17">
        <f t="shared" si="105"/>
        <v>0</v>
      </c>
      <c r="R1096" s="17">
        <f t="shared" si="106"/>
        <v>0</v>
      </c>
      <c r="S1096" s="4">
        <f t="shared" si="107"/>
        <v>0</v>
      </c>
    </row>
    <row r="1097" spans="1:19" x14ac:dyDescent="0.25">
      <c r="A1097" t="s">
        <v>75</v>
      </c>
      <c r="B1097">
        <v>14423</v>
      </c>
      <c r="C1097" t="str">
        <f>VLOOKUP(A1097,'srbench true models'!$A$1:$B$133,2,FALSE)</f>
        <v xml:space="preserve"> d*(1-alpha**2)/(1+alpha*cos(theta1-theta2))</v>
      </c>
      <c r="D1097" s="3">
        <f>_xlfn.IFNA(VLOOKUP(CONCATENATE($A1097,"_",$B1097), 'Srbench noise 0'!$A$1:$AH$1291, 32, FALSE),"")</f>
        <v>0.99963122000000004</v>
      </c>
      <c r="E1097" s="17">
        <f>_xlfn.IFNA(VLOOKUP(CONCATENATE($A1097,"_",$B1097), 'Srbench noise 0'!$A$1:$AH$1291, 34, FALSE),"")</f>
        <v>3.5373050000000003E-2</v>
      </c>
      <c r="F1097" s="17">
        <f>_xlfn.IFNA(VLOOKUP(CONCATENATE($A1097,"_",$B1097), 'Srbench noise 0'!$A$1:$AH$1291, 16, FALSE),"")</f>
        <v>20</v>
      </c>
      <c r="G1097" s="17">
        <f>_xlfn.IFNA(VLOOKUP(CONCATENATE($A1097,"_",$B1097), 'Srbench noise 0'!$A$1:$AH$1291, 18, FALSE),"")</f>
        <v>3602.5</v>
      </c>
      <c r="H1097" s="17" t="str">
        <f>_xlfn.IFNA(VLOOKUP(CONCATENATE($A1097,"_",$B1097), 'Srbench noise 0'!$A$1:$AH$1291, 28, FALSE),"")</f>
        <v>x0*(-0.99169028*x1 - 0.76969673*(x2 - x3)**2*log(x1)**2 + 0.98648556)</v>
      </c>
      <c r="I1097" s="17">
        <f t="shared" si="102"/>
        <v>1</v>
      </c>
      <c r="J1097" s="17">
        <f t="shared" si="103"/>
        <v>0</v>
      </c>
      <c r="K1097" s="4">
        <f t="shared" si="104"/>
        <v>0</v>
      </c>
      <c r="L1097" s="3">
        <f>_xlfn.IFNA(VLOOKUP(CONCATENATE($A1097,"_",$B1097), 'Srbench noise 0.01'!$A$1:$AH$1291, 32, FALSE),"")</f>
        <v>0.99957293999999997</v>
      </c>
      <c r="M1097" s="17">
        <f>_xlfn.IFNA(VLOOKUP(CONCATENATE($A1097,"_",$B1097), 'Srbench noise 0.01'!$A$1:$AH$1291, 34, FALSE),"")</f>
        <v>3.806553E-2</v>
      </c>
      <c r="N1097" s="17">
        <f>_xlfn.IFNA(VLOOKUP(CONCATENATE($A1097,"_",$B1097), 'Srbench noise 0.01'!$A$1:$AH$1291, 16, FALSE),"")</f>
        <v>19</v>
      </c>
      <c r="O1097" s="17">
        <f>_xlfn.IFNA(VLOOKUP(CONCATENATE($A1097,"_",$B1097), 'Srbench noise 0.01'!$A$1:$AH$1291, 18, FALSE),"")</f>
        <v>131.4</v>
      </c>
      <c r="P1097" s="17" t="str">
        <f>_xlfn.IFNA(VLOOKUP(CONCATENATE($A1097,"_",$B1097), 'Srbench noise 0.01'!$A$1:$AH$1291, 28, FALSE),"")</f>
        <v>x0*(-0.1*x1**2*(x2 - x3)**2 - 0.99*x1 + 0.98)</v>
      </c>
      <c r="Q1097" s="17">
        <f t="shared" si="105"/>
        <v>1</v>
      </c>
      <c r="R1097" s="17">
        <f t="shared" si="106"/>
        <v>0</v>
      </c>
      <c r="S1097" s="4">
        <f t="shared" si="107"/>
        <v>0</v>
      </c>
    </row>
    <row r="1098" spans="1:19" x14ac:dyDescent="0.25">
      <c r="A1098" t="s">
        <v>75</v>
      </c>
      <c r="B1098">
        <v>15795</v>
      </c>
      <c r="C1098" t="str">
        <f>VLOOKUP(A1098,'srbench true models'!$A$1:$B$133,2,FALSE)</f>
        <v xml:space="preserve"> d*(1-alpha**2)/(1+alpha*cos(theta1-theta2))</v>
      </c>
      <c r="D1098" s="3">
        <f>_xlfn.IFNA(VLOOKUP(CONCATENATE($A1098,"_",$B1098), 'Srbench noise 0'!$A$1:$AH$1291, 32, FALSE),"")</f>
        <v>0.99964344999999999</v>
      </c>
      <c r="E1098" s="17">
        <f>_xlfn.IFNA(VLOOKUP(CONCATENATE($A1098,"_",$B1098), 'Srbench noise 0'!$A$1:$AH$1291, 34, FALSE),"")</f>
        <v>3.4745980000000003E-2</v>
      </c>
      <c r="F1098" s="17">
        <f>_xlfn.IFNA(VLOOKUP(CONCATENATE($A1098,"_",$B1098), 'Srbench noise 0'!$A$1:$AH$1291, 16, FALSE),"")</f>
        <v>20</v>
      </c>
      <c r="G1098" s="17">
        <f>_xlfn.IFNA(VLOOKUP(CONCATENATE($A1098,"_",$B1098), 'Srbench noise 0'!$A$1:$AH$1291, 18, FALSE),"")</f>
        <v>3600.2</v>
      </c>
      <c r="H1098" s="17" t="str">
        <f>_xlfn.IFNA(VLOOKUP(CONCATENATE($A1098,"_",$B1098), 'Srbench noise 0'!$A$1:$AH$1291, 28, FALSE),"")</f>
        <v>x0*(-0.99295698*x1 - 0.76415061*(x2 - x3)**2*log(x1)**2 + 0.98841956)</v>
      </c>
      <c r="I1098" s="17">
        <f t="shared" si="102"/>
        <v>1</v>
      </c>
      <c r="J1098" s="17">
        <f t="shared" si="103"/>
        <v>0</v>
      </c>
      <c r="K1098" s="4">
        <f t="shared" si="104"/>
        <v>0</v>
      </c>
      <c r="L1098" s="3">
        <f>_xlfn.IFNA(VLOOKUP(CONCATENATE($A1098,"_",$B1098), 'Srbench noise 0.01'!$A$1:$AH$1291, 32, FALSE),"")</f>
        <v>0.99938894</v>
      </c>
      <c r="M1098" s="17">
        <f>_xlfn.IFNA(VLOOKUP(CONCATENATE($A1098,"_",$B1098), 'Srbench noise 0.01'!$A$1:$AH$1291, 34, FALSE),"")</f>
        <v>4.5486949999999998E-2</v>
      </c>
      <c r="N1098" s="17">
        <f>_xlfn.IFNA(VLOOKUP(CONCATENATE($A1098,"_",$B1098), 'Srbench noise 0.01'!$A$1:$AH$1291, 16, FALSE),"")</f>
        <v>19</v>
      </c>
      <c r="O1098" s="17">
        <f>_xlfn.IFNA(VLOOKUP(CONCATENATE($A1098,"_",$B1098), 'Srbench noise 0.01'!$A$1:$AH$1291, 18, FALSE),"")</f>
        <v>151.9</v>
      </c>
      <c r="P1098" s="17" t="str">
        <f>_xlfn.IFNA(VLOOKUP(CONCATENATE($A1098,"_",$B1098), 'Srbench noise 0.01'!$A$1:$AH$1291, 28, FALSE),"")</f>
        <v>x0*(-0.1*x1**2*(x2 - x3)**2 - 0.99*x1 + 0.97)</v>
      </c>
      <c r="Q1098" s="17">
        <f t="shared" si="105"/>
        <v>1</v>
      </c>
      <c r="R1098" s="17">
        <f t="shared" si="106"/>
        <v>0</v>
      </c>
      <c r="S1098" s="4">
        <f t="shared" si="107"/>
        <v>0</v>
      </c>
    </row>
    <row r="1099" spans="1:19" x14ac:dyDescent="0.25">
      <c r="A1099" t="s">
        <v>75</v>
      </c>
      <c r="B1099">
        <v>16850</v>
      </c>
      <c r="C1099" t="str">
        <f>VLOOKUP(A1099,'srbench true models'!$A$1:$B$133,2,FALSE)</f>
        <v xml:space="preserve"> d*(1-alpha**2)/(1+alpha*cos(theta1-theta2))</v>
      </c>
      <c r="D1099" s="3">
        <f>_xlfn.IFNA(VLOOKUP(CONCATENATE($A1099,"_",$B1099), 'Srbench noise 0'!$A$1:$AH$1291, 32, FALSE),"")</f>
        <v>0.99963665000000002</v>
      </c>
      <c r="E1099" s="17">
        <f>_xlfn.IFNA(VLOOKUP(CONCATENATE($A1099,"_",$B1099), 'Srbench noise 0'!$A$1:$AH$1291, 34, FALSE),"")</f>
        <v>3.5104459999999997E-2</v>
      </c>
      <c r="F1099" s="17">
        <f>_xlfn.IFNA(VLOOKUP(CONCATENATE($A1099,"_",$B1099), 'Srbench noise 0'!$A$1:$AH$1291, 16, FALSE),"")</f>
        <v>20</v>
      </c>
      <c r="G1099" s="17">
        <f>_xlfn.IFNA(VLOOKUP(CONCATENATE($A1099,"_",$B1099), 'Srbench noise 0'!$A$1:$AH$1291, 18, FALSE),"")</f>
        <v>3600.2</v>
      </c>
      <c r="H1099" s="17" t="str">
        <f>_xlfn.IFNA(VLOOKUP(CONCATENATE($A1099,"_",$B1099), 'Srbench noise 0'!$A$1:$AH$1291, 28, FALSE),"")</f>
        <v>x0*(-0.98994202*x1 - 0.77128276*(x2 - x3)**2*log(x1)**2 + 0.97956485)</v>
      </c>
      <c r="I1099" s="17">
        <f t="shared" si="102"/>
        <v>1</v>
      </c>
      <c r="J1099" s="17">
        <f t="shared" si="103"/>
        <v>0</v>
      </c>
      <c r="K1099" s="4">
        <f t="shared" si="104"/>
        <v>0</v>
      </c>
      <c r="L1099" s="3">
        <f>_xlfn.IFNA(VLOOKUP(CONCATENATE($A1099,"_",$B1099), 'Srbench noise 0.01'!$A$1:$AH$1291, 32, FALSE),"")</f>
        <v>0.99937443000000004</v>
      </c>
      <c r="M1099" s="17">
        <f>_xlfn.IFNA(VLOOKUP(CONCATENATE($A1099,"_",$B1099), 'Srbench noise 0.01'!$A$1:$AH$1291, 34, FALSE),"")</f>
        <v>4.6061199999999997E-2</v>
      </c>
      <c r="N1099" s="17">
        <f>_xlfn.IFNA(VLOOKUP(CONCATENATE($A1099,"_",$B1099), 'Srbench noise 0.01'!$A$1:$AH$1291, 16, FALSE),"")</f>
        <v>19</v>
      </c>
      <c r="O1099" s="17">
        <f>_xlfn.IFNA(VLOOKUP(CONCATENATE($A1099,"_",$B1099), 'Srbench noise 0.01'!$A$1:$AH$1291, 18, FALSE),"")</f>
        <v>163.69999999999999</v>
      </c>
      <c r="P1099" s="17" t="str">
        <f>_xlfn.IFNA(VLOOKUP(CONCATENATE($A1099,"_",$B1099), 'Srbench noise 0.01'!$A$1:$AH$1291, 28, FALSE),"")</f>
        <v>x0*(-0.1*x1**2*(x2 - x3)**2 - 0.99*x1 + 0.97)</v>
      </c>
      <c r="Q1099" s="17">
        <f t="shared" si="105"/>
        <v>1</v>
      </c>
      <c r="R1099" s="17">
        <f t="shared" si="106"/>
        <v>0</v>
      </c>
      <c r="S1099" s="4">
        <f t="shared" si="107"/>
        <v>0</v>
      </c>
    </row>
    <row r="1100" spans="1:19" x14ac:dyDescent="0.25">
      <c r="A1100" t="s">
        <v>75</v>
      </c>
      <c r="B1100">
        <v>21962</v>
      </c>
      <c r="C1100" t="str">
        <f>VLOOKUP(A1100,'srbench true models'!$A$1:$B$133,2,FALSE)</f>
        <v xml:space="preserve"> d*(1-alpha**2)/(1+alpha*cos(theta1-theta2))</v>
      </c>
      <c r="D1100" s="3">
        <f>_xlfn.IFNA(VLOOKUP(CONCATENATE($A1100,"_",$B1100), 'Srbench noise 0'!$A$1:$AH$1291, 32, FALSE),"")</f>
        <v>0.99965130999999996</v>
      </c>
      <c r="E1100" s="17">
        <f>_xlfn.IFNA(VLOOKUP(CONCATENATE($A1100,"_",$B1100), 'Srbench noise 0'!$A$1:$AH$1291, 34, FALSE),"")</f>
        <v>3.430105E-2</v>
      </c>
      <c r="F1100" s="17">
        <f>_xlfn.IFNA(VLOOKUP(CONCATENATE($A1100,"_",$B1100), 'Srbench noise 0'!$A$1:$AH$1291, 16, FALSE),"")</f>
        <v>20</v>
      </c>
      <c r="G1100" s="17">
        <f>_xlfn.IFNA(VLOOKUP(CONCATENATE($A1100,"_",$B1100), 'Srbench noise 0'!$A$1:$AH$1291, 18, FALSE),"")</f>
        <v>3600.9</v>
      </c>
      <c r="H1100" s="17" t="str">
        <f>_xlfn.IFNA(VLOOKUP(CONCATENATE($A1100,"_",$B1100), 'Srbench noise 0'!$A$1:$AH$1291, 28, FALSE),"")</f>
        <v>x0*(-0.99123313*x1 - 0.77245417*(x2 - x3)**2*log(x1)**2 + 0.98613033)</v>
      </c>
      <c r="I1100" s="17">
        <f t="shared" si="102"/>
        <v>1</v>
      </c>
      <c r="J1100" s="17">
        <f t="shared" si="103"/>
        <v>0</v>
      </c>
      <c r="K1100" s="4">
        <f t="shared" si="104"/>
        <v>0</v>
      </c>
      <c r="L1100" s="3">
        <f>_xlfn.IFNA(VLOOKUP(CONCATENATE($A1100,"_",$B1100), 'Srbench noise 0.01'!$A$1:$AH$1291, 32, FALSE),"")</f>
        <v>0.99918786999999998</v>
      </c>
      <c r="M1100" s="17">
        <f>_xlfn.IFNA(VLOOKUP(CONCATENATE($A1100,"_",$B1100), 'Srbench noise 0.01'!$A$1:$AH$1291, 34, FALSE),"")</f>
        <v>5.23478E-2</v>
      </c>
      <c r="N1100" s="17">
        <f>_xlfn.IFNA(VLOOKUP(CONCATENATE($A1100,"_",$B1100), 'Srbench noise 0.01'!$A$1:$AH$1291, 16, FALSE),"")</f>
        <v>22</v>
      </c>
      <c r="O1100" s="17">
        <f>_xlfn.IFNA(VLOOKUP(CONCATENATE($A1100,"_",$B1100), 'Srbench noise 0.01'!$A$1:$AH$1291, 18, FALSE),"")</f>
        <v>131.1</v>
      </c>
      <c r="P1100" s="17" t="str">
        <f>_xlfn.IFNA(VLOOKUP(CONCATENATE($A1100,"_",$B1100), 'Srbench noise 0.01'!$A$1:$AH$1291, 28, FALSE),"")</f>
        <v>-0.1*x0*x1**2*(x2 - x3)**2 - 0.98*x0*x1 + 0.96*x0 + 0.02</v>
      </c>
      <c r="Q1100" s="17">
        <f t="shared" si="105"/>
        <v>1</v>
      </c>
      <c r="R1100" s="17">
        <f t="shared" si="106"/>
        <v>0</v>
      </c>
      <c r="S1100" s="4">
        <f t="shared" si="107"/>
        <v>0</v>
      </c>
    </row>
    <row r="1101" spans="1:19" x14ac:dyDescent="0.25">
      <c r="A1101" t="s">
        <v>75</v>
      </c>
      <c r="B1101">
        <v>23654</v>
      </c>
      <c r="C1101" t="str">
        <f>VLOOKUP(A1101,'srbench true models'!$A$1:$B$133,2,FALSE)</f>
        <v xml:space="preserve"> d*(1-alpha**2)/(1+alpha*cos(theta1-theta2))</v>
      </c>
      <c r="D1101" s="3">
        <f>_xlfn.IFNA(VLOOKUP(CONCATENATE($A1101,"_",$B1101), 'Srbench noise 0'!$A$1:$AH$1291, 32, FALSE),"")</f>
        <v>0.99952653999999996</v>
      </c>
      <c r="E1101" s="17">
        <f>_xlfn.IFNA(VLOOKUP(CONCATENATE($A1101,"_",$B1101), 'Srbench noise 0'!$A$1:$AH$1291, 34, FALSE),"")</f>
        <v>4.0106820000000001E-2</v>
      </c>
      <c r="F1101" s="17">
        <f>_xlfn.IFNA(VLOOKUP(CONCATENATE($A1101,"_",$B1101), 'Srbench noise 0'!$A$1:$AH$1291, 16, FALSE),"")</f>
        <v>19</v>
      </c>
      <c r="G1101" s="17">
        <f>_xlfn.IFNA(VLOOKUP(CONCATENATE($A1101,"_",$B1101), 'Srbench noise 0'!$A$1:$AH$1291, 18, FALSE),"")</f>
        <v>3600.2</v>
      </c>
      <c r="H1101" s="17" t="str">
        <f>_xlfn.IFNA(VLOOKUP(CONCATENATE($A1101,"_",$B1101), 'Srbench noise 0'!$A$1:$AH$1291, 28, FALSE),"")</f>
        <v>x0*(-0.09604135*x1**2*(x2 - x3)**2 - 0.98662299*x1 + 0.9661602)</v>
      </c>
      <c r="I1101" s="17">
        <f t="shared" si="102"/>
        <v>1</v>
      </c>
      <c r="J1101" s="17">
        <f t="shared" si="103"/>
        <v>0</v>
      </c>
      <c r="K1101" s="4">
        <f t="shared" si="104"/>
        <v>0</v>
      </c>
      <c r="L1101" s="3">
        <f>_xlfn.IFNA(VLOOKUP(CONCATENATE($A1101,"_",$B1101), 'Srbench noise 0.01'!$A$1:$AH$1291, 32, FALSE),"")</f>
        <v>0.99938428000000001</v>
      </c>
      <c r="M1101" s="17">
        <f>_xlfn.IFNA(VLOOKUP(CONCATENATE($A1101,"_",$B1101), 'Srbench noise 0.01'!$A$1:$AH$1291, 34, FALSE),"")</f>
        <v>4.5737439999999997E-2</v>
      </c>
      <c r="N1101" s="17">
        <f>_xlfn.IFNA(VLOOKUP(CONCATENATE($A1101,"_",$B1101), 'Srbench noise 0.01'!$A$1:$AH$1291, 16, FALSE),"")</f>
        <v>19</v>
      </c>
      <c r="O1101" s="17">
        <f>_xlfn.IFNA(VLOOKUP(CONCATENATE($A1101,"_",$B1101), 'Srbench noise 0.01'!$A$1:$AH$1291, 18, FALSE),"")</f>
        <v>1291.2</v>
      </c>
      <c r="P1101" s="17" t="str">
        <f>_xlfn.IFNA(VLOOKUP(CONCATENATE($A1101,"_",$B1101), 'Srbench noise 0.01'!$A$1:$AH$1291, 28, FALSE),"")</f>
        <v>x0*(-0.1*x1**2*(x2 - x3)**2 - 0.99*x1 + 0.97)</v>
      </c>
      <c r="Q1101" s="17">
        <f t="shared" si="105"/>
        <v>1</v>
      </c>
      <c r="R1101" s="17">
        <f t="shared" si="106"/>
        <v>0</v>
      </c>
      <c r="S1101" s="4">
        <f t="shared" si="107"/>
        <v>0</v>
      </c>
    </row>
    <row r="1102" spans="1:19" x14ac:dyDescent="0.25">
      <c r="A1102" t="s">
        <v>75</v>
      </c>
      <c r="B1102">
        <v>28020</v>
      </c>
      <c r="C1102" t="str">
        <f>VLOOKUP(A1102,'srbench true models'!$A$1:$B$133,2,FALSE)</f>
        <v xml:space="preserve"> d*(1-alpha**2)/(1+alpha*cos(theta1-theta2))</v>
      </c>
      <c r="D1102" s="3">
        <f>_xlfn.IFNA(VLOOKUP(CONCATENATE($A1102,"_",$B1102), 'Srbench noise 0'!$A$1:$AH$1291, 32, FALSE),"")</f>
        <v>0.99072439999999995</v>
      </c>
      <c r="E1102" s="17">
        <f>_xlfn.IFNA(VLOOKUP(CONCATENATE($A1102,"_",$B1102), 'Srbench noise 0'!$A$1:$AH$1291, 34, FALSE),"")</f>
        <v>0.17810428</v>
      </c>
      <c r="F1102" s="17">
        <f>_xlfn.IFNA(VLOOKUP(CONCATENATE($A1102,"_",$B1102), 'Srbench noise 0'!$A$1:$AH$1291, 16, FALSE),"")</f>
        <v>23</v>
      </c>
      <c r="G1102" s="17">
        <f>_xlfn.IFNA(VLOOKUP(CONCATENATE($A1102,"_",$B1102), 'Srbench noise 0'!$A$1:$AH$1291, 18, FALSE),"")</f>
        <v>3600.7</v>
      </c>
      <c r="H1102" s="17" t="str">
        <f>_xlfn.IFNA(VLOOKUP(CONCATENATE($A1102,"_",$B1102), 'Srbench noise 0'!$A$1:$AH$1291, 28, FALSE),"")</f>
        <v>-1.087891*x0*x1 + 1.11910259*x0 - 311.83913248*x2/(x2 + x3) + 233.96158342 - 77.73291282*x3/x2</v>
      </c>
      <c r="I1102" s="17">
        <f t="shared" si="102"/>
        <v>0</v>
      </c>
      <c r="J1102" s="17">
        <f t="shared" si="103"/>
        <v>0</v>
      </c>
      <c r="K1102" s="4">
        <f t="shared" si="104"/>
        <v>0</v>
      </c>
      <c r="L1102" s="3">
        <f>_xlfn.IFNA(VLOOKUP(CONCATENATE($A1102,"_",$B1102), 'Srbench noise 0.01'!$A$1:$AH$1291, 32, FALSE),"")</f>
        <v>0.99915792999999997</v>
      </c>
      <c r="M1102" s="17">
        <f>_xlfn.IFNA(VLOOKUP(CONCATENATE($A1102,"_",$B1102), 'Srbench noise 0.01'!$A$1:$AH$1291, 34, FALSE),"")</f>
        <v>5.366332E-2</v>
      </c>
      <c r="N1102" s="17">
        <f>_xlfn.IFNA(VLOOKUP(CONCATENATE($A1102,"_",$B1102), 'Srbench noise 0.01'!$A$1:$AH$1291, 16, FALSE),"")</f>
        <v>19</v>
      </c>
      <c r="O1102" s="17">
        <f>_xlfn.IFNA(VLOOKUP(CONCATENATE($A1102,"_",$B1102), 'Srbench noise 0.01'!$A$1:$AH$1291, 18, FALSE),"")</f>
        <v>139.30000000000001</v>
      </c>
      <c r="P1102" s="17" t="str">
        <f>_xlfn.IFNA(VLOOKUP(CONCATENATE($A1102,"_",$B1102), 'Srbench noise 0.01'!$A$1:$AH$1291, 28, FALSE),"")</f>
        <v>x0*(-0.1*x1**2*(x2 - x3)**2 - 0.98*x1 + 0.97)</v>
      </c>
      <c r="Q1102" s="17">
        <f t="shared" si="105"/>
        <v>1</v>
      </c>
      <c r="R1102" s="17">
        <f t="shared" si="106"/>
        <v>0</v>
      </c>
      <c r="S1102" s="4">
        <f t="shared" si="107"/>
        <v>0</v>
      </c>
    </row>
    <row r="1103" spans="1:19" x14ac:dyDescent="0.25">
      <c r="A1103" t="s">
        <v>75</v>
      </c>
      <c r="B1103">
        <v>29910</v>
      </c>
      <c r="C1103" t="str">
        <f>VLOOKUP(A1103,'srbench true models'!$A$1:$B$133,2,FALSE)</f>
        <v xml:space="preserve"> d*(1-alpha**2)/(1+alpha*cos(theta1-theta2))</v>
      </c>
      <c r="D1103" s="3">
        <f>_xlfn.IFNA(VLOOKUP(CONCATENATE($A1103,"_",$B1103), 'Srbench noise 0'!$A$1:$AH$1291, 32, FALSE),"")</f>
        <v>0.99953488000000001</v>
      </c>
      <c r="E1103" s="17">
        <f>_xlfn.IFNA(VLOOKUP(CONCATENATE($A1103,"_",$B1103), 'Srbench noise 0'!$A$1:$AH$1291, 34, FALSE),"")</f>
        <v>3.941766E-2</v>
      </c>
      <c r="F1103" s="17">
        <f>_xlfn.IFNA(VLOOKUP(CONCATENATE($A1103,"_",$B1103), 'Srbench noise 0'!$A$1:$AH$1291, 16, FALSE),"")</f>
        <v>19</v>
      </c>
      <c r="G1103" s="17">
        <f>_xlfn.IFNA(VLOOKUP(CONCATENATE($A1103,"_",$B1103), 'Srbench noise 0'!$A$1:$AH$1291, 18, FALSE),"")</f>
        <v>3600.2</v>
      </c>
      <c r="H1103" s="17" t="str">
        <f>_xlfn.IFNA(VLOOKUP(CONCATENATE($A1103,"_",$B1103), 'Srbench noise 0'!$A$1:$AH$1291, 28, FALSE),"")</f>
        <v>x0*(-0.10195598*x1**2*(x2 - x3)**2 - 0.98543164*x1 + 0.96911809)</v>
      </c>
      <c r="I1103" s="17">
        <f t="shared" si="102"/>
        <v>1</v>
      </c>
      <c r="J1103" s="17">
        <f t="shared" si="103"/>
        <v>0</v>
      </c>
      <c r="K1103" s="4">
        <f t="shared" si="104"/>
        <v>0</v>
      </c>
      <c r="L1103" s="3">
        <f>_xlfn.IFNA(VLOOKUP(CONCATENATE($A1103,"_",$B1103), 'Srbench noise 0.01'!$A$1:$AH$1291, 32, FALSE),"")</f>
        <v>0.99939135000000001</v>
      </c>
      <c r="M1103" s="17">
        <f>_xlfn.IFNA(VLOOKUP(CONCATENATE($A1103,"_",$B1103), 'Srbench noise 0.01'!$A$1:$AH$1291, 34, FALSE),"")</f>
        <v>4.5091180000000002E-2</v>
      </c>
      <c r="N1103" s="17">
        <f>_xlfn.IFNA(VLOOKUP(CONCATENATE($A1103,"_",$B1103), 'Srbench noise 0.01'!$A$1:$AH$1291, 16, FALSE),"")</f>
        <v>19</v>
      </c>
      <c r="O1103" s="17">
        <f>_xlfn.IFNA(VLOOKUP(CONCATENATE($A1103,"_",$B1103), 'Srbench noise 0.01'!$A$1:$AH$1291, 18, FALSE),"")</f>
        <v>2538.1999999999998</v>
      </c>
      <c r="P1103" s="17" t="str">
        <f>_xlfn.IFNA(VLOOKUP(CONCATENATE($A1103,"_",$B1103), 'Srbench noise 0.01'!$A$1:$AH$1291, 28, FALSE),"")</f>
        <v>x0*(-0.1*x1**2*(x2 - x3)**2 - 0.99*x1 + 0.97)</v>
      </c>
      <c r="Q1103" s="17">
        <f t="shared" si="105"/>
        <v>1</v>
      </c>
      <c r="R1103" s="17">
        <f t="shared" si="106"/>
        <v>0</v>
      </c>
      <c r="S1103" s="4">
        <f t="shared" si="107"/>
        <v>0</v>
      </c>
    </row>
    <row r="1104" spans="1:19" x14ac:dyDescent="0.25">
      <c r="A1104" t="s">
        <v>106</v>
      </c>
      <c r="B1104">
        <v>860</v>
      </c>
      <c r="C1104" t="str">
        <f>VLOOKUP(A1104,'srbench true models'!$A$1:$B$133,2,FALSE)</f>
        <v xml:space="preserve"> sqrt(2/m*(E_n-U-L**2/(2*m*r**2)))</v>
      </c>
      <c r="D1104" s="3">
        <f>_xlfn.IFNA(VLOOKUP(CONCATENATE($A1104,"_",$B1104), 'Srbench noise 0'!$A$1:$AH$1291, 32, FALSE),"")</f>
        <v>0.99877399</v>
      </c>
      <c r="E1104" s="17">
        <f>_xlfn.IFNA(VLOOKUP(CONCATENATE($A1104,"_",$B1104), 'Srbench noise 0'!$A$1:$AH$1291, 34, FALSE),"")</f>
        <v>1.7452269999999999E-2</v>
      </c>
      <c r="F1104" s="17">
        <f>_xlfn.IFNA(VLOOKUP(CONCATENATE($A1104,"_",$B1104), 'Srbench noise 0'!$A$1:$AH$1291, 16, FALSE),"")</f>
        <v>26</v>
      </c>
      <c r="G1104" s="17">
        <f>_xlfn.IFNA(VLOOKUP(CONCATENATE($A1104,"_",$B1104), 'Srbench noise 0'!$A$1:$AH$1291, 18, FALSE),"")</f>
        <v>3601.3</v>
      </c>
      <c r="H1104" s="17" t="str">
        <f>_xlfn.IFNA(VLOOKUP(CONCATENATE($A1104,"_",$B1104), 'Srbench noise 0'!$A$1:$AH$1291, 28, FALSE),"")</f>
        <v>1.45893077*((x1 - x2)/x0)**0.5 + 0.41050777*cos(x3/(x0*x4)) - 0.49275183</v>
      </c>
      <c r="I1104" s="17">
        <f t="shared" si="102"/>
        <v>0</v>
      </c>
      <c r="J1104" s="17">
        <f t="shared" si="103"/>
        <v>0</v>
      </c>
      <c r="K1104" s="4">
        <f t="shared" si="104"/>
        <v>0</v>
      </c>
      <c r="L1104" s="3">
        <f>_xlfn.IFNA(VLOOKUP(CONCATENATE($A1104,"_",$B1104), 'Srbench noise 0.01'!$A$1:$AH$1291, 32, FALSE),"")</f>
        <v>0.99908171000000001</v>
      </c>
      <c r="M1104" s="17">
        <f>_xlfn.IFNA(VLOOKUP(CONCATENATE($A1104,"_",$B1104), 'Srbench noise 0.01'!$A$1:$AH$1291, 34, FALSE),"")</f>
        <v>1.5104070000000001E-2</v>
      </c>
      <c r="N1104" s="17">
        <f>_xlfn.IFNA(VLOOKUP(CONCATENATE($A1104,"_",$B1104), 'Srbench noise 0.01'!$A$1:$AH$1291, 16, FALSE),"")</f>
        <v>27</v>
      </c>
      <c r="O1104" s="17">
        <f>_xlfn.IFNA(VLOOKUP(CONCATENATE($A1104,"_",$B1104), 'Srbench noise 0.01'!$A$1:$AH$1291, 18, FALSE),"")</f>
        <v>98.9</v>
      </c>
      <c r="P1104" s="17" t="str">
        <f>_xlfn.IFNA(VLOOKUP(CONCATENATE($A1104,"_",$B1104), 'Srbench noise 0.01'!$A$1:$AH$1291, 28, FALSE),"")</f>
        <v>1.45*((x1 - x2)/x0)**0.5 + 3.92*cos(0.29*x3/(x0*x4)) - 3.99</v>
      </c>
      <c r="Q1104" s="17">
        <f t="shared" si="105"/>
        <v>1</v>
      </c>
      <c r="R1104" s="17">
        <f t="shared" si="106"/>
        <v>0</v>
      </c>
      <c r="S1104" s="4">
        <f t="shared" si="107"/>
        <v>0</v>
      </c>
    </row>
    <row r="1105" spans="1:19" x14ac:dyDescent="0.25">
      <c r="A1105" t="s">
        <v>106</v>
      </c>
      <c r="B1105">
        <v>4426</v>
      </c>
      <c r="C1105" t="str">
        <f>VLOOKUP(A1105,'srbench true models'!$A$1:$B$133,2,FALSE)</f>
        <v xml:space="preserve"> sqrt(2/m*(E_n-U-L**2/(2*m*r**2)))</v>
      </c>
      <c r="D1105" s="3">
        <f>_xlfn.IFNA(VLOOKUP(CONCATENATE($A1105,"_",$B1105), 'Srbench noise 0'!$A$1:$AH$1291, 32, FALSE),"")</f>
        <v>0.99963595000000005</v>
      </c>
      <c r="E1105" s="17">
        <f>_xlfn.IFNA(VLOOKUP(CONCATENATE($A1105,"_",$B1105), 'Srbench noise 0'!$A$1:$AH$1291, 34, FALSE),"")</f>
        <v>9.4708599999999993E-3</v>
      </c>
      <c r="F1105" s="17">
        <f>_xlfn.IFNA(VLOOKUP(CONCATENATE($A1105,"_",$B1105), 'Srbench noise 0'!$A$1:$AH$1291, 16, FALSE),"")</f>
        <v>30</v>
      </c>
      <c r="G1105" s="17">
        <f>_xlfn.IFNA(VLOOKUP(CONCATENATE($A1105,"_",$B1105), 'Srbench noise 0'!$A$1:$AH$1291, 18, FALSE),"")</f>
        <v>3600.4</v>
      </c>
      <c r="H1105" s="17" t="str">
        <f>_xlfn.IFNA(VLOOKUP(CONCATENATE($A1105,"_",$B1105), 'Srbench noise 0'!$A$1:$AH$1291, 28, FALSE),"")</f>
        <v>1.42425157*((x1 - x2)/x0)**0.5 + 3.94728578*cos(x3*sin(1/x0)/(x1**0.5*x4)) - 3.96674439</v>
      </c>
      <c r="I1105" s="17">
        <f t="shared" si="102"/>
        <v>1</v>
      </c>
      <c r="J1105" s="17">
        <f t="shared" si="103"/>
        <v>0</v>
      </c>
      <c r="K1105" s="4">
        <f t="shared" si="104"/>
        <v>0</v>
      </c>
      <c r="L1105" s="3">
        <f>_xlfn.IFNA(VLOOKUP(CONCATENATE($A1105,"_",$B1105), 'Srbench noise 0.01'!$A$1:$AH$1291, 32, FALSE),"")</f>
        <v>0.99900285</v>
      </c>
      <c r="M1105" s="17">
        <f>_xlfn.IFNA(VLOOKUP(CONCATENATE($A1105,"_",$B1105), 'Srbench noise 0.01'!$A$1:$AH$1291, 34, FALSE),"")</f>
        <v>1.5674250000000001E-2</v>
      </c>
      <c r="N1105" s="17">
        <f>_xlfn.IFNA(VLOOKUP(CONCATENATE($A1105,"_",$B1105), 'Srbench noise 0.01'!$A$1:$AH$1291, 16, FALSE),"")</f>
        <v>27</v>
      </c>
      <c r="O1105" s="17">
        <f>_xlfn.IFNA(VLOOKUP(CONCATENATE($A1105,"_",$B1105), 'Srbench noise 0.01'!$A$1:$AH$1291, 18, FALSE),"")</f>
        <v>91.9</v>
      </c>
      <c r="P1105" s="17" t="str">
        <f>_xlfn.IFNA(VLOOKUP(CONCATENATE($A1105,"_",$B1105), 'Srbench noise 0.01'!$A$1:$AH$1291, 28, FALSE),"")</f>
        <v>1.45*((x1 - x2)/x0)**0.5 + 3.97*cos(0.29*x3/(x0*x4)) - 4.05</v>
      </c>
      <c r="Q1105" s="17">
        <f t="shared" si="105"/>
        <v>1</v>
      </c>
      <c r="R1105" s="17">
        <f t="shared" si="106"/>
        <v>0</v>
      </c>
      <c r="S1105" s="4">
        <f t="shared" si="107"/>
        <v>0</v>
      </c>
    </row>
    <row r="1106" spans="1:19" x14ac:dyDescent="0.25">
      <c r="A1106" t="s">
        <v>106</v>
      </c>
      <c r="B1106">
        <v>5390</v>
      </c>
      <c r="C1106" t="str">
        <f>VLOOKUP(A1106,'srbench true models'!$A$1:$B$133,2,FALSE)</f>
        <v xml:space="preserve"> sqrt(2/m*(E_n-U-L**2/(2*m*r**2)))</v>
      </c>
      <c r="D1106" s="3">
        <f>_xlfn.IFNA(VLOOKUP(CONCATENATE($A1106,"_",$B1106), 'Srbench noise 0'!$A$1:$AH$1291, 32, FALSE),"")</f>
        <v>0.99889211</v>
      </c>
      <c r="E1106" s="17">
        <f>_xlfn.IFNA(VLOOKUP(CONCATENATE($A1106,"_",$B1106), 'Srbench noise 0'!$A$1:$AH$1291, 34, FALSE),"")</f>
        <v>1.6665590000000001E-2</v>
      </c>
      <c r="F1106" s="17">
        <f>_xlfn.IFNA(VLOOKUP(CONCATENATE($A1106,"_",$B1106), 'Srbench noise 0'!$A$1:$AH$1291, 16, FALSE),"")</f>
        <v>26</v>
      </c>
      <c r="G1106" s="17">
        <f>_xlfn.IFNA(VLOOKUP(CONCATENATE($A1106,"_",$B1106), 'Srbench noise 0'!$A$1:$AH$1291, 18, FALSE),"")</f>
        <v>3601.3</v>
      </c>
      <c r="H1106" s="17" t="str">
        <f>_xlfn.IFNA(VLOOKUP(CONCATENATE($A1106,"_",$B1106), 'Srbench noise 0'!$A$1:$AH$1291, 28, FALSE),"")</f>
        <v>1.45481491*((x1 - x2)/x0)**0.5 + 0.40200607*cos(x3/(x0*x4)) - 0.47730884</v>
      </c>
      <c r="I1106" s="17">
        <f t="shared" si="102"/>
        <v>0</v>
      </c>
      <c r="J1106" s="17">
        <f t="shared" si="103"/>
        <v>0</v>
      </c>
      <c r="K1106" s="4">
        <f t="shared" si="104"/>
        <v>0</v>
      </c>
      <c r="L1106" s="3">
        <f>_xlfn.IFNA(VLOOKUP(CONCATENATE($A1106,"_",$B1106), 'Srbench noise 0.01'!$A$1:$AH$1291, 32, FALSE),"")</f>
        <v>0.99823954000000004</v>
      </c>
      <c r="M1106" s="17">
        <f>_xlfn.IFNA(VLOOKUP(CONCATENATE($A1106,"_",$B1106), 'Srbench noise 0.01'!$A$1:$AH$1291, 34, FALSE),"")</f>
        <v>2.1008019999999999E-2</v>
      </c>
      <c r="N1106" s="17">
        <f>_xlfn.IFNA(VLOOKUP(CONCATENATE($A1106,"_",$B1106), 'Srbench noise 0.01'!$A$1:$AH$1291, 16, FALSE),"")</f>
        <v>27</v>
      </c>
      <c r="O1106" s="17">
        <f>_xlfn.IFNA(VLOOKUP(CONCATENATE($A1106,"_",$B1106), 'Srbench noise 0.01'!$A$1:$AH$1291, 18, FALSE),"")</f>
        <v>88.1</v>
      </c>
      <c r="P1106" s="17" t="str">
        <f>_xlfn.IFNA(VLOOKUP(CONCATENATE($A1106,"_",$B1106), 'Srbench noise 0.01'!$A$1:$AH$1291, 28, FALSE),"")</f>
        <v>1.45*((x1 - x2)/x0)**0.5 + 4.16*cos(0.28*x3/(x0*x4)) - 4.22</v>
      </c>
      <c r="Q1106" s="17">
        <f t="shared" si="105"/>
        <v>0</v>
      </c>
      <c r="R1106" s="17">
        <f t="shared" si="106"/>
        <v>0</v>
      </c>
      <c r="S1106" s="4">
        <f t="shared" si="107"/>
        <v>0</v>
      </c>
    </row>
    <row r="1107" spans="1:19" x14ac:dyDescent="0.25">
      <c r="A1107" t="s">
        <v>106</v>
      </c>
      <c r="B1107">
        <v>14423</v>
      </c>
      <c r="C1107" t="str">
        <f>VLOOKUP(A1107,'srbench true models'!$A$1:$B$133,2,FALSE)</f>
        <v xml:space="preserve"> sqrt(2/m*(E_n-U-L**2/(2*m*r**2)))</v>
      </c>
      <c r="D1107" s="3">
        <f>_xlfn.IFNA(VLOOKUP(CONCATENATE($A1107,"_",$B1107), 'Srbench noise 0'!$A$1:$AH$1291, 32, FALSE),"")</f>
        <v>0.99886213000000001</v>
      </c>
      <c r="E1107" s="17">
        <f>_xlfn.IFNA(VLOOKUP(CONCATENATE($A1107,"_",$B1107), 'Srbench noise 0'!$A$1:$AH$1291, 34, FALSE),"")</f>
        <v>1.6795870000000001E-2</v>
      </c>
      <c r="F1107" s="17">
        <f>_xlfn.IFNA(VLOOKUP(CONCATENATE($A1107,"_",$B1107), 'Srbench noise 0'!$A$1:$AH$1291, 16, FALSE),"")</f>
        <v>26</v>
      </c>
      <c r="G1107" s="17">
        <f>_xlfn.IFNA(VLOOKUP(CONCATENATE($A1107,"_",$B1107), 'Srbench noise 0'!$A$1:$AH$1291, 18, FALSE),"")</f>
        <v>3600.6</v>
      </c>
      <c r="H1107" s="17" t="str">
        <f>_xlfn.IFNA(VLOOKUP(CONCATENATE($A1107,"_",$B1107), 'Srbench noise 0'!$A$1:$AH$1291, 28, FALSE),"")</f>
        <v>1.452615*((x1 - x2)/x0)**0.5 + 0.40610862*cos(x3/(x0*x4)) - 0.47647031</v>
      </c>
      <c r="I1107" s="17">
        <f t="shared" si="102"/>
        <v>0</v>
      </c>
      <c r="J1107" s="17">
        <f t="shared" si="103"/>
        <v>0</v>
      </c>
      <c r="K1107" s="4">
        <f t="shared" si="104"/>
        <v>0</v>
      </c>
      <c r="L1107" s="3">
        <f>_xlfn.IFNA(VLOOKUP(CONCATENATE($A1107,"_",$B1107), 'Srbench noise 0.01'!$A$1:$AH$1291, 32, FALSE),"")</f>
        <v>0.99913408999999997</v>
      </c>
      <c r="M1107" s="17">
        <f>_xlfn.IFNA(VLOOKUP(CONCATENATE($A1107,"_",$B1107), 'Srbench noise 0.01'!$A$1:$AH$1291, 34, FALSE),"")</f>
        <v>1.4651809999999999E-2</v>
      </c>
      <c r="N1107" s="17">
        <f>_xlfn.IFNA(VLOOKUP(CONCATENATE($A1107,"_",$B1107), 'Srbench noise 0.01'!$A$1:$AH$1291, 16, FALSE),"")</f>
        <v>27</v>
      </c>
      <c r="O1107" s="17">
        <f>_xlfn.IFNA(VLOOKUP(CONCATENATE($A1107,"_",$B1107), 'Srbench noise 0.01'!$A$1:$AH$1291, 18, FALSE),"")</f>
        <v>80.7</v>
      </c>
      <c r="P1107" s="17" t="str">
        <f>_xlfn.IFNA(VLOOKUP(CONCATENATE($A1107,"_",$B1107), 'Srbench noise 0.01'!$A$1:$AH$1291, 28, FALSE),"")</f>
        <v>1.44*((x1 - x2)/x0)**0.5 + 3.99*cos(0.28*x3/(x0*x4)) - 4.05</v>
      </c>
      <c r="Q1107" s="17">
        <f t="shared" si="105"/>
        <v>1</v>
      </c>
      <c r="R1107" s="17">
        <f t="shared" si="106"/>
        <v>0</v>
      </c>
      <c r="S1107" s="4">
        <f t="shared" si="107"/>
        <v>0</v>
      </c>
    </row>
    <row r="1108" spans="1:19" x14ac:dyDescent="0.25">
      <c r="A1108" t="s">
        <v>106</v>
      </c>
      <c r="B1108">
        <v>15795</v>
      </c>
      <c r="C1108" t="str">
        <f>VLOOKUP(A1108,'srbench true models'!$A$1:$B$133,2,FALSE)</f>
        <v xml:space="preserve"> sqrt(2/m*(E_n-U-L**2/(2*m*r**2)))</v>
      </c>
      <c r="D1108" s="3">
        <f>_xlfn.IFNA(VLOOKUP(CONCATENATE($A1108,"_",$B1108), 'Srbench noise 0'!$A$1:$AH$1291, 32, FALSE),"")</f>
        <v>0.99867859999999997</v>
      </c>
      <c r="E1108" s="17">
        <f>_xlfn.IFNA(VLOOKUP(CONCATENATE($A1108,"_",$B1108), 'Srbench noise 0'!$A$1:$AH$1291, 34, FALSE),"")</f>
        <v>1.8082270000000001E-2</v>
      </c>
      <c r="F1108" s="17">
        <f>_xlfn.IFNA(VLOOKUP(CONCATENATE($A1108,"_",$B1108), 'Srbench noise 0'!$A$1:$AH$1291, 16, FALSE),"")</f>
        <v>26</v>
      </c>
      <c r="G1108" s="17">
        <f>_xlfn.IFNA(VLOOKUP(CONCATENATE($A1108,"_",$B1108), 'Srbench noise 0'!$A$1:$AH$1291, 18, FALSE),"")</f>
        <v>3601.4</v>
      </c>
      <c r="H1108" s="17" t="str">
        <f>_xlfn.IFNA(VLOOKUP(CONCATENATE($A1108,"_",$B1108), 'Srbench noise 0'!$A$1:$AH$1291, 28, FALSE),"")</f>
        <v>1.4550443*((x1 - x2)/x0)**0.5 + 0.39983327*cos(x3/(x0*x4)) - 0.47607546</v>
      </c>
      <c r="I1108" s="17">
        <f t="shared" si="102"/>
        <v>0</v>
      </c>
      <c r="J1108" s="17">
        <f t="shared" si="103"/>
        <v>0</v>
      </c>
      <c r="K1108" s="4">
        <f t="shared" si="104"/>
        <v>0</v>
      </c>
      <c r="L1108" s="3">
        <f>_xlfn.IFNA(VLOOKUP(CONCATENATE($A1108,"_",$B1108), 'Srbench noise 0.01'!$A$1:$AH$1291, 32, FALSE),"")</f>
        <v>0.99893818000000001</v>
      </c>
      <c r="M1108" s="17">
        <f>_xlfn.IFNA(VLOOKUP(CONCATENATE($A1108,"_",$B1108), 'Srbench noise 0.01'!$A$1:$AH$1291, 34, FALSE),"")</f>
        <v>1.6209169999999998E-2</v>
      </c>
      <c r="N1108" s="17">
        <f>_xlfn.IFNA(VLOOKUP(CONCATENATE($A1108,"_",$B1108), 'Srbench noise 0.01'!$A$1:$AH$1291, 16, FALSE),"")</f>
        <v>27</v>
      </c>
      <c r="O1108" s="17">
        <f>_xlfn.IFNA(VLOOKUP(CONCATENATE($A1108,"_",$B1108), 'Srbench noise 0.01'!$A$1:$AH$1291, 18, FALSE),"")</f>
        <v>107.9</v>
      </c>
      <c r="P1108" s="17" t="str">
        <f>_xlfn.IFNA(VLOOKUP(CONCATENATE($A1108,"_",$B1108), 'Srbench noise 0.01'!$A$1:$AH$1291, 28, FALSE),"")</f>
        <v>1.45*((x1 - x2)/x0)**0.5 + 3.79*cos(0.29*x3/(x0*x4)) - 3.86</v>
      </c>
      <c r="Q1108" s="17">
        <f t="shared" si="105"/>
        <v>0</v>
      </c>
      <c r="R1108" s="17">
        <f t="shared" si="106"/>
        <v>0</v>
      </c>
      <c r="S1108" s="4">
        <f t="shared" si="107"/>
        <v>0</v>
      </c>
    </row>
    <row r="1109" spans="1:19" x14ac:dyDescent="0.25">
      <c r="A1109" t="s">
        <v>106</v>
      </c>
      <c r="B1109">
        <v>16850</v>
      </c>
      <c r="C1109" t="str">
        <f>VLOOKUP(A1109,'srbench true models'!$A$1:$B$133,2,FALSE)</f>
        <v xml:space="preserve"> sqrt(2/m*(E_n-U-L**2/(2*m*r**2)))</v>
      </c>
      <c r="D1109" s="3">
        <f>_xlfn.IFNA(VLOOKUP(CONCATENATE($A1109,"_",$B1109), 'Srbench noise 0'!$A$1:$AH$1291, 32, FALSE),"")</f>
        <v>0.99855888999999998</v>
      </c>
      <c r="E1109" s="17">
        <f>_xlfn.IFNA(VLOOKUP(CONCATENATE($A1109,"_",$B1109), 'Srbench noise 0'!$A$1:$AH$1291, 34, FALSE),"")</f>
        <v>1.883932E-2</v>
      </c>
      <c r="F1109" s="17">
        <f>_xlfn.IFNA(VLOOKUP(CONCATENATE($A1109,"_",$B1109), 'Srbench noise 0'!$A$1:$AH$1291, 16, FALSE),"")</f>
        <v>26</v>
      </c>
      <c r="G1109" s="17">
        <f>_xlfn.IFNA(VLOOKUP(CONCATENATE($A1109,"_",$B1109), 'Srbench noise 0'!$A$1:$AH$1291, 18, FALSE),"")</f>
        <v>3600.5</v>
      </c>
      <c r="H1109" s="17" t="str">
        <f>_xlfn.IFNA(VLOOKUP(CONCATENATE($A1109,"_",$B1109), 'Srbench noise 0'!$A$1:$AH$1291, 28, FALSE),"")</f>
        <v>1.45257222*((x1 - x2)/x0)**0.5 - 0.11108699*exp(x3/(x0*x4)) + 0.05876736</v>
      </c>
      <c r="I1109" s="17">
        <f t="shared" si="102"/>
        <v>0</v>
      </c>
      <c r="J1109" s="17">
        <f t="shared" si="103"/>
        <v>0</v>
      </c>
      <c r="K1109" s="4">
        <f t="shared" si="104"/>
        <v>0</v>
      </c>
      <c r="L1109" s="3">
        <f>_xlfn.IFNA(VLOOKUP(CONCATENATE($A1109,"_",$B1109), 'Srbench noise 0.01'!$A$1:$AH$1291, 32, FALSE),"")</f>
        <v>0.99906735000000002</v>
      </c>
      <c r="M1109" s="17">
        <f>_xlfn.IFNA(VLOOKUP(CONCATENATE($A1109,"_",$B1109), 'Srbench noise 0.01'!$A$1:$AH$1291, 34, FALSE),"")</f>
        <v>1.5155729999999999E-2</v>
      </c>
      <c r="N1109" s="17">
        <f>_xlfn.IFNA(VLOOKUP(CONCATENATE($A1109,"_",$B1109), 'Srbench noise 0.01'!$A$1:$AH$1291, 16, FALSE),"")</f>
        <v>27</v>
      </c>
      <c r="O1109" s="17">
        <f>_xlfn.IFNA(VLOOKUP(CONCATENATE($A1109,"_",$B1109), 'Srbench noise 0.01'!$A$1:$AH$1291, 18, FALSE),"")</f>
        <v>104.3</v>
      </c>
      <c r="P1109" s="17" t="str">
        <f>_xlfn.IFNA(VLOOKUP(CONCATENATE($A1109,"_",$B1109), 'Srbench noise 0.01'!$A$1:$AH$1291, 28, FALSE),"")</f>
        <v>1.45*((x1 - x2)/x0)**0.5 + 3.53*cos(0.31*x3/(x0*x4)) - 3.6</v>
      </c>
      <c r="Q1109" s="17">
        <f t="shared" si="105"/>
        <v>1</v>
      </c>
      <c r="R1109" s="17">
        <f t="shared" si="106"/>
        <v>0</v>
      </c>
      <c r="S1109" s="4">
        <f t="shared" si="107"/>
        <v>0</v>
      </c>
    </row>
    <row r="1110" spans="1:19" x14ac:dyDescent="0.25">
      <c r="A1110" t="s">
        <v>106</v>
      </c>
      <c r="B1110">
        <v>21962</v>
      </c>
      <c r="C1110" t="str">
        <f>VLOOKUP(A1110,'srbench true models'!$A$1:$B$133,2,FALSE)</f>
        <v xml:space="preserve"> sqrt(2/m*(E_n-U-L**2/(2*m*r**2)))</v>
      </c>
      <c r="D1110" s="3">
        <f>_xlfn.IFNA(VLOOKUP(CONCATENATE($A1110,"_",$B1110), 'Srbench noise 0'!$A$1:$AH$1291, 32, FALSE),"")</f>
        <v>0.99878504999999995</v>
      </c>
      <c r="E1110" s="17">
        <f>_xlfn.IFNA(VLOOKUP(CONCATENATE($A1110,"_",$B1110), 'Srbench noise 0'!$A$1:$AH$1291, 34, FALSE),"")</f>
        <v>1.7326290000000001E-2</v>
      </c>
      <c r="F1110" s="17">
        <f>_xlfn.IFNA(VLOOKUP(CONCATENATE($A1110,"_",$B1110), 'Srbench noise 0'!$A$1:$AH$1291, 16, FALSE),"")</f>
        <v>26</v>
      </c>
      <c r="G1110" s="17">
        <f>_xlfn.IFNA(VLOOKUP(CONCATENATE($A1110,"_",$B1110), 'Srbench noise 0'!$A$1:$AH$1291, 18, FALSE),"")</f>
        <v>3600.4</v>
      </c>
      <c r="H1110" s="17" t="str">
        <f>_xlfn.IFNA(VLOOKUP(CONCATENATE($A1110,"_",$B1110), 'Srbench noise 0'!$A$1:$AH$1291, 28, FALSE),"")</f>
        <v>1.45041355*((x1 - x2)/x0)**0.5 - 0.10972463*exp(x3/(x0*x4)) + 0.06058279</v>
      </c>
      <c r="I1110" s="17">
        <f t="shared" si="102"/>
        <v>0</v>
      </c>
      <c r="J1110" s="17">
        <f t="shared" si="103"/>
        <v>0</v>
      </c>
      <c r="K1110" s="4">
        <f t="shared" si="104"/>
        <v>0</v>
      </c>
      <c r="L1110" s="3">
        <f>_xlfn.IFNA(VLOOKUP(CONCATENATE($A1110,"_",$B1110), 'Srbench noise 0.01'!$A$1:$AH$1291, 32, FALSE),"")</f>
        <v>0.99904804999999997</v>
      </c>
      <c r="M1110" s="17">
        <f>_xlfn.IFNA(VLOOKUP(CONCATENATE($A1110,"_",$B1110), 'Srbench noise 0.01'!$A$1:$AH$1291, 34, FALSE),"")</f>
        <v>1.533674E-2</v>
      </c>
      <c r="N1110" s="17">
        <f>_xlfn.IFNA(VLOOKUP(CONCATENATE($A1110,"_",$B1110), 'Srbench noise 0.01'!$A$1:$AH$1291, 16, FALSE),"")</f>
        <v>27</v>
      </c>
      <c r="O1110" s="17">
        <f>_xlfn.IFNA(VLOOKUP(CONCATENATE($A1110,"_",$B1110), 'Srbench noise 0.01'!$A$1:$AH$1291, 18, FALSE),"")</f>
        <v>80.7</v>
      </c>
      <c r="P1110" s="17" t="str">
        <f>_xlfn.IFNA(VLOOKUP(CONCATENATE($A1110,"_",$B1110), 'Srbench noise 0.01'!$A$1:$AH$1291, 28, FALSE),"")</f>
        <v>1.45*((x1 - x2)/x0)**0.5 + 4.15*cos(0.28*x3/(x0*x4)) - 4.22</v>
      </c>
      <c r="Q1110" s="17">
        <f t="shared" si="105"/>
        <v>1</v>
      </c>
      <c r="R1110" s="17">
        <f t="shared" si="106"/>
        <v>0</v>
      </c>
      <c r="S1110" s="4">
        <f t="shared" si="107"/>
        <v>0</v>
      </c>
    </row>
    <row r="1111" spans="1:19" x14ac:dyDescent="0.25">
      <c r="A1111" t="s">
        <v>106</v>
      </c>
      <c r="B1111">
        <v>23654</v>
      </c>
      <c r="C1111" t="str">
        <f>VLOOKUP(A1111,'srbench true models'!$A$1:$B$133,2,FALSE)</f>
        <v xml:space="preserve"> sqrt(2/m*(E_n-U-L**2/(2*m*r**2)))</v>
      </c>
      <c r="D1111" s="3">
        <f>_xlfn.IFNA(VLOOKUP(CONCATENATE($A1111,"_",$B1111), 'Srbench noise 0'!$A$1:$AH$1291, 32, FALSE),"")</f>
        <v>0.99918658000000005</v>
      </c>
      <c r="E1111" s="17">
        <f>_xlfn.IFNA(VLOOKUP(CONCATENATE($A1111,"_",$B1111), 'Srbench noise 0'!$A$1:$AH$1291, 34, FALSE),"")</f>
        <v>1.418088E-2</v>
      </c>
      <c r="F1111" s="17">
        <f>_xlfn.IFNA(VLOOKUP(CONCATENATE($A1111,"_",$B1111), 'Srbench noise 0'!$A$1:$AH$1291, 16, FALSE),"")</f>
        <v>30</v>
      </c>
      <c r="G1111" s="17">
        <f>_xlfn.IFNA(VLOOKUP(CONCATENATE($A1111,"_",$B1111), 'Srbench noise 0'!$A$1:$AH$1291, 18, FALSE),"")</f>
        <v>3600.6</v>
      </c>
      <c r="H1111" s="17" t="str">
        <f>_xlfn.IFNA(VLOOKUP(CONCATENATE($A1111,"_",$B1111), 'Srbench noise 0'!$A$1:$AH$1291, 28, FALSE),"")</f>
        <v>1.52785608*(0.5 + x1/x0 - x2/x0)**0.5 - 0.42107826 - 0.16236537*x3**2/(x0**2*x4**2)</v>
      </c>
      <c r="I1111" s="17">
        <f t="shared" si="102"/>
        <v>1</v>
      </c>
      <c r="J1111" s="17">
        <f t="shared" si="103"/>
        <v>0</v>
      </c>
      <c r="K1111" s="4">
        <f t="shared" si="104"/>
        <v>0</v>
      </c>
      <c r="L1111" s="3">
        <f>_xlfn.IFNA(VLOOKUP(CONCATENATE($A1111,"_",$B1111), 'Srbench noise 0.01'!$A$1:$AH$1291, 32, FALSE),"")</f>
        <v>0.99902831999999997</v>
      </c>
      <c r="M1111" s="17">
        <f>_xlfn.IFNA(VLOOKUP(CONCATENATE($A1111,"_",$B1111), 'Srbench noise 0.01'!$A$1:$AH$1291, 34, FALSE),"")</f>
        <v>1.549912E-2</v>
      </c>
      <c r="N1111" s="17">
        <f>_xlfn.IFNA(VLOOKUP(CONCATENATE($A1111,"_",$B1111), 'Srbench noise 0.01'!$A$1:$AH$1291, 16, FALSE),"")</f>
        <v>27</v>
      </c>
      <c r="O1111" s="17">
        <f>_xlfn.IFNA(VLOOKUP(CONCATENATE($A1111,"_",$B1111), 'Srbench noise 0.01'!$A$1:$AH$1291, 18, FALSE),"")</f>
        <v>103.2</v>
      </c>
      <c r="P1111" s="17" t="str">
        <f>_xlfn.IFNA(VLOOKUP(CONCATENATE($A1111,"_",$B1111), 'Srbench noise 0.01'!$A$1:$AH$1291, 28, FALSE),"")</f>
        <v>1.45*((x1 - x2)/x0)**0.5 + 4.22*cos(0.28*x3/(x0*x4)) - 4.3</v>
      </c>
      <c r="Q1111" s="17">
        <f t="shared" si="105"/>
        <v>1</v>
      </c>
      <c r="R1111" s="17">
        <f t="shared" si="106"/>
        <v>0</v>
      </c>
      <c r="S1111" s="4">
        <f t="shared" si="107"/>
        <v>0</v>
      </c>
    </row>
    <row r="1112" spans="1:19" x14ac:dyDescent="0.25">
      <c r="A1112" t="s">
        <v>106</v>
      </c>
      <c r="B1112">
        <v>28020</v>
      </c>
      <c r="C1112" t="str">
        <f>VLOOKUP(A1112,'srbench true models'!$A$1:$B$133,2,FALSE)</f>
        <v xml:space="preserve"> sqrt(2/m*(E_n-U-L**2/(2*m*r**2)))</v>
      </c>
      <c r="D1112" s="3">
        <f>_xlfn.IFNA(VLOOKUP(CONCATENATE($A1112,"_",$B1112), 'Srbench noise 0'!$A$1:$AH$1291, 32, FALSE),"")</f>
        <v>0.99950446000000004</v>
      </c>
      <c r="E1112" s="17">
        <f>_xlfn.IFNA(VLOOKUP(CONCATENATE($A1112,"_",$B1112), 'Srbench noise 0'!$A$1:$AH$1291, 34, FALSE),"")</f>
        <v>1.104947E-2</v>
      </c>
      <c r="F1112" s="17">
        <f>_xlfn.IFNA(VLOOKUP(CONCATENATE($A1112,"_",$B1112), 'Srbench noise 0'!$A$1:$AH$1291, 16, FALSE),"")</f>
        <v>28</v>
      </c>
      <c r="G1112" s="17">
        <f>_xlfn.IFNA(VLOOKUP(CONCATENATE($A1112,"_",$B1112), 'Srbench noise 0'!$A$1:$AH$1291, 18, FALSE),"")</f>
        <v>3601.4</v>
      </c>
      <c r="H1112" s="17" t="str">
        <f>_xlfn.IFNA(VLOOKUP(CONCATENATE($A1112,"_",$B1112), 'Srbench noise 0'!$A$1:$AH$1291, 28, FALSE),"")</f>
        <v>1.43847307*((x1 - x2)/x0)**0.5 + 4.73663021*cos(0.29040993*x3*sin(1/x0)/x4) - 4.78462384</v>
      </c>
      <c r="I1112" s="17">
        <f t="shared" si="102"/>
        <v>1</v>
      </c>
      <c r="J1112" s="17">
        <f t="shared" si="103"/>
        <v>0</v>
      </c>
      <c r="K1112" s="4">
        <f t="shared" si="104"/>
        <v>0</v>
      </c>
      <c r="L1112" s="3">
        <f>_xlfn.IFNA(VLOOKUP(CONCATENATE($A1112,"_",$B1112), 'Srbench noise 0.01'!$A$1:$AH$1291, 32, FALSE),"")</f>
        <v>0.99855368</v>
      </c>
      <c r="M1112" s="17">
        <f>_xlfn.IFNA(VLOOKUP(CONCATENATE($A1112,"_",$B1112), 'Srbench noise 0.01'!$A$1:$AH$1291, 34, FALSE),"")</f>
        <v>1.8877069999999999E-2</v>
      </c>
      <c r="N1112" s="17">
        <f>_xlfn.IFNA(VLOOKUP(CONCATENATE($A1112,"_",$B1112), 'Srbench noise 0.01'!$A$1:$AH$1291, 16, FALSE),"")</f>
        <v>27</v>
      </c>
      <c r="O1112" s="17">
        <f>_xlfn.IFNA(VLOOKUP(CONCATENATE($A1112,"_",$B1112), 'Srbench noise 0.01'!$A$1:$AH$1291, 18, FALSE),"")</f>
        <v>81</v>
      </c>
      <c r="P1112" s="17" t="str">
        <f>_xlfn.IFNA(VLOOKUP(CONCATENATE($A1112,"_",$B1112), 'Srbench noise 0.01'!$A$1:$AH$1291, 28, FALSE),"")</f>
        <v>1.45*((x1 - x2)/x0)**0.5 + 3.78*cos(0.29*x3/(x0*x4)) - 3.87</v>
      </c>
      <c r="Q1112" s="17">
        <f t="shared" si="105"/>
        <v>0</v>
      </c>
      <c r="R1112" s="17">
        <f t="shared" si="106"/>
        <v>0</v>
      </c>
      <c r="S1112" s="4">
        <f t="shared" si="107"/>
        <v>0</v>
      </c>
    </row>
    <row r="1113" spans="1:19" x14ac:dyDescent="0.25">
      <c r="A1113" t="s">
        <v>106</v>
      </c>
      <c r="B1113">
        <v>29910</v>
      </c>
      <c r="C1113" t="str">
        <f>VLOOKUP(A1113,'srbench true models'!$A$1:$B$133,2,FALSE)</f>
        <v xml:space="preserve"> sqrt(2/m*(E_n-U-L**2/(2*m*r**2)))</v>
      </c>
      <c r="D1113" s="3">
        <f>_xlfn.IFNA(VLOOKUP(CONCATENATE($A1113,"_",$B1113), 'Srbench noise 0'!$A$1:$AH$1291, 32, FALSE),"")</f>
        <v>0.99914769999999997</v>
      </c>
      <c r="E1113" s="17">
        <f>_xlfn.IFNA(VLOOKUP(CONCATENATE($A1113,"_",$B1113), 'Srbench noise 0'!$A$1:$AH$1291, 34, FALSE),"")</f>
        <v>1.4542960000000001E-2</v>
      </c>
      <c r="F1113" s="17">
        <f>_xlfn.IFNA(VLOOKUP(CONCATENATE($A1113,"_",$B1113), 'Srbench noise 0'!$A$1:$AH$1291, 16, FALSE),"")</f>
        <v>29</v>
      </c>
      <c r="G1113" s="17">
        <f>_xlfn.IFNA(VLOOKUP(CONCATENATE($A1113,"_",$B1113), 'Srbench noise 0'!$A$1:$AH$1291, 18, FALSE),"")</f>
        <v>3600.2</v>
      </c>
      <c r="H1113" s="17" t="str">
        <f>_xlfn.IFNA(VLOOKUP(CONCATENATE($A1113,"_",$B1113), 'Srbench noise 0'!$A$1:$AH$1291, 28, FALSE),"")</f>
        <v>1.44886807*(x1/x0 - x2/x0)**0.5 - 0.07423829 - 0.15870662*x3**2/(x0**2*x4**2)</v>
      </c>
      <c r="I1113" s="17">
        <f t="shared" si="102"/>
        <v>1</v>
      </c>
      <c r="J1113" s="17">
        <f t="shared" si="103"/>
        <v>0</v>
      </c>
      <c r="K1113" s="4">
        <f t="shared" si="104"/>
        <v>0</v>
      </c>
      <c r="L1113" s="3">
        <f>_xlfn.IFNA(VLOOKUP(CONCATENATE($A1113,"_",$B1113), 'Srbench noise 0.01'!$A$1:$AH$1291, 32, FALSE),"")</f>
        <v>0.99902475999999996</v>
      </c>
      <c r="M1113" s="17">
        <f>_xlfn.IFNA(VLOOKUP(CONCATENATE($A1113,"_",$B1113), 'Srbench noise 0.01'!$A$1:$AH$1291, 34, FALSE),"")</f>
        <v>1.5556499999999999E-2</v>
      </c>
      <c r="N1113" s="17">
        <f>_xlfn.IFNA(VLOOKUP(CONCATENATE($A1113,"_",$B1113), 'Srbench noise 0.01'!$A$1:$AH$1291, 16, FALSE),"")</f>
        <v>27</v>
      </c>
      <c r="O1113" s="17">
        <f>_xlfn.IFNA(VLOOKUP(CONCATENATE($A1113,"_",$B1113), 'Srbench noise 0.01'!$A$1:$AH$1291, 18, FALSE),"")</f>
        <v>120.3</v>
      </c>
      <c r="P1113" s="17" t="str">
        <f>_xlfn.IFNA(VLOOKUP(CONCATENATE($A1113,"_",$B1113), 'Srbench noise 0.01'!$A$1:$AH$1291, 28, FALSE),"")</f>
        <v>1.45*((x1 - x2)/x0)**0.5 + 3.84*cos(0.29*x3/(x0*x4)) - 3.91</v>
      </c>
      <c r="Q1113" s="17">
        <f t="shared" si="105"/>
        <v>1</v>
      </c>
      <c r="R1113" s="17">
        <f t="shared" si="106"/>
        <v>0</v>
      </c>
      <c r="S1113" s="4">
        <f t="shared" si="107"/>
        <v>0</v>
      </c>
    </row>
    <row r="1114" spans="1:19" x14ac:dyDescent="0.25">
      <c r="A1114" t="s">
        <v>83</v>
      </c>
      <c r="B1114">
        <v>860</v>
      </c>
      <c r="C1114" t="str">
        <f>VLOOKUP(A1114,'srbench true models'!$A$1:$B$133,2,FALSE)</f>
        <v xml:space="preserve"> 2*3.1415926535*d**(3/2)/sqrt(G*(m1+m2))</v>
      </c>
      <c r="D1114" s="3">
        <f>_xlfn.IFNA(VLOOKUP(CONCATENATE($A1114,"_",$B1114), 'Srbench noise 0'!$A$1:$AH$1291, 32, FALSE),"")</f>
        <v>0.99995137999999995</v>
      </c>
      <c r="E1114" s="17">
        <f>_xlfn.IFNA(VLOOKUP(CONCATENATE($A1114,"_",$B1114), 'Srbench noise 0'!$A$1:$AH$1291, 34, FALSE),"")</f>
        <v>2.2248939999999998E-2</v>
      </c>
      <c r="F1114" s="17">
        <f>_xlfn.IFNA(VLOOKUP(CONCATENATE($A1114,"_",$B1114), 'Srbench noise 0'!$A$1:$AH$1291, 16, FALSE),"")</f>
        <v>40</v>
      </c>
      <c r="G1114" s="17">
        <f>_xlfn.IFNA(VLOOKUP(CONCATENATE($A1114,"_",$B1114), 'Srbench noise 0'!$A$1:$AH$1291, 18, FALSE),"")</f>
        <v>3600.9</v>
      </c>
      <c r="H1114" s="17" t="str">
        <f>_xlfn.IFNA(VLOOKUP(CONCATENATE($A1114,"_",$B1114), 'Srbench noise 0'!$A$1:$AH$1291, 28, FALSE),"")</f>
        <v>2.63461686*x0/x1 + 3.83603206*(x0 + 0.60653066)**2/(x1 + x2 + x3) + 0.07150959 + 5.63365848*exp(x1)/(x2 + x3 + x1/x0)**4 - 1.69020649/x1</v>
      </c>
      <c r="I1114" s="17">
        <f t="shared" si="102"/>
        <v>1</v>
      </c>
      <c r="J1114" s="17">
        <f t="shared" si="103"/>
        <v>0</v>
      </c>
      <c r="K1114" s="4">
        <f t="shared" si="104"/>
        <v>0</v>
      </c>
      <c r="L1114" s="3">
        <f>_xlfn.IFNA(VLOOKUP(CONCATENATE($A1114,"_",$B1114), 'Srbench noise 0.01'!$A$1:$AH$1291, 32, FALSE),"")</f>
        <v>0.99826800000000004</v>
      </c>
      <c r="M1114" s="17">
        <f>_xlfn.IFNA(VLOOKUP(CONCATENATE($A1114,"_",$B1114), 'Srbench noise 0.01'!$A$1:$AH$1291, 34, FALSE),"")</f>
        <v>0.13279721</v>
      </c>
      <c r="N1114" s="17">
        <f>_xlfn.IFNA(VLOOKUP(CONCATENATE($A1114,"_",$B1114), 'Srbench noise 0.01'!$A$1:$AH$1291, 16, FALSE),"")</f>
        <v>40</v>
      </c>
      <c r="O1114" s="17">
        <f>_xlfn.IFNA(VLOOKUP(CONCATENATE($A1114,"_",$B1114), 'Srbench noise 0.01'!$A$1:$AH$1291, 18, FALSE),"")</f>
        <v>219.3</v>
      </c>
      <c r="P1114" s="17" t="str">
        <f>_xlfn.IFNA(VLOOKUP(CONCATENATE($A1114,"_",$B1114), 'Srbench noise 0.01'!$A$1:$AH$1291, 28, FALSE),"")</f>
        <v>0.81*x0**2 - 0.48*x0**2*log(x3)/x1 - 1.18*x0*log(x2) + 5.69*x0/x1 - 0.29*x1*x3/x2 + 2.71 - 5/x1</v>
      </c>
      <c r="Q1114" s="17">
        <f t="shared" si="105"/>
        <v>0</v>
      </c>
      <c r="R1114" s="17">
        <f t="shared" si="106"/>
        <v>0</v>
      </c>
      <c r="S1114" s="4">
        <f t="shared" si="107"/>
        <v>0</v>
      </c>
    </row>
    <row r="1115" spans="1:19" x14ac:dyDescent="0.25">
      <c r="A1115" t="s">
        <v>83</v>
      </c>
      <c r="B1115">
        <v>4426</v>
      </c>
      <c r="C1115" t="str">
        <f>VLOOKUP(A1115,'srbench true models'!$A$1:$B$133,2,FALSE)</f>
        <v xml:space="preserve"> 2*3.1415926535*d**(3/2)/sqrt(G*(m1+m2))</v>
      </c>
      <c r="D1115" s="3">
        <f>_xlfn.IFNA(VLOOKUP(CONCATENATE($A1115,"_",$B1115), 'Srbench noise 0'!$A$1:$AH$1291, 32, FALSE),"")</f>
        <v>0.99983646000000004</v>
      </c>
      <c r="E1115" s="17">
        <f>_xlfn.IFNA(VLOOKUP(CONCATENATE($A1115,"_",$B1115), 'Srbench noise 0'!$A$1:$AH$1291, 34, FALSE),"")</f>
        <v>4.0570729999999999E-2</v>
      </c>
      <c r="F1115" s="17">
        <f>_xlfn.IFNA(VLOOKUP(CONCATENATE($A1115,"_",$B1115), 'Srbench noise 0'!$A$1:$AH$1291, 16, FALSE),"")</f>
        <v>27</v>
      </c>
      <c r="G1115" s="17">
        <f>_xlfn.IFNA(VLOOKUP(CONCATENATE($A1115,"_",$B1115), 'Srbench noise 0'!$A$1:$AH$1291, 18, FALSE),"")</f>
        <v>3600.5</v>
      </c>
      <c r="H1115" s="17" t="str">
        <f>_xlfn.IFNA(VLOOKUP(CONCATENATE($A1115,"_",$B1115), 'Srbench noise 0'!$A$1:$AH$1291, 28, FALSE),"")</f>
        <v>-0.00374772*x0**5 + 1.55754067*x0 + 1.44455296*(x0 + 1)**3/(x0 + x1*x2 + x1*x3) - 0.62801582</v>
      </c>
      <c r="I1115" s="17">
        <f t="shared" si="102"/>
        <v>1</v>
      </c>
      <c r="J1115" s="17">
        <f t="shared" si="103"/>
        <v>0</v>
      </c>
      <c r="K1115" s="4">
        <f t="shared" si="104"/>
        <v>0</v>
      </c>
      <c r="L1115" s="3">
        <f>_xlfn.IFNA(VLOOKUP(CONCATENATE($A1115,"_",$B1115), 'Srbench noise 0.01'!$A$1:$AH$1291, 32, FALSE),"")</f>
        <v>0.99766615000000003</v>
      </c>
      <c r="M1115" s="17">
        <f>_xlfn.IFNA(VLOOKUP(CONCATENATE($A1115,"_",$B1115), 'Srbench noise 0.01'!$A$1:$AH$1291, 34, FALSE),"")</f>
        <v>0.15326403999999999</v>
      </c>
      <c r="N1115" s="17">
        <f>_xlfn.IFNA(VLOOKUP(CONCATENATE($A1115,"_",$B1115), 'Srbench noise 0.01'!$A$1:$AH$1291, 16, FALSE),"")</f>
        <v>43</v>
      </c>
      <c r="O1115" s="17">
        <f>_xlfn.IFNA(VLOOKUP(CONCATENATE($A1115,"_",$B1115), 'Srbench noise 0.01'!$A$1:$AH$1291, 18, FALSE),"")</f>
        <v>180.5</v>
      </c>
      <c r="P1115" s="17" t="str">
        <f>_xlfn.IFNA(VLOOKUP(CONCATENATE($A1115,"_",$B1115), 'Srbench noise 0.01'!$A$1:$AH$1291, 28, FALSE),"")</f>
        <v>0.67*x0**2 + 0.75*x0*cos(x3) - 1.15*x0*x2/x1 + 6.85*x0/x1 - 0.28*x1*x2/x3 + 2.23 + 1.17*x2/x1 - 6.28/x1</v>
      </c>
      <c r="Q1115" s="17">
        <f t="shared" si="105"/>
        <v>0</v>
      </c>
      <c r="R1115" s="17">
        <f t="shared" si="106"/>
        <v>0</v>
      </c>
      <c r="S1115" s="4">
        <f t="shared" si="107"/>
        <v>0</v>
      </c>
    </row>
    <row r="1116" spans="1:19" x14ac:dyDescent="0.25">
      <c r="A1116" t="s">
        <v>83</v>
      </c>
      <c r="B1116">
        <v>5390</v>
      </c>
      <c r="C1116" t="str">
        <f>VLOOKUP(A1116,'srbench true models'!$A$1:$B$133,2,FALSE)</f>
        <v xml:space="preserve"> 2*3.1415926535*d**(3/2)/sqrt(G*(m1+m2))</v>
      </c>
      <c r="D1116" s="3">
        <f>_xlfn.IFNA(VLOOKUP(CONCATENATE($A1116,"_",$B1116), 'Srbench noise 0'!$A$1:$AH$1291, 32, FALSE),"")</f>
        <v>1</v>
      </c>
      <c r="E1116" s="17">
        <f>_xlfn.IFNA(VLOOKUP(CONCATENATE($A1116,"_",$B1116), 'Srbench noise 0'!$A$1:$AH$1291, 34, FALSE),"")</f>
        <v>0</v>
      </c>
      <c r="F1116" s="17">
        <f>_xlfn.IFNA(VLOOKUP(CONCATENATE($A1116,"_",$B1116), 'Srbench noise 0'!$A$1:$AH$1291, 16, FALSE),"")</f>
        <v>16</v>
      </c>
      <c r="G1116" s="17">
        <f>_xlfn.IFNA(VLOOKUP(CONCATENATE($A1116,"_",$B1116), 'Srbench noise 0'!$A$1:$AH$1291, 18, FALSE),"")</f>
        <v>2963.3</v>
      </c>
      <c r="H1116" s="17" t="str">
        <f>_xlfn.IFNA(VLOOKUP(CONCATENATE($A1116,"_",$B1116), 'Srbench noise 0'!$A$1:$AH$1291, 28, FALSE),"")</f>
        <v>6.28318531*(x0**3/(x1*(x2 + x3)))**0.5</v>
      </c>
      <c r="I1116" s="17">
        <f t="shared" si="102"/>
        <v>1</v>
      </c>
      <c r="J1116" s="17">
        <f t="shared" si="103"/>
        <v>1</v>
      </c>
      <c r="K1116" s="4">
        <f t="shared" si="104"/>
        <v>1</v>
      </c>
      <c r="L1116" s="3">
        <f>_xlfn.IFNA(VLOOKUP(CONCATENATE($A1116,"_",$B1116), 'Srbench noise 0.01'!$A$1:$AH$1291, 32, FALSE),"")</f>
        <v>0.99787846999999996</v>
      </c>
      <c r="M1116" s="17">
        <f>_xlfn.IFNA(VLOOKUP(CONCATENATE($A1116,"_",$B1116), 'Srbench noise 0.01'!$A$1:$AH$1291, 34, FALSE),"")</f>
        <v>0.14678537</v>
      </c>
      <c r="N1116" s="17">
        <f>_xlfn.IFNA(VLOOKUP(CONCATENATE($A1116,"_",$B1116), 'Srbench noise 0.01'!$A$1:$AH$1291, 16, FALSE),"")</f>
        <v>35</v>
      </c>
      <c r="O1116" s="17">
        <f>_xlfn.IFNA(VLOOKUP(CONCATENATE($A1116,"_",$B1116), 'Srbench noise 0.01'!$A$1:$AH$1291, 18, FALSE),"")</f>
        <v>188.4</v>
      </c>
      <c r="P1116" s="17" t="str">
        <f>_xlfn.IFNA(VLOOKUP(CONCATENATE($A1116,"_",$B1116), 'Srbench noise 0.01'!$A$1:$AH$1291, 28, FALSE),"")</f>
        <v>-0.16*x0**2*x2 + 0.98*x0**2 + 2.14*x0*cos(x3)/(x1 + x2) + 4.44*x0/x1 + 0.09 - 0.98*x2/x1**2</v>
      </c>
      <c r="Q1116" s="17">
        <f t="shared" si="105"/>
        <v>0</v>
      </c>
      <c r="R1116" s="17">
        <f t="shared" si="106"/>
        <v>0</v>
      </c>
      <c r="S1116" s="4">
        <f t="shared" si="107"/>
        <v>0</v>
      </c>
    </row>
    <row r="1117" spans="1:19" x14ac:dyDescent="0.25">
      <c r="A1117" t="s">
        <v>83</v>
      </c>
      <c r="B1117">
        <v>14423</v>
      </c>
      <c r="C1117" t="str">
        <f>VLOOKUP(A1117,'srbench true models'!$A$1:$B$133,2,FALSE)</f>
        <v xml:space="preserve"> 2*3.1415926535*d**(3/2)/sqrt(G*(m1+m2))</v>
      </c>
      <c r="D1117" s="3">
        <f>_xlfn.IFNA(VLOOKUP(CONCATENATE($A1117,"_",$B1117), 'Srbench noise 0'!$A$1:$AH$1291, 32, FALSE),"")</f>
        <v>1</v>
      </c>
      <c r="E1117" s="17">
        <f>_xlfn.IFNA(VLOOKUP(CONCATENATE($A1117,"_",$B1117), 'Srbench noise 0'!$A$1:$AH$1291, 34, FALSE),"")</f>
        <v>0</v>
      </c>
      <c r="F1117" s="17">
        <f>_xlfn.IFNA(VLOOKUP(CONCATENATE($A1117,"_",$B1117), 'Srbench noise 0'!$A$1:$AH$1291, 16, FALSE),"")</f>
        <v>13</v>
      </c>
      <c r="G1117" s="17">
        <f>_xlfn.IFNA(VLOOKUP(CONCATENATE($A1117,"_",$B1117), 'Srbench noise 0'!$A$1:$AH$1291, 18, FALSE),"")</f>
        <v>388.2</v>
      </c>
      <c r="H1117" s="17" t="str">
        <f>_xlfn.IFNA(VLOOKUP(CONCATENATE($A1117,"_",$B1117), 'Srbench noise 0'!$A$1:$AH$1291, 28, FALSE),"")</f>
        <v>6.28318531*x0/(x1*(x2 + x3)/x0)**0.5</v>
      </c>
      <c r="I1117" s="17">
        <f t="shared" si="102"/>
        <v>1</v>
      </c>
      <c r="J1117" s="17">
        <f t="shared" si="103"/>
        <v>1</v>
      </c>
      <c r="K1117" s="4">
        <f t="shared" si="104"/>
        <v>1</v>
      </c>
      <c r="L1117" s="3">
        <f>_xlfn.IFNA(VLOOKUP(CONCATENATE($A1117,"_",$B1117), 'Srbench noise 0.01'!$A$1:$AH$1291, 32, FALSE),"")</f>
        <v>0.99554662000000005</v>
      </c>
      <c r="M1117" s="17">
        <f>_xlfn.IFNA(VLOOKUP(CONCATENATE($A1117,"_",$B1117), 'Srbench noise 0.01'!$A$1:$AH$1291, 34, FALSE),"")</f>
        <v>0.21226296</v>
      </c>
      <c r="N1117" s="17">
        <f>_xlfn.IFNA(VLOOKUP(CONCATENATE($A1117,"_",$B1117), 'Srbench noise 0.01'!$A$1:$AH$1291, 16, FALSE),"")</f>
        <v>31</v>
      </c>
      <c r="O1117" s="17">
        <f>_xlfn.IFNA(VLOOKUP(CONCATENATE($A1117,"_",$B1117), 'Srbench noise 0.01'!$A$1:$AH$1291, 18, FALSE),"")</f>
        <v>141.19999999999999</v>
      </c>
      <c r="P1117" s="17" t="str">
        <f>_xlfn.IFNA(VLOOKUP(CONCATENATE($A1117,"_",$B1117), 'Srbench noise 0.01'!$A$1:$AH$1291, 28, FALSE),"")</f>
        <v>6.35*x0/x1**0.5 - 0.48*x0*x2 - 0.73*x0*cos(x0) + 1.1*x0 + 0.78*x3*cos(x0) - 1.72 - 1.11*x3/x1</v>
      </c>
      <c r="Q1117" s="17">
        <f t="shared" si="105"/>
        <v>0</v>
      </c>
      <c r="R1117" s="17">
        <f t="shared" si="106"/>
        <v>0</v>
      </c>
      <c r="S1117" s="4">
        <f t="shared" si="107"/>
        <v>0</v>
      </c>
    </row>
    <row r="1118" spans="1:19" x14ac:dyDescent="0.25">
      <c r="A1118" t="s">
        <v>83</v>
      </c>
      <c r="B1118">
        <v>15795</v>
      </c>
      <c r="C1118" t="str">
        <f>VLOOKUP(A1118,'srbench true models'!$A$1:$B$133,2,FALSE)</f>
        <v xml:space="preserve"> 2*3.1415926535*d**(3/2)/sqrt(G*(m1+m2))</v>
      </c>
      <c r="D1118" s="3">
        <f>_xlfn.IFNA(VLOOKUP(CONCATENATE($A1118,"_",$B1118), 'Srbench noise 0'!$A$1:$AH$1291, 32, FALSE),"")</f>
        <v>1</v>
      </c>
      <c r="E1118" s="17">
        <f>_xlfn.IFNA(VLOOKUP(CONCATENATE($A1118,"_",$B1118), 'Srbench noise 0'!$A$1:$AH$1291, 34, FALSE),"")</f>
        <v>0</v>
      </c>
      <c r="F1118" s="17">
        <f>_xlfn.IFNA(VLOOKUP(CONCATENATE($A1118,"_",$B1118), 'Srbench noise 0'!$A$1:$AH$1291, 16, FALSE),"")</f>
        <v>16</v>
      </c>
      <c r="G1118" s="17">
        <f>_xlfn.IFNA(VLOOKUP(CONCATENATE($A1118,"_",$B1118), 'Srbench noise 0'!$A$1:$AH$1291, 18, FALSE),"")</f>
        <v>2578.5</v>
      </c>
      <c r="H1118" s="17" t="str">
        <f>_xlfn.IFNA(VLOOKUP(CONCATENATE($A1118,"_",$B1118), 'Srbench noise 0'!$A$1:$AH$1291, 28, FALSE),"")</f>
        <v>6.28318531*(x0**3/(x1*(x2 + x3)))**0.5</v>
      </c>
      <c r="I1118" s="17">
        <f t="shared" si="102"/>
        <v>1</v>
      </c>
      <c r="J1118" s="17">
        <f t="shared" si="103"/>
        <v>1</v>
      </c>
      <c r="K1118" s="4">
        <f t="shared" si="104"/>
        <v>1</v>
      </c>
      <c r="L1118" s="3">
        <f>_xlfn.IFNA(VLOOKUP(CONCATENATE($A1118,"_",$B1118), 'Srbench noise 0.01'!$A$1:$AH$1291, 32, FALSE),"")</f>
        <v>0.99924009000000003</v>
      </c>
      <c r="M1118" s="17">
        <f>_xlfn.IFNA(VLOOKUP(CONCATENATE($A1118,"_",$B1118), 'Srbench noise 0.01'!$A$1:$AH$1291, 34, FALSE),"")</f>
        <v>8.6809559999999994E-2</v>
      </c>
      <c r="N1118" s="17">
        <f>_xlfn.IFNA(VLOOKUP(CONCATENATE($A1118,"_",$B1118), 'Srbench noise 0.01'!$A$1:$AH$1291, 16, FALSE),"")</f>
        <v>52</v>
      </c>
      <c r="O1118" s="17">
        <f>_xlfn.IFNA(VLOOKUP(CONCATENATE($A1118,"_",$B1118), 'Srbench noise 0.01'!$A$1:$AH$1291, 18, FALSE),"")</f>
        <v>344.2</v>
      </c>
      <c r="P1118" s="17" t="str">
        <f>_xlfn.IFNA(VLOOKUP(CONCATENATE($A1118,"_",$B1118), 'Srbench noise 0.01'!$A$1:$AH$1291, 28, FALSE),"")</f>
        <v>-0.2*x0**2*x2 + 0.99*x0**2 + 0.59*x0**2/(x1*x3) + 0.19*x0*x2*x3 - 0.62*x0*x3 + 3.92*x0*sin(1/x1) + 0.61*x0/x2 + 0.65 - 0.81*x2/x1</v>
      </c>
      <c r="Q1118" s="17">
        <f t="shared" si="105"/>
        <v>1</v>
      </c>
      <c r="R1118" s="17">
        <f t="shared" si="106"/>
        <v>0</v>
      </c>
      <c r="S1118" s="4">
        <f t="shared" si="107"/>
        <v>0</v>
      </c>
    </row>
    <row r="1119" spans="1:19" x14ac:dyDescent="0.25">
      <c r="A1119" t="s">
        <v>83</v>
      </c>
      <c r="B1119">
        <v>16850</v>
      </c>
      <c r="C1119" t="str">
        <f>VLOOKUP(A1119,'srbench true models'!$A$1:$B$133,2,FALSE)</f>
        <v xml:space="preserve"> 2*3.1415926535*d**(3/2)/sqrt(G*(m1+m2))</v>
      </c>
      <c r="D1119" s="3">
        <f>_xlfn.IFNA(VLOOKUP(CONCATENATE($A1119,"_",$B1119), 'Srbench noise 0'!$A$1:$AH$1291, 32, FALSE),"")</f>
        <v>1</v>
      </c>
      <c r="E1119" s="17">
        <f>_xlfn.IFNA(VLOOKUP(CONCATENATE($A1119,"_",$B1119), 'Srbench noise 0'!$A$1:$AH$1291, 34, FALSE),"")</f>
        <v>0</v>
      </c>
      <c r="F1119" s="17">
        <f>_xlfn.IFNA(VLOOKUP(CONCATENATE($A1119,"_",$B1119), 'Srbench noise 0'!$A$1:$AH$1291, 16, FALSE),"")</f>
        <v>16</v>
      </c>
      <c r="G1119" s="17">
        <f>_xlfn.IFNA(VLOOKUP(CONCATENATE($A1119,"_",$B1119), 'Srbench noise 0'!$A$1:$AH$1291, 18, FALSE),"")</f>
        <v>1806.8</v>
      </c>
      <c r="H1119" s="17" t="str">
        <f>_xlfn.IFNA(VLOOKUP(CONCATENATE($A1119,"_",$B1119), 'Srbench noise 0'!$A$1:$AH$1291, 28, FALSE),"")</f>
        <v>6.28318531*(x0**3/(x1*(x2 + x3)))**0.5</v>
      </c>
      <c r="I1119" s="17">
        <f t="shared" si="102"/>
        <v>1</v>
      </c>
      <c r="J1119" s="17">
        <f t="shared" si="103"/>
        <v>1</v>
      </c>
      <c r="K1119" s="4">
        <f t="shared" si="104"/>
        <v>1</v>
      </c>
      <c r="L1119" s="3">
        <f>_xlfn.IFNA(VLOOKUP(CONCATENATE($A1119,"_",$B1119), 'Srbench noise 0.01'!$A$1:$AH$1291, 32, FALSE),"")</f>
        <v>0.99917449000000003</v>
      </c>
      <c r="M1119" s="17">
        <f>_xlfn.IFNA(VLOOKUP(CONCATENATE($A1119,"_",$B1119), 'Srbench noise 0.01'!$A$1:$AH$1291, 34, FALSE),"")</f>
        <v>9.2285179999999994E-2</v>
      </c>
      <c r="N1119" s="17">
        <f>_xlfn.IFNA(VLOOKUP(CONCATENATE($A1119,"_",$B1119), 'Srbench noise 0.01'!$A$1:$AH$1291, 16, FALSE),"")</f>
        <v>37</v>
      </c>
      <c r="O1119" s="17">
        <f>_xlfn.IFNA(VLOOKUP(CONCATENATE($A1119,"_",$B1119), 'Srbench noise 0.01'!$A$1:$AH$1291, 18, FALSE),"")</f>
        <v>181.3</v>
      </c>
      <c r="P1119" s="17" t="str">
        <f>_xlfn.IFNA(VLOOKUP(CONCATENATE($A1119,"_",$B1119), 'Srbench noise 0.01'!$A$1:$AH$1291, 28, FALSE),"")</f>
        <v>0.77*x0**2/x1 + 0.99*x0**2/(x1*x2*x3) - 0.26*x0*x2 - 0.25*x0*x3 + 3.59*x0 - 0.45*x1</v>
      </c>
      <c r="Q1119" s="17">
        <f t="shared" si="105"/>
        <v>1</v>
      </c>
      <c r="R1119" s="17">
        <f t="shared" si="106"/>
        <v>0</v>
      </c>
      <c r="S1119" s="4">
        <f t="shared" si="107"/>
        <v>0</v>
      </c>
    </row>
    <row r="1120" spans="1:19" x14ac:dyDescent="0.25">
      <c r="A1120" t="s">
        <v>83</v>
      </c>
      <c r="B1120">
        <v>21962</v>
      </c>
      <c r="C1120" t="str">
        <f>VLOOKUP(A1120,'srbench true models'!$A$1:$B$133,2,FALSE)</f>
        <v xml:space="preserve"> 2*3.1415926535*d**(3/2)/sqrt(G*(m1+m2))</v>
      </c>
      <c r="D1120" s="3">
        <f>_xlfn.IFNA(VLOOKUP(CONCATENATE($A1120,"_",$B1120), 'Srbench noise 0'!$A$1:$AH$1291, 32, FALSE),"")</f>
        <v>1</v>
      </c>
      <c r="E1120" s="17">
        <f>_xlfn.IFNA(VLOOKUP(CONCATENATE($A1120,"_",$B1120), 'Srbench noise 0'!$A$1:$AH$1291, 34, FALSE),"")</f>
        <v>0</v>
      </c>
      <c r="F1120" s="17">
        <f>_xlfn.IFNA(VLOOKUP(CONCATENATE($A1120,"_",$B1120), 'Srbench noise 0'!$A$1:$AH$1291, 16, FALSE),"")</f>
        <v>13</v>
      </c>
      <c r="G1120" s="17">
        <f>_xlfn.IFNA(VLOOKUP(CONCATENATE($A1120,"_",$B1120), 'Srbench noise 0'!$A$1:$AH$1291, 18, FALSE),"")</f>
        <v>877.1</v>
      </c>
      <c r="H1120" s="17" t="str">
        <f>_xlfn.IFNA(VLOOKUP(CONCATENATE($A1120,"_",$B1120), 'Srbench noise 0'!$A$1:$AH$1291, 28, FALSE),"")</f>
        <v>6.28318531*x0/(x1*(x2 + x3)/x0)**0.5</v>
      </c>
      <c r="I1120" s="17">
        <f t="shared" si="102"/>
        <v>1</v>
      </c>
      <c r="J1120" s="17">
        <f t="shared" si="103"/>
        <v>1</v>
      </c>
      <c r="K1120" s="4">
        <f t="shared" si="104"/>
        <v>1</v>
      </c>
      <c r="L1120" s="3">
        <f>_xlfn.IFNA(VLOOKUP(CONCATENATE($A1120,"_",$B1120), 'Srbench noise 0.01'!$A$1:$AH$1291, 32, FALSE),"")</f>
        <v>0.99717469999999997</v>
      </c>
      <c r="M1120" s="17">
        <f>_xlfn.IFNA(VLOOKUP(CONCATENATE($A1120,"_",$B1120), 'Srbench noise 0.01'!$A$1:$AH$1291, 34, FALSE),"")</f>
        <v>0.16987403000000001</v>
      </c>
      <c r="N1120" s="17">
        <f>_xlfn.IFNA(VLOOKUP(CONCATENATE($A1120,"_",$B1120), 'Srbench noise 0.01'!$A$1:$AH$1291, 16, FALSE),"")</f>
        <v>35</v>
      </c>
      <c r="O1120" s="17">
        <f>_xlfn.IFNA(VLOOKUP(CONCATENATE($A1120,"_",$B1120), 'Srbench noise 0.01'!$A$1:$AH$1291, 18, FALSE),"")</f>
        <v>152.1</v>
      </c>
      <c r="P1120" s="17" t="str">
        <f>_xlfn.IFNA(VLOOKUP(CONCATENATE($A1120,"_",$B1120), 'Srbench noise 0.01'!$A$1:$AH$1291, 28, FALSE),"")</f>
        <v>-0.16*x0**2*x2 + 1.13*x0**2 - 0.67*x0*x3 + 7.2*x0/(x1 + 0.5) + 0.23*x2*x3 + 0.29 - 1.18*x2/x1</v>
      </c>
      <c r="Q1120" s="17">
        <f t="shared" si="105"/>
        <v>0</v>
      </c>
      <c r="R1120" s="17">
        <f t="shared" si="106"/>
        <v>0</v>
      </c>
      <c r="S1120" s="4">
        <f t="shared" si="107"/>
        <v>0</v>
      </c>
    </row>
    <row r="1121" spans="1:19" x14ac:dyDescent="0.25">
      <c r="A1121" t="s">
        <v>83</v>
      </c>
      <c r="B1121">
        <v>23654</v>
      </c>
      <c r="C1121" t="str">
        <f>VLOOKUP(A1121,'srbench true models'!$A$1:$B$133,2,FALSE)</f>
        <v xml:space="preserve"> 2*3.1415926535*d**(3/2)/sqrt(G*(m1+m2))</v>
      </c>
      <c r="D1121" s="3">
        <f>_xlfn.IFNA(VLOOKUP(CONCATENATE($A1121,"_",$B1121), 'Srbench noise 0'!$A$1:$AH$1291, 32, FALSE),"")</f>
        <v>0.99984704999999996</v>
      </c>
      <c r="E1121" s="17">
        <f>_xlfn.IFNA(VLOOKUP(CONCATENATE($A1121,"_",$B1121), 'Srbench noise 0'!$A$1:$AH$1291, 34, FALSE),"")</f>
        <v>3.9333340000000001E-2</v>
      </c>
      <c r="F1121" s="17">
        <f>_xlfn.IFNA(VLOOKUP(CONCATENATE($A1121,"_",$B1121), 'Srbench noise 0'!$A$1:$AH$1291, 16, FALSE),"")</f>
        <v>48</v>
      </c>
      <c r="G1121" s="17">
        <f>_xlfn.IFNA(VLOOKUP(CONCATENATE($A1121,"_",$B1121), 'Srbench noise 0'!$A$1:$AH$1291, 18, FALSE),"")</f>
        <v>3601.2</v>
      </c>
      <c r="H1121" s="17" t="str">
        <f>_xlfn.IFNA(VLOOKUP(CONCATENATE($A1121,"_",$B1121), 'Srbench noise 0'!$A$1:$AH$1291, 28, FALSE),"")</f>
        <v>0.98825512*x0**2/x1 + 11.03549823*x0/(x2 + x3) - 10.53828502*x1/(x2 + x3)**2 - 4.26440406*cos(sin(x1**2/(x0*(x2 + x3)**2)) + (x2 + x3)**(-2)) + 4.307846</v>
      </c>
      <c r="I1121" s="17">
        <f t="shared" si="102"/>
        <v>1</v>
      </c>
      <c r="J1121" s="17">
        <f t="shared" si="103"/>
        <v>0</v>
      </c>
      <c r="K1121" s="4">
        <f t="shared" si="104"/>
        <v>0</v>
      </c>
      <c r="L1121" s="3">
        <f>_xlfn.IFNA(VLOOKUP(CONCATENATE($A1121,"_",$B1121), 'Srbench noise 0.01'!$A$1:$AH$1291, 32, FALSE),"")</f>
        <v>0.99923821000000002</v>
      </c>
      <c r="M1121" s="17">
        <f>_xlfn.IFNA(VLOOKUP(CONCATENATE($A1121,"_",$B1121), 'Srbench noise 0.01'!$A$1:$AH$1291, 34, FALSE),"")</f>
        <v>8.7782289999999999E-2</v>
      </c>
      <c r="N1121" s="17">
        <f>_xlfn.IFNA(VLOOKUP(CONCATENATE($A1121,"_",$B1121), 'Srbench noise 0.01'!$A$1:$AH$1291, 16, FALSE),"")</f>
        <v>25</v>
      </c>
      <c r="O1121" s="17">
        <f>_xlfn.IFNA(VLOOKUP(CONCATENATE($A1121,"_",$B1121), 'Srbench noise 0.01'!$A$1:$AH$1291, 18, FALSE),"")</f>
        <v>80.5</v>
      </c>
      <c r="P1121" s="17" t="str">
        <f>_xlfn.IFNA(VLOOKUP(CONCATENATE($A1121,"_",$B1121), 'Srbench noise 0.01'!$A$1:$AH$1291, 28, FALSE),"")</f>
        <v>1.14*x0**2/x1 + 9.24*x0/(x2 + x3) - 5.15*x1/(x2 + x3)**2</v>
      </c>
      <c r="Q1121" s="17">
        <f t="shared" si="105"/>
        <v>1</v>
      </c>
      <c r="R1121" s="17">
        <f t="shared" si="106"/>
        <v>0</v>
      </c>
      <c r="S1121" s="4">
        <f t="shared" si="107"/>
        <v>0</v>
      </c>
    </row>
    <row r="1122" spans="1:19" x14ac:dyDescent="0.25">
      <c r="A1122" t="s">
        <v>83</v>
      </c>
      <c r="B1122">
        <v>28020</v>
      </c>
      <c r="C1122" t="str">
        <f>VLOOKUP(A1122,'srbench true models'!$A$1:$B$133,2,FALSE)</f>
        <v xml:space="preserve"> 2*3.1415926535*d**(3/2)/sqrt(G*(m1+m2))</v>
      </c>
      <c r="D1122" s="3">
        <f>_xlfn.IFNA(VLOOKUP(CONCATENATE($A1122,"_",$B1122), 'Srbench noise 0'!$A$1:$AH$1291, 32, FALSE),"")</f>
        <v>1</v>
      </c>
      <c r="E1122" s="17">
        <f>_xlfn.IFNA(VLOOKUP(CONCATENATE($A1122,"_",$B1122), 'Srbench noise 0'!$A$1:$AH$1291, 34, FALSE),"")</f>
        <v>0</v>
      </c>
      <c r="F1122" s="17">
        <f>_xlfn.IFNA(VLOOKUP(CONCATENATE($A1122,"_",$B1122), 'Srbench noise 0'!$A$1:$AH$1291, 16, FALSE),"")</f>
        <v>16</v>
      </c>
      <c r="G1122" s="17">
        <f>_xlfn.IFNA(VLOOKUP(CONCATENATE($A1122,"_",$B1122), 'Srbench noise 0'!$A$1:$AH$1291, 18, FALSE),"")</f>
        <v>1642.9</v>
      </c>
      <c r="H1122" s="17" t="str">
        <f>_xlfn.IFNA(VLOOKUP(CONCATENATE($A1122,"_",$B1122), 'Srbench noise 0'!$A$1:$AH$1291, 28, FALSE),"")</f>
        <v>6.28318531*(x0**3/(x1*(x2 + x3)))**0.5</v>
      </c>
      <c r="I1122" s="17">
        <f t="shared" si="102"/>
        <v>1</v>
      </c>
      <c r="J1122" s="17">
        <f t="shared" si="103"/>
        <v>1</v>
      </c>
      <c r="K1122" s="4">
        <f t="shared" si="104"/>
        <v>1</v>
      </c>
      <c r="L1122" s="3">
        <f>_xlfn.IFNA(VLOOKUP(CONCATENATE($A1122,"_",$B1122), 'Srbench noise 0.01'!$A$1:$AH$1291, 32, FALSE),"")</f>
        <v>0.99958937000000003</v>
      </c>
      <c r="M1122" s="17">
        <f>_xlfn.IFNA(VLOOKUP(CONCATENATE($A1122,"_",$B1122), 'Srbench noise 0.01'!$A$1:$AH$1291, 34, FALSE),"")</f>
        <v>6.4547489999999999E-2</v>
      </c>
      <c r="N1122" s="17">
        <f>_xlfn.IFNA(VLOOKUP(CONCATENATE($A1122,"_",$B1122), 'Srbench noise 0.01'!$A$1:$AH$1291, 16, FALSE),"")</f>
        <v>26</v>
      </c>
      <c r="O1122" s="17">
        <f>_xlfn.IFNA(VLOOKUP(CONCATENATE($A1122,"_",$B1122), 'Srbench noise 0.01'!$A$1:$AH$1291, 18, FALSE),"")</f>
        <v>72.099999999999994</v>
      </c>
      <c r="P1122" s="17" t="str">
        <f>_xlfn.IFNA(VLOOKUP(CONCATENATE($A1122,"_",$B1122), 'Srbench noise 0.01'!$A$1:$AH$1291, 28, FALSE),"")</f>
        <v>1.06*x0**2/x1 + 0.04*x0 + 10.36*x0/(x2 + x3 + x1/x0) - 0.07</v>
      </c>
      <c r="Q1122" s="17">
        <f t="shared" si="105"/>
        <v>1</v>
      </c>
      <c r="R1122" s="17">
        <f t="shared" si="106"/>
        <v>0</v>
      </c>
      <c r="S1122" s="4">
        <f t="shared" si="107"/>
        <v>0</v>
      </c>
    </row>
    <row r="1123" spans="1:19" x14ac:dyDescent="0.25">
      <c r="A1123" t="s">
        <v>83</v>
      </c>
      <c r="B1123">
        <v>29910</v>
      </c>
      <c r="C1123" t="str">
        <f>VLOOKUP(A1123,'srbench true models'!$A$1:$B$133,2,FALSE)</f>
        <v xml:space="preserve"> 2*3.1415926535*d**(3/2)/sqrt(G*(m1+m2))</v>
      </c>
      <c r="D1123" s="3">
        <f>_xlfn.IFNA(VLOOKUP(CONCATENATE($A1123,"_",$B1123), 'Srbench noise 0'!$A$1:$AH$1291, 32, FALSE),"")</f>
        <v>0.99994004000000003</v>
      </c>
      <c r="E1123" s="17">
        <f>_xlfn.IFNA(VLOOKUP(CONCATENATE($A1123,"_",$B1123), 'Srbench noise 0'!$A$1:$AH$1291, 34, FALSE),"")</f>
        <v>2.4765829999999999E-2</v>
      </c>
      <c r="F1123" s="17">
        <f>_xlfn.IFNA(VLOOKUP(CONCATENATE($A1123,"_",$B1123), 'Srbench noise 0'!$A$1:$AH$1291, 16, FALSE),"")</f>
        <v>35</v>
      </c>
      <c r="G1123" s="17">
        <f>_xlfn.IFNA(VLOOKUP(CONCATENATE($A1123,"_",$B1123), 'Srbench noise 0'!$A$1:$AH$1291, 18, FALSE),"")</f>
        <v>3601.1</v>
      </c>
      <c r="H1123" s="17" t="str">
        <f>_xlfn.IFNA(VLOOKUP(CONCATENATE($A1123,"_",$B1123), 'Srbench noise 0'!$A$1:$AH$1291, 28, FALSE),"")</f>
        <v>3.6694827*x0**2/(x1 + x2 + x3) + 4.13828732*x0/(0.31830989*x1 + x2 + x3) + 2.70890137*x0/x1 - 0.00864922 - 1.31174177/x1</v>
      </c>
      <c r="I1123" s="17">
        <f t="shared" si="102"/>
        <v>1</v>
      </c>
      <c r="J1123" s="17">
        <f t="shared" si="103"/>
        <v>0</v>
      </c>
      <c r="K1123" s="4">
        <f t="shared" si="104"/>
        <v>0</v>
      </c>
      <c r="L1123" s="3">
        <f>_xlfn.IFNA(VLOOKUP(CONCATENATE($A1123,"_",$B1123), 'Srbench noise 0.01'!$A$1:$AH$1291, 32, FALSE),"")</f>
        <v>0.99905058999999996</v>
      </c>
      <c r="M1123" s="17">
        <f>_xlfn.IFNA(VLOOKUP(CONCATENATE($A1123,"_",$B1123), 'Srbench noise 0.01'!$A$1:$AH$1291, 34, FALSE),"")</f>
        <v>9.8548129999999998E-2</v>
      </c>
      <c r="N1123" s="17">
        <f>_xlfn.IFNA(VLOOKUP(CONCATENATE($A1123,"_",$B1123), 'Srbench noise 0.01'!$A$1:$AH$1291, 16, FALSE),"")</f>
        <v>37</v>
      </c>
      <c r="O1123" s="17">
        <f>_xlfn.IFNA(VLOOKUP(CONCATENATE($A1123,"_",$B1123), 'Srbench noise 0.01'!$A$1:$AH$1291, 18, FALSE),"")</f>
        <v>204.3</v>
      </c>
      <c r="P1123" s="17" t="str">
        <f>_xlfn.IFNA(VLOOKUP(CONCATENATE($A1123,"_",$B1123), 'Srbench noise 0.01'!$A$1:$AH$1291, 28, FALSE),"")</f>
        <v>1.37*x0 + 2.24*x0/x1 - 0.32*x3 + 0.21 + 2.79*(x0 - x2**0.5 + 1)**2/(x1 + x3) - 0.08*x2/x1</v>
      </c>
      <c r="Q1123" s="17">
        <f t="shared" si="105"/>
        <v>1</v>
      </c>
      <c r="R1123" s="17">
        <f t="shared" si="106"/>
        <v>0</v>
      </c>
      <c r="S1123" s="4">
        <f t="shared" si="107"/>
        <v>0</v>
      </c>
    </row>
    <row r="1124" spans="1:19" x14ac:dyDescent="0.25">
      <c r="A1124" t="s">
        <v>135</v>
      </c>
      <c r="B1124">
        <v>860</v>
      </c>
      <c r="C1124" t="str">
        <f>VLOOKUP(A1124,'srbench true models'!$A$1:$B$133,2,FALSE)</f>
        <v xml:space="preserve"> sqrt(1+2*epsilon**2*E_n*L**2/(m*(Z_1*Z_2*q**2)**2))</v>
      </c>
      <c r="D1124" s="3">
        <f>_xlfn.IFNA(VLOOKUP(CONCATENATE($A1124,"_",$B1124), 'Srbench noise 0'!$A$1:$AH$1291, 32, FALSE),"")</f>
        <v>0.98999731999999996</v>
      </c>
      <c r="E1124" s="17">
        <f>_xlfn.IFNA(VLOOKUP(CONCATENATE($A1124,"_",$B1124), 'Srbench noise 0'!$A$1:$AH$1291, 34, FALSE),"")</f>
        <v>4.3758499999999999E-2</v>
      </c>
      <c r="F1124" s="17">
        <f>_xlfn.IFNA(VLOOKUP(CONCATENATE($A1124,"_",$B1124), 'Srbench noise 0'!$A$1:$AH$1291, 16, FALSE),"")</f>
        <v>35</v>
      </c>
      <c r="G1124" s="17">
        <f>_xlfn.IFNA(VLOOKUP(CONCATENATE($A1124,"_",$B1124), 'Srbench noise 0'!$A$1:$AH$1291, 18, FALSE),"")</f>
        <v>3602.3</v>
      </c>
      <c r="H1124" s="17" t="str">
        <f>_xlfn.IFNA(VLOOKUP(CONCATENATE($A1124,"_",$B1124), 'Srbench noise 0'!$A$1:$AH$1291, 28, FALSE),"")</f>
        <v>0.51719701*x0*x1*x6/(x2*x3*x4*x5**2) - 1.43266772*cos(0.62013374*x0*x1/(x3*x4*x5**2)) + 2.35470727</v>
      </c>
      <c r="I1124" s="17">
        <f t="shared" si="102"/>
        <v>0</v>
      </c>
      <c r="J1124" s="17">
        <f t="shared" si="103"/>
        <v>0</v>
      </c>
      <c r="K1124" s="4">
        <f t="shared" si="104"/>
        <v>0</v>
      </c>
      <c r="L1124" s="3">
        <f>_xlfn.IFNA(VLOOKUP(CONCATENATE($A1124,"_",$B1124), 'Srbench noise 0.01'!$A$1:$AH$1291, 32, FALSE),"")</f>
        <v>0.98918996000000003</v>
      </c>
      <c r="M1124" s="17">
        <f>_xlfn.IFNA(VLOOKUP(CONCATENATE($A1124,"_",$B1124), 'Srbench noise 0.01'!$A$1:$AH$1291, 34, FALSE),"")</f>
        <v>4.5490210000000003E-2</v>
      </c>
      <c r="N1124" s="17">
        <f>_xlfn.IFNA(VLOOKUP(CONCATENATE($A1124,"_",$B1124), 'Srbench noise 0.01'!$A$1:$AH$1291, 16, FALSE),"")</f>
        <v>35</v>
      </c>
      <c r="O1124" s="17">
        <f>_xlfn.IFNA(VLOOKUP(CONCATENATE($A1124,"_",$B1124), 'Srbench noise 0.01'!$A$1:$AH$1291, 18, FALSE),"")</f>
        <v>162</v>
      </c>
      <c r="P1124" s="17" t="str">
        <f>_xlfn.IFNA(VLOOKUP(CONCATENATE($A1124,"_",$B1124), 'Srbench noise 0.01'!$A$1:$AH$1291, 28, FALSE),"")</f>
        <v>0.52*x0*x1*x6/(x2*x3*x4*x5**2) - 1.5*cos(0.59*x0*x1/(x3*x4*x5**2)) + 2.43</v>
      </c>
      <c r="Q1124" s="17">
        <f t="shared" si="105"/>
        <v>0</v>
      </c>
      <c r="R1124" s="17">
        <f t="shared" si="106"/>
        <v>0</v>
      </c>
      <c r="S1124" s="4">
        <f t="shared" si="107"/>
        <v>0</v>
      </c>
    </row>
    <row r="1125" spans="1:19" x14ac:dyDescent="0.25">
      <c r="A1125" t="s">
        <v>135</v>
      </c>
      <c r="B1125">
        <v>4426</v>
      </c>
      <c r="C1125" t="str">
        <f>VLOOKUP(A1125,'srbench true models'!$A$1:$B$133,2,FALSE)</f>
        <v xml:space="preserve"> sqrt(1+2*epsilon**2*E_n*L**2/(m*(Z_1*Z_2*q**2)**2))</v>
      </c>
      <c r="D1125" s="3">
        <f>_xlfn.IFNA(VLOOKUP(CONCATENATE($A1125,"_",$B1125), 'Srbench noise 0'!$A$1:$AH$1291, 32, FALSE),"")</f>
        <v>0.98373714000000001</v>
      </c>
      <c r="E1125" s="17">
        <f>_xlfn.IFNA(VLOOKUP(CONCATENATE($A1125,"_",$B1125), 'Srbench noise 0'!$A$1:$AH$1291, 34, FALSE),"")</f>
        <v>5.8931740000000003E-2</v>
      </c>
      <c r="F1125" s="17">
        <f>_xlfn.IFNA(VLOOKUP(CONCATENATE($A1125,"_",$B1125), 'Srbench noise 0'!$A$1:$AH$1291, 16, FALSE),"")</f>
        <v>44</v>
      </c>
      <c r="G1125" s="17">
        <f>_xlfn.IFNA(VLOOKUP(CONCATENATE($A1125,"_",$B1125), 'Srbench noise 0'!$A$1:$AH$1291, 18, FALSE),"")</f>
        <v>3602.2</v>
      </c>
      <c r="H1125" s="17" t="str">
        <f>_xlfn.IFNA(VLOOKUP(CONCATENATE($A1125,"_",$B1125), 'Srbench noise 0'!$A$1:$AH$1291, 28, FALSE),"")</f>
        <v>2.35402196*x0*x1*x6**2/(x3*x4*x5**2*(x2 + x6)**2) - 10.33082749*cos(sin((x4/x1 + x3/x0)**(-2))/x5**2) + 11.23792493</v>
      </c>
      <c r="I1125" s="17">
        <f t="shared" si="102"/>
        <v>0</v>
      </c>
      <c r="J1125" s="17">
        <f t="shared" si="103"/>
        <v>0</v>
      </c>
      <c r="K1125" s="4">
        <f t="shared" si="104"/>
        <v>0</v>
      </c>
      <c r="L1125" s="3">
        <f>_xlfn.IFNA(VLOOKUP(CONCATENATE($A1125,"_",$B1125), 'Srbench noise 0.01'!$A$1:$AH$1291, 32, FALSE),"")</f>
        <v>0.98358754000000004</v>
      </c>
      <c r="M1125" s="17">
        <f>_xlfn.IFNA(VLOOKUP(CONCATENATE($A1125,"_",$B1125), 'Srbench noise 0.01'!$A$1:$AH$1291, 34, FALSE),"")</f>
        <v>5.9202169999999998E-2</v>
      </c>
      <c r="N1125" s="17">
        <f>_xlfn.IFNA(VLOOKUP(CONCATENATE($A1125,"_",$B1125), 'Srbench noise 0.01'!$A$1:$AH$1291, 16, FALSE),"")</f>
        <v>44</v>
      </c>
      <c r="O1125" s="17">
        <f>_xlfn.IFNA(VLOOKUP(CONCATENATE($A1125,"_",$B1125), 'Srbench noise 0.01'!$A$1:$AH$1291, 18, FALSE),"")</f>
        <v>3601.2</v>
      </c>
      <c r="P1125" s="17" t="str">
        <f>_xlfn.IFNA(VLOOKUP(CONCATENATE($A1125,"_",$B1125), 'Srbench noise 0.01'!$A$1:$AH$1291, 28, FALSE),"")</f>
        <v>2.36*x0*x1*x6**2/(x3*x4*x5**2*(x2 + x6)**2) - 10.32*cos(sin((x4/x1 + x3/x0)**(-2))/x5**2) + 11.22</v>
      </c>
      <c r="Q1125" s="17">
        <f t="shared" si="105"/>
        <v>0</v>
      </c>
      <c r="R1125" s="17">
        <f t="shared" si="106"/>
        <v>0</v>
      </c>
      <c r="S1125" s="4">
        <f t="shared" si="107"/>
        <v>0</v>
      </c>
    </row>
    <row r="1126" spans="1:19" x14ac:dyDescent="0.25">
      <c r="A1126" t="s">
        <v>135</v>
      </c>
      <c r="B1126">
        <v>5390</v>
      </c>
      <c r="C1126" t="str">
        <f>VLOOKUP(A1126,'srbench true models'!$A$1:$B$133,2,FALSE)</f>
        <v xml:space="preserve"> sqrt(1+2*epsilon**2*E_n*L**2/(m*(Z_1*Z_2*q**2)**2))</v>
      </c>
      <c r="D1126" s="3">
        <f>_xlfn.IFNA(VLOOKUP(CONCATENATE($A1126,"_",$B1126), 'Srbench noise 0'!$A$1:$AH$1291, 32, FALSE),"")</f>
        <v>0.97951533999999996</v>
      </c>
      <c r="E1126" s="17">
        <f>_xlfn.IFNA(VLOOKUP(CONCATENATE($A1126,"_",$B1126), 'Srbench noise 0'!$A$1:$AH$1291, 34, FALSE),"")</f>
        <v>6.707304E-2</v>
      </c>
      <c r="F1126" s="17">
        <f>_xlfn.IFNA(VLOOKUP(CONCATENATE($A1126,"_",$B1126), 'Srbench noise 0'!$A$1:$AH$1291, 16, FALSE),"")</f>
        <v>36</v>
      </c>
      <c r="G1126" s="17">
        <f>_xlfn.IFNA(VLOOKUP(CONCATENATE($A1126,"_",$B1126), 'Srbench noise 0'!$A$1:$AH$1291, 18, FALSE),"")</f>
        <v>3601.7</v>
      </c>
      <c r="H1126" s="17" t="str">
        <f>_xlfn.IFNA(VLOOKUP(CONCATENATE($A1126,"_",$B1126), 'Srbench noise 0'!$A$1:$AH$1291, 28, FALSE),"")</f>
        <v>0.5601494*x0*x1/(x3*x4*x5**2) - 1.71693192*cos(0.54406148*x0*x1*x6*sin(1/x2)/(x3*x4*x5**2)) + 2.63421586</v>
      </c>
      <c r="I1126" s="17">
        <f t="shared" si="102"/>
        <v>0</v>
      </c>
      <c r="J1126" s="17">
        <f t="shared" si="103"/>
        <v>0</v>
      </c>
      <c r="K1126" s="4">
        <f t="shared" si="104"/>
        <v>0</v>
      </c>
      <c r="L1126" s="3">
        <f>_xlfn.IFNA(VLOOKUP(CONCATENATE($A1126,"_",$B1126), 'Srbench noise 0.01'!$A$1:$AH$1291, 32, FALSE),"")</f>
        <v>0.98018358000000005</v>
      </c>
      <c r="M1126" s="17">
        <f>_xlfn.IFNA(VLOOKUP(CONCATENATE($A1126,"_",$B1126), 'Srbench noise 0.01'!$A$1:$AH$1291, 34, FALSE),"")</f>
        <v>6.5969949999999999E-2</v>
      </c>
      <c r="N1126" s="17">
        <f>_xlfn.IFNA(VLOOKUP(CONCATENATE($A1126,"_",$B1126), 'Srbench noise 0.01'!$A$1:$AH$1291, 16, FALSE),"")</f>
        <v>41</v>
      </c>
      <c r="O1126" s="17">
        <f>_xlfn.IFNA(VLOOKUP(CONCATENATE($A1126,"_",$B1126), 'Srbench noise 0.01'!$A$1:$AH$1291, 18, FALSE),"")</f>
        <v>208.2</v>
      </c>
      <c r="P1126" s="17" t="str">
        <f>_xlfn.IFNA(VLOOKUP(CONCATENATE($A1126,"_",$B1126), 'Srbench noise 0.01'!$A$1:$AH$1291, 28, FALSE),"")</f>
        <v>0.59*x0*x1/(x3*x4*x5**2) - 1.73*cos(0.54*x0*x1*x6*sin(1/x2)/(x3*x4*x5**2)) + 2.69 - 0.09/x5</v>
      </c>
      <c r="Q1126" s="17">
        <f t="shared" si="105"/>
        <v>0</v>
      </c>
      <c r="R1126" s="17">
        <f t="shared" si="106"/>
        <v>0</v>
      </c>
      <c r="S1126" s="4">
        <f t="shared" si="107"/>
        <v>0</v>
      </c>
    </row>
    <row r="1127" spans="1:19" x14ac:dyDescent="0.25">
      <c r="A1127" t="s">
        <v>135</v>
      </c>
      <c r="B1127">
        <v>14423</v>
      </c>
      <c r="C1127" t="str">
        <f>VLOOKUP(A1127,'srbench true models'!$A$1:$B$133,2,FALSE)</f>
        <v xml:space="preserve"> sqrt(1+2*epsilon**2*E_n*L**2/(m*(Z_1*Z_2*q**2)**2))</v>
      </c>
      <c r="D1127" s="3">
        <f>_xlfn.IFNA(VLOOKUP(CONCATENATE($A1127,"_",$B1127), 'Srbench noise 0'!$A$1:$AH$1291, 32, FALSE),"")</f>
        <v>0.99906134999999996</v>
      </c>
      <c r="E1127" s="17">
        <f>_xlfn.IFNA(VLOOKUP(CONCATENATE($A1127,"_",$B1127), 'Srbench noise 0'!$A$1:$AH$1291, 34, FALSE),"")</f>
        <v>1.391013E-2</v>
      </c>
      <c r="F1127" s="17">
        <f>_xlfn.IFNA(VLOOKUP(CONCATENATE($A1127,"_",$B1127), 'Srbench noise 0'!$A$1:$AH$1291, 16, FALSE),"")</f>
        <v>28</v>
      </c>
      <c r="G1127" s="17">
        <f>_xlfn.IFNA(VLOOKUP(CONCATENATE($A1127,"_",$B1127), 'Srbench noise 0'!$A$1:$AH$1291, 18, FALSE),"")</f>
        <v>3600.5</v>
      </c>
      <c r="H1127" s="17" t="str">
        <f>_xlfn.IFNA(VLOOKUP(CONCATENATE($A1127,"_",$B1127), 'Srbench noise 0'!$A$1:$AH$1291, 28, FALSE),"")</f>
        <v>8.41081107 - 7.41319076*cos(log(0.56418958*x0*x1*(x6/x2)**0.5/(x3*x4*x5**2) + 1))</v>
      </c>
      <c r="I1127" s="17">
        <f t="shared" si="102"/>
        <v>1</v>
      </c>
      <c r="J1127" s="17">
        <f t="shared" si="103"/>
        <v>0</v>
      </c>
      <c r="K1127" s="4">
        <f t="shared" si="104"/>
        <v>0</v>
      </c>
      <c r="L1127" s="3">
        <f>_xlfn.IFNA(VLOOKUP(CONCATENATE($A1127,"_",$B1127), 'Srbench noise 0.01'!$A$1:$AH$1291, 32, FALSE),"")</f>
        <v>0.97624257999999997</v>
      </c>
      <c r="M1127" s="17">
        <f>_xlfn.IFNA(VLOOKUP(CONCATENATE($A1127,"_",$B1127), 'Srbench noise 0.01'!$A$1:$AH$1291, 34, FALSE),"")</f>
        <v>6.9980710000000002E-2</v>
      </c>
      <c r="N1127" s="17">
        <f>_xlfn.IFNA(VLOOKUP(CONCATENATE($A1127,"_",$B1127), 'Srbench noise 0.01'!$A$1:$AH$1291, 16, FALSE),"")</f>
        <v>40</v>
      </c>
      <c r="O1127" s="17">
        <f>_xlfn.IFNA(VLOOKUP(CONCATENATE($A1127,"_",$B1127), 'Srbench noise 0.01'!$A$1:$AH$1291, 18, FALSE),"")</f>
        <v>182</v>
      </c>
      <c r="P1127" s="17" t="str">
        <f>_xlfn.IFNA(VLOOKUP(CONCATENATE($A1127,"_",$B1127), 'Srbench noise 0.01'!$A$1:$AH$1291, 28, FALSE),"")</f>
        <v>0.6*x0*x1/(x3*x4*x5**2) - 1.88*cos(0.47*x0*x1*x6/(x2*x3*x4*x5**2)) + 2.82 - 0.06/x5</v>
      </c>
      <c r="Q1127" s="17">
        <f t="shared" si="105"/>
        <v>0</v>
      </c>
      <c r="R1127" s="17">
        <f t="shared" si="106"/>
        <v>0</v>
      </c>
      <c r="S1127" s="4">
        <f t="shared" si="107"/>
        <v>0</v>
      </c>
    </row>
    <row r="1128" spans="1:19" x14ac:dyDescent="0.25">
      <c r="A1128" t="s">
        <v>135</v>
      </c>
      <c r="B1128">
        <v>15795</v>
      </c>
      <c r="C1128" t="str">
        <f>VLOOKUP(A1128,'srbench true models'!$A$1:$B$133,2,FALSE)</f>
        <v xml:space="preserve"> sqrt(1+2*epsilon**2*E_n*L**2/(m*(Z_1*Z_2*q**2)**2))</v>
      </c>
      <c r="D1128" s="3">
        <f>_xlfn.IFNA(VLOOKUP(CONCATENATE($A1128,"_",$B1128), 'Srbench noise 0'!$A$1:$AH$1291, 32, FALSE),"")</f>
        <v>0.98990193999999998</v>
      </c>
      <c r="E1128" s="17">
        <f>_xlfn.IFNA(VLOOKUP(CONCATENATE($A1128,"_",$B1128), 'Srbench noise 0'!$A$1:$AH$1291, 34, FALSE),"")</f>
        <v>4.5626439999999997E-2</v>
      </c>
      <c r="F1128" s="17">
        <f>_xlfn.IFNA(VLOOKUP(CONCATENATE($A1128,"_",$B1128), 'Srbench noise 0'!$A$1:$AH$1291, 16, FALSE),"")</f>
        <v>35</v>
      </c>
      <c r="G1128" s="17">
        <f>_xlfn.IFNA(VLOOKUP(CONCATENATE($A1128,"_",$B1128), 'Srbench noise 0'!$A$1:$AH$1291, 18, FALSE),"")</f>
        <v>3600.9</v>
      </c>
      <c r="H1128" s="17" t="str">
        <f>_xlfn.IFNA(VLOOKUP(CONCATENATE($A1128,"_",$B1128), 'Srbench noise 0'!$A$1:$AH$1291, 28, FALSE),"")</f>
        <v>0.4848947*x0*x1*x6/(x2*x3*x4*x5**2) - 1.39754616*cos(0.67486679*x0*x1/(x3*x4*x5**2)) + 2.32283588</v>
      </c>
      <c r="I1128" s="17">
        <f t="shared" si="102"/>
        <v>0</v>
      </c>
      <c r="J1128" s="17">
        <f t="shared" si="103"/>
        <v>0</v>
      </c>
      <c r="K1128" s="4">
        <f t="shared" si="104"/>
        <v>0</v>
      </c>
      <c r="L1128" s="3">
        <f>_xlfn.IFNA(VLOOKUP(CONCATENATE($A1128,"_",$B1128), 'Srbench noise 0.01'!$A$1:$AH$1291, 32, FALSE),"")</f>
        <v>0.98391901999999998</v>
      </c>
      <c r="M1128" s="17">
        <f>_xlfn.IFNA(VLOOKUP(CONCATENATE($A1128,"_",$B1128), 'Srbench noise 0.01'!$A$1:$AH$1291, 34, FALSE),"")</f>
        <v>5.7577650000000001E-2</v>
      </c>
      <c r="N1128" s="17">
        <f>_xlfn.IFNA(VLOOKUP(CONCATENATE($A1128,"_",$B1128), 'Srbench noise 0.01'!$A$1:$AH$1291, 16, FALSE),"")</f>
        <v>50</v>
      </c>
      <c r="O1128" s="17">
        <f>_xlfn.IFNA(VLOOKUP(CONCATENATE($A1128,"_",$B1128), 'Srbench noise 0.01'!$A$1:$AH$1291, 18, FALSE),"")</f>
        <v>1349.6</v>
      </c>
      <c r="P1128" s="17" t="str">
        <f>_xlfn.IFNA(VLOOKUP(CONCATENATE($A1128,"_",$B1128), 'Srbench noise 0.01'!$A$1:$AH$1291, 28, FALSE),"")</f>
        <v>1.74*x0*x1*x6/(x2*x5**2*(x3 + x4 + 1)**2) - 1.81*cos(2*x0*x1/(x5**2*(x3 + x4)**2) + x0*x1*x6/(x2*x5**2*(x3 + x4)**2)) + 2.79</v>
      </c>
      <c r="Q1128" s="17">
        <f t="shared" si="105"/>
        <v>0</v>
      </c>
      <c r="R1128" s="17">
        <f t="shared" si="106"/>
        <v>0</v>
      </c>
      <c r="S1128" s="4">
        <f t="shared" si="107"/>
        <v>0</v>
      </c>
    </row>
    <row r="1129" spans="1:19" x14ac:dyDescent="0.25">
      <c r="A1129" t="s">
        <v>135</v>
      </c>
      <c r="B1129">
        <v>16850</v>
      </c>
      <c r="C1129" t="str">
        <f>VLOOKUP(A1129,'srbench true models'!$A$1:$B$133,2,FALSE)</f>
        <v xml:space="preserve"> sqrt(1+2*epsilon**2*E_n*L**2/(m*(Z_1*Z_2*q**2)**2))</v>
      </c>
      <c r="D1129" s="3">
        <f>_xlfn.IFNA(VLOOKUP(CONCATENATE($A1129,"_",$B1129), 'Srbench noise 0'!$A$1:$AH$1291, 32, FALSE),"")</f>
        <v>0.97411084999999997</v>
      </c>
      <c r="E1129" s="17">
        <f>_xlfn.IFNA(VLOOKUP(CONCATENATE($A1129,"_",$B1129), 'Srbench noise 0'!$A$1:$AH$1291, 34, FALSE),"")</f>
        <v>7.4199619999999994E-2</v>
      </c>
      <c r="F1129" s="17">
        <f>_xlfn.IFNA(VLOOKUP(CONCATENATE($A1129,"_",$B1129), 'Srbench noise 0'!$A$1:$AH$1291, 16, FALSE),"")</f>
        <v>34</v>
      </c>
      <c r="G1129" s="17">
        <f>_xlfn.IFNA(VLOOKUP(CONCATENATE($A1129,"_",$B1129), 'Srbench noise 0'!$A$1:$AH$1291, 18, FALSE),"")</f>
        <v>3601.5</v>
      </c>
      <c r="H1129" s="17" t="str">
        <f>_xlfn.IFNA(VLOOKUP(CONCATENATE($A1129,"_",$B1129), 'Srbench noise 0'!$A$1:$AH$1291, 28, FALSE),"")</f>
        <v>1.15008871*x0*x1*x6/(x5**2*(x3 + x4)**2) - 1.40572955*cos(23.14069263*x0*x1*exp(-1.6*x5)/(x2*(x3 + x4)**2)) + 2.33510489</v>
      </c>
      <c r="I1129" s="17">
        <f t="shared" si="102"/>
        <v>0</v>
      </c>
      <c r="J1129" s="17">
        <f t="shared" si="103"/>
        <v>0</v>
      </c>
      <c r="K1129" s="4">
        <f t="shared" si="104"/>
        <v>0</v>
      </c>
      <c r="L1129" s="3">
        <f>_xlfn.IFNA(VLOOKUP(CONCATENATE($A1129,"_",$B1129), 'Srbench noise 0.01'!$A$1:$AH$1291, 32, FALSE),"")</f>
        <v>0.98277851000000005</v>
      </c>
      <c r="M1129" s="17">
        <f>_xlfn.IFNA(VLOOKUP(CONCATENATE($A1129,"_",$B1129), 'Srbench noise 0.01'!$A$1:$AH$1291, 34, FALSE),"")</f>
        <v>6.0517109999999999E-2</v>
      </c>
      <c r="N1129" s="17">
        <f>_xlfn.IFNA(VLOOKUP(CONCATENATE($A1129,"_",$B1129), 'Srbench noise 0.01'!$A$1:$AH$1291, 16, FALSE),"")</f>
        <v>42</v>
      </c>
      <c r="O1129" s="17">
        <f>_xlfn.IFNA(VLOOKUP(CONCATENATE($A1129,"_",$B1129), 'Srbench noise 0.01'!$A$1:$AH$1291, 18, FALSE),"")</f>
        <v>3601.8</v>
      </c>
      <c r="P1129" s="17" t="str">
        <f>_xlfn.IFNA(VLOOKUP(CONCATENATE($A1129,"_",$B1129), 'Srbench noise 0.01'!$A$1:$AH$1291, 28, FALSE),"")</f>
        <v>0.14*x1*x6*(x0 + log(x1/(x2*x5)))**2/(x3*x4*x5**2) + 1.31*x1/(x3**2*x4**x1*x5**2) + 0.95</v>
      </c>
      <c r="Q1129" s="17">
        <f t="shared" si="105"/>
        <v>0</v>
      </c>
      <c r="R1129" s="17">
        <f t="shared" si="106"/>
        <v>0</v>
      </c>
      <c r="S1129" s="4">
        <f t="shared" si="107"/>
        <v>0</v>
      </c>
    </row>
    <row r="1130" spans="1:19" x14ac:dyDescent="0.25">
      <c r="A1130" t="s">
        <v>135</v>
      </c>
      <c r="B1130">
        <v>21962</v>
      </c>
      <c r="C1130" t="str">
        <f>VLOOKUP(A1130,'srbench true models'!$A$1:$B$133,2,FALSE)</f>
        <v xml:space="preserve"> sqrt(1+2*epsilon**2*E_n*L**2/(m*(Z_1*Z_2*q**2)**2))</v>
      </c>
      <c r="D1130" s="3">
        <f>_xlfn.IFNA(VLOOKUP(CONCATENATE($A1130,"_",$B1130), 'Srbench noise 0'!$A$1:$AH$1291, 32, FALSE),"")</f>
        <v>0.97719809000000002</v>
      </c>
      <c r="E1130" s="17">
        <f>_xlfn.IFNA(VLOOKUP(CONCATENATE($A1130,"_",$B1130), 'Srbench noise 0'!$A$1:$AH$1291, 34, FALSE),"")</f>
        <v>6.7022509999999993E-2</v>
      </c>
      <c r="F1130" s="17">
        <f>_xlfn.IFNA(VLOOKUP(CONCATENATE($A1130,"_",$B1130), 'Srbench noise 0'!$A$1:$AH$1291, 16, FALSE),"")</f>
        <v>32</v>
      </c>
      <c r="G1130" s="17">
        <f>_xlfn.IFNA(VLOOKUP(CONCATENATE($A1130,"_",$B1130), 'Srbench noise 0'!$A$1:$AH$1291, 18, FALSE),"")</f>
        <v>3601.9</v>
      </c>
      <c r="H1130" s="17" t="str">
        <f>_xlfn.IFNA(VLOOKUP(CONCATENATE($A1130,"_",$B1130), 'Srbench noise 0'!$A$1:$AH$1291, 28, FALSE),"")</f>
        <v>3.07562235 - 2.17681384*cos(0.25 + 2.71828183*(x6/x2)**0.5/(x5**2*(x4/x1 + x3/x0)**2))</v>
      </c>
      <c r="I1130" s="17">
        <f t="shared" si="102"/>
        <v>0</v>
      </c>
      <c r="J1130" s="17">
        <f t="shared" si="103"/>
        <v>0</v>
      </c>
      <c r="K1130" s="4">
        <f t="shared" si="104"/>
        <v>0</v>
      </c>
      <c r="L1130" s="3">
        <f>_xlfn.IFNA(VLOOKUP(CONCATENATE($A1130,"_",$B1130), 'Srbench noise 0.01'!$A$1:$AH$1291, 32, FALSE),"")</f>
        <v>0.97733702</v>
      </c>
      <c r="M1130" s="17">
        <f>_xlfn.IFNA(VLOOKUP(CONCATENATE($A1130,"_",$B1130), 'Srbench noise 0.01'!$A$1:$AH$1291, 34, FALSE),"")</f>
        <v>6.6818020000000006E-2</v>
      </c>
      <c r="N1130" s="17">
        <f>_xlfn.IFNA(VLOOKUP(CONCATENATE($A1130,"_",$B1130), 'Srbench noise 0.01'!$A$1:$AH$1291, 16, FALSE),"")</f>
        <v>32</v>
      </c>
      <c r="O1130" s="17">
        <f>_xlfn.IFNA(VLOOKUP(CONCATENATE($A1130,"_",$B1130), 'Srbench noise 0.01'!$A$1:$AH$1291, 18, FALSE),"")</f>
        <v>3601</v>
      </c>
      <c r="P1130" s="17" t="str">
        <f>_xlfn.IFNA(VLOOKUP(CONCATENATE($A1130,"_",$B1130), 'Srbench noise 0.01'!$A$1:$AH$1291, 28, FALSE),"")</f>
        <v>3.08 - 2.18*cos(0.25 + 2.72*(x6/x2)**0.5/(x5**2*(x4/x1 + x3/x0)**2))</v>
      </c>
      <c r="Q1130" s="17">
        <f t="shared" si="105"/>
        <v>0</v>
      </c>
      <c r="R1130" s="17">
        <f t="shared" si="106"/>
        <v>0</v>
      </c>
      <c r="S1130" s="4">
        <f t="shared" si="107"/>
        <v>0</v>
      </c>
    </row>
    <row r="1131" spans="1:19" x14ac:dyDescent="0.25">
      <c r="A1131" t="s">
        <v>135</v>
      </c>
      <c r="B1131">
        <v>23654</v>
      </c>
      <c r="C1131" t="str">
        <f>VLOOKUP(A1131,'srbench true models'!$A$1:$B$133,2,FALSE)</f>
        <v xml:space="preserve"> sqrt(1+2*epsilon**2*E_n*L**2/(m*(Z_1*Z_2*q**2)**2))</v>
      </c>
      <c r="D1131" s="3">
        <f>_xlfn.IFNA(VLOOKUP(CONCATENATE($A1131,"_",$B1131), 'Srbench noise 0'!$A$1:$AH$1291, 32, FALSE),"")</f>
        <v>0.99221921999999996</v>
      </c>
      <c r="E1131" s="17">
        <f>_xlfn.IFNA(VLOOKUP(CONCATENATE($A1131,"_",$B1131), 'Srbench noise 0'!$A$1:$AH$1291, 34, FALSE),"")</f>
        <v>4.097874E-2</v>
      </c>
      <c r="F1131" s="17">
        <f>_xlfn.IFNA(VLOOKUP(CONCATENATE($A1131,"_",$B1131), 'Srbench noise 0'!$A$1:$AH$1291, 16, FALSE),"")</f>
        <v>40</v>
      </c>
      <c r="G1131" s="17">
        <f>_xlfn.IFNA(VLOOKUP(CONCATENATE($A1131,"_",$B1131), 'Srbench noise 0'!$A$1:$AH$1291, 18, FALSE),"")</f>
        <v>3601.6</v>
      </c>
      <c r="H1131" s="17" t="str">
        <f>_xlfn.IFNA(VLOOKUP(CONCATENATE($A1131,"_",$B1131), 'Srbench noise 0'!$A$1:$AH$1291, 28, FALSE),"")</f>
        <v>5.14418178*x0*x1*x6/(x5**2*(x2*x6)**0.5*(x3 + x4)**2) + 0.21114931*sin(log(x0*x1/(x5**2*(x2/x6 + x3 + x4)**2))) + 0.71424552</v>
      </c>
      <c r="I1131" s="17">
        <f t="shared" si="102"/>
        <v>0</v>
      </c>
      <c r="J1131" s="17">
        <f t="shared" si="103"/>
        <v>0</v>
      </c>
      <c r="K1131" s="4">
        <f t="shared" si="104"/>
        <v>0</v>
      </c>
      <c r="L1131" s="3">
        <f>_xlfn.IFNA(VLOOKUP(CONCATENATE($A1131,"_",$B1131), 'Srbench noise 0.01'!$A$1:$AH$1291, 32, FALSE),"")</f>
        <v>0.99216117999999998</v>
      </c>
      <c r="M1131" s="17">
        <f>_xlfn.IFNA(VLOOKUP(CONCATENATE($A1131,"_",$B1131), 'Srbench noise 0.01'!$A$1:$AH$1291, 34, FALSE),"")</f>
        <v>4.1131290000000001E-2</v>
      </c>
      <c r="N1131" s="17">
        <f>_xlfn.IFNA(VLOOKUP(CONCATENATE($A1131,"_",$B1131), 'Srbench noise 0.01'!$A$1:$AH$1291, 16, FALSE),"")</f>
        <v>40</v>
      </c>
      <c r="O1131" s="17">
        <f>_xlfn.IFNA(VLOOKUP(CONCATENATE($A1131,"_",$B1131), 'Srbench noise 0.01'!$A$1:$AH$1291, 18, FALSE),"")</f>
        <v>3601.2</v>
      </c>
      <c r="P1131" s="17" t="str">
        <f>_xlfn.IFNA(VLOOKUP(CONCATENATE($A1131,"_",$B1131), 'Srbench noise 0.01'!$A$1:$AH$1291, 28, FALSE),"")</f>
        <v>5.15*x0*x1*x6/(x5**2*(x2*x6)**0.5*(x3 + x4)**2) + 0.21*sin(log(x0*x1/(x5**2*(x2/x6 + x3 + x4)**2))) + 0.71</v>
      </c>
      <c r="Q1131" s="17">
        <f t="shared" si="105"/>
        <v>0</v>
      </c>
      <c r="R1131" s="17">
        <f t="shared" si="106"/>
        <v>0</v>
      </c>
      <c r="S1131" s="4">
        <f t="shared" si="107"/>
        <v>0</v>
      </c>
    </row>
    <row r="1132" spans="1:19" x14ac:dyDescent="0.25">
      <c r="A1132" t="s">
        <v>135</v>
      </c>
      <c r="B1132">
        <v>28020</v>
      </c>
      <c r="C1132" t="str">
        <f>VLOOKUP(A1132,'srbench true models'!$A$1:$B$133,2,FALSE)</f>
        <v xml:space="preserve"> sqrt(1+2*epsilon**2*E_n*L**2/(m*(Z_1*Z_2*q**2)**2))</v>
      </c>
      <c r="D1132" s="3">
        <f>_xlfn.IFNA(VLOOKUP(CONCATENATE($A1132,"_",$B1132), 'Srbench noise 0'!$A$1:$AH$1291, 32, FALSE),"")</f>
        <v>0.99106996999999997</v>
      </c>
      <c r="E1132" s="17">
        <f>_xlfn.IFNA(VLOOKUP(CONCATENATE($A1132,"_",$B1132), 'Srbench noise 0'!$A$1:$AH$1291, 34, FALSE),"")</f>
        <v>4.3086920000000001E-2</v>
      </c>
      <c r="F1132" s="17">
        <f>_xlfn.IFNA(VLOOKUP(CONCATENATE($A1132,"_",$B1132), 'Srbench noise 0'!$A$1:$AH$1291, 16, FALSE),"")</f>
        <v>41</v>
      </c>
      <c r="G1132" s="17">
        <f>_xlfn.IFNA(VLOOKUP(CONCATENATE($A1132,"_",$B1132), 'Srbench noise 0'!$A$1:$AH$1291, 18, FALSE),"")</f>
        <v>3602.2</v>
      </c>
      <c r="H1132" s="17" t="str">
        <f>_xlfn.IFNA(VLOOKUP(CONCATENATE($A1132,"_",$B1132), 'Srbench noise 0'!$A$1:$AH$1291, 28, FALSE),"")</f>
        <v>0.81395469*x0*x1*log(x6)/(x2**0.5*x3*x4*x5**2) - 0.0332343*x6 - 1.58322242*cos(x0*x1/(x2**0.5*x3*x4*x5**2)) + 2.60226744</v>
      </c>
      <c r="I1132" s="17">
        <f t="shared" si="102"/>
        <v>0</v>
      </c>
      <c r="J1132" s="17">
        <f t="shared" si="103"/>
        <v>0</v>
      </c>
      <c r="K1132" s="4">
        <f t="shared" si="104"/>
        <v>0</v>
      </c>
      <c r="L1132" s="3">
        <f>_xlfn.IFNA(VLOOKUP(CONCATENATE($A1132,"_",$B1132), 'Srbench noise 0.01'!$A$1:$AH$1291, 32, FALSE),"")</f>
        <v>0.98744911999999996</v>
      </c>
      <c r="M1132" s="17">
        <f>_xlfn.IFNA(VLOOKUP(CONCATENATE($A1132,"_",$B1132), 'Srbench noise 0.01'!$A$1:$AH$1291, 34, FALSE),"")</f>
        <v>5.1080609999999999E-2</v>
      </c>
      <c r="N1132" s="17">
        <f>_xlfn.IFNA(VLOOKUP(CONCATENATE($A1132,"_",$B1132), 'Srbench noise 0.01'!$A$1:$AH$1291, 16, FALSE),"")</f>
        <v>35</v>
      </c>
      <c r="O1132" s="17">
        <f>_xlfn.IFNA(VLOOKUP(CONCATENATE($A1132,"_",$B1132), 'Srbench noise 0.01'!$A$1:$AH$1291, 18, FALSE),"")</f>
        <v>282</v>
      </c>
      <c r="P1132" s="17" t="str">
        <f>_xlfn.IFNA(VLOOKUP(CONCATENATE($A1132,"_",$B1132), 'Srbench noise 0.01'!$A$1:$AH$1291, 28, FALSE),"")</f>
        <v>0.96*x0*x1/(x2*x3*x4*x5**2) - 1.79*cos(0.28*x0*x1*x6/(x3*x4*x5**2)) + 2.72</v>
      </c>
      <c r="Q1132" s="17">
        <f t="shared" si="105"/>
        <v>0</v>
      </c>
      <c r="R1132" s="17">
        <f t="shared" si="106"/>
        <v>0</v>
      </c>
      <c r="S1132" s="4">
        <f t="shared" si="107"/>
        <v>0</v>
      </c>
    </row>
    <row r="1133" spans="1:19" x14ac:dyDescent="0.25">
      <c r="A1133" t="s">
        <v>135</v>
      </c>
      <c r="B1133">
        <v>29910</v>
      </c>
      <c r="C1133" t="str">
        <f>VLOOKUP(A1133,'srbench true models'!$A$1:$B$133,2,FALSE)</f>
        <v xml:space="preserve"> sqrt(1+2*epsilon**2*E_n*L**2/(m*(Z_1*Z_2*q**2)**2))</v>
      </c>
      <c r="D1133" s="3">
        <f>_xlfn.IFNA(VLOOKUP(CONCATENATE($A1133,"_",$B1133), 'Srbench noise 0'!$A$1:$AH$1291, 32, FALSE),"")</f>
        <v>0.97972778999999999</v>
      </c>
      <c r="E1133" s="17">
        <f>_xlfn.IFNA(VLOOKUP(CONCATENATE($A1133,"_",$B1133), 'Srbench noise 0'!$A$1:$AH$1291, 34, FALSE),"")</f>
        <v>6.4172640000000003E-2</v>
      </c>
      <c r="F1133" s="17">
        <f>_xlfn.IFNA(VLOOKUP(CONCATENATE($A1133,"_",$B1133), 'Srbench noise 0'!$A$1:$AH$1291, 16, FALSE),"")</f>
        <v>40</v>
      </c>
      <c r="G1133" s="17">
        <f>_xlfn.IFNA(VLOOKUP(CONCATENATE($A1133,"_",$B1133), 'Srbench noise 0'!$A$1:$AH$1291, 18, FALSE),"")</f>
        <v>3601.5</v>
      </c>
      <c r="H1133" s="17" t="str">
        <f>_xlfn.IFNA(VLOOKUP(CONCATENATE($A1133,"_",$B1133), 'Srbench noise 0'!$A$1:$AH$1291, 28, FALSE),"")</f>
        <v>0.95044927 + 0.52652719*(x0/(0.8*x4 - 0.4 + x3*x5/x1) + x1*x6*sin(1/x2)/(x3*(x4 + 1)))**2/x5**2</v>
      </c>
      <c r="I1133" s="17">
        <f t="shared" si="102"/>
        <v>0</v>
      </c>
      <c r="J1133" s="17">
        <f t="shared" si="103"/>
        <v>0</v>
      </c>
      <c r="K1133" s="4">
        <f t="shared" si="104"/>
        <v>0</v>
      </c>
      <c r="L1133" s="3">
        <f>_xlfn.IFNA(VLOOKUP(CONCATENATE($A1133,"_",$B1133), 'Srbench noise 0.01'!$A$1:$AH$1291, 32, FALSE),"")</f>
        <v>0.98051206000000002</v>
      </c>
      <c r="M1133" s="17">
        <f>_xlfn.IFNA(VLOOKUP(CONCATENATE($A1133,"_",$B1133), 'Srbench noise 0.01'!$A$1:$AH$1291, 34, FALSE),"")</f>
        <v>6.2919089999999997E-2</v>
      </c>
      <c r="N1133" s="17">
        <f>_xlfn.IFNA(VLOOKUP(CONCATENATE($A1133,"_",$B1133), 'Srbench noise 0.01'!$A$1:$AH$1291, 16, FALSE),"")</f>
        <v>36</v>
      </c>
      <c r="O1133" s="17">
        <f>_xlfn.IFNA(VLOOKUP(CONCATENATE($A1133,"_",$B1133), 'Srbench noise 0.01'!$A$1:$AH$1291, 18, FALSE),"")</f>
        <v>3601.1</v>
      </c>
      <c r="P1133" s="17" t="str">
        <f>_xlfn.IFNA(VLOOKUP(CONCATENATE($A1133,"_",$B1133), 'Srbench noise 0.01'!$A$1:$AH$1291, 28, FALSE),"")</f>
        <v>14.04*x0**2*x1**2/(x5**4*(x3 + x4 + 1)**4) + 1.4*x0*x1*x6/(x2*x5**2*(x3 + x4 - 0.5)**2) + 0.94</v>
      </c>
      <c r="Q1133" s="17">
        <f t="shared" si="105"/>
        <v>0</v>
      </c>
      <c r="R1133" s="17">
        <f t="shared" si="106"/>
        <v>0</v>
      </c>
      <c r="S1133" s="4">
        <f t="shared" si="107"/>
        <v>0</v>
      </c>
    </row>
    <row r="1134" spans="1:19" x14ac:dyDescent="0.25">
      <c r="A1134" t="s">
        <v>107</v>
      </c>
      <c r="B1134">
        <v>860</v>
      </c>
      <c r="C1134" t="str">
        <f>VLOOKUP(A1134,'srbench true models'!$A$1:$B$133,2,FALSE)</f>
        <v xml:space="preserve"> sqrt(8*3.1415926535*G*rho/3-alpha*c**2/d**2)</v>
      </c>
      <c r="D1134" s="3">
        <f>_xlfn.IFNA(VLOOKUP(CONCATENATE($A1134,"_",$B1134), 'Srbench noise 0'!$A$1:$AH$1291, 32, FALSE),"")</f>
        <v>0.99958773000000001</v>
      </c>
      <c r="E1134" s="17">
        <f>_xlfn.IFNA(VLOOKUP(CONCATENATE($A1134,"_",$B1134), 'Srbench noise 0'!$A$1:$AH$1291, 34, FALSE),"")</f>
        <v>2.5028720000000001E-2</v>
      </c>
      <c r="F1134" s="17">
        <f>_xlfn.IFNA(VLOOKUP(CONCATENATE($A1134,"_",$B1134), 'Srbench noise 0'!$A$1:$AH$1291, 16, FALSE),"")</f>
        <v>18</v>
      </c>
      <c r="G1134" s="17">
        <f>_xlfn.IFNA(VLOOKUP(CONCATENATE($A1134,"_",$B1134), 'Srbench noise 0'!$A$1:$AH$1291, 18, FALSE),"")</f>
        <v>3602</v>
      </c>
      <c r="H1134" s="17" t="str">
        <f>_xlfn.IFNA(VLOOKUP(CONCATENATE($A1134,"_",$B1134), 'Srbench noise 0'!$A$1:$AH$1291, 28, FALSE),"")</f>
        <v>-0.09808466*x2*x3**2/x4**2 + 2.95044255*(x0*x1)**0.5 - 0.10607874</v>
      </c>
      <c r="I1134" s="17">
        <f t="shared" si="102"/>
        <v>1</v>
      </c>
      <c r="J1134" s="17">
        <f t="shared" si="103"/>
        <v>0</v>
      </c>
      <c r="K1134" s="4">
        <f t="shared" si="104"/>
        <v>0</v>
      </c>
      <c r="L1134" s="3">
        <f>_xlfn.IFNA(VLOOKUP(CONCATENATE($A1134,"_",$B1134), 'Srbench noise 0.01'!$A$1:$AH$1291, 32, FALSE),"")</f>
        <v>0.99957956999999997</v>
      </c>
      <c r="M1134" s="17">
        <f>_xlfn.IFNA(VLOOKUP(CONCATENATE($A1134,"_",$B1134), 'Srbench noise 0.01'!$A$1:$AH$1291, 34, FALSE),"")</f>
        <v>2.5275289999999999E-2</v>
      </c>
      <c r="N1134" s="17">
        <f>_xlfn.IFNA(VLOOKUP(CONCATENATE($A1134,"_",$B1134), 'Srbench noise 0.01'!$A$1:$AH$1291, 16, FALSE),"")</f>
        <v>18</v>
      </c>
      <c r="O1134" s="17">
        <f>_xlfn.IFNA(VLOOKUP(CONCATENATE($A1134,"_",$B1134), 'Srbench noise 0.01'!$A$1:$AH$1291, 18, FALSE),"")</f>
        <v>39.700000000000003</v>
      </c>
      <c r="P1134" s="17" t="str">
        <f>_xlfn.IFNA(VLOOKUP(CONCATENATE($A1134,"_",$B1134), 'Srbench noise 0.01'!$A$1:$AH$1291, 28, FALSE),"")</f>
        <v>-0.1*x2*x3**2/x4**2 + 2.96*(x0*x1)**0.5 - 0.12</v>
      </c>
      <c r="Q1134" s="17">
        <f t="shared" si="105"/>
        <v>1</v>
      </c>
      <c r="R1134" s="17">
        <f t="shared" si="106"/>
        <v>0</v>
      </c>
      <c r="S1134" s="4">
        <f t="shared" si="107"/>
        <v>0</v>
      </c>
    </row>
    <row r="1135" spans="1:19" x14ac:dyDescent="0.25">
      <c r="A1135" t="s">
        <v>107</v>
      </c>
      <c r="B1135">
        <v>4426</v>
      </c>
      <c r="C1135" t="str">
        <f>VLOOKUP(A1135,'srbench true models'!$A$1:$B$133,2,FALSE)</f>
        <v xml:space="preserve"> sqrt(8*3.1415926535*G*rho/3-alpha*c**2/d**2)</v>
      </c>
      <c r="D1135" s="3">
        <f>_xlfn.IFNA(VLOOKUP(CONCATENATE($A1135,"_",$B1135), 'Srbench noise 0'!$A$1:$AH$1291, 32, FALSE),"")</f>
        <v>0.99959003000000002</v>
      </c>
      <c r="E1135" s="17">
        <f>_xlfn.IFNA(VLOOKUP(CONCATENATE($A1135,"_",$B1135), 'Srbench noise 0'!$A$1:$AH$1291, 34, FALSE),"")</f>
        <v>2.4937859999999999E-2</v>
      </c>
      <c r="F1135" s="17">
        <f>_xlfn.IFNA(VLOOKUP(CONCATENATE($A1135,"_",$B1135), 'Srbench noise 0'!$A$1:$AH$1291, 16, FALSE),"")</f>
        <v>18</v>
      </c>
      <c r="G1135" s="17">
        <f>_xlfn.IFNA(VLOOKUP(CONCATENATE($A1135,"_",$B1135), 'Srbench noise 0'!$A$1:$AH$1291, 18, FALSE),"")</f>
        <v>3600.6</v>
      </c>
      <c r="H1135" s="17" t="str">
        <f>_xlfn.IFNA(VLOOKUP(CONCATENATE($A1135,"_",$B1135), 'Srbench noise 0'!$A$1:$AH$1291, 28, FALSE),"")</f>
        <v>-0.0991455*x2*x3**2/x4**2 + 2.95441231*(x0*x1)**0.5 - 0.1131937</v>
      </c>
      <c r="I1135" s="17">
        <f t="shared" si="102"/>
        <v>1</v>
      </c>
      <c r="J1135" s="17">
        <f t="shared" si="103"/>
        <v>0</v>
      </c>
      <c r="K1135" s="4">
        <f t="shared" si="104"/>
        <v>0</v>
      </c>
      <c r="L1135" s="3">
        <f>_xlfn.IFNA(VLOOKUP(CONCATENATE($A1135,"_",$B1135), 'Srbench noise 0.01'!$A$1:$AH$1291, 32, FALSE),"")</f>
        <v>0.99762428000000003</v>
      </c>
      <c r="M1135" s="17">
        <f>_xlfn.IFNA(VLOOKUP(CONCATENATE($A1135,"_",$B1135), 'Srbench noise 0.01'!$A$1:$AH$1291, 34, FALSE),"")</f>
        <v>6.003174E-2</v>
      </c>
      <c r="N1135" s="17">
        <f>_xlfn.IFNA(VLOOKUP(CONCATENATE($A1135,"_",$B1135), 'Srbench noise 0.01'!$A$1:$AH$1291, 16, FALSE),"")</f>
        <v>22</v>
      </c>
      <c r="O1135" s="17">
        <f>_xlfn.IFNA(VLOOKUP(CONCATENATE($A1135,"_",$B1135), 'Srbench noise 0.01'!$A$1:$AH$1291, 18, FALSE),"")</f>
        <v>42.3</v>
      </c>
      <c r="P1135" s="17" t="str">
        <f>_xlfn.IFNA(VLOOKUP(CONCATENATE($A1135,"_",$B1135), 'Srbench noise 0.01'!$A$1:$AH$1291, 28, FALSE),"")</f>
        <v>-0.29*x0**2/x1 + 2.13*x0 + 1.12*x1 - 0.27*x3/x4 - 0.05</v>
      </c>
      <c r="Q1135" s="17">
        <f t="shared" si="105"/>
        <v>0</v>
      </c>
      <c r="R1135" s="17">
        <f t="shared" si="106"/>
        <v>0</v>
      </c>
      <c r="S1135" s="4">
        <f t="shared" si="107"/>
        <v>0</v>
      </c>
    </row>
    <row r="1136" spans="1:19" x14ac:dyDescent="0.25">
      <c r="A1136" t="s">
        <v>107</v>
      </c>
      <c r="B1136">
        <v>5390</v>
      </c>
      <c r="C1136" t="str">
        <f>VLOOKUP(A1136,'srbench true models'!$A$1:$B$133,2,FALSE)</f>
        <v xml:space="preserve"> sqrt(8*3.1415926535*G*rho/3-alpha*c**2/d**2)</v>
      </c>
      <c r="D1136" s="3">
        <f>_xlfn.IFNA(VLOOKUP(CONCATENATE($A1136,"_",$B1136), 'Srbench noise 0'!$A$1:$AH$1291, 32, FALSE),"")</f>
        <v>0.99997988999999998</v>
      </c>
      <c r="E1136" s="17">
        <f>_xlfn.IFNA(VLOOKUP(CONCATENATE($A1136,"_",$B1136), 'Srbench noise 0'!$A$1:$AH$1291, 34, FALSE),"")</f>
        <v>5.5390300000000003E-3</v>
      </c>
      <c r="F1136" s="17">
        <f>_xlfn.IFNA(VLOOKUP(CONCATENATE($A1136,"_",$B1136), 'Srbench noise 0'!$A$1:$AH$1291, 16, FALSE),"")</f>
        <v>22</v>
      </c>
      <c r="G1136" s="17">
        <f>_xlfn.IFNA(VLOOKUP(CONCATENATE($A1136,"_",$B1136), 'Srbench noise 0'!$A$1:$AH$1291, 18, FALSE),"")</f>
        <v>3600.8</v>
      </c>
      <c r="H1136" s="17" t="str">
        <f>_xlfn.IFNA(VLOOKUP(CONCATENATE($A1136,"_",$B1136), 'Srbench noise 0'!$A$1:$AH$1291, 28, FALSE),"")</f>
        <v>-0.37074767*x2*x3**2/(x4**2*(x0 + x1)) + 2.89644362*(x0*x1)**0.5</v>
      </c>
      <c r="I1136" s="17">
        <f t="shared" si="102"/>
        <v>1</v>
      </c>
      <c r="J1136" s="17">
        <f t="shared" si="103"/>
        <v>0</v>
      </c>
      <c r="K1136" s="4">
        <f t="shared" si="104"/>
        <v>0</v>
      </c>
      <c r="L1136" s="3">
        <f>_xlfn.IFNA(VLOOKUP(CONCATENATE($A1136,"_",$B1136), 'Srbench noise 0.01'!$A$1:$AH$1291, 32, FALSE),"")</f>
        <v>0.99877899999999997</v>
      </c>
      <c r="M1136" s="17">
        <f>_xlfn.IFNA(VLOOKUP(CONCATENATE($A1136,"_",$B1136), 'Srbench noise 0.01'!$A$1:$AH$1291, 34, FALSE),"")</f>
        <v>4.3165490000000001E-2</v>
      </c>
      <c r="N1136" s="17">
        <f>_xlfn.IFNA(VLOOKUP(CONCATENATE($A1136,"_",$B1136), 'Srbench noise 0.01'!$A$1:$AH$1291, 16, FALSE),"")</f>
        <v>15</v>
      </c>
      <c r="O1136" s="17">
        <f>_xlfn.IFNA(VLOOKUP(CONCATENATE($A1136,"_",$B1136), 'Srbench noise 0.01'!$A$1:$AH$1291, 18, FALSE),"")</f>
        <v>17.399999999999999</v>
      </c>
      <c r="P1136" s="17" t="str">
        <f>_xlfn.IFNA(VLOOKUP(CONCATENATE($A1136,"_",$B1136), 'Srbench noise 0.01'!$A$1:$AH$1291, 28, FALSE),"")</f>
        <v>-0.27*x3/x4 + 2.94*(x0*x1)**0.5 + 0.03</v>
      </c>
      <c r="Q1136" s="17">
        <f t="shared" si="105"/>
        <v>0</v>
      </c>
      <c r="R1136" s="17">
        <f t="shared" si="106"/>
        <v>0</v>
      </c>
      <c r="S1136" s="4">
        <f t="shared" si="107"/>
        <v>0</v>
      </c>
    </row>
    <row r="1137" spans="1:19" x14ac:dyDescent="0.25">
      <c r="A1137" t="s">
        <v>107</v>
      </c>
      <c r="B1137">
        <v>14423</v>
      </c>
      <c r="C1137" t="str">
        <f>VLOOKUP(A1137,'srbench true models'!$A$1:$B$133,2,FALSE)</f>
        <v xml:space="preserve"> sqrt(8*3.1415926535*G*rho/3-alpha*c**2/d**2)</v>
      </c>
      <c r="D1137" s="3">
        <f>_xlfn.IFNA(VLOOKUP(CONCATENATE($A1137,"_",$B1137), 'Srbench noise 0'!$A$1:$AH$1291, 32, FALSE),"")</f>
        <v>0.99998107999999997</v>
      </c>
      <c r="E1137" s="17">
        <f>_xlfn.IFNA(VLOOKUP(CONCATENATE($A1137,"_",$B1137), 'Srbench noise 0'!$A$1:$AH$1291, 34, FALSE),"")</f>
        <v>5.3995700000000002E-3</v>
      </c>
      <c r="F1137" s="17">
        <f>_xlfn.IFNA(VLOOKUP(CONCATENATE($A1137,"_",$B1137), 'Srbench noise 0'!$A$1:$AH$1291, 16, FALSE),"")</f>
        <v>23</v>
      </c>
      <c r="G1137" s="17">
        <f>_xlfn.IFNA(VLOOKUP(CONCATENATE($A1137,"_",$B1137), 'Srbench noise 0'!$A$1:$AH$1291, 18, FALSE),"")</f>
        <v>3600.3</v>
      </c>
      <c r="H1137" s="17" t="str">
        <f>_xlfn.IFNA(VLOOKUP(CONCATENATE($A1137,"_",$B1137), 'Srbench noise 0'!$A$1:$AH$1291, 28, FALSE),"")</f>
        <v>-0.36984703*x2*x3**2/(x4**2*(x0 + x1)) + 2.89672665*(x0*x1)**0.5 - 0.00178434</v>
      </c>
      <c r="I1137" s="17">
        <f t="shared" si="102"/>
        <v>1</v>
      </c>
      <c r="J1137" s="17">
        <f t="shared" si="103"/>
        <v>0</v>
      </c>
      <c r="K1137" s="4">
        <f t="shared" si="104"/>
        <v>0</v>
      </c>
      <c r="L1137" s="3">
        <f>_xlfn.IFNA(VLOOKUP(CONCATENATE($A1137,"_",$B1137), 'Srbench noise 0.01'!$A$1:$AH$1291, 32, FALSE),"")</f>
        <v>0.99841570999999996</v>
      </c>
      <c r="M1137" s="17">
        <f>_xlfn.IFNA(VLOOKUP(CONCATENATE($A1137,"_",$B1137), 'Srbench noise 0.01'!$A$1:$AH$1291, 34, FALSE),"")</f>
        <v>4.9408639999999997E-2</v>
      </c>
      <c r="N1137" s="17">
        <f>_xlfn.IFNA(VLOOKUP(CONCATENATE($A1137,"_",$B1137), 'Srbench noise 0.01'!$A$1:$AH$1291, 16, FALSE),"")</f>
        <v>14</v>
      </c>
      <c r="O1137" s="17">
        <f>_xlfn.IFNA(VLOOKUP(CONCATENATE($A1137,"_",$B1137), 'Srbench noise 0.01'!$A$1:$AH$1291, 18, FALSE),"")</f>
        <v>26.3</v>
      </c>
      <c r="P1137" s="17" t="str">
        <f>_xlfn.IFNA(VLOOKUP(CONCATENATE($A1137,"_",$B1137), 'Srbench noise 0.01'!$A$1:$AH$1291, 28, FALSE),"")</f>
        <v>-0.26*x3/x4 + 2.96*(x0*x1)**0.5</v>
      </c>
      <c r="Q1137" s="17">
        <f t="shared" si="105"/>
        <v>0</v>
      </c>
      <c r="R1137" s="17">
        <f t="shared" si="106"/>
        <v>0</v>
      </c>
      <c r="S1137" s="4">
        <f t="shared" si="107"/>
        <v>0</v>
      </c>
    </row>
    <row r="1138" spans="1:19" x14ac:dyDescent="0.25">
      <c r="A1138" t="s">
        <v>107</v>
      </c>
      <c r="B1138">
        <v>15795</v>
      </c>
      <c r="C1138" t="str">
        <f>VLOOKUP(A1138,'srbench true models'!$A$1:$B$133,2,FALSE)</f>
        <v xml:space="preserve"> sqrt(8*3.1415926535*G*rho/3-alpha*c**2/d**2)</v>
      </c>
      <c r="D1138" s="3">
        <f>_xlfn.IFNA(VLOOKUP(CONCATENATE($A1138,"_",$B1138), 'Srbench noise 0'!$A$1:$AH$1291, 32, FALSE),"")</f>
        <v>0.99955377999999995</v>
      </c>
      <c r="E1138" s="17">
        <f>_xlfn.IFNA(VLOOKUP(CONCATENATE($A1138,"_",$B1138), 'Srbench noise 0'!$A$1:$AH$1291, 34, FALSE),"")</f>
        <v>2.6005299999999999E-2</v>
      </c>
      <c r="F1138" s="17">
        <f>_xlfn.IFNA(VLOOKUP(CONCATENATE($A1138,"_",$B1138), 'Srbench noise 0'!$A$1:$AH$1291, 16, FALSE),"")</f>
        <v>18</v>
      </c>
      <c r="G1138" s="17">
        <f>_xlfn.IFNA(VLOOKUP(CONCATENATE($A1138,"_",$B1138), 'Srbench noise 0'!$A$1:$AH$1291, 18, FALSE),"")</f>
        <v>3600.5</v>
      </c>
      <c r="H1138" s="17" t="str">
        <f>_xlfn.IFNA(VLOOKUP(CONCATENATE($A1138,"_",$B1138), 'Srbench noise 0'!$A$1:$AH$1291, 28, FALSE),"")</f>
        <v>-0.10151098*x2*x3**2/x4**2 + 2.95472909*(x0*x1)**0.5 - 0.11126539</v>
      </c>
      <c r="I1138" s="17">
        <f t="shared" si="102"/>
        <v>1</v>
      </c>
      <c r="J1138" s="17">
        <f t="shared" si="103"/>
        <v>0</v>
      </c>
      <c r="K1138" s="4">
        <f t="shared" si="104"/>
        <v>0</v>
      </c>
      <c r="L1138" s="3">
        <f>_xlfn.IFNA(VLOOKUP(CONCATENATE($A1138,"_",$B1138), 'Srbench noise 0.01'!$A$1:$AH$1291, 32, FALSE),"")</f>
        <v>0.99876271999999999</v>
      </c>
      <c r="M1138" s="17">
        <f>_xlfn.IFNA(VLOOKUP(CONCATENATE($A1138,"_",$B1138), 'Srbench noise 0.01'!$A$1:$AH$1291, 34, FALSE),"")</f>
        <v>4.330316E-2</v>
      </c>
      <c r="N1138" s="17">
        <f>_xlfn.IFNA(VLOOKUP(CONCATENATE($A1138,"_",$B1138), 'Srbench noise 0.01'!$A$1:$AH$1291, 16, FALSE),"")</f>
        <v>14</v>
      </c>
      <c r="O1138" s="17">
        <f>_xlfn.IFNA(VLOOKUP(CONCATENATE($A1138,"_",$B1138), 'Srbench noise 0.01'!$A$1:$AH$1291, 18, FALSE),"")</f>
        <v>18.399999999999999</v>
      </c>
      <c r="P1138" s="17" t="str">
        <f>_xlfn.IFNA(VLOOKUP(CONCATENATE($A1138,"_",$B1138), 'Srbench noise 0.01'!$A$1:$AH$1291, 28, FALSE),"")</f>
        <v>-0.29*x3/x4 + 2.96*(x0*x1)**0.5</v>
      </c>
      <c r="Q1138" s="17">
        <f t="shared" si="105"/>
        <v>0</v>
      </c>
      <c r="R1138" s="17">
        <f t="shared" si="106"/>
        <v>0</v>
      </c>
      <c r="S1138" s="4">
        <f t="shared" si="107"/>
        <v>0</v>
      </c>
    </row>
    <row r="1139" spans="1:19" x14ac:dyDescent="0.25">
      <c r="A1139" t="s">
        <v>107</v>
      </c>
      <c r="B1139">
        <v>16850</v>
      </c>
      <c r="C1139" t="str">
        <f>VLOOKUP(A1139,'srbench true models'!$A$1:$B$133,2,FALSE)</f>
        <v xml:space="preserve"> sqrt(8*3.1415926535*G*rho/3-alpha*c**2/d**2)</v>
      </c>
      <c r="D1139" s="3">
        <f>_xlfn.IFNA(VLOOKUP(CONCATENATE($A1139,"_",$B1139), 'Srbench noise 0'!$A$1:$AH$1291, 32, FALSE),"")</f>
        <v>0.99997990000000003</v>
      </c>
      <c r="E1139" s="17">
        <f>_xlfn.IFNA(VLOOKUP(CONCATENATE($A1139,"_",$B1139), 'Srbench noise 0'!$A$1:$AH$1291, 34, FALSE),"")</f>
        <v>5.5416600000000003E-3</v>
      </c>
      <c r="F1139" s="17">
        <f>_xlfn.IFNA(VLOOKUP(CONCATENATE($A1139,"_",$B1139), 'Srbench noise 0'!$A$1:$AH$1291, 16, FALSE),"")</f>
        <v>23</v>
      </c>
      <c r="G1139" s="17">
        <f>_xlfn.IFNA(VLOOKUP(CONCATENATE($A1139,"_",$B1139), 'Srbench noise 0'!$A$1:$AH$1291, 18, FALSE),"")</f>
        <v>3600.8</v>
      </c>
      <c r="H1139" s="17" t="str">
        <f>_xlfn.IFNA(VLOOKUP(CONCATENATE($A1139,"_",$B1139), 'Srbench noise 0'!$A$1:$AH$1291, 28, FALSE),"")</f>
        <v>-0.3682817*x2*x3**2/(x4**2*(x0 + x1)) + 2.89709929*(x0*x1)**0.5 - 0.00303854</v>
      </c>
      <c r="I1139" s="17">
        <f t="shared" si="102"/>
        <v>1</v>
      </c>
      <c r="J1139" s="17">
        <f t="shared" si="103"/>
        <v>0</v>
      </c>
      <c r="K1139" s="4">
        <f t="shared" si="104"/>
        <v>0</v>
      </c>
      <c r="L1139" s="3">
        <f>_xlfn.IFNA(VLOOKUP(CONCATENATE($A1139,"_",$B1139), 'Srbench noise 0.01'!$A$1:$AH$1291, 32, FALSE),"")</f>
        <v>0.99875756999999998</v>
      </c>
      <c r="M1139" s="17">
        <f>_xlfn.IFNA(VLOOKUP(CONCATENATE($A1139,"_",$B1139), 'Srbench noise 0.01'!$A$1:$AH$1291, 34, FALSE),"")</f>
        <v>4.356488E-2</v>
      </c>
      <c r="N1139" s="17">
        <f>_xlfn.IFNA(VLOOKUP(CONCATENATE($A1139,"_",$B1139), 'Srbench noise 0.01'!$A$1:$AH$1291, 16, FALSE),"")</f>
        <v>14</v>
      </c>
      <c r="O1139" s="17">
        <f>_xlfn.IFNA(VLOOKUP(CONCATENATE($A1139,"_",$B1139), 'Srbench noise 0.01'!$A$1:$AH$1291, 18, FALSE),"")</f>
        <v>27.8</v>
      </c>
      <c r="P1139" s="17" t="str">
        <f>_xlfn.IFNA(VLOOKUP(CONCATENATE($A1139,"_",$B1139), 'Srbench noise 0.01'!$A$1:$AH$1291, 28, FALSE),"")</f>
        <v>-0.28*x3/x4 + 2.96*(x0*x1)**0.5</v>
      </c>
      <c r="Q1139" s="17">
        <f t="shared" si="105"/>
        <v>0</v>
      </c>
      <c r="R1139" s="17">
        <f t="shared" si="106"/>
        <v>0</v>
      </c>
      <c r="S1139" s="4">
        <f t="shared" si="107"/>
        <v>0</v>
      </c>
    </row>
    <row r="1140" spans="1:19" x14ac:dyDescent="0.25">
      <c r="A1140" t="s">
        <v>107</v>
      </c>
      <c r="B1140">
        <v>21962</v>
      </c>
      <c r="C1140" t="str">
        <f>VLOOKUP(A1140,'srbench true models'!$A$1:$B$133,2,FALSE)</f>
        <v xml:space="preserve"> sqrt(8*3.1415926535*G*rho/3-alpha*c**2/d**2)</v>
      </c>
      <c r="D1140" s="3">
        <f>_xlfn.IFNA(VLOOKUP(CONCATENATE($A1140,"_",$B1140), 'Srbench noise 0'!$A$1:$AH$1291, 32, FALSE),"")</f>
        <v>0.99959180999999997</v>
      </c>
      <c r="E1140" s="17">
        <f>_xlfn.IFNA(VLOOKUP(CONCATENATE($A1140,"_",$B1140), 'Srbench noise 0'!$A$1:$AH$1291, 34, FALSE),"")</f>
        <v>2.4816169999999999E-2</v>
      </c>
      <c r="F1140" s="17">
        <f>_xlfn.IFNA(VLOOKUP(CONCATENATE($A1140,"_",$B1140), 'Srbench noise 0'!$A$1:$AH$1291, 16, FALSE),"")</f>
        <v>18</v>
      </c>
      <c r="G1140" s="17">
        <f>_xlfn.IFNA(VLOOKUP(CONCATENATE($A1140,"_",$B1140), 'Srbench noise 0'!$A$1:$AH$1291, 18, FALSE),"")</f>
        <v>3600.4</v>
      </c>
      <c r="H1140" s="17" t="str">
        <f>_xlfn.IFNA(VLOOKUP(CONCATENATE($A1140,"_",$B1140), 'Srbench noise 0'!$A$1:$AH$1291, 28, FALSE),"")</f>
        <v>-0.0955298*x2*x3**2/x4**2 + 2.95418282*(x0*x1)**0.5 - 0.11564422</v>
      </c>
      <c r="I1140" s="17">
        <f t="shared" si="102"/>
        <v>1</v>
      </c>
      <c r="J1140" s="17">
        <f t="shared" si="103"/>
        <v>0</v>
      </c>
      <c r="K1140" s="4">
        <f t="shared" si="104"/>
        <v>0</v>
      </c>
      <c r="L1140" s="3">
        <f>_xlfn.IFNA(VLOOKUP(CONCATENATE($A1140,"_",$B1140), 'Srbench noise 0.01'!$A$1:$AH$1291, 32, FALSE),"")</f>
        <v>0.99754027000000001</v>
      </c>
      <c r="M1140" s="17">
        <f>_xlfn.IFNA(VLOOKUP(CONCATENATE($A1140,"_",$B1140), 'Srbench noise 0.01'!$A$1:$AH$1291, 34, FALSE),"")</f>
        <v>6.0918640000000003E-2</v>
      </c>
      <c r="N1140" s="17">
        <f>_xlfn.IFNA(VLOOKUP(CONCATENATE($A1140,"_",$B1140), 'Srbench noise 0.01'!$A$1:$AH$1291, 16, FALSE),"")</f>
        <v>22</v>
      </c>
      <c r="O1140" s="17">
        <f>_xlfn.IFNA(VLOOKUP(CONCATENATE($A1140,"_",$B1140), 'Srbench noise 0.01'!$A$1:$AH$1291, 18, FALSE),"")</f>
        <v>39.200000000000003</v>
      </c>
      <c r="P1140" s="17" t="str">
        <f>_xlfn.IFNA(VLOOKUP(CONCATENATE($A1140,"_",$B1140), 'Srbench noise 0.01'!$A$1:$AH$1291, 28, FALSE),"")</f>
        <v>-0.29*x0**2/x1 + 2.12*x0 + 1.12*x1 - 0.26*x3/x4 - 0.04</v>
      </c>
      <c r="Q1140" s="17">
        <f t="shared" si="105"/>
        <v>0</v>
      </c>
      <c r="R1140" s="17">
        <f t="shared" si="106"/>
        <v>0</v>
      </c>
      <c r="S1140" s="4">
        <f t="shared" si="107"/>
        <v>0</v>
      </c>
    </row>
    <row r="1141" spans="1:19" x14ac:dyDescent="0.25">
      <c r="A1141" t="s">
        <v>107</v>
      </c>
      <c r="B1141">
        <v>23654</v>
      </c>
      <c r="C1141" t="str">
        <f>VLOOKUP(A1141,'srbench true models'!$A$1:$B$133,2,FALSE)</f>
        <v xml:space="preserve"> sqrt(8*3.1415926535*G*rho/3-alpha*c**2/d**2)</v>
      </c>
      <c r="D1141" s="3">
        <f>_xlfn.IFNA(VLOOKUP(CONCATENATE($A1141,"_",$B1141), 'Srbench noise 0'!$A$1:$AH$1291, 32, FALSE),"")</f>
        <v>0.99958957000000004</v>
      </c>
      <c r="E1141" s="17">
        <f>_xlfn.IFNA(VLOOKUP(CONCATENATE($A1141,"_",$B1141), 'Srbench noise 0'!$A$1:$AH$1291, 34, FALSE),"")</f>
        <v>2.5070510000000001E-2</v>
      </c>
      <c r="F1141" s="17">
        <f>_xlfn.IFNA(VLOOKUP(CONCATENATE($A1141,"_",$B1141), 'Srbench noise 0'!$A$1:$AH$1291, 16, FALSE),"")</f>
        <v>18</v>
      </c>
      <c r="G1141" s="17">
        <f>_xlfn.IFNA(VLOOKUP(CONCATENATE($A1141,"_",$B1141), 'Srbench noise 0'!$A$1:$AH$1291, 18, FALSE),"")</f>
        <v>3601.4</v>
      </c>
      <c r="H1141" s="17" t="str">
        <f>_xlfn.IFNA(VLOOKUP(CONCATENATE($A1141,"_",$B1141), 'Srbench noise 0'!$A$1:$AH$1291, 28, FALSE),"")</f>
        <v>-0.09223495*x2*x3**2/x4**2 + 2.95341103*(x0*x1)**0.5 - 0.11628721</v>
      </c>
      <c r="I1141" s="17">
        <f t="shared" si="102"/>
        <v>1</v>
      </c>
      <c r="J1141" s="17">
        <f t="shared" si="103"/>
        <v>0</v>
      </c>
      <c r="K1141" s="4">
        <f t="shared" si="104"/>
        <v>0</v>
      </c>
      <c r="L1141" s="3">
        <f>_xlfn.IFNA(VLOOKUP(CONCATENATE($A1141,"_",$B1141), 'Srbench noise 0.01'!$A$1:$AH$1291, 32, FALSE),"")</f>
        <v>0.99875228999999999</v>
      </c>
      <c r="M1141" s="17">
        <f>_xlfn.IFNA(VLOOKUP(CONCATENATE($A1141,"_",$B1141), 'Srbench noise 0.01'!$A$1:$AH$1291, 34, FALSE),"")</f>
        <v>4.3711729999999997E-2</v>
      </c>
      <c r="N1141" s="17">
        <f>_xlfn.IFNA(VLOOKUP(CONCATENATE($A1141,"_",$B1141), 'Srbench noise 0.01'!$A$1:$AH$1291, 16, FALSE),"")</f>
        <v>14</v>
      </c>
      <c r="O1141" s="17">
        <f>_xlfn.IFNA(VLOOKUP(CONCATENATE($A1141,"_",$B1141), 'Srbench noise 0.01'!$A$1:$AH$1291, 18, FALSE),"")</f>
        <v>22.8</v>
      </c>
      <c r="P1141" s="17" t="str">
        <f>_xlfn.IFNA(VLOOKUP(CONCATENATE($A1141,"_",$B1141), 'Srbench noise 0.01'!$A$1:$AH$1291, 28, FALSE),"")</f>
        <v>-0.28*x3/x4 + 2.95*(x0*x1)**0.5</v>
      </c>
      <c r="Q1141" s="17">
        <f t="shared" si="105"/>
        <v>0</v>
      </c>
      <c r="R1141" s="17">
        <f t="shared" si="106"/>
        <v>0</v>
      </c>
      <c r="S1141" s="4">
        <f t="shared" si="107"/>
        <v>0</v>
      </c>
    </row>
    <row r="1142" spans="1:19" x14ac:dyDescent="0.25">
      <c r="A1142" t="s">
        <v>107</v>
      </c>
      <c r="B1142">
        <v>28020</v>
      </c>
      <c r="C1142" t="str">
        <f>VLOOKUP(A1142,'srbench true models'!$A$1:$B$133,2,FALSE)</f>
        <v xml:space="preserve"> sqrt(8*3.1415926535*G*rho/3-alpha*c**2/d**2)</v>
      </c>
      <c r="D1142" s="3">
        <f>_xlfn.IFNA(VLOOKUP(CONCATENATE($A1142,"_",$B1142), 'Srbench noise 0'!$A$1:$AH$1291, 32, FALSE),"")</f>
        <v>0.99997899000000001</v>
      </c>
      <c r="E1142" s="17">
        <f>_xlfn.IFNA(VLOOKUP(CONCATENATE($A1142,"_",$B1142), 'Srbench noise 0'!$A$1:$AH$1291, 34, FALSE),"")</f>
        <v>5.6494300000000004E-3</v>
      </c>
      <c r="F1142" s="17">
        <f>_xlfn.IFNA(VLOOKUP(CONCATENATE($A1142,"_",$B1142), 'Srbench noise 0'!$A$1:$AH$1291, 16, FALSE),"")</f>
        <v>22</v>
      </c>
      <c r="G1142" s="17">
        <f>_xlfn.IFNA(VLOOKUP(CONCATENATE($A1142,"_",$B1142), 'Srbench noise 0'!$A$1:$AH$1291, 18, FALSE),"")</f>
        <v>3600.9</v>
      </c>
      <c r="H1142" s="17" t="str">
        <f>_xlfn.IFNA(VLOOKUP(CONCATENATE($A1142,"_",$B1142), 'Srbench noise 0'!$A$1:$AH$1291, 28, FALSE),"")</f>
        <v>-0.37248048*x2*x3**2/(x4**2*(x0 + x1)) + 2.89704534*(x0*x1)**0.5</v>
      </c>
      <c r="I1142" s="17">
        <f t="shared" si="102"/>
        <v>1</v>
      </c>
      <c r="J1142" s="17">
        <f t="shared" si="103"/>
        <v>0</v>
      </c>
      <c r="K1142" s="4">
        <f t="shared" si="104"/>
        <v>0</v>
      </c>
      <c r="L1142" s="3">
        <f>_xlfn.IFNA(VLOOKUP(CONCATENATE($A1142,"_",$B1142), 'Srbench noise 0.01'!$A$1:$AH$1291, 32, FALSE),"")</f>
        <v>0.99881951000000002</v>
      </c>
      <c r="M1142" s="17">
        <f>_xlfn.IFNA(VLOOKUP(CONCATENATE($A1142,"_",$B1142), 'Srbench noise 0.01'!$A$1:$AH$1291, 34, FALSE),"")</f>
        <v>4.235158E-2</v>
      </c>
      <c r="N1142" s="17">
        <f>_xlfn.IFNA(VLOOKUP(CONCATENATE($A1142,"_",$B1142), 'Srbench noise 0.01'!$A$1:$AH$1291, 16, FALSE),"")</f>
        <v>23</v>
      </c>
      <c r="O1142" s="17">
        <f>_xlfn.IFNA(VLOOKUP(CONCATENATE($A1142,"_",$B1142), 'Srbench noise 0.01'!$A$1:$AH$1291, 18, FALSE),"")</f>
        <v>53</v>
      </c>
      <c r="P1142" s="17" t="str">
        <f>_xlfn.IFNA(VLOOKUP(CONCATENATE($A1142,"_",$B1142), 'Srbench noise 0.01'!$A$1:$AH$1291, 28, FALSE),"")</f>
        <v>0.74*x0 - 2.95*x1**2/(x0 + x1) + 3.69*x1 - 0.28*x3/x4</v>
      </c>
      <c r="Q1142" s="17">
        <f t="shared" si="105"/>
        <v>0</v>
      </c>
      <c r="R1142" s="17">
        <f t="shared" si="106"/>
        <v>0</v>
      </c>
      <c r="S1142" s="4">
        <f t="shared" si="107"/>
        <v>0</v>
      </c>
    </row>
    <row r="1143" spans="1:19" x14ac:dyDescent="0.25">
      <c r="A1143" t="s">
        <v>107</v>
      </c>
      <c r="B1143">
        <v>29910</v>
      </c>
      <c r="C1143" t="str">
        <f>VLOOKUP(A1143,'srbench true models'!$A$1:$B$133,2,FALSE)</f>
        <v xml:space="preserve"> sqrt(8*3.1415926535*G*rho/3-alpha*c**2/d**2)</v>
      </c>
      <c r="D1143" s="3">
        <f>_xlfn.IFNA(VLOOKUP(CONCATENATE($A1143,"_",$B1143), 'Srbench noise 0'!$A$1:$AH$1291, 32, FALSE),"")</f>
        <v>0.99956639000000003</v>
      </c>
      <c r="E1143" s="17">
        <f>_xlfn.IFNA(VLOOKUP(CONCATENATE($A1143,"_",$B1143), 'Srbench noise 0'!$A$1:$AH$1291, 34, FALSE),"")</f>
        <v>2.5811170000000001E-2</v>
      </c>
      <c r="F1143" s="17">
        <f>_xlfn.IFNA(VLOOKUP(CONCATENATE($A1143,"_",$B1143), 'Srbench noise 0'!$A$1:$AH$1291, 16, FALSE),"")</f>
        <v>18</v>
      </c>
      <c r="G1143" s="17">
        <f>_xlfn.IFNA(VLOOKUP(CONCATENATE($A1143,"_",$B1143), 'Srbench noise 0'!$A$1:$AH$1291, 18, FALSE),"")</f>
        <v>3600.3</v>
      </c>
      <c r="H1143" s="17" t="str">
        <f>_xlfn.IFNA(VLOOKUP(CONCATENATE($A1143,"_",$B1143), 'Srbench noise 0'!$A$1:$AH$1291, 28, FALSE),"")</f>
        <v>-0.09982383*x2*x3**2/x4**2 + 2.95666577*(x0*x1)**0.5 - 0.11638729</v>
      </c>
      <c r="I1143" s="17">
        <f t="shared" si="102"/>
        <v>1</v>
      </c>
      <c r="J1143" s="17">
        <f t="shared" si="103"/>
        <v>0</v>
      </c>
      <c r="K1143" s="4">
        <f t="shared" si="104"/>
        <v>0</v>
      </c>
      <c r="L1143" s="3">
        <f>_xlfn.IFNA(VLOOKUP(CONCATENATE($A1143,"_",$B1143), 'Srbench noise 0.01'!$A$1:$AH$1291, 32, FALSE),"")</f>
        <v>0.99768456000000005</v>
      </c>
      <c r="M1143" s="17">
        <f>_xlfn.IFNA(VLOOKUP(CONCATENATE($A1143,"_",$B1143), 'Srbench noise 0.01'!$A$1:$AH$1291, 34, FALSE),"")</f>
        <v>5.9645330000000003E-2</v>
      </c>
      <c r="N1143" s="17">
        <f>_xlfn.IFNA(VLOOKUP(CONCATENATE($A1143,"_",$B1143), 'Srbench noise 0.01'!$A$1:$AH$1291, 16, FALSE),"")</f>
        <v>21</v>
      </c>
      <c r="O1143" s="17">
        <f>_xlfn.IFNA(VLOOKUP(CONCATENATE($A1143,"_",$B1143), 'Srbench noise 0.01'!$A$1:$AH$1291, 18, FALSE),"")</f>
        <v>44.2</v>
      </c>
      <c r="P1143" s="17" t="str">
        <f>_xlfn.IFNA(VLOOKUP(CONCATENATE($A1143,"_",$B1143), 'Srbench noise 0.01'!$A$1:$AH$1291, 28, FALSE),"")</f>
        <v>-0.3*x0**2/x1 + 2.15*x0 + 1.11*x1 - 0.29*x3/x4</v>
      </c>
      <c r="Q1143" s="17">
        <f t="shared" si="105"/>
        <v>0</v>
      </c>
      <c r="R1143" s="17">
        <f t="shared" si="106"/>
        <v>0</v>
      </c>
      <c r="S1143" s="4">
        <f t="shared" si="107"/>
        <v>0</v>
      </c>
    </row>
    <row r="1144" spans="1:19" x14ac:dyDescent="0.25">
      <c r="A1144" t="s">
        <v>76</v>
      </c>
      <c r="B1144">
        <v>860</v>
      </c>
      <c r="C1144" t="str">
        <f>VLOOKUP(A1144,'srbench true models'!$A$1:$B$133,2,FALSE)</f>
        <v xml:space="preserve"> E_n/(1+E_n/(m*c**2)*(1-cos(theta)))</v>
      </c>
      <c r="D1144" s="3">
        <f>_xlfn.IFNA(VLOOKUP(CONCATENATE($A1144,"_",$B1144), 'Srbench noise 0'!$A$1:$AH$1291, 32, FALSE),"")</f>
        <v>0.9970485</v>
      </c>
      <c r="E1144" s="17">
        <f>_xlfn.IFNA(VLOOKUP(CONCATENATE($A1144,"_",$B1144), 'Srbench noise 0'!$A$1:$AH$1291, 34, FALSE),"")</f>
        <v>2.426735E-2</v>
      </c>
      <c r="F1144" s="17">
        <f>_xlfn.IFNA(VLOOKUP(CONCATENATE($A1144,"_",$B1144), 'Srbench noise 0'!$A$1:$AH$1291, 16, FALSE),"")</f>
        <v>29</v>
      </c>
      <c r="G1144" s="17">
        <f>_xlfn.IFNA(VLOOKUP(CONCATENATE($A1144,"_",$B1144), 'Srbench noise 0'!$A$1:$AH$1291, 18, FALSE),"")</f>
        <v>3601.2</v>
      </c>
      <c r="H1144" s="17" t="str">
        <f>_xlfn.IFNA(VLOOKUP(CONCATENATE($A1144,"_",$B1144), 'Srbench noise 0'!$A$1:$AH$1291, 28, FALSE),"")</f>
        <v>1.27595983*0.5**(0.5*x0*(x3**2/x1)**0.5/x2)*x0 - 3.07922668*cos(0.07380369*x0*x3) + 2.86237201</v>
      </c>
      <c r="I1144" s="17">
        <f t="shared" si="102"/>
        <v>0</v>
      </c>
      <c r="J1144" s="17">
        <f t="shared" si="103"/>
        <v>0</v>
      </c>
      <c r="K1144" s="4">
        <f t="shared" si="104"/>
        <v>0</v>
      </c>
      <c r="L1144" s="3">
        <f>_xlfn.IFNA(VLOOKUP(CONCATENATE($A1144,"_",$B1144), 'Srbench noise 0.01'!$A$1:$AH$1291, 32, FALSE),"")</f>
        <v>0.99146164000000003</v>
      </c>
      <c r="M1144" s="17">
        <f>_xlfn.IFNA(VLOOKUP(CONCATENATE($A1144,"_",$B1144), 'Srbench noise 0.01'!$A$1:$AH$1291, 34, FALSE),"")</f>
        <v>4.1275119999999998E-2</v>
      </c>
      <c r="N1144" s="17">
        <f>_xlfn.IFNA(VLOOKUP(CONCATENATE($A1144,"_",$B1144), 'Srbench noise 0.01'!$A$1:$AH$1291, 16, FALSE),"")</f>
        <v>28</v>
      </c>
      <c r="O1144" s="17">
        <f>_xlfn.IFNA(VLOOKUP(CONCATENATE($A1144,"_",$B1144), 'Srbench noise 0.01'!$A$1:$AH$1291, 18, FALSE),"")</f>
        <v>479.8</v>
      </c>
      <c r="P1144" s="17" t="str">
        <f>_xlfn.IFNA(VLOOKUP(CONCATENATE($A1144,"_",$B1144), 'Srbench noise 0.01'!$A$1:$AH$1291, 28, FALSE),"")</f>
        <v>1.64*0.5**(sin(0.5*x3)/x2)*x0 + 0.38*x0*log(x1 + x2) - 1.2*x0 - 0.18*x2 + 0.7</v>
      </c>
      <c r="Q1144" s="17">
        <f t="shared" si="105"/>
        <v>0</v>
      </c>
      <c r="R1144" s="17">
        <f t="shared" si="106"/>
        <v>0</v>
      </c>
      <c r="S1144" s="4">
        <f t="shared" si="107"/>
        <v>0</v>
      </c>
    </row>
    <row r="1145" spans="1:19" x14ac:dyDescent="0.25">
      <c r="A1145" t="s">
        <v>76</v>
      </c>
      <c r="B1145">
        <v>4426</v>
      </c>
      <c r="C1145" t="str">
        <f>VLOOKUP(A1145,'srbench true models'!$A$1:$B$133,2,FALSE)</f>
        <v xml:space="preserve"> E_n/(1+E_n/(m*c**2)*(1-cos(theta)))</v>
      </c>
      <c r="D1145" s="3">
        <f>_xlfn.IFNA(VLOOKUP(CONCATENATE($A1145,"_",$B1145), 'Srbench noise 0'!$A$1:$AH$1291, 32, FALSE),"")</f>
        <v>0.99300390000000005</v>
      </c>
      <c r="E1145" s="17">
        <f>_xlfn.IFNA(VLOOKUP(CONCATENATE($A1145,"_",$B1145), 'Srbench noise 0'!$A$1:$AH$1291, 34, FALSE),"")</f>
        <v>3.7672219999999999E-2</v>
      </c>
      <c r="F1145" s="17">
        <f>_xlfn.IFNA(VLOOKUP(CONCATENATE($A1145,"_",$B1145), 'Srbench noise 0'!$A$1:$AH$1291, 16, FALSE),"")</f>
        <v>38</v>
      </c>
      <c r="G1145" s="17">
        <f>_xlfn.IFNA(VLOOKUP(CONCATENATE($A1145,"_",$B1145), 'Srbench noise 0'!$A$1:$AH$1291, 18, FALSE),"")</f>
        <v>3600.9</v>
      </c>
      <c r="H1145" s="17" t="str">
        <f>_xlfn.IFNA(VLOOKUP(CONCATENATE($A1145,"_",$B1145), 'Srbench noise 0'!$A$1:$AH$1291, 28, FALSE),"")</f>
        <v>0.52332945*x0*log(x2) + 0.6008321/(x2/x1)**0.5 + 0.37030093*sin(x2/x3**0.5) - 0.59726384 + 1.29001826*log(x0)/x3 + 0.40114757*cos(x0)/x1</v>
      </c>
      <c r="I1145" s="17">
        <f t="shared" si="102"/>
        <v>0</v>
      </c>
      <c r="J1145" s="17">
        <f t="shared" si="103"/>
        <v>0</v>
      </c>
      <c r="K1145" s="4">
        <f t="shared" si="104"/>
        <v>0</v>
      </c>
      <c r="L1145" s="3">
        <f>_xlfn.IFNA(VLOOKUP(CONCATENATE($A1145,"_",$B1145), 'Srbench noise 0.01'!$A$1:$AH$1291, 32, FALSE),"")</f>
        <v>0.99307898999999999</v>
      </c>
      <c r="M1145" s="17">
        <f>_xlfn.IFNA(VLOOKUP(CONCATENATE($A1145,"_",$B1145), 'Srbench noise 0.01'!$A$1:$AH$1291, 34, FALSE),"")</f>
        <v>3.7469519999999999E-2</v>
      </c>
      <c r="N1145" s="17">
        <f>_xlfn.IFNA(VLOOKUP(CONCATENATE($A1145,"_",$B1145), 'Srbench noise 0.01'!$A$1:$AH$1291, 16, FALSE),"")</f>
        <v>29</v>
      </c>
      <c r="O1145" s="17">
        <f>_xlfn.IFNA(VLOOKUP(CONCATENATE($A1145,"_",$B1145), 'Srbench noise 0.01'!$A$1:$AH$1291, 18, FALSE),"")</f>
        <v>132.9</v>
      </c>
      <c r="P1145" s="17" t="str">
        <f>_xlfn.IFNA(VLOOKUP(CONCATENATE($A1145,"_",$B1145), 'Srbench noise 0.01'!$A$1:$AH$1291, 28, FALSE),"")</f>
        <v>0.51*x0*log(x2) + 0.64*x0/x3 - 0.27*x0/x1 - 0.12*x1*x2/x3 + 0.17*x1 + 0.26</v>
      </c>
      <c r="Q1145" s="17">
        <f t="shared" si="105"/>
        <v>0</v>
      </c>
      <c r="R1145" s="17">
        <f t="shared" si="106"/>
        <v>0</v>
      </c>
      <c r="S1145" s="4">
        <f t="shared" si="107"/>
        <v>0</v>
      </c>
    </row>
    <row r="1146" spans="1:19" x14ac:dyDescent="0.25">
      <c r="A1146" t="s">
        <v>76</v>
      </c>
      <c r="B1146">
        <v>5390</v>
      </c>
      <c r="C1146" t="str">
        <f>VLOOKUP(A1146,'srbench true models'!$A$1:$B$133,2,FALSE)</f>
        <v xml:space="preserve"> E_n/(1+E_n/(m*c**2)*(1-cos(theta)))</v>
      </c>
      <c r="D1146" s="3">
        <f>_xlfn.IFNA(VLOOKUP(CONCATENATE($A1146,"_",$B1146), 'Srbench noise 0'!$A$1:$AH$1291, 32, FALSE),"")</f>
        <v>0.99572377000000001</v>
      </c>
      <c r="E1146" s="17">
        <f>_xlfn.IFNA(VLOOKUP(CONCATENATE($A1146,"_",$B1146), 'Srbench noise 0'!$A$1:$AH$1291, 34, FALSE),"")</f>
        <v>2.9424700000000002E-2</v>
      </c>
      <c r="F1146" s="17">
        <f>_xlfn.IFNA(VLOOKUP(CONCATENATE($A1146,"_",$B1146), 'Srbench noise 0'!$A$1:$AH$1291, 16, FALSE),"")</f>
        <v>32</v>
      </c>
      <c r="G1146" s="17">
        <f>_xlfn.IFNA(VLOOKUP(CONCATENATE($A1146,"_",$B1146), 'Srbench noise 0'!$A$1:$AH$1291, 18, FALSE),"")</f>
        <v>3601.8</v>
      </c>
      <c r="H1146" s="17" t="str">
        <f>_xlfn.IFNA(VLOOKUP(CONCATENATE($A1146,"_",$B1146), 'Srbench noise 0'!$A$1:$AH$1291, 28, FALSE),"")</f>
        <v>-0.08617424*x0*cos(x2) + 0.88309772*x0 + 0.98113984*cos(x0*x3/((x1 + x3)*log(x2 + 1))) - 1.00309809 + 0.1609499/x3**2</v>
      </c>
      <c r="I1146" s="17">
        <f t="shared" si="102"/>
        <v>0</v>
      </c>
      <c r="J1146" s="17">
        <f t="shared" si="103"/>
        <v>0</v>
      </c>
      <c r="K1146" s="4">
        <f t="shared" si="104"/>
        <v>0</v>
      </c>
      <c r="L1146" s="3">
        <f>_xlfn.IFNA(VLOOKUP(CONCATENATE($A1146,"_",$B1146), 'Srbench noise 0.01'!$A$1:$AH$1291, 32, FALSE),"")</f>
        <v>0.99370228000000005</v>
      </c>
      <c r="M1146" s="17">
        <f>_xlfn.IFNA(VLOOKUP(CONCATENATE($A1146,"_",$B1146), 'Srbench noise 0.01'!$A$1:$AH$1291, 34, FALSE),"")</f>
        <v>3.5708660000000003E-2</v>
      </c>
      <c r="N1146" s="17">
        <f>_xlfn.IFNA(VLOOKUP(CONCATENATE($A1146,"_",$B1146), 'Srbench noise 0.01'!$A$1:$AH$1291, 16, FALSE),"")</f>
        <v>30</v>
      </c>
      <c r="O1146" s="17">
        <f>_xlfn.IFNA(VLOOKUP(CONCATENATE($A1146,"_",$B1146), 'Srbench noise 0.01'!$A$1:$AH$1291, 18, FALSE),"")</f>
        <v>126.7</v>
      </c>
      <c r="P1146" s="17" t="str">
        <f>_xlfn.IFNA(VLOOKUP(CONCATENATE($A1146,"_",$B1146), 'Srbench noise 0.01'!$A$1:$AH$1291, 28, FALSE),"")</f>
        <v>0.36*x0*log(x2 - 0.5) - 0.12*x1*log(x1*exp(x2))/x3 + 1.16*(x0*x1/x3)**0.5 - 0.13</v>
      </c>
      <c r="Q1146" s="17">
        <f t="shared" si="105"/>
        <v>0</v>
      </c>
      <c r="R1146" s="17">
        <f t="shared" si="106"/>
        <v>0</v>
      </c>
      <c r="S1146" s="4">
        <f t="shared" si="107"/>
        <v>0</v>
      </c>
    </row>
    <row r="1147" spans="1:19" x14ac:dyDescent="0.25">
      <c r="A1147" t="s">
        <v>76</v>
      </c>
      <c r="B1147">
        <v>14423</v>
      </c>
      <c r="C1147" t="str">
        <f>VLOOKUP(A1147,'srbench true models'!$A$1:$B$133,2,FALSE)</f>
        <v xml:space="preserve"> E_n/(1+E_n/(m*c**2)*(1-cos(theta)))</v>
      </c>
      <c r="D1147" s="3">
        <f>_xlfn.IFNA(VLOOKUP(CONCATENATE($A1147,"_",$B1147), 'Srbench noise 0'!$A$1:$AH$1291, 32, FALSE),"")</f>
        <v>0.99527809</v>
      </c>
      <c r="E1147" s="17">
        <f>_xlfn.IFNA(VLOOKUP(CONCATENATE($A1147,"_",$B1147), 'Srbench noise 0'!$A$1:$AH$1291, 34, FALSE),"")</f>
        <v>3.0899610000000001E-2</v>
      </c>
      <c r="F1147" s="17">
        <f>_xlfn.IFNA(VLOOKUP(CONCATENATE($A1147,"_",$B1147), 'Srbench noise 0'!$A$1:$AH$1291, 16, FALSE),"")</f>
        <v>36</v>
      </c>
      <c r="G1147" s="17">
        <f>_xlfn.IFNA(VLOOKUP(CONCATENATE($A1147,"_",$B1147), 'Srbench noise 0'!$A$1:$AH$1291, 18, FALSE),"")</f>
        <v>3601.2</v>
      </c>
      <c r="H1147" s="17" t="str">
        <f>_xlfn.IFNA(VLOOKUP(CONCATENATE($A1147,"_",$B1147), 'Srbench noise 0'!$A$1:$AH$1291, 28, FALSE),"")</f>
        <v>0.86801883*x0**0.5 + 0.83085725*x0**0.5*cos(x3/x1)/(x3 + x2**2/x0**2) + 0.3224018*x0*log(x2 - 0.5) - 0.2079834</v>
      </c>
      <c r="I1147" s="17">
        <f t="shared" si="102"/>
        <v>0</v>
      </c>
      <c r="J1147" s="17">
        <f t="shared" si="103"/>
        <v>0</v>
      </c>
      <c r="K1147" s="4">
        <f t="shared" si="104"/>
        <v>0</v>
      </c>
      <c r="L1147" s="3">
        <f>_xlfn.IFNA(VLOOKUP(CONCATENATE($A1147,"_",$B1147), 'Srbench noise 0.01'!$A$1:$AH$1291, 32, FALSE),"")</f>
        <v>0.98302729</v>
      </c>
      <c r="M1147" s="17">
        <f>_xlfn.IFNA(VLOOKUP(CONCATENATE($A1147,"_",$B1147), 'Srbench noise 0.01'!$A$1:$AH$1291, 34, FALSE),"")</f>
        <v>5.8582740000000001E-2</v>
      </c>
      <c r="N1147" s="17">
        <f>_xlfn.IFNA(VLOOKUP(CONCATENATE($A1147,"_",$B1147), 'Srbench noise 0.01'!$A$1:$AH$1291, 16, FALSE),"")</f>
        <v>29</v>
      </c>
      <c r="O1147" s="17">
        <f>_xlfn.IFNA(VLOOKUP(CONCATENATE($A1147,"_",$B1147), 'Srbench noise 0.01'!$A$1:$AH$1291, 18, FALSE),"")</f>
        <v>595.6</v>
      </c>
      <c r="P1147" s="17" t="str">
        <f>_xlfn.IFNA(VLOOKUP(CONCATENATE($A1147,"_",$B1147), 'Srbench noise 0.01'!$A$1:$AH$1291, 28, FALSE),"")</f>
        <v>0.19*x0*log(x1) + 0.67*x0*log(x2) + 1.05*x0/(x2 + x3**2) - 0.03*(x0 + x2)**2 + 0.36</v>
      </c>
      <c r="Q1147" s="17">
        <f t="shared" si="105"/>
        <v>0</v>
      </c>
      <c r="R1147" s="17">
        <f t="shared" si="106"/>
        <v>0</v>
      </c>
      <c r="S1147" s="4">
        <f t="shared" si="107"/>
        <v>0</v>
      </c>
    </row>
    <row r="1148" spans="1:19" x14ac:dyDescent="0.25">
      <c r="A1148" t="s">
        <v>76</v>
      </c>
      <c r="B1148">
        <v>15795</v>
      </c>
      <c r="C1148" t="str">
        <f>VLOOKUP(A1148,'srbench true models'!$A$1:$B$133,2,FALSE)</f>
        <v xml:space="preserve"> E_n/(1+E_n/(m*c**2)*(1-cos(theta)))</v>
      </c>
      <c r="D1148" s="3">
        <f>_xlfn.IFNA(VLOOKUP(CONCATENATE($A1148,"_",$B1148), 'Srbench noise 0'!$A$1:$AH$1291, 32, FALSE),"")</f>
        <v>0.99565307000000003</v>
      </c>
      <c r="E1148" s="17">
        <f>_xlfn.IFNA(VLOOKUP(CONCATENATE($A1148,"_",$B1148), 'Srbench noise 0'!$A$1:$AH$1291, 34, FALSE),"")</f>
        <v>2.9662089999999999E-2</v>
      </c>
      <c r="F1148" s="17">
        <f>_xlfn.IFNA(VLOOKUP(CONCATENATE($A1148,"_",$B1148), 'Srbench noise 0'!$A$1:$AH$1291, 16, FALSE),"")</f>
        <v>25</v>
      </c>
      <c r="G1148" s="17">
        <f>_xlfn.IFNA(VLOOKUP(CONCATENATE($A1148,"_",$B1148), 'Srbench noise 0'!$A$1:$AH$1291, 18, FALSE),"")</f>
        <v>3601.5</v>
      </c>
      <c r="H1148" s="17" t="str">
        <f>_xlfn.IFNA(VLOOKUP(CONCATENATE($A1148,"_",$B1148), 'Srbench noise 0'!$A$1:$AH$1291, 28, FALSE),"")</f>
        <v>1.02363885*x0 + 1.14511397*cos(2.5*x0/(x1*x2/x3 + x2 + 1 + x3**(-5))) - 1.19089273</v>
      </c>
      <c r="I1148" s="17">
        <f t="shared" si="102"/>
        <v>0</v>
      </c>
      <c r="J1148" s="17">
        <f t="shared" si="103"/>
        <v>0</v>
      </c>
      <c r="K1148" s="4">
        <f t="shared" si="104"/>
        <v>0</v>
      </c>
      <c r="L1148" s="3">
        <f>_xlfn.IFNA(VLOOKUP(CONCATENATE($A1148,"_",$B1148), 'Srbench noise 0.01'!$A$1:$AH$1291, 32, FALSE),"")</f>
        <v>0.98958219000000003</v>
      </c>
      <c r="M1148" s="17">
        <f>_xlfn.IFNA(VLOOKUP(CONCATENATE($A1148,"_",$B1148), 'Srbench noise 0.01'!$A$1:$AH$1291, 34, FALSE),"")</f>
        <v>4.5919649999999999E-2</v>
      </c>
      <c r="N1148" s="17">
        <f>_xlfn.IFNA(VLOOKUP(CONCATENATE($A1148,"_",$B1148), 'Srbench noise 0.01'!$A$1:$AH$1291, 16, FALSE),"")</f>
        <v>25</v>
      </c>
      <c r="O1148" s="17">
        <f>_xlfn.IFNA(VLOOKUP(CONCATENATE($A1148,"_",$B1148), 'Srbench noise 0.01'!$A$1:$AH$1291, 18, FALSE),"")</f>
        <v>3601.3</v>
      </c>
      <c r="P1148" s="17" t="str">
        <f>_xlfn.IFNA(VLOOKUP(CONCATENATE($A1148,"_",$B1148), 'Srbench noise 0.01'!$A$1:$AH$1291, 28, FALSE),"")</f>
        <v>1.85*x0*x1/(x2**0.5*(x1 + x3 + log(x1))) - 1.31*x0*log(0.5 + 1/x2) + 0.33</v>
      </c>
      <c r="Q1148" s="17">
        <f t="shared" si="105"/>
        <v>0</v>
      </c>
      <c r="R1148" s="17">
        <f t="shared" si="106"/>
        <v>0</v>
      </c>
      <c r="S1148" s="4">
        <f t="shared" si="107"/>
        <v>0</v>
      </c>
    </row>
    <row r="1149" spans="1:19" x14ac:dyDescent="0.25">
      <c r="A1149" t="s">
        <v>76</v>
      </c>
      <c r="B1149">
        <v>16850</v>
      </c>
      <c r="C1149" t="str">
        <f>VLOOKUP(A1149,'srbench true models'!$A$1:$B$133,2,FALSE)</f>
        <v xml:space="preserve"> E_n/(1+E_n/(m*c**2)*(1-cos(theta)))</v>
      </c>
      <c r="D1149" s="3">
        <f>_xlfn.IFNA(VLOOKUP(CONCATENATE($A1149,"_",$B1149), 'Srbench noise 0'!$A$1:$AH$1291, 32, FALSE),"")</f>
        <v>0.99584141000000004</v>
      </c>
      <c r="E1149" s="17">
        <f>_xlfn.IFNA(VLOOKUP(CONCATENATE($A1149,"_",$B1149), 'Srbench noise 0'!$A$1:$AH$1291, 34, FALSE),"")</f>
        <v>2.9060559999999999E-2</v>
      </c>
      <c r="F1149" s="17">
        <f>_xlfn.IFNA(VLOOKUP(CONCATENATE($A1149,"_",$B1149), 'Srbench noise 0'!$A$1:$AH$1291, 16, FALSE),"")</f>
        <v>29</v>
      </c>
      <c r="G1149" s="17">
        <f>_xlfn.IFNA(VLOOKUP(CONCATENATE($A1149,"_",$B1149), 'Srbench noise 0'!$A$1:$AH$1291, 18, FALSE),"")</f>
        <v>3601.7</v>
      </c>
      <c r="H1149" s="17" t="str">
        <f>_xlfn.IFNA(VLOOKUP(CONCATENATE($A1149,"_",$B1149), 'Srbench noise 0'!$A$1:$AH$1291, 28, FALSE),"")</f>
        <v>0.02486554*x0*x1 + 0.56233251*x0*(1/x3)**(x0/(x1*x2)) + 0.33732905*x0*log(x2) - 0.09283871*x2 + 0.28178826</v>
      </c>
      <c r="I1149" s="17">
        <f t="shared" si="102"/>
        <v>0</v>
      </c>
      <c r="J1149" s="17">
        <f t="shared" si="103"/>
        <v>0</v>
      </c>
      <c r="K1149" s="4">
        <f t="shared" si="104"/>
        <v>0</v>
      </c>
      <c r="L1149" s="3">
        <f>_xlfn.IFNA(VLOOKUP(CONCATENATE($A1149,"_",$B1149), 'Srbench noise 0.01'!$A$1:$AH$1291, 32, FALSE),"")</f>
        <v>0.99298587999999999</v>
      </c>
      <c r="M1149" s="17">
        <f>_xlfn.IFNA(VLOOKUP(CONCATENATE($A1149,"_",$B1149), 'Srbench noise 0.01'!$A$1:$AH$1291, 34, FALSE),"")</f>
        <v>3.7741370000000003E-2</v>
      </c>
      <c r="N1149" s="17">
        <f>_xlfn.IFNA(VLOOKUP(CONCATENATE($A1149,"_",$B1149), 'Srbench noise 0.01'!$A$1:$AH$1291, 16, FALSE),"")</f>
        <v>27</v>
      </c>
      <c r="O1149" s="17">
        <f>_xlfn.IFNA(VLOOKUP(CONCATENATE($A1149,"_",$B1149), 'Srbench noise 0.01'!$A$1:$AH$1291, 18, FALSE),"")</f>
        <v>147.9</v>
      </c>
      <c r="P1149" s="17" t="str">
        <f>_xlfn.IFNA(VLOOKUP(CONCATENATE($A1149,"_",$B1149), 'Srbench noise 0.01'!$A$1:$AH$1291, 28, FALSE),"")</f>
        <v>0.39*x0*log(x2) + 0.58*x0/x3**(x0/(x1*x2)) + 0.05*x1 - 0.15*x2 + 0.32</v>
      </c>
      <c r="Q1149" s="17">
        <f t="shared" si="105"/>
        <v>0</v>
      </c>
      <c r="R1149" s="17">
        <f t="shared" si="106"/>
        <v>0</v>
      </c>
      <c r="S1149" s="4">
        <f t="shared" si="107"/>
        <v>0</v>
      </c>
    </row>
    <row r="1150" spans="1:19" x14ac:dyDescent="0.25">
      <c r="A1150" t="s">
        <v>76</v>
      </c>
      <c r="B1150">
        <v>21962</v>
      </c>
      <c r="C1150" t="str">
        <f>VLOOKUP(A1150,'srbench true models'!$A$1:$B$133,2,FALSE)</f>
        <v xml:space="preserve"> E_n/(1+E_n/(m*c**2)*(1-cos(theta)))</v>
      </c>
      <c r="D1150" s="3">
        <f>_xlfn.IFNA(VLOOKUP(CONCATENATE($A1150,"_",$B1150), 'Srbench noise 0'!$A$1:$AH$1291, 32, FALSE),"")</f>
        <v>0.99533948000000005</v>
      </c>
      <c r="E1150" s="17">
        <f>_xlfn.IFNA(VLOOKUP(CONCATENATE($A1150,"_",$B1150), 'Srbench noise 0'!$A$1:$AH$1291, 34, FALSE),"")</f>
        <v>3.046695E-2</v>
      </c>
      <c r="F1150" s="17">
        <f>_xlfn.IFNA(VLOOKUP(CONCATENATE($A1150,"_",$B1150), 'Srbench noise 0'!$A$1:$AH$1291, 16, FALSE),"")</f>
        <v>31</v>
      </c>
      <c r="G1150" s="17">
        <f>_xlfn.IFNA(VLOOKUP(CONCATENATE($A1150,"_",$B1150), 'Srbench noise 0'!$A$1:$AH$1291, 18, FALSE),"")</f>
        <v>3601.9</v>
      </c>
      <c r="H1150" s="17" t="str">
        <f>_xlfn.IFNA(VLOOKUP(CONCATENATE($A1150,"_",$B1150), 'Srbench noise 0'!$A$1:$AH$1291, 28, FALSE),"")</f>
        <v>0.09259745*x0*x1**0.5/x3**2 + 0.22382598*x0*log(x2) + 0.15549303*x0 + 0.67855579*log(x0)*sin(log(x1*x2/x3)) + 0.485576</v>
      </c>
      <c r="I1150" s="17">
        <f t="shared" si="102"/>
        <v>0</v>
      </c>
      <c r="J1150" s="17">
        <f t="shared" si="103"/>
        <v>0</v>
      </c>
      <c r="K1150" s="4">
        <f t="shared" si="104"/>
        <v>0</v>
      </c>
      <c r="L1150" s="3">
        <f>_xlfn.IFNA(VLOOKUP(CONCATENATE($A1150,"_",$B1150), 'Srbench noise 0.01'!$A$1:$AH$1291, 32, FALSE),"")</f>
        <v>0.99059934999999999</v>
      </c>
      <c r="M1150" s="17">
        <f>_xlfn.IFNA(VLOOKUP(CONCATENATE($A1150,"_",$B1150), 'Srbench noise 0.01'!$A$1:$AH$1291, 34, FALSE),"")</f>
        <v>4.3270410000000002E-2</v>
      </c>
      <c r="N1150" s="17">
        <f>_xlfn.IFNA(VLOOKUP(CONCATENATE($A1150,"_",$B1150), 'Srbench noise 0.01'!$A$1:$AH$1291, 16, FALSE),"")</f>
        <v>32</v>
      </c>
      <c r="O1150" s="17">
        <f>_xlfn.IFNA(VLOOKUP(CONCATENATE($A1150,"_",$B1150), 'Srbench noise 0.01'!$A$1:$AH$1291, 18, FALSE),"")</f>
        <v>664.4</v>
      </c>
      <c r="P1150" s="17" t="str">
        <f>_xlfn.IFNA(VLOOKUP(CONCATENATE($A1150,"_",$B1150), 'Srbench noise 0.01'!$A$1:$AH$1291, 28, FALSE),"")</f>
        <v>0.56*x0*log(x2 + 1) - 1.1*x0/(x1*x2 + 2/x3) + 0.31*x0/x3 - 0.18*x2 + 0.69</v>
      </c>
      <c r="Q1150" s="17">
        <f t="shared" si="105"/>
        <v>0</v>
      </c>
      <c r="R1150" s="17">
        <f t="shared" si="106"/>
        <v>0</v>
      </c>
      <c r="S1150" s="4">
        <f t="shared" si="107"/>
        <v>0</v>
      </c>
    </row>
    <row r="1151" spans="1:19" x14ac:dyDescent="0.25">
      <c r="A1151" t="s">
        <v>76</v>
      </c>
      <c r="B1151">
        <v>23654</v>
      </c>
      <c r="C1151" t="str">
        <f>VLOOKUP(A1151,'srbench true models'!$A$1:$B$133,2,FALSE)</f>
        <v xml:space="preserve"> E_n/(1+E_n/(m*c**2)*(1-cos(theta)))</v>
      </c>
      <c r="D1151" s="3">
        <f>_xlfn.IFNA(VLOOKUP(CONCATENATE($A1151,"_",$B1151), 'Srbench noise 0'!$A$1:$AH$1291, 32, FALSE),"")</f>
        <v>0.99474916999999996</v>
      </c>
      <c r="E1151" s="17">
        <f>_xlfn.IFNA(VLOOKUP(CONCATENATE($A1151,"_",$B1151), 'Srbench noise 0'!$A$1:$AH$1291, 34, FALSE),"")</f>
        <v>3.2652460000000001E-2</v>
      </c>
      <c r="F1151" s="17">
        <f>_xlfn.IFNA(VLOOKUP(CONCATENATE($A1151,"_",$B1151), 'Srbench noise 0'!$A$1:$AH$1291, 16, FALSE),"")</f>
        <v>25</v>
      </c>
      <c r="G1151" s="17">
        <f>_xlfn.IFNA(VLOOKUP(CONCATENATE($A1151,"_",$B1151), 'Srbench noise 0'!$A$1:$AH$1291, 18, FALSE),"")</f>
        <v>3601</v>
      </c>
      <c r="H1151" s="17" t="str">
        <f>_xlfn.IFNA(VLOOKUP(CONCATENATE($A1151,"_",$B1151), 'Srbench noise 0'!$A$1:$AH$1291, 28, FALSE),"")</f>
        <v>1.15196969*x0 + 1.21239951*cos(1.6*0.5**log(x1*x2/x3 + x2 + 1/x3)*x0) - 1.34203424</v>
      </c>
      <c r="I1151" s="17">
        <f t="shared" si="102"/>
        <v>0</v>
      </c>
      <c r="J1151" s="17">
        <f t="shared" si="103"/>
        <v>0</v>
      </c>
      <c r="K1151" s="4">
        <f t="shared" si="104"/>
        <v>0</v>
      </c>
      <c r="L1151" s="3">
        <f>_xlfn.IFNA(VLOOKUP(CONCATENATE($A1151,"_",$B1151), 'Srbench noise 0.01'!$A$1:$AH$1291, 32, FALSE),"")</f>
        <v>0.99371407</v>
      </c>
      <c r="M1151" s="17">
        <f>_xlfn.IFNA(VLOOKUP(CONCATENATE($A1151,"_",$B1151), 'Srbench noise 0.01'!$A$1:$AH$1291, 34, FALSE),"")</f>
        <v>3.5726210000000001E-2</v>
      </c>
      <c r="N1151" s="17">
        <f>_xlfn.IFNA(VLOOKUP(CONCATENATE($A1151,"_",$B1151), 'Srbench noise 0.01'!$A$1:$AH$1291, 16, FALSE),"")</f>
        <v>28</v>
      </c>
      <c r="O1151" s="17">
        <f>_xlfn.IFNA(VLOOKUP(CONCATENATE($A1151,"_",$B1151), 'Srbench noise 0.01'!$A$1:$AH$1291, 18, FALSE),"")</f>
        <v>880</v>
      </c>
      <c r="P1151" s="17" t="str">
        <f>_xlfn.IFNA(VLOOKUP(CONCATENATE($A1151,"_",$B1151), 'Srbench noise 0.01'!$A$1:$AH$1291, 28, FALSE),"")</f>
        <v>0.6*x0*log(x2) - 0.39*x0*log((x0*x3 - 0.5*x0 + x1*x2)/x1) + 0.8*x0 + 0.02</v>
      </c>
      <c r="Q1151" s="17">
        <f t="shared" si="105"/>
        <v>0</v>
      </c>
      <c r="R1151" s="17">
        <f t="shared" si="106"/>
        <v>0</v>
      </c>
      <c r="S1151" s="4">
        <f t="shared" si="107"/>
        <v>0</v>
      </c>
    </row>
    <row r="1152" spans="1:19" x14ac:dyDescent="0.25">
      <c r="A1152" t="s">
        <v>76</v>
      </c>
      <c r="B1152">
        <v>28020</v>
      </c>
      <c r="C1152" t="str">
        <f>VLOOKUP(A1152,'srbench true models'!$A$1:$B$133,2,FALSE)</f>
        <v xml:space="preserve"> E_n/(1+E_n/(m*c**2)*(1-cos(theta)))</v>
      </c>
      <c r="D1152" s="3">
        <f>_xlfn.IFNA(VLOOKUP(CONCATENATE($A1152,"_",$B1152), 'Srbench noise 0'!$A$1:$AH$1291, 32, FALSE),"")</f>
        <v>0.99639551999999998</v>
      </c>
      <c r="E1152" s="17">
        <f>_xlfn.IFNA(VLOOKUP(CONCATENATE($A1152,"_",$B1152), 'Srbench noise 0'!$A$1:$AH$1291, 34, FALSE),"")</f>
        <v>2.6929729999999999E-2</v>
      </c>
      <c r="F1152" s="17">
        <f>_xlfn.IFNA(VLOOKUP(CONCATENATE($A1152,"_",$B1152), 'Srbench noise 0'!$A$1:$AH$1291, 16, FALSE),"")</f>
        <v>23</v>
      </c>
      <c r="G1152" s="17">
        <f>_xlfn.IFNA(VLOOKUP(CONCATENATE($A1152,"_",$B1152), 'Srbench noise 0'!$A$1:$AH$1291, 18, FALSE),"")</f>
        <v>3601.1</v>
      </c>
      <c r="H1152" s="17" t="str">
        <f>_xlfn.IFNA(VLOOKUP(CONCATENATE($A1152,"_",$B1152), 'Srbench noise 0'!$A$1:$AH$1291, 28, FALSE),"")</f>
        <v>1.43156054*x0*sin(0.43496553**(((x0*x3 - 1)/x1)**0.5/x2)) - 0.13796024</v>
      </c>
      <c r="I1152" s="17">
        <f t="shared" si="102"/>
        <v>0</v>
      </c>
      <c r="J1152" s="17">
        <f t="shared" si="103"/>
        <v>0</v>
      </c>
      <c r="K1152" s="4">
        <f t="shared" si="104"/>
        <v>0</v>
      </c>
      <c r="L1152" s="3">
        <f>_xlfn.IFNA(VLOOKUP(CONCATENATE($A1152,"_",$B1152), 'Srbench noise 0.01'!$A$1:$AH$1291, 32, FALSE),"")</f>
        <v>0.99269987999999998</v>
      </c>
      <c r="M1152" s="17">
        <f>_xlfn.IFNA(VLOOKUP(CONCATENATE($A1152,"_",$B1152), 'Srbench noise 0.01'!$A$1:$AH$1291, 34, FALSE),"")</f>
        <v>3.832443E-2</v>
      </c>
      <c r="N1152" s="17">
        <f>_xlfn.IFNA(VLOOKUP(CONCATENATE($A1152,"_",$B1152), 'Srbench noise 0.01'!$A$1:$AH$1291, 16, FALSE),"")</f>
        <v>32</v>
      </c>
      <c r="O1152" s="17">
        <f>_xlfn.IFNA(VLOOKUP(CONCATENATE($A1152,"_",$B1152), 'Srbench noise 0.01'!$A$1:$AH$1291, 18, FALSE),"")</f>
        <v>297.60000000000002</v>
      </c>
      <c r="P1152" s="17" t="str">
        <f>_xlfn.IFNA(VLOOKUP(CONCATENATE($A1152,"_",$B1152), 'Srbench noise 0.01'!$A$1:$AH$1291, 28, FALSE),"")</f>
        <v>-0.04*x0**2*x3/x1 + 0.26*x0*x1**0.5*sin(x2)/x3 + 0.34*x0*x2 - 0.11*x0 - 0.12*x2 + 0.4</v>
      </c>
      <c r="Q1152" s="17">
        <f t="shared" si="105"/>
        <v>0</v>
      </c>
      <c r="R1152" s="17">
        <f t="shared" si="106"/>
        <v>0</v>
      </c>
      <c r="S1152" s="4">
        <f t="shared" si="107"/>
        <v>0</v>
      </c>
    </row>
    <row r="1153" spans="1:19" x14ac:dyDescent="0.25">
      <c r="A1153" t="s">
        <v>76</v>
      </c>
      <c r="B1153">
        <v>29910</v>
      </c>
      <c r="C1153" t="str">
        <f>VLOOKUP(A1153,'srbench true models'!$A$1:$B$133,2,FALSE)</f>
        <v xml:space="preserve"> E_n/(1+E_n/(m*c**2)*(1-cos(theta)))</v>
      </c>
      <c r="D1153" s="3">
        <f>_xlfn.IFNA(VLOOKUP(CONCATENATE($A1153,"_",$B1153), 'Srbench noise 0'!$A$1:$AH$1291, 32, FALSE),"")</f>
        <v>0.99738967999999995</v>
      </c>
      <c r="E1153" s="17">
        <f>_xlfn.IFNA(VLOOKUP(CONCATENATE($A1153,"_",$B1153), 'Srbench noise 0'!$A$1:$AH$1291, 34, FALSE),"")</f>
        <v>2.3072990000000002E-2</v>
      </c>
      <c r="F1153" s="17">
        <f>_xlfn.IFNA(VLOOKUP(CONCATENATE($A1153,"_",$B1153), 'Srbench noise 0'!$A$1:$AH$1291, 16, FALSE),"")</f>
        <v>39</v>
      </c>
      <c r="G1153" s="17">
        <f>_xlfn.IFNA(VLOOKUP(CONCATENATE($A1153,"_",$B1153), 'Srbench noise 0'!$A$1:$AH$1291, 18, FALSE),"")</f>
        <v>3601.1</v>
      </c>
      <c r="H1153" s="17" t="str">
        <f>_xlfn.IFNA(VLOOKUP(CONCATENATE($A1153,"_",$B1153), 'Srbench noise 0'!$A$1:$AH$1291, 28, FALSE),"")</f>
        <v>-0.91010155*0.5**x0 + 0.48235364*x0*log(x2) + 0.55231563*x0/x3 - 0.44126238*x0/x1 - 1.46260374*x1**0.5 + 0.50345183*x1*cos(log(x2)/x3) + 2.02352307</v>
      </c>
      <c r="I1153" s="17">
        <f t="shared" si="102"/>
        <v>0</v>
      </c>
      <c r="J1153" s="17">
        <f t="shared" si="103"/>
        <v>0</v>
      </c>
      <c r="K1153" s="4">
        <f t="shared" si="104"/>
        <v>0</v>
      </c>
      <c r="L1153" s="3">
        <f>_xlfn.IFNA(VLOOKUP(CONCATENATE($A1153,"_",$B1153), 'Srbench noise 0.01'!$A$1:$AH$1291, 32, FALSE),"")</f>
        <v>0.99159573000000001</v>
      </c>
      <c r="M1153" s="17">
        <f>_xlfn.IFNA(VLOOKUP(CONCATENATE($A1153,"_",$B1153), 'Srbench noise 0.01'!$A$1:$AH$1291, 34, FALSE),"")</f>
        <v>4.1400619999999999E-2</v>
      </c>
      <c r="N1153" s="17">
        <f>_xlfn.IFNA(VLOOKUP(CONCATENATE($A1153,"_",$B1153), 'Srbench noise 0.01'!$A$1:$AH$1291, 16, FALSE),"")</f>
        <v>30</v>
      </c>
      <c r="O1153" s="17">
        <f>_xlfn.IFNA(VLOOKUP(CONCATENATE($A1153,"_",$B1153), 'Srbench noise 0.01'!$A$1:$AH$1291, 18, FALSE),"")</f>
        <v>231.9</v>
      </c>
      <c r="P1153" s="17" t="str">
        <f>_xlfn.IFNA(VLOOKUP(CONCATENATE($A1153,"_",$B1153), 'Srbench noise 0.01'!$A$1:$AH$1291, 28, FALSE),"")</f>
        <v>0.54*x0*log(x2) + 0.59*x0/x3 - 0.26*x0/x1 + 0.14*x1 - 0.28*x1*log(x2)/x3 + 0.26</v>
      </c>
      <c r="Q1153" s="17">
        <f t="shared" si="105"/>
        <v>0</v>
      </c>
      <c r="R1153" s="17">
        <f t="shared" si="106"/>
        <v>0</v>
      </c>
      <c r="S1153" s="4">
        <f t="shared" si="107"/>
        <v>0</v>
      </c>
    </row>
    <row r="1154" spans="1:19" x14ac:dyDescent="0.25">
      <c r="A1154" t="s">
        <v>125</v>
      </c>
      <c r="B1154">
        <v>860</v>
      </c>
      <c r="C1154" t="str">
        <f>VLOOKUP(A1154,'srbench true models'!$A$1:$B$133,2,FALSE)</f>
        <v xml:space="preserve"> -32/5*G**4/c**5*(m1*m2)**2*(m1+m2)/r**5</v>
      </c>
      <c r="D1154" s="3">
        <f>_xlfn.IFNA(VLOOKUP(CONCATENATE($A1154,"_",$B1154), 'Srbench noise 0'!$A$1:$AH$1291, 32, FALSE),"")</f>
        <v>1</v>
      </c>
      <c r="E1154" s="17">
        <f>_xlfn.IFNA(VLOOKUP(CONCATENATE($A1154,"_",$B1154), 'Srbench noise 0'!$A$1:$AH$1291, 34, FALSE),"")</f>
        <v>0</v>
      </c>
      <c r="F1154" s="17">
        <f>_xlfn.IFNA(VLOOKUP(CONCATENATE($A1154,"_",$B1154), 'Srbench noise 0'!$A$1:$AH$1291, 16, FALSE),"")</f>
        <v>39</v>
      </c>
      <c r="G1154" s="17">
        <f>_xlfn.IFNA(VLOOKUP(CONCATENATE($A1154,"_",$B1154), 'Srbench noise 0'!$A$1:$AH$1291, 18, FALSE),"")</f>
        <v>1670.2</v>
      </c>
      <c r="H1154" s="17" t="str">
        <f>_xlfn.IFNA(VLOOKUP(CONCATENATE($A1154,"_",$B1154), 'Srbench noise 0'!$A$1:$AH$1291, 28, FALSE),"")</f>
        <v>(-6.4*x0**4*x2**3*x3**3/x4**4 - 6.4*x0**4*x2**2*x3**4/x4**4)/(x1**5*x3*x4)</v>
      </c>
      <c r="I1154" s="17">
        <f t="shared" si="102"/>
        <v>1</v>
      </c>
      <c r="J1154" s="17">
        <f t="shared" si="103"/>
        <v>1</v>
      </c>
      <c r="K1154" s="4">
        <f t="shared" si="104"/>
        <v>1</v>
      </c>
      <c r="L1154" s="3">
        <f>_xlfn.IFNA(VLOOKUP(CONCATENATE($A1154,"_",$B1154), 'Srbench noise 0.01'!$A$1:$AH$1291, 32, FALSE),"")</f>
        <v>0.99997491000000005</v>
      </c>
      <c r="M1154" s="17">
        <f>_xlfn.IFNA(VLOOKUP(CONCATENATE($A1154,"_",$B1154), 'Srbench noise 0.01'!$A$1:$AH$1291, 34, FALSE),"")</f>
        <v>34.521408110000003</v>
      </c>
      <c r="N1154" s="17">
        <f>_xlfn.IFNA(VLOOKUP(CONCATENATE($A1154,"_",$B1154), 'Srbench noise 0.01'!$A$1:$AH$1291, 16, FALSE),"")</f>
        <v>68</v>
      </c>
      <c r="O1154" s="17">
        <f>_xlfn.IFNA(VLOOKUP(CONCATENATE($A1154,"_",$B1154), 'Srbench noise 0.01'!$A$1:$AH$1291, 18, FALSE),"")</f>
        <v>3602.1</v>
      </c>
      <c r="P1154" s="17" t="str">
        <f>_xlfn.IFNA(VLOOKUP(CONCATENATE($A1154,"_",$B1154), 'Srbench noise 0.01'!$A$1:$AH$1291, 28, FALSE),"")</f>
        <v>12.57*x0**4*x2*x3*(x2 + 1)**2/(x1**5*x4**5) - 7.86*x0**4*x2*(x2 + 1)**2*(x3 + 0.5)**2/(x1**5*x4**5) - 0.24*x0**4*x2*(x3*log(x3) + x3)**3*log(x2 + 1)**2/(x1**5*x4**5) + 5.55</v>
      </c>
      <c r="Q1154" s="17">
        <f t="shared" si="105"/>
        <v>1</v>
      </c>
      <c r="R1154" s="17">
        <f t="shared" si="106"/>
        <v>0</v>
      </c>
      <c r="S1154" s="4">
        <f t="shared" si="107"/>
        <v>0</v>
      </c>
    </row>
    <row r="1155" spans="1:19" x14ac:dyDescent="0.25">
      <c r="A1155" t="s">
        <v>125</v>
      </c>
      <c r="B1155">
        <v>4426</v>
      </c>
      <c r="C1155" t="str">
        <f>VLOOKUP(A1155,'srbench true models'!$A$1:$B$133,2,FALSE)</f>
        <v xml:space="preserve"> -32/5*G**4/c**5*(m1*m2)**2*(m1+m2)/r**5</v>
      </c>
      <c r="D1155" s="3">
        <f>_xlfn.IFNA(VLOOKUP(CONCATENATE($A1155,"_",$B1155), 'Srbench noise 0'!$A$1:$AH$1291, 32, FALSE),"")</f>
        <v>0.99916052</v>
      </c>
      <c r="E1155" s="17">
        <f>_xlfn.IFNA(VLOOKUP(CONCATENATE($A1155,"_",$B1155), 'Srbench noise 0'!$A$1:$AH$1291, 34, FALSE),"")</f>
        <v>193.63418568</v>
      </c>
      <c r="F1155" s="17">
        <f>_xlfn.IFNA(VLOOKUP(CONCATENATE($A1155,"_",$B1155), 'Srbench noise 0'!$A$1:$AH$1291, 16, FALSE),"")</f>
        <v>164</v>
      </c>
      <c r="G1155" s="17">
        <f>_xlfn.IFNA(VLOOKUP(CONCATENATE($A1155,"_",$B1155), 'Srbench noise 0'!$A$1:$AH$1291, 18, FALSE),"")</f>
        <v>3601.8</v>
      </c>
      <c r="H1155" s="17" t="str">
        <f>_xlfn.IFNA(VLOOKUP(CONCATENATE($A1155,"_",$B1155), 'Srbench noise 0'!$A$1:$AH$1291, 28, FALSE),"")</f>
        <v>-73.12478588*x0**5/(x2*x4**5) - 2.75002168*x0**4*x1**4/x4**4 - 16.00261006*x0**4*x3/x4**5 + 10.79932811*x0**4*(-x1 + x3 + x4 + 1)**2/x4**5 + 99.11513348*x0**4/x4**5 - 0.05047288*x0**4*x2**4*(x3 + x4 + 1)**2/(x1**4*x4**5) - 0.22848126*x0**4*x2*(x3 + 0.5/(x1*x4**4))**2*(x2**0.5 + sin(x1*x4) + 1)**4/(x1**4*x4**4) - 0.14105404*x0**4*x3**3*(x1 + 0.70710678 + x2/(x1*x4))**4/(x1**4*x4**3) + 7.61693051*x0**4/(x1**4*(x4/x3 + 0.5/x3)**3) - 39.80089741*x1 + 41.53118213</v>
      </c>
      <c r="I1155" s="17">
        <f t="shared" si="102"/>
        <v>1</v>
      </c>
      <c r="J1155" s="17">
        <f t="shared" si="103"/>
        <v>0</v>
      </c>
      <c r="K1155" s="4">
        <f t="shared" si="104"/>
        <v>0</v>
      </c>
      <c r="L1155" s="3">
        <f>_xlfn.IFNA(VLOOKUP(CONCATENATE($A1155,"_",$B1155), 'Srbench noise 0.01'!$A$1:$AH$1291, 32, FALSE),"")</f>
        <v>0.99880756000000004</v>
      </c>
      <c r="M1155" s="17">
        <f>_xlfn.IFNA(VLOOKUP(CONCATENATE($A1155,"_",$B1155), 'Srbench noise 0.01'!$A$1:$AH$1291, 34, FALSE),"")</f>
        <v>230.77927973000001</v>
      </c>
      <c r="N1155" s="17">
        <f>_xlfn.IFNA(VLOOKUP(CONCATENATE($A1155,"_",$B1155), 'Srbench noise 0.01'!$A$1:$AH$1291, 16, FALSE),"")</f>
        <v>146</v>
      </c>
      <c r="O1155" s="17">
        <f>_xlfn.IFNA(VLOOKUP(CONCATENATE($A1155,"_",$B1155), 'Srbench noise 0.01'!$A$1:$AH$1291, 18, FALSE),"")</f>
        <v>3605.7</v>
      </c>
      <c r="P1155" s="17" t="str">
        <f>_xlfn.IFNA(VLOOKUP(CONCATENATE($A1155,"_",$B1155), 'Srbench noise 0.01'!$A$1:$AH$1291, 28, FALSE),"")</f>
        <v>-124.29*x0**4*x2**4*(x3/(0.33*x1 + 0.4*x3 + 1) - 0.33*x4)**2/(x1**3*x4**4*(0.32*x2 + 1)**4) + 1.19*x0**4*(x2 - x3/x1)**4*(x3/(0.33*x1 + cos(x3) + 1.4) - 0.67*x4)**2/(x1**3*x4**4) - 8.36*x0**4*(x2 + x3/(x1 + 1))**4*(x3/(0.33*x1 + 0.4*x3 + 1) - 0.37*x4)**2/(x1**4*x4**4) + 1309.36*x0**4*sin(x2)/(x1**5*(x1 + x4)**3) - 1558.5*x0**4/(x1**5*(x1 + x4)**3)</v>
      </c>
      <c r="Q1155" s="17">
        <f t="shared" si="105"/>
        <v>0</v>
      </c>
      <c r="R1155" s="17">
        <f t="shared" si="106"/>
        <v>0</v>
      </c>
      <c r="S1155" s="4">
        <f t="shared" si="107"/>
        <v>0</v>
      </c>
    </row>
    <row r="1156" spans="1:19" x14ac:dyDescent="0.25">
      <c r="A1156" t="s">
        <v>125</v>
      </c>
      <c r="B1156">
        <v>5390</v>
      </c>
      <c r="C1156" t="str">
        <f>VLOOKUP(A1156,'srbench true models'!$A$1:$B$133,2,FALSE)</f>
        <v xml:space="preserve"> -32/5*G**4/c**5*(m1*m2)**2*(m1+m2)/r**5</v>
      </c>
      <c r="D1156" s="3">
        <f>_xlfn.IFNA(VLOOKUP(CONCATENATE($A1156,"_",$B1156), 'Srbench noise 0'!$A$1:$AH$1291, 32, FALSE),"")</f>
        <v>0.99967755000000003</v>
      </c>
      <c r="E1156" s="17">
        <f>_xlfn.IFNA(VLOOKUP(CONCATENATE($A1156,"_",$B1156), 'Srbench noise 0'!$A$1:$AH$1291, 34, FALSE),"")</f>
        <v>112.79312747</v>
      </c>
      <c r="F1156" s="17">
        <f>_xlfn.IFNA(VLOOKUP(CONCATENATE($A1156,"_",$B1156), 'Srbench noise 0'!$A$1:$AH$1291, 16, FALSE),"")</f>
        <v>127</v>
      </c>
      <c r="G1156" s="17">
        <f>_xlfn.IFNA(VLOOKUP(CONCATENATE($A1156,"_",$B1156), 'Srbench noise 0'!$A$1:$AH$1291, 18, FALSE),"")</f>
        <v>3601.1</v>
      </c>
      <c r="H1156" s="17" t="str">
        <f>_xlfn.IFNA(VLOOKUP(CONCATENATE($A1156,"_",$B1156), 'Srbench noise 0'!$A$1:$AH$1291, 28, FALSE),"")</f>
        <v>-5.77056347*x0**8/(x2**2*(0.5 - x1)**8*(x3 + x4/x3)**4) + 0.0402611*x0**4*(0.25*x2*x3 + 0.25*x2*x4 + 0.25*x2*exp(x3)**0.5 - 0.5*exp(x3)**0.5 + 1 + 0.25*x4**4/x1**4)**4/(x1**3*x4**4) + 9.31625416*x0**4*x2/(x1**4*x4**5) - 84.69321961*x0**4*(0.11*x2*x3 + 0.11*x2/x4 + sin(0.1*x3/x4) + 1/x1)**4/(x1**4*x4**4) + 727.7789841*x0**4/(x1**8*x4**4) - 8.14135851</v>
      </c>
      <c r="I1156" s="17">
        <f t="shared" si="102"/>
        <v>1</v>
      </c>
      <c r="J1156" s="17">
        <f t="shared" si="103"/>
        <v>0</v>
      </c>
      <c r="K1156" s="4">
        <f t="shared" si="104"/>
        <v>0</v>
      </c>
      <c r="L1156" s="3">
        <f>_xlfn.IFNA(VLOOKUP(CONCATENATE($A1156,"_",$B1156), 'Srbench noise 0.01'!$A$1:$AH$1291, 32, FALSE),"")</f>
        <v>0.99839314999999995</v>
      </c>
      <c r="M1156" s="17">
        <f>_xlfn.IFNA(VLOOKUP(CONCATENATE($A1156,"_",$B1156), 'Srbench noise 0.01'!$A$1:$AH$1291, 34, FALSE),"")</f>
        <v>251.79145453000001</v>
      </c>
      <c r="N1156" s="17">
        <f>_xlfn.IFNA(VLOOKUP(CONCATENATE($A1156,"_",$B1156), 'Srbench noise 0.01'!$A$1:$AH$1291, 16, FALSE),"")</f>
        <v>85</v>
      </c>
      <c r="O1156" s="17">
        <f>_xlfn.IFNA(VLOOKUP(CONCATENATE($A1156,"_",$B1156), 'Srbench noise 0.01'!$A$1:$AH$1291, 18, FALSE),"")</f>
        <v>3605.8</v>
      </c>
      <c r="P1156" s="17" t="str">
        <f>_xlfn.IFNA(VLOOKUP(CONCATENATE($A1156,"_",$B1156), 'Srbench noise 0.01'!$A$1:$AH$1291, 28, FALSE),"")</f>
        <v>101.67*x0**4*(-x1 + 0.5*x2 - 0.42*x4 + 0.42*exp(x3)**0.5)**4*sin(x1**(-3))/(x3**2*x4**4) - 256.47*x0**4*x2*(cos(x2)**2)**0.5*log(x3)/(x1**4*x4**4) - 16.18*x0**4*(-x1 + 0.91*x2 + 0.91*x3 - x4)**4/(x1**4*x4**4) - 28.28*x0*x3 + 74.52</v>
      </c>
      <c r="Q1156" s="17">
        <f t="shared" si="105"/>
        <v>0</v>
      </c>
      <c r="R1156" s="17">
        <f t="shared" si="106"/>
        <v>0</v>
      </c>
      <c r="S1156" s="4">
        <f t="shared" si="107"/>
        <v>0</v>
      </c>
    </row>
    <row r="1157" spans="1:19" x14ac:dyDescent="0.25">
      <c r="A1157" t="s">
        <v>125</v>
      </c>
      <c r="B1157">
        <v>14423</v>
      </c>
      <c r="C1157" t="str">
        <f>VLOOKUP(A1157,'srbench true models'!$A$1:$B$133,2,FALSE)</f>
        <v xml:space="preserve"> -32/5*G**4/c**5*(m1*m2)**2*(m1+m2)/r**5</v>
      </c>
      <c r="D1157" s="3">
        <f>_xlfn.IFNA(VLOOKUP(CONCATENATE($A1157,"_",$B1157), 'Srbench noise 0'!$A$1:$AH$1291, 32, FALSE),"")</f>
        <v>0.99862519000000005</v>
      </c>
      <c r="E1157" s="17">
        <f>_xlfn.IFNA(VLOOKUP(CONCATENATE($A1157,"_",$B1157), 'Srbench noise 0'!$A$1:$AH$1291, 34, FALSE),"")</f>
        <v>268.14277335999998</v>
      </c>
      <c r="F1157" s="17">
        <f>_xlfn.IFNA(VLOOKUP(CONCATENATE($A1157,"_",$B1157), 'Srbench noise 0'!$A$1:$AH$1291, 16, FALSE),"")</f>
        <v>109</v>
      </c>
      <c r="G1157" s="17">
        <f>_xlfn.IFNA(VLOOKUP(CONCATENATE($A1157,"_",$B1157), 'Srbench noise 0'!$A$1:$AH$1291, 18, FALSE),"")</f>
        <v>3603.7</v>
      </c>
      <c r="H1157" s="17" t="str">
        <f>_xlfn.IFNA(VLOOKUP(CONCATENATE($A1157,"_",$B1157), 'Srbench noise 0'!$A$1:$AH$1291, 28, FALSE),"")</f>
        <v>-441.20568951*x0/x1 + 615.29391978 - 611.99549368/x4 + 244.34064076/x3 + 0.01093664*(-x0*x1*x3 + x0*x2 + x0*x3**2 - x0*x4 + 0.5*x2)**4/(x1**3*x4**4) + 0.16028334*(x0*x3 + 0.5*x0 - x4**2 + (x0*exp(x2))**0.5 - x1*x4/x0)**4/(x1**4*x4**3) - 11.26045816*(-x0*x1 + x0*x2 + x0*x3 - x0*x4)**4/(x1**4*x4**4)</v>
      </c>
      <c r="I1157" s="17">
        <f t="shared" ref="I1157:I1220" si="108">IF(D1157&gt;0.999,1,0)</f>
        <v>0</v>
      </c>
      <c r="J1157" s="17">
        <f t="shared" ref="J1157:J1220" si="109">IF(AND(D1157=1, E1157&lt;0.000001),1,IF(AND(D1157&gt;0.999,E1157&lt;0.001),"?",0))</f>
        <v>0</v>
      </c>
      <c r="K1157" s="4">
        <f t="shared" ref="K1157:K1220" si="110">IF(J1157&lt;&gt;"?",J1157,"")</f>
        <v>0</v>
      </c>
      <c r="L1157" s="3">
        <f>_xlfn.IFNA(VLOOKUP(CONCATENATE($A1157,"_",$B1157), 'Srbench noise 0.01'!$A$1:$AH$1291, 32, FALSE),"")</f>
        <v>0.99866449000000002</v>
      </c>
      <c r="M1157" s="17">
        <f>_xlfn.IFNA(VLOOKUP(CONCATENATE($A1157,"_",$B1157), 'Srbench noise 0.01'!$A$1:$AH$1291, 34, FALSE),"")</f>
        <v>264.28279186999998</v>
      </c>
      <c r="N1157" s="17">
        <f>_xlfn.IFNA(VLOOKUP(CONCATENATE($A1157,"_",$B1157), 'Srbench noise 0.01'!$A$1:$AH$1291, 16, FALSE),"")</f>
        <v>110</v>
      </c>
      <c r="O1157" s="17">
        <f>_xlfn.IFNA(VLOOKUP(CONCATENATE($A1157,"_",$B1157), 'Srbench noise 0.01'!$A$1:$AH$1291, 18, FALSE),"")</f>
        <v>3603.5</v>
      </c>
      <c r="P1157" s="17" t="str">
        <f>_xlfn.IFNA(VLOOKUP(CONCATENATE($A1157,"_",$B1157), 'Srbench noise 0.01'!$A$1:$AH$1291, 28, FALSE),"")</f>
        <v>-210.65*x0**2/x1**2 + 407.83 - 591.32/x4 + 487.37/(x2*x3) + 0.01*(-x0*x1*x3 + x0*x2 + x0*x3**2 - x0*x4)**4/(x1**3*x4**4) + 0.16*(x0*x3 - x4**2 + (x0*exp(x2))**0.5 + 1 - x1*x4/x0)**4*sin(x4**(-3))/x1**4 - 11.03*(-x0*x1 + x0*x2 + x0*x3 - x0*x4)**4/(x1**4*x4**4)</v>
      </c>
      <c r="Q1157" s="17">
        <f t="shared" ref="Q1157:Q1220" si="111">IF(L1157&gt;0.999,1,0)</f>
        <v>0</v>
      </c>
      <c r="R1157" s="17">
        <f t="shared" ref="R1157:R1220" si="112">IF(AND(L1157=1, M1157&lt;0.000001),1,IF(AND(L1157&gt;0.999,M1157&lt;0.001),"?",0))</f>
        <v>0</v>
      </c>
      <c r="S1157" s="4">
        <f t="shared" ref="S1157:S1220" si="113">IF(R1157&lt;&gt;"?",R1157,"")</f>
        <v>0</v>
      </c>
    </row>
    <row r="1158" spans="1:19" x14ac:dyDescent="0.25">
      <c r="A1158" t="s">
        <v>125</v>
      </c>
      <c r="B1158">
        <v>15795</v>
      </c>
      <c r="C1158" t="str">
        <f>VLOOKUP(A1158,'srbench true models'!$A$1:$B$133,2,FALSE)</f>
        <v xml:space="preserve"> -32/5*G**4/c**5*(m1*m2)**2*(m1+m2)/r**5</v>
      </c>
      <c r="D1158" s="3">
        <f>_xlfn.IFNA(VLOOKUP(CONCATENATE($A1158,"_",$B1158), 'Srbench noise 0'!$A$1:$AH$1291, 32, FALSE),"")</f>
        <v>0.99997188000000004</v>
      </c>
      <c r="E1158" s="17">
        <f>_xlfn.IFNA(VLOOKUP(CONCATENATE($A1158,"_",$B1158), 'Srbench noise 0'!$A$1:$AH$1291, 34, FALSE),"")</f>
        <v>35.565018449999997</v>
      </c>
      <c r="F1158" s="17">
        <f>_xlfn.IFNA(VLOOKUP(CONCATENATE($A1158,"_",$B1158), 'Srbench noise 0'!$A$1:$AH$1291, 16, FALSE),"")</f>
        <v>138</v>
      </c>
      <c r="G1158" s="17">
        <f>_xlfn.IFNA(VLOOKUP(CONCATENATE($A1158,"_",$B1158), 'Srbench noise 0'!$A$1:$AH$1291, 18, FALSE),"")</f>
        <v>3601.7</v>
      </c>
      <c r="H1158" s="17" t="str">
        <f>_xlfn.IFNA(VLOOKUP(CONCATENATE($A1158,"_",$B1158), 'Srbench noise 0'!$A$1:$AH$1291, 28, FALSE),"")</f>
        <v>379.92638314*x2*sin(x1**(-5))/(x3*x4**5) + 2.77833338 - 163.75221251*(x0*x2 + x0/x2)**2*sin(x1**(-5))/(x3*x4**5) - 3.87002658*x2*(x2 + 1)**2*(0.32138782*x0*x3 + x0)**4/(x1**5*x4**5) + 32.52397109*(x2 + 1)**2*(x0 - 0.1*x0/(x3 + 1.5/x3**5) + 0.1*x0/x3 + 0.1*x2/(x3 + 1.5/x3**5))**4/(x1**5*x4**5) - 1.03613225*(x0*x3 + x0)**4*(x2*x3/(0.5*x3 + 1)**2 + 0.125*x2)**2/(x1**5*x4**5)</v>
      </c>
      <c r="I1158" s="17">
        <f t="shared" si="108"/>
        <v>1</v>
      </c>
      <c r="J1158" s="17">
        <f t="shared" si="109"/>
        <v>0</v>
      </c>
      <c r="K1158" s="4">
        <f t="shared" si="110"/>
        <v>0</v>
      </c>
      <c r="L1158" s="3">
        <f>_xlfn.IFNA(VLOOKUP(CONCATENATE($A1158,"_",$B1158), 'Srbench noise 0.01'!$A$1:$AH$1291, 32, FALSE),"")</f>
        <v>0.99996742999999999</v>
      </c>
      <c r="M1158" s="17">
        <f>_xlfn.IFNA(VLOOKUP(CONCATENATE($A1158,"_",$B1158), 'Srbench noise 0.01'!$A$1:$AH$1291, 34, FALSE),"")</f>
        <v>38.273426630000003</v>
      </c>
      <c r="N1158" s="17">
        <f>_xlfn.IFNA(VLOOKUP(CONCATENATE($A1158,"_",$B1158), 'Srbench noise 0.01'!$A$1:$AH$1291, 16, FALSE),"")</f>
        <v>80</v>
      </c>
      <c r="O1158" s="17">
        <f>_xlfn.IFNA(VLOOKUP(CONCATENATE($A1158,"_",$B1158), 'Srbench noise 0.01'!$A$1:$AH$1291, 18, FALSE),"")</f>
        <v>3603.2</v>
      </c>
      <c r="P1158" s="17" t="str">
        <f>_xlfn.IFNA(VLOOKUP(CONCATENATE($A1158,"_",$B1158), 'Srbench noise 0.01'!$A$1:$AH$1291, 28, FALSE),"")</f>
        <v>(-0.9*x0**4*x2*(x2 + 1)**2*(x3 + 1)**4 + (x3 + 0.5)*(-0.66*x0**4*x2*(x3 + 1)**4 + 0.62*x0**4*(x3 + 1)**4 + 4.78*(x2 + 1)**2*(0.16*x0**2 + x0 + 0.16*(x2*x3**0.5)**0.5)**4))/(x1**5*x4**5*(x3 + 0.5))</v>
      </c>
      <c r="Q1158" s="17">
        <f t="shared" si="111"/>
        <v>1</v>
      </c>
      <c r="R1158" s="17">
        <f t="shared" si="112"/>
        <v>0</v>
      </c>
      <c r="S1158" s="4">
        <f t="shared" si="113"/>
        <v>0</v>
      </c>
    </row>
    <row r="1159" spans="1:19" x14ac:dyDescent="0.25">
      <c r="A1159" t="s">
        <v>125</v>
      </c>
      <c r="B1159">
        <v>16850</v>
      </c>
      <c r="C1159" t="str">
        <f>VLOOKUP(A1159,'srbench true models'!$A$1:$B$133,2,FALSE)</f>
        <v xml:space="preserve"> -32/5*G**4/c**5*(m1*m2)**2*(m1+m2)/r**5</v>
      </c>
      <c r="D1159" s="3">
        <f>_xlfn.IFNA(VLOOKUP(CONCATENATE($A1159,"_",$B1159), 'Srbench noise 0'!$A$1:$AH$1291, 32, FALSE),"")</f>
        <v>1</v>
      </c>
      <c r="E1159" s="17">
        <f>_xlfn.IFNA(VLOOKUP(CONCATENATE($A1159,"_",$B1159), 'Srbench noise 0'!$A$1:$AH$1291, 34, FALSE),"")</f>
        <v>0</v>
      </c>
      <c r="F1159" s="17">
        <f>_xlfn.IFNA(VLOOKUP(CONCATENATE($A1159,"_",$B1159), 'Srbench noise 0'!$A$1:$AH$1291, 16, FALSE),"")</f>
        <v>27</v>
      </c>
      <c r="G1159" s="17">
        <f>_xlfn.IFNA(VLOOKUP(CONCATENATE($A1159,"_",$B1159), 'Srbench noise 0'!$A$1:$AH$1291, 18, FALSE),"")</f>
        <v>3058.7</v>
      </c>
      <c r="H1159" s="17" t="str">
        <f>_xlfn.IFNA(VLOOKUP(CONCATENATE($A1159,"_",$B1159), 'Srbench noise 0'!$A$1:$AH$1291, 28, FALSE),"")</f>
        <v>x0**4*(-6.4*x2**3*x3**2 - 6.4*x2**2*x3**3)/(x1**5*x4**5)</v>
      </c>
      <c r="I1159" s="17">
        <f t="shared" si="108"/>
        <v>1</v>
      </c>
      <c r="J1159" s="17">
        <f t="shared" si="109"/>
        <v>1</v>
      </c>
      <c r="K1159" s="4">
        <f t="shared" si="110"/>
        <v>1</v>
      </c>
      <c r="L1159" s="3">
        <f>_xlfn.IFNA(VLOOKUP(CONCATENATE($A1159,"_",$B1159), 'Srbench noise 0.01'!$A$1:$AH$1291, 32, FALSE),"")</f>
        <v>0.99985345999999997</v>
      </c>
      <c r="M1159" s="17">
        <f>_xlfn.IFNA(VLOOKUP(CONCATENATE($A1159,"_",$B1159), 'Srbench noise 0.01'!$A$1:$AH$1291, 34, FALSE),"")</f>
        <v>84.597710840000005</v>
      </c>
      <c r="N1159" s="17">
        <f>_xlfn.IFNA(VLOOKUP(CONCATENATE($A1159,"_",$B1159), 'Srbench noise 0.01'!$A$1:$AH$1291, 16, FALSE),"")</f>
        <v>56</v>
      </c>
      <c r="O1159" s="17">
        <f>_xlfn.IFNA(VLOOKUP(CONCATENATE($A1159,"_",$B1159), 'Srbench noise 0.01'!$A$1:$AH$1291, 18, FALSE),"")</f>
        <v>3602.7</v>
      </c>
      <c r="P1159" s="17" t="str">
        <f>_xlfn.IFNA(VLOOKUP(CONCATENATE($A1159,"_",$B1159), 'Srbench noise 0.01'!$A$1:$AH$1291, 28, FALSE),"")</f>
        <v>(2.32*x0**4*x2*x3**2 - 30.43*x0**4*x3**3*log(0.67*x2 + 1.2)**4 - 2.32*x0**4*x3**2*(0.67*x2 + 1)**4 + 7*x1**5*x4**5)/(x1**5*x4**5)</v>
      </c>
      <c r="Q1159" s="17">
        <f t="shared" si="111"/>
        <v>1</v>
      </c>
      <c r="R1159" s="17">
        <f t="shared" si="112"/>
        <v>0</v>
      </c>
      <c r="S1159" s="4">
        <f t="shared" si="113"/>
        <v>0</v>
      </c>
    </row>
    <row r="1160" spans="1:19" x14ac:dyDescent="0.25">
      <c r="A1160" t="s">
        <v>125</v>
      </c>
      <c r="B1160">
        <v>21962</v>
      </c>
      <c r="C1160" t="str">
        <f>VLOOKUP(A1160,'srbench true models'!$A$1:$B$133,2,FALSE)</f>
        <v xml:space="preserve"> -32/5*G**4/c**5*(m1*m2)**2*(m1+m2)/r**5</v>
      </c>
      <c r="D1160" s="3">
        <f>_xlfn.IFNA(VLOOKUP(CONCATENATE($A1160,"_",$B1160), 'Srbench noise 0'!$A$1:$AH$1291, 32, FALSE),"")</f>
        <v>0.99952246</v>
      </c>
      <c r="E1160" s="17">
        <f>_xlfn.IFNA(VLOOKUP(CONCATENATE($A1160,"_",$B1160), 'Srbench noise 0'!$A$1:$AH$1291, 34, FALSE),"")</f>
        <v>155.18843419000001</v>
      </c>
      <c r="F1160" s="17">
        <f>_xlfn.IFNA(VLOOKUP(CONCATENATE($A1160,"_",$B1160), 'Srbench noise 0'!$A$1:$AH$1291, 16, FALSE),"")</f>
        <v>170</v>
      </c>
      <c r="G1160" s="17">
        <f>_xlfn.IFNA(VLOOKUP(CONCATENATE($A1160,"_",$B1160), 'Srbench noise 0'!$A$1:$AH$1291, 18, FALSE),"")</f>
        <v>3600.5</v>
      </c>
      <c r="H1160" s="17" t="str">
        <f>_xlfn.IFNA(VLOOKUP(CONCATENATE($A1160,"_",$B1160), 'Srbench noise 0'!$A$1:$AH$1291, 28, FALSE),"")</f>
        <v>(-1.8461579*x1**10*x4**9 + 8.0e-7*x1**5*x4**5*(x0 + exp(x3))**4*log(x2 + sin(x0*(x3 - 1)))**4 + x1**5*x4**4*(-0.14364088*4**x0*x2*(x0 + x3)**4*log(x2 + sin(x0 - 1))**4 + 0.59680439*4**x0*(x0 + x3)**4*log(x2 + sin(x0 - 1))**4 - 246.27502207*4**x0*(0.1*x0 - 0.1*x3 + 1)**4*log(x2**2*sin(x0 - 1) + x2) - 36.08149555*x0**4*x2**2*(0.31830989*x3 + 1)**4 + 698.68575515*x0**4*x2 - 22.71670454*x0**2*(x0 + 1)**4 + 45.42060553*x0*(-0.31830989*x2 + 0.31830989*x3 + 1)**4*log(x0*x2 + sin(x0 + x2 - 1))**4))/(x1**10*x4**9)</v>
      </c>
      <c r="I1160" s="17">
        <f t="shared" si="108"/>
        <v>1</v>
      </c>
      <c r="J1160" s="17">
        <f t="shared" si="109"/>
        <v>0</v>
      </c>
      <c r="K1160" s="4">
        <f t="shared" si="110"/>
        <v>0</v>
      </c>
      <c r="L1160" s="3">
        <f>_xlfn.IFNA(VLOOKUP(CONCATENATE($A1160,"_",$B1160), 'Srbench noise 0.01'!$A$1:$AH$1291, 32, FALSE),"")</f>
        <v>0.99994764000000003</v>
      </c>
      <c r="M1160" s="17">
        <f>_xlfn.IFNA(VLOOKUP(CONCATENATE($A1160,"_",$B1160), 'Srbench noise 0.01'!$A$1:$AH$1291, 34, FALSE),"")</f>
        <v>51.389405230000001</v>
      </c>
      <c r="N1160" s="17">
        <f>_xlfn.IFNA(VLOOKUP(CONCATENATE($A1160,"_",$B1160), 'Srbench noise 0.01'!$A$1:$AH$1291, 16, FALSE),"")</f>
        <v>61</v>
      </c>
      <c r="O1160" s="17">
        <f>_xlfn.IFNA(VLOOKUP(CONCATENATE($A1160,"_",$B1160), 'Srbench noise 0.01'!$A$1:$AH$1291, 18, FALSE),"")</f>
        <v>3601.2</v>
      </c>
      <c r="P1160" s="17" t="str">
        <f>_xlfn.IFNA(VLOOKUP(CONCATENATE($A1160,"_",$B1160), 'Srbench noise 0.01'!$A$1:$AH$1291, 28, FALSE),"")</f>
        <v>1.2*x0**4*x2**5/(x1**5*x4**5) + 4.96*x0**4*x2**4*x3/(x1**5*x4**5) - 1.2*x0**4*x2*(x2 + x3)**4/(x1**5*x4**5) + 0.31*x0**4*x3**5/(x1**5*x4**5)</v>
      </c>
      <c r="Q1160" s="17">
        <f t="shared" si="111"/>
        <v>1</v>
      </c>
      <c r="R1160" s="17">
        <f t="shared" si="112"/>
        <v>0</v>
      </c>
      <c r="S1160" s="4">
        <f t="shared" si="113"/>
        <v>0</v>
      </c>
    </row>
    <row r="1161" spans="1:19" x14ac:dyDescent="0.25">
      <c r="A1161" t="s">
        <v>125</v>
      </c>
      <c r="B1161">
        <v>23654</v>
      </c>
      <c r="C1161" t="str">
        <f>VLOOKUP(A1161,'srbench true models'!$A$1:$B$133,2,FALSE)</f>
        <v xml:space="preserve"> -32/5*G**4/c**5*(m1*m2)**2*(m1+m2)/r**5</v>
      </c>
      <c r="D1161" s="3">
        <f>_xlfn.IFNA(VLOOKUP(CONCATENATE($A1161,"_",$B1161), 'Srbench noise 0'!$A$1:$AH$1291, 32, FALSE),"")</f>
        <v>0.99803776</v>
      </c>
      <c r="E1161" s="17">
        <f>_xlfn.IFNA(VLOOKUP(CONCATENATE($A1161,"_",$B1161), 'Srbench noise 0'!$A$1:$AH$1291, 34, FALSE),"")</f>
        <v>303.32009584000002</v>
      </c>
      <c r="F1161" s="17">
        <f>_xlfn.IFNA(VLOOKUP(CONCATENATE($A1161,"_",$B1161), 'Srbench noise 0'!$A$1:$AH$1291, 16, FALSE),"")</f>
        <v>177</v>
      </c>
      <c r="G1161" s="17">
        <f>_xlfn.IFNA(VLOOKUP(CONCATENATE($A1161,"_",$B1161), 'Srbench noise 0'!$A$1:$AH$1291, 18, FALSE),"")</f>
        <v>3601.3</v>
      </c>
      <c r="H1161" s="17" t="str">
        <f>_xlfn.IFNA(VLOOKUP(CONCATENATE($A1161,"_",$B1161), 'Srbench noise 0'!$A$1:$AH$1291, 28, FALSE),"")</f>
        <v>48.23499117*x0**4/(x1**4*x4**4) + 1.40209898*x0**4*(0.38941834*x2 + 1)**8*(-0.25058521*x3 - 0.27842801*x4 + 1)**4/(x1**5*x4**3) - 27.56740742*x0**4*(0.38941834*x2 + 1)**4*(0.2864789*x3 - 0.31830989*x4 + 1)**4/(x1**5*x4**4) + 55.92057051*x0**4*(0.2864789*x3 - 0.31830989*x4 + 1)**4/(x1**5*x4**4) + 9.62759536*x0**4*(0.5*x2/x3 + 1)**4/(x1**5*x4**15) - 17687.64126027*x0**4*(0.5*x2 + 1)**4*(-0.63661977*x4 + 1/(0.2864789*x3 + 1))**4/(x1**5*x4**60) - 4.49088994*(0.5*x2/x1 + 1/x1)**4*(-0.2864789*x0*x4 - 0.18237813*x4 + 1/(x3*(0.2864789*x3 + 1)))**4 + 5.67740314</v>
      </c>
      <c r="I1161" s="17">
        <f t="shared" si="108"/>
        <v>0</v>
      </c>
      <c r="J1161" s="17">
        <f t="shared" si="109"/>
        <v>0</v>
      </c>
      <c r="K1161" s="4">
        <f t="shared" si="110"/>
        <v>0</v>
      </c>
      <c r="L1161" s="3">
        <f>_xlfn.IFNA(VLOOKUP(CONCATENATE($A1161,"_",$B1161), 'Srbench noise 0.01'!$A$1:$AH$1291, 32, FALSE),"")</f>
        <v>0.99825832000000003</v>
      </c>
      <c r="M1161" s="17">
        <f>_xlfn.IFNA(VLOOKUP(CONCATENATE($A1161,"_",$B1161), 'Srbench noise 0.01'!$A$1:$AH$1291, 34, FALSE),"")</f>
        <v>285.76469199000002</v>
      </c>
      <c r="N1161" s="17">
        <f>_xlfn.IFNA(VLOOKUP(CONCATENATE($A1161,"_",$B1161), 'Srbench noise 0.01'!$A$1:$AH$1291, 16, FALSE),"")</f>
        <v>74</v>
      </c>
      <c r="O1161" s="17">
        <f>_xlfn.IFNA(VLOOKUP(CONCATENATE($A1161,"_",$B1161), 'Srbench noise 0.01'!$A$1:$AH$1291, 18, FALSE),"")</f>
        <v>3603.2</v>
      </c>
      <c r="P1161" s="17" t="str">
        <f>_xlfn.IFNA(VLOOKUP(CONCATENATE($A1161,"_",$B1161), 'Srbench noise 0.01'!$A$1:$AH$1291, 28, FALSE),"")</f>
        <v>x0**4*(-9.96*x3*(0.37*x2 + 1)**4*(0.58*x3**0.5 - 0.33*x4 + 1)**4 + x4**4*(-13.92*x3 + 13.55*(0.46*x2 + 1)**4*(-0.33*x4 + 0.5*log(x3) + 1)**4*sin(x4**(-4))) + 63.2*(0.24*x3 + 1)**4)/(x1**5*x4**4)</v>
      </c>
      <c r="Q1161" s="17">
        <f t="shared" si="111"/>
        <v>0</v>
      </c>
      <c r="R1161" s="17">
        <f t="shared" si="112"/>
        <v>0</v>
      </c>
      <c r="S1161" s="4">
        <f t="shared" si="113"/>
        <v>0</v>
      </c>
    </row>
    <row r="1162" spans="1:19" x14ac:dyDescent="0.25">
      <c r="A1162" t="s">
        <v>125</v>
      </c>
      <c r="B1162">
        <v>28020</v>
      </c>
      <c r="C1162" t="str">
        <f>VLOOKUP(A1162,'srbench true models'!$A$1:$B$133,2,FALSE)</f>
        <v xml:space="preserve"> -32/5*G**4/c**5*(m1*m2)**2*(m1+m2)/r**5</v>
      </c>
      <c r="D1162" s="3">
        <f>_xlfn.IFNA(VLOOKUP(CONCATENATE($A1162,"_",$B1162), 'Srbench noise 0'!$A$1:$AH$1291, 32, FALSE),"")</f>
        <v>0.98662939999999999</v>
      </c>
      <c r="E1162" s="17">
        <f>_xlfn.IFNA(VLOOKUP(CONCATENATE($A1162,"_",$B1162), 'Srbench noise 0'!$A$1:$AH$1291, 34, FALSE),"")</f>
        <v>765.37433284999997</v>
      </c>
      <c r="F1162" s="17">
        <f>_xlfn.IFNA(VLOOKUP(CONCATENATE($A1162,"_",$B1162), 'Srbench noise 0'!$A$1:$AH$1291, 16, FALSE),"")</f>
        <v>154</v>
      </c>
      <c r="G1162" s="17">
        <f>_xlfn.IFNA(VLOOKUP(CONCATENATE($A1162,"_",$B1162), 'Srbench noise 0'!$A$1:$AH$1291, 18, FALSE),"")</f>
        <v>3604.6</v>
      </c>
      <c r="H1162" s="17" t="str">
        <f>_xlfn.IFNA(VLOOKUP(CONCATENATE($A1162,"_",$B1162), 'Srbench noise 0'!$A$1:$AH$1291, 28, FALSE),"")</f>
        <v>-1.89357213*x0**4*x3**2*(0.83333333*x2 + 1)**4/(x1**4*x4**5) + 34.11863011*x0**4*x3*(x1 + cos(x2 + 1))**4/(x1**4*x4**5) - 2.31684487*x1**5*x2/x4 + 36.24974213 - 7.88220559*x1**5/(x0**4*x4) + 252.37193578*x1**3*x2/(x0**4*(x1/x3 - 1/x1 + x4/x0 + 1/x0)**4) + 357.59271777*x2*x4/(x0**4*(x1/x3 - 1/x1 + x4/x0 + 1/x0)**4) - 149.11127908*x2*x3**2/(x0**4*x1*(x1**2/x3 - 1 + x1/x0 + x4/x0)**4)</v>
      </c>
      <c r="I1162" s="17">
        <f t="shared" si="108"/>
        <v>0</v>
      </c>
      <c r="J1162" s="17">
        <f t="shared" si="109"/>
        <v>0</v>
      </c>
      <c r="K1162" s="4">
        <f t="shared" si="110"/>
        <v>0</v>
      </c>
      <c r="L1162" s="3">
        <f>_xlfn.IFNA(VLOOKUP(CONCATENATE($A1162,"_",$B1162), 'Srbench noise 0.01'!$A$1:$AH$1291, 32, FALSE),"")</f>
        <v>0.99536064999999996</v>
      </c>
      <c r="M1162" s="17">
        <f>_xlfn.IFNA(VLOOKUP(CONCATENATE($A1162,"_",$B1162), 'Srbench noise 0.01'!$A$1:$AH$1291, 34, FALSE),"")</f>
        <v>450.84464847999999</v>
      </c>
      <c r="N1162" s="17">
        <f>_xlfn.IFNA(VLOOKUP(CONCATENATE($A1162,"_",$B1162), 'Srbench noise 0.01'!$A$1:$AH$1291, 16, FALSE),"")</f>
        <v>147</v>
      </c>
      <c r="O1162" s="17">
        <f>_xlfn.IFNA(VLOOKUP(CONCATENATE($A1162,"_",$B1162), 'Srbench noise 0.01'!$A$1:$AH$1291, 18, FALSE),"")</f>
        <v>3606.1</v>
      </c>
      <c r="P1162" s="17" t="str">
        <f>_xlfn.IFNA(VLOOKUP(CONCATENATE($A1162,"_",$B1162), 'Srbench noise 0.01'!$A$1:$AH$1291, 28, FALSE),"")</f>
        <v>-8.51*x0**4*x3**2*(0.5*x2 + 1)**4/(x1**4*x4**4) + 26.73*x0**4*x3**2/(x1**4*x4**4) - 0.37*x0*(x2 + 1)**4 + 8.23*x3*(x2 + 1)**4/(x1/x0 + x4/x0)**4 - 2.25*x4*(x2 + 1)**4/(x1/(x0 + x4) + x4/x0)**4 + 0.6*(x0/x3 + x2)**4 + 16.63 + 3.47*(x2 + 1)**4/(x1*(x1/x3 + x1**2*log(x4)/x0 + 1/x0)**4) - 0.04*(x0*x3 + x2 - 0.5)**6*sin(x4**(-8))/x1**8</v>
      </c>
      <c r="Q1162" s="17">
        <f t="shared" si="111"/>
        <v>0</v>
      </c>
      <c r="R1162" s="17">
        <f t="shared" si="112"/>
        <v>0</v>
      </c>
      <c r="S1162" s="4">
        <f t="shared" si="113"/>
        <v>0</v>
      </c>
    </row>
    <row r="1163" spans="1:19" x14ac:dyDescent="0.25">
      <c r="A1163" t="s">
        <v>125</v>
      </c>
      <c r="B1163">
        <v>29910</v>
      </c>
      <c r="C1163" t="str">
        <f>VLOOKUP(A1163,'srbench true models'!$A$1:$B$133,2,FALSE)</f>
        <v xml:space="preserve"> -32/5*G**4/c**5*(m1*m2)**2*(m1+m2)/r**5</v>
      </c>
      <c r="D1163" s="3">
        <f>_xlfn.IFNA(VLOOKUP(CONCATENATE($A1163,"_",$B1163), 'Srbench noise 0'!$A$1:$AH$1291, 32, FALSE),"")</f>
        <v>0.99994161000000004</v>
      </c>
      <c r="E1163" s="17">
        <f>_xlfn.IFNA(VLOOKUP(CONCATENATE($A1163,"_",$B1163), 'Srbench noise 0'!$A$1:$AH$1291, 34, FALSE),"")</f>
        <v>52.737885499999997</v>
      </c>
      <c r="F1163" s="17">
        <f>_xlfn.IFNA(VLOOKUP(CONCATENATE($A1163,"_",$B1163), 'Srbench noise 0'!$A$1:$AH$1291, 16, FALSE),"")</f>
        <v>133</v>
      </c>
      <c r="G1163" s="17">
        <f>_xlfn.IFNA(VLOOKUP(CONCATENATE($A1163,"_",$B1163), 'Srbench noise 0'!$A$1:$AH$1291, 18, FALSE),"")</f>
        <v>3601.3</v>
      </c>
      <c r="H1163" s="17" t="str">
        <f>_xlfn.IFNA(VLOOKUP(CONCATENATE($A1163,"_",$B1163), 'Srbench noise 0'!$A$1:$AH$1291, 28, FALSE),"")</f>
        <v>(-37.81326892*x0**4*x1**16 + 82.86332636*x0**4*x1**14*x2 + 77.90944731*x0**4*x1**14*x3 - 115.0178505*x0**4*x1**13*x2*x3 - 0.04408912*x0**4*x1**12*(x2 + 1)**4*(x3 + 1)**4 + 1.96338462*x0**4*x1**12*(0.5*x2*x3 - 1 + 0.5/x3)**4 + 0.00098541*x1**13*x2*(0.5*x0*x2 + x2 + 0.5*x3**2)**4/sin(1/x0)**4 + 0.00013662*x1**13*x3*(0.5*x0*x2 + x2 + 0.5*x3**2)**4/sin(1/x0)**4)/(x1**17*x4**5)</v>
      </c>
      <c r="I1163" s="17">
        <f t="shared" si="108"/>
        <v>1</v>
      </c>
      <c r="J1163" s="17">
        <f t="shared" si="109"/>
        <v>0</v>
      </c>
      <c r="K1163" s="4">
        <f t="shared" si="110"/>
        <v>0</v>
      </c>
      <c r="L1163" s="3">
        <f>_xlfn.IFNA(VLOOKUP(CONCATENATE($A1163,"_",$B1163), 'Srbench noise 0.01'!$A$1:$AH$1291, 32, FALSE),"")</f>
        <v>0.99988246999999997</v>
      </c>
      <c r="M1163" s="17">
        <f>_xlfn.IFNA(VLOOKUP(CONCATENATE($A1163,"_",$B1163), 'Srbench noise 0.01'!$A$1:$AH$1291, 34, FALSE),"")</f>
        <v>74.824279189999999</v>
      </c>
      <c r="N1163" s="17">
        <f>_xlfn.IFNA(VLOOKUP(CONCATENATE($A1163,"_",$B1163), 'Srbench noise 0.01'!$A$1:$AH$1291, 16, FALSE),"")</f>
        <v>101</v>
      </c>
      <c r="O1163" s="17">
        <f>_xlfn.IFNA(VLOOKUP(CONCATENATE($A1163,"_",$B1163), 'Srbench noise 0.01'!$A$1:$AH$1291, 18, FALSE),"")</f>
        <v>3600.8</v>
      </c>
      <c r="P1163" s="17" t="str">
        <f>_xlfn.IFNA(VLOOKUP(CONCATENATE($A1163,"_",$B1163), 'Srbench noise 0.01'!$A$1:$AH$1291, 28, FALSE),"")</f>
        <v>-61.62*2**x2*x0**4*x3**5/(x1**5*x4**5*(x3 + 1/x3)**4) - 68.94*x0**4*x2/(x1**5*x4**5) + 0.26*x0**4*x3**6/(x1**5*x4**5) - 0.98*x0**4*x3*(x2 + x3 - 1)**4/(x1**5*x4**5) - 1.3*x0**4*(-x3 + sin(x2) - 1)**4/(x1**5*x4**5) + 68.94*x0**4/(x1**5*x4**5) + 11.19</v>
      </c>
      <c r="Q1163" s="17">
        <f t="shared" si="111"/>
        <v>1</v>
      </c>
      <c r="R1163" s="17">
        <f t="shared" si="112"/>
        <v>0</v>
      </c>
      <c r="S1163" s="4">
        <f t="shared" si="113"/>
        <v>0</v>
      </c>
    </row>
    <row r="1164" spans="1:19" x14ac:dyDescent="0.25">
      <c r="A1164" t="s">
        <v>15</v>
      </c>
      <c r="B1164">
        <v>860</v>
      </c>
      <c r="C1164" t="str">
        <f>VLOOKUP(A1164,'srbench true models'!$A$1:$B$133,2,FALSE)</f>
        <v xml:space="preserve"> 20 - x - (x * y)/(1+0.5 * x**2)</v>
      </c>
      <c r="D1164" s="3">
        <f>_xlfn.IFNA(VLOOKUP(CONCATENATE($A1164,"_",$B1164), 'Srbench noise 0'!$A$1:$AH$1291, 32, FALSE),"")</f>
        <v>1</v>
      </c>
      <c r="E1164" s="17">
        <f>_xlfn.IFNA(VLOOKUP(CONCATENATE($A1164,"_",$B1164), 'Srbench noise 0'!$A$1:$AH$1291, 34, FALSE),"")</f>
        <v>0</v>
      </c>
      <c r="F1164" s="17">
        <f>_xlfn.IFNA(VLOOKUP(CONCATENATE($A1164,"_",$B1164), 'Srbench noise 0'!$A$1:$AH$1291, 16, FALSE),"")</f>
        <v>16</v>
      </c>
      <c r="G1164" s="17">
        <f>_xlfn.IFNA(VLOOKUP(CONCATENATE($A1164,"_",$B1164), 'Srbench noise 0'!$A$1:$AH$1291, 18, FALSE),"")</f>
        <v>121.5</v>
      </c>
      <c r="H1164" s="17" t="str">
        <f>_xlfn.IFNA(VLOOKUP(CONCATENATE($A1164,"_",$B1164), 'Srbench noise 0'!$A$1:$AH$1291, 28, FALSE),"")</f>
        <v>-2*x0*x1/(x0**2 + 2) - x0 + 20</v>
      </c>
      <c r="I1164" s="17">
        <f t="shared" si="108"/>
        <v>1</v>
      </c>
      <c r="J1164" s="17">
        <f t="shared" si="109"/>
        <v>1</v>
      </c>
      <c r="K1164" s="4">
        <f t="shared" si="110"/>
        <v>1</v>
      </c>
      <c r="L1164" s="3">
        <f>_xlfn.IFNA(VLOOKUP(CONCATENATE($A1164,"_",$B1164), 'Srbench noise 0.01'!$A$1:$AH$1291, 32, FALSE),"")</f>
        <v>0.99990652999999996</v>
      </c>
      <c r="M1164" s="17">
        <f>_xlfn.IFNA(VLOOKUP(CONCATENATE($A1164,"_",$B1164), 'Srbench noise 0.01'!$A$1:$AH$1291, 34, FALSE),"")</f>
        <v>2.423281E-2</v>
      </c>
      <c r="N1164" s="17">
        <f>_xlfn.IFNA(VLOOKUP(CONCATENATE($A1164,"_",$B1164), 'Srbench noise 0.01'!$A$1:$AH$1291, 16, FALSE),"")</f>
        <v>11</v>
      </c>
      <c r="O1164" s="17">
        <f>_xlfn.IFNA(VLOOKUP(CONCATENATE($A1164,"_",$B1164), 'Srbench noise 0.01'!$A$1:$AH$1291, 18, FALSE),"")</f>
        <v>7.4</v>
      </c>
      <c r="P1164" s="17" t="str">
        <f>_xlfn.IFNA(VLOOKUP(CONCATENATE($A1164,"_",$B1164), 'Srbench noise 0.01'!$A$1:$AH$1291, 28, FALSE),"")</f>
        <v>-1.01*x0 + 20.17 - 1.98*x1/x0</v>
      </c>
      <c r="Q1164" s="17">
        <f t="shared" si="111"/>
        <v>1</v>
      </c>
      <c r="R1164" s="17">
        <f t="shared" si="112"/>
        <v>0</v>
      </c>
      <c r="S1164" s="4">
        <f t="shared" si="113"/>
        <v>0</v>
      </c>
    </row>
    <row r="1165" spans="1:19" x14ac:dyDescent="0.25">
      <c r="A1165" t="s">
        <v>15</v>
      </c>
      <c r="B1165">
        <v>4426</v>
      </c>
      <c r="C1165" t="str">
        <f>VLOOKUP(A1165,'srbench true models'!$A$1:$B$133,2,FALSE)</f>
        <v xml:space="preserve"> 20 - x - (x * y)/(1+0.5 * x**2)</v>
      </c>
      <c r="D1165" s="3">
        <f>_xlfn.IFNA(VLOOKUP(CONCATENATE($A1165,"_",$B1165), 'Srbench noise 0'!$A$1:$AH$1291, 32, FALSE),"")</f>
        <v>1</v>
      </c>
      <c r="E1165" s="17">
        <f>_xlfn.IFNA(VLOOKUP(CONCATENATE($A1165,"_",$B1165), 'Srbench noise 0'!$A$1:$AH$1291, 34, FALSE),"")</f>
        <v>0</v>
      </c>
      <c r="F1165" s="17">
        <f>_xlfn.IFNA(VLOOKUP(CONCATENATE($A1165,"_",$B1165), 'Srbench noise 0'!$A$1:$AH$1291, 16, FALSE),"")</f>
        <v>16</v>
      </c>
      <c r="G1165" s="17">
        <f>_xlfn.IFNA(VLOOKUP(CONCATENATE($A1165,"_",$B1165), 'Srbench noise 0'!$A$1:$AH$1291, 18, FALSE),"")</f>
        <v>164.3</v>
      </c>
      <c r="H1165" s="17" t="str">
        <f>_xlfn.IFNA(VLOOKUP(CONCATENATE($A1165,"_",$B1165), 'Srbench noise 0'!$A$1:$AH$1291, 28, FALSE),"")</f>
        <v>-2*x0*x1/(x0**2 + 2) - x0 + 20</v>
      </c>
      <c r="I1165" s="17">
        <f t="shared" si="108"/>
        <v>1</v>
      </c>
      <c r="J1165" s="17">
        <f t="shared" si="109"/>
        <v>1</v>
      </c>
      <c r="K1165" s="4">
        <f t="shared" si="110"/>
        <v>1</v>
      </c>
      <c r="L1165" s="3">
        <f>_xlfn.IFNA(VLOOKUP(CONCATENATE($A1165,"_",$B1165), 'Srbench noise 0.01'!$A$1:$AH$1291, 32, FALSE),"")</f>
        <v>0.99932889999999996</v>
      </c>
      <c r="M1165" s="17">
        <f>_xlfn.IFNA(VLOOKUP(CONCATENATE($A1165,"_",$B1165), 'Srbench noise 0.01'!$A$1:$AH$1291, 34, FALSE),"")</f>
        <v>5.3521800000000001E-2</v>
      </c>
      <c r="N1165" s="17">
        <f>_xlfn.IFNA(VLOOKUP(CONCATENATE($A1165,"_",$B1165), 'Srbench noise 0.01'!$A$1:$AH$1291, 16, FALSE),"")</f>
        <v>11</v>
      </c>
      <c r="O1165" s="17">
        <f>_xlfn.IFNA(VLOOKUP(CONCATENATE($A1165,"_",$B1165), 'Srbench noise 0.01'!$A$1:$AH$1291, 18, FALSE),"")</f>
        <v>4.0999999999999996</v>
      </c>
      <c r="P1165" s="17" t="str">
        <f>_xlfn.IFNA(VLOOKUP(CONCATENATE($A1165,"_",$B1165), 'Srbench noise 0.01'!$A$1:$AH$1291, 28, FALSE),"")</f>
        <v>-1.01*x0 + 20.2 - 1.98*x1/x0</v>
      </c>
      <c r="Q1165" s="17">
        <f t="shared" si="111"/>
        <v>1</v>
      </c>
      <c r="R1165" s="17">
        <f t="shared" si="112"/>
        <v>0</v>
      </c>
      <c r="S1165" s="4">
        <f t="shared" si="113"/>
        <v>0</v>
      </c>
    </row>
    <row r="1166" spans="1:19" x14ac:dyDescent="0.25">
      <c r="A1166" t="s">
        <v>15</v>
      </c>
      <c r="B1166">
        <v>5390</v>
      </c>
      <c r="C1166" t="str">
        <f>VLOOKUP(A1166,'srbench true models'!$A$1:$B$133,2,FALSE)</f>
        <v xml:space="preserve"> 20 - x - (x * y)/(1+0.5 * x**2)</v>
      </c>
      <c r="D1166" s="3">
        <f>_xlfn.IFNA(VLOOKUP(CONCATENATE($A1166,"_",$B1166), 'Srbench noise 0'!$A$1:$AH$1291, 32, FALSE),"")</f>
        <v>1</v>
      </c>
      <c r="E1166" s="17">
        <f>_xlfn.IFNA(VLOOKUP(CONCATENATE($A1166,"_",$B1166), 'Srbench noise 0'!$A$1:$AH$1291, 34, FALSE),"")</f>
        <v>0</v>
      </c>
      <c r="F1166" s="17">
        <f>_xlfn.IFNA(VLOOKUP(CONCATENATE($A1166,"_",$B1166), 'Srbench noise 0'!$A$1:$AH$1291, 16, FALSE),"")</f>
        <v>16</v>
      </c>
      <c r="G1166" s="17">
        <f>_xlfn.IFNA(VLOOKUP(CONCATENATE($A1166,"_",$B1166), 'Srbench noise 0'!$A$1:$AH$1291, 18, FALSE),"")</f>
        <v>63.2</v>
      </c>
      <c r="H1166" s="17" t="str">
        <f>_xlfn.IFNA(VLOOKUP(CONCATENATE($A1166,"_",$B1166), 'Srbench noise 0'!$A$1:$AH$1291, 28, FALSE),"")</f>
        <v>-2*x0*x1/(x0**2 + 2) - x0 + 20</v>
      </c>
      <c r="I1166" s="17">
        <f t="shared" si="108"/>
        <v>1</v>
      </c>
      <c r="J1166" s="17">
        <f t="shared" si="109"/>
        <v>1</v>
      </c>
      <c r="K1166" s="4">
        <f t="shared" si="110"/>
        <v>1</v>
      </c>
      <c r="L1166" s="3">
        <f>_xlfn.IFNA(VLOOKUP(CONCATENATE($A1166,"_",$B1166), 'Srbench noise 0.01'!$A$1:$AH$1291, 32, FALSE),"")</f>
        <v>0.99891485000000002</v>
      </c>
      <c r="M1166" s="17">
        <f>_xlfn.IFNA(VLOOKUP(CONCATENATE($A1166,"_",$B1166), 'Srbench noise 0.01'!$A$1:$AH$1291, 34, FALSE),"")</f>
        <v>9.3912620000000002E-2</v>
      </c>
      <c r="N1166" s="17">
        <f>_xlfn.IFNA(VLOOKUP(CONCATENATE($A1166,"_",$B1166), 'Srbench noise 0.01'!$A$1:$AH$1291, 16, FALSE),"")</f>
        <v>11</v>
      </c>
      <c r="O1166" s="17">
        <f>_xlfn.IFNA(VLOOKUP(CONCATENATE($A1166,"_",$B1166), 'Srbench noise 0.01'!$A$1:$AH$1291, 18, FALSE),"")</f>
        <v>6.9</v>
      </c>
      <c r="P1166" s="17" t="str">
        <f>_xlfn.IFNA(VLOOKUP(CONCATENATE($A1166,"_",$B1166), 'Srbench noise 0.01'!$A$1:$AH$1291, 28, FALSE),"")</f>
        <v>-1.01*x0 + 20.21 - 1.99*x1/x0</v>
      </c>
      <c r="Q1166" s="17">
        <f t="shared" si="111"/>
        <v>0</v>
      </c>
      <c r="R1166" s="17">
        <f t="shared" si="112"/>
        <v>0</v>
      </c>
      <c r="S1166" s="4">
        <f t="shared" si="113"/>
        <v>0</v>
      </c>
    </row>
    <row r="1167" spans="1:19" x14ac:dyDescent="0.25">
      <c r="A1167" t="s">
        <v>15</v>
      </c>
      <c r="B1167">
        <v>14423</v>
      </c>
      <c r="C1167" t="str">
        <f>VLOOKUP(A1167,'srbench true models'!$A$1:$B$133,2,FALSE)</f>
        <v xml:space="preserve"> 20 - x - (x * y)/(1+0.5 * x**2)</v>
      </c>
      <c r="D1167" s="3">
        <f>_xlfn.IFNA(VLOOKUP(CONCATENATE($A1167,"_",$B1167), 'Srbench noise 0'!$A$1:$AH$1291, 32, FALSE),"")</f>
        <v>1</v>
      </c>
      <c r="E1167" s="17">
        <f>_xlfn.IFNA(VLOOKUP(CONCATENATE($A1167,"_",$B1167), 'Srbench noise 0'!$A$1:$AH$1291, 34, FALSE),"")</f>
        <v>0</v>
      </c>
      <c r="F1167" s="17">
        <f>_xlfn.IFNA(VLOOKUP(CONCATENATE($A1167,"_",$B1167), 'Srbench noise 0'!$A$1:$AH$1291, 16, FALSE),"")</f>
        <v>16</v>
      </c>
      <c r="G1167" s="17">
        <f>_xlfn.IFNA(VLOOKUP(CONCATENATE($A1167,"_",$B1167), 'Srbench noise 0'!$A$1:$AH$1291, 18, FALSE),"")</f>
        <v>124.1</v>
      </c>
      <c r="H1167" s="17" t="str">
        <f>_xlfn.IFNA(VLOOKUP(CONCATENATE($A1167,"_",$B1167), 'Srbench noise 0'!$A$1:$AH$1291, 28, FALSE),"")</f>
        <v>-2*x0*x1/(x0**2 + 2) - x0 + 20</v>
      </c>
      <c r="I1167" s="17">
        <f t="shared" si="108"/>
        <v>1</v>
      </c>
      <c r="J1167" s="17">
        <f t="shared" si="109"/>
        <v>1</v>
      </c>
      <c r="K1167" s="4">
        <f t="shared" si="110"/>
        <v>1</v>
      </c>
      <c r="L1167" s="3">
        <f>_xlfn.IFNA(VLOOKUP(CONCATENATE($A1167,"_",$B1167), 'Srbench noise 0.01'!$A$1:$AH$1291, 32, FALSE),"")</f>
        <v>0.99858168999999997</v>
      </c>
      <c r="M1167" s="17">
        <f>_xlfn.IFNA(VLOOKUP(CONCATENATE($A1167,"_",$B1167), 'Srbench noise 0.01'!$A$1:$AH$1291, 34, FALSE),"")</f>
        <v>9.4673359999999998E-2</v>
      </c>
      <c r="N1167" s="17">
        <f>_xlfn.IFNA(VLOOKUP(CONCATENATE($A1167,"_",$B1167), 'Srbench noise 0.01'!$A$1:$AH$1291, 16, FALSE),"")</f>
        <v>11</v>
      </c>
      <c r="O1167" s="17">
        <f>_xlfn.IFNA(VLOOKUP(CONCATENATE($A1167,"_",$B1167), 'Srbench noise 0.01'!$A$1:$AH$1291, 18, FALSE),"")</f>
        <v>3.6</v>
      </c>
      <c r="P1167" s="17" t="str">
        <f>_xlfn.IFNA(VLOOKUP(CONCATENATE($A1167,"_",$B1167), 'Srbench noise 0.01'!$A$1:$AH$1291, 28, FALSE),"")</f>
        <v>-1.01*x0 + 20.16 - 1.98*x1/x0</v>
      </c>
      <c r="Q1167" s="17">
        <f t="shared" si="111"/>
        <v>0</v>
      </c>
      <c r="R1167" s="17">
        <f t="shared" si="112"/>
        <v>0</v>
      </c>
      <c r="S1167" s="4">
        <f t="shared" si="113"/>
        <v>0</v>
      </c>
    </row>
    <row r="1168" spans="1:19" x14ac:dyDescent="0.25">
      <c r="A1168" t="s">
        <v>15</v>
      </c>
      <c r="B1168">
        <v>15795</v>
      </c>
      <c r="C1168" t="str">
        <f>VLOOKUP(A1168,'srbench true models'!$A$1:$B$133,2,FALSE)</f>
        <v xml:space="preserve"> 20 - x - (x * y)/(1+0.5 * x**2)</v>
      </c>
      <c r="D1168" s="3">
        <f>_xlfn.IFNA(VLOOKUP(CONCATENATE($A1168,"_",$B1168), 'Srbench noise 0'!$A$1:$AH$1291, 32, FALSE),"")</f>
        <v>1</v>
      </c>
      <c r="E1168" s="17">
        <f>_xlfn.IFNA(VLOOKUP(CONCATENATE($A1168,"_",$B1168), 'Srbench noise 0'!$A$1:$AH$1291, 34, FALSE),"")</f>
        <v>0</v>
      </c>
      <c r="F1168" s="17">
        <f>_xlfn.IFNA(VLOOKUP(CONCATENATE($A1168,"_",$B1168), 'Srbench noise 0'!$A$1:$AH$1291, 16, FALSE),"")</f>
        <v>17</v>
      </c>
      <c r="G1168" s="17">
        <f>_xlfn.IFNA(VLOOKUP(CONCATENATE($A1168,"_",$B1168), 'Srbench noise 0'!$A$1:$AH$1291, 18, FALSE),"")</f>
        <v>371.2</v>
      </c>
      <c r="H1168" s="17" t="str">
        <f>_xlfn.IFNA(VLOOKUP(CONCATENATE($A1168,"_",$B1168), 'Srbench noise 0'!$A$1:$AH$1291, 28, FALSE),"")</f>
        <v>-x0 - 2*x1/(x0 + 2/x0) + 20</v>
      </c>
      <c r="I1168" s="17">
        <f t="shared" si="108"/>
        <v>1</v>
      </c>
      <c r="J1168" s="17">
        <f t="shared" si="109"/>
        <v>1</v>
      </c>
      <c r="K1168" s="4">
        <f t="shared" si="110"/>
        <v>1</v>
      </c>
      <c r="L1168" s="3">
        <f>_xlfn.IFNA(VLOOKUP(CONCATENATE($A1168,"_",$B1168), 'Srbench noise 0.01'!$A$1:$AH$1291, 32, FALSE),"")</f>
        <v>0.99989923999999997</v>
      </c>
      <c r="M1168" s="17">
        <f>_xlfn.IFNA(VLOOKUP(CONCATENATE($A1168,"_",$B1168), 'Srbench noise 0.01'!$A$1:$AH$1291, 34, FALSE),"")</f>
        <v>2.9353560000000001E-2</v>
      </c>
      <c r="N1168" s="17">
        <f>_xlfn.IFNA(VLOOKUP(CONCATENATE($A1168,"_",$B1168), 'Srbench noise 0.01'!$A$1:$AH$1291, 16, FALSE),"")</f>
        <v>21</v>
      </c>
      <c r="O1168" s="17">
        <f>_xlfn.IFNA(VLOOKUP(CONCATENATE($A1168,"_",$B1168), 'Srbench noise 0.01'!$A$1:$AH$1291, 18, FALSE),"")</f>
        <v>7.8</v>
      </c>
      <c r="P1168" s="17" t="str">
        <f>_xlfn.IFNA(VLOOKUP(CONCATENATE($A1168,"_",$B1168), 'Srbench noise 0.01'!$A$1:$AH$1291, 28, FALSE),"")</f>
        <v>-0.98*x0 + 19.71 + 2.13/(-x0/x1 - 1/x1)</v>
      </c>
      <c r="Q1168" s="17">
        <f t="shared" si="111"/>
        <v>1</v>
      </c>
      <c r="R1168" s="17">
        <f t="shared" si="112"/>
        <v>0</v>
      </c>
      <c r="S1168" s="4">
        <f t="shared" si="113"/>
        <v>0</v>
      </c>
    </row>
    <row r="1169" spans="1:19" x14ac:dyDescent="0.25">
      <c r="A1169" t="s">
        <v>15</v>
      </c>
      <c r="B1169">
        <v>16850</v>
      </c>
      <c r="C1169" t="str">
        <f>VLOOKUP(A1169,'srbench true models'!$A$1:$B$133,2,FALSE)</f>
        <v xml:space="preserve"> 20 - x - (x * y)/(1+0.5 * x**2)</v>
      </c>
      <c r="D1169" s="3">
        <f>_xlfn.IFNA(VLOOKUP(CONCATENATE($A1169,"_",$B1169), 'Srbench noise 0'!$A$1:$AH$1291, 32, FALSE),"")</f>
        <v>0.99923669000000004</v>
      </c>
      <c r="E1169" s="17">
        <f>_xlfn.IFNA(VLOOKUP(CONCATENATE($A1169,"_",$B1169), 'Srbench noise 0'!$A$1:$AH$1291, 34, FALSE),"")</f>
        <v>6.4238740000000003E-2</v>
      </c>
      <c r="F1169" s="17">
        <f>_xlfn.IFNA(VLOOKUP(CONCATENATE($A1169,"_",$B1169), 'Srbench noise 0'!$A$1:$AH$1291, 16, FALSE),"")</f>
        <v>13</v>
      </c>
      <c r="G1169" s="17">
        <f>_xlfn.IFNA(VLOOKUP(CONCATENATE($A1169,"_",$B1169), 'Srbench noise 0'!$A$1:$AH$1291, 18, FALSE),"")</f>
        <v>1904.2</v>
      </c>
      <c r="H1169" s="17" t="str">
        <f>_xlfn.IFNA(VLOOKUP(CONCATENATE($A1169,"_",$B1169), 'Srbench noise 0'!$A$1:$AH$1291, 28, FALSE),"")</f>
        <v>-1.00379085*x0 - 2.00772313*x1/(x0 + 0.2) + 20.05464615</v>
      </c>
      <c r="I1169" s="17">
        <f t="shared" si="108"/>
        <v>1</v>
      </c>
      <c r="J1169" s="17">
        <f t="shared" si="109"/>
        <v>0</v>
      </c>
      <c r="K1169" s="4">
        <f t="shared" si="110"/>
        <v>0</v>
      </c>
      <c r="L1169" s="3">
        <f>_xlfn.IFNA(VLOOKUP(CONCATENATE($A1169,"_",$B1169), 'Srbench noise 0.01'!$A$1:$AH$1291, 32, FALSE),"")</f>
        <v>0.99845866000000005</v>
      </c>
      <c r="M1169" s="17">
        <f>_xlfn.IFNA(VLOOKUP(CONCATENATE($A1169,"_",$B1169), 'Srbench noise 0.01'!$A$1:$AH$1291, 34, FALSE),"")</f>
        <v>9.1284069999999995E-2</v>
      </c>
      <c r="N1169" s="17">
        <f>_xlfn.IFNA(VLOOKUP(CONCATENATE($A1169,"_",$B1169), 'Srbench noise 0.01'!$A$1:$AH$1291, 16, FALSE),"")</f>
        <v>11</v>
      </c>
      <c r="O1169" s="17">
        <f>_xlfn.IFNA(VLOOKUP(CONCATENATE($A1169,"_",$B1169), 'Srbench noise 0.01'!$A$1:$AH$1291, 18, FALSE),"")</f>
        <v>4.3</v>
      </c>
      <c r="P1169" s="17" t="str">
        <f>_xlfn.IFNA(VLOOKUP(CONCATENATE($A1169,"_",$B1169), 'Srbench noise 0.01'!$A$1:$AH$1291, 28, FALSE),"")</f>
        <v>-1.01*x0 + 20.13 - 1.98*x1/x0</v>
      </c>
      <c r="Q1169" s="17">
        <f t="shared" si="111"/>
        <v>0</v>
      </c>
      <c r="R1169" s="17">
        <f t="shared" si="112"/>
        <v>0</v>
      </c>
      <c r="S1169" s="4">
        <f t="shared" si="113"/>
        <v>0</v>
      </c>
    </row>
    <row r="1170" spans="1:19" x14ac:dyDescent="0.25">
      <c r="A1170" t="s">
        <v>15</v>
      </c>
      <c r="B1170">
        <v>21962</v>
      </c>
      <c r="C1170" t="str">
        <f>VLOOKUP(A1170,'srbench true models'!$A$1:$B$133,2,FALSE)</f>
        <v xml:space="preserve"> 20 - x - (x * y)/(1+0.5 * x**2)</v>
      </c>
      <c r="D1170" s="3">
        <f>_xlfn.IFNA(VLOOKUP(CONCATENATE($A1170,"_",$B1170), 'Srbench noise 0'!$A$1:$AH$1291, 32, FALSE),"")</f>
        <v>0.99999448999999996</v>
      </c>
      <c r="E1170" s="17">
        <f>_xlfn.IFNA(VLOOKUP(CONCATENATE($A1170,"_",$B1170), 'Srbench noise 0'!$A$1:$AH$1291, 34, FALSE),"")</f>
        <v>6.4080999999999999E-3</v>
      </c>
      <c r="F1170" s="17">
        <f>_xlfn.IFNA(VLOOKUP(CONCATENATE($A1170,"_",$B1170), 'Srbench noise 0'!$A$1:$AH$1291, 16, FALSE),"")</f>
        <v>13</v>
      </c>
      <c r="G1170" s="17">
        <f>_xlfn.IFNA(VLOOKUP(CONCATENATE($A1170,"_",$B1170), 'Srbench noise 0'!$A$1:$AH$1291, 18, FALSE),"")</f>
        <v>2021.9</v>
      </c>
      <c r="H1170" s="17" t="str">
        <f>_xlfn.IFNA(VLOOKUP(CONCATENATE($A1170,"_",$B1170), 'Srbench noise 0'!$A$1:$AH$1291, 28, FALSE),"")</f>
        <v>-0.99623722*x0 - 2.05435819*x1/(x0 + 0.5) + 19.95559817</v>
      </c>
      <c r="I1170" s="17">
        <f t="shared" si="108"/>
        <v>1</v>
      </c>
      <c r="J1170" s="17">
        <f t="shared" si="109"/>
        <v>0</v>
      </c>
      <c r="K1170" s="4">
        <f t="shared" si="110"/>
        <v>0</v>
      </c>
      <c r="L1170" s="3">
        <f>_xlfn.IFNA(VLOOKUP(CONCATENATE($A1170,"_",$B1170), 'Srbench noise 0.01'!$A$1:$AH$1291, 32, FALSE),"")</f>
        <v>0.99982212999999998</v>
      </c>
      <c r="M1170" s="17">
        <f>_xlfn.IFNA(VLOOKUP(CONCATENATE($A1170,"_",$B1170), 'Srbench noise 0.01'!$A$1:$AH$1291, 34, FALSE),"")</f>
        <v>3.6397779999999998E-2</v>
      </c>
      <c r="N1170" s="17">
        <f>_xlfn.IFNA(VLOOKUP(CONCATENATE($A1170,"_",$B1170), 'Srbench noise 0.01'!$A$1:$AH$1291, 16, FALSE),"")</f>
        <v>11</v>
      </c>
      <c r="O1170" s="17">
        <f>_xlfn.IFNA(VLOOKUP(CONCATENATE($A1170,"_",$B1170), 'Srbench noise 0.01'!$A$1:$AH$1291, 18, FALSE),"")</f>
        <v>3.8</v>
      </c>
      <c r="P1170" s="17" t="str">
        <f>_xlfn.IFNA(VLOOKUP(CONCATENATE($A1170,"_",$B1170), 'Srbench noise 0.01'!$A$1:$AH$1291, 28, FALSE),"")</f>
        <v>-1.01*x0 + 20.12 - 1.98*x1/x0</v>
      </c>
      <c r="Q1170" s="17">
        <f t="shared" si="111"/>
        <v>1</v>
      </c>
      <c r="R1170" s="17">
        <f t="shared" si="112"/>
        <v>0</v>
      </c>
      <c r="S1170" s="4">
        <f t="shared" si="113"/>
        <v>0</v>
      </c>
    </row>
    <row r="1171" spans="1:19" x14ac:dyDescent="0.25">
      <c r="A1171" t="s">
        <v>15</v>
      </c>
      <c r="B1171">
        <v>23654</v>
      </c>
      <c r="C1171" t="str">
        <f>VLOOKUP(A1171,'srbench true models'!$A$1:$B$133,2,FALSE)</f>
        <v xml:space="preserve"> 20 - x - (x * y)/(1+0.5 * x**2)</v>
      </c>
      <c r="D1171" s="3">
        <f>_xlfn.IFNA(VLOOKUP(CONCATENATE($A1171,"_",$B1171), 'Srbench noise 0'!$A$1:$AH$1291, 32, FALSE),"")</f>
        <v>1</v>
      </c>
      <c r="E1171" s="17">
        <f>_xlfn.IFNA(VLOOKUP(CONCATENATE($A1171,"_",$B1171), 'Srbench noise 0'!$A$1:$AH$1291, 34, FALSE),"")</f>
        <v>0</v>
      </c>
      <c r="F1171" s="17">
        <f>_xlfn.IFNA(VLOOKUP(CONCATENATE($A1171,"_",$B1171), 'Srbench noise 0'!$A$1:$AH$1291, 16, FALSE),"")</f>
        <v>23</v>
      </c>
      <c r="G1171" s="17">
        <f>_xlfn.IFNA(VLOOKUP(CONCATENATE($A1171,"_",$B1171), 'Srbench noise 0'!$A$1:$AH$1291, 18, FALSE),"")</f>
        <v>37.1</v>
      </c>
      <c r="H1171" s="17" t="str">
        <f>_xlfn.IFNA(VLOOKUP(CONCATENATE($A1171,"_",$B1171), 'Srbench noise 0'!$A$1:$AH$1291, 28, FALSE),"")</f>
        <v>-x0 + 20 - 1/(0.5*x0/x1 + 1/(x0*x1))</v>
      </c>
      <c r="I1171" s="17">
        <f t="shared" si="108"/>
        <v>1</v>
      </c>
      <c r="J1171" s="17">
        <f t="shared" si="109"/>
        <v>1</v>
      </c>
      <c r="K1171" s="4">
        <f t="shared" si="110"/>
        <v>1</v>
      </c>
      <c r="L1171" s="3">
        <f>_xlfn.IFNA(VLOOKUP(CONCATENATE($A1171,"_",$B1171), 'Srbench noise 0.01'!$A$1:$AH$1291, 32, FALSE),"")</f>
        <v>0.99996118000000001</v>
      </c>
      <c r="M1171" s="17">
        <f>_xlfn.IFNA(VLOOKUP(CONCATENATE($A1171,"_",$B1171), 'Srbench noise 0.01'!$A$1:$AH$1291, 34, FALSE),"")</f>
        <v>1.359557E-2</v>
      </c>
      <c r="N1171" s="17">
        <f>_xlfn.IFNA(VLOOKUP(CONCATENATE($A1171,"_",$B1171), 'Srbench noise 0.01'!$A$1:$AH$1291, 16, FALSE),"")</f>
        <v>21</v>
      </c>
      <c r="O1171" s="17">
        <f>_xlfn.IFNA(VLOOKUP(CONCATENATE($A1171,"_",$B1171), 'Srbench noise 0.01'!$A$1:$AH$1291, 18, FALSE),"")</f>
        <v>7.6</v>
      </c>
      <c r="P1171" s="17" t="str">
        <f>_xlfn.IFNA(VLOOKUP(CONCATENATE($A1171,"_",$B1171), 'Srbench noise 0.01'!$A$1:$AH$1291, 28, FALSE),"")</f>
        <v>-0.98*x0 + 19.74 + 2.13/(-x0/x1 - 1/x1)</v>
      </c>
      <c r="Q1171" s="17">
        <f t="shared" si="111"/>
        <v>1</v>
      </c>
      <c r="R1171" s="17">
        <f t="shared" si="112"/>
        <v>0</v>
      </c>
      <c r="S1171" s="4">
        <f t="shared" si="113"/>
        <v>0</v>
      </c>
    </row>
    <row r="1172" spans="1:19" x14ac:dyDescent="0.25">
      <c r="A1172" t="s">
        <v>15</v>
      </c>
      <c r="B1172">
        <v>28020</v>
      </c>
      <c r="C1172" t="str">
        <f>VLOOKUP(A1172,'srbench true models'!$A$1:$B$133,2,FALSE)</f>
        <v xml:space="preserve"> 20 - x - (x * y)/(1+0.5 * x**2)</v>
      </c>
      <c r="D1172" s="3">
        <f>_xlfn.IFNA(VLOOKUP(CONCATENATE($A1172,"_",$B1172), 'Srbench noise 0'!$A$1:$AH$1291, 32, FALSE),"")</f>
        <v>1</v>
      </c>
      <c r="E1172" s="17">
        <f>_xlfn.IFNA(VLOOKUP(CONCATENATE($A1172,"_",$B1172), 'Srbench noise 0'!$A$1:$AH$1291, 34, FALSE),"")</f>
        <v>0</v>
      </c>
      <c r="F1172" s="17">
        <f>_xlfn.IFNA(VLOOKUP(CONCATENATE($A1172,"_",$B1172), 'Srbench noise 0'!$A$1:$AH$1291, 16, FALSE),"")</f>
        <v>17</v>
      </c>
      <c r="G1172" s="17">
        <f>_xlfn.IFNA(VLOOKUP(CONCATENATE($A1172,"_",$B1172), 'Srbench noise 0'!$A$1:$AH$1291, 18, FALSE),"")</f>
        <v>315.3</v>
      </c>
      <c r="H1172" s="17" t="str">
        <f>_xlfn.IFNA(VLOOKUP(CONCATENATE($A1172,"_",$B1172), 'Srbench noise 0'!$A$1:$AH$1291, 28, FALSE),"")</f>
        <v>-x0 - 2*x1/(x0 + 2/x0) + 20</v>
      </c>
      <c r="I1172" s="17">
        <f t="shared" si="108"/>
        <v>1</v>
      </c>
      <c r="J1172" s="17">
        <f t="shared" si="109"/>
        <v>1</v>
      </c>
      <c r="K1172" s="4">
        <f t="shared" si="110"/>
        <v>1</v>
      </c>
      <c r="L1172" s="3">
        <f>_xlfn.IFNA(VLOOKUP(CONCATENATE($A1172,"_",$B1172), 'Srbench noise 0.01'!$A$1:$AH$1291, 32, FALSE),"")</f>
        <v>0.99955965000000002</v>
      </c>
      <c r="M1172" s="17">
        <f>_xlfn.IFNA(VLOOKUP(CONCATENATE($A1172,"_",$B1172), 'Srbench noise 0.01'!$A$1:$AH$1291, 34, FALSE),"")</f>
        <v>5.4839819999999997E-2</v>
      </c>
      <c r="N1172" s="17">
        <f>_xlfn.IFNA(VLOOKUP(CONCATENATE($A1172,"_",$B1172), 'Srbench noise 0.01'!$A$1:$AH$1291, 16, FALSE),"")</f>
        <v>15</v>
      </c>
      <c r="O1172" s="17">
        <f>_xlfn.IFNA(VLOOKUP(CONCATENATE($A1172,"_",$B1172), 'Srbench noise 0.01'!$A$1:$AH$1291, 18, FALSE),"")</f>
        <v>5.7</v>
      </c>
      <c r="P1172" s="17" t="str">
        <f>_xlfn.IFNA(VLOOKUP(CONCATENATE($A1172,"_",$B1172), 'Srbench noise 0.01'!$A$1:$AH$1291, 28, FALSE),"")</f>
        <v>-0.97*x0 + 19.03 + 1.96*(3.14 - x1)/x0</v>
      </c>
      <c r="Q1172" s="17">
        <f t="shared" si="111"/>
        <v>1</v>
      </c>
      <c r="R1172" s="17">
        <f t="shared" si="112"/>
        <v>0</v>
      </c>
      <c r="S1172" s="4">
        <f t="shared" si="113"/>
        <v>0</v>
      </c>
    </row>
    <row r="1173" spans="1:19" x14ac:dyDescent="0.25">
      <c r="A1173" t="s">
        <v>15</v>
      </c>
      <c r="B1173">
        <v>29910</v>
      </c>
      <c r="C1173" t="str">
        <f>VLOOKUP(A1173,'srbench true models'!$A$1:$B$133,2,FALSE)</f>
        <v xml:space="preserve"> 20 - x - (x * y)/(1+0.5 * x**2)</v>
      </c>
      <c r="D1173" s="3">
        <f>_xlfn.IFNA(VLOOKUP(CONCATENATE($A1173,"_",$B1173), 'Srbench noise 0'!$A$1:$AH$1291, 32, FALSE),"")</f>
        <v>1</v>
      </c>
      <c r="E1173" s="17">
        <f>_xlfn.IFNA(VLOOKUP(CONCATENATE($A1173,"_",$B1173), 'Srbench noise 0'!$A$1:$AH$1291, 34, FALSE),"")</f>
        <v>0</v>
      </c>
      <c r="F1173" s="17">
        <f>_xlfn.IFNA(VLOOKUP(CONCATENATE($A1173,"_",$B1173), 'Srbench noise 0'!$A$1:$AH$1291, 16, FALSE),"")</f>
        <v>17</v>
      </c>
      <c r="G1173" s="17">
        <f>_xlfn.IFNA(VLOOKUP(CONCATENATE($A1173,"_",$B1173), 'Srbench noise 0'!$A$1:$AH$1291, 18, FALSE),"")</f>
        <v>178.7</v>
      </c>
      <c r="H1173" s="17" t="str">
        <f>_xlfn.IFNA(VLOOKUP(CONCATENATE($A1173,"_",$B1173), 'Srbench noise 0'!$A$1:$AH$1291, 28, FALSE),"")</f>
        <v>-x0 - 2*x1/(x0 + 2/x0) + 20</v>
      </c>
      <c r="I1173" s="17">
        <f t="shared" si="108"/>
        <v>1</v>
      </c>
      <c r="J1173" s="17">
        <f t="shared" si="109"/>
        <v>1</v>
      </c>
      <c r="K1173" s="4">
        <f t="shared" si="110"/>
        <v>1</v>
      </c>
      <c r="L1173" s="3">
        <f>_xlfn.IFNA(VLOOKUP(CONCATENATE($A1173,"_",$B1173), 'Srbench noise 0.01'!$A$1:$AH$1291, 32, FALSE),"")</f>
        <v>0.99922833</v>
      </c>
      <c r="M1173" s="17">
        <f>_xlfn.IFNA(VLOOKUP(CONCATENATE($A1173,"_",$B1173), 'Srbench noise 0.01'!$A$1:$AH$1291, 34, FALSE),"")</f>
        <v>6.2514440000000004E-2</v>
      </c>
      <c r="N1173" s="17">
        <f>_xlfn.IFNA(VLOOKUP(CONCATENATE($A1173,"_",$B1173), 'Srbench noise 0.01'!$A$1:$AH$1291, 16, FALSE),"")</f>
        <v>11</v>
      </c>
      <c r="O1173" s="17">
        <f>_xlfn.IFNA(VLOOKUP(CONCATENATE($A1173,"_",$B1173), 'Srbench noise 0.01'!$A$1:$AH$1291, 18, FALSE),"")</f>
        <v>3.8</v>
      </c>
      <c r="P1173" s="17" t="str">
        <f>_xlfn.IFNA(VLOOKUP(CONCATENATE($A1173,"_",$B1173), 'Srbench noise 0.01'!$A$1:$AH$1291, 28, FALSE),"")</f>
        <v>-1.01*x0 + 20.21 - 1.98*x1/x0</v>
      </c>
      <c r="Q1173" s="17">
        <f t="shared" si="111"/>
        <v>1</v>
      </c>
      <c r="R1173" s="17">
        <f t="shared" si="112"/>
        <v>0</v>
      </c>
      <c r="S1173" s="4">
        <f t="shared" si="113"/>
        <v>0</v>
      </c>
    </row>
    <row r="1174" spans="1:19" x14ac:dyDescent="0.25">
      <c r="A1174" t="s">
        <v>11</v>
      </c>
      <c r="B1174">
        <v>860</v>
      </c>
      <c r="C1174" t="str">
        <f>VLOOKUP(A1174,'srbench true models'!$A$1:$B$133,2,FALSE)</f>
        <v xml:space="preserve"> 10 - (x * y)/(1+0.5 * x**2)</v>
      </c>
      <c r="D1174" s="3">
        <f>_xlfn.IFNA(VLOOKUP(CONCATENATE($A1174,"_",$B1174), 'Srbench noise 0'!$A$1:$AH$1291, 32, FALSE),"")</f>
        <v>0.99999632999999999</v>
      </c>
      <c r="E1174" s="17">
        <f>_xlfn.IFNA(VLOOKUP(CONCATENATE($A1174,"_",$B1174), 'Srbench noise 0'!$A$1:$AH$1291, 34, FALSE),"")</f>
        <v>4.2473099999999998E-3</v>
      </c>
      <c r="F1174" s="17">
        <f>_xlfn.IFNA(VLOOKUP(CONCATENATE($A1174,"_",$B1174), 'Srbench noise 0'!$A$1:$AH$1291, 16, FALSE),"")</f>
        <v>10</v>
      </c>
      <c r="G1174" s="17">
        <f>_xlfn.IFNA(VLOOKUP(CONCATENATE($A1174,"_",$B1174), 'Srbench noise 0'!$A$1:$AH$1291, 18, FALSE),"")</f>
        <v>1753.1</v>
      </c>
      <c r="H1174" s="17" t="str">
        <f>_xlfn.IFNA(VLOOKUP(CONCATENATE($A1174,"_",$B1174), 'Srbench noise 0'!$A$1:$AH$1291, 28, FALSE),"")</f>
        <v>-2.0404058*x1/(x0 + 0.4) + 10.01172194</v>
      </c>
      <c r="I1174" s="17">
        <f t="shared" si="108"/>
        <v>1</v>
      </c>
      <c r="J1174" s="17">
        <f t="shared" si="109"/>
        <v>0</v>
      </c>
      <c r="K1174" s="4">
        <f t="shared" si="110"/>
        <v>0</v>
      </c>
      <c r="L1174" s="3">
        <f>_xlfn.IFNA(VLOOKUP(CONCATENATE($A1174,"_",$B1174), 'Srbench noise 0.01'!$A$1:$AH$1291, 32, FALSE),"")</f>
        <v>0.99998310999999995</v>
      </c>
      <c r="M1174" s="17">
        <f>_xlfn.IFNA(VLOOKUP(CONCATENATE($A1174,"_",$B1174), 'Srbench noise 0.01'!$A$1:$AH$1291, 34, FALSE),"")</f>
        <v>9.1103099999999999E-3</v>
      </c>
      <c r="N1174" s="17">
        <f>_xlfn.IFNA(VLOOKUP(CONCATENATE($A1174,"_",$B1174), 'Srbench noise 0.01'!$A$1:$AH$1291, 16, FALSE),"")</f>
        <v>10</v>
      </c>
      <c r="O1174" s="17">
        <f>_xlfn.IFNA(VLOOKUP(CONCATENATE($A1174,"_",$B1174), 'Srbench noise 0.01'!$A$1:$AH$1291, 18, FALSE),"")</f>
        <v>2.2999999999999998</v>
      </c>
      <c r="P1174" s="17" t="str">
        <f>_xlfn.IFNA(VLOOKUP(CONCATENATE($A1174,"_",$B1174), 'Srbench noise 0.01'!$A$1:$AH$1291, 28, FALSE),"")</f>
        <v>-2.06*x1/(x0 + 0.5) + 10.02</v>
      </c>
      <c r="Q1174" s="17">
        <f t="shared" si="111"/>
        <v>1</v>
      </c>
      <c r="R1174" s="17">
        <f t="shared" si="112"/>
        <v>0</v>
      </c>
      <c r="S1174" s="4">
        <f t="shared" si="113"/>
        <v>0</v>
      </c>
    </row>
    <row r="1175" spans="1:19" x14ac:dyDescent="0.25">
      <c r="A1175" t="s">
        <v>11</v>
      </c>
      <c r="B1175">
        <v>4426</v>
      </c>
      <c r="C1175" t="str">
        <f>VLOOKUP(A1175,'srbench true models'!$A$1:$B$133,2,FALSE)</f>
        <v xml:space="preserve"> 10 - (x * y)/(1+0.5 * x**2)</v>
      </c>
      <c r="D1175" s="3">
        <f>_xlfn.IFNA(VLOOKUP(CONCATENATE($A1175,"_",$B1175), 'Srbench noise 0'!$A$1:$AH$1291, 32, FALSE),"")</f>
        <v>1</v>
      </c>
      <c r="E1175" s="17">
        <f>_xlfn.IFNA(VLOOKUP(CONCATENATE($A1175,"_",$B1175), 'Srbench noise 0'!$A$1:$AH$1291, 34, FALSE),"")</f>
        <v>0</v>
      </c>
      <c r="F1175" s="17">
        <f>_xlfn.IFNA(VLOOKUP(CONCATENATE($A1175,"_",$B1175), 'Srbench noise 0'!$A$1:$AH$1291, 16, FALSE),"")</f>
        <v>14</v>
      </c>
      <c r="G1175" s="17">
        <f>_xlfn.IFNA(VLOOKUP(CONCATENATE($A1175,"_",$B1175), 'Srbench noise 0'!$A$1:$AH$1291, 18, FALSE),"")</f>
        <v>26.6</v>
      </c>
      <c r="H1175" s="17" t="str">
        <f>_xlfn.IFNA(VLOOKUP(CONCATENATE($A1175,"_",$B1175), 'Srbench noise 0'!$A$1:$AH$1291, 28, FALSE),"")</f>
        <v>-2*x1/(x0 + 2/x0) + 10</v>
      </c>
      <c r="I1175" s="17">
        <f t="shared" si="108"/>
        <v>1</v>
      </c>
      <c r="J1175" s="17">
        <f t="shared" si="109"/>
        <v>1</v>
      </c>
      <c r="K1175" s="4">
        <f t="shared" si="110"/>
        <v>1</v>
      </c>
      <c r="L1175" s="3">
        <f>_xlfn.IFNA(VLOOKUP(CONCATENATE($A1175,"_",$B1175), 'Srbench noise 0.01'!$A$1:$AH$1291, 32, FALSE),"")</f>
        <v>0.99994225000000003</v>
      </c>
      <c r="M1175" s="17">
        <f>_xlfn.IFNA(VLOOKUP(CONCATENATE($A1175,"_",$B1175), 'Srbench noise 0.01'!$A$1:$AH$1291, 34, FALSE),"")</f>
        <v>1.6240899999999999E-2</v>
      </c>
      <c r="N1175" s="17">
        <f>_xlfn.IFNA(VLOOKUP(CONCATENATE($A1175,"_",$B1175), 'Srbench noise 0.01'!$A$1:$AH$1291, 16, FALSE),"")</f>
        <v>10</v>
      </c>
      <c r="O1175" s="17">
        <f>_xlfn.IFNA(VLOOKUP(CONCATENATE($A1175,"_",$B1175), 'Srbench noise 0.01'!$A$1:$AH$1291, 18, FALSE),"")</f>
        <v>2</v>
      </c>
      <c r="P1175" s="17" t="str">
        <f>_xlfn.IFNA(VLOOKUP(CONCATENATE($A1175,"_",$B1175), 'Srbench noise 0.01'!$A$1:$AH$1291, 28, FALSE),"")</f>
        <v>-2.06*x1/(x0 + 0.5) + 10.01</v>
      </c>
      <c r="Q1175" s="17">
        <f t="shared" si="111"/>
        <v>1</v>
      </c>
      <c r="R1175" s="17">
        <f t="shared" si="112"/>
        <v>0</v>
      </c>
      <c r="S1175" s="4">
        <f t="shared" si="113"/>
        <v>0</v>
      </c>
    </row>
    <row r="1176" spans="1:19" x14ac:dyDescent="0.25">
      <c r="A1176" t="s">
        <v>11</v>
      </c>
      <c r="B1176">
        <v>5390</v>
      </c>
      <c r="C1176" t="str">
        <f>VLOOKUP(A1176,'srbench true models'!$A$1:$B$133,2,FALSE)</f>
        <v xml:space="preserve"> 10 - (x * y)/(1+0.5 * x**2)</v>
      </c>
      <c r="D1176" s="3">
        <f>_xlfn.IFNA(VLOOKUP(CONCATENATE($A1176,"_",$B1176), 'Srbench noise 0'!$A$1:$AH$1291, 32, FALSE),"")</f>
        <v>1</v>
      </c>
      <c r="E1176" s="17">
        <f>_xlfn.IFNA(VLOOKUP(CONCATENATE($A1176,"_",$B1176), 'Srbench noise 0'!$A$1:$AH$1291, 34, FALSE),"")</f>
        <v>0</v>
      </c>
      <c r="F1176" s="17">
        <f>_xlfn.IFNA(VLOOKUP(CONCATENATE($A1176,"_",$B1176), 'Srbench noise 0'!$A$1:$AH$1291, 16, FALSE),"")</f>
        <v>14</v>
      </c>
      <c r="G1176" s="17">
        <f>_xlfn.IFNA(VLOOKUP(CONCATENATE($A1176,"_",$B1176), 'Srbench noise 0'!$A$1:$AH$1291, 18, FALSE),"")</f>
        <v>20</v>
      </c>
      <c r="H1176" s="17" t="str">
        <f>_xlfn.IFNA(VLOOKUP(CONCATENATE($A1176,"_",$B1176), 'Srbench noise 0'!$A$1:$AH$1291, 28, FALSE),"")</f>
        <v>-2*x1/(x0 + 2/x0) + 10</v>
      </c>
      <c r="I1176" s="17">
        <f t="shared" si="108"/>
        <v>1</v>
      </c>
      <c r="J1176" s="17">
        <f t="shared" si="109"/>
        <v>1</v>
      </c>
      <c r="K1176" s="4">
        <f t="shared" si="110"/>
        <v>1</v>
      </c>
      <c r="L1176" s="3">
        <f>_xlfn.IFNA(VLOOKUP(CONCATENATE($A1176,"_",$B1176), 'Srbench noise 0.01'!$A$1:$AH$1291, 32, FALSE),"")</f>
        <v>0.99973352000000004</v>
      </c>
      <c r="M1176" s="17">
        <f>_xlfn.IFNA(VLOOKUP(CONCATENATE($A1176,"_",$B1176), 'Srbench noise 0.01'!$A$1:$AH$1291, 34, FALSE),"")</f>
        <v>3.7143089999999997E-2</v>
      </c>
      <c r="N1176" s="17">
        <f>_xlfn.IFNA(VLOOKUP(CONCATENATE($A1176,"_",$B1176), 'Srbench noise 0.01'!$A$1:$AH$1291, 16, FALSE),"")</f>
        <v>10</v>
      </c>
      <c r="O1176" s="17">
        <f>_xlfn.IFNA(VLOOKUP(CONCATENATE($A1176,"_",$B1176), 'Srbench noise 0.01'!$A$1:$AH$1291, 18, FALSE),"")</f>
        <v>2.1</v>
      </c>
      <c r="P1176" s="17" t="str">
        <f>_xlfn.IFNA(VLOOKUP(CONCATENATE($A1176,"_",$B1176), 'Srbench noise 0.01'!$A$1:$AH$1291, 28, FALSE),"")</f>
        <v>-2.07*x1/(x0 + 0.5) + 10.04</v>
      </c>
      <c r="Q1176" s="17">
        <f t="shared" si="111"/>
        <v>1</v>
      </c>
      <c r="R1176" s="17">
        <f t="shared" si="112"/>
        <v>0</v>
      </c>
      <c r="S1176" s="4">
        <f t="shared" si="113"/>
        <v>0</v>
      </c>
    </row>
    <row r="1177" spans="1:19" x14ac:dyDescent="0.25">
      <c r="A1177" t="s">
        <v>11</v>
      </c>
      <c r="B1177">
        <v>14423</v>
      </c>
      <c r="C1177" t="str">
        <f>VLOOKUP(A1177,'srbench true models'!$A$1:$B$133,2,FALSE)</f>
        <v xml:space="preserve"> 10 - (x * y)/(1+0.5 * x**2)</v>
      </c>
      <c r="D1177" s="3">
        <f>_xlfn.IFNA(VLOOKUP(CONCATENATE($A1177,"_",$B1177), 'Srbench noise 0'!$A$1:$AH$1291, 32, FALSE),"")</f>
        <v>1</v>
      </c>
      <c r="E1177" s="17">
        <f>_xlfn.IFNA(VLOOKUP(CONCATENATE($A1177,"_",$B1177), 'Srbench noise 0'!$A$1:$AH$1291, 34, FALSE),"")</f>
        <v>0</v>
      </c>
      <c r="F1177" s="17">
        <f>_xlfn.IFNA(VLOOKUP(CONCATENATE($A1177,"_",$B1177), 'Srbench noise 0'!$A$1:$AH$1291, 16, FALSE),"")</f>
        <v>14</v>
      </c>
      <c r="G1177" s="17">
        <f>_xlfn.IFNA(VLOOKUP(CONCATENATE($A1177,"_",$B1177), 'Srbench noise 0'!$A$1:$AH$1291, 18, FALSE),"")</f>
        <v>19.2</v>
      </c>
      <c r="H1177" s="17" t="str">
        <f>_xlfn.IFNA(VLOOKUP(CONCATENATE($A1177,"_",$B1177), 'Srbench noise 0'!$A$1:$AH$1291, 28, FALSE),"")</f>
        <v>-2*x1/(x0 + 2/x0) + 10</v>
      </c>
      <c r="I1177" s="17">
        <f t="shared" si="108"/>
        <v>1</v>
      </c>
      <c r="J1177" s="17">
        <f t="shared" si="109"/>
        <v>1</v>
      </c>
      <c r="K1177" s="4">
        <f t="shared" si="110"/>
        <v>1</v>
      </c>
      <c r="L1177" s="3">
        <f>_xlfn.IFNA(VLOOKUP(CONCATENATE($A1177,"_",$B1177), 'Srbench noise 0.01'!$A$1:$AH$1291, 32, FALSE),"")</f>
        <v>0.99979562</v>
      </c>
      <c r="M1177" s="17">
        <f>_xlfn.IFNA(VLOOKUP(CONCATENATE($A1177,"_",$B1177), 'Srbench noise 0.01'!$A$1:$AH$1291, 34, FALSE),"")</f>
        <v>3.096811E-2</v>
      </c>
      <c r="N1177" s="17">
        <f>_xlfn.IFNA(VLOOKUP(CONCATENATE($A1177,"_",$B1177), 'Srbench noise 0.01'!$A$1:$AH$1291, 16, FALSE),"")</f>
        <v>10</v>
      </c>
      <c r="O1177" s="17">
        <f>_xlfn.IFNA(VLOOKUP(CONCATENATE($A1177,"_",$B1177), 'Srbench noise 0.01'!$A$1:$AH$1291, 18, FALSE),"")</f>
        <v>2</v>
      </c>
      <c r="P1177" s="17" t="str">
        <f>_xlfn.IFNA(VLOOKUP(CONCATENATE($A1177,"_",$B1177), 'Srbench noise 0.01'!$A$1:$AH$1291, 28, FALSE),"")</f>
        <v>-2.06*x1/(x0 + 0.5) + 10.03</v>
      </c>
      <c r="Q1177" s="17">
        <f t="shared" si="111"/>
        <v>1</v>
      </c>
      <c r="R1177" s="17">
        <f t="shared" si="112"/>
        <v>0</v>
      </c>
      <c r="S1177" s="4">
        <f t="shared" si="113"/>
        <v>0</v>
      </c>
    </row>
    <row r="1178" spans="1:19" x14ac:dyDescent="0.25">
      <c r="A1178" t="s">
        <v>11</v>
      </c>
      <c r="B1178">
        <v>15795</v>
      </c>
      <c r="C1178" t="str">
        <f>VLOOKUP(A1178,'srbench true models'!$A$1:$B$133,2,FALSE)</f>
        <v xml:space="preserve"> 10 - (x * y)/(1+0.5 * x**2)</v>
      </c>
      <c r="D1178" s="3">
        <f>_xlfn.IFNA(VLOOKUP(CONCATENATE($A1178,"_",$B1178), 'Srbench noise 0'!$A$1:$AH$1291, 32, FALSE),"")</f>
        <v>1</v>
      </c>
      <c r="E1178" s="17">
        <f>_xlfn.IFNA(VLOOKUP(CONCATENATE($A1178,"_",$B1178), 'Srbench noise 0'!$A$1:$AH$1291, 34, FALSE),"")</f>
        <v>0</v>
      </c>
      <c r="F1178" s="17">
        <f>_xlfn.IFNA(VLOOKUP(CONCATENATE($A1178,"_",$B1178), 'Srbench noise 0'!$A$1:$AH$1291, 16, FALSE),"")</f>
        <v>14</v>
      </c>
      <c r="G1178" s="17">
        <f>_xlfn.IFNA(VLOOKUP(CONCATENATE($A1178,"_",$B1178), 'Srbench noise 0'!$A$1:$AH$1291, 18, FALSE),"")</f>
        <v>313.3</v>
      </c>
      <c r="H1178" s="17" t="str">
        <f>_xlfn.IFNA(VLOOKUP(CONCATENATE($A1178,"_",$B1178), 'Srbench noise 0'!$A$1:$AH$1291, 28, FALSE),"")</f>
        <v>-2*x1/(x0 + 2/x0) + 10</v>
      </c>
      <c r="I1178" s="17">
        <f t="shared" si="108"/>
        <v>1</v>
      </c>
      <c r="J1178" s="17">
        <f t="shared" si="109"/>
        <v>1</v>
      </c>
      <c r="K1178" s="4">
        <f t="shared" si="110"/>
        <v>1</v>
      </c>
      <c r="L1178" s="3">
        <f>_xlfn.IFNA(VLOOKUP(CONCATENATE($A1178,"_",$B1178), 'Srbench noise 0.01'!$A$1:$AH$1291, 32, FALSE),"")</f>
        <v>0.99995652000000002</v>
      </c>
      <c r="M1178" s="17">
        <f>_xlfn.IFNA(VLOOKUP(CONCATENATE($A1178,"_",$B1178), 'Srbench noise 0.01'!$A$1:$AH$1291, 34, FALSE),"")</f>
        <v>1.4449969999999999E-2</v>
      </c>
      <c r="N1178" s="17">
        <f>_xlfn.IFNA(VLOOKUP(CONCATENATE($A1178,"_",$B1178), 'Srbench noise 0.01'!$A$1:$AH$1291, 16, FALSE),"")</f>
        <v>10</v>
      </c>
      <c r="O1178" s="17">
        <f>_xlfn.IFNA(VLOOKUP(CONCATENATE($A1178,"_",$B1178), 'Srbench noise 0.01'!$A$1:$AH$1291, 18, FALSE),"")</f>
        <v>3.6</v>
      </c>
      <c r="P1178" s="17" t="str">
        <f>_xlfn.IFNA(VLOOKUP(CONCATENATE($A1178,"_",$B1178), 'Srbench noise 0.01'!$A$1:$AH$1291, 28, FALSE),"")</f>
        <v>-2.07*x1/(x0 + 0.6) + 10.01</v>
      </c>
      <c r="Q1178" s="17">
        <f t="shared" si="111"/>
        <v>1</v>
      </c>
      <c r="R1178" s="17">
        <f t="shared" si="112"/>
        <v>0</v>
      </c>
      <c r="S1178" s="4">
        <f t="shared" si="113"/>
        <v>0</v>
      </c>
    </row>
    <row r="1179" spans="1:19" x14ac:dyDescent="0.25">
      <c r="A1179" t="s">
        <v>11</v>
      </c>
      <c r="B1179">
        <v>16850</v>
      </c>
      <c r="C1179" t="str">
        <f>VLOOKUP(A1179,'srbench true models'!$A$1:$B$133,2,FALSE)</f>
        <v xml:space="preserve"> 10 - (x * y)/(1+0.5 * x**2)</v>
      </c>
      <c r="D1179" s="3">
        <f>_xlfn.IFNA(VLOOKUP(CONCATENATE($A1179,"_",$B1179), 'Srbench noise 0'!$A$1:$AH$1291, 32, FALSE),"")</f>
        <v>0.99943095000000004</v>
      </c>
      <c r="E1179" s="17">
        <f>_xlfn.IFNA(VLOOKUP(CONCATENATE($A1179,"_",$B1179), 'Srbench noise 0'!$A$1:$AH$1291, 34, FALSE),"")</f>
        <v>5.2015779999999998E-2</v>
      </c>
      <c r="F1179" s="17">
        <f>_xlfn.IFNA(VLOOKUP(CONCATENATE($A1179,"_",$B1179), 'Srbench noise 0'!$A$1:$AH$1291, 16, FALSE),"")</f>
        <v>10</v>
      </c>
      <c r="G1179" s="17">
        <f>_xlfn.IFNA(VLOOKUP(CONCATENATE($A1179,"_",$B1179), 'Srbench noise 0'!$A$1:$AH$1291, 18, FALSE),"")</f>
        <v>1751.4</v>
      </c>
      <c r="H1179" s="17" t="str">
        <f>_xlfn.IFNA(VLOOKUP(CONCATENATE($A1179,"_",$B1179), 'Srbench noise 0'!$A$1:$AH$1291, 28, FALSE),"")</f>
        <v>-2.02579306*x1/(x0 + 0.31830989) + 10.00380579</v>
      </c>
      <c r="I1179" s="17">
        <f t="shared" si="108"/>
        <v>1</v>
      </c>
      <c r="J1179" s="17">
        <f t="shared" si="109"/>
        <v>0</v>
      </c>
      <c r="K1179" s="4">
        <f t="shared" si="110"/>
        <v>0</v>
      </c>
      <c r="L1179" s="3">
        <f>_xlfn.IFNA(VLOOKUP(CONCATENATE($A1179,"_",$B1179), 'Srbench noise 0.01'!$A$1:$AH$1291, 32, FALSE),"")</f>
        <v>0.99781545999999999</v>
      </c>
      <c r="M1179" s="17">
        <f>_xlfn.IFNA(VLOOKUP(CONCATENATE($A1179,"_",$B1179), 'Srbench noise 0.01'!$A$1:$AH$1291, 34, FALSE),"")</f>
        <v>0.10191512</v>
      </c>
      <c r="N1179" s="17">
        <f>_xlfn.IFNA(VLOOKUP(CONCATENATE($A1179,"_",$B1179), 'Srbench noise 0.01'!$A$1:$AH$1291, 16, FALSE),"")</f>
        <v>8</v>
      </c>
      <c r="O1179" s="17">
        <f>_xlfn.IFNA(VLOOKUP(CONCATENATE($A1179,"_",$B1179), 'Srbench noise 0.01'!$A$1:$AH$1291, 18, FALSE),"")</f>
        <v>1.1000000000000001</v>
      </c>
      <c r="P1179" s="17" t="str">
        <f>_xlfn.IFNA(VLOOKUP(CONCATENATE($A1179,"_",$B1179), 'Srbench noise 0.01'!$A$1:$AH$1291, 28, FALSE),"")</f>
        <v>10 - 1.98*x1/x0</v>
      </c>
      <c r="Q1179" s="17">
        <f t="shared" si="111"/>
        <v>0</v>
      </c>
      <c r="R1179" s="17">
        <f t="shared" si="112"/>
        <v>0</v>
      </c>
      <c r="S1179" s="4">
        <f t="shared" si="113"/>
        <v>0</v>
      </c>
    </row>
    <row r="1180" spans="1:19" x14ac:dyDescent="0.25">
      <c r="A1180" t="s">
        <v>11</v>
      </c>
      <c r="B1180">
        <v>21962</v>
      </c>
      <c r="C1180" t="str">
        <f>VLOOKUP(A1180,'srbench true models'!$A$1:$B$133,2,FALSE)</f>
        <v xml:space="preserve"> 10 - (x * y)/(1+0.5 * x**2)</v>
      </c>
      <c r="D1180" s="3">
        <f>_xlfn.IFNA(VLOOKUP(CONCATENATE($A1180,"_",$B1180), 'Srbench noise 0'!$A$1:$AH$1291, 32, FALSE),"")</f>
        <v>0.99996947999999997</v>
      </c>
      <c r="E1180" s="17">
        <f>_xlfn.IFNA(VLOOKUP(CONCATENATE($A1180,"_",$B1180), 'Srbench noise 0'!$A$1:$AH$1291, 34, FALSE),"")</f>
        <v>1.2047230000000001E-2</v>
      </c>
      <c r="F1180" s="17">
        <f>_xlfn.IFNA(VLOOKUP(CONCATENATE($A1180,"_",$B1180), 'Srbench noise 0'!$A$1:$AH$1291, 16, FALSE),"")</f>
        <v>10</v>
      </c>
      <c r="G1180" s="17">
        <f>_xlfn.IFNA(VLOOKUP(CONCATENATE($A1180,"_",$B1180), 'Srbench noise 0'!$A$1:$AH$1291, 18, FALSE),"")</f>
        <v>1765.1</v>
      </c>
      <c r="H1180" s="17" t="str">
        <f>_xlfn.IFNA(VLOOKUP(CONCATENATE($A1180,"_",$B1180), 'Srbench noise 0'!$A$1:$AH$1291, 28, FALSE),"")</f>
        <v>-2.02565686*x1/(x0 + 0.31830989) + 10.00334225</v>
      </c>
      <c r="I1180" s="17">
        <f t="shared" si="108"/>
        <v>1</v>
      </c>
      <c r="J1180" s="17">
        <f t="shared" si="109"/>
        <v>0</v>
      </c>
      <c r="K1180" s="4">
        <f t="shared" si="110"/>
        <v>0</v>
      </c>
      <c r="L1180" s="3">
        <f>_xlfn.IFNA(VLOOKUP(CONCATENATE($A1180,"_",$B1180), 'Srbench noise 0.01'!$A$1:$AH$1291, 32, FALSE),"")</f>
        <v>0.99965176</v>
      </c>
      <c r="M1180" s="17">
        <f>_xlfn.IFNA(VLOOKUP(CONCATENATE($A1180,"_",$B1180), 'Srbench noise 0.01'!$A$1:$AH$1291, 34, FALSE),"")</f>
        <v>4.0694569999999999E-2</v>
      </c>
      <c r="N1180" s="17">
        <f>_xlfn.IFNA(VLOOKUP(CONCATENATE($A1180,"_",$B1180), 'Srbench noise 0.01'!$A$1:$AH$1291, 16, FALSE),"")</f>
        <v>8</v>
      </c>
      <c r="O1180" s="17">
        <f>_xlfn.IFNA(VLOOKUP(CONCATENATE($A1180,"_",$B1180), 'Srbench noise 0.01'!$A$1:$AH$1291, 18, FALSE),"")</f>
        <v>1.1000000000000001</v>
      </c>
      <c r="P1180" s="17" t="str">
        <f>_xlfn.IFNA(VLOOKUP(CONCATENATE($A1180,"_",$B1180), 'Srbench noise 0.01'!$A$1:$AH$1291, 28, FALSE),"")</f>
        <v>9.97 - 1.97*x1/x0</v>
      </c>
      <c r="Q1180" s="17">
        <f t="shared" si="111"/>
        <v>1</v>
      </c>
      <c r="R1180" s="17">
        <f t="shared" si="112"/>
        <v>0</v>
      </c>
      <c r="S1180" s="4">
        <f t="shared" si="113"/>
        <v>0</v>
      </c>
    </row>
    <row r="1181" spans="1:19" x14ac:dyDescent="0.25">
      <c r="A1181" t="s">
        <v>11</v>
      </c>
      <c r="B1181">
        <v>23654</v>
      </c>
      <c r="C1181" t="str">
        <f>VLOOKUP(A1181,'srbench true models'!$A$1:$B$133,2,FALSE)</f>
        <v xml:space="preserve"> 10 - (x * y)/(1+0.5 * x**2)</v>
      </c>
      <c r="D1181" s="3">
        <f>_xlfn.IFNA(VLOOKUP(CONCATENATE($A1181,"_",$B1181), 'Srbench noise 0'!$A$1:$AH$1291, 32, FALSE),"")</f>
        <v>1</v>
      </c>
      <c r="E1181" s="17">
        <f>_xlfn.IFNA(VLOOKUP(CONCATENATE($A1181,"_",$B1181), 'Srbench noise 0'!$A$1:$AH$1291, 34, FALSE),"")</f>
        <v>0</v>
      </c>
      <c r="F1181" s="17">
        <f>_xlfn.IFNA(VLOOKUP(CONCATENATE($A1181,"_",$B1181), 'Srbench noise 0'!$A$1:$AH$1291, 16, FALSE),"")</f>
        <v>14</v>
      </c>
      <c r="G1181" s="17">
        <f>_xlfn.IFNA(VLOOKUP(CONCATENATE($A1181,"_",$B1181), 'Srbench noise 0'!$A$1:$AH$1291, 18, FALSE),"")</f>
        <v>19.100000000000001</v>
      </c>
      <c r="H1181" s="17" t="str">
        <f>_xlfn.IFNA(VLOOKUP(CONCATENATE($A1181,"_",$B1181), 'Srbench noise 0'!$A$1:$AH$1291, 28, FALSE),"")</f>
        <v>-2*x1/(x0 + 2/x0) + 10</v>
      </c>
      <c r="I1181" s="17">
        <f t="shared" si="108"/>
        <v>1</v>
      </c>
      <c r="J1181" s="17">
        <f t="shared" si="109"/>
        <v>1</v>
      </c>
      <c r="K1181" s="4">
        <f t="shared" si="110"/>
        <v>1</v>
      </c>
      <c r="L1181" s="3">
        <f>_xlfn.IFNA(VLOOKUP(CONCATENATE($A1181,"_",$B1181), 'Srbench noise 0.01'!$A$1:$AH$1291, 32, FALSE),"")</f>
        <v>0.99993485999999998</v>
      </c>
      <c r="M1181" s="17">
        <f>_xlfn.IFNA(VLOOKUP(CONCATENATE($A1181,"_",$B1181), 'Srbench noise 0.01'!$A$1:$AH$1291, 34, FALSE),"")</f>
        <v>1.6458279999999999E-2</v>
      </c>
      <c r="N1181" s="17">
        <f>_xlfn.IFNA(VLOOKUP(CONCATENATE($A1181,"_",$B1181), 'Srbench noise 0.01'!$A$1:$AH$1291, 16, FALSE),"")</f>
        <v>10</v>
      </c>
      <c r="O1181" s="17">
        <f>_xlfn.IFNA(VLOOKUP(CONCATENATE($A1181,"_",$B1181), 'Srbench noise 0.01'!$A$1:$AH$1291, 18, FALSE),"")</f>
        <v>3.6</v>
      </c>
      <c r="P1181" s="17" t="str">
        <f>_xlfn.IFNA(VLOOKUP(CONCATENATE($A1181,"_",$B1181), 'Srbench noise 0.01'!$A$1:$AH$1291, 28, FALSE),"")</f>
        <v>-2.09*x1/(x0 + 0.71) + 10.02</v>
      </c>
      <c r="Q1181" s="17">
        <f t="shared" si="111"/>
        <v>1</v>
      </c>
      <c r="R1181" s="17">
        <f t="shared" si="112"/>
        <v>0</v>
      </c>
      <c r="S1181" s="4">
        <f t="shared" si="113"/>
        <v>0</v>
      </c>
    </row>
    <row r="1182" spans="1:19" x14ac:dyDescent="0.25">
      <c r="A1182" t="s">
        <v>11</v>
      </c>
      <c r="B1182">
        <v>28020</v>
      </c>
      <c r="C1182" t="str">
        <f>VLOOKUP(A1182,'srbench true models'!$A$1:$B$133,2,FALSE)</f>
        <v xml:space="preserve"> 10 - (x * y)/(1+0.5 * x**2)</v>
      </c>
      <c r="D1182" s="3">
        <f>_xlfn.IFNA(VLOOKUP(CONCATENATE($A1182,"_",$B1182), 'Srbench noise 0'!$A$1:$AH$1291, 32, FALSE),"")</f>
        <v>1</v>
      </c>
      <c r="E1182" s="17">
        <f>_xlfn.IFNA(VLOOKUP(CONCATENATE($A1182,"_",$B1182), 'Srbench noise 0'!$A$1:$AH$1291, 34, FALSE),"")</f>
        <v>0</v>
      </c>
      <c r="F1182" s="17">
        <f>_xlfn.IFNA(VLOOKUP(CONCATENATE($A1182,"_",$B1182), 'Srbench noise 0'!$A$1:$AH$1291, 16, FALSE),"")</f>
        <v>14</v>
      </c>
      <c r="G1182" s="17">
        <f>_xlfn.IFNA(VLOOKUP(CONCATENATE($A1182,"_",$B1182), 'Srbench noise 0'!$A$1:$AH$1291, 18, FALSE),"")</f>
        <v>266.60000000000002</v>
      </c>
      <c r="H1182" s="17" t="str">
        <f>_xlfn.IFNA(VLOOKUP(CONCATENATE($A1182,"_",$B1182), 'Srbench noise 0'!$A$1:$AH$1291, 28, FALSE),"")</f>
        <v>-x1/(0.5*x0 + 1/x0) + 10</v>
      </c>
      <c r="I1182" s="17">
        <f t="shared" si="108"/>
        <v>1</v>
      </c>
      <c r="J1182" s="17">
        <f t="shared" si="109"/>
        <v>1</v>
      </c>
      <c r="K1182" s="4">
        <f t="shared" si="110"/>
        <v>1</v>
      </c>
      <c r="L1182" s="3">
        <f>_xlfn.IFNA(VLOOKUP(CONCATENATE($A1182,"_",$B1182), 'Srbench noise 0.01'!$A$1:$AH$1291, 32, FALSE),"")</f>
        <v>0.99993728000000004</v>
      </c>
      <c r="M1182" s="17">
        <f>_xlfn.IFNA(VLOOKUP(CONCATENATE($A1182,"_",$B1182), 'Srbench noise 0.01'!$A$1:$AH$1291, 34, FALSE),"")</f>
        <v>1.7131E-2</v>
      </c>
      <c r="N1182" s="17">
        <f>_xlfn.IFNA(VLOOKUP(CONCATENATE($A1182,"_",$B1182), 'Srbench noise 0.01'!$A$1:$AH$1291, 16, FALSE),"")</f>
        <v>10</v>
      </c>
      <c r="O1182" s="17">
        <f>_xlfn.IFNA(VLOOKUP(CONCATENATE($A1182,"_",$B1182), 'Srbench noise 0.01'!$A$1:$AH$1291, 18, FALSE),"")</f>
        <v>2.8</v>
      </c>
      <c r="P1182" s="17" t="str">
        <f>_xlfn.IFNA(VLOOKUP(CONCATENATE($A1182,"_",$B1182), 'Srbench noise 0.01'!$A$1:$AH$1291, 28, FALSE),"")</f>
        <v>-2.07*x1/(x0 + 0.6) + 10</v>
      </c>
      <c r="Q1182" s="17">
        <f t="shared" si="111"/>
        <v>1</v>
      </c>
      <c r="R1182" s="17">
        <f t="shared" si="112"/>
        <v>0</v>
      </c>
      <c r="S1182" s="4">
        <f t="shared" si="113"/>
        <v>0</v>
      </c>
    </row>
    <row r="1183" spans="1:19" x14ac:dyDescent="0.25">
      <c r="A1183" t="s">
        <v>11</v>
      </c>
      <c r="B1183">
        <v>29910</v>
      </c>
      <c r="C1183" t="str">
        <f>VLOOKUP(A1183,'srbench true models'!$A$1:$B$133,2,FALSE)</f>
        <v xml:space="preserve"> 10 - (x * y)/(1+0.5 * x**2)</v>
      </c>
      <c r="D1183" s="3">
        <f>_xlfn.IFNA(VLOOKUP(CONCATENATE($A1183,"_",$B1183), 'Srbench noise 0'!$A$1:$AH$1291, 32, FALSE),"")</f>
        <v>1</v>
      </c>
      <c r="E1183" s="17">
        <f>_xlfn.IFNA(VLOOKUP(CONCATENATE($A1183,"_",$B1183), 'Srbench noise 0'!$A$1:$AH$1291, 34, FALSE),"")</f>
        <v>0</v>
      </c>
      <c r="F1183" s="17">
        <f>_xlfn.IFNA(VLOOKUP(CONCATENATE($A1183,"_",$B1183), 'Srbench noise 0'!$A$1:$AH$1291, 16, FALSE),"")</f>
        <v>14</v>
      </c>
      <c r="G1183" s="17">
        <f>_xlfn.IFNA(VLOOKUP(CONCATENATE($A1183,"_",$B1183), 'Srbench noise 0'!$A$1:$AH$1291, 18, FALSE),"")</f>
        <v>27</v>
      </c>
      <c r="H1183" s="17" t="str">
        <f>_xlfn.IFNA(VLOOKUP(CONCATENATE($A1183,"_",$B1183), 'Srbench noise 0'!$A$1:$AH$1291, 28, FALSE),"")</f>
        <v>-2*x1/(x0 + 2/x0) + 10</v>
      </c>
      <c r="I1183" s="17">
        <f t="shared" si="108"/>
        <v>1</v>
      </c>
      <c r="J1183" s="17">
        <f t="shared" si="109"/>
        <v>1</v>
      </c>
      <c r="K1183" s="4">
        <f t="shared" si="110"/>
        <v>1</v>
      </c>
      <c r="L1183" s="3">
        <f>_xlfn.IFNA(VLOOKUP(CONCATENATE($A1183,"_",$B1183), 'Srbench noise 0.01'!$A$1:$AH$1291, 32, FALSE),"")</f>
        <v>0.99997137000000003</v>
      </c>
      <c r="M1183" s="17">
        <f>_xlfn.IFNA(VLOOKUP(CONCATENATE($A1183,"_",$B1183), 'Srbench noise 0.01'!$A$1:$AH$1291, 34, FALSE),"")</f>
        <v>1.162974E-2</v>
      </c>
      <c r="N1183" s="17">
        <f>_xlfn.IFNA(VLOOKUP(CONCATENATE($A1183,"_",$B1183), 'Srbench noise 0.01'!$A$1:$AH$1291, 16, FALSE),"")</f>
        <v>10</v>
      </c>
      <c r="O1183" s="17">
        <f>_xlfn.IFNA(VLOOKUP(CONCATENATE($A1183,"_",$B1183), 'Srbench noise 0.01'!$A$1:$AH$1291, 18, FALSE),"")</f>
        <v>2</v>
      </c>
      <c r="P1183" s="17" t="str">
        <f>_xlfn.IFNA(VLOOKUP(CONCATENATE($A1183,"_",$B1183), 'Srbench noise 0.01'!$A$1:$AH$1291, 28, FALSE),"")</f>
        <v>-2.05*x1/(x0 + 0.5) + 10</v>
      </c>
      <c r="Q1183" s="17">
        <f t="shared" si="111"/>
        <v>1</v>
      </c>
      <c r="R1183" s="17">
        <f t="shared" si="112"/>
        <v>0</v>
      </c>
      <c r="S1183" s="4">
        <f t="shared" si="113"/>
        <v>0</v>
      </c>
    </row>
    <row r="1184" spans="1:19" x14ac:dyDescent="0.25">
      <c r="A1184" t="s">
        <v>10</v>
      </c>
      <c r="B1184">
        <v>860</v>
      </c>
      <c r="C1184" t="str">
        <f>VLOOKUP(A1184,'srbench true models'!$A$1:$B$133,2,FALSE)</f>
        <v xml:space="preserve"> 0.5 * sin(x - y) - sin(x)</v>
      </c>
      <c r="D1184" s="3">
        <f>_xlfn.IFNA(VLOOKUP(CONCATENATE($A1184,"_",$B1184), 'Srbench noise 0'!$A$1:$AH$1291, 32, FALSE),"")</f>
        <v>1</v>
      </c>
      <c r="E1184" s="17">
        <f>_xlfn.IFNA(VLOOKUP(CONCATENATE($A1184,"_",$B1184), 'Srbench noise 0'!$A$1:$AH$1291, 34, FALSE),"")</f>
        <v>0</v>
      </c>
      <c r="F1184" s="17">
        <f>_xlfn.IFNA(VLOOKUP(CONCATENATE($A1184,"_",$B1184), 'Srbench noise 0'!$A$1:$AH$1291, 16, FALSE),"")</f>
        <v>13</v>
      </c>
      <c r="G1184" s="17">
        <f>_xlfn.IFNA(VLOOKUP(CONCATENATE($A1184,"_",$B1184), 'Srbench noise 0'!$A$1:$AH$1291, 18, FALSE),"")</f>
        <v>31.3</v>
      </c>
      <c r="H1184" s="17" t="str">
        <f>_xlfn.IFNA(VLOOKUP(CONCATENATE($A1184,"_",$B1184), 'Srbench noise 0'!$A$1:$AH$1291, 28, FALSE),"")</f>
        <v>-sin(x0) + 0.5*sin(x0 - x1)</v>
      </c>
      <c r="I1184" s="17">
        <f t="shared" si="108"/>
        <v>1</v>
      </c>
      <c r="J1184" s="17">
        <f t="shared" si="109"/>
        <v>1</v>
      </c>
      <c r="K1184" s="4">
        <f t="shared" si="110"/>
        <v>1</v>
      </c>
      <c r="L1184" s="3">
        <f>_xlfn.IFNA(VLOOKUP(CONCATENATE($A1184,"_",$B1184), 'Srbench noise 0.01'!$A$1:$AH$1291, 32, FALSE),"")</f>
        <v>0.78157403999999997</v>
      </c>
      <c r="M1184" s="17">
        <f>_xlfn.IFNA(VLOOKUP(CONCATENATE($A1184,"_",$B1184), 'Srbench noise 0.01'!$A$1:$AH$1291, 34, FALSE),"")</f>
        <v>0.10376776</v>
      </c>
      <c r="N1184" s="17">
        <f>_xlfn.IFNA(VLOOKUP(CONCATENATE($A1184,"_",$B1184), 'Srbench noise 0.01'!$A$1:$AH$1291, 16, FALSE),"")</f>
        <v>12</v>
      </c>
      <c r="O1184" s="17">
        <f>_xlfn.IFNA(VLOOKUP(CONCATENATE($A1184,"_",$B1184), 'Srbench noise 0.01'!$A$1:$AH$1291, 18, FALSE),"")</f>
        <v>4</v>
      </c>
      <c r="P1184" s="17" t="str">
        <f>_xlfn.IFNA(VLOOKUP(CONCATENATE($A1184,"_",$B1184), 'Srbench noise 0.01'!$A$1:$AH$1291, 28, FALSE),"")</f>
        <v>-0.12*sin(x1) - 0.59*cos(x0)**2 + 0.58</v>
      </c>
      <c r="Q1184" s="17">
        <f t="shared" si="111"/>
        <v>0</v>
      </c>
      <c r="R1184" s="17">
        <f t="shared" si="112"/>
        <v>0</v>
      </c>
      <c r="S1184" s="4">
        <f t="shared" si="113"/>
        <v>0</v>
      </c>
    </row>
    <row r="1185" spans="1:19" x14ac:dyDescent="0.25">
      <c r="A1185" t="s">
        <v>10</v>
      </c>
      <c r="B1185">
        <v>4426</v>
      </c>
      <c r="C1185" t="str">
        <f>VLOOKUP(A1185,'srbench true models'!$A$1:$B$133,2,FALSE)</f>
        <v xml:space="preserve"> 0.5 * sin(x - y) - sin(x)</v>
      </c>
      <c r="D1185" s="3">
        <f>_xlfn.IFNA(VLOOKUP(CONCATENATE($A1185,"_",$B1185), 'Srbench noise 0'!$A$1:$AH$1291, 32, FALSE),"")</f>
        <v>1</v>
      </c>
      <c r="E1185" s="17">
        <f>_xlfn.IFNA(VLOOKUP(CONCATENATE($A1185,"_",$B1185), 'Srbench noise 0'!$A$1:$AH$1291, 34, FALSE),"")</f>
        <v>0</v>
      </c>
      <c r="F1185" s="17">
        <f>_xlfn.IFNA(VLOOKUP(CONCATENATE($A1185,"_",$B1185), 'Srbench noise 0'!$A$1:$AH$1291, 16, FALSE),"")</f>
        <v>13</v>
      </c>
      <c r="G1185" s="17">
        <f>_xlfn.IFNA(VLOOKUP(CONCATENATE($A1185,"_",$B1185), 'Srbench noise 0'!$A$1:$AH$1291, 18, FALSE),"")</f>
        <v>697</v>
      </c>
      <c r="H1185" s="17" t="str">
        <f>_xlfn.IFNA(VLOOKUP(CONCATENATE($A1185,"_",$B1185), 'Srbench noise 0'!$A$1:$AH$1291, 28, FALSE),"")</f>
        <v>-sin(x0) + 0.5*sin(x0 - x1)</v>
      </c>
      <c r="I1185" s="17">
        <f t="shared" si="108"/>
        <v>1</v>
      </c>
      <c r="J1185" s="17">
        <f t="shared" si="109"/>
        <v>1</v>
      </c>
      <c r="K1185" s="4">
        <f t="shared" si="110"/>
        <v>1</v>
      </c>
      <c r="L1185" s="3">
        <f>_xlfn.IFNA(VLOOKUP(CONCATENATE($A1185,"_",$B1185), 'Srbench noise 0.01'!$A$1:$AH$1291, 32, FALSE),"")</f>
        <v>0.73501196000000002</v>
      </c>
      <c r="M1185" s="17">
        <f>_xlfn.IFNA(VLOOKUP(CONCATENATE($A1185,"_",$B1185), 'Srbench noise 0.01'!$A$1:$AH$1291, 34, FALSE),"")</f>
        <v>9.867397E-2</v>
      </c>
      <c r="N1185" s="17">
        <f>_xlfn.IFNA(VLOOKUP(CONCATENATE($A1185,"_",$B1185), 'Srbench noise 0.01'!$A$1:$AH$1291, 16, FALSE),"")</f>
        <v>11</v>
      </c>
      <c r="O1185" s="17">
        <f>_xlfn.IFNA(VLOOKUP(CONCATENATE($A1185,"_",$B1185), 'Srbench noise 0.01'!$A$1:$AH$1291, 18, FALSE),"")</f>
        <v>525.1</v>
      </c>
      <c r="P1185" s="17" t="str">
        <f>_xlfn.IFNA(VLOOKUP(CONCATENATE($A1185,"_",$B1185), 'Srbench noise 0.01'!$A$1:$AH$1291, 28, FALSE),"")</f>
        <v>-0.41*x0 - 0.11*sin(x0 + x1) + 2.44</v>
      </c>
      <c r="Q1185" s="17">
        <f t="shared" si="111"/>
        <v>0</v>
      </c>
      <c r="R1185" s="17">
        <f t="shared" si="112"/>
        <v>0</v>
      </c>
      <c r="S1185" s="4">
        <f t="shared" si="113"/>
        <v>0</v>
      </c>
    </row>
    <row r="1186" spans="1:19" x14ac:dyDescent="0.25">
      <c r="A1186" t="s">
        <v>10</v>
      </c>
      <c r="B1186">
        <v>5390</v>
      </c>
      <c r="C1186" t="str">
        <f>VLOOKUP(A1186,'srbench true models'!$A$1:$B$133,2,FALSE)</f>
        <v xml:space="preserve"> 0.5 * sin(x - y) - sin(x)</v>
      </c>
      <c r="D1186" s="3">
        <f>_xlfn.IFNA(VLOOKUP(CONCATENATE($A1186,"_",$B1186), 'Srbench noise 0'!$A$1:$AH$1291, 32, FALSE),"")</f>
        <v>0.66372054999999996</v>
      </c>
      <c r="E1186" s="17">
        <f>_xlfn.IFNA(VLOOKUP(CONCATENATE($A1186,"_",$B1186), 'Srbench noise 0'!$A$1:$AH$1291, 34, FALSE),"")</f>
        <v>0.14778393000000001</v>
      </c>
      <c r="F1186" s="17">
        <f>_xlfn.IFNA(VLOOKUP(CONCATENATE($A1186,"_",$B1186), 'Srbench noise 0'!$A$1:$AH$1291, 16, FALSE),"")</f>
        <v>23</v>
      </c>
      <c r="G1186" s="17">
        <f>_xlfn.IFNA(VLOOKUP(CONCATENATE($A1186,"_",$B1186), 'Srbench noise 0'!$A$1:$AH$1291, 18, FALSE),"")</f>
        <v>1888</v>
      </c>
      <c r="H1186" s="17" t="str">
        <f>_xlfn.IFNA(VLOOKUP(CONCATENATE($A1186,"_",$B1186), 'Srbench noise 0'!$A$1:$AH$1291, 28, FALSE),"")</f>
        <v>-0.37530931*x0 - 0.19599999*sin(x0 + sin(x1))*cos(2.82743339*2**x1/x1**x1) + 2.24127498</v>
      </c>
      <c r="I1186" s="17">
        <f t="shared" si="108"/>
        <v>0</v>
      </c>
      <c r="J1186" s="17">
        <f t="shared" si="109"/>
        <v>0</v>
      </c>
      <c r="K1186" s="4">
        <f t="shared" si="110"/>
        <v>0</v>
      </c>
      <c r="L1186" s="3">
        <f>_xlfn.IFNA(VLOOKUP(CONCATENATE($A1186,"_",$B1186), 'Srbench noise 0.01'!$A$1:$AH$1291, 32, FALSE),"")</f>
        <v>0.92361305999999999</v>
      </c>
      <c r="M1186" s="17">
        <f>_xlfn.IFNA(VLOOKUP(CONCATENATE($A1186,"_",$B1186), 'Srbench noise 0.01'!$A$1:$AH$1291, 34, FALSE),"")</f>
        <v>7.0434689999999994E-2</v>
      </c>
      <c r="N1186" s="17">
        <f>_xlfn.IFNA(VLOOKUP(CONCATENATE($A1186,"_",$B1186), 'Srbench noise 0.01'!$A$1:$AH$1291, 16, FALSE),"")</f>
        <v>18</v>
      </c>
      <c r="O1186" s="17">
        <f>_xlfn.IFNA(VLOOKUP(CONCATENATE($A1186,"_",$B1186), 'Srbench noise 0.01'!$A$1:$AH$1291, 18, FALSE),"")</f>
        <v>21.5</v>
      </c>
      <c r="P1186" s="17" t="str">
        <f>_xlfn.IFNA(VLOOKUP(CONCATENATE($A1186,"_",$B1186), 'Srbench noise 0.01'!$A$1:$AH$1291, 28, FALSE),"")</f>
        <v>-0.2*x0 - 0.46*sin(x0 + x1) + 1.71 - 3.28*cos(x1)/x0</v>
      </c>
      <c r="Q1186" s="17">
        <f t="shared" si="111"/>
        <v>0</v>
      </c>
      <c r="R1186" s="17">
        <f t="shared" si="112"/>
        <v>0</v>
      </c>
      <c r="S1186" s="4">
        <f t="shared" si="113"/>
        <v>0</v>
      </c>
    </row>
    <row r="1187" spans="1:19" x14ac:dyDescent="0.25">
      <c r="A1187" t="s">
        <v>10</v>
      </c>
      <c r="B1187">
        <v>14423</v>
      </c>
      <c r="C1187" t="str">
        <f>VLOOKUP(A1187,'srbench true models'!$A$1:$B$133,2,FALSE)</f>
        <v xml:space="preserve"> 0.5 * sin(x - y) - sin(x)</v>
      </c>
      <c r="D1187" s="3">
        <f>_xlfn.IFNA(VLOOKUP(CONCATENATE($A1187,"_",$B1187), 'Srbench noise 0'!$A$1:$AH$1291, 32, FALSE),"")</f>
        <v>0.98759231000000003</v>
      </c>
      <c r="E1187" s="17">
        <f>_xlfn.IFNA(VLOOKUP(CONCATENATE($A1187,"_",$B1187), 'Srbench noise 0'!$A$1:$AH$1291, 34, FALSE),"")</f>
        <v>2.6971479999999999E-2</v>
      </c>
      <c r="F1187" s="17">
        <f>_xlfn.IFNA(VLOOKUP(CONCATENATE($A1187,"_",$B1187), 'Srbench noise 0'!$A$1:$AH$1291, 16, FALSE),"")</f>
        <v>23</v>
      </c>
      <c r="G1187" s="17">
        <f>_xlfn.IFNA(VLOOKUP(CONCATENATE($A1187,"_",$B1187), 'Srbench noise 0'!$A$1:$AH$1291, 18, FALSE),"")</f>
        <v>2048.1999999999998</v>
      </c>
      <c r="H1187" s="17" t="str">
        <f>_xlfn.IFNA(VLOOKUP(CONCATENATE($A1187,"_",$B1187), 'Srbench noise 0'!$A$1:$AH$1291, 28, FALSE),"")</f>
        <v>-0.55029585*x0 + 0.59614525*cos(x1)**2 - 0.61667607*cos(x1) + 3.34095984 - 533326924475.164/(x0 + exp(x1))**16</v>
      </c>
      <c r="I1187" s="17">
        <f t="shared" si="108"/>
        <v>0</v>
      </c>
      <c r="J1187" s="17">
        <f t="shared" si="109"/>
        <v>0</v>
      </c>
      <c r="K1187" s="4">
        <f t="shared" si="110"/>
        <v>0</v>
      </c>
      <c r="L1187" s="3">
        <f>_xlfn.IFNA(VLOOKUP(CONCATENATE($A1187,"_",$B1187), 'Srbench noise 0.01'!$A$1:$AH$1291, 32, FALSE),"")</f>
        <v>0.96244666999999995</v>
      </c>
      <c r="M1187" s="17">
        <f>_xlfn.IFNA(VLOOKUP(CONCATENATE($A1187,"_",$B1187), 'Srbench noise 0.01'!$A$1:$AH$1291, 34, FALSE),"")</f>
        <v>4.6922760000000001E-2</v>
      </c>
      <c r="N1187" s="17">
        <f>_xlfn.IFNA(VLOOKUP(CONCATENATE($A1187,"_",$B1187), 'Srbench noise 0.01'!$A$1:$AH$1291, 16, FALSE),"")</f>
        <v>20</v>
      </c>
      <c r="O1187" s="17">
        <f>_xlfn.IFNA(VLOOKUP(CONCATENATE($A1187,"_",$B1187), 'Srbench noise 0.01'!$A$1:$AH$1291, 18, FALSE),"")</f>
        <v>15.8</v>
      </c>
      <c r="P1187" s="17" t="str">
        <f>_xlfn.IFNA(VLOOKUP(CONCATENATE($A1187,"_",$B1187), 'Srbench noise 0.01'!$A$1:$AH$1291, 28, FALSE),"")</f>
        <v>-0.06*x0**2 + 0.09*x0*(cos(x1) + 1)*cos(x1) - 1.06*cos(x1) + 2.18</v>
      </c>
      <c r="Q1187" s="17">
        <f t="shared" si="111"/>
        <v>0</v>
      </c>
      <c r="R1187" s="17">
        <f t="shared" si="112"/>
        <v>0</v>
      </c>
      <c r="S1187" s="4">
        <f t="shared" si="113"/>
        <v>0</v>
      </c>
    </row>
    <row r="1188" spans="1:19" x14ac:dyDescent="0.25">
      <c r="A1188" t="s">
        <v>10</v>
      </c>
      <c r="B1188">
        <v>15795</v>
      </c>
      <c r="C1188" t="str">
        <f>VLOOKUP(A1188,'srbench true models'!$A$1:$B$133,2,FALSE)</f>
        <v xml:space="preserve"> 0.5 * sin(x - y) - sin(x)</v>
      </c>
      <c r="D1188" s="3">
        <f>_xlfn.IFNA(VLOOKUP(CONCATENATE($A1188,"_",$B1188), 'Srbench noise 0'!$A$1:$AH$1291, 32, FALSE),"")</f>
        <v>1</v>
      </c>
      <c r="E1188" s="17">
        <f>_xlfn.IFNA(VLOOKUP(CONCATENATE($A1188,"_",$B1188), 'Srbench noise 0'!$A$1:$AH$1291, 34, FALSE),"")</f>
        <v>0</v>
      </c>
      <c r="F1188" s="17">
        <f>_xlfn.IFNA(VLOOKUP(CONCATENATE($A1188,"_",$B1188), 'Srbench noise 0'!$A$1:$AH$1291, 16, FALSE),"")</f>
        <v>14</v>
      </c>
      <c r="G1188" s="17">
        <f>_xlfn.IFNA(VLOOKUP(CONCATENATE($A1188,"_",$B1188), 'Srbench noise 0'!$A$1:$AH$1291, 18, FALSE),"")</f>
        <v>1227.9000000000001</v>
      </c>
      <c r="H1188" s="17" t="str">
        <f>_xlfn.IFNA(VLOOKUP(CONCATENATE($A1188,"_",$B1188), 'Srbench noise 0'!$A$1:$AH$1291, 28, FALSE),"")</f>
        <v>-sin(x0) + 0.5*cos(x0 - x1 + 4.71238898)</v>
      </c>
      <c r="I1188" s="17">
        <f t="shared" si="108"/>
        <v>1</v>
      </c>
      <c r="J1188" s="17">
        <f t="shared" si="109"/>
        <v>1</v>
      </c>
      <c r="K1188" s="4">
        <f t="shared" si="110"/>
        <v>1</v>
      </c>
      <c r="L1188" s="3">
        <f>_xlfn.IFNA(VLOOKUP(CONCATENATE($A1188,"_",$B1188), 'Srbench noise 0.01'!$A$1:$AH$1291, 32, FALSE),"")</f>
        <v>-13.031864240000001</v>
      </c>
      <c r="M1188" s="17">
        <f>_xlfn.IFNA(VLOOKUP(CONCATENATE($A1188,"_",$B1188), 'Srbench noise 0.01'!$A$1:$AH$1291, 34, FALSE),"")</f>
        <v>0.91835434999999999</v>
      </c>
      <c r="N1188" s="17">
        <f>_xlfn.IFNA(VLOOKUP(CONCATENATE($A1188,"_",$B1188), 'Srbench noise 0.01'!$A$1:$AH$1291, 16, FALSE),"")</f>
        <v>19</v>
      </c>
      <c r="O1188" s="17">
        <f>_xlfn.IFNA(VLOOKUP(CONCATENATE($A1188,"_",$B1188), 'Srbench noise 0.01'!$A$1:$AH$1291, 18, FALSE),"")</f>
        <v>135.1</v>
      </c>
      <c r="P1188" s="17" t="str">
        <f>_xlfn.IFNA(VLOOKUP(CONCATENATE($A1188,"_",$B1188), 'Srbench noise 0.01'!$A$1:$AH$1291, 28, FALSE),"")</f>
        <v>-0.52*x0 - 1.08*sin(cos(x1) + 1) + 4.09 - 783308550.92/(x1 + 1)**100</v>
      </c>
      <c r="Q1188" s="17">
        <f t="shared" si="111"/>
        <v>0</v>
      </c>
      <c r="R1188" s="17">
        <f t="shared" si="112"/>
        <v>0</v>
      </c>
      <c r="S1188" s="4">
        <f t="shared" si="113"/>
        <v>0</v>
      </c>
    </row>
    <row r="1189" spans="1:19" x14ac:dyDescent="0.25">
      <c r="A1189" t="s">
        <v>10</v>
      </c>
      <c r="B1189">
        <v>16850</v>
      </c>
      <c r="C1189" t="str">
        <f>VLOOKUP(A1189,'srbench true models'!$A$1:$B$133,2,FALSE)</f>
        <v xml:space="preserve"> 0.5 * sin(x - y) - sin(x)</v>
      </c>
      <c r="D1189" s="3">
        <f>_xlfn.IFNA(VLOOKUP(CONCATENATE($A1189,"_",$B1189), 'Srbench noise 0'!$A$1:$AH$1291, 32, FALSE),"")</f>
        <v>1</v>
      </c>
      <c r="E1189" s="17">
        <f>_xlfn.IFNA(VLOOKUP(CONCATENATE($A1189,"_",$B1189), 'Srbench noise 0'!$A$1:$AH$1291, 34, FALSE),"")</f>
        <v>0</v>
      </c>
      <c r="F1189" s="17">
        <f>_xlfn.IFNA(VLOOKUP(CONCATENATE($A1189,"_",$B1189), 'Srbench noise 0'!$A$1:$AH$1291, 16, FALSE),"")</f>
        <v>13</v>
      </c>
      <c r="G1189" s="17">
        <f>_xlfn.IFNA(VLOOKUP(CONCATENATE($A1189,"_",$B1189), 'Srbench noise 0'!$A$1:$AH$1291, 18, FALSE),"")</f>
        <v>38.200000000000003</v>
      </c>
      <c r="H1189" s="17" t="str">
        <f>_xlfn.IFNA(VLOOKUP(CONCATENATE($A1189,"_",$B1189), 'Srbench noise 0'!$A$1:$AH$1291, 28, FALSE),"")</f>
        <v>-sin(x0) + 0.5*sin(x0 - x1)</v>
      </c>
      <c r="I1189" s="17">
        <f t="shared" si="108"/>
        <v>1</v>
      </c>
      <c r="J1189" s="17">
        <f t="shared" si="109"/>
        <v>1</v>
      </c>
      <c r="K1189" s="4">
        <f t="shared" si="110"/>
        <v>1</v>
      </c>
      <c r="L1189" s="3">
        <f>_xlfn.IFNA(VLOOKUP(CONCATENATE($A1189,"_",$B1189), 'Srbench noise 0.01'!$A$1:$AH$1291, 32, FALSE),"")</f>
        <v>0.90270437999999997</v>
      </c>
      <c r="M1189" s="17">
        <f>_xlfn.IFNA(VLOOKUP(CONCATENATE($A1189,"_",$B1189), 'Srbench noise 0.01'!$A$1:$AH$1291, 34, FALSE),"")</f>
        <v>6.9133840000000002E-2</v>
      </c>
      <c r="N1189" s="17">
        <f>_xlfn.IFNA(VLOOKUP(CONCATENATE($A1189,"_",$B1189), 'Srbench noise 0.01'!$A$1:$AH$1291, 16, FALSE),"")</f>
        <v>20</v>
      </c>
      <c r="O1189" s="17">
        <f>_xlfn.IFNA(VLOOKUP(CONCATENATE($A1189,"_",$B1189), 'Srbench noise 0.01'!$A$1:$AH$1291, 18, FALSE),"")</f>
        <v>20.2</v>
      </c>
      <c r="P1189" s="17" t="str">
        <f>_xlfn.IFNA(VLOOKUP(CONCATENATE($A1189,"_",$B1189), 'Srbench noise 0.01'!$A$1:$AH$1291, 28, FALSE),"")</f>
        <v>-0.17*x0**2 + 0.51*sin(x0 - x1) + 12.13 - 34.84/x0</v>
      </c>
      <c r="Q1189" s="17">
        <f t="shared" si="111"/>
        <v>0</v>
      </c>
      <c r="R1189" s="17">
        <f t="shared" si="112"/>
        <v>0</v>
      </c>
      <c r="S1189" s="4">
        <f t="shared" si="113"/>
        <v>0</v>
      </c>
    </row>
    <row r="1190" spans="1:19" x14ac:dyDescent="0.25">
      <c r="A1190" t="s">
        <v>10</v>
      </c>
      <c r="B1190">
        <v>21962</v>
      </c>
      <c r="C1190" t="str">
        <f>VLOOKUP(A1190,'srbench true models'!$A$1:$B$133,2,FALSE)</f>
        <v xml:space="preserve"> 0.5 * sin(x - y) - sin(x)</v>
      </c>
      <c r="D1190" s="3">
        <f>_xlfn.IFNA(VLOOKUP(CONCATENATE($A1190,"_",$B1190), 'Srbench noise 0'!$A$1:$AH$1291, 32, FALSE),"")</f>
        <v>1</v>
      </c>
      <c r="E1190" s="17">
        <f>_xlfn.IFNA(VLOOKUP(CONCATENATE($A1190,"_",$B1190), 'Srbench noise 0'!$A$1:$AH$1291, 34, FALSE),"")</f>
        <v>0</v>
      </c>
      <c r="F1190" s="17">
        <f>_xlfn.IFNA(VLOOKUP(CONCATENATE($A1190,"_",$B1190), 'Srbench noise 0'!$A$1:$AH$1291, 16, FALSE),"")</f>
        <v>13</v>
      </c>
      <c r="G1190" s="17">
        <f>_xlfn.IFNA(VLOOKUP(CONCATENATE($A1190,"_",$B1190), 'Srbench noise 0'!$A$1:$AH$1291, 18, FALSE),"")</f>
        <v>735.5</v>
      </c>
      <c r="H1190" s="17" t="str">
        <f>_xlfn.IFNA(VLOOKUP(CONCATENATE($A1190,"_",$B1190), 'Srbench noise 0'!$A$1:$AH$1291, 28, FALSE),"")</f>
        <v>-sin(x0) + 0.5*sin(x0 - x1)</v>
      </c>
      <c r="I1190" s="17">
        <f t="shared" si="108"/>
        <v>1</v>
      </c>
      <c r="J1190" s="17">
        <f t="shared" si="109"/>
        <v>1</v>
      </c>
      <c r="K1190" s="4">
        <f t="shared" si="110"/>
        <v>1</v>
      </c>
      <c r="L1190" s="3">
        <f>_xlfn.IFNA(VLOOKUP(CONCATENATE($A1190,"_",$B1190), 'Srbench noise 0.01'!$A$1:$AH$1291, 32, FALSE),"")</f>
        <v>0.97935070999999996</v>
      </c>
      <c r="M1190" s="17">
        <f>_xlfn.IFNA(VLOOKUP(CONCATENATE($A1190,"_",$B1190), 'Srbench noise 0.01'!$A$1:$AH$1291, 34, FALSE),"")</f>
        <v>3.6495859999999998E-2</v>
      </c>
      <c r="N1190" s="17">
        <f>_xlfn.IFNA(VLOOKUP(CONCATENATE($A1190,"_",$B1190), 'Srbench noise 0.01'!$A$1:$AH$1291, 16, FALSE),"")</f>
        <v>12</v>
      </c>
      <c r="O1190" s="17">
        <f>_xlfn.IFNA(VLOOKUP(CONCATENATE($A1190,"_",$B1190), 'Srbench noise 0.01'!$A$1:$AH$1291, 18, FALSE),"")</f>
        <v>28</v>
      </c>
      <c r="P1190" s="17" t="str">
        <f>_xlfn.IFNA(VLOOKUP(CONCATENATE($A1190,"_",$B1190), 'Srbench noise 0.01'!$A$1:$AH$1291, 28, FALSE),"")</f>
        <v>-0.51*x0 - 1.13*sin(cos(x1) + 1) + 4.12</v>
      </c>
      <c r="Q1190" s="17">
        <f t="shared" si="111"/>
        <v>0</v>
      </c>
      <c r="R1190" s="17">
        <f t="shared" si="112"/>
        <v>0</v>
      </c>
      <c r="S1190" s="4">
        <f t="shared" si="113"/>
        <v>0</v>
      </c>
    </row>
    <row r="1191" spans="1:19" x14ac:dyDescent="0.25">
      <c r="A1191" t="s">
        <v>10</v>
      </c>
      <c r="B1191">
        <v>23654</v>
      </c>
      <c r="C1191" t="str">
        <f>VLOOKUP(A1191,'srbench true models'!$A$1:$B$133,2,FALSE)</f>
        <v xml:space="preserve"> 0.5 * sin(x - y) - sin(x)</v>
      </c>
      <c r="D1191" s="3">
        <f>_xlfn.IFNA(VLOOKUP(CONCATENATE($A1191,"_",$B1191), 'Srbench noise 0'!$A$1:$AH$1291, 32, FALSE),"")</f>
        <v>0.99473224000000005</v>
      </c>
      <c r="E1191" s="17">
        <f>_xlfn.IFNA(VLOOKUP(CONCATENATE($A1191,"_",$B1191), 'Srbench noise 0'!$A$1:$AH$1291, 34, FALSE),"")</f>
        <v>1.28174E-2</v>
      </c>
      <c r="F1191" s="17">
        <f>_xlfn.IFNA(VLOOKUP(CONCATENATE($A1191,"_",$B1191), 'Srbench noise 0'!$A$1:$AH$1291, 16, FALSE),"")</f>
        <v>19</v>
      </c>
      <c r="G1191" s="17">
        <f>_xlfn.IFNA(VLOOKUP(CONCATENATE($A1191,"_",$B1191), 'Srbench noise 0'!$A$1:$AH$1291, 18, FALSE),"")</f>
        <v>2342.6</v>
      </c>
      <c r="H1191" s="17" t="str">
        <f>_xlfn.IFNA(VLOOKUP(CONCATENATE($A1191,"_",$B1191), 'Srbench noise 0'!$A$1:$AH$1291, 28, FALSE),"")</f>
        <v>-0.23897836*x0 - 0.46668043*sin(x0 + sin(x1)) + 1.7630478 - 12.43212366*cos(x1)/x0**2</v>
      </c>
      <c r="I1191" s="17">
        <f t="shared" si="108"/>
        <v>0</v>
      </c>
      <c r="J1191" s="17">
        <f t="shared" si="109"/>
        <v>0</v>
      </c>
      <c r="K1191" s="4">
        <f t="shared" si="110"/>
        <v>0</v>
      </c>
      <c r="L1191" s="3">
        <f>_xlfn.IFNA(VLOOKUP(CONCATENATE($A1191,"_",$B1191), 'Srbench noise 0.01'!$A$1:$AH$1291, 32, FALSE),"")</f>
        <v>0.97404913000000004</v>
      </c>
      <c r="M1191" s="17">
        <f>_xlfn.IFNA(VLOOKUP(CONCATENATE($A1191,"_",$B1191), 'Srbench noise 0.01'!$A$1:$AH$1291, 34, FALSE),"")</f>
        <v>2.8448749999999998E-2</v>
      </c>
      <c r="N1191" s="17">
        <f>_xlfn.IFNA(VLOOKUP(CONCATENATE($A1191,"_",$B1191), 'Srbench noise 0.01'!$A$1:$AH$1291, 16, FALSE),"")</f>
        <v>23</v>
      </c>
      <c r="O1191" s="17">
        <f>_xlfn.IFNA(VLOOKUP(CONCATENATE($A1191,"_",$B1191), 'Srbench noise 0.01'!$A$1:$AH$1291, 18, FALSE),"")</f>
        <v>25.5</v>
      </c>
      <c r="P1191" s="17" t="str">
        <f>_xlfn.IFNA(VLOOKUP(CONCATENATE($A1191,"_",$B1191), 'Srbench noise 0.01'!$A$1:$AH$1291, 28, FALSE),"")</f>
        <v>-0.49*x0 + 0.55*cos(x1)**2 - 0.57*cos(x1) + 19.88*cos((x1 + 1)**(-10)) - 16.87</v>
      </c>
      <c r="Q1191" s="17">
        <f t="shared" si="111"/>
        <v>0</v>
      </c>
      <c r="R1191" s="17">
        <f t="shared" si="112"/>
        <v>0</v>
      </c>
      <c r="S1191" s="4">
        <f t="shared" si="113"/>
        <v>0</v>
      </c>
    </row>
    <row r="1192" spans="1:19" x14ac:dyDescent="0.25">
      <c r="A1192" t="s">
        <v>10</v>
      </c>
      <c r="B1192">
        <v>28020</v>
      </c>
      <c r="C1192" t="str">
        <f>VLOOKUP(A1192,'srbench true models'!$A$1:$B$133,2,FALSE)</f>
        <v xml:space="preserve"> 0.5 * sin(x - y) - sin(x)</v>
      </c>
      <c r="D1192" s="3">
        <f>_xlfn.IFNA(VLOOKUP(CONCATENATE($A1192,"_",$B1192), 'Srbench noise 0'!$A$1:$AH$1291, 32, FALSE),"")</f>
        <v>0.97173938000000004</v>
      </c>
      <c r="E1192" s="17">
        <f>_xlfn.IFNA(VLOOKUP(CONCATENATE($A1192,"_",$B1192), 'Srbench noise 0'!$A$1:$AH$1291, 34, FALSE),"")</f>
        <v>3.6552010000000003E-2</v>
      </c>
      <c r="F1192" s="17">
        <f>_xlfn.IFNA(VLOOKUP(CONCATENATE($A1192,"_",$B1192), 'Srbench noise 0'!$A$1:$AH$1291, 16, FALSE),"")</f>
        <v>20</v>
      </c>
      <c r="G1192" s="17">
        <f>_xlfn.IFNA(VLOOKUP(CONCATENATE($A1192,"_",$B1192), 'Srbench noise 0'!$A$1:$AH$1291, 18, FALSE),"")</f>
        <v>1989.9</v>
      </c>
      <c r="H1192" s="17" t="str">
        <f>_xlfn.IFNA(VLOOKUP(CONCATENATE($A1192,"_",$B1192), 'Srbench noise 0'!$A$1:$AH$1291, 28, FALSE),"")</f>
        <v>-0.22474073*x0*cos(cos(x1) + 100) - 0.35838063*x0 + 3.36755107 - 747466499158.251/(x0 + x1)**18</v>
      </c>
      <c r="I1192" s="17">
        <f t="shared" si="108"/>
        <v>0</v>
      </c>
      <c r="J1192" s="17">
        <f t="shared" si="109"/>
        <v>0</v>
      </c>
      <c r="K1192" s="4">
        <f t="shared" si="110"/>
        <v>0</v>
      </c>
      <c r="L1192" s="3">
        <f>_xlfn.IFNA(VLOOKUP(CONCATENATE($A1192,"_",$B1192), 'Srbench noise 0.01'!$A$1:$AH$1291, 32, FALSE),"")</f>
        <v>0.96356364000000005</v>
      </c>
      <c r="M1192" s="17">
        <f>_xlfn.IFNA(VLOOKUP(CONCATENATE($A1192,"_",$B1192), 'Srbench noise 0.01'!$A$1:$AH$1291, 34, FALSE),"")</f>
        <v>4.15038E-2</v>
      </c>
      <c r="N1192" s="17">
        <f>_xlfn.IFNA(VLOOKUP(CONCATENATE($A1192,"_",$B1192), 'Srbench noise 0.01'!$A$1:$AH$1291, 16, FALSE),"")</f>
        <v>14</v>
      </c>
      <c r="O1192" s="17">
        <f>_xlfn.IFNA(VLOOKUP(CONCATENATE($A1192,"_",$B1192), 'Srbench noise 0.01'!$A$1:$AH$1291, 18, FALSE),"")</f>
        <v>57.1</v>
      </c>
      <c r="P1192" s="17" t="str">
        <f>_xlfn.IFNA(VLOOKUP(CONCATENATE($A1192,"_",$B1192), 'Srbench noise 0.01'!$A$1:$AH$1291, 28, FALSE),"")</f>
        <v>-0.51*x0 - 1.36*cos(0.88*cos(x1) - 0.5) + 4.31</v>
      </c>
      <c r="Q1192" s="17">
        <f t="shared" si="111"/>
        <v>0</v>
      </c>
      <c r="R1192" s="17">
        <f t="shared" si="112"/>
        <v>0</v>
      </c>
      <c r="S1192" s="4">
        <f t="shared" si="113"/>
        <v>0</v>
      </c>
    </row>
    <row r="1193" spans="1:19" x14ac:dyDescent="0.25">
      <c r="A1193" t="s">
        <v>10</v>
      </c>
      <c r="B1193">
        <v>29910</v>
      </c>
      <c r="C1193" t="str">
        <f>VLOOKUP(A1193,'srbench true models'!$A$1:$B$133,2,FALSE)</f>
        <v xml:space="preserve"> 0.5 * sin(x - y) - sin(x)</v>
      </c>
      <c r="D1193" s="3">
        <f>_xlfn.IFNA(VLOOKUP(CONCATENATE($A1193,"_",$B1193), 'Srbench noise 0'!$A$1:$AH$1291, 32, FALSE),"")</f>
        <v>1</v>
      </c>
      <c r="E1193" s="17">
        <f>_xlfn.IFNA(VLOOKUP(CONCATENATE($A1193,"_",$B1193), 'Srbench noise 0'!$A$1:$AH$1291, 34, FALSE),"")</f>
        <v>0</v>
      </c>
      <c r="F1193" s="17">
        <f>_xlfn.IFNA(VLOOKUP(CONCATENATE($A1193,"_",$B1193), 'Srbench noise 0'!$A$1:$AH$1291, 16, FALSE),"")</f>
        <v>13</v>
      </c>
      <c r="G1193" s="17">
        <f>_xlfn.IFNA(VLOOKUP(CONCATENATE($A1193,"_",$B1193), 'Srbench noise 0'!$A$1:$AH$1291, 18, FALSE),"")</f>
        <v>2071.1</v>
      </c>
      <c r="H1193" s="17" t="str">
        <f>_xlfn.IFNA(VLOOKUP(CONCATENATE($A1193,"_",$B1193), 'Srbench noise 0'!$A$1:$AH$1291, 28, FALSE),"")</f>
        <v>-sin(x0) + 0.5*sin(x0 - x1)</v>
      </c>
      <c r="I1193" s="17">
        <f t="shared" si="108"/>
        <v>1</v>
      </c>
      <c r="J1193" s="17">
        <f t="shared" si="109"/>
        <v>1</v>
      </c>
      <c r="K1193" s="4">
        <f t="shared" si="110"/>
        <v>1</v>
      </c>
      <c r="L1193" s="3">
        <f>_xlfn.IFNA(VLOOKUP(CONCATENATE($A1193,"_",$B1193), 'Srbench noise 0.01'!$A$1:$AH$1291, 32, FALSE),"")</f>
        <v>0.96547824999999998</v>
      </c>
      <c r="M1193" s="17">
        <f>_xlfn.IFNA(VLOOKUP(CONCATENATE($A1193,"_",$B1193), 'Srbench noise 0.01'!$A$1:$AH$1291, 34, FALSE),"")</f>
        <v>3.5410509999999999E-2</v>
      </c>
      <c r="N1193" s="17">
        <f>_xlfn.IFNA(VLOOKUP(CONCATENATE($A1193,"_",$B1193), 'Srbench noise 0.01'!$A$1:$AH$1291, 16, FALSE),"")</f>
        <v>12</v>
      </c>
      <c r="O1193" s="17">
        <f>_xlfn.IFNA(VLOOKUP(CONCATENATE($A1193,"_",$B1193), 'Srbench noise 0.01'!$A$1:$AH$1291, 18, FALSE),"")</f>
        <v>347.6</v>
      </c>
      <c r="P1193" s="17" t="str">
        <f>_xlfn.IFNA(VLOOKUP(CONCATENATE($A1193,"_",$B1193), 'Srbench noise 0.01'!$A$1:$AH$1291, 28, FALSE),"")</f>
        <v>-0.5*x0 - 1.19*sin(cos(x1) + 1) + 4.11</v>
      </c>
      <c r="Q1193" s="17">
        <f t="shared" si="111"/>
        <v>0</v>
      </c>
      <c r="R1193" s="17">
        <f t="shared" si="112"/>
        <v>0</v>
      </c>
      <c r="S1193" s="4">
        <f t="shared" si="113"/>
        <v>0</v>
      </c>
    </row>
    <row r="1194" spans="1:19" x14ac:dyDescent="0.25">
      <c r="A1194" t="s">
        <v>13</v>
      </c>
      <c r="B1194">
        <v>860</v>
      </c>
      <c r="C1194" t="str">
        <f>VLOOKUP(A1194,'srbench true models'!$A$1:$B$133,2,FALSE)</f>
        <v xml:space="preserve"> 0.5 * sin(y - x) - sin(y)</v>
      </c>
      <c r="D1194" s="3">
        <f>_xlfn.IFNA(VLOOKUP(CONCATENATE($A1194,"_",$B1194), 'Srbench noise 0'!$A$1:$AH$1291, 32, FALSE),"")</f>
        <v>1</v>
      </c>
      <c r="E1194" s="17">
        <f>_xlfn.IFNA(VLOOKUP(CONCATENATE($A1194,"_",$B1194), 'Srbench noise 0'!$A$1:$AH$1291, 34, FALSE),"")</f>
        <v>0</v>
      </c>
      <c r="F1194" s="17">
        <f>_xlfn.IFNA(VLOOKUP(CONCATENATE($A1194,"_",$B1194), 'Srbench noise 0'!$A$1:$AH$1291, 16, FALSE),"")</f>
        <v>13</v>
      </c>
      <c r="G1194" s="17">
        <f>_xlfn.IFNA(VLOOKUP(CONCATENATE($A1194,"_",$B1194), 'Srbench noise 0'!$A$1:$AH$1291, 18, FALSE),"")</f>
        <v>13.2</v>
      </c>
      <c r="H1194" s="17" t="str">
        <f>_xlfn.IFNA(VLOOKUP(CONCATENATE($A1194,"_",$B1194), 'Srbench noise 0'!$A$1:$AH$1291, 28, FALSE),"")</f>
        <v>-sin(x1) - 0.5*sin(x0 - x1)</v>
      </c>
      <c r="I1194" s="17">
        <f t="shared" si="108"/>
        <v>1</v>
      </c>
      <c r="J1194" s="17">
        <f t="shared" si="109"/>
        <v>1</v>
      </c>
      <c r="K1194" s="4">
        <f t="shared" si="110"/>
        <v>1</v>
      </c>
      <c r="L1194" s="3">
        <f>_xlfn.IFNA(VLOOKUP(CONCATENATE($A1194,"_",$B1194), 'Srbench noise 0.01'!$A$1:$AH$1291, 32, FALSE),"")</f>
        <v>1</v>
      </c>
      <c r="M1194" s="17">
        <f>_xlfn.IFNA(VLOOKUP(CONCATENATE($A1194,"_",$B1194), 'Srbench noise 0.01'!$A$1:$AH$1291, 34, FALSE),"")</f>
        <v>0</v>
      </c>
      <c r="N1194" s="17">
        <f>_xlfn.IFNA(VLOOKUP(CONCATENATE($A1194,"_",$B1194), 'Srbench noise 0.01'!$A$1:$AH$1291, 16, FALSE),"")</f>
        <v>13</v>
      </c>
      <c r="O1194" s="17">
        <f>_xlfn.IFNA(VLOOKUP(CONCATENATE($A1194,"_",$B1194), 'Srbench noise 0.01'!$A$1:$AH$1291, 18, FALSE),"")</f>
        <v>13</v>
      </c>
      <c r="P1194" s="17" t="str">
        <f>_xlfn.IFNA(VLOOKUP(CONCATENATE($A1194,"_",$B1194), 'Srbench noise 0.01'!$A$1:$AH$1291, 28, FALSE),"")</f>
        <v>-sin(x1) - 0.5*sin(x0 - x1)</v>
      </c>
      <c r="Q1194" s="17">
        <f t="shared" si="111"/>
        <v>1</v>
      </c>
      <c r="R1194" s="17">
        <f t="shared" si="112"/>
        <v>1</v>
      </c>
      <c r="S1194" s="4">
        <f t="shared" si="113"/>
        <v>1</v>
      </c>
    </row>
    <row r="1195" spans="1:19" x14ac:dyDescent="0.25">
      <c r="A1195" t="s">
        <v>13</v>
      </c>
      <c r="B1195">
        <v>4426</v>
      </c>
      <c r="C1195" t="str">
        <f>VLOOKUP(A1195,'srbench true models'!$A$1:$B$133,2,FALSE)</f>
        <v xml:space="preserve"> 0.5 * sin(y - x) - sin(y)</v>
      </c>
      <c r="D1195" s="3">
        <f>_xlfn.IFNA(VLOOKUP(CONCATENATE($A1195,"_",$B1195), 'Srbench noise 0'!$A$1:$AH$1291, 32, FALSE),"")</f>
        <v>1</v>
      </c>
      <c r="E1195" s="17">
        <f>_xlfn.IFNA(VLOOKUP(CONCATENATE($A1195,"_",$B1195), 'Srbench noise 0'!$A$1:$AH$1291, 34, FALSE),"")</f>
        <v>0</v>
      </c>
      <c r="F1195" s="17">
        <f>_xlfn.IFNA(VLOOKUP(CONCATENATE($A1195,"_",$B1195), 'Srbench noise 0'!$A$1:$AH$1291, 16, FALSE),"")</f>
        <v>13</v>
      </c>
      <c r="G1195" s="17">
        <f>_xlfn.IFNA(VLOOKUP(CONCATENATE($A1195,"_",$B1195), 'Srbench noise 0'!$A$1:$AH$1291, 18, FALSE),"")</f>
        <v>153.4</v>
      </c>
      <c r="H1195" s="17" t="str">
        <f>_xlfn.IFNA(VLOOKUP(CONCATENATE($A1195,"_",$B1195), 'Srbench noise 0'!$A$1:$AH$1291, 28, FALSE),"")</f>
        <v>-sin(x1) - 0.5*sin(x0 - x1)</v>
      </c>
      <c r="I1195" s="17">
        <f t="shared" si="108"/>
        <v>1</v>
      </c>
      <c r="J1195" s="17">
        <f t="shared" si="109"/>
        <v>1</v>
      </c>
      <c r="K1195" s="4">
        <f t="shared" si="110"/>
        <v>1</v>
      </c>
      <c r="L1195" s="3">
        <f>_xlfn.IFNA(VLOOKUP(CONCATENATE($A1195,"_",$B1195), 'Srbench noise 0.01'!$A$1:$AH$1291, 32, FALSE),"")</f>
        <v>0.99329593999999999</v>
      </c>
      <c r="M1195" s="17">
        <f>_xlfn.IFNA(VLOOKUP(CONCATENATE($A1195,"_",$B1195), 'Srbench noise 0.01'!$A$1:$AH$1291, 34, FALSE),"")</f>
        <v>1.6169619999999999E-2</v>
      </c>
      <c r="N1195" s="17">
        <f>_xlfn.IFNA(VLOOKUP(CONCATENATE($A1195,"_",$B1195), 'Srbench noise 0.01'!$A$1:$AH$1291, 16, FALSE),"")</f>
        <v>28</v>
      </c>
      <c r="O1195" s="17">
        <f>_xlfn.IFNA(VLOOKUP(CONCATENATE($A1195,"_",$B1195), 'Srbench noise 0.01'!$A$1:$AH$1291, 18, FALSE),"")</f>
        <v>74.2</v>
      </c>
      <c r="P1195" s="17" t="str">
        <f>_xlfn.IFNA(VLOOKUP(CONCATENATE($A1195,"_",$B1195), 'Srbench noise 0.01'!$A$1:$AH$1291, 28, FALSE),"")</f>
        <v>0.59*sin(x0 + cos(x1) + 1) - 4.49 + 31.8/(x0 + sin(x1) + 1) + 1.37/(3.14 - x0)</v>
      </c>
      <c r="Q1195" s="17">
        <f t="shared" si="111"/>
        <v>0</v>
      </c>
      <c r="R1195" s="17">
        <f t="shared" si="112"/>
        <v>0</v>
      </c>
      <c r="S1195" s="4">
        <f t="shared" si="113"/>
        <v>0</v>
      </c>
    </row>
    <row r="1196" spans="1:19" x14ac:dyDescent="0.25">
      <c r="A1196" t="s">
        <v>13</v>
      </c>
      <c r="B1196">
        <v>5390</v>
      </c>
      <c r="C1196" t="str">
        <f>VLOOKUP(A1196,'srbench true models'!$A$1:$B$133,2,FALSE)</f>
        <v xml:space="preserve"> 0.5 * sin(y - x) - sin(y)</v>
      </c>
      <c r="D1196" s="3">
        <f>_xlfn.IFNA(VLOOKUP(CONCATENATE($A1196,"_",$B1196), 'Srbench noise 0'!$A$1:$AH$1291, 32, FALSE),"")</f>
        <v>1</v>
      </c>
      <c r="E1196" s="17">
        <f>_xlfn.IFNA(VLOOKUP(CONCATENATE($A1196,"_",$B1196), 'Srbench noise 0'!$A$1:$AH$1291, 34, FALSE),"")</f>
        <v>0</v>
      </c>
      <c r="F1196" s="17">
        <f>_xlfn.IFNA(VLOOKUP(CONCATENATE($A1196,"_",$B1196), 'Srbench noise 0'!$A$1:$AH$1291, 16, FALSE),"")</f>
        <v>13</v>
      </c>
      <c r="G1196" s="17">
        <f>_xlfn.IFNA(VLOOKUP(CONCATENATE($A1196,"_",$B1196), 'Srbench noise 0'!$A$1:$AH$1291, 18, FALSE),"")</f>
        <v>14.2</v>
      </c>
      <c r="H1196" s="17" t="str">
        <f>_xlfn.IFNA(VLOOKUP(CONCATENATE($A1196,"_",$B1196), 'Srbench noise 0'!$A$1:$AH$1291, 28, FALSE),"")</f>
        <v>-sin(x1) - 0.5*sin(x0 - x1)</v>
      </c>
      <c r="I1196" s="17">
        <f t="shared" si="108"/>
        <v>1</v>
      </c>
      <c r="J1196" s="17">
        <f t="shared" si="109"/>
        <v>1</v>
      </c>
      <c r="K1196" s="4">
        <f t="shared" si="110"/>
        <v>1</v>
      </c>
      <c r="L1196" s="3">
        <f>_xlfn.IFNA(VLOOKUP(CONCATENATE($A1196,"_",$B1196), 'Srbench noise 0.01'!$A$1:$AH$1291, 32, FALSE),"")</f>
        <v>0.72219849000000003</v>
      </c>
      <c r="M1196" s="17">
        <f>_xlfn.IFNA(VLOOKUP(CONCATENATE($A1196,"_",$B1196), 'Srbench noise 0.01'!$A$1:$AH$1291, 34, FALSE),"")</f>
        <v>0.14091761</v>
      </c>
      <c r="N1196" s="17">
        <f>_xlfn.IFNA(VLOOKUP(CONCATENATE($A1196,"_",$B1196), 'Srbench noise 0.01'!$A$1:$AH$1291, 16, FALSE),"")</f>
        <v>22</v>
      </c>
      <c r="O1196" s="17">
        <f>_xlfn.IFNA(VLOOKUP(CONCATENATE($A1196,"_",$B1196), 'Srbench noise 0.01'!$A$1:$AH$1291, 18, FALSE),"")</f>
        <v>11</v>
      </c>
      <c r="P1196" s="17" t="str">
        <f>_xlfn.IFNA(VLOOKUP(CONCATENATE($A1196,"_",$B1196), 'Srbench noise 0.01'!$A$1:$AH$1291, 28, FALSE),"")</f>
        <v>-14.68*log(x0) + 39.78 + 1.55*cos(x1 + log(x0))/log(x0) - 78.29/x0</v>
      </c>
      <c r="Q1196" s="17">
        <f t="shared" si="111"/>
        <v>0</v>
      </c>
      <c r="R1196" s="17">
        <f t="shared" si="112"/>
        <v>0</v>
      </c>
      <c r="S1196" s="4">
        <f t="shared" si="113"/>
        <v>0</v>
      </c>
    </row>
    <row r="1197" spans="1:19" x14ac:dyDescent="0.25">
      <c r="A1197" t="s">
        <v>13</v>
      </c>
      <c r="B1197">
        <v>14423</v>
      </c>
      <c r="C1197" t="str">
        <f>VLOOKUP(A1197,'srbench true models'!$A$1:$B$133,2,FALSE)</f>
        <v xml:space="preserve"> 0.5 * sin(y - x) - sin(y)</v>
      </c>
      <c r="D1197" s="3">
        <f>_xlfn.IFNA(VLOOKUP(CONCATENATE($A1197,"_",$B1197), 'Srbench noise 0'!$A$1:$AH$1291, 32, FALSE),"")</f>
        <v>1</v>
      </c>
      <c r="E1197" s="17">
        <f>_xlfn.IFNA(VLOOKUP(CONCATENATE($A1197,"_",$B1197), 'Srbench noise 0'!$A$1:$AH$1291, 34, FALSE),"")</f>
        <v>0</v>
      </c>
      <c r="F1197" s="17">
        <f>_xlfn.IFNA(VLOOKUP(CONCATENATE($A1197,"_",$B1197), 'Srbench noise 0'!$A$1:$AH$1291, 16, FALSE),"")</f>
        <v>13</v>
      </c>
      <c r="G1197" s="17">
        <f>_xlfn.IFNA(VLOOKUP(CONCATENATE($A1197,"_",$B1197), 'Srbench noise 0'!$A$1:$AH$1291, 18, FALSE),"")</f>
        <v>203</v>
      </c>
      <c r="H1197" s="17" t="str">
        <f>_xlfn.IFNA(VLOOKUP(CONCATENATE($A1197,"_",$B1197), 'Srbench noise 0'!$A$1:$AH$1291, 28, FALSE),"")</f>
        <v>-sin(x1) - 0.5*sin(x0 - x1)</v>
      </c>
      <c r="I1197" s="17">
        <f t="shared" si="108"/>
        <v>1</v>
      </c>
      <c r="J1197" s="17">
        <f t="shared" si="109"/>
        <v>1</v>
      </c>
      <c r="K1197" s="4">
        <f t="shared" si="110"/>
        <v>1</v>
      </c>
      <c r="L1197" s="3">
        <f>_xlfn.IFNA(VLOOKUP(CONCATENATE($A1197,"_",$B1197), 'Srbench noise 0.01'!$A$1:$AH$1291, 32, FALSE),"")</f>
        <v>0.99269571999999995</v>
      </c>
      <c r="M1197" s="17">
        <f>_xlfn.IFNA(VLOOKUP(CONCATENATE($A1197,"_",$B1197), 'Srbench noise 0.01'!$A$1:$AH$1291, 34, FALSE),"")</f>
        <v>2.0006949999999999E-2</v>
      </c>
      <c r="N1197" s="17">
        <f>_xlfn.IFNA(VLOOKUP(CONCATENATE($A1197,"_",$B1197), 'Srbench noise 0.01'!$A$1:$AH$1291, 16, FALSE),"")</f>
        <v>23</v>
      </c>
      <c r="O1197" s="17">
        <f>_xlfn.IFNA(VLOOKUP(CONCATENATE($A1197,"_",$B1197), 'Srbench noise 0.01'!$A$1:$AH$1291, 18, FALSE),"")</f>
        <v>17</v>
      </c>
      <c r="P1197" s="17" t="str">
        <f>_xlfn.IFNA(VLOOKUP(CONCATENATE($A1197,"_",$B1197), 'Srbench noise 0.01'!$A$1:$AH$1291, 28, FALSE),"")</f>
        <v>0.5*x0*sin(x1 - 0.5) - 0.95*x0 - 3.45*sin(x1 - 0.5) + 9.74 - 24.8/x0</v>
      </c>
      <c r="Q1197" s="17">
        <f t="shared" si="111"/>
        <v>0</v>
      </c>
      <c r="R1197" s="17">
        <f t="shared" si="112"/>
        <v>0</v>
      </c>
      <c r="S1197" s="4">
        <f t="shared" si="113"/>
        <v>0</v>
      </c>
    </row>
    <row r="1198" spans="1:19" x14ac:dyDescent="0.25">
      <c r="A1198" t="s">
        <v>13</v>
      </c>
      <c r="B1198">
        <v>15795</v>
      </c>
      <c r="C1198" t="str">
        <f>VLOOKUP(A1198,'srbench true models'!$A$1:$B$133,2,FALSE)</f>
        <v xml:space="preserve"> 0.5 * sin(y - x) - sin(y)</v>
      </c>
      <c r="D1198" s="3">
        <f>_xlfn.IFNA(VLOOKUP(CONCATENATE($A1198,"_",$B1198), 'Srbench noise 0'!$A$1:$AH$1291, 32, FALSE),"")</f>
        <v>1</v>
      </c>
      <c r="E1198" s="17">
        <f>_xlfn.IFNA(VLOOKUP(CONCATENATE($A1198,"_",$B1198), 'Srbench noise 0'!$A$1:$AH$1291, 34, FALSE),"")</f>
        <v>0</v>
      </c>
      <c r="F1198" s="17">
        <f>_xlfn.IFNA(VLOOKUP(CONCATENATE($A1198,"_",$B1198), 'Srbench noise 0'!$A$1:$AH$1291, 16, FALSE),"")</f>
        <v>13</v>
      </c>
      <c r="G1198" s="17">
        <f>_xlfn.IFNA(VLOOKUP(CONCATENATE($A1198,"_",$B1198), 'Srbench noise 0'!$A$1:$AH$1291, 18, FALSE),"")</f>
        <v>910.1</v>
      </c>
      <c r="H1198" s="17" t="str">
        <f>_xlfn.IFNA(VLOOKUP(CONCATENATE($A1198,"_",$B1198), 'Srbench noise 0'!$A$1:$AH$1291, 28, FALSE),"")</f>
        <v>-sin(x1) - 0.5*sin(x0 - x1)</v>
      </c>
      <c r="I1198" s="17">
        <f t="shared" si="108"/>
        <v>1</v>
      </c>
      <c r="J1198" s="17">
        <f t="shared" si="109"/>
        <v>1</v>
      </c>
      <c r="K1198" s="4">
        <f t="shared" si="110"/>
        <v>1</v>
      </c>
      <c r="L1198" s="3">
        <f>_xlfn.IFNA(VLOOKUP(CONCATENATE($A1198,"_",$B1198), 'Srbench noise 0.01'!$A$1:$AH$1291, 32, FALSE),"")</f>
        <v>0.99092678999999995</v>
      </c>
      <c r="M1198" s="17">
        <f>_xlfn.IFNA(VLOOKUP(CONCATENATE($A1198,"_",$B1198), 'Srbench noise 0.01'!$A$1:$AH$1291, 34, FALSE),"")</f>
        <v>2.9051110000000002E-2</v>
      </c>
      <c r="N1198" s="17">
        <f>_xlfn.IFNA(VLOOKUP(CONCATENATE($A1198,"_",$B1198), 'Srbench noise 0.01'!$A$1:$AH$1291, 16, FALSE),"")</f>
        <v>32</v>
      </c>
      <c r="O1198" s="17">
        <f>_xlfn.IFNA(VLOOKUP(CONCATENATE($A1198,"_",$B1198), 'Srbench noise 0.01'!$A$1:$AH$1291, 18, FALSE),"")</f>
        <v>20.9</v>
      </c>
      <c r="P1198" s="17" t="str">
        <f>_xlfn.IFNA(VLOOKUP(CONCATENATE($A1198,"_",$B1198), 'Srbench noise 0.01'!$A$1:$AH$1291, 28, FALSE),"")</f>
        <v>-2.54*x0 + 29.16 + 1.72*sin(x1 - 0.5)/(3.14 - x0) - 3.44/(3.14 - x0) - 91.42/x0</v>
      </c>
      <c r="Q1198" s="17">
        <f t="shared" si="111"/>
        <v>0</v>
      </c>
      <c r="R1198" s="17">
        <f t="shared" si="112"/>
        <v>0</v>
      </c>
      <c r="S1198" s="4">
        <f t="shared" si="113"/>
        <v>0</v>
      </c>
    </row>
    <row r="1199" spans="1:19" x14ac:dyDescent="0.25">
      <c r="A1199" t="s">
        <v>13</v>
      </c>
      <c r="B1199">
        <v>16850</v>
      </c>
      <c r="C1199" t="str">
        <f>VLOOKUP(A1199,'srbench true models'!$A$1:$B$133,2,FALSE)</f>
        <v xml:space="preserve"> 0.5 * sin(y - x) - sin(y)</v>
      </c>
      <c r="D1199" s="3">
        <f>_xlfn.IFNA(VLOOKUP(CONCATENATE($A1199,"_",$B1199), 'Srbench noise 0'!$A$1:$AH$1291, 32, FALSE),"")</f>
        <v>1</v>
      </c>
      <c r="E1199" s="17">
        <f>_xlfn.IFNA(VLOOKUP(CONCATENATE($A1199,"_",$B1199), 'Srbench noise 0'!$A$1:$AH$1291, 34, FALSE),"")</f>
        <v>0</v>
      </c>
      <c r="F1199" s="17">
        <f>_xlfn.IFNA(VLOOKUP(CONCATENATE($A1199,"_",$B1199), 'Srbench noise 0'!$A$1:$AH$1291, 16, FALSE),"")</f>
        <v>13</v>
      </c>
      <c r="G1199" s="17">
        <f>_xlfn.IFNA(VLOOKUP(CONCATENATE($A1199,"_",$B1199), 'Srbench noise 0'!$A$1:$AH$1291, 18, FALSE),"")</f>
        <v>20.5</v>
      </c>
      <c r="H1199" s="17" t="str">
        <f>_xlfn.IFNA(VLOOKUP(CONCATENATE($A1199,"_",$B1199), 'Srbench noise 0'!$A$1:$AH$1291, 28, FALSE),"")</f>
        <v>-sin(x1) - 0.5*sin(x0 - x1)</v>
      </c>
      <c r="I1199" s="17">
        <f t="shared" si="108"/>
        <v>1</v>
      </c>
      <c r="J1199" s="17">
        <f t="shared" si="109"/>
        <v>1</v>
      </c>
      <c r="K1199" s="4">
        <f t="shared" si="110"/>
        <v>1</v>
      </c>
      <c r="L1199" s="3">
        <f>_xlfn.IFNA(VLOOKUP(CONCATENATE($A1199,"_",$B1199), 'Srbench noise 0.01'!$A$1:$AH$1291, 32, FALSE),"")</f>
        <v>1</v>
      </c>
      <c r="M1199" s="17">
        <f>_xlfn.IFNA(VLOOKUP(CONCATENATE($A1199,"_",$B1199), 'Srbench noise 0.01'!$A$1:$AH$1291, 34, FALSE),"")</f>
        <v>0</v>
      </c>
      <c r="N1199" s="17">
        <f>_xlfn.IFNA(VLOOKUP(CONCATENATE($A1199,"_",$B1199), 'Srbench noise 0.01'!$A$1:$AH$1291, 16, FALSE),"")</f>
        <v>13</v>
      </c>
      <c r="O1199" s="17">
        <f>_xlfn.IFNA(VLOOKUP(CONCATENATE($A1199,"_",$B1199), 'Srbench noise 0.01'!$A$1:$AH$1291, 18, FALSE),"")</f>
        <v>17.2</v>
      </c>
      <c r="P1199" s="17" t="str">
        <f>_xlfn.IFNA(VLOOKUP(CONCATENATE($A1199,"_",$B1199), 'Srbench noise 0.01'!$A$1:$AH$1291, 28, FALSE),"")</f>
        <v>-sin(x1) - 0.5*sin(x0 - x1)</v>
      </c>
      <c r="Q1199" s="17">
        <f t="shared" si="111"/>
        <v>1</v>
      </c>
      <c r="R1199" s="17">
        <f t="shared" si="112"/>
        <v>1</v>
      </c>
      <c r="S1199" s="4">
        <f t="shared" si="113"/>
        <v>1</v>
      </c>
    </row>
    <row r="1200" spans="1:19" x14ac:dyDescent="0.25">
      <c r="A1200" t="s">
        <v>13</v>
      </c>
      <c r="B1200">
        <v>21962</v>
      </c>
      <c r="C1200" t="str">
        <f>VLOOKUP(A1200,'srbench true models'!$A$1:$B$133,2,FALSE)</f>
        <v xml:space="preserve"> 0.5 * sin(y - x) - sin(y)</v>
      </c>
      <c r="D1200" s="3">
        <f>_xlfn.IFNA(VLOOKUP(CONCATENATE($A1200,"_",$B1200), 'Srbench noise 0'!$A$1:$AH$1291, 32, FALSE),"")</f>
        <v>1</v>
      </c>
      <c r="E1200" s="17">
        <f>_xlfn.IFNA(VLOOKUP(CONCATENATE($A1200,"_",$B1200), 'Srbench noise 0'!$A$1:$AH$1291, 34, FALSE),"")</f>
        <v>0</v>
      </c>
      <c r="F1200" s="17">
        <f>_xlfn.IFNA(VLOOKUP(CONCATENATE($A1200,"_",$B1200), 'Srbench noise 0'!$A$1:$AH$1291, 16, FALSE),"")</f>
        <v>13</v>
      </c>
      <c r="G1200" s="17">
        <f>_xlfn.IFNA(VLOOKUP(CONCATENATE($A1200,"_",$B1200), 'Srbench noise 0'!$A$1:$AH$1291, 18, FALSE),"")</f>
        <v>40.799999999999997</v>
      </c>
      <c r="H1200" s="17" t="str">
        <f>_xlfn.IFNA(VLOOKUP(CONCATENATE($A1200,"_",$B1200), 'Srbench noise 0'!$A$1:$AH$1291, 28, FALSE),"")</f>
        <v>-sin(x1) - 0.5*sin(x0 - x1)</v>
      </c>
      <c r="I1200" s="17">
        <f t="shared" si="108"/>
        <v>1</v>
      </c>
      <c r="J1200" s="17">
        <f t="shared" si="109"/>
        <v>1</v>
      </c>
      <c r="K1200" s="4">
        <f t="shared" si="110"/>
        <v>1</v>
      </c>
      <c r="L1200" s="3">
        <f>_xlfn.IFNA(VLOOKUP(CONCATENATE($A1200,"_",$B1200), 'Srbench noise 0.01'!$A$1:$AH$1291, 32, FALSE),"")</f>
        <v>1</v>
      </c>
      <c r="M1200" s="17">
        <f>_xlfn.IFNA(VLOOKUP(CONCATENATE($A1200,"_",$B1200), 'Srbench noise 0.01'!$A$1:$AH$1291, 34, FALSE),"")</f>
        <v>0</v>
      </c>
      <c r="N1200" s="17">
        <f>_xlfn.IFNA(VLOOKUP(CONCATENATE($A1200,"_",$B1200), 'Srbench noise 0.01'!$A$1:$AH$1291, 16, FALSE),"")</f>
        <v>13</v>
      </c>
      <c r="O1200" s="17">
        <f>_xlfn.IFNA(VLOOKUP(CONCATENATE($A1200,"_",$B1200), 'Srbench noise 0.01'!$A$1:$AH$1291, 18, FALSE),"")</f>
        <v>35.700000000000003</v>
      </c>
      <c r="P1200" s="17" t="str">
        <f>_xlfn.IFNA(VLOOKUP(CONCATENATE($A1200,"_",$B1200), 'Srbench noise 0.01'!$A$1:$AH$1291, 28, FALSE),"")</f>
        <v>-sin(x1) - 0.5*sin(x0 - x1)</v>
      </c>
      <c r="Q1200" s="17">
        <f t="shared" si="111"/>
        <v>1</v>
      </c>
      <c r="R1200" s="17">
        <f t="shared" si="112"/>
        <v>1</v>
      </c>
      <c r="S1200" s="4">
        <f t="shared" si="113"/>
        <v>1</v>
      </c>
    </row>
    <row r="1201" spans="1:19" x14ac:dyDescent="0.25">
      <c r="A1201" t="s">
        <v>13</v>
      </c>
      <c r="B1201">
        <v>23654</v>
      </c>
      <c r="C1201" t="str">
        <f>VLOOKUP(A1201,'srbench true models'!$A$1:$B$133,2,FALSE)</f>
        <v xml:space="preserve"> 0.5 * sin(y - x) - sin(y)</v>
      </c>
      <c r="D1201" s="3">
        <f>_xlfn.IFNA(VLOOKUP(CONCATENATE($A1201,"_",$B1201), 'Srbench noise 0'!$A$1:$AH$1291, 32, FALSE),"")</f>
        <v>1</v>
      </c>
      <c r="E1201" s="17">
        <f>_xlfn.IFNA(VLOOKUP(CONCATENATE($A1201,"_",$B1201), 'Srbench noise 0'!$A$1:$AH$1291, 34, FALSE),"")</f>
        <v>0</v>
      </c>
      <c r="F1201" s="17">
        <f>_xlfn.IFNA(VLOOKUP(CONCATENATE($A1201,"_",$B1201), 'Srbench noise 0'!$A$1:$AH$1291, 16, FALSE),"")</f>
        <v>13</v>
      </c>
      <c r="G1201" s="17">
        <f>_xlfn.IFNA(VLOOKUP(CONCATENATE($A1201,"_",$B1201), 'Srbench noise 0'!$A$1:$AH$1291, 18, FALSE),"")</f>
        <v>1628</v>
      </c>
      <c r="H1201" s="17" t="str">
        <f>_xlfn.IFNA(VLOOKUP(CONCATENATE($A1201,"_",$B1201), 'Srbench noise 0'!$A$1:$AH$1291, 28, FALSE),"")</f>
        <v>-sin(x1) - 0.5*sin(x0 - x1)</v>
      </c>
      <c r="I1201" s="17">
        <f t="shared" si="108"/>
        <v>1</v>
      </c>
      <c r="J1201" s="17">
        <f t="shared" si="109"/>
        <v>1</v>
      </c>
      <c r="K1201" s="4">
        <f t="shared" si="110"/>
        <v>1</v>
      </c>
      <c r="L1201" s="3">
        <f>_xlfn.IFNA(VLOOKUP(CONCATENATE($A1201,"_",$B1201), 'Srbench noise 0.01'!$A$1:$AH$1291, 32, FALSE),"")</f>
        <v>0.99454430000000005</v>
      </c>
      <c r="M1201" s="17">
        <f>_xlfn.IFNA(VLOOKUP(CONCATENATE($A1201,"_",$B1201), 'Srbench noise 0.01'!$A$1:$AH$1291, 34, FALSE),"")</f>
        <v>1.543101E-2</v>
      </c>
      <c r="N1201" s="17">
        <f>_xlfn.IFNA(VLOOKUP(CONCATENATE($A1201,"_",$B1201), 'Srbench noise 0.01'!$A$1:$AH$1291, 16, FALSE),"")</f>
        <v>32</v>
      </c>
      <c r="O1201" s="17">
        <f>_xlfn.IFNA(VLOOKUP(CONCATENATE($A1201,"_",$B1201), 'Srbench noise 0.01'!$A$1:$AH$1291, 18, FALSE),"")</f>
        <v>23.1</v>
      </c>
      <c r="P1201" s="17" t="str">
        <f>_xlfn.IFNA(VLOOKUP(CONCATENATE($A1201,"_",$B1201), 'Srbench noise 0.01'!$A$1:$AH$1291, 28, FALSE),"")</f>
        <v>-2.5*x0 + 28.75 + 1.72*sin(x1 - 0.5)/(3.14 - x0) - 3.45/(3.14 - x0) - 90.48/x0</v>
      </c>
      <c r="Q1201" s="17">
        <f t="shared" si="111"/>
        <v>0</v>
      </c>
      <c r="R1201" s="17">
        <f t="shared" si="112"/>
        <v>0</v>
      </c>
      <c r="S1201" s="4">
        <f t="shared" si="113"/>
        <v>0</v>
      </c>
    </row>
    <row r="1202" spans="1:19" x14ac:dyDescent="0.25">
      <c r="A1202" t="s">
        <v>13</v>
      </c>
      <c r="B1202">
        <v>28020</v>
      </c>
      <c r="C1202" t="str">
        <f>VLOOKUP(A1202,'srbench true models'!$A$1:$B$133,2,FALSE)</f>
        <v xml:space="preserve"> 0.5 * sin(y - x) - sin(y)</v>
      </c>
      <c r="D1202" s="3">
        <f>_xlfn.IFNA(VLOOKUP(CONCATENATE($A1202,"_",$B1202), 'Srbench noise 0'!$A$1:$AH$1291, 32, FALSE),"")</f>
        <v>1</v>
      </c>
      <c r="E1202" s="17">
        <f>_xlfn.IFNA(VLOOKUP(CONCATENATE($A1202,"_",$B1202), 'Srbench noise 0'!$A$1:$AH$1291, 34, FALSE),"")</f>
        <v>0</v>
      </c>
      <c r="F1202" s="17">
        <f>_xlfn.IFNA(VLOOKUP(CONCATENATE($A1202,"_",$B1202), 'Srbench noise 0'!$A$1:$AH$1291, 16, FALSE),"")</f>
        <v>13</v>
      </c>
      <c r="G1202" s="17">
        <f>_xlfn.IFNA(VLOOKUP(CONCATENATE($A1202,"_",$B1202), 'Srbench noise 0'!$A$1:$AH$1291, 18, FALSE),"")</f>
        <v>851.5</v>
      </c>
      <c r="H1202" s="17" t="str">
        <f>_xlfn.IFNA(VLOOKUP(CONCATENATE($A1202,"_",$B1202), 'Srbench noise 0'!$A$1:$AH$1291, 28, FALSE),"")</f>
        <v>-sin(x1) - 0.5*sin(x0 - x1)</v>
      </c>
      <c r="I1202" s="17">
        <f t="shared" si="108"/>
        <v>1</v>
      </c>
      <c r="J1202" s="17">
        <f t="shared" si="109"/>
        <v>1</v>
      </c>
      <c r="K1202" s="4">
        <f t="shared" si="110"/>
        <v>1</v>
      </c>
      <c r="L1202" s="3">
        <f>_xlfn.IFNA(VLOOKUP(CONCATENATE($A1202,"_",$B1202), 'Srbench noise 0.01'!$A$1:$AH$1291, 32, FALSE),"")</f>
        <v>-2.5108599999999998E-2</v>
      </c>
      <c r="M1202" s="17">
        <f>_xlfn.IFNA(VLOOKUP(CONCATENATE($A1202,"_",$B1202), 'Srbench noise 0.01'!$A$1:$AH$1291, 34, FALSE),"")</f>
        <v>0.30661142000000002</v>
      </c>
      <c r="N1202" s="17">
        <f>_xlfn.IFNA(VLOOKUP(CONCATENATE($A1202,"_",$B1202), 'Srbench noise 0.01'!$A$1:$AH$1291, 16, FALSE),"")</f>
        <v>18</v>
      </c>
      <c r="O1202" s="17">
        <f>_xlfn.IFNA(VLOOKUP(CONCATENATE($A1202,"_",$B1202), 'Srbench noise 0.01'!$A$1:$AH$1291, 18, FALSE),"")</f>
        <v>15.3</v>
      </c>
      <c r="P1202" s="17" t="str">
        <f>_xlfn.IFNA(VLOOKUP(CONCATENATE($A1202,"_",$B1202), 'Srbench noise 0.01'!$A$1:$AH$1291, 28, FALSE),"")</f>
        <v>0.21*x0 - 0.97 + 1.75*sin(x1 - 0.5)/(3.14 - x0)</v>
      </c>
      <c r="Q1202" s="17">
        <f t="shared" si="111"/>
        <v>0</v>
      </c>
      <c r="R1202" s="17">
        <f t="shared" si="112"/>
        <v>0</v>
      </c>
      <c r="S1202" s="4">
        <f t="shared" si="113"/>
        <v>0</v>
      </c>
    </row>
    <row r="1203" spans="1:19" x14ac:dyDescent="0.25">
      <c r="A1203" t="s">
        <v>13</v>
      </c>
      <c r="B1203">
        <v>29910</v>
      </c>
      <c r="C1203" t="str">
        <f>VLOOKUP(A1203,'srbench true models'!$A$1:$B$133,2,FALSE)</f>
        <v xml:space="preserve"> 0.5 * sin(y - x) - sin(y)</v>
      </c>
      <c r="D1203" s="3">
        <f>_xlfn.IFNA(VLOOKUP(CONCATENATE($A1203,"_",$B1203), 'Srbench noise 0'!$A$1:$AH$1291, 32, FALSE),"")</f>
        <v>1</v>
      </c>
      <c r="E1203" s="17">
        <f>_xlfn.IFNA(VLOOKUP(CONCATENATE($A1203,"_",$B1203), 'Srbench noise 0'!$A$1:$AH$1291, 34, FALSE),"")</f>
        <v>0</v>
      </c>
      <c r="F1203" s="17">
        <f>_xlfn.IFNA(VLOOKUP(CONCATENATE($A1203,"_",$B1203), 'Srbench noise 0'!$A$1:$AH$1291, 16, FALSE),"")</f>
        <v>13</v>
      </c>
      <c r="G1203" s="17">
        <f>_xlfn.IFNA(VLOOKUP(CONCATENATE($A1203,"_",$B1203), 'Srbench noise 0'!$A$1:$AH$1291, 18, FALSE),"")</f>
        <v>550.9</v>
      </c>
      <c r="H1203" s="17" t="str">
        <f>_xlfn.IFNA(VLOOKUP(CONCATENATE($A1203,"_",$B1203), 'Srbench noise 0'!$A$1:$AH$1291, 28, FALSE),"")</f>
        <v>-sin(x1) - 0.5*sin(x0 - x1)</v>
      </c>
      <c r="I1203" s="17">
        <f t="shared" si="108"/>
        <v>1</v>
      </c>
      <c r="J1203" s="17">
        <f t="shared" si="109"/>
        <v>1</v>
      </c>
      <c r="K1203" s="4">
        <f t="shared" si="110"/>
        <v>1</v>
      </c>
      <c r="L1203" s="3">
        <f>_xlfn.IFNA(VLOOKUP(CONCATENATE($A1203,"_",$B1203), 'Srbench noise 0.01'!$A$1:$AH$1291, 32, FALSE),"")</f>
        <v>0.98462338000000005</v>
      </c>
      <c r="M1203" s="17">
        <f>_xlfn.IFNA(VLOOKUP(CONCATENATE($A1203,"_",$B1203), 'Srbench noise 0.01'!$A$1:$AH$1291, 34, FALSE),"")</f>
        <v>3.0711579999999999E-2</v>
      </c>
      <c r="N1203" s="17">
        <f>_xlfn.IFNA(VLOOKUP(CONCATENATE($A1203,"_",$B1203), 'Srbench noise 0.01'!$A$1:$AH$1291, 16, FALSE),"")</f>
        <v>32</v>
      </c>
      <c r="O1203" s="17">
        <f>_xlfn.IFNA(VLOOKUP(CONCATENATE($A1203,"_",$B1203), 'Srbench noise 0.01'!$A$1:$AH$1291, 18, FALSE),"")</f>
        <v>19.100000000000001</v>
      </c>
      <c r="P1203" s="17" t="str">
        <f>_xlfn.IFNA(VLOOKUP(CONCATENATE($A1203,"_",$B1203), 'Srbench noise 0.01'!$A$1:$AH$1291, 28, FALSE),"")</f>
        <v>-2.57*x0 + 29.51 + 1.75*sin(x1 - 0.5)/(3.14 - x0) - 3.51/(3.14 - x0) - 92.58/x0</v>
      </c>
      <c r="Q1203" s="17">
        <f t="shared" si="111"/>
        <v>0</v>
      </c>
      <c r="R1203" s="17">
        <f t="shared" si="112"/>
        <v>0</v>
      </c>
      <c r="S1203" s="4">
        <f t="shared" si="113"/>
        <v>0</v>
      </c>
    </row>
    <row r="1204" spans="1:19" x14ac:dyDescent="0.25">
      <c r="A1204" t="s">
        <v>14</v>
      </c>
      <c r="B1204">
        <v>860</v>
      </c>
      <c r="C1204" t="str">
        <f>VLOOKUP(A1204,'srbench true models'!$A$1:$B$133,2,FALSE)</f>
        <v xml:space="preserve"> -0.05 * x**2 - sin(y)</v>
      </c>
      <c r="D1204" s="3">
        <f>_xlfn.IFNA(VLOOKUP(CONCATENATE($A1204,"_",$B1204), 'Srbench noise 0'!$A$1:$AH$1291, 32, FALSE),"")</f>
        <v>1</v>
      </c>
      <c r="E1204" s="17">
        <f>_xlfn.IFNA(VLOOKUP(CONCATENATE($A1204,"_",$B1204), 'Srbench noise 0'!$A$1:$AH$1291, 34, FALSE),"")</f>
        <v>0</v>
      </c>
      <c r="F1204" s="17">
        <f>_xlfn.IFNA(VLOOKUP(CONCATENATE($A1204,"_",$B1204), 'Srbench noise 0'!$A$1:$AH$1291, 16, FALSE),"")</f>
        <v>10</v>
      </c>
      <c r="G1204" s="17">
        <f>_xlfn.IFNA(VLOOKUP(CONCATENATE($A1204,"_",$B1204), 'Srbench noise 0'!$A$1:$AH$1291, 18, FALSE),"")</f>
        <v>6</v>
      </c>
      <c r="H1204" s="17" t="str">
        <f>_xlfn.IFNA(VLOOKUP(CONCATENATE($A1204,"_",$B1204), 'Srbench noise 0'!$A$1:$AH$1291, 28, FALSE),"")</f>
        <v>-0.05*x0**2 - sin(x1)</v>
      </c>
      <c r="I1204" s="17">
        <f t="shared" si="108"/>
        <v>1</v>
      </c>
      <c r="J1204" s="17">
        <f t="shared" si="109"/>
        <v>1</v>
      </c>
      <c r="K1204" s="4">
        <f t="shared" si="110"/>
        <v>1</v>
      </c>
      <c r="L1204" s="3">
        <f>_xlfn.IFNA(VLOOKUP(CONCATENATE($A1204,"_",$B1204), 'Srbench noise 0.01'!$A$1:$AH$1291, 32, FALSE),"")</f>
        <v>1</v>
      </c>
      <c r="M1204" s="17">
        <f>_xlfn.IFNA(VLOOKUP(CONCATENATE($A1204,"_",$B1204), 'Srbench noise 0.01'!$A$1:$AH$1291, 34, FALSE),"")</f>
        <v>0</v>
      </c>
      <c r="N1204" s="17">
        <f>_xlfn.IFNA(VLOOKUP(CONCATENATE($A1204,"_",$B1204), 'Srbench noise 0.01'!$A$1:$AH$1291, 16, FALSE),"")</f>
        <v>10</v>
      </c>
      <c r="O1204" s="17">
        <f>_xlfn.IFNA(VLOOKUP(CONCATENATE($A1204,"_",$B1204), 'Srbench noise 0.01'!$A$1:$AH$1291, 18, FALSE),"")</f>
        <v>6.2</v>
      </c>
      <c r="P1204" s="17" t="str">
        <f>_xlfn.IFNA(VLOOKUP(CONCATENATE($A1204,"_",$B1204), 'Srbench noise 0.01'!$A$1:$AH$1291, 28, FALSE),"")</f>
        <v>-0.05*x0**2 - sin(x1)</v>
      </c>
      <c r="Q1204" s="17">
        <f t="shared" si="111"/>
        <v>1</v>
      </c>
      <c r="R1204" s="17">
        <f t="shared" si="112"/>
        <v>1</v>
      </c>
      <c r="S1204" s="4">
        <f t="shared" si="113"/>
        <v>1</v>
      </c>
    </row>
    <row r="1205" spans="1:19" x14ac:dyDescent="0.25">
      <c r="A1205" t="s">
        <v>14</v>
      </c>
      <c r="B1205">
        <v>4426</v>
      </c>
      <c r="C1205" t="str">
        <f>VLOOKUP(A1205,'srbench true models'!$A$1:$B$133,2,FALSE)</f>
        <v xml:space="preserve"> -0.05 * x**2 - sin(y)</v>
      </c>
      <c r="D1205" s="3">
        <f>_xlfn.IFNA(VLOOKUP(CONCATENATE($A1205,"_",$B1205), 'Srbench noise 0'!$A$1:$AH$1291, 32, FALSE),"")</f>
        <v>1</v>
      </c>
      <c r="E1205" s="17">
        <f>_xlfn.IFNA(VLOOKUP(CONCATENATE($A1205,"_",$B1205), 'Srbench noise 0'!$A$1:$AH$1291, 34, FALSE),"")</f>
        <v>0</v>
      </c>
      <c r="F1205" s="17">
        <f>_xlfn.IFNA(VLOOKUP(CONCATENATE($A1205,"_",$B1205), 'Srbench noise 0'!$A$1:$AH$1291, 16, FALSE),"")</f>
        <v>10</v>
      </c>
      <c r="G1205" s="17">
        <f>_xlfn.IFNA(VLOOKUP(CONCATENATE($A1205,"_",$B1205), 'Srbench noise 0'!$A$1:$AH$1291, 18, FALSE),"")</f>
        <v>14</v>
      </c>
      <c r="H1205" s="17" t="str">
        <f>_xlfn.IFNA(VLOOKUP(CONCATENATE($A1205,"_",$B1205), 'Srbench noise 0'!$A$1:$AH$1291, 28, FALSE),"")</f>
        <v>-0.05*x0**2 - sin(x1)</v>
      </c>
      <c r="I1205" s="17">
        <f t="shared" si="108"/>
        <v>1</v>
      </c>
      <c r="J1205" s="17">
        <f t="shared" si="109"/>
        <v>1</v>
      </c>
      <c r="K1205" s="4">
        <f t="shared" si="110"/>
        <v>1</v>
      </c>
      <c r="L1205" s="3">
        <f>_xlfn.IFNA(VLOOKUP(CONCATENATE($A1205,"_",$B1205), 'Srbench noise 0.01'!$A$1:$AH$1291, 32, FALSE),"")</f>
        <v>0.99990230999999996</v>
      </c>
      <c r="M1205" s="17">
        <f>_xlfn.IFNA(VLOOKUP(CONCATENATE($A1205,"_",$B1205), 'Srbench noise 0.01'!$A$1:$AH$1291, 34, FALSE),"")</f>
        <v>7.8219799999999992E-3</v>
      </c>
      <c r="N1205" s="17">
        <f>_xlfn.IFNA(VLOOKUP(CONCATENATE($A1205,"_",$B1205), 'Srbench noise 0.01'!$A$1:$AH$1291, 16, FALSE),"")</f>
        <v>12</v>
      </c>
      <c r="O1205" s="17">
        <f>_xlfn.IFNA(VLOOKUP(CONCATENATE($A1205,"_",$B1205), 'Srbench noise 0.01'!$A$1:$AH$1291, 18, FALSE),"")</f>
        <v>14</v>
      </c>
      <c r="P1205" s="17" t="str">
        <f>_xlfn.IFNA(VLOOKUP(CONCATENATE($A1205,"_",$B1205), 'Srbench noise 0.01'!$A$1:$AH$1291, 28, FALSE),"")</f>
        <v>-sin(x1) + 28.49*cos(0.06*x0) - 28.49</v>
      </c>
      <c r="Q1205" s="17">
        <f t="shared" si="111"/>
        <v>1</v>
      </c>
      <c r="R1205" s="17">
        <f t="shared" si="112"/>
        <v>0</v>
      </c>
      <c r="S1205" s="4">
        <f t="shared" si="113"/>
        <v>0</v>
      </c>
    </row>
    <row r="1206" spans="1:19" x14ac:dyDescent="0.25">
      <c r="A1206" t="s">
        <v>14</v>
      </c>
      <c r="B1206">
        <v>5390</v>
      </c>
      <c r="C1206" t="str">
        <f>VLOOKUP(A1206,'srbench true models'!$A$1:$B$133,2,FALSE)</f>
        <v xml:space="preserve"> -0.05 * x**2 - sin(y)</v>
      </c>
      <c r="D1206" s="3">
        <f>_xlfn.IFNA(VLOOKUP(CONCATENATE($A1206,"_",$B1206), 'Srbench noise 0'!$A$1:$AH$1291, 32, FALSE),"")</f>
        <v>1</v>
      </c>
      <c r="E1206" s="17">
        <f>_xlfn.IFNA(VLOOKUP(CONCATENATE($A1206,"_",$B1206), 'Srbench noise 0'!$A$1:$AH$1291, 34, FALSE),"")</f>
        <v>0</v>
      </c>
      <c r="F1206" s="17">
        <f>_xlfn.IFNA(VLOOKUP(CONCATENATE($A1206,"_",$B1206), 'Srbench noise 0'!$A$1:$AH$1291, 16, FALSE),"")</f>
        <v>10</v>
      </c>
      <c r="G1206" s="17">
        <f>_xlfn.IFNA(VLOOKUP(CONCATENATE($A1206,"_",$B1206), 'Srbench noise 0'!$A$1:$AH$1291, 18, FALSE),"")</f>
        <v>18.600000000000001</v>
      </c>
      <c r="H1206" s="17" t="str">
        <f>_xlfn.IFNA(VLOOKUP(CONCATENATE($A1206,"_",$B1206), 'Srbench noise 0'!$A$1:$AH$1291, 28, FALSE),"")</f>
        <v>-0.05*x0**2 - sin(x1)</v>
      </c>
      <c r="I1206" s="17">
        <f t="shared" si="108"/>
        <v>1</v>
      </c>
      <c r="J1206" s="17">
        <f t="shared" si="109"/>
        <v>1</v>
      </c>
      <c r="K1206" s="4">
        <f t="shared" si="110"/>
        <v>1</v>
      </c>
      <c r="L1206" s="3">
        <f>_xlfn.IFNA(VLOOKUP(CONCATENATE($A1206,"_",$B1206), 'Srbench noise 0.01'!$A$1:$AH$1291, 32, FALSE),"")</f>
        <v>1</v>
      </c>
      <c r="M1206" s="17">
        <f>_xlfn.IFNA(VLOOKUP(CONCATENATE($A1206,"_",$B1206), 'Srbench noise 0.01'!$A$1:$AH$1291, 34, FALSE),"")</f>
        <v>0</v>
      </c>
      <c r="N1206" s="17">
        <f>_xlfn.IFNA(VLOOKUP(CONCATENATE($A1206,"_",$B1206), 'Srbench noise 0.01'!$A$1:$AH$1291, 16, FALSE),"")</f>
        <v>10</v>
      </c>
      <c r="O1206" s="17">
        <f>_xlfn.IFNA(VLOOKUP(CONCATENATE($A1206,"_",$B1206), 'Srbench noise 0.01'!$A$1:$AH$1291, 18, FALSE),"")</f>
        <v>20.3</v>
      </c>
      <c r="P1206" s="17" t="str">
        <f>_xlfn.IFNA(VLOOKUP(CONCATENATE($A1206,"_",$B1206), 'Srbench noise 0.01'!$A$1:$AH$1291, 28, FALSE),"")</f>
        <v>-0.05*x0**2 - sin(x1)</v>
      </c>
      <c r="Q1206" s="17">
        <f t="shared" si="111"/>
        <v>1</v>
      </c>
      <c r="R1206" s="17">
        <f t="shared" si="112"/>
        <v>1</v>
      </c>
      <c r="S1206" s="4">
        <f t="shared" si="113"/>
        <v>1</v>
      </c>
    </row>
    <row r="1207" spans="1:19" x14ac:dyDescent="0.25">
      <c r="A1207" t="s">
        <v>14</v>
      </c>
      <c r="B1207">
        <v>14423</v>
      </c>
      <c r="C1207" t="str">
        <f>VLOOKUP(A1207,'srbench true models'!$A$1:$B$133,2,FALSE)</f>
        <v xml:space="preserve"> -0.05 * x**2 - sin(y)</v>
      </c>
      <c r="D1207" s="3">
        <f>_xlfn.IFNA(VLOOKUP(CONCATENATE($A1207,"_",$B1207), 'Srbench noise 0'!$A$1:$AH$1291, 32, FALSE),"")</f>
        <v>1</v>
      </c>
      <c r="E1207" s="17">
        <f>_xlfn.IFNA(VLOOKUP(CONCATENATE($A1207,"_",$B1207), 'Srbench noise 0'!$A$1:$AH$1291, 34, FALSE),"")</f>
        <v>0</v>
      </c>
      <c r="F1207" s="17">
        <f>_xlfn.IFNA(VLOOKUP(CONCATENATE($A1207,"_",$B1207), 'Srbench noise 0'!$A$1:$AH$1291, 16, FALSE),"")</f>
        <v>10</v>
      </c>
      <c r="G1207" s="17">
        <f>_xlfn.IFNA(VLOOKUP(CONCATENATE($A1207,"_",$B1207), 'Srbench noise 0'!$A$1:$AH$1291, 18, FALSE),"")</f>
        <v>11.7</v>
      </c>
      <c r="H1207" s="17" t="str">
        <f>_xlfn.IFNA(VLOOKUP(CONCATENATE($A1207,"_",$B1207), 'Srbench noise 0'!$A$1:$AH$1291, 28, FALSE),"")</f>
        <v>-0.05*x0**2 - sin(x1)</v>
      </c>
      <c r="I1207" s="17">
        <f t="shared" si="108"/>
        <v>1</v>
      </c>
      <c r="J1207" s="17">
        <f t="shared" si="109"/>
        <v>1</v>
      </c>
      <c r="K1207" s="4">
        <f t="shared" si="110"/>
        <v>1</v>
      </c>
      <c r="L1207" s="3">
        <f>_xlfn.IFNA(VLOOKUP(CONCATENATE($A1207,"_",$B1207), 'Srbench noise 0.01'!$A$1:$AH$1291, 32, FALSE),"")</f>
        <v>1</v>
      </c>
      <c r="M1207" s="17">
        <f>_xlfn.IFNA(VLOOKUP(CONCATENATE($A1207,"_",$B1207), 'Srbench noise 0.01'!$A$1:$AH$1291, 34, FALSE),"")</f>
        <v>0</v>
      </c>
      <c r="N1207" s="17">
        <f>_xlfn.IFNA(VLOOKUP(CONCATENATE($A1207,"_",$B1207), 'Srbench noise 0.01'!$A$1:$AH$1291, 16, FALSE),"")</f>
        <v>10</v>
      </c>
      <c r="O1207" s="17">
        <f>_xlfn.IFNA(VLOOKUP(CONCATENATE($A1207,"_",$B1207), 'Srbench noise 0.01'!$A$1:$AH$1291, 18, FALSE),"")</f>
        <v>10.4</v>
      </c>
      <c r="P1207" s="17" t="str">
        <f>_xlfn.IFNA(VLOOKUP(CONCATENATE($A1207,"_",$B1207), 'Srbench noise 0.01'!$A$1:$AH$1291, 28, FALSE),"")</f>
        <v>-0.05*x0**2 - sin(x1)</v>
      </c>
      <c r="Q1207" s="17">
        <f t="shared" si="111"/>
        <v>1</v>
      </c>
      <c r="R1207" s="17">
        <f t="shared" si="112"/>
        <v>1</v>
      </c>
      <c r="S1207" s="4">
        <f t="shared" si="113"/>
        <v>1</v>
      </c>
    </row>
    <row r="1208" spans="1:19" x14ac:dyDescent="0.25">
      <c r="A1208" t="s">
        <v>14</v>
      </c>
      <c r="B1208">
        <v>15795</v>
      </c>
      <c r="C1208" t="str">
        <f>VLOOKUP(A1208,'srbench true models'!$A$1:$B$133,2,FALSE)</f>
        <v xml:space="preserve"> -0.05 * x**2 - sin(y)</v>
      </c>
      <c r="D1208" s="3">
        <f>_xlfn.IFNA(VLOOKUP(CONCATENATE($A1208,"_",$B1208), 'Srbench noise 0'!$A$1:$AH$1291, 32, FALSE),"")</f>
        <v>1</v>
      </c>
      <c r="E1208" s="17">
        <f>_xlfn.IFNA(VLOOKUP(CONCATENATE($A1208,"_",$B1208), 'Srbench noise 0'!$A$1:$AH$1291, 34, FALSE),"")</f>
        <v>0</v>
      </c>
      <c r="F1208" s="17">
        <f>_xlfn.IFNA(VLOOKUP(CONCATENATE($A1208,"_",$B1208), 'Srbench noise 0'!$A$1:$AH$1291, 16, FALSE),"")</f>
        <v>10</v>
      </c>
      <c r="G1208" s="17">
        <f>_xlfn.IFNA(VLOOKUP(CONCATENATE($A1208,"_",$B1208), 'Srbench noise 0'!$A$1:$AH$1291, 18, FALSE),"")</f>
        <v>3.7</v>
      </c>
      <c r="H1208" s="17" t="str">
        <f>_xlfn.IFNA(VLOOKUP(CONCATENATE($A1208,"_",$B1208), 'Srbench noise 0'!$A$1:$AH$1291, 28, FALSE),"")</f>
        <v>-0.05*x0**2 - sin(x1)</v>
      </c>
      <c r="I1208" s="17">
        <f t="shared" si="108"/>
        <v>1</v>
      </c>
      <c r="J1208" s="17">
        <f t="shared" si="109"/>
        <v>1</v>
      </c>
      <c r="K1208" s="4">
        <f t="shared" si="110"/>
        <v>1</v>
      </c>
      <c r="L1208" s="3">
        <f>_xlfn.IFNA(VLOOKUP(CONCATENATE($A1208,"_",$B1208), 'Srbench noise 0.01'!$A$1:$AH$1291, 32, FALSE),"")</f>
        <v>1</v>
      </c>
      <c r="M1208" s="17">
        <f>_xlfn.IFNA(VLOOKUP(CONCATENATE($A1208,"_",$B1208), 'Srbench noise 0.01'!$A$1:$AH$1291, 34, FALSE),"")</f>
        <v>0</v>
      </c>
      <c r="N1208" s="17">
        <f>_xlfn.IFNA(VLOOKUP(CONCATENATE($A1208,"_",$B1208), 'Srbench noise 0.01'!$A$1:$AH$1291, 16, FALSE),"")</f>
        <v>10</v>
      </c>
      <c r="O1208" s="17">
        <f>_xlfn.IFNA(VLOOKUP(CONCATENATE($A1208,"_",$B1208), 'Srbench noise 0.01'!$A$1:$AH$1291, 18, FALSE),"")</f>
        <v>3.9</v>
      </c>
      <c r="P1208" s="17" t="str">
        <f>_xlfn.IFNA(VLOOKUP(CONCATENATE($A1208,"_",$B1208), 'Srbench noise 0.01'!$A$1:$AH$1291, 28, FALSE),"")</f>
        <v>-0.05*x0**2 - sin(x1)</v>
      </c>
      <c r="Q1208" s="17">
        <f t="shared" si="111"/>
        <v>1</v>
      </c>
      <c r="R1208" s="17">
        <f t="shared" si="112"/>
        <v>1</v>
      </c>
      <c r="S1208" s="4">
        <f t="shared" si="113"/>
        <v>1</v>
      </c>
    </row>
    <row r="1209" spans="1:19" x14ac:dyDescent="0.25">
      <c r="A1209" t="s">
        <v>14</v>
      </c>
      <c r="B1209">
        <v>16850</v>
      </c>
      <c r="C1209" t="str">
        <f>VLOOKUP(A1209,'srbench true models'!$A$1:$B$133,2,FALSE)</f>
        <v xml:space="preserve"> -0.05 * x**2 - sin(y)</v>
      </c>
      <c r="D1209" s="3">
        <f>_xlfn.IFNA(VLOOKUP(CONCATENATE($A1209,"_",$B1209), 'Srbench noise 0'!$A$1:$AH$1291, 32, FALSE),"")</f>
        <v>1</v>
      </c>
      <c r="E1209" s="17">
        <f>_xlfn.IFNA(VLOOKUP(CONCATENATE($A1209,"_",$B1209), 'Srbench noise 0'!$A$1:$AH$1291, 34, FALSE),"")</f>
        <v>0</v>
      </c>
      <c r="F1209" s="17">
        <f>_xlfn.IFNA(VLOOKUP(CONCATENATE($A1209,"_",$B1209), 'Srbench noise 0'!$A$1:$AH$1291, 16, FALSE),"")</f>
        <v>10</v>
      </c>
      <c r="G1209" s="17">
        <f>_xlfn.IFNA(VLOOKUP(CONCATENATE($A1209,"_",$B1209), 'Srbench noise 0'!$A$1:$AH$1291, 18, FALSE),"")</f>
        <v>27.5</v>
      </c>
      <c r="H1209" s="17" t="str">
        <f>_xlfn.IFNA(VLOOKUP(CONCATENATE($A1209,"_",$B1209), 'Srbench noise 0'!$A$1:$AH$1291, 28, FALSE),"")</f>
        <v>-0.05*x0**2 + cos(x1 - 4.71238898)</v>
      </c>
      <c r="I1209" s="17">
        <f t="shared" si="108"/>
        <v>1</v>
      </c>
      <c r="J1209" s="17">
        <f t="shared" si="109"/>
        <v>1</v>
      </c>
      <c r="K1209" s="4">
        <f t="shared" si="110"/>
        <v>1</v>
      </c>
      <c r="L1209" s="3">
        <f>_xlfn.IFNA(VLOOKUP(CONCATENATE($A1209,"_",$B1209), 'Srbench noise 0.01'!$A$1:$AH$1291, 32, FALSE),"")</f>
        <v>0.99998326999999998</v>
      </c>
      <c r="M1209" s="17">
        <f>_xlfn.IFNA(VLOOKUP(CONCATENATE($A1209,"_",$B1209), 'Srbench noise 0.01'!$A$1:$AH$1291, 34, FALSE),"")</f>
        <v>3.0615999999999998E-3</v>
      </c>
      <c r="N1209" s="17">
        <f>_xlfn.IFNA(VLOOKUP(CONCATENATE($A1209,"_",$B1209), 'Srbench noise 0.01'!$A$1:$AH$1291, 16, FALSE),"")</f>
        <v>10</v>
      </c>
      <c r="O1209" s="17">
        <f>_xlfn.IFNA(VLOOKUP(CONCATENATE($A1209,"_",$B1209), 'Srbench noise 0.01'!$A$1:$AH$1291, 18, FALSE),"")</f>
        <v>23</v>
      </c>
      <c r="P1209" s="17" t="str">
        <f>_xlfn.IFNA(VLOOKUP(CONCATENATE($A1209,"_",$B1209), 'Srbench noise 0.01'!$A$1:$AH$1291, 28, FALSE),"")</f>
        <v>-0.05*x0**2 + cos(x1 - 11)</v>
      </c>
      <c r="Q1209" s="17">
        <f t="shared" si="111"/>
        <v>1</v>
      </c>
      <c r="R1209" s="17">
        <f t="shared" si="112"/>
        <v>0</v>
      </c>
      <c r="S1209" s="4">
        <f t="shared" si="113"/>
        <v>0</v>
      </c>
    </row>
    <row r="1210" spans="1:19" x14ac:dyDescent="0.25">
      <c r="A1210" t="s">
        <v>14</v>
      </c>
      <c r="B1210">
        <v>21962</v>
      </c>
      <c r="C1210" t="str">
        <f>VLOOKUP(A1210,'srbench true models'!$A$1:$B$133,2,FALSE)</f>
        <v xml:space="preserve"> -0.05 * x**2 - sin(y)</v>
      </c>
      <c r="D1210" s="3">
        <f>_xlfn.IFNA(VLOOKUP(CONCATENATE($A1210,"_",$B1210), 'Srbench noise 0'!$A$1:$AH$1291, 32, FALSE),"")</f>
        <v>1</v>
      </c>
      <c r="E1210" s="17">
        <f>_xlfn.IFNA(VLOOKUP(CONCATENATE($A1210,"_",$B1210), 'Srbench noise 0'!$A$1:$AH$1291, 34, FALSE),"")</f>
        <v>0</v>
      </c>
      <c r="F1210" s="17">
        <f>_xlfn.IFNA(VLOOKUP(CONCATENATE($A1210,"_",$B1210), 'Srbench noise 0'!$A$1:$AH$1291, 16, FALSE),"")</f>
        <v>10</v>
      </c>
      <c r="G1210" s="17">
        <f>_xlfn.IFNA(VLOOKUP(CONCATENATE($A1210,"_",$B1210), 'Srbench noise 0'!$A$1:$AH$1291, 18, FALSE),"")</f>
        <v>3.4</v>
      </c>
      <c r="H1210" s="17" t="str">
        <f>_xlfn.IFNA(VLOOKUP(CONCATENATE($A1210,"_",$B1210), 'Srbench noise 0'!$A$1:$AH$1291, 28, FALSE),"")</f>
        <v>-0.05*x0**2 - sin(x1)</v>
      </c>
      <c r="I1210" s="17">
        <f t="shared" si="108"/>
        <v>1</v>
      </c>
      <c r="J1210" s="17">
        <f t="shared" si="109"/>
        <v>1</v>
      </c>
      <c r="K1210" s="4">
        <f t="shared" si="110"/>
        <v>1</v>
      </c>
      <c r="L1210" s="3">
        <f>_xlfn.IFNA(VLOOKUP(CONCATENATE($A1210,"_",$B1210), 'Srbench noise 0.01'!$A$1:$AH$1291, 32, FALSE),"")</f>
        <v>1</v>
      </c>
      <c r="M1210" s="17">
        <f>_xlfn.IFNA(VLOOKUP(CONCATENATE($A1210,"_",$B1210), 'Srbench noise 0.01'!$A$1:$AH$1291, 34, FALSE),"")</f>
        <v>0</v>
      </c>
      <c r="N1210" s="17">
        <f>_xlfn.IFNA(VLOOKUP(CONCATENATE($A1210,"_",$B1210), 'Srbench noise 0.01'!$A$1:$AH$1291, 16, FALSE),"")</f>
        <v>10</v>
      </c>
      <c r="O1210" s="17">
        <f>_xlfn.IFNA(VLOOKUP(CONCATENATE($A1210,"_",$B1210), 'Srbench noise 0.01'!$A$1:$AH$1291, 18, FALSE),"")</f>
        <v>3</v>
      </c>
      <c r="P1210" s="17" t="str">
        <f>_xlfn.IFNA(VLOOKUP(CONCATENATE($A1210,"_",$B1210), 'Srbench noise 0.01'!$A$1:$AH$1291, 28, FALSE),"")</f>
        <v>-0.05*x0**2 - sin(x1)</v>
      </c>
      <c r="Q1210" s="17">
        <f t="shared" si="111"/>
        <v>1</v>
      </c>
      <c r="R1210" s="17">
        <f t="shared" si="112"/>
        <v>1</v>
      </c>
      <c r="S1210" s="4">
        <f t="shared" si="113"/>
        <v>1</v>
      </c>
    </row>
    <row r="1211" spans="1:19" x14ac:dyDescent="0.25">
      <c r="A1211" t="s">
        <v>14</v>
      </c>
      <c r="B1211">
        <v>23654</v>
      </c>
      <c r="C1211" t="str">
        <f>VLOOKUP(A1211,'srbench true models'!$A$1:$B$133,2,FALSE)</f>
        <v xml:space="preserve"> -0.05 * x**2 - sin(y)</v>
      </c>
      <c r="D1211" s="3">
        <f>_xlfn.IFNA(VLOOKUP(CONCATENATE($A1211,"_",$B1211), 'Srbench noise 0'!$A$1:$AH$1291, 32, FALSE),"")</f>
        <v>1</v>
      </c>
      <c r="E1211" s="17">
        <f>_xlfn.IFNA(VLOOKUP(CONCATENATE($A1211,"_",$B1211), 'Srbench noise 0'!$A$1:$AH$1291, 34, FALSE),"")</f>
        <v>0</v>
      </c>
      <c r="F1211" s="17">
        <f>_xlfn.IFNA(VLOOKUP(CONCATENATE($A1211,"_",$B1211), 'Srbench noise 0'!$A$1:$AH$1291, 16, FALSE),"")</f>
        <v>10</v>
      </c>
      <c r="G1211" s="17">
        <f>_xlfn.IFNA(VLOOKUP(CONCATENATE($A1211,"_",$B1211), 'Srbench noise 0'!$A$1:$AH$1291, 18, FALSE),"")</f>
        <v>3.9</v>
      </c>
      <c r="H1211" s="17" t="str">
        <f>_xlfn.IFNA(VLOOKUP(CONCATENATE($A1211,"_",$B1211), 'Srbench noise 0'!$A$1:$AH$1291, 28, FALSE),"")</f>
        <v>-0.05*x0**2 - sin(x1)</v>
      </c>
      <c r="I1211" s="17">
        <f t="shared" si="108"/>
        <v>1</v>
      </c>
      <c r="J1211" s="17">
        <f t="shared" si="109"/>
        <v>1</v>
      </c>
      <c r="K1211" s="4">
        <f t="shared" si="110"/>
        <v>1</v>
      </c>
      <c r="L1211" s="3">
        <f>_xlfn.IFNA(VLOOKUP(CONCATENATE($A1211,"_",$B1211), 'Srbench noise 0.01'!$A$1:$AH$1291, 32, FALSE),"")</f>
        <v>1</v>
      </c>
      <c r="M1211" s="17">
        <f>_xlfn.IFNA(VLOOKUP(CONCATENATE($A1211,"_",$B1211), 'Srbench noise 0.01'!$A$1:$AH$1291, 34, FALSE),"")</f>
        <v>0</v>
      </c>
      <c r="N1211" s="17">
        <f>_xlfn.IFNA(VLOOKUP(CONCATENATE($A1211,"_",$B1211), 'Srbench noise 0.01'!$A$1:$AH$1291, 16, FALSE),"")</f>
        <v>10</v>
      </c>
      <c r="O1211" s="17">
        <f>_xlfn.IFNA(VLOOKUP(CONCATENATE($A1211,"_",$B1211), 'Srbench noise 0.01'!$A$1:$AH$1291, 18, FALSE),"")</f>
        <v>4.2</v>
      </c>
      <c r="P1211" s="17" t="str">
        <f>_xlfn.IFNA(VLOOKUP(CONCATENATE($A1211,"_",$B1211), 'Srbench noise 0.01'!$A$1:$AH$1291, 28, FALSE),"")</f>
        <v>-0.05*x0**2 - sin(x1)</v>
      </c>
      <c r="Q1211" s="17">
        <f t="shared" si="111"/>
        <v>1</v>
      </c>
      <c r="R1211" s="17">
        <f t="shared" si="112"/>
        <v>1</v>
      </c>
      <c r="S1211" s="4">
        <f t="shared" si="113"/>
        <v>1</v>
      </c>
    </row>
    <row r="1212" spans="1:19" x14ac:dyDescent="0.25">
      <c r="A1212" t="s">
        <v>14</v>
      </c>
      <c r="B1212">
        <v>28020</v>
      </c>
      <c r="C1212" t="str">
        <f>VLOOKUP(A1212,'srbench true models'!$A$1:$B$133,2,FALSE)</f>
        <v xml:space="preserve"> -0.05 * x**2 - sin(y)</v>
      </c>
      <c r="D1212" s="3">
        <f>_xlfn.IFNA(VLOOKUP(CONCATENATE($A1212,"_",$B1212), 'Srbench noise 0'!$A$1:$AH$1291, 32, FALSE),"")</f>
        <v>1</v>
      </c>
      <c r="E1212" s="17">
        <f>_xlfn.IFNA(VLOOKUP(CONCATENATE($A1212,"_",$B1212), 'Srbench noise 0'!$A$1:$AH$1291, 34, FALSE),"")</f>
        <v>0</v>
      </c>
      <c r="F1212" s="17">
        <f>_xlfn.IFNA(VLOOKUP(CONCATENATE($A1212,"_",$B1212), 'Srbench noise 0'!$A$1:$AH$1291, 16, FALSE),"")</f>
        <v>10</v>
      </c>
      <c r="G1212" s="17">
        <f>_xlfn.IFNA(VLOOKUP(CONCATENATE($A1212,"_",$B1212), 'Srbench noise 0'!$A$1:$AH$1291, 18, FALSE),"")</f>
        <v>3.6</v>
      </c>
      <c r="H1212" s="17" t="str">
        <f>_xlfn.IFNA(VLOOKUP(CONCATENATE($A1212,"_",$B1212), 'Srbench noise 0'!$A$1:$AH$1291, 28, FALSE),"")</f>
        <v>-0.05*x0**2 - sin(x1)</v>
      </c>
      <c r="I1212" s="17">
        <f t="shared" si="108"/>
        <v>1</v>
      </c>
      <c r="J1212" s="17">
        <f t="shared" si="109"/>
        <v>1</v>
      </c>
      <c r="K1212" s="4">
        <f t="shared" si="110"/>
        <v>1</v>
      </c>
      <c r="L1212" s="3">
        <f>_xlfn.IFNA(VLOOKUP(CONCATENATE($A1212,"_",$B1212), 'Srbench noise 0.01'!$A$1:$AH$1291, 32, FALSE),"")</f>
        <v>1</v>
      </c>
      <c r="M1212" s="17">
        <f>_xlfn.IFNA(VLOOKUP(CONCATENATE($A1212,"_",$B1212), 'Srbench noise 0.01'!$A$1:$AH$1291, 34, FALSE),"")</f>
        <v>0</v>
      </c>
      <c r="N1212" s="17">
        <f>_xlfn.IFNA(VLOOKUP(CONCATENATE($A1212,"_",$B1212), 'Srbench noise 0.01'!$A$1:$AH$1291, 16, FALSE),"")</f>
        <v>10</v>
      </c>
      <c r="O1212" s="17">
        <f>_xlfn.IFNA(VLOOKUP(CONCATENATE($A1212,"_",$B1212), 'Srbench noise 0.01'!$A$1:$AH$1291, 18, FALSE),"")</f>
        <v>3.8</v>
      </c>
      <c r="P1212" s="17" t="str">
        <f>_xlfn.IFNA(VLOOKUP(CONCATENATE($A1212,"_",$B1212), 'Srbench noise 0.01'!$A$1:$AH$1291, 28, FALSE),"")</f>
        <v>-0.05*x0**2 - sin(x1)</v>
      </c>
      <c r="Q1212" s="17">
        <f t="shared" si="111"/>
        <v>1</v>
      </c>
      <c r="R1212" s="17">
        <f t="shared" si="112"/>
        <v>1</v>
      </c>
      <c r="S1212" s="4">
        <f t="shared" si="113"/>
        <v>1</v>
      </c>
    </row>
    <row r="1213" spans="1:19" x14ac:dyDescent="0.25">
      <c r="A1213" t="s">
        <v>14</v>
      </c>
      <c r="B1213">
        <v>29910</v>
      </c>
      <c r="C1213" t="str">
        <f>VLOOKUP(A1213,'srbench true models'!$A$1:$B$133,2,FALSE)</f>
        <v xml:space="preserve"> -0.05 * x**2 - sin(y)</v>
      </c>
      <c r="D1213" s="3">
        <f>_xlfn.IFNA(VLOOKUP(CONCATENATE($A1213,"_",$B1213), 'Srbench noise 0'!$A$1:$AH$1291, 32, FALSE),"")</f>
        <v>1</v>
      </c>
      <c r="E1213" s="17">
        <f>_xlfn.IFNA(VLOOKUP(CONCATENATE($A1213,"_",$B1213), 'Srbench noise 0'!$A$1:$AH$1291, 34, FALSE),"")</f>
        <v>0</v>
      </c>
      <c r="F1213" s="17">
        <f>_xlfn.IFNA(VLOOKUP(CONCATENATE($A1213,"_",$B1213), 'Srbench noise 0'!$A$1:$AH$1291, 16, FALSE),"")</f>
        <v>10</v>
      </c>
      <c r="G1213" s="17">
        <f>_xlfn.IFNA(VLOOKUP(CONCATENATE($A1213,"_",$B1213), 'Srbench noise 0'!$A$1:$AH$1291, 18, FALSE),"")</f>
        <v>21.5</v>
      </c>
      <c r="H1213" s="17" t="str">
        <f>_xlfn.IFNA(VLOOKUP(CONCATENATE($A1213,"_",$B1213), 'Srbench noise 0'!$A$1:$AH$1291, 28, FALSE),"")</f>
        <v>-0.05*x0**2 - sin(x1)</v>
      </c>
      <c r="I1213" s="17">
        <f t="shared" si="108"/>
        <v>1</v>
      </c>
      <c r="J1213" s="17">
        <f t="shared" si="109"/>
        <v>1</v>
      </c>
      <c r="K1213" s="4">
        <f t="shared" si="110"/>
        <v>1</v>
      </c>
      <c r="L1213" s="3">
        <f>_xlfn.IFNA(VLOOKUP(CONCATENATE($A1213,"_",$B1213), 'Srbench noise 0.01'!$A$1:$AH$1291, 32, FALSE),"")</f>
        <v>0.99116181000000003</v>
      </c>
      <c r="M1213" s="17">
        <f>_xlfn.IFNA(VLOOKUP(CONCATENATE($A1213,"_",$B1213), 'Srbench noise 0.01'!$A$1:$AH$1291, 34, FALSE),"")</f>
        <v>6.9108279999999994E-2</v>
      </c>
      <c r="N1213" s="17">
        <f>_xlfn.IFNA(VLOOKUP(CONCATENATE($A1213,"_",$B1213), 'Srbench noise 0.01'!$A$1:$AH$1291, 16, FALSE),"")</f>
        <v>12</v>
      </c>
      <c r="O1213" s="17">
        <f>_xlfn.IFNA(VLOOKUP(CONCATENATE($A1213,"_",$B1213), 'Srbench noise 0.01'!$A$1:$AH$1291, 18, FALSE),"")</f>
        <v>19.100000000000001</v>
      </c>
      <c r="P1213" s="17" t="str">
        <f>_xlfn.IFNA(VLOOKUP(CONCATENATE($A1213,"_",$B1213), 'Srbench noise 0.01'!$A$1:$AH$1291, 28, FALSE),"")</f>
        <v>-sin(x1) + 51.91*cos(0.04*x0) - 51.91</v>
      </c>
      <c r="Q1213" s="17">
        <f t="shared" si="111"/>
        <v>0</v>
      </c>
      <c r="R1213" s="17">
        <f t="shared" si="112"/>
        <v>0</v>
      </c>
      <c r="S1213" s="4">
        <f t="shared" si="113"/>
        <v>0</v>
      </c>
    </row>
    <row r="1214" spans="1:19" x14ac:dyDescent="0.25">
      <c r="A1214" t="s">
        <v>8</v>
      </c>
      <c r="B1214">
        <v>860</v>
      </c>
      <c r="C1214" t="str">
        <f>VLOOKUP(A1214,'srbench true models'!$A$1:$B$133,2,FALSE)</f>
        <v xml:space="preserve"> x - cos(y)/x</v>
      </c>
      <c r="D1214" s="3">
        <f>_xlfn.IFNA(VLOOKUP(CONCATENATE($A1214,"_",$B1214), 'Srbench noise 0'!$A$1:$AH$1291, 32, FALSE),"")</f>
        <v>1</v>
      </c>
      <c r="E1214" s="17">
        <f>_xlfn.IFNA(VLOOKUP(CONCATENATE($A1214,"_",$B1214), 'Srbench noise 0'!$A$1:$AH$1291, 34, FALSE),"")</f>
        <v>0</v>
      </c>
      <c r="F1214" s="17">
        <f>_xlfn.IFNA(VLOOKUP(CONCATENATE($A1214,"_",$B1214), 'Srbench noise 0'!$A$1:$AH$1291, 16, FALSE),"")</f>
        <v>9</v>
      </c>
      <c r="G1214" s="17">
        <f>_xlfn.IFNA(VLOOKUP(CONCATENATE($A1214,"_",$B1214), 'Srbench noise 0'!$A$1:$AH$1291, 18, FALSE),"")</f>
        <v>8</v>
      </c>
      <c r="H1214" s="17" t="str">
        <f>_xlfn.IFNA(VLOOKUP(CONCATENATE($A1214,"_",$B1214), 'Srbench noise 0'!$A$1:$AH$1291, 28, FALSE),"")</f>
        <v>x0 - cos(x1)/x0</v>
      </c>
      <c r="I1214" s="17">
        <f t="shared" si="108"/>
        <v>1</v>
      </c>
      <c r="J1214" s="17">
        <f t="shared" si="109"/>
        <v>1</v>
      </c>
      <c r="K1214" s="4">
        <f t="shared" si="110"/>
        <v>1</v>
      </c>
      <c r="L1214" s="3">
        <f>_xlfn.IFNA(VLOOKUP(CONCATENATE($A1214,"_",$B1214), 'Srbench noise 0.01'!$A$1:$AH$1291, 32, FALSE),"")</f>
        <v>0.99994930000000004</v>
      </c>
      <c r="M1214" s="17">
        <f>_xlfn.IFNA(VLOOKUP(CONCATENATE($A1214,"_",$B1214), 'Srbench noise 0.01'!$A$1:$AH$1291, 34, FALSE),"")</f>
        <v>7.4025599999999999E-3</v>
      </c>
      <c r="N1214" s="17">
        <f>_xlfn.IFNA(VLOOKUP(CONCATENATE($A1214,"_",$B1214), 'Srbench noise 0.01'!$A$1:$AH$1291, 16, FALSE),"")</f>
        <v>9</v>
      </c>
      <c r="O1214" s="17">
        <f>_xlfn.IFNA(VLOOKUP(CONCATENATE($A1214,"_",$B1214), 'Srbench noise 0.01'!$A$1:$AH$1291, 18, FALSE),"")</f>
        <v>10.4</v>
      </c>
      <c r="P1214" s="17" t="str">
        <f>_xlfn.IFNA(VLOOKUP(CONCATENATE($A1214,"_",$B1214), 'Srbench noise 0.01'!$A$1:$AH$1291, 28, FALSE),"")</f>
        <v>x0 - 0.99*cos(x1)/x0</v>
      </c>
      <c r="Q1214" s="17">
        <f t="shared" si="111"/>
        <v>1</v>
      </c>
      <c r="R1214" s="17">
        <f t="shared" si="112"/>
        <v>0</v>
      </c>
      <c r="S1214" s="4">
        <f t="shared" si="113"/>
        <v>0</v>
      </c>
    </row>
    <row r="1215" spans="1:19" x14ac:dyDescent="0.25">
      <c r="A1215" t="s">
        <v>8</v>
      </c>
      <c r="B1215">
        <v>4426</v>
      </c>
      <c r="C1215" t="str">
        <f>VLOOKUP(A1215,'srbench true models'!$A$1:$B$133,2,FALSE)</f>
        <v xml:space="preserve"> x - cos(y)/x</v>
      </c>
      <c r="D1215" s="3">
        <f>_xlfn.IFNA(VLOOKUP(CONCATENATE($A1215,"_",$B1215), 'Srbench noise 0'!$A$1:$AH$1291, 32, FALSE),"")</f>
        <v>1</v>
      </c>
      <c r="E1215" s="17">
        <f>_xlfn.IFNA(VLOOKUP(CONCATENATE($A1215,"_",$B1215), 'Srbench noise 0'!$A$1:$AH$1291, 34, FALSE),"")</f>
        <v>0</v>
      </c>
      <c r="F1215" s="17">
        <f>_xlfn.IFNA(VLOOKUP(CONCATENATE($A1215,"_",$B1215), 'Srbench noise 0'!$A$1:$AH$1291, 16, FALSE),"")</f>
        <v>9</v>
      </c>
      <c r="G1215" s="17">
        <f>_xlfn.IFNA(VLOOKUP(CONCATENATE($A1215,"_",$B1215), 'Srbench noise 0'!$A$1:$AH$1291, 18, FALSE),"")</f>
        <v>47.7</v>
      </c>
      <c r="H1215" s="17" t="str">
        <f>_xlfn.IFNA(VLOOKUP(CONCATENATE($A1215,"_",$B1215), 'Srbench noise 0'!$A$1:$AH$1291, 28, FALSE),"")</f>
        <v>x0 - cos(x1)/x0</v>
      </c>
      <c r="I1215" s="17">
        <f t="shared" si="108"/>
        <v>1</v>
      </c>
      <c r="J1215" s="17">
        <f t="shared" si="109"/>
        <v>1</v>
      </c>
      <c r="K1215" s="4">
        <f t="shared" si="110"/>
        <v>1</v>
      </c>
      <c r="L1215" s="3">
        <f>_xlfn.IFNA(VLOOKUP(CONCATENATE($A1215,"_",$B1215), 'Srbench noise 0.01'!$A$1:$AH$1291, 32, FALSE),"")</f>
        <v>0.99995195999999997</v>
      </c>
      <c r="M1215" s="17">
        <f>_xlfn.IFNA(VLOOKUP(CONCATENATE($A1215,"_",$B1215), 'Srbench noise 0.01'!$A$1:$AH$1291, 34, FALSE),"")</f>
        <v>5.6872399999999997E-3</v>
      </c>
      <c r="N1215" s="17">
        <f>_xlfn.IFNA(VLOOKUP(CONCATENATE($A1215,"_",$B1215), 'Srbench noise 0.01'!$A$1:$AH$1291, 16, FALSE),"")</f>
        <v>9</v>
      </c>
      <c r="O1215" s="17">
        <f>_xlfn.IFNA(VLOOKUP(CONCATENATE($A1215,"_",$B1215), 'Srbench noise 0.01'!$A$1:$AH$1291, 18, FALSE),"")</f>
        <v>39.700000000000003</v>
      </c>
      <c r="P1215" s="17" t="str">
        <f>_xlfn.IFNA(VLOOKUP(CONCATENATE($A1215,"_",$B1215), 'Srbench noise 0.01'!$A$1:$AH$1291, 28, FALSE),"")</f>
        <v>x0 - 1.01*cos(x1)/x0</v>
      </c>
      <c r="Q1215" s="17">
        <f t="shared" si="111"/>
        <v>1</v>
      </c>
      <c r="R1215" s="17">
        <f t="shared" si="112"/>
        <v>0</v>
      </c>
      <c r="S1215" s="4">
        <f t="shared" si="113"/>
        <v>0</v>
      </c>
    </row>
    <row r="1216" spans="1:19" x14ac:dyDescent="0.25">
      <c r="A1216" t="s">
        <v>8</v>
      </c>
      <c r="B1216">
        <v>5390</v>
      </c>
      <c r="C1216" t="str">
        <f>VLOOKUP(A1216,'srbench true models'!$A$1:$B$133,2,FALSE)</f>
        <v xml:space="preserve"> x - cos(y)/x</v>
      </c>
      <c r="D1216" s="3">
        <f>_xlfn.IFNA(VLOOKUP(CONCATENATE($A1216,"_",$B1216), 'Srbench noise 0'!$A$1:$AH$1291, 32, FALSE),"")</f>
        <v>1</v>
      </c>
      <c r="E1216" s="17">
        <f>_xlfn.IFNA(VLOOKUP(CONCATENATE($A1216,"_",$B1216), 'Srbench noise 0'!$A$1:$AH$1291, 34, FALSE),"")</f>
        <v>0</v>
      </c>
      <c r="F1216" s="17">
        <f>_xlfn.IFNA(VLOOKUP(CONCATENATE($A1216,"_",$B1216), 'Srbench noise 0'!$A$1:$AH$1291, 16, FALSE),"")</f>
        <v>9</v>
      </c>
      <c r="G1216" s="17">
        <f>_xlfn.IFNA(VLOOKUP(CONCATENATE($A1216,"_",$B1216), 'Srbench noise 0'!$A$1:$AH$1291, 18, FALSE),"")</f>
        <v>12.4</v>
      </c>
      <c r="H1216" s="17" t="str">
        <f>_xlfn.IFNA(VLOOKUP(CONCATENATE($A1216,"_",$B1216), 'Srbench noise 0'!$A$1:$AH$1291, 28, FALSE),"")</f>
        <v>x0 - cos(x1)/x0</v>
      </c>
      <c r="I1216" s="17">
        <f t="shared" si="108"/>
        <v>1</v>
      </c>
      <c r="J1216" s="17">
        <f t="shared" si="109"/>
        <v>1</v>
      </c>
      <c r="K1216" s="4">
        <f t="shared" si="110"/>
        <v>1</v>
      </c>
      <c r="L1216" s="3">
        <f>_xlfn.IFNA(VLOOKUP(CONCATENATE($A1216,"_",$B1216), 'Srbench noise 0.01'!$A$1:$AH$1291, 32, FALSE),"")</f>
        <v>0.99993935</v>
      </c>
      <c r="M1216" s="17">
        <f>_xlfn.IFNA(VLOOKUP(CONCATENATE($A1216,"_",$B1216), 'Srbench noise 0.01'!$A$1:$AH$1291, 34, FALSE),"")</f>
        <v>7.2051800000000003E-3</v>
      </c>
      <c r="N1216" s="17">
        <f>_xlfn.IFNA(VLOOKUP(CONCATENATE($A1216,"_",$B1216), 'Srbench noise 0.01'!$A$1:$AH$1291, 16, FALSE),"")</f>
        <v>9</v>
      </c>
      <c r="O1216" s="17">
        <f>_xlfn.IFNA(VLOOKUP(CONCATENATE($A1216,"_",$B1216), 'Srbench noise 0.01'!$A$1:$AH$1291, 18, FALSE),"")</f>
        <v>12</v>
      </c>
      <c r="P1216" s="17" t="str">
        <f>_xlfn.IFNA(VLOOKUP(CONCATENATE($A1216,"_",$B1216), 'Srbench noise 0.01'!$A$1:$AH$1291, 28, FALSE),"")</f>
        <v>x0 - 1.01*cos(x1)/x0</v>
      </c>
      <c r="Q1216" s="17">
        <f t="shared" si="111"/>
        <v>1</v>
      </c>
      <c r="R1216" s="17">
        <f t="shared" si="112"/>
        <v>0</v>
      </c>
      <c r="S1216" s="4">
        <f t="shared" si="113"/>
        <v>0</v>
      </c>
    </row>
    <row r="1217" spans="1:19" x14ac:dyDescent="0.25">
      <c r="A1217" t="s">
        <v>8</v>
      </c>
      <c r="B1217">
        <v>14423</v>
      </c>
      <c r="C1217" t="str">
        <f>VLOOKUP(A1217,'srbench true models'!$A$1:$B$133,2,FALSE)</f>
        <v xml:space="preserve"> x - cos(y)/x</v>
      </c>
      <c r="D1217" s="3">
        <f>_xlfn.IFNA(VLOOKUP(CONCATENATE($A1217,"_",$B1217), 'Srbench noise 0'!$A$1:$AH$1291, 32, FALSE),"")</f>
        <v>1</v>
      </c>
      <c r="E1217" s="17">
        <f>_xlfn.IFNA(VLOOKUP(CONCATENATE($A1217,"_",$B1217), 'Srbench noise 0'!$A$1:$AH$1291, 34, FALSE),"")</f>
        <v>0</v>
      </c>
      <c r="F1217" s="17">
        <f>_xlfn.IFNA(VLOOKUP(CONCATENATE($A1217,"_",$B1217), 'Srbench noise 0'!$A$1:$AH$1291, 16, FALSE),"")</f>
        <v>9</v>
      </c>
      <c r="G1217" s="17">
        <f>_xlfn.IFNA(VLOOKUP(CONCATENATE($A1217,"_",$B1217), 'Srbench noise 0'!$A$1:$AH$1291, 18, FALSE),"")</f>
        <v>27</v>
      </c>
      <c r="H1217" s="17" t="str">
        <f>_xlfn.IFNA(VLOOKUP(CONCATENATE($A1217,"_",$B1217), 'Srbench noise 0'!$A$1:$AH$1291, 28, FALSE),"")</f>
        <v>x0 - cos(x1)/x0</v>
      </c>
      <c r="I1217" s="17">
        <f t="shared" si="108"/>
        <v>1</v>
      </c>
      <c r="J1217" s="17">
        <f t="shared" si="109"/>
        <v>1</v>
      </c>
      <c r="K1217" s="4">
        <f t="shared" si="110"/>
        <v>1</v>
      </c>
      <c r="L1217" s="3">
        <f>_xlfn.IFNA(VLOOKUP(CONCATENATE($A1217,"_",$B1217), 'Srbench noise 0.01'!$A$1:$AH$1291, 32, FALSE),"")</f>
        <v>1</v>
      </c>
      <c r="M1217" s="17">
        <f>_xlfn.IFNA(VLOOKUP(CONCATENATE($A1217,"_",$B1217), 'Srbench noise 0.01'!$A$1:$AH$1291, 34, FALSE),"")</f>
        <v>0</v>
      </c>
      <c r="N1217" s="17">
        <f>_xlfn.IFNA(VLOOKUP(CONCATENATE($A1217,"_",$B1217), 'Srbench noise 0.01'!$A$1:$AH$1291, 16, FALSE),"")</f>
        <v>9</v>
      </c>
      <c r="O1217" s="17">
        <f>_xlfn.IFNA(VLOOKUP(CONCATENATE($A1217,"_",$B1217), 'Srbench noise 0.01'!$A$1:$AH$1291, 18, FALSE),"")</f>
        <v>10.8</v>
      </c>
      <c r="P1217" s="17" t="str">
        <f>_xlfn.IFNA(VLOOKUP(CONCATENATE($A1217,"_",$B1217), 'Srbench noise 0.01'!$A$1:$AH$1291, 28, FALSE),"")</f>
        <v>x0 - cos(x1)/x0</v>
      </c>
      <c r="Q1217" s="17">
        <f t="shared" si="111"/>
        <v>1</v>
      </c>
      <c r="R1217" s="17">
        <f t="shared" si="112"/>
        <v>1</v>
      </c>
      <c r="S1217" s="4">
        <f t="shared" si="113"/>
        <v>1</v>
      </c>
    </row>
    <row r="1218" spans="1:19" x14ac:dyDescent="0.25">
      <c r="A1218" t="s">
        <v>8</v>
      </c>
      <c r="B1218">
        <v>15795</v>
      </c>
      <c r="C1218" t="str">
        <f>VLOOKUP(A1218,'srbench true models'!$A$1:$B$133,2,FALSE)</f>
        <v xml:space="preserve"> x - cos(y)/x</v>
      </c>
      <c r="D1218" s="3">
        <f>_xlfn.IFNA(VLOOKUP(CONCATENATE($A1218,"_",$B1218), 'Srbench noise 0'!$A$1:$AH$1291, 32, FALSE),"")</f>
        <v>1</v>
      </c>
      <c r="E1218" s="17">
        <f>_xlfn.IFNA(VLOOKUP(CONCATENATE($A1218,"_",$B1218), 'Srbench noise 0'!$A$1:$AH$1291, 34, FALSE),"")</f>
        <v>0</v>
      </c>
      <c r="F1218" s="17">
        <f>_xlfn.IFNA(VLOOKUP(CONCATENATE($A1218,"_",$B1218), 'Srbench noise 0'!$A$1:$AH$1291, 16, FALSE),"")</f>
        <v>9</v>
      </c>
      <c r="G1218" s="17">
        <f>_xlfn.IFNA(VLOOKUP(CONCATENATE($A1218,"_",$B1218), 'Srbench noise 0'!$A$1:$AH$1291, 18, FALSE),"")</f>
        <v>53.2</v>
      </c>
      <c r="H1218" s="17" t="str">
        <f>_xlfn.IFNA(VLOOKUP(CONCATENATE($A1218,"_",$B1218), 'Srbench noise 0'!$A$1:$AH$1291, 28, FALSE),"")</f>
        <v>x0 - cos(x1)/x0</v>
      </c>
      <c r="I1218" s="17">
        <f t="shared" si="108"/>
        <v>1</v>
      </c>
      <c r="J1218" s="17">
        <f t="shared" si="109"/>
        <v>1</v>
      </c>
      <c r="K1218" s="4">
        <f t="shared" si="110"/>
        <v>1</v>
      </c>
      <c r="L1218" s="3">
        <f>_xlfn.IFNA(VLOOKUP(CONCATENATE($A1218,"_",$B1218), 'Srbench noise 0.01'!$A$1:$AH$1291, 32, FALSE),"")</f>
        <v>0.50740026000000005</v>
      </c>
      <c r="M1218" s="17">
        <f>_xlfn.IFNA(VLOOKUP(CONCATENATE($A1218,"_",$B1218), 'Srbench noise 0.01'!$A$1:$AH$1291, 34, FALSE),"")</f>
        <v>0.79543763999999995</v>
      </c>
      <c r="N1218" s="17">
        <f>_xlfn.IFNA(VLOOKUP(CONCATENATE($A1218,"_",$B1218), 'Srbench noise 0.01'!$A$1:$AH$1291, 16, FALSE),"")</f>
        <v>28</v>
      </c>
      <c r="O1218" s="17">
        <f>_xlfn.IFNA(VLOOKUP(CONCATENATE($A1218,"_",$B1218), 'Srbench noise 0.01'!$A$1:$AH$1291, 18, FALSE),"")</f>
        <v>23.9</v>
      </c>
      <c r="P1218" s="17" t="str">
        <f>_xlfn.IFNA(VLOOKUP(CONCATENATE($A1218,"_",$B1218), 'Srbench noise 0.01'!$A$1:$AH$1291, 28, FALSE),"")</f>
        <v>0.09*x0**2 - 1.15*cos(1.62/x0) + 4.53 - 8.28/(0.5*x0 - 0.25*cos(x1) + 1)**2</v>
      </c>
      <c r="Q1218" s="17">
        <f t="shared" si="111"/>
        <v>0</v>
      </c>
      <c r="R1218" s="17">
        <f t="shared" si="112"/>
        <v>0</v>
      </c>
      <c r="S1218" s="4">
        <f t="shared" si="113"/>
        <v>0</v>
      </c>
    </row>
    <row r="1219" spans="1:19" x14ac:dyDescent="0.25">
      <c r="A1219" t="s">
        <v>8</v>
      </c>
      <c r="B1219">
        <v>16850</v>
      </c>
      <c r="C1219" t="str">
        <f>VLOOKUP(A1219,'srbench true models'!$A$1:$B$133,2,FALSE)</f>
        <v xml:space="preserve"> x - cos(y)/x</v>
      </c>
      <c r="D1219" s="3">
        <f>_xlfn.IFNA(VLOOKUP(CONCATENATE($A1219,"_",$B1219), 'Srbench noise 0'!$A$1:$AH$1291, 32, FALSE),"")</f>
        <v>1</v>
      </c>
      <c r="E1219" s="17">
        <f>_xlfn.IFNA(VLOOKUP(CONCATENATE($A1219,"_",$B1219), 'Srbench noise 0'!$A$1:$AH$1291, 34, FALSE),"")</f>
        <v>0</v>
      </c>
      <c r="F1219" s="17">
        <f>_xlfn.IFNA(VLOOKUP(CONCATENATE($A1219,"_",$B1219), 'Srbench noise 0'!$A$1:$AH$1291, 16, FALSE),"")</f>
        <v>9</v>
      </c>
      <c r="G1219" s="17">
        <f>_xlfn.IFNA(VLOOKUP(CONCATENATE($A1219,"_",$B1219), 'Srbench noise 0'!$A$1:$AH$1291, 18, FALSE),"")</f>
        <v>34.4</v>
      </c>
      <c r="H1219" s="17" t="str">
        <f>_xlfn.IFNA(VLOOKUP(CONCATENATE($A1219,"_",$B1219), 'Srbench noise 0'!$A$1:$AH$1291, 28, FALSE),"")</f>
        <v>x0 - cos(x1)/x0</v>
      </c>
      <c r="I1219" s="17">
        <f t="shared" si="108"/>
        <v>1</v>
      </c>
      <c r="J1219" s="17">
        <f t="shared" si="109"/>
        <v>1</v>
      </c>
      <c r="K1219" s="4">
        <f t="shared" si="110"/>
        <v>1</v>
      </c>
      <c r="L1219" s="3">
        <f>_xlfn.IFNA(VLOOKUP(CONCATENATE($A1219,"_",$B1219), 'Srbench noise 0.01'!$A$1:$AH$1291, 32, FALSE),"")</f>
        <v>0.99952090000000005</v>
      </c>
      <c r="M1219" s="17">
        <f>_xlfn.IFNA(VLOOKUP(CONCATENATE($A1219,"_",$B1219), 'Srbench noise 0.01'!$A$1:$AH$1291, 34, FALSE),"")</f>
        <v>2.042016E-2</v>
      </c>
      <c r="N1219" s="17">
        <f>_xlfn.IFNA(VLOOKUP(CONCATENATE($A1219,"_",$B1219), 'Srbench noise 0.01'!$A$1:$AH$1291, 16, FALSE),"")</f>
        <v>9</v>
      </c>
      <c r="O1219" s="17">
        <f>_xlfn.IFNA(VLOOKUP(CONCATENATE($A1219,"_",$B1219), 'Srbench noise 0.01'!$A$1:$AH$1291, 18, FALSE),"")</f>
        <v>8.6999999999999993</v>
      </c>
      <c r="P1219" s="17" t="str">
        <f>_xlfn.IFNA(VLOOKUP(CONCATENATE($A1219,"_",$B1219), 'Srbench noise 0.01'!$A$1:$AH$1291, 28, FALSE),"")</f>
        <v>x0 - 0.97*cos(x1)/x0</v>
      </c>
      <c r="Q1219" s="17">
        <f t="shared" si="111"/>
        <v>1</v>
      </c>
      <c r="R1219" s="17">
        <f t="shared" si="112"/>
        <v>0</v>
      </c>
      <c r="S1219" s="4">
        <f t="shared" si="113"/>
        <v>0</v>
      </c>
    </row>
    <row r="1220" spans="1:19" x14ac:dyDescent="0.25">
      <c r="A1220" t="s">
        <v>8</v>
      </c>
      <c r="B1220">
        <v>21962</v>
      </c>
      <c r="C1220" t="str">
        <f>VLOOKUP(A1220,'srbench true models'!$A$1:$B$133,2,FALSE)</f>
        <v xml:space="preserve"> x - cos(y)/x</v>
      </c>
      <c r="D1220" s="3">
        <f>_xlfn.IFNA(VLOOKUP(CONCATENATE($A1220,"_",$B1220), 'Srbench noise 0'!$A$1:$AH$1291, 32, FALSE),"")</f>
        <v>1</v>
      </c>
      <c r="E1220" s="17">
        <f>_xlfn.IFNA(VLOOKUP(CONCATENATE($A1220,"_",$B1220), 'Srbench noise 0'!$A$1:$AH$1291, 34, FALSE),"")</f>
        <v>0</v>
      </c>
      <c r="F1220" s="17">
        <f>_xlfn.IFNA(VLOOKUP(CONCATENATE($A1220,"_",$B1220), 'Srbench noise 0'!$A$1:$AH$1291, 16, FALSE),"")</f>
        <v>9</v>
      </c>
      <c r="G1220" s="17">
        <f>_xlfn.IFNA(VLOOKUP(CONCATENATE($A1220,"_",$B1220), 'Srbench noise 0'!$A$1:$AH$1291, 18, FALSE),"")</f>
        <v>27.2</v>
      </c>
      <c r="H1220" s="17" t="str">
        <f>_xlfn.IFNA(VLOOKUP(CONCATENATE($A1220,"_",$B1220), 'Srbench noise 0'!$A$1:$AH$1291, 28, FALSE),"")</f>
        <v>x0 - cos(x1)/x0</v>
      </c>
      <c r="I1220" s="17">
        <f t="shared" si="108"/>
        <v>1</v>
      </c>
      <c r="J1220" s="17">
        <f t="shared" si="109"/>
        <v>1</v>
      </c>
      <c r="K1220" s="4">
        <f t="shared" si="110"/>
        <v>1</v>
      </c>
      <c r="L1220" s="3">
        <f>_xlfn.IFNA(VLOOKUP(CONCATENATE($A1220,"_",$B1220), 'Srbench noise 0.01'!$A$1:$AH$1291, 32, FALSE),"")</f>
        <v>1</v>
      </c>
      <c r="M1220" s="17">
        <f>_xlfn.IFNA(VLOOKUP(CONCATENATE($A1220,"_",$B1220), 'Srbench noise 0.01'!$A$1:$AH$1291, 34, FALSE),"")</f>
        <v>0</v>
      </c>
      <c r="N1220" s="17">
        <f>_xlfn.IFNA(VLOOKUP(CONCATENATE($A1220,"_",$B1220), 'Srbench noise 0.01'!$A$1:$AH$1291, 16, FALSE),"")</f>
        <v>9</v>
      </c>
      <c r="O1220" s="17">
        <f>_xlfn.IFNA(VLOOKUP(CONCATENATE($A1220,"_",$B1220), 'Srbench noise 0.01'!$A$1:$AH$1291, 18, FALSE),"")</f>
        <v>45.9</v>
      </c>
      <c r="P1220" s="17" t="str">
        <f>_xlfn.IFNA(VLOOKUP(CONCATENATE($A1220,"_",$B1220), 'Srbench noise 0.01'!$A$1:$AH$1291, 28, FALSE),"")</f>
        <v>x0 - cos(x1)/x0</v>
      </c>
      <c r="Q1220" s="17">
        <f t="shared" si="111"/>
        <v>1</v>
      </c>
      <c r="R1220" s="17">
        <f t="shared" si="112"/>
        <v>1</v>
      </c>
      <c r="S1220" s="4">
        <f t="shared" si="113"/>
        <v>1</v>
      </c>
    </row>
    <row r="1221" spans="1:19" x14ac:dyDescent="0.25">
      <c r="A1221" t="s">
        <v>8</v>
      </c>
      <c r="B1221">
        <v>23654</v>
      </c>
      <c r="C1221" t="str">
        <f>VLOOKUP(A1221,'srbench true models'!$A$1:$B$133,2,FALSE)</f>
        <v xml:space="preserve"> x - cos(y)/x</v>
      </c>
      <c r="D1221" s="3">
        <f>_xlfn.IFNA(VLOOKUP(CONCATENATE($A1221,"_",$B1221), 'Srbench noise 0'!$A$1:$AH$1291, 32, FALSE),"")</f>
        <v>1</v>
      </c>
      <c r="E1221" s="17">
        <f>_xlfn.IFNA(VLOOKUP(CONCATENATE($A1221,"_",$B1221), 'Srbench noise 0'!$A$1:$AH$1291, 34, FALSE),"")</f>
        <v>0</v>
      </c>
      <c r="F1221" s="17">
        <f>_xlfn.IFNA(VLOOKUP(CONCATENATE($A1221,"_",$B1221), 'Srbench noise 0'!$A$1:$AH$1291, 16, FALSE),"")</f>
        <v>11</v>
      </c>
      <c r="G1221" s="17">
        <f>_xlfn.IFNA(VLOOKUP(CONCATENATE($A1221,"_",$B1221), 'Srbench noise 0'!$A$1:$AH$1291, 18, FALSE),"")</f>
        <v>113</v>
      </c>
      <c r="H1221" s="17" t="str">
        <f>_xlfn.IFNA(VLOOKUP(CONCATENATE($A1221,"_",$B1221), 'Srbench noise 0'!$A$1:$AH$1291, 28, FALSE),"")</f>
        <v>x0 - sin(x1 - 4.71238898)/x0</v>
      </c>
      <c r="I1221" s="17">
        <f t="shared" ref="I1221:I1284" si="114">IF(D1221&gt;0.999,1,0)</f>
        <v>1</v>
      </c>
      <c r="J1221" s="17">
        <f t="shared" ref="J1221:J1284" si="115">IF(AND(D1221=1, E1221&lt;0.000001),1,IF(AND(D1221&gt;0.999,E1221&lt;0.001),"?",0))</f>
        <v>1</v>
      </c>
      <c r="K1221" s="4">
        <f t="shared" ref="K1221:K1284" si="116">IF(J1221&lt;&gt;"?",J1221,"")</f>
        <v>1</v>
      </c>
      <c r="L1221" s="3">
        <f>_xlfn.IFNA(VLOOKUP(CONCATENATE($A1221,"_",$B1221), 'Srbench noise 0.01'!$A$1:$AH$1291, 32, FALSE),"")</f>
        <v>0.99956330999999998</v>
      </c>
      <c r="M1221" s="17">
        <f>_xlfn.IFNA(VLOOKUP(CONCATENATE($A1221,"_",$B1221), 'Srbench noise 0.01'!$A$1:$AH$1291, 34, FALSE),"")</f>
        <v>1.802925E-2</v>
      </c>
      <c r="N1221" s="17">
        <f>_xlfn.IFNA(VLOOKUP(CONCATENATE($A1221,"_",$B1221), 'Srbench noise 0.01'!$A$1:$AH$1291, 16, FALSE),"")</f>
        <v>10</v>
      </c>
      <c r="O1221" s="17">
        <f>_xlfn.IFNA(VLOOKUP(CONCATENATE($A1221,"_",$B1221), 'Srbench noise 0.01'!$A$1:$AH$1291, 18, FALSE),"")</f>
        <v>93.5</v>
      </c>
      <c r="P1221" s="17" t="str">
        <f>_xlfn.IFNA(VLOOKUP(CONCATENATE($A1221,"_",$B1221), 'Srbench noise 0.01'!$A$1:$AH$1291, 28, FALSE),"")</f>
        <v>x0 + sin(x1 - 1.6)/x0</v>
      </c>
      <c r="Q1221" s="17">
        <f t="shared" ref="Q1221:Q1284" si="117">IF(L1221&gt;0.999,1,0)</f>
        <v>1</v>
      </c>
      <c r="R1221" s="17">
        <f t="shared" ref="R1221:R1284" si="118">IF(AND(L1221=1, M1221&lt;0.000001),1,IF(AND(L1221&gt;0.999,M1221&lt;0.001),"?",0))</f>
        <v>0</v>
      </c>
      <c r="S1221" s="4">
        <f t="shared" ref="S1221:S1284" si="119">IF(R1221&lt;&gt;"?",R1221,"")</f>
        <v>0</v>
      </c>
    </row>
    <row r="1222" spans="1:19" x14ac:dyDescent="0.25">
      <c r="A1222" t="s">
        <v>8</v>
      </c>
      <c r="B1222">
        <v>28020</v>
      </c>
      <c r="C1222" t="str">
        <f>VLOOKUP(A1222,'srbench true models'!$A$1:$B$133,2,FALSE)</f>
        <v xml:space="preserve"> x - cos(y)/x</v>
      </c>
      <c r="D1222" s="3">
        <f>_xlfn.IFNA(VLOOKUP(CONCATENATE($A1222,"_",$B1222), 'Srbench noise 0'!$A$1:$AH$1291, 32, FALSE),"")</f>
        <v>1</v>
      </c>
      <c r="E1222" s="17">
        <f>_xlfn.IFNA(VLOOKUP(CONCATENATE($A1222,"_",$B1222), 'Srbench noise 0'!$A$1:$AH$1291, 34, FALSE),"")</f>
        <v>0</v>
      </c>
      <c r="F1222" s="17">
        <f>_xlfn.IFNA(VLOOKUP(CONCATENATE($A1222,"_",$B1222), 'Srbench noise 0'!$A$1:$AH$1291, 16, FALSE),"")</f>
        <v>9</v>
      </c>
      <c r="G1222" s="17">
        <f>_xlfn.IFNA(VLOOKUP(CONCATENATE($A1222,"_",$B1222), 'Srbench noise 0'!$A$1:$AH$1291, 18, FALSE),"")</f>
        <v>96.4</v>
      </c>
      <c r="H1222" s="17" t="str">
        <f>_xlfn.IFNA(VLOOKUP(CONCATENATE($A1222,"_",$B1222), 'Srbench noise 0'!$A$1:$AH$1291, 28, FALSE),"")</f>
        <v>x0 - cos(x1)/x0</v>
      </c>
      <c r="I1222" s="17">
        <f t="shared" si="114"/>
        <v>1</v>
      </c>
      <c r="J1222" s="17">
        <f t="shared" si="115"/>
        <v>1</v>
      </c>
      <c r="K1222" s="4">
        <f t="shared" si="116"/>
        <v>1</v>
      </c>
      <c r="L1222" s="3">
        <f>_xlfn.IFNA(VLOOKUP(CONCATENATE($A1222,"_",$B1222), 'Srbench noise 0.01'!$A$1:$AH$1291, 32, FALSE),"")</f>
        <v>0.99998253000000004</v>
      </c>
      <c r="M1222" s="17">
        <f>_xlfn.IFNA(VLOOKUP(CONCATENATE($A1222,"_",$B1222), 'Srbench noise 0.01'!$A$1:$AH$1291, 34, FALSE),"")</f>
        <v>4.1491399999999999E-3</v>
      </c>
      <c r="N1222" s="17">
        <f>_xlfn.IFNA(VLOOKUP(CONCATENATE($A1222,"_",$B1222), 'Srbench noise 0.01'!$A$1:$AH$1291, 16, FALSE),"")</f>
        <v>9</v>
      </c>
      <c r="O1222" s="17">
        <f>_xlfn.IFNA(VLOOKUP(CONCATENATE($A1222,"_",$B1222), 'Srbench noise 0.01'!$A$1:$AH$1291, 18, FALSE),"")</f>
        <v>90.9</v>
      </c>
      <c r="P1222" s="17" t="str">
        <f>_xlfn.IFNA(VLOOKUP(CONCATENATE($A1222,"_",$B1222), 'Srbench noise 0.01'!$A$1:$AH$1291, 28, FALSE),"")</f>
        <v>x0 - 0.99*cos(x1)/x0</v>
      </c>
      <c r="Q1222" s="17">
        <f t="shared" si="117"/>
        <v>1</v>
      </c>
      <c r="R1222" s="17">
        <f t="shared" si="118"/>
        <v>0</v>
      </c>
      <c r="S1222" s="4">
        <f t="shared" si="119"/>
        <v>0</v>
      </c>
    </row>
    <row r="1223" spans="1:19" x14ac:dyDescent="0.25">
      <c r="A1223" t="s">
        <v>8</v>
      </c>
      <c r="B1223">
        <v>29910</v>
      </c>
      <c r="C1223" t="str">
        <f>VLOOKUP(A1223,'srbench true models'!$A$1:$B$133,2,FALSE)</f>
        <v xml:space="preserve"> x - cos(y)/x</v>
      </c>
      <c r="D1223" s="3">
        <f>_xlfn.IFNA(VLOOKUP(CONCATENATE($A1223,"_",$B1223), 'Srbench noise 0'!$A$1:$AH$1291, 32, FALSE),"")</f>
        <v>1</v>
      </c>
      <c r="E1223" s="17">
        <f>_xlfn.IFNA(VLOOKUP(CONCATENATE($A1223,"_",$B1223), 'Srbench noise 0'!$A$1:$AH$1291, 34, FALSE),"")</f>
        <v>0</v>
      </c>
      <c r="F1223" s="17">
        <f>_xlfn.IFNA(VLOOKUP(CONCATENATE($A1223,"_",$B1223), 'Srbench noise 0'!$A$1:$AH$1291, 16, FALSE),"")</f>
        <v>9</v>
      </c>
      <c r="G1223" s="17">
        <f>_xlfn.IFNA(VLOOKUP(CONCATENATE($A1223,"_",$B1223), 'Srbench noise 0'!$A$1:$AH$1291, 18, FALSE),"")</f>
        <v>19.2</v>
      </c>
      <c r="H1223" s="17" t="str">
        <f>_xlfn.IFNA(VLOOKUP(CONCATENATE($A1223,"_",$B1223), 'Srbench noise 0'!$A$1:$AH$1291, 28, FALSE),"")</f>
        <v>x0 - cos(x1)/x0</v>
      </c>
      <c r="I1223" s="17">
        <f t="shared" si="114"/>
        <v>1</v>
      </c>
      <c r="J1223" s="17">
        <f t="shared" si="115"/>
        <v>1</v>
      </c>
      <c r="K1223" s="4">
        <f t="shared" si="116"/>
        <v>1</v>
      </c>
      <c r="L1223" s="3">
        <f>_xlfn.IFNA(VLOOKUP(CONCATENATE($A1223,"_",$B1223), 'Srbench noise 0.01'!$A$1:$AH$1291, 32, FALSE),"")</f>
        <v>0.99941983000000001</v>
      </c>
      <c r="M1223" s="17">
        <f>_xlfn.IFNA(VLOOKUP(CONCATENATE($A1223,"_",$B1223), 'Srbench noise 0.01'!$A$1:$AH$1291, 34, FALSE),"")</f>
        <v>2.3062039999999999E-2</v>
      </c>
      <c r="N1223" s="17">
        <f>_xlfn.IFNA(VLOOKUP(CONCATENATE($A1223,"_",$B1223), 'Srbench noise 0.01'!$A$1:$AH$1291, 16, FALSE),"")</f>
        <v>11</v>
      </c>
      <c r="O1223" s="17">
        <f>_xlfn.IFNA(VLOOKUP(CONCATENATE($A1223,"_",$B1223), 'Srbench noise 0.01'!$A$1:$AH$1291, 18, FALSE),"")</f>
        <v>14.7</v>
      </c>
      <c r="P1223" s="17" t="str">
        <f>_xlfn.IFNA(VLOOKUP(CONCATENATE($A1223,"_",$B1223), 'Srbench noise 0.01'!$A$1:$AH$1291, 28, FALSE),"")</f>
        <v>x0 - 0.99*sin(x1 + 1.6)/x0</v>
      </c>
      <c r="Q1223" s="17">
        <f t="shared" si="117"/>
        <v>1</v>
      </c>
      <c r="R1223" s="17">
        <f t="shared" si="118"/>
        <v>0</v>
      </c>
      <c r="S1223" s="4">
        <f t="shared" si="119"/>
        <v>0</v>
      </c>
    </row>
    <row r="1224" spans="1:19" x14ac:dyDescent="0.25">
      <c r="A1224" t="s">
        <v>18</v>
      </c>
      <c r="B1224">
        <v>860</v>
      </c>
      <c r="C1224" t="str">
        <f>VLOOKUP(A1224,'srbench true models'!$A$1:$B$133,2,FALSE)</f>
        <v xml:space="preserve"> 3  * x - 2  * x * y - x**2</v>
      </c>
      <c r="D1224" s="3">
        <f>_xlfn.IFNA(VLOOKUP(CONCATENATE($A1224,"_",$B1224), 'Srbench noise 0'!$A$1:$AH$1291, 32, FALSE),"")</f>
        <v>1</v>
      </c>
      <c r="E1224" s="17">
        <f>_xlfn.IFNA(VLOOKUP(CONCATENATE($A1224,"_",$B1224), 'Srbench noise 0'!$A$1:$AH$1291, 34, FALSE),"")</f>
        <v>0</v>
      </c>
      <c r="F1224" s="17">
        <f>_xlfn.IFNA(VLOOKUP(CONCATENATE($A1224,"_",$B1224), 'Srbench noise 0'!$A$1:$AH$1291, 16, FALSE),"")</f>
        <v>13</v>
      </c>
      <c r="G1224" s="17">
        <f>_xlfn.IFNA(VLOOKUP(CONCATENATE($A1224,"_",$B1224), 'Srbench noise 0'!$A$1:$AH$1291, 18, FALSE),"")</f>
        <v>202.1</v>
      </c>
      <c r="H1224" s="17" t="str">
        <f>_xlfn.IFNA(VLOOKUP(CONCATENATE($A1224,"_",$B1224), 'Srbench noise 0'!$A$1:$AH$1291, 28, FALSE),"")</f>
        <v>-x0**2 - 2*x0*x1 + 3*x0</v>
      </c>
      <c r="I1224" s="17">
        <f t="shared" si="114"/>
        <v>1</v>
      </c>
      <c r="J1224" s="17">
        <f t="shared" si="115"/>
        <v>1</v>
      </c>
      <c r="K1224" s="4">
        <f t="shared" si="116"/>
        <v>1</v>
      </c>
      <c r="L1224" s="3">
        <f>_xlfn.IFNA(VLOOKUP(CONCATENATE($A1224,"_",$B1224), 'Srbench noise 0.01'!$A$1:$AH$1291, 32, FALSE),"")</f>
        <v>0.34850628</v>
      </c>
      <c r="M1224" s="17">
        <f>_xlfn.IFNA(VLOOKUP(CONCATENATE($A1224,"_",$B1224), 'Srbench noise 0.01'!$A$1:$AH$1291, 34, FALSE),"")</f>
        <v>5.78026368</v>
      </c>
      <c r="N1224" s="17">
        <f>_xlfn.IFNA(VLOOKUP(CONCATENATE($A1224,"_",$B1224), 'Srbench noise 0.01'!$A$1:$AH$1291, 16, FALSE),"")</f>
        <v>11</v>
      </c>
      <c r="O1224" s="17">
        <f>_xlfn.IFNA(VLOOKUP(CONCATENATE($A1224,"_",$B1224), 'Srbench noise 0.01'!$A$1:$AH$1291, 18, FALSE),"")</f>
        <v>6.5</v>
      </c>
      <c r="P1224" s="17" t="str">
        <f>_xlfn.IFNA(VLOOKUP(CONCATENATE($A1224,"_",$B1224), 'Srbench noise 0.01'!$A$1:$AH$1291, 28, FALSE),"")</f>
        <v>-2.13*x0*x1 + 2.73*x0*sin(x1) + 0.01</v>
      </c>
      <c r="Q1224" s="17">
        <f t="shared" si="117"/>
        <v>0</v>
      </c>
      <c r="R1224" s="17">
        <f t="shared" si="118"/>
        <v>0</v>
      </c>
      <c r="S1224" s="4">
        <f t="shared" si="119"/>
        <v>0</v>
      </c>
    </row>
    <row r="1225" spans="1:19" x14ac:dyDescent="0.25">
      <c r="A1225" t="s">
        <v>18</v>
      </c>
      <c r="B1225">
        <v>4426</v>
      </c>
      <c r="C1225" t="str">
        <f>VLOOKUP(A1225,'srbench true models'!$A$1:$B$133,2,FALSE)</f>
        <v xml:space="preserve"> 3  * x - 2  * x * y - x**2</v>
      </c>
      <c r="D1225" s="3">
        <f>_xlfn.IFNA(VLOOKUP(CONCATENATE($A1225,"_",$B1225), 'Srbench noise 0'!$A$1:$AH$1291, 32, FALSE),"")</f>
        <v>1</v>
      </c>
      <c r="E1225" s="17">
        <f>_xlfn.IFNA(VLOOKUP(CONCATENATE($A1225,"_",$B1225), 'Srbench noise 0'!$A$1:$AH$1291, 34, FALSE),"")</f>
        <v>0</v>
      </c>
      <c r="F1225" s="17">
        <f>_xlfn.IFNA(VLOOKUP(CONCATENATE($A1225,"_",$B1225), 'Srbench noise 0'!$A$1:$AH$1291, 16, FALSE),"")</f>
        <v>14</v>
      </c>
      <c r="G1225" s="17">
        <f>_xlfn.IFNA(VLOOKUP(CONCATENATE($A1225,"_",$B1225), 'Srbench noise 0'!$A$1:$AH$1291, 18, FALSE),"")</f>
        <v>408.2</v>
      </c>
      <c r="H1225" s="17" t="str">
        <f>_xlfn.IFNA(VLOOKUP(CONCATENATE($A1225,"_",$B1225), 'Srbench noise 0'!$A$1:$AH$1291, 28, FALSE),"")</f>
        <v>3*x0 + x1**2 - (x0 + x1)**2</v>
      </c>
      <c r="I1225" s="17">
        <f t="shared" si="114"/>
        <v>1</v>
      </c>
      <c r="J1225" s="17">
        <f t="shared" si="115"/>
        <v>1</v>
      </c>
      <c r="K1225" s="4">
        <f t="shared" si="116"/>
        <v>1</v>
      </c>
      <c r="L1225" s="3">
        <f>_xlfn.IFNA(VLOOKUP(CONCATENATE($A1225,"_",$B1225), 'Srbench noise 0.01'!$A$1:$AH$1291, 32, FALSE),"")</f>
        <v>0.99786540999999995</v>
      </c>
      <c r="M1225" s="17">
        <f>_xlfn.IFNA(VLOOKUP(CONCATENATE($A1225,"_",$B1225), 'Srbench noise 0.01'!$A$1:$AH$1291, 34, FALSE),"")</f>
        <v>7.9460499999999996E-3</v>
      </c>
      <c r="N1225" s="17">
        <f>_xlfn.IFNA(VLOOKUP(CONCATENATE($A1225,"_",$B1225), 'Srbench noise 0.01'!$A$1:$AH$1291, 16, FALSE),"")</f>
        <v>13</v>
      </c>
      <c r="O1225" s="17">
        <f>_xlfn.IFNA(VLOOKUP(CONCATENATE($A1225,"_",$B1225), 'Srbench noise 0.01'!$A$1:$AH$1291, 18, FALSE),"")</f>
        <v>1987.9</v>
      </c>
      <c r="P1225" s="17" t="str">
        <f>_xlfn.IFNA(VLOOKUP(CONCATENATE($A1225,"_",$B1225), 'Srbench noise 0.01'!$A$1:$AH$1291, 28, FALSE),"")</f>
        <v>-0.97*x0**2 - 1.96*x0*x1 + 2.91*x0</v>
      </c>
      <c r="Q1225" s="17">
        <f t="shared" si="117"/>
        <v>0</v>
      </c>
      <c r="R1225" s="17">
        <f t="shared" si="118"/>
        <v>0</v>
      </c>
      <c r="S1225" s="4">
        <f t="shared" si="119"/>
        <v>0</v>
      </c>
    </row>
    <row r="1226" spans="1:19" x14ac:dyDescent="0.25">
      <c r="A1226" t="s">
        <v>18</v>
      </c>
      <c r="B1226">
        <v>5390</v>
      </c>
      <c r="C1226" t="str">
        <f>VLOOKUP(A1226,'srbench true models'!$A$1:$B$133,2,FALSE)</f>
        <v xml:space="preserve"> 3  * x - 2  * x * y - x**2</v>
      </c>
      <c r="D1226" s="3">
        <f>_xlfn.IFNA(VLOOKUP(CONCATENATE($A1226,"_",$B1226), 'Srbench noise 0'!$A$1:$AH$1291, 32, FALSE),"")</f>
        <v>1</v>
      </c>
      <c r="E1226" s="17">
        <f>_xlfn.IFNA(VLOOKUP(CONCATENATE($A1226,"_",$B1226), 'Srbench noise 0'!$A$1:$AH$1291, 34, FALSE),"")</f>
        <v>0</v>
      </c>
      <c r="F1226" s="17">
        <f>_xlfn.IFNA(VLOOKUP(CONCATENATE($A1226,"_",$B1226), 'Srbench noise 0'!$A$1:$AH$1291, 16, FALSE),"")</f>
        <v>13</v>
      </c>
      <c r="G1226" s="17">
        <f>_xlfn.IFNA(VLOOKUP(CONCATENATE($A1226,"_",$B1226), 'Srbench noise 0'!$A$1:$AH$1291, 18, FALSE),"")</f>
        <v>1781</v>
      </c>
      <c r="H1226" s="17" t="str">
        <f>_xlfn.IFNA(VLOOKUP(CONCATENATE($A1226,"_",$B1226), 'Srbench noise 0'!$A$1:$AH$1291, 28, FALSE),"")</f>
        <v>-x0**2 - 2*x0*x1 + 3*x0</v>
      </c>
      <c r="I1226" s="17">
        <f t="shared" si="114"/>
        <v>1</v>
      </c>
      <c r="J1226" s="17">
        <f t="shared" si="115"/>
        <v>1</v>
      </c>
      <c r="K1226" s="4">
        <f t="shared" si="116"/>
        <v>1</v>
      </c>
      <c r="L1226" s="3">
        <f>_xlfn.IFNA(VLOOKUP(CONCATENATE($A1226,"_",$B1226), 'Srbench noise 0.01'!$A$1:$AH$1291, 32, FALSE),"")</f>
        <v>-0.21627515</v>
      </c>
      <c r="M1226" s="17">
        <f>_xlfn.IFNA(VLOOKUP(CONCATENATE($A1226,"_",$B1226), 'Srbench noise 0.01'!$A$1:$AH$1291, 34, FALSE),"")</f>
        <v>1.3927513300000001</v>
      </c>
      <c r="N1226" s="17">
        <f>_xlfn.IFNA(VLOOKUP(CONCATENATE($A1226,"_",$B1226), 'Srbench noise 0.01'!$A$1:$AH$1291, 16, FALSE),"")</f>
        <v>25</v>
      </c>
      <c r="O1226" s="17">
        <f>_xlfn.IFNA(VLOOKUP(CONCATENATE($A1226,"_",$B1226), 'Srbench noise 0.01'!$A$1:$AH$1291, 18, FALSE),"")</f>
        <v>13.3</v>
      </c>
      <c r="P1226" s="17" t="str">
        <f>_xlfn.IFNA(VLOOKUP(CONCATENATE($A1226,"_",$B1226), 'Srbench noise 0.01'!$A$1:$AH$1291, 28, FALSE),"")</f>
        <v>0.72*x0*x1 - 1.4*x1**2*sin(0.5*x0) - 0.03*exp(x0*x1 - x0) + 0.03</v>
      </c>
      <c r="Q1226" s="17">
        <f t="shared" si="117"/>
        <v>0</v>
      </c>
      <c r="R1226" s="17">
        <f t="shared" si="118"/>
        <v>0</v>
      </c>
      <c r="S1226" s="4">
        <f t="shared" si="119"/>
        <v>0</v>
      </c>
    </row>
    <row r="1227" spans="1:19" x14ac:dyDescent="0.25">
      <c r="A1227" t="s">
        <v>18</v>
      </c>
      <c r="B1227">
        <v>14423</v>
      </c>
      <c r="C1227" t="str">
        <f>VLOOKUP(A1227,'srbench true models'!$A$1:$B$133,2,FALSE)</f>
        <v xml:space="preserve"> 3  * x - 2  * x * y - x**2</v>
      </c>
      <c r="D1227" s="3">
        <f>_xlfn.IFNA(VLOOKUP(CONCATENATE($A1227,"_",$B1227), 'Srbench noise 0'!$A$1:$AH$1291, 32, FALSE),"")</f>
        <v>1</v>
      </c>
      <c r="E1227" s="17">
        <f>_xlfn.IFNA(VLOOKUP(CONCATENATE($A1227,"_",$B1227), 'Srbench noise 0'!$A$1:$AH$1291, 34, FALSE),"")</f>
        <v>0</v>
      </c>
      <c r="F1227" s="17">
        <f>_xlfn.IFNA(VLOOKUP(CONCATENATE($A1227,"_",$B1227), 'Srbench noise 0'!$A$1:$AH$1291, 16, FALSE),"")</f>
        <v>13</v>
      </c>
      <c r="G1227" s="17">
        <f>_xlfn.IFNA(VLOOKUP(CONCATENATE($A1227,"_",$B1227), 'Srbench noise 0'!$A$1:$AH$1291, 18, FALSE),"")</f>
        <v>212.1</v>
      </c>
      <c r="H1227" s="17" t="str">
        <f>_xlfn.IFNA(VLOOKUP(CONCATENATE($A1227,"_",$B1227), 'Srbench noise 0'!$A$1:$AH$1291, 28, FALSE),"")</f>
        <v>-x0**2 - 2*x0*x1 + 3*x0</v>
      </c>
      <c r="I1227" s="17">
        <f t="shared" si="114"/>
        <v>1</v>
      </c>
      <c r="J1227" s="17">
        <f t="shared" si="115"/>
        <v>1</v>
      </c>
      <c r="K1227" s="4">
        <f t="shared" si="116"/>
        <v>1</v>
      </c>
      <c r="L1227" s="3">
        <f>_xlfn.IFNA(VLOOKUP(CONCATENATE($A1227,"_",$B1227), 'Srbench noise 0.01'!$A$1:$AH$1291, 32, FALSE),"")</f>
        <v>-122.10595775</v>
      </c>
      <c r="M1227" s="17">
        <f>_xlfn.IFNA(VLOOKUP(CONCATENATE($A1227,"_",$B1227), 'Srbench noise 0.01'!$A$1:$AH$1291, 34, FALSE),"")</f>
        <v>14.371526660000001</v>
      </c>
      <c r="N1227" s="17">
        <f>_xlfn.IFNA(VLOOKUP(CONCATENATE($A1227,"_",$B1227), 'Srbench noise 0.01'!$A$1:$AH$1291, 16, FALSE),"")</f>
        <v>19</v>
      </c>
      <c r="O1227" s="17">
        <f>_xlfn.IFNA(VLOOKUP(CONCATENATE($A1227,"_",$B1227), 'Srbench noise 0.01'!$A$1:$AH$1291, 18, FALSE),"")</f>
        <v>9.6999999999999993</v>
      </c>
      <c r="P1227" s="17" t="str">
        <f>_xlfn.IFNA(VLOOKUP(CONCATENATE($A1227,"_",$B1227), 'Srbench noise 0.01'!$A$1:$AH$1291, 28, FALSE),"")</f>
        <v>-0.04*x0 + 83.22*cos(0.12*exp(x0*x1 - 1.2*sin(x0))) - 82.62</v>
      </c>
      <c r="Q1227" s="17">
        <f t="shared" si="117"/>
        <v>0</v>
      </c>
      <c r="R1227" s="17">
        <f t="shared" si="118"/>
        <v>0</v>
      </c>
      <c r="S1227" s="4">
        <f t="shared" si="119"/>
        <v>0</v>
      </c>
    </row>
    <row r="1228" spans="1:19" x14ac:dyDescent="0.25">
      <c r="A1228" t="s">
        <v>18</v>
      </c>
      <c r="B1228">
        <v>15795</v>
      </c>
      <c r="C1228" t="str">
        <f>VLOOKUP(A1228,'srbench true models'!$A$1:$B$133,2,FALSE)</f>
        <v xml:space="preserve"> 3  * x - 2  * x * y - x**2</v>
      </c>
      <c r="D1228" s="3">
        <f>_xlfn.IFNA(VLOOKUP(CONCATENATE($A1228,"_",$B1228), 'Srbench noise 0'!$A$1:$AH$1291, 32, FALSE),"")</f>
        <v>1</v>
      </c>
      <c r="E1228" s="17">
        <f>_xlfn.IFNA(VLOOKUP(CONCATENATE($A1228,"_",$B1228), 'Srbench noise 0'!$A$1:$AH$1291, 34, FALSE),"")</f>
        <v>0</v>
      </c>
      <c r="F1228" s="17">
        <f>_xlfn.IFNA(VLOOKUP(CONCATENATE($A1228,"_",$B1228), 'Srbench noise 0'!$A$1:$AH$1291, 16, FALSE),"")</f>
        <v>13</v>
      </c>
      <c r="G1228" s="17">
        <f>_xlfn.IFNA(VLOOKUP(CONCATENATE($A1228,"_",$B1228), 'Srbench noise 0'!$A$1:$AH$1291, 18, FALSE),"")</f>
        <v>6.7</v>
      </c>
      <c r="H1228" s="17" t="str">
        <f>_xlfn.IFNA(VLOOKUP(CONCATENATE($A1228,"_",$B1228), 'Srbench noise 0'!$A$1:$AH$1291, 28, FALSE),"")</f>
        <v>-x0**2 - 2*x0*x1 + 3*x0</v>
      </c>
      <c r="I1228" s="17">
        <f t="shared" si="114"/>
        <v>1</v>
      </c>
      <c r="J1228" s="17">
        <f t="shared" si="115"/>
        <v>1</v>
      </c>
      <c r="K1228" s="4">
        <f t="shared" si="116"/>
        <v>1</v>
      </c>
      <c r="L1228" s="3">
        <f>_xlfn.IFNA(VLOOKUP(CONCATENATE($A1228,"_",$B1228), 'Srbench noise 0.01'!$A$1:$AH$1291, 32, FALSE),"")</f>
        <v>1</v>
      </c>
      <c r="M1228" s="17">
        <f>_xlfn.IFNA(VLOOKUP(CONCATENATE($A1228,"_",$B1228), 'Srbench noise 0.01'!$A$1:$AH$1291, 34, FALSE),"")</f>
        <v>0</v>
      </c>
      <c r="N1228" s="17">
        <f>_xlfn.IFNA(VLOOKUP(CONCATENATE($A1228,"_",$B1228), 'Srbench noise 0.01'!$A$1:$AH$1291, 16, FALSE),"")</f>
        <v>13</v>
      </c>
      <c r="O1228" s="17">
        <f>_xlfn.IFNA(VLOOKUP(CONCATENATE($A1228,"_",$B1228), 'Srbench noise 0.01'!$A$1:$AH$1291, 18, FALSE),"")</f>
        <v>7.5</v>
      </c>
      <c r="P1228" s="17" t="str">
        <f>_xlfn.IFNA(VLOOKUP(CONCATENATE($A1228,"_",$B1228), 'Srbench noise 0.01'!$A$1:$AH$1291, 28, FALSE),"")</f>
        <v>-x0**2 - 2*x0*x1 + 3*x0</v>
      </c>
      <c r="Q1228" s="17">
        <f t="shared" si="117"/>
        <v>1</v>
      </c>
      <c r="R1228" s="17">
        <f t="shared" si="118"/>
        <v>1</v>
      </c>
      <c r="S1228" s="4">
        <f t="shared" si="119"/>
        <v>1</v>
      </c>
    </row>
    <row r="1229" spans="1:19" x14ac:dyDescent="0.25">
      <c r="A1229" t="s">
        <v>18</v>
      </c>
      <c r="B1229">
        <v>16850</v>
      </c>
      <c r="C1229" t="str">
        <f>VLOOKUP(A1229,'srbench true models'!$A$1:$B$133,2,FALSE)</f>
        <v xml:space="preserve"> 3  * x - 2  * x * y - x**2</v>
      </c>
      <c r="D1229" s="3">
        <f>_xlfn.IFNA(VLOOKUP(CONCATENATE($A1229,"_",$B1229), 'Srbench noise 0'!$A$1:$AH$1291, 32, FALSE),"")</f>
        <v>1</v>
      </c>
      <c r="E1229" s="17">
        <f>_xlfn.IFNA(VLOOKUP(CONCATENATE($A1229,"_",$B1229), 'Srbench noise 0'!$A$1:$AH$1291, 34, FALSE),"")</f>
        <v>0</v>
      </c>
      <c r="F1229" s="17">
        <f>_xlfn.IFNA(VLOOKUP(CONCATENATE($A1229,"_",$B1229), 'Srbench noise 0'!$A$1:$AH$1291, 16, FALSE),"")</f>
        <v>13</v>
      </c>
      <c r="G1229" s="17">
        <f>_xlfn.IFNA(VLOOKUP(CONCATENATE($A1229,"_",$B1229), 'Srbench noise 0'!$A$1:$AH$1291, 18, FALSE),"")</f>
        <v>565.29999999999995</v>
      </c>
      <c r="H1229" s="17" t="str">
        <f>_xlfn.IFNA(VLOOKUP(CONCATENATE($A1229,"_",$B1229), 'Srbench noise 0'!$A$1:$AH$1291, 28, FALSE),"")</f>
        <v>-x0**2 - 2*x0*x1 + 3*x0</v>
      </c>
      <c r="I1229" s="17">
        <f t="shared" si="114"/>
        <v>1</v>
      </c>
      <c r="J1229" s="17">
        <f t="shared" si="115"/>
        <v>1</v>
      </c>
      <c r="K1229" s="4">
        <f t="shared" si="116"/>
        <v>1</v>
      </c>
      <c r="L1229" s="3">
        <f>_xlfn.IFNA(VLOOKUP(CONCATENATE($A1229,"_",$B1229), 'Srbench noise 0.01'!$A$1:$AH$1291, 32, FALSE),"")</f>
        <v>-1037965639912950</v>
      </c>
      <c r="M1229" s="17">
        <f>_xlfn.IFNA(VLOOKUP(CONCATENATE($A1229,"_",$B1229), 'Srbench noise 0.01'!$A$1:$AH$1291, 34, FALSE),"")</f>
        <v>233543112.19851199</v>
      </c>
      <c r="N1229" s="17">
        <f>_xlfn.IFNA(VLOOKUP(CONCATENATE($A1229,"_",$B1229), 'Srbench noise 0.01'!$A$1:$AH$1291, 16, FALSE),"")</f>
        <v>20</v>
      </c>
      <c r="O1229" s="17">
        <f>_xlfn.IFNA(VLOOKUP(CONCATENATE($A1229,"_",$B1229), 'Srbench noise 0.01'!$A$1:$AH$1291, 18, FALSE),"")</f>
        <v>35.700000000000003</v>
      </c>
      <c r="P1229" s="17" t="str">
        <f>_xlfn.IFNA(VLOOKUP(CONCATENATE($A1229,"_",$B1229), 'Srbench noise 0.01'!$A$1:$AH$1291, 28, FALSE),"")</f>
        <v>-0.03*31.42**(x0*sin(x1)) - 0.83*x0*x1**2 + 1.1*x0*x1 + 0.03</v>
      </c>
      <c r="Q1229" s="17">
        <f t="shared" si="117"/>
        <v>0</v>
      </c>
      <c r="R1229" s="17">
        <f t="shared" si="118"/>
        <v>0</v>
      </c>
      <c r="S1229" s="4">
        <f t="shared" si="119"/>
        <v>0</v>
      </c>
    </row>
    <row r="1230" spans="1:19" x14ac:dyDescent="0.25">
      <c r="A1230" t="s">
        <v>18</v>
      </c>
      <c r="B1230">
        <v>21962</v>
      </c>
      <c r="C1230" t="str">
        <f>VLOOKUP(A1230,'srbench true models'!$A$1:$B$133,2,FALSE)</f>
        <v xml:space="preserve"> 3  * x - 2  * x * y - x**2</v>
      </c>
      <c r="D1230" s="3">
        <f>_xlfn.IFNA(VLOOKUP(CONCATENATE($A1230,"_",$B1230), 'Srbench noise 0'!$A$1:$AH$1291, 32, FALSE),"")</f>
        <v>1</v>
      </c>
      <c r="E1230" s="17">
        <f>_xlfn.IFNA(VLOOKUP(CONCATENATE($A1230,"_",$B1230), 'Srbench noise 0'!$A$1:$AH$1291, 34, FALSE),"")</f>
        <v>0</v>
      </c>
      <c r="F1230" s="17">
        <f>_xlfn.IFNA(VLOOKUP(CONCATENATE($A1230,"_",$B1230), 'Srbench noise 0'!$A$1:$AH$1291, 16, FALSE),"")</f>
        <v>13</v>
      </c>
      <c r="G1230" s="17">
        <f>_xlfn.IFNA(VLOOKUP(CONCATENATE($A1230,"_",$B1230), 'Srbench noise 0'!$A$1:$AH$1291, 18, FALSE),"")</f>
        <v>8.8000000000000007</v>
      </c>
      <c r="H1230" s="17" t="str">
        <f>_xlfn.IFNA(VLOOKUP(CONCATENATE($A1230,"_",$B1230), 'Srbench noise 0'!$A$1:$AH$1291, 28, FALSE),"")</f>
        <v>-x0**2 - 2*x0*x1 + 3*x0</v>
      </c>
      <c r="I1230" s="17">
        <f t="shared" si="114"/>
        <v>1</v>
      </c>
      <c r="J1230" s="17">
        <f t="shared" si="115"/>
        <v>1</v>
      </c>
      <c r="K1230" s="4">
        <f t="shared" si="116"/>
        <v>1</v>
      </c>
      <c r="L1230" s="3">
        <f>_xlfn.IFNA(VLOOKUP(CONCATENATE($A1230,"_",$B1230), 'Srbench noise 0.01'!$A$1:$AH$1291, 32, FALSE),"")</f>
        <v>-28.619359939999999</v>
      </c>
      <c r="M1230" s="17">
        <f>_xlfn.IFNA(VLOOKUP(CONCATENATE($A1230,"_",$B1230), 'Srbench noise 0.01'!$A$1:$AH$1291, 34, FALSE),"")</f>
        <v>38.979506540000003</v>
      </c>
      <c r="N1230" s="17">
        <f>_xlfn.IFNA(VLOOKUP(CONCATENATE($A1230,"_",$B1230), 'Srbench noise 0.01'!$A$1:$AH$1291, 16, FALSE),"")</f>
        <v>16</v>
      </c>
      <c r="O1230" s="17">
        <f>_xlfn.IFNA(VLOOKUP(CONCATENATE($A1230,"_",$B1230), 'Srbench noise 0.01'!$A$1:$AH$1291, 18, FALSE),"")</f>
        <v>5.8</v>
      </c>
      <c r="P1230" s="17" t="str">
        <f>_xlfn.IFNA(VLOOKUP(CONCATENATE($A1230,"_",$B1230), 'Srbench noise 0.01'!$A$1:$AH$1291, 28, FALSE),"")</f>
        <v>-1.1*x0*x1 + 0.35*x0 - 0.94*x1 - 0.15*exp(x0) + 2.03</v>
      </c>
      <c r="Q1230" s="17">
        <f t="shared" si="117"/>
        <v>0</v>
      </c>
      <c r="R1230" s="17">
        <f t="shared" si="118"/>
        <v>0</v>
      </c>
      <c r="S1230" s="4">
        <f t="shared" si="119"/>
        <v>0</v>
      </c>
    </row>
    <row r="1231" spans="1:19" x14ac:dyDescent="0.25">
      <c r="A1231" t="s">
        <v>18</v>
      </c>
      <c r="B1231">
        <v>23654</v>
      </c>
      <c r="C1231" t="str">
        <f>VLOOKUP(A1231,'srbench true models'!$A$1:$B$133,2,FALSE)</f>
        <v xml:space="preserve"> 3  * x - 2  * x * y - x**2</v>
      </c>
      <c r="D1231" s="3">
        <f>_xlfn.IFNA(VLOOKUP(CONCATENATE($A1231,"_",$B1231), 'Srbench noise 0'!$A$1:$AH$1291, 32, FALSE),"")</f>
        <v>1</v>
      </c>
      <c r="E1231" s="17">
        <f>_xlfn.IFNA(VLOOKUP(CONCATENATE($A1231,"_",$B1231), 'Srbench noise 0'!$A$1:$AH$1291, 34, FALSE),"")</f>
        <v>0</v>
      </c>
      <c r="F1231" s="17">
        <f>_xlfn.IFNA(VLOOKUP(CONCATENATE($A1231,"_",$B1231), 'Srbench noise 0'!$A$1:$AH$1291, 16, FALSE),"")</f>
        <v>13</v>
      </c>
      <c r="G1231" s="17">
        <f>_xlfn.IFNA(VLOOKUP(CONCATENATE($A1231,"_",$B1231), 'Srbench noise 0'!$A$1:$AH$1291, 18, FALSE),"")</f>
        <v>7.9</v>
      </c>
      <c r="H1231" s="17" t="str">
        <f>_xlfn.IFNA(VLOOKUP(CONCATENATE($A1231,"_",$B1231), 'Srbench noise 0'!$A$1:$AH$1291, 28, FALSE),"")</f>
        <v>-x0**2 - 2*x0*x1 + 3*x0</v>
      </c>
      <c r="I1231" s="17">
        <f t="shared" si="114"/>
        <v>1</v>
      </c>
      <c r="J1231" s="17">
        <f t="shared" si="115"/>
        <v>1</v>
      </c>
      <c r="K1231" s="4">
        <f t="shared" si="116"/>
        <v>1</v>
      </c>
      <c r="L1231" s="3">
        <f>_xlfn.IFNA(VLOOKUP(CONCATENATE($A1231,"_",$B1231), 'Srbench noise 0.01'!$A$1:$AH$1291, 32, FALSE),"")</f>
        <v>0.97709528000000001</v>
      </c>
      <c r="M1231" s="17">
        <f>_xlfn.IFNA(VLOOKUP(CONCATENATE($A1231,"_",$B1231), 'Srbench noise 0.01'!$A$1:$AH$1291, 34, FALSE),"")</f>
        <v>5.49107E-2</v>
      </c>
      <c r="N1231" s="17">
        <f>_xlfn.IFNA(VLOOKUP(CONCATENATE($A1231,"_",$B1231), 'Srbench noise 0.01'!$A$1:$AH$1291, 16, FALSE),"")</f>
        <v>40</v>
      </c>
      <c r="O1231" s="17">
        <f>_xlfn.IFNA(VLOOKUP(CONCATENATE($A1231,"_",$B1231), 'Srbench noise 0.01'!$A$1:$AH$1291, 18, FALSE),"")</f>
        <v>60.1</v>
      </c>
      <c r="P1231" s="17" t="str">
        <f>_xlfn.IFNA(VLOOKUP(CONCATENATE($A1231,"_",$B1231), 'Srbench noise 0.01'!$A$1:$AH$1291, 28, FALSE),"")</f>
        <v>-0.73*x0**2*x1 + 81.47*x0*x1*exp(-1.2*x0 - 3.14*x1) - 0.96*x0*x1*exp(-1.2*x0) + 0.82*exp(x0*x1 - 1.2*x0 - 1.57*x1)</v>
      </c>
      <c r="Q1231" s="17">
        <f t="shared" si="117"/>
        <v>0</v>
      </c>
      <c r="R1231" s="17">
        <f t="shared" si="118"/>
        <v>0</v>
      </c>
      <c r="S1231" s="4">
        <f t="shared" si="119"/>
        <v>0</v>
      </c>
    </row>
    <row r="1232" spans="1:19" x14ac:dyDescent="0.25">
      <c r="A1232" t="s">
        <v>18</v>
      </c>
      <c r="B1232">
        <v>28020</v>
      </c>
      <c r="C1232" t="str">
        <f>VLOOKUP(A1232,'srbench true models'!$A$1:$B$133,2,FALSE)</f>
        <v xml:space="preserve"> 3  * x - 2  * x * y - x**2</v>
      </c>
      <c r="D1232" s="3">
        <f>_xlfn.IFNA(VLOOKUP(CONCATENATE($A1232,"_",$B1232), 'Srbench noise 0'!$A$1:$AH$1291, 32, FALSE),"")</f>
        <v>1</v>
      </c>
      <c r="E1232" s="17">
        <f>_xlfn.IFNA(VLOOKUP(CONCATENATE($A1232,"_",$B1232), 'Srbench noise 0'!$A$1:$AH$1291, 34, FALSE),"")</f>
        <v>0</v>
      </c>
      <c r="F1232" s="17">
        <f>_xlfn.IFNA(VLOOKUP(CONCATENATE($A1232,"_",$B1232), 'Srbench noise 0'!$A$1:$AH$1291, 16, FALSE),"")</f>
        <v>13</v>
      </c>
      <c r="G1232" s="17">
        <f>_xlfn.IFNA(VLOOKUP(CONCATENATE($A1232,"_",$B1232), 'Srbench noise 0'!$A$1:$AH$1291, 18, FALSE),"")</f>
        <v>8.9</v>
      </c>
      <c r="H1232" s="17" t="str">
        <f>_xlfn.IFNA(VLOOKUP(CONCATENATE($A1232,"_",$B1232), 'Srbench noise 0'!$A$1:$AH$1291, 28, FALSE),"")</f>
        <v>-x0**2 - 2*x0*x1 + 3*x0</v>
      </c>
      <c r="I1232" s="17">
        <f t="shared" si="114"/>
        <v>1</v>
      </c>
      <c r="J1232" s="17">
        <f t="shared" si="115"/>
        <v>1</v>
      </c>
      <c r="K1232" s="4">
        <f t="shared" si="116"/>
        <v>1</v>
      </c>
      <c r="L1232" s="3">
        <f>_xlfn.IFNA(VLOOKUP(CONCATENATE($A1232,"_",$B1232), 'Srbench noise 0.01'!$A$1:$AH$1291, 32, FALSE),"")</f>
        <v>1</v>
      </c>
      <c r="M1232" s="17">
        <f>_xlfn.IFNA(VLOOKUP(CONCATENATE($A1232,"_",$B1232), 'Srbench noise 0.01'!$A$1:$AH$1291, 34, FALSE),"")</f>
        <v>0</v>
      </c>
      <c r="N1232" s="17">
        <f>_xlfn.IFNA(VLOOKUP(CONCATENATE($A1232,"_",$B1232), 'Srbench noise 0.01'!$A$1:$AH$1291, 16, FALSE),"")</f>
        <v>13</v>
      </c>
      <c r="O1232" s="17">
        <f>_xlfn.IFNA(VLOOKUP(CONCATENATE($A1232,"_",$B1232), 'Srbench noise 0.01'!$A$1:$AH$1291, 18, FALSE),"")</f>
        <v>7.4</v>
      </c>
      <c r="P1232" s="17" t="str">
        <f>_xlfn.IFNA(VLOOKUP(CONCATENATE($A1232,"_",$B1232), 'Srbench noise 0.01'!$A$1:$AH$1291, 28, FALSE),"")</f>
        <v>-x0**2 - 2*x0*x1 + 3*x0</v>
      </c>
      <c r="Q1232" s="17">
        <f t="shared" si="117"/>
        <v>1</v>
      </c>
      <c r="R1232" s="17">
        <f t="shared" si="118"/>
        <v>1</v>
      </c>
      <c r="S1232" s="4">
        <f t="shared" si="119"/>
        <v>1</v>
      </c>
    </row>
    <row r="1233" spans="1:19" x14ac:dyDescent="0.25">
      <c r="A1233" t="s">
        <v>18</v>
      </c>
      <c r="B1233">
        <v>29910</v>
      </c>
      <c r="C1233" t="str">
        <f>VLOOKUP(A1233,'srbench true models'!$A$1:$B$133,2,FALSE)</f>
        <v xml:space="preserve"> 3  * x - 2  * x * y - x**2</v>
      </c>
      <c r="D1233" s="3">
        <f>_xlfn.IFNA(VLOOKUP(CONCATENATE($A1233,"_",$B1233), 'Srbench noise 0'!$A$1:$AH$1291, 32, FALSE),"")</f>
        <v>1</v>
      </c>
      <c r="E1233" s="17">
        <f>_xlfn.IFNA(VLOOKUP(CONCATENATE($A1233,"_",$B1233), 'Srbench noise 0'!$A$1:$AH$1291, 34, FALSE),"")</f>
        <v>0</v>
      </c>
      <c r="F1233" s="17">
        <f>_xlfn.IFNA(VLOOKUP(CONCATENATE($A1233,"_",$B1233), 'Srbench noise 0'!$A$1:$AH$1291, 16, FALSE),"")</f>
        <v>13</v>
      </c>
      <c r="G1233" s="17">
        <f>_xlfn.IFNA(VLOOKUP(CONCATENATE($A1233,"_",$B1233), 'Srbench noise 0'!$A$1:$AH$1291, 18, FALSE),"")</f>
        <v>808.9</v>
      </c>
      <c r="H1233" s="17" t="str">
        <f>_xlfn.IFNA(VLOOKUP(CONCATENATE($A1233,"_",$B1233), 'Srbench noise 0'!$A$1:$AH$1291, 28, FALSE),"")</f>
        <v>-x0**2 - 2*x0*x1 + 3*x0</v>
      </c>
      <c r="I1233" s="17">
        <f t="shared" si="114"/>
        <v>1</v>
      </c>
      <c r="J1233" s="17">
        <f t="shared" si="115"/>
        <v>1</v>
      </c>
      <c r="K1233" s="4">
        <f t="shared" si="116"/>
        <v>1</v>
      </c>
      <c r="L1233" s="3">
        <f>_xlfn.IFNA(VLOOKUP(CONCATENATE($A1233,"_",$B1233), 'Srbench noise 0.01'!$A$1:$AH$1291, 32, FALSE),"")</f>
        <v>-44.730250259999998</v>
      </c>
      <c r="M1233" s="17">
        <f>_xlfn.IFNA(VLOOKUP(CONCATENATE($A1233,"_",$B1233), 'Srbench noise 0.01'!$A$1:$AH$1291, 34, FALSE),"")</f>
        <v>12.125796960000001</v>
      </c>
      <c r="N1233" s="17">
        <f>_xlfn.IFNA(VLOOKUP(CONCATENATE($A1233,"_",$B1233), 'Srbench noise 0.01'!$A$1:$AH$1291, 16, FALSE),"")</f>
        <v>24</v>
      </c>
      <c r="O1233" s="17">
        <f>_xlfn.IFNA(VLOOKUP(CONCATENATE($A1233,"_",$B1233), 'Srbench noise 0.01'!$A$1:$AH$1291, 18, FALSE),"")</f>
        <v>20.3</v>
      </c>
      <c r="P1233" s="17" t="str">
        <f>_xlfn.IFNA(VLOOKUP(CONCATENATE($A1233,"_",$B1233), 'Srbench noise 0.01'!$A$1:$AH$1291, 28, FALSE),"")</f>
        <v>1.7*x0**2*x1**2*sin(x0) - 1.96*x0**2*x1**2 + 0.79*sin(x0) - 0.04</v>
      </c>
      <c r="Q1233" s="17">
        <f t="shared" si="117"/>
        <v>0</v>
      </c>
      <c r="R1233" s="17">
        <f t="shared" si="118"/>
        <v>0</v>
      </c>
      <c r="S1233" s="4">
        <f t="shared" si="119"/>
        <v>0</v>
      </c>
    </row>
    <row r="1234" spans="1:19" x14ac:dyDescent="0.25">
      <c r="A1234" t="s">
        <v>16</v>
      </c>
      <c r="B1234">
        <v>860</v>
      </c>
      <c r="C1234" t="str">
        <f>VLOOKUP(A1234,'srbench true models'!$A$1:$B$133,2,FALSE)</f>
        <v xml:space="preserve"> 2 * y - x * y - y**2</v>
      </c>
      <c r="D1234" s="3">
        <f>_xlfn.IFNA(VLOOKUP(CONCATENATE($A1234,"_",$B1234), 'Srbench noise 0'!$A$1:$AH$1291, 32, FALSE),"")</f>
        <v>1</v>
      </c>
      <c r="E1234" s="17">
        <f>_xlfn.IFNA(VLOOKUP(CONCATENATE($A1234,"_",$B1234), 'Srbench noise 0'!$A$1:$AH$1291, 34, FALSE),"")</f>
        <v>0</v>
      </c>
      <c r="F1234" s="17">
        <f>_xlfn.IFNA(VLOOKUP(CONCATENATE($A1234,"_",$B1234), 'Srbench noise 0'!$A$1:$AH$1291, 16, FALSE),"")</f>
        <v>13</v>
      </c>
      <c r="G1234" s="17">
        <f>_xlfn.IFNA(VLOOKUP(CONCATENATE($A1234,"_",$B1234), 'Srbench noise 0'!$A$1:$AH$1291, 18, FALSE),"")</f>
        <v>37.299999999999997</v>
      </c>
      <c r="H1234" s="17" t="str">
        <f>_xlfn.IFNA(VLOOKUP(CONCATENATE($A1234,"_",$B1234), 'Srbench noise 0'!$A$1:$AH$1291, 28, FALSE),"")</f>
        <v>-x0*x1 - x1**2 + 2*x1</v>
      </c>
      <c r="I1234" s="17">
        <f t="shared" si="114"/>
        <v>1</v>
      </c>
      <c r="J1234" s="17">
        <f t="shared" si="115"/>
        <v>1</v>
      </c>
      <c r="K1234" s="4">
        <f t="shared" si="116"/>
        <v>1</v>
      </c>
      <c r="L1234" s="3">
        <f>_xlfn.IFNA(VLOOKUP(CONCATENATE($A1234,"_",$B1234), 'Srbench noise 0.01'!$A$1:$AH$1291, 32, FALSE),"")</f>
        <v>0.98700663</v>
      </c>
      <c r="M1234" s="17">
        <f>_xlfn.IFNA(VLOOKUP(CONCATENATE($A1234,"_",$B1234), 'Srbench noise 0.01'!$A$1:$AH$1291, 34, FALSE),"")</f>
        <v>0.18219353999999999</v>
      </c>
      <c r="N1234" s="17">
        <f>_xlfn.IFNA(VLOOKUP(CONCATENATE($A1234,"_",$B1234), 'Srbench noise 0.01'!$A$1:$AH$1291, 16, FALSE),"")</f>
        <v>19</v>
      </c>
      <c r="O1234" s="17">
        <f>_xlfn.IFNA(VLOOKUP(CONCATENATE($A1234,"_",$B1234), 'Srbench noise 0.01'!$A$1:$AH$1291, 18, FALSE),"")</f>
        <v>10.5</v>
      </c>
      <c r="P1234" s="17" t="str">
        <f>_xlfn.IFNA(VLOOKUP(CONCATENATE($A1234,"_",$B1234), 'Srbench noise 0.01'!$A$1:$AH$1291, 28, FALSE),"")</f>
        <v>-0.18*x0*(-x1 - 1)**2 - 1.36*x1 + 1.11*cos(x0) + 1.63</v>
      </c>
      <c r="Q1234" s="17">
        <f t="shared" si="117"/>
        <v>0</v>
      </c>
      <c r="R1234" s="17">
        <f t="shared" si="118"/>
        <v>0</v>
      </c>
      <c r="S1234" s="4">
        <f t="shared" si="119"/>
        <v>0</v>
      </c>
    </row>
    <row r="1235" spans="1:19" x14ac:dyDescent="0.25">
      <c r="A1235" t="s">
        <v>16</v>
      </c>
      <c r="B1235">
        <v>4426</v>
      </c>
      <c r="C1235" t="str">
        <f>VLOOKUP(A1235,'srbench true models'!$A$1:$B$133,2,FALSE)</f>
        <v xml:space="preserve"> 2 * y - x * y - y**2</v>
      </c>
      <c r="D1235" s="3">
        <f>_xlfn.IFNA(VLOOKUP(CONCATENATE($A1235,"_",$B1235), 'Srbench noise 0'!$A$1:$AH$1291, 32, FALSE),"")</f>
        <v>1</v>
      </c>
      <c r="E1235" s="17">
        <f>_xlfn.IFNA(VLOOKUP(CONCATENATE($A1235,"_",$B1235), 'Srbench noise 0'!$A$1:$AH$1291, 34, FALSE),"")</f>
        <v>0</v>
      </c>
      <c r="F1235" s="17">
        <f>_xlfn.IFNA(VLOOKUP(CONCATENATE($A1235,"_",$B1235), 'Srbench noise 0'!$A$1:$AH$1291, 16, FALSE),"")</f>
        <v>13</v>
      </c>
      <c r="G1235" s="17">
        <f>_xlfn.IFNA(VLOOKUP(CONCATENATE($A1235,"_",$B1235), 'Srbench noise 0'!$A$1:$AH$1291, 18, FALSE),"")</f>
        <v>149.4</v>
      </c>
      <c r="H1235" s="17" t="str">
        <f>_xlfn.IFNA(VLOOKUP(CONCATENATE($A1235,"_",$B1235), 'Srbench noise 0'!$A$1:$AH$1291, 28, FALSE),"")</f>
        <v>-x0*x1 - x1**2 + 2*x1</v>
      </c>
      <c r="I1235" s="17">
        <f t="shared" si="114"/>
        <v>1</v>
      </c>
      <c r="J1235" s="17">
        <f t="shared" si="115"/>
        <v>1</v>
      </c>
      <c r="K1235" s="4">
        <f t="shared" si="116"/>
        <v>1</v>
      </c>
      <c r="L1235" s="3">
        <f>_xlfn.IFNA(VLOOKUP(CONCATENATE($A1235,"_",$B1235), 'Srbench noise 0.01'!$A$1:$AH$1291, 32, FALSE),"")</f>
        <v>0.45983014</v>
      </c>
      <c r="M1235" s="17">
        <f>_xlfn.IFNA(VLOOKUP(CONCATENATE($A1235,"_",$B1235), 'Srbench noise 0.01'!$A$1:$AH$1291, 34, FALSE),"")</f>
        <v>7.6529479999999997E-2</v>
      </c>
      <c r="N1235" s="17">
        <f>_xlfn.IFNA(VLOOKUP(CONCATENATE($A1235,"_",$B1235), 'Srbench noise 0.01'!$A$1:$AH$1291, 16, FALSE),"")</f>
        <v>49</v>
      </c>
      <c r="O1235" s="17">
        <f>_xlfn.IFNA(VLOOKUP(CONCATENATE($A1235,"_",$B1235), 'Srbench noise 0.01'!$A$1:$AH$1291, 18, FALSE),"")</f>
        <v>50.7</v>
      </c>
      <c r="P1235" s="17" t="str">
        <f>_xlfn.IFNA(VLOOKUP(CONCATENATE($A1235,"_",$B1235), 'Srbench noise 0.01'!$A$1:$AH$1291, 28, FALSE),"")</f>
        <v>-1.78*x0**3*x1**3 - 0.29*x0**2*x1**3 + 0.99*x0**x1*x1**3 + 0.89*x0**(x1 + 3)*x1**3 - 0.16*(x0*x1**3)**(0.5/x0) + 0.01</v>
      </c>
      <c r="Q1235" s="17">
        <f t="shared" si="117"/>
        <v>0</v>
      </c>
      <c r="R1235" s="17">
        <f t="shared" si="118"/>
        <v>0</v>
      </c>
      <c r="S1235" s="4">
        <f t="shared" si="119"/>
        <v>0</v>
      </c>
    </row>
    <row r="1236" spans="1:19" x14ac:dyDescent="0.25">
      <c r="A1236" t="s">
        <v>16</v>
      </c>
      <c r="B1236">
        <v>5390</v>
      </c>
      <c r="C1236" t="str">
        <f>VLOOKUP(A1236,'srbench true models'!$A$1:$B$133,2,FALSE)</f>
        <v xml:space="preserve"> 2 * y - x * y - y**2</v>
      </c>
      <c r="D1236" s="3">
        <f>_xlfn.IFNA(VLOOKUP(CONCATENATE($A1236,"_",$B1236), 'Srbench noise 0'!$A$1:$AH$1291, 32, FALSE),"")</f>
        <v>1</v>
      </c>
      <c r="E1236" s="17">
        <f>_xlfn.IFNA(VLOOKUP(CONCATENATE($A1236,"_",$B1236), 'Srbench noise 0'!$A$1:$AH$1291, 34, FALSE),"")</f>
        <v>0</v>
      </c>
      <c r="F1236" s="17">
        <f>_xlfn.IFNA(VLOOKUP(CONCATENATE($A1236,"_",$B1236), 'Srbench noise 0'!$A$1:$AH$1291, 16, FALSE),"")</f>
        <v>13</v>
      </c>
      <c r="G1236" s="17">
        <f>_xlfn.IFNA(VLOOKUP(CONCATENATE($A1236,"_",$B1236), 'Srbench noise 0'!$A$1:$AH$1291, 18, FALSE),"")</f>
        <v>4.4000000000000004</v>
      </c>
      <c r="H1236" s="17" t="str">
        <f>_xlfn.IFNA(VLOOKUP(CONCATENATE($A1236,"_",$B1236), 'Srbench noise 0'!$A$1:$AH$1291, 28, FALSE),"")</f>
        <v>-x0*x1 - x1**2 + 2*x1</v>
      </c>
      <c r="I1236" s="17">
        <f t="shared" si="114"/>
        <v>1</v>
      </c>
      <c r="J1236" s="17">
        <f t="shared" si="115"/>
        <v>1</v>
      </c>
      <c r="K1236" s="4">
        <f t="shared" si="116"/>
        <v>1</v>
      </c>
      <c r="L1236" s="3">
        <f>_xlfn.IFNA(VLOOKUP(CONCATENATE($A1236,"_",$B1236), 'Srbench noise 0.01'!$A$1:$AH$1291, 32, FALSE),"")</f>
        <v>1</v>
      </c>
      <c r="M1236" s="17">
        <f>_xlfn.IFNA(VLOOKUP(CONCATENATE($A1236,"_",$B1236), 'Srbench noise 0.01'!$A$1:$AH$1291, 34, FALSE),"")</f>
        <v>0</v>
      </c>
      <c r="N1236" s="17">
        <f>_xlfn.IFNA(VLOOKUP(CONCATENATE($A1236,"_",$B1236), 'Srbench noise 0.01'!$A$1:$AH$1291, 16, FALSE),"")</f>
        <v>13</v>
      </c>
      <c r="O1236" s="17">
        <f>_xlfn.IFNA(VLOOKUP(CONCATENATE($A1236,"_",$B1236), 'Srbench noise 0.01'!$A$1:$AH$1291, 18, FALSE),"")</f>
        <v>6.6</v>
      </c>
      <c r="P1236" s="17" t="str">
        <f>_xlfn.IFNA(VLOOKUP(CONCATENATE($A1236,"_",$B1236), 'Srbench noise 0.01'!$A$1:$AH$1291, 28, FALSE),"")</f>
        <v>-x0*x1 - x1**2 + 2*x1</v>
      </c>
      <c r="Q1236" s="17">
        <f t="shared" si="117"/>
        <v>1</v>
      </c>
      <c r="R1236" s="17">
        <f t="shared" si="118"/>
        <v>1</v>
      </c>
      <c r="S1236" s="4">
        <f t="shared" si="119"/>
        <v>1</v>
      </c>
    </row>
    <row r="1237" spans="1:19" x14ac:dyDescent="0.25">
      <c r="A1237" t="s">
        <v>16</v>
      </c>
      <c r="B1237">
        <v>14423</v>
      </c>
      <c r="C1237" t="str">
        <f>VLOOKUP(A1237,'srbench true models'!$A$1:$B$133,2,FALSE)</f>
        <v xml:space="preserve"> 2 * y - x * y - y**2</v>
      </c>
      <c r="D1237" s="3">
        <f>_xlfn.IFNA(VLOOKUP(CONCATENATE($A1237,"_",$B1237), 'Srbench noise 0'!$A$1:$AH$1291, 32, FALSE),"")</f>
        <v>1</v>
      </c>
      <c r="E1237" s="17">
        <f>_xlfn.IFNA(VLOOKUP(CONCATENATE($A1237,"_",$B1237), 'Srbench noise 0'!$A$1:$AH$1291, 34, FALSE),"")</f>
        <v>0</v>
      </c>
      <c r="F1237" s="17">
        <f>_xlfn.IFNA(VLOOKUP(CONCATENATE($A1237,"_",$B1237), 'Srbench noise 0'!$A$1:$AH$1291, 16, FALSE),"")</f>
        <v>13</v>
      </c>
      <c r="G1237" s="17">
        <f>_xlfn.IFNA(VLOOKUP(CONCATENATE($A1237,"_",$B1237), 'Srbench noise 0'!$A$1:$AH$1291, 18, FALSE),"")</f>
        <v>43.9</v>
      </c>
      <c r="H1237" s="17" t="str">
        <f>_xlfn.IFNA(VLOOKUP(CONCATENATE($A1237,"_",$B1237), 'Srbench noise 0'!$A$1:$AH$1291, 28, FALSE),"")</f>
        <v>-x0*x1 - x1**2 + 2*x1</v>
      </c>
      <c r="I1237" s="17">
        <f t="shared" si="114"/>
        <v>1</v>
      </c>
      <c r="J1237" s="17">
        <f t="shared" si="115"/>
        <v>1</v>
      </c>
      <c r="K1237" s="4">
        <f t="shared" si="116"/>
        <v>1</v>
      </c>
      <c r="L1237" s="3">
        <f>_xlfn.IFNA(VLOOKUP(CONCATENATE($A1237,"_",$B1237), 'Srbench noise 0.01'!$A$1:$AH$1291, 32, FALSE),"")</f>
        <v>0.86908982999999995</v>
      </c>
      <c r="M1237" s="17">
        <f>_xlfn.IFNA(VLOOKUP(CONCATENATE($A1237,"_",$B1237), 'Srbench noise 0.01'!$A$1:$AH$1291, 34, FALSE),"")</f>
        <v>0.17374654</v>
      </c>
      <c r="N1237" s="17">
        <f>_xlfn.IFNA(VLOOKUP(CONCATENATE($A1237,"_",$B1237), 'Srbench noise 0.01'!$A$1:$AH$1291, 16, FALSE),"")</f>
        <v>28</v>
      </c>
      <c r="O1237" s="17">
        <f>_xlfn.IFNA(VLOOKUP(CONCATENATE($A1237,"_",$B1237), 'Srbench noise 0.01'!$A$1:$AH$1291, 18, FALSE),"")</f>
        <v>21.1</v>
      </c>
      <c r="P1237" s="17" t="str">
        <f>_xlfn.IFNA(VLOOKUP(CONCATENATE($A1237,"_",$B1237), 'Srbench noise 0.01'!$A$1:$AH$1291, 28, FALSE),"")</f>
        <v>-0.39*x1 - 7.42*(0.5*x1*exp(x0) - x1 - 0.25*exp(x0) + 0.5*exp(x0 + x1))**0.12 + 9.09</v>
      </c>
      <c r="Q1237" s="17">
        <f t="shared" si="117"/>
        <v>0</v>
      </c>
      <c r="R1237" s="17">
        <f t="shared" si="118"/>
        <v>0</v>
      </c>
      <c r="S1237" s="4">
        <f t="shared" si="119"/>
        <v>0</v>
      </c>
    </row>
    <row r="1238" spans="1:19" x14ac:dyDescent="0.25">
      <c r="A1238" t="s">
        <v>16</v>
      </c>
      <c r="B1238">
        <v>15795</v>
      </c>
      <c r="C1238" t="str">
        <f>VLOOKUP(A1238,'srbench true models'!$A$1:$B$133,2,FALSE)</f>
        <v xml:space="preserve"> 2 * y - x * y - y**2</v>
      </c>
      <c r="D1238" s="3">
        <f>_xlfn.IFNA(VLOOKUP(CONCATENATE($A1238,"_",$B1238), 'Srbench noise 0'!$A$1:$AH$1291, 32, FALSE),"")</f>
        <v>1</v>
      </c>
      <c r="E1238" s="17">
        <f>_xlfn.IFNA(VLOOKUP(CONCATENATE($A1238,"_",$B1238), 'Srbench noise 0'!$A$1:$AH$1291, 34, FALSE),"")</f>
        <v>0</v>
      </c>
      <c r="F1238" s="17">
        <f>_xlfn.IFNA(VLOOKUP(CONCATENATE($A1238,"_",$B1238), 'Srbench noise 0'!$A$1:$AH$1291, 16, FALSE),"")</f>
        <v>13</v>
      </c>
      <c r="G1238" s="17">
        <f>_xlfn.IFNA(VLOOKUP(CONCATENATE($A1238,"_",$B1238), 'Srbench noise 0'!$A$1:$AH$1291, 18, FALSE),"")</f>
        <v>4.3</v>
      </c>
      <c r="H1238" s="17" t="str">
        <f>_xlfn.IFNA(VLOOKUP(CONCATENATE($A1238,"_",$B1238), 'Srbench noise 0'!$A$1:$AH$1291, 28, FALSE),"")</f>
        <v>-x0*x1 - x1**2 + 2*x1</v>
      </c>
      <c r="I1238" s="17">
        <f t="shared" si="114"/>
        <v>1</v>
      </c>
      <c r="J1238" s="17">
        <f t="shared" si="115"/>
        <v>1</v>
      </c>
      <c r="K1238" s="4">
        <f t="shared" si="116"/>
        <v>1</v>
      </c>
      <c r="L1238" s="3">
        <f>_xlfn.IFNA(VLOOKUP(CONCATENATE($A1238,"_",$B1238), 'Srbench noise 0.01'!$A$1:$AH$1291, 32, FALSE),"")</f>
        <v>0.99993403000000003</v>
      </c>
      <c r="M1238" s="17">
        <f>_xlfn.IFNA(VLOOKUP(CONCATENATE($A1238,"_",$B1238), 'Srbench noise 0.01'!$A$1:$AH$1291, 34, FALSE),"")</f>
        <v>1.6759610000000001E-2</v>
      </c>
      <c r="N1238" s="17">
        <f>_xlfn.IFNA(VLOOKUP(CONCATENATE($A1238,"_",$B1238), 'Srbench noise 0.01'!$A$1:$AH$1291, 16, FALSE),"")</f>
        <v>13</v>
      </c>
      <c r="O1238" s="17">
        <f>_xlfn.IFNA(VLOOKUP(CONCATENATE($A1238,"_",$B1238), 'Srbench noise 0.01'!$A$1:$AH$1291, 18, FALSE),"")</f>
        <v>6.5</v>
      </c>
      <c r="P1238" s="17" t="str">
        <f>_xlfn.IFNA(VLOOKUP(CONCATENATE($A1238,"_",$B1238), 'Srbench noise 0.01'!$A$1:$AH$1291, 28, FALSE),"")</f>
        <v>-x0*x1 - x1**2 + 1.99*x1</v>
      </c>
      <c r="Q1238" s="17">
        <f t="shared" si="117"/>
        <v>1</v>
      </c>
      <c r="R1238" s="17">
        <f t="shared" si="118"/>
        <v>0</v>
      </c>
      <c r="S1238" s="4">
        <f t="shared" si="119"/>
        <v>0</v>
      </c>
    </row>
    <row r="1239" spans="1:19" x14ac:dyDescent="0.25">
      <c r="A1239" t="s">
        <v>16</v>
      </c>
      <c r="B1239">
        <v>16850</v>
      </c>
      <c r="C1239" t="str">
        <f>VLOOKUP(A1239,'srbench true models'!$A$1:$B$133,2,FALSE)</f>
        <v xml:space="preserve"> 2 * y - x * y - y**2</v>
      </c>
      <c r="D1239" s="3">
        <f>_xlfn.IFNA(VLOOKUP(CONCATENATE($A1239,"_",$B1239), 'Srbench noise 0'!$A$1:$AH$1291, 32, FALSE),"")</f>
        <v>1</v>
      </c>
      <c r="E1239" s="17">
        <f>_xlfn.IFNA(VLOOKUP(CONCATENATE($A1239,"_",$B1239), 'Srbench noise 0'!$A$1:$AH$1291, 34, FALSE),"")</f>
        <v>0</v>
      </c>
      <c r="F1239" s="17">
        <f>_xlfn.IFNA(VLOOKUP(CONCATENATE($A1239,"_",$B1239), 'Srbench noise 0'!$A$1:$AH$1291, 16, FALSE),"")</f>
        <v>13</v>
      </c>
      <c r="G1239" s="17">
        <f>_xlfn.IFNA(VLOOKUP(CONCATENATE($A1239,"_",$B1239), 'Srbench noise 0'!$A$1:$AH$1291, 18, FALSE),"")</f>
        <v>85.9</v>
      </c>
      <c r="H1239" s="17" t="str">
        <f>_xlfn.IFNA(VLOOKUP(CONCATENATE($A1239,"_",$B1239), 'Srbench noise 0'!$A$1:$AH$1291, 28, FALSE),"")</f>
        <v>-x0*x1 - x1**2 + 2*x1</v>
      </c>
      <c r="I1239" s="17">
        <f t="shared" si="114"/>
        <v>1</v>
      </c>
      <c r="J1239" s="17">
        <f t="shared" si="115"/>
        <v>1</v>
      </c>
      <c r="K1239" s="4">
        <f t="shared" si="116"/>
        <v>1</v>
      </c>
      <c r="L1239" s="3">
        <f>_xlfn.IFNA(VLOOKUP(CONCATENATE($A1239,"_",$B1239), 'Srbench noise 0.01'!$A$1:$AH$1291, 32, FALSE),"")</f>
        <v>0.98815293000000004</v>
      </c>
      <c r="M1239" s="17">
        <f>_xlfn.IFNA(VLOOKUP(CONCATENATE($A1239,"_",$B1239), 'Srbench noise 0.01'!$A$1:$AH$1291, 34, FALSE),"")</f>
        <v>0.17894405999999999</v>
      </c>
      <c r="N1239" s="17">
        <f>_xlfn.IFNA(VLOOKUP(CONCATENATE($A1239,"_",$B1239), 'Srbench noise 0.01'!$A$1:$AH$1291, 16, FALSE),"")</f>
        <v>20</v>
      </c>
      <c r="O1239" s="17">
        <f>_xlfn.IFNA(VLOOKUP(CONCATENATE($A1239,"_",$B1239), 'Srbench noise 0.01'!$A$1:$AH$1291, 18, FALSE),"")</f>
        <v>74.8</v>
      </c>
      <c r="P1239" s="17" t="str">
        <f>_xlfn.IFNA(VLOOKUP(CONCATENATE($A1239,"_",$B1239), 'Srbench noise 0.01'!$A$1:$AH$1291, 28, FALSE),"")</f>
        <v>-1.73*x0*x1**0.5 + 0.29*x0 - 2.32*x1 + 5.62*sin(x1**0.5) - 0.9</v>
      </c>
      <c r="Q1239" s="17">
        <f t="shared" si="117"/>
        <v>0</v>
      </c>
      <c r="R1239" s="17">
        <f t="shared" si="118"/>
        <v>0</v>
      </c>
      <c r="S1239" s="4">
        <f t="shared" si="119"/>
        <v>0</v>
      </c>
    </row>
    <row r="1240" spans="1:19" x14ac:dyDescent="0.25">
      <c r="A1240" t="s">
        <v>16</v>
      </c>
      <c r="B1240">
        <v>21962</v>
      </c>
      <c r="C1240" t="str">
        <f>VLOOKUP(A1240,'srbench true models'!$A$1:$B$133,2,FALSE)</f>
        <v xml:space="preserve"> 2 * y - x * y - y**2</v>
      </c>
      <c r="D1240" s="3">
        <f>_xlfn.IFNA(VLOOKUP(CONCATENATE($A1240,"_",$B1240), 'Srbench noise 0'!$A$1:$AH$1291, 32, FALSE),"")</f>
        <v>1</v>
      </c>
      <c r="E1240" s="17">
        <f>_xlfn.IFNA(VLOOKUP(CONCATENATE($A1240,"_",$B1240), 'Srbench noise 0'!$A$1:$AH$1291, 34, FALSE),"")</f>
        <v>0</v>
      </c>
      <c r="F1240" s="17">
        <f>_xlfn.IFNA(VLOOKUP(CONCATENATE($A1240,"_",$B1240), 'Srbench noise 0'!$A$1:$AH$1291, 16, FALSE),"")</f>
        <v>13</v>
      </c>
      <c r="G1240" s="17">
        <f>_xlfn.IFNA(VLOOKUP(CONCATENATE($A1240,"_",$B1240), 'Srbench noise 0'!$A$1:$AH$1291, 18, FALSE),"")</f>
        <v>20.399999999999999</v>
      </c>
      <c r="H1240" s="17" t="str">
        <f>_xlfn.IFNA(VLOOKUP(CONCATENATE($A1240,"_",$B1240), 'Srbench noise 0'!$A$1:$AH$1291, 28, FALSE),"")</f>
        <v>-x0*x1 - x1**2 + 2*x1</v>
      </c>
      <c r="I1240" s="17">
        <f t="shared" si="114"/>
        <v>1</v>
      </c>
      <c r="J1240" s="17">
        <f t="shared" si="115"/>
        <v>1</v>
      </c>
      <c r="K1240" s="4">
        <f t="shared" si="116"/>
        <v>1</v>
      </c>
      <c r="L1240" s="3">
        <f>_xlfn.IFNA(VLOOKUP(CONCATENATE($A1240,"_",$B1240), 'Srbench noise 0.01'!$A$1:$AH$1291, 32, FALSE),"")</f>
        <v>-0.81604474999999999</v>
      </c>
      <c r="M1240" s="17">
        <f>_xlfn.IFNA(VLOOKUP(CONCATENATE($A1240,"_",$B1240), 'Srbench noise 0.01'!$A$1:$AH$1291, 34, FALSE),"")</f>
        <v>2.1639647000000002</v>
      </c>
      <c r="N1240" s="17">
        <f>_xlfn.IFNA(VLOOKUP(CONCATENATE($A1240,"_",$B1240), 'Srbench noise 0.01'!$A$1:$AH$1291, 16, FALSE),"")</f>
        <v>29</v>
      </c>
      <c r="O1240" s="17">
        <f>_xlfn.IFNA(VLOOKUP(CONCATENATE($A1240,"_",$B1240), 'Srbench noise 0.01'!$A$1:$AH$1291, 18, FALSE),"")</f>
        <v>18.5</v>
      </c>
      <c r="P1240" s="17" t="str">
        <f>_xlfn.IFNA(VLOOKUP(CONCATENATE($A1240,"_",$B1240), 'Srbench noise 0.01'!$A$1:$AH$1291, 28, FALSE),"")</f>
        <v>0.33*x0**2 - 1.79*x0 - 0.31*x1**2 - 0.57*x1 + 0.59*cos(0.43*x0**2*x1**2) + 1.8</v>
      </c>
      <c r="Q1240" s="17">
        <f t="shared" si="117"/>
        <v>0</v>
      </c>
      <c r="R1240" s="17">
        <f t="shared" si="118"/>
        <v>0</v>
      </c>
      <c r="S1240" s="4">
        <f t="shared" si="119"/>
        <v>0</v>
      </c>
    </row>
    <row r="1241" spans="1:19" x14ac:dyDescent="0.25">
      <c r="A1241" t="s">
        <v>16</v>
      </c>
      <c r="B1241">
        <v>23654</v>
      </c>
      <c r="C1241" t="str">
        <f>VLOOKUP(A1241,'srbench true models'!$A$1:$B$133,2,FALSE)</f>
        <v xml:space="preserve"> 2 * y - x * y - y**2</v>
      </c>
      <c r="D1241" s="3">
        <f>_xlfn.IFNA(VLOOKUP(CONCATENATE($A1241,"_",$B1241), 'Srbench noise 0'!$A$1:$AH$1291, 32, FALSE),"")</f>
        <v>1</v>
      </c>
      <c r="E1241" s="17">
        <f>_xlfn.IFNA(VLOOKUP(CONCATENATE($A1241,"_",$B1241), 'Srbench noise 0'!$A$1:$AH$1291, 34, FALSE),"")</f>
        <v>0</v>
      </c>
      <c r="F1241" s="17">
        <f>_xlfn.IFNA(VLOOKUP(CONCATENATE($A1241,"_",$B1241), 'Srbench noise 0'!$A$1:$AH$1291, 16, FALSE),"")</f>
        <v>13</v>
      </c>
      <c r="G1241" s="17">
        <f>_xlfn.IFNA(VLOOKUP(CONCATENATE($A1241,"_",$B1241), 'Srbench noise 0'!$A$1:$AH$1291, 18, FALSE),"")</f>
        <v>4.7</v>
      </c>
      <c r="H1241" s="17" t="str">
        <f>_xlfn.IFNA(VLOOKUP(CONCATENATE($A1241,"_",$B1241), 'Srbench noise 0'!$A$1:$AH$1291, 28, FALSE),"")</f>
        <v>-x0*x1 - x1**2 + 2*x1</v>
      </c>
      <c r="I1241" s="17">
        <f t="shared" si="114"/>
        <v>1</v>
      </c>
      <c r="J1241" s="17">
        <f t="shared" si="115"/>
        <v>1</v>
      </c>
      <c r="K1241" s="4">
        <f t="shared" si="116"/>
        <v>1</v>
      </c>
      <c r="L1241" s="3">
        <f>_xlfn.IFNA(VLOOKUP(CONCATENATE($A1241,"_",$B1241), 'Srbench noise 0.01'!$A$1:$AH$1291, 32, FALSE),"")</f>
        <v>0.99923790000000001</v>
      </c>
      <c r="M1241" s="17">
        <f>_xlfn.IFNA(VLOOKUP(CONCATENATE($A1241,"_",$B1241), 'Srbench noise 0.01'!$A$1:$AH$1291, 34, FALSE),"")</f>
        <v>0.01</v>
      </c>
      <c r="N1241" s="17">
        <f>_xlfn.IFNA(VLOOKUP(CONCATENATE($A1241,"_",$B1241), 'Srbench noise 0.01'!$A$1:$AH$1291, 16, FALSE),"")</f>
        <v>14</v>
      </c>
      <c r="O1241" s="17">
        <f>_xlfn.IFNA(VLOOKUP(CONCATENATE($A1241,"_",$B1241), 'Srbench noise 0.01'!$A$1:$AH$1291, 18, FALSE),"")</f>
        <v>8.1999999999999993</v>
      </c>
      <c r="P1241" s="17" t="str">
        <f>_xlfn.IFNA(VLOOKUP(CONCATENATE($A1241,"_",$B1241), 'Srbench noise 0.01'!$A$1:$AH$1291, 28, FALSE),"")</f>
        <v>-x0*x1 - x1**2 + 2*x1 + 0.01</v>
      </c>
      <c r="Q1241" s="17">
        <f t="shared" si="117"/>
        <v>1</v>
      </c>
      <c r="R1241" s="17">
        <f t="shared" si="118"/>
        <v>0</v>
      </c>
      <c r="S1241" s="4">
        <f t="shared" si="119"/>
        <v>0</v>
      </c>
    </row>
    <row r="1242" spans="1:19" x14ac:dyDescent="0.25">
      <c r="A1242" t="s">
        <v>16</v>
      </c>
      <c r="B1242">
        <v>28020</v>
      </c>
      <c r="C1242" t="str">
        <f>VLOOKUP(A1242,'srbench true models'!$A$1:$B$133,2,FALSE)</f>
        <v xml:space="preserve"> 2 * y - x * y - y**2</v>
      </c>
      <c r="D1242" s="3">
        <f>_xlfn.IFNA(VLOOKUP(CONCATENATE($A1242,"_",$B1242), 'Srbench noise 0'!$A$1:$AH$1291, 32, FALSE),"")</f>
        <v>1</v>
      </c>
      <c r="E1242" s="17">
        <f>_xlfn.IFNA(VLOOKUP(CONCATENATE($A1242,"_",$B1242), 'Srbench noise 0'!$A$1:$AH$1291, 34, FALSE),"")</f>
        <v>0</v>
      </c>
      <c r="F1242" s="17">
        <f>_xlfn.IFNA(VLOOKUP(CONCATENATE($A1242,"_",$B1242), 'Srbench noise 0'!$A$1:$AH$1291, 16, FALSE),"")</f>
        <v>13</v>
      </c>
      <c r="G1242" s="17">
        <f>_xlfn.IFNA(VLOOKUP(CONCATENATE($A1242,"_",$B1242), 'Srbench noise 0'!$A$1:$AH$1291, 18, FALSE),"")</f>
        <v>110.5</v>
      </c>
      <c r="H1242" s="17" t="str">
        <f>_xlfn.IFNA(VLOOKUP(CONCATENATE($A1242,"_",$B1242), 'Srbench noise 0'!$A$1:$AH$1291, 28, FALSE),"")</f>
        <v>-x0*x1 - x1**2 + 2*x1</v>
      </c>
      <c r="I1242" s="17">
        <f t="shared" si="114"/>
        <v>1</v>
      </c>
      <c r="J1242" s="17">
        <f t="shared" si="115"/>
        <v>1</v>
      </c>
      <c r="K1242" s="4">
        <f t="shared" si="116"/>
        <v>1</v>
      </c>
      <c r="L1242" s="3">
        <f>_xlfn.IFNA(VLOOKUP(CONCATENATE($A1242,"_",$B1242), 'Srbench noise 0.01'!$A$1:$AH$1291, 32, FALSE),"")</f>
        <v>0.99452119000000005</v>
      </c>
      <c r="M1242" s="17">
        <f>_xlfn.IFNA(VLOOKUP(CONCATENATE($A1242,"_",$B1242), 'Srbench noise 0.01'!$A$1:$AH$1291, 34, FALSE),"")</f>
        <v>0.12239174999999999</v>
      </c>
      <c r="N1242" s="17">
        <f>_xlfn.IFNA(VLOOKUP(CONCATENATE($A1242,"_",$B1242), 'Srbench noise 0.01'!$A$1:$AH$1291, 16, FALSE),"")</f>
        <v>25</v>
      </c>
      <c r="O1242" s="17">
        <f>_xlfn.IFNA(VLOOKUP(CONCATENATE($A1242,"_",$B1242), 'Srbench noise 0.01'!$A$1:$AH$1291, 18, FALSE),"")</f>
        <v>13.2</v>
      </c>
      <c r="P1242" s="17" t="str">
        <f>_xlfn.IFNA(VLOOKUP(CONCATENATE($A1242,"_",$B1242), 'Srbench noise 0.01'!$A$1:$AH$1291, 28, FALSE),"")</f>
        <v>-2.05*x0*x1**0.5 + 1.03*x0 - 4.5*x1**0.5 - 0.8*x1 + 11.23*sin(x1**0.5) - 3.12</v>
      </c>
      <c r="Q1242" s="17">
        <f t="shared" si="117"/>
        <v>0</v>
      </c>
      <c r="R1242" s="17">
        <f t="shared" si="118"/>
        <v>0</v>
      </c>
      <c r="S1242" s="4">
        <f t="shared" si="119"/>
        <v>0</v>
      </c>
    </row>
    <row r="1243" spans="1:19" x14ac:dyDescent="0.25">
      <c r="A1243" t="s">
        <v>16</v>
      </c>
      <c r="B1243">
        <v>29910</v>
      </c>
      <c r="C1243" t="str">
        <f>VLOOKUP(A1243,'srbench true models'!$A$1:$B$133,2,FALSE)</f>
        <v xml:space="preserve"> 2 * y - x * y - y**2</v>
      </c>
      <c r="D1243" s="3">
        <f>_xlfn.IFNA(VLOOKUP(CONCATENATE($A1243,"_",$B1243), 'Srbench noise 0'!$A$1:$AH$1291, 32, FALSE),"")</f>
        <v>1</v>
      </c>
      <c r="E1243" s="17">
        <f>_xlfn.IFNA(VLOOKUP(CONCATENATE($A1243,"_",$B1243), 'Srbench noise 0'!$A$1:$AH$1291, 34, FALSE),"")</f>
        <v>0</v>
      </c>
      <c r="F1243" s="17">
        <f>_xlfn.IFNA(VLOOKUP(CONCATENATE($A1243,"_",$B1243), 'Srbench noise 0'!$A$1:$AH$1291, 16, FALSE),"")</f>
        <v>13</v>
      </c>
      <c r="G1243" s="17">
        <f>_xlfn.IFNA(VLOOKUP(CONCATENATE($A1243,"_",$B1243), 'Srbench noise 0'!$A$1:$AH$1291, 18, FALSE),"")</f>
        <v>6.1</v>
      </c>
      <c r="H1243" s="17" t="str">
        <f>_xlfn.IFNA(VLOOKUP(CONCATENATE($A1243,"_",$B1243), 'Srbench noise 0'!$A$1:$AH$1291, 28, FALSE),"")</f>
        <v>-x0*x1 - x1**2 + 2*x1</v>
      </c>
      <c r="I1243" s="17">
        <f t="shared" si="114"/>
        <v>1</v>
      </c>
      <c r="J1243" s="17">
        <f t="shared" si="115"/>
        <v>1</v>
      </c>
      <c r="K1243" s="4">
        <f t="shared" si="116"/>
        <v>1</v>
      </c>
      <c r="L1243" s="3">
        <f>_xlfn.IFNA(VLOOKUP(CONCATENATE($A1243,"_",$B1243), 'Srbench noise 0.01'!$A$1:$AH$1291, 32, FALSE),"")</f>
        <v>0.99979947999999996</v>
      </c>
      <c r="M1243" s="17">
        <f>_xlfn.IFNA(VLOOKUP(CONCATENATE($A1243,"_",$B1243), 'Srbench noise 0.01'!$A$1:$AH$1291, 34, FALSE),"")</f>
        <v>1.7121259999999999E-2</v>
      </c>
      <c r="N1243" s="17">
        <f>_xlfn.IFNA(VLOOKUP(CONCATENATE($A1243,"_",$B1243), 'Srbench noise 0.01'!$A$1:$AH$1291, 16, FALSE),"")</f>
        <v>13</v>
      </c>
      <c r="O1243" s="17">
        <f>_xlfn.IFNA(VLOOKUP(CONCATENATE($A1243,"_",$B1243), 'Srbench noise 0.01'!$A$1:$AH$1291, 18, FALSE),"")</f>
        <v>7.7</v>
      </c>
      <c r="P1243" s="17" t="str">
        <f>_xlfn.IFNA(VLOOKUP(CONCATENATE($A1243,"_",$B1243), 'Srbench noise 0.01'!$A$1:$AH$1291, 28, FALSE),"")</f>
        <v>-x0*x1 - x1**2 + 2.01*x1</v>
      </c>
      <c r="Q1243" s="17">
        <f t="shared" si="117"/>
        <v>1</v>
      </c>
      <c r="R1243" s="17">
        <f t="shared" si="118"/>
        <v>0</v>
      </c>
      <c r="S1243" s="4">
        <f t="shared" si="119"/>
        <v>0</v>
      </c>
    </row>
    <row r="1244" spans="1:19" x14ac:dyDescent="0.25">
      <c r="A1244" t="s">
        <v>20</v>
      </c>
      <c r="B1244">
        <v>860</v>
      </c>
      <c r="C1244" t="str">
        <f>VLOOKUP(A1244,'srbench true models'!$A$1:$B$133,2,FALSE)</f>
        <v xml:space="preserve"> x  * ( 4 - x - (y)/(1+x) )</v>
      </c>
      <c r="D1244" s="3">
        <f>_xlfn.IFNA(VLOOKUP(CONCATENATE($A1244,"_",$B1244), 'Srbench noise 0'!$A$1:$AH$1291, 32, FALSE),"")</f>
        <v>1</v>
      </c>
      <c r="E1244" s="17">
        <f>_xlfn.IFNA(VLOOKUP(CONCATENATE($A1244,"_",$B1244), 'Srbench noise 0'!$A$1:$AH$1291, 34, FALSE),"")</f>
        <v>0</v>
      </c>
      <c r="F1244" s="17">
        <f>_xlfn.IFNA(VLOOKUP(CONCATENATE($A1244,"_",$B1244), 'Srbench noise 0'!$A$1:$AH$1291, 16, FALSE),"")</f>
        <v>18</v>
      </c>
      <c r="G1244" s="17">
        <f>_xlfn.IFNA(VLOOKUP(CONCATENATE($A1244,"_",$B1244), 'Srbench noise 0'!$A$1:$AH$1291, 18, FALSE),"")</f>
        <v>1135.2</v>
      </c>
      <c r="H1244" s="17" t="str">
        <f>_xlfn.IFNA(VLOOKUP(CONCATENATE($A1244,"_",$B1244), 'Srbench noise 0'!$A$1:$AH$1291, 28, FALSE),"")</f>
        <v>-x0**2 - x0*x1/(x0 + 1) + 4*x0</v>
      </c>
      <c r="I1244" s="17">
        <f t="shared" si="114"/>
        <v>1</v>
      </c>
      <c r="J1244" s="17">
        <f t="shared" si="115"/>
        <v>1</v>
      </c>
      <c r="K1244" s="4">
        <f t="shared" si="116"/>
        <v>1</v>
      </c>
      <c r="L1244" s="3">
        <f>_xlfn.IFNA(VLOOKUP(CONCATENATE($A1244,"_",$B1244), 'Srbench noise 0.01'!$A$1:$AH$1291, 32, FALSE),"")</f>
        <v>0.97386521999999998</v>
      </c>
      <c r="M1244" s="17">
        <f>_xlfn.IFNA(VLOOKUP(CONCATENATE($A1244,"_",$B1244), 'Srbench noise 0.01'!$A$1:$AH$1291, 34, FALSE),"")</f>
        <v>0.34000805000000001</v>
      </c>
      <c r="N1244" s="17">
        <f>_xlfn.IFNA(VLOOKUP(CONCATENATE($A1244,"_",$B1244), 'Srbench noise 0.01'!$A$1:$AH$1291, 16, FALSE),"")</f>
        <v>27</v>
      </c>
      <c r="O1244" s="17">
        <f>_xlfn.IFNA(VLOOKUP(CONCATENATE($A1244,"_",$B1244), 'Srbench noise 0.01'!$A$1:$AH$1291, 18, FALSE),"")</f>
        <v>36.9</v>
      </c>
      <c r="P1244" s="17" t="str">
        <f>_xlfn.IFNA(VLOOKUP(CONCATENATE($A1244,"_",$B1244), 'Srbench noise 0.01'!$A$1:$AH$1291, 28, FALSE),"")</f>
        <v>-0.08*x0**3 - 0.79*x0 + 6.62*x0/x1 + 0.08*x1 + 3.46*cos(0.01*x1**2) - 3.69</v>
      </c>
      <c r="Q1244" s="17">
        <f t="shared" si="117"/>
        <v>0</v>
      </c>
      <c r="R1244" s="17">
        <f t="shared" si="118"/>
        <v>0</v>
      </c>
      <c r="S1244" s="4">
        <f t="shared" si="119"/>
        <v>0</v>
      </c>
    </row>
    <row r="1245" spans="1:19" x14ac:dyDescent="0.25">
      <c r="A1245" t="s">
        <v>20</v>
      </c>
      <c r="B1245">
        <v>4426</v>
      </c>
      <c r="C1245" t="str">
        <f>VLOOKUP(A1245,'srbench true models'!$A$1:$B$133,2,FALSE)</f>
        <v xml:space="preserve"> x  * ( 4 - x - (y)/(1+x) )</v>
      </c>
      <c r="D1245" s="3">
        <f>_xlfn.IFNA(VLOOKUP(CONCATENATE($A1245,"_",$B1245), 'Srbench noise 0'!$A$1:$AH$1291, 32, FALSE),"")</f>
        <v>1</v>
      </c>
      <c r="E1245" s="17">
        <f>_xlfn.IFNA(VLOOKUP(CONCATENATE($A1245,"_",$B1245), 'Srbench noise 0'!$A$1:$AH$1291, 34, FALSE),"")</f>
        <v>0</v>
      </c>
      <c r="F1245" s="17">
        <f>_xlfn.IFNA(VLOOKUP(CONCATENATE($A1245,"_",$B1245), 'Srbench noise 0'!$A$1:$AH$1291, 16, FALSE),"")</f>
        <v>22</v>
      </c>
      <c r="G1245" s="17">
        <f>_xlfn.IFNA(VLOOKUP(CONCATENATE($A1245,"_",$B1245), 'Srbench noise 0'!$A$1:$AH$1291, 18, FALSE),"")</f>
        <v>1413.2</v>
      </c>
      <c r="H1245" s="17" t="str">
        <f>_xlfn.IFNA(VLOOKUP(CONCATENATE($A1245,"_",$B1245), 'Srbench noise 0'!$A$1:$AH$1291, 28, FALSE),"")</f>
        <v>-x0**2 + 4*x0 - x1 - x1/(-x0 - 1)</v>
      </c>
      <c r="I1245" s="17">
        <f t="shared" si="114"/>
        <v>1</v>
      </c>
      <c r="J1245" s="17">
        <f t="shared" si="115"/>
        <v>1</v>
      </c>
      <c r="K1245" s="4">
        <f t="shared" si="116"/>
        <v>1</v>
      </c>
      <c r="L1245" s="3">
        <f>_xlfn.IFNA(VLOOKUP(CONCATENATE($A1245,"_",$B1245), 'Srbench noise 0.01'!$A$1:$AH$1291, 32, FALSE),"")</f>
        <v>0.98565999999999998</v>
      </c>
      <c r="M1245" s="17">
        <f>_xlfn.IFNA(VLOOKUP(CONCATENATE($A1245,"_",$B1245), 'Srbench noise 0.01'!$A$1:$AH$1291, 34, FALSE),"")</f>
        <v>0.1013278</v>
      </c>
      <c r="N1245" s="17">
        <f>_xlfn.IFNA(VLOOKUP(CONCATENATE($A1245,"_",$B1245), 'Srbench noise 0.01'!$A$1:$AH$1291, 16, FALSE),"")</f>
        <v>16</v>
      </c>
      <c r="O1245" s="17">
        <f>_xlfn.IFNA(VLOOKUP(CONCATENATE($A1245,"_",$B1245), 'Srbench noise 0.01'!$A$1:$AH$1291, 18, FALSE),"")</f>
        <v>6.5</v>
      </c>
      <c r="P1245" s="17" t="str">
        <f>_xlfn.IFNA(VLOOKUP(CONCATENATE($A1245,"_",$B1245), 'Srbench noise 0.01'!$A$1:$AH$1291, 28, FALSE),"")</f>
        <v>-0.47*x0**0.5*x1 - 0.8*x0**2 + 3.47*x0 + 0.18</v>
      </c>
      <c r="Q1245" s="17">
        <f t="shared" si="117"/>
        <v>0</v>
      </c>
      <c r="R1245" s="17">
        <f t="shared" si="118"/>
        <v>0</v>
      </c>
      <c r="S1245" s="4">
        <f t="shared" si="119"/>
        <v>0</v>
      </c>
    </row>
    <row r="1246" spans="1:19" x14ac:dyDescent="0.25">
      <c r="A1246" t="s">
        <v>20</v>
      </c>
      <c r="B1246">
        <v>5390</v>
      </c>
      <c r="C1246" t="str">
        <f>VLOOKUP(A1246,'srbench true models'!$A$1:$B$133,2,FALSE)</f>
        <v xml:space="preserve"> x  * ( 4 - x - (y)/(1+x) )</v>
      </c>
      <c r="D1246" s="3">
        <f>_xlfn.IFNA(VLOOKUP(CONCATENATE($A1246,"_",$B1246), 'Srbench noise 0'!$A$1:$AH$1291, 32, FALSE),"")</f>
        <v>0.99998160000000003</v>
      </c>
      <c r="E1246" s="17">
        <f>_xlfn.IFNA(VLOOKUP(CONCATENATE($A1246,"_",$B1246), 'Srbench noise 0'!$A$1:$AH$1291, 34, FALSE),"")</f>
        <v>1.313806E-2</v>
      </c>
      <c r="F1246" s="17">
        <f>_xlfn.IFNA(VLOOKUP(CONCATENATE($A1246,"_",$B1246), 'Srbench noise 0'!$A$1:$AH$1291, 16, FALSE),"")</f>
        <v>31</v>
      </c>
      <c r="G1246" s="17">
        <f>_xlfn.IFNA(VLOOKUP(CONCATENATE($A1246,"_",$B1246), 'Srbench noise 0'!$A$1:$AH$1291, 18, FALSE),"")</f>
        <v>2770.3</v>
      </c>
      <c r="H1246" s="17" t="str">
        <f>_xlfn.IFNA(VLOOKUP(CONCATENATE($A1246,"_",$B1246), 'Srbench noise 0'!$A$1:$AH$1291, 28, FALSE),"")</f>
        <v>0.04681294*x0*x1*log(x0) - 0.1524357*x0*x1 - 0.44874838*x1 + 0.4455233*x1*exp(-1.5*x0) - 3.98474879*(1 - 0.5*x0)**2 + 3.99119233</v>
      </c>
      <c r="I1246" s="17">
        <f t="shared" si="114"/>
        <v>1</v>
      </c>
      <c r="J1246" s="17">
        <f t="shared" si="115"/>
        <v>0</v>
      </c>
      <c r="K1246" s="4">
        <f t="shared" si="116"/>
        <v>0</v>
      </c>
      <c r="L1246" s="3">
        <f>_xlfn.IFNA(VLOOKUP(CONCATENATE($A1246,"_",$B1246), 'Srbench noise 0.01'!$A$1:$AH$1291, 32, FALSE),"")</f>
        <v>0.98493757000000004</v>
      </c>
      <c r="M1246" s="17">
        <f>_xlfn.IFNA(VLOOKUP(CONCATENATE($A1246,"_",$B1246), 'Srbench noise 0.01'!$A$1:$AH$1291, 34, FALSE),"")</f>
        <v>0.37587714</v>
      </c>
      <c r="N1246" s="17">
        <f>_xlfn.IFNA(VLOOKUP(CONCATENATE($A1246,"_",$B1246), 'Srbench noise 0.01'!$A$1:$AH$1291, 16, FALSE),"")</f>
        <v>24</v>
      </c>
      <c r="O1246" s="17">
        <f>_xlfn.IFNA(VLOOKUP(CONCATENATE($A1246,"_",$B1246), 'Srbench noise 0.01'!$A$1:$AH$1291, 18, FALSE),"")</f>
        <v>29.1</v>
      </c>
      <c r="P1246" s="17" t="str">
        <f>_xlfn.IFNA(VLOOKUP(CONCATENATE($A1246,"_",$B1246), 'Srbench noise 0.01'!$A$1:$AH$1291, 28, FALSE),"")</f>
        <v>-1.03*x1 - 1.16*exp(0.5*x0) + 16.03 - 101.8/(x0 + x1 + 3.14) + 14.02/x1</v>
      </c>
      <c r="Q1246" s="17">
        <f t="shared" si="117"/>
        <v>0</v>
      </c>
      <c r="R1246" s="17">
        <f t="shared" si="118"/>
        <v>0</v>
      </c>
      <c r="S1246" s="4">
        <f t="shared" si="119"/>
        <v>0</v>
      </c>
    </row>
    <row r="1247" spans="1:19" x14ac:dyDescent="0.25">
      <c r="A1247" t="s">
        <v>20</v>
      </c>
      <c r="B1247">
        <v>14423</v>
      </c>
      <c r="C1247" t="str">
        <f>VLOOKUP(A1247,'srbench true models'!$A$1:$B$133,2,FALSE)</f>
        <v xml:space="preserve"> x  * ( 4 - x - (y)/(1+x) )</v>
      </c>
      <c r="D1247" s="3">
        <f>_xlfn.IFNA(VLOOKUP(CONCATENATE($A1247,"_",$B1247), 'Srbench noise 0'!$A$1:$AH$1291, 32, FALSE),"")</f>
        <v>1</v>
      </c>
      <c r="E1247" s="17">
        <f>_xlfn.IFNA(VLOOKUP(CONCATENATE($A1247,"_",$B1247), 'Srbench noise 0'!$A$1:$AH$1291, 34, FALSE),"")</f>
        <v>0</v>
      </c>
      <c r="F1247" s="17">
        <f>_xlfn.IFNA(VLOOKUP(CONCATENATE($A1247,"_",$B1247), 'Srbench noise 0'!$A$1:$AH$1291, 16, FALSE),"")</f>
        <v>19</v>
      </c>
      <c r="G1247" s="17">
        <f>_xlfn.IFNA(VLOOKUP(CONCATENATE($A1247,"_",$B1247), 'Srbench noise 0'!$A$1:$AH$1291, 18, FALSE),"")</f>
        <v>2355.6</v>
      </c>
      <c r="H1247" s="17" t="str">
        <f>_xlfn.IFNA(VLOOKUP(CONCATENATE($A1247,"_",$B1247), 'Srbench noise 0'!$A$1:$AH$1291, 28, FALSE),"")</f>
        <v>-x0**2 + 4*x0 - x1 + x1/(x0 + 1)</v>
      </c>
      <c r="I1247" s="17">
        <f t="shared" si="114"/>
        <v>1</v>
      </c>
      <c r="J1247" s="17">
        <f t="shared" si="115"/>
        <v>1</v>
      </c>
      <c r="K1247" s="4">
        <f t="shared" si="116"/>
        <v>1</v>
      </c>
      <c r="L1247" s="3">
        <f>_xlfn.IFNA(VLOOKUP(CONCATENATE($A1247,"_",$B1247), 'Srbench noise 0.01'!$A$1:$AH$1291, 32, FALSE),"")</f>
        <v>0.91393893999999998</v>
      </c>
      <c r="M1247" s="17">
        <f>_xlfn.IFNA(VLOOKUP(CONCATENATE($A1247,"_",$B1247), 'Srbench noise 0.01'!$A$1:$AH$1291, 34, FALSE),"")</f>
        <v>0.88797630999999999</v>
      </c>
      <c r="N1247" s="17">
        <f>_xlfn.IFNA(VLOOKUP(CONCATENATE($A1247,"_",$B1247), 'Srbench noise 0.01'!$A$1:$AH$1291, 16, FALSE),"")</f>
        <v>18</v>
      </c>
      <c r="O1247" s="17">
        <f>_xlfn.IFNA(VLOOKUP(CONCATENATE($A1247,"_",$B1247), 'Srbench noise 0.01'!$A$1:$AH$1291, 18, FALSE),"")</f>
        <v>19.8</v>
      </c>
      <c r="P1247" s="17" t="str">
        <f>_xlfn.IFNA(VLOOKUP(CONCATENATE($A1247,"_",$B1247), 'Srbench noise 0.01'!$A$1:$AH$1291, 28, FALSE),"")</f>
        <v>-1.28*x0 + 8.25*x0/x1 + 0.17 - 0.42*exp(x0)/x1</v>
      </c>
      <c r="Q1247" s="17">
        <f t="shared" si="117"/>
        <v>0</v>
      </c>
      <c r="R1247" s="17">
        <f t="shared" si="118"/>
        <v>0</v>
      </c>
      <c r="S1247" s="4">
        <f t="shared" si="119"/>
        <v>0</v>
      </c>
    </row>
    <row r="1248" spans="1:19" x14ac:dyDescent="0.25">
      <c r="A1248" t="s">
        <v>20</v>
      </c>
      <c r="B1248">
        <v>15795</v>
      </c>
      <c r="C1248" t="str">
        <f>VLOOKUP(A1248,'srbench true models'!$A$1:$B$133,2,FALSE)</f>
        <v xml:space="preserve"> x  * ( 4 - x - (y)/(1+x) )</v>
      </c>
      <c r="D1248" s="3">
        <f>_xlfn.IFNA(VLOOKUP(CONCATENATE($A1248,"_",$B1248), 'Srbench noise 0'!$A$1:$AH$1291, 32, FALSE),"")</f>
        <v>1</v>
      </c>
      <c r="E1248" s="17">
        <f>_xlfn.IFNA(VLOOKUP(CONCATENATE($A1248,"_",$B1248), 'Srbench noise 0'!$A$1:$AH$1291, 34, FALSE),"")</f>
        <v>0</v>
      </c>
      <c r="F1248" s="17">
        <f>_xlfn.IFNA(VLOOKUP(CONCATENATE($A1248,"_",$B1248), 'Srbench noise 0'!$A$1:$AH$1291, 16, FALSE),"")</f>
        <v>19</v>
      </c>
      <c r="G1248" s="17">
        <f>_xlfn.IFNA(VLOOKUP(CONCATENATE($A1248,"_",$B1248), 'Srbench noise 0'!$A$1:$AH$1291, 18, FALSE),"")</f>
        <v>655.7</v>
      </c>
      <c r="H1248" s="17" t="str">
        <f>_xlfn.IFNA(VLOOKUP(CONCATENATE($A1248,"_",$B1248), 'Srbench noise 0'!$A$1:$AH$1291, 28, FALSE),"")</f>
        <v>-x0**2 + 4*x0 - x1 + x1/(x0 + 1)</v>
      </c>
      <c r="I1248" s="17">
        <f t="shared" si="114"/>
        <v>1</v>
      </c>
      <c r="J1248" s="17">
        <f t="shared" si="115"/>
        <v>1</v>
      </c>
      <c r="K1248" s="4">
        <f t="shared" si="116"/>
        <v>1</v>
      </c>
      <c r="L1248" s="3">
        <f>_xlfn.IFNA(VLOOKUP(CONCATENATE($A1248,"_",$B1248), 'Srbench noise 0.01'!$A$1:$AH$1291, 32, FALSE),"")</f>
        <v>0.92245825999999997</v>
      </c>
      <c r="M1248" s="17">
        <f>_xlfn.IFNA(VLOOKUP(CONCATENATE($A1248,"_",$B1248), 'Srbench noise 0.01'!$A$1:$AH$1291, 34, FALSE),"")</f>
        <v>0.87933064999999999</v>
      </c>
      <c r="N1248" s="17">
        <f>_xlfn.IFNA(VLOOKUP(CONCATENATE($A1248,"_",$B1248), 'Srbench noise 0.01'!$A$1:$AH$1291, 16, FALSE),"")</f>
        <v>27</v>
      </c>
      <c r="O1248" s="17">
        <f>_xlfn.IFNA(VLOOKUP(CONCATENATE($A1248,"_",$B1248), 'Srbench noise 0.01'!$A$1:$AH$1291, 18, FALSE),"")</f>
        <v>40</v>
      </c>
      <c r="P1248" s="17" t="str">
        <f>_xlfn.IFNA(VLOOKUP(CONCATENATE($A1248,"_",$B1248), 'Srbench noise 0.01'!$A$1:$AH$1291, 28, FALSE),"")</f>
        <v>-0.08*x0**3 + 12.44*x0/x1**2 - 0.32*x1**2 + 0.84*(0.5*x1 + 1)**2 - 2.33</v>
      </c>
      <c r="Q1248" s="17">
        <f t="shared" si="117"/>
        <v>0</v>
      </c>
      <c r="R1248" s="17">
        <f t="shared" si="118"/>
        <v>0</v>
      </c>
      <c r="S1248" s="4">
        <f t="shared" si="119"/>
        <v>0</v>
      </c>
    </row>
    <row r="1249" spans="1:19" x14ac:dyDescent="0.25">
      <c r="A1249" t="s">
        <v>20</v>
      </c>
      <c r="B1249">
        <v>16850</v>
      </c>
      <c r="C1249" t="str">
        <f>VLOOKUP(A1249,'srbench true models'!$A$1:$B$133,2,FALSE)</f>
        <v xml:space="preserve"> x  * ( 4 - x - (y)/(1+x) )</v>
      </c>
      <c r="D1249" s="3">
        <f>_xlfn.IFNA(VLOOKUP(CONCATENATE($A1249,"_",$B1249), 'Srbench noise 0'!$A$1:$AH$1291, 32, FALSE),"")</f>
        <v>0.27239140000000001</v>
      </c>
      <c r="E1249" s="17">
        <f>_xlfn.IFNA(VLOOKUP(CONCATENATE($A1249,"_",$B1249), 'Srbench noise 0'!$A$1:$AH$1291, 34, FALSE),"")</f>
        <v>2.87181861</v>
      </c>
      <c r="F1249" s="17">
        <f>_xlfn.IFNA(VLOOKUP(CONCATENATE($A1249,"_",$B1249), 'Srbench noise 0'!$A$1:$AH$1291, 16, FALSE),"")</f>
        <v>31</v>
      </c>
      <c r="G1249" s="17">
        <f>_xlfn.IFNA(VLOOKUP(CONCATENATE($A1249,"_",$B1249), 'Srbench noise 0'!$A$1:$AH$1291, 18, FALSE),"")</f>
        <v>2708.6</v>
      </c>
      <c r="H1249" s="17" t="str">
        <f>_xlfn.IFNA(VLOOKUP(CONCATENATE($A1249,"_",$B1249), 'Srbench noise 0'!$A$1:$AH$1291, 28, FALSE),"")</f>
        <v>-0.02288434*2**x0*x0**0.5*x1 + 0.4664607*x0*x1 - 1.33383976*x1*log(x0 + 1) + 2.06760744*log(x0 + 1) + 1.87467298*sin(x0)</v>
      </c>
      <c r="I1249" s="17">
        <f t="shared" si="114"/>
        <v>0</v>
      </c>
      <c r="J1249" s="17">
        <f t="shared" si="115"/>
        <v>0</v>
      </c>
      <c r="K1249" s="4">
        <f t="shared" si="116"/>
        <v>0</v>
      </c>
      <c r="L1249" s="3">
        <f>_xlfn.IFNA(VLOOKUP(CONCATENATE($A1249,"_",$B1249), 'Srbench noise 0.01'!$A$1:$AH$1291, 32, FALSE),"")</f>
        <v>-6.425372E-2</v>
      </c>
      <c r="M1249" s="17">
        <f>_xlfn.IFNA(VLOOKUP(CONCATENATE($A1249,"_",$B1249), 'Srbench noise 0.01'!$A$1:$AH$1291, 34, FALSE),"")</f>
        <v>3.4732071000000002</v>
      </c>
      <c r="N1249" s="17">
        <f>_xlfn.IFNA(VLOOKUP(CONCATENATE($A1249,"_",$B1249), 'Srbench noise 0.01'!$A$1:$AH$1291, 16, FALSE),"")</f>
        <v>19</v>
      </c>
      <c r="O1249" s="17">
        <f>_xlfn.IFNA(VLOOKUP(CONCATENATE($A1249,"_",$B1249), 'Srbench noise 0.01'!$A$1:$AH$1291, 18, FALSE),"")</f>
        <v>40.200000000000003</v>
      </c>
      <c r="P1249" s="17" t="str">
        <f>_xlfn.IFNA(VLOOKUP(CONCATENATE($A1249,"_",$B1249), 'Srbench noise 0.01'!$A$1:$AH$1291, 28, FALSE),"")</f>
        <v>(-2.15*x0**2 + 14.69*x0 + 0.27*x1**2 - 2.01)/x1**2</v>
      </c>
      <c r="Q1249" s="17">
        <f t="shared" si="117"/>
        <v>0</v>
      </c>
      <c r="R1249" s="17">
        <f t="shared" si="118"/>
        <v>0</v>
      </c>
      <c r="S1249" s="4">
        <f t="shared" si="119"/>
        <v>0</v>
      </c>
    </row>
    <row r="1250" spans="1:19" x14ac:dyDescent="0.25">
      <c r="A1250" t="s">
        <v>20</v>
      </c>
      <c r="B1250">
        <v>21962</v>
      </c>
      <c r="C1250" t="str">
        <f>VLOOKUP(A1250,'srbench true models'!$A$1:$B$133,2,FALSE)</f>
        <v xml:space="preserve"> x  * ( 4 - x - (y)/(1+x) )</v>
      </c>
      <c r="D1250" s="3">
        <f>_xlfn.IFNA(VLOOKUP(CONCATENATE($A1250,"_",$B1250), 'Srbench noise 0'!$A$1:$AH$1291, 32, FALSE),"")</f>
        <v>0.99961637000000003</v>
      </c>
      <c r="E1250" s="17">
        <f>_xlfn.IFNA(VLOOKUP(CONCATENATE($A1250,"_",$B1250), 'Srbench noise 0'!$A$1:$AH$1291, 34, FALSE),"")</f>
        <v>4.3851099999999997E-2</v>
      </c>
      <c r="F1250" s="17">
        <f>_xlfn.IFNA(VLOOKUP(CONCATENATE($A1250,"_",$B1250), 'Srbench noise 0'!$A$1:$AH$1291, 16, FALSE),"")</f>
        <v>26</v>
      </c>
      <c r="G1250" s="17">
        <f>_xlfn.IFNA(VLOOKUP(CONCATENATE($A1250,"_",$B1250), 'Srbench noise 0'!$A$1:$AH$1291, 18, FALSE),"")</f>
        <v>2661.7</v>
      </c>
      <c r="H1250" s="17" t="str">
        <f>_xlfn.IFNA(VLOOKUP(CONCATENATE($A1250,"_",$B1250), 'Srbench noise 0'!$A$1:$AH$1291, 28, FALSE),"")</f>
        <v>-0.15944179*x0**0.5*x1 - 1.01800636*x0**2 + 4.03851758*x0 - 1.06351515*x1*cos(0.5**x0) + 0.59019728*x1 - 0.00970132</v>
      </c>
      <c r="I1250" s="17">
        <f t="shared" si="114"/>
        <v>1</v>
      </c>
      <c r="J1250" s="17">
        <f t="shared" si="115"/>
        <v>0</v>
      </c>
      <c r="K1250" s="4">
        <f t="shared" si="116"/>
        <v>0</v>
      </c>
      <c r="L1250" s="3">
        <f>_xlfn.IFNA(VLOOKUP(CONCATENATE($A1250,"_",$B1250), 'Srbench noise 0.01'!$A$1:$AH$1291, 32, FALSE),"")</f>
        <v>0.73399742000000001</v>
      </c>
      <c r="M1250" s="17">
        <f>_xlfn.IFNA(VLOOKUP(CONCATENATE($A1250,"_",$B1250), 'Srbench noise 0.01'!$A$1:$AH$1291, 34, FALSE),"")</f>
        <v>1.1546917699999999</v>
      </c>
      <c r="N1250" s="17">
        <f>_xlfn.IFNA(VLOOKUP(CONCATENATE($A1250,"_",$B1250), 'Srbench noise 0.01'!$A$1:$AH$1291, 16, FALSE),"")</f>
        <v>27</v>
      </c>
      <c r="O1250" s="17">
        <f>_xlfn.IFNA(VLOOKUP(CONCATENATE($A1250,"_",$B1250), 'Srbench noise 0.01'!$A$1:$AH$1291, 18, FALSE),"")</f>
        <v>21.4</v>
      </c>
      <c r="P1250" s="17" t="str">
        <f>_xlfn.IFNA(VLOOKUP(CONCATENATE($A1250,"_",$B1250), 'Srbench noise 0.01'!$A$1:$AH$1291, 28, FALSE),"")</f>
        <v>-0.28*x0*x1 + 1.76*x0 - 0.19*x1 - 1.61*sin(3.03*(1 - x0)**4/x1**2) + 1.08</v>
      </c>
      <c r="Q1250" s="17">
        <f t="shared" si="117"/>
        <v>0</v>
      </c>
      <c r="R1250" s="17">
        <f t="shared" si="118"/>
        <v>0</v>
      </c>
      <c r="S1250" s="4">
        <f t="shared" si="119"/>
        <v>0</v>
      </c>
    </row>
    <row r="1251" spans="1:19" x14ac:dyDescent="0.25">
      <c r="A1251" t="s">
        <v>20</v>
      </c>
      <c r="B1251">
        <v>23654</v>
      </c>
      <c r="C1251" t="str">
        <f>VLOOKUP(A1251,'srbench true models'!$A$1:$B$133,2,FALSE)</f>
        <v xml:space="preserve"> x  * ( 4 - x - (y)/(1+x) )</v>
      </c>
      <c r="D1251" s="3">
        <f>_xlfn.IFNA(VLOOKUP(CONCATENATE($A1251,"_",$B1251), 'Srbench noise 0'!$A$1:$AH$1291, 32, FALSE),"")</f>
        <v>1</v>
      </c>
      <c r="E1251" s="17">
        <f>_xlfn.IFNA(VLOOKUP(CONCATENATE($A1251,"_",$B1251), 'Srbench noise 0'!$A$1:$AH$1291, 34, FALSE),"")</f>
        <v>0</v>
      </c>
      <c r="F1251" s="17">
        <f>_xlfn.IFNA(VLOOKUP(CONCATENATE($A1251,"_",$B1251), 'Srbench noise 0'!$A$1:$AH$1291, 16, FALSE),"")</f>
        <v>19</v>
      </c>
      <c r="G1251" s="17">
        <f>_xlfn.IFNA(VLOOKUP(CONCATENATE($A1251,"_",$B1251), 'Srbench noise 0'!$A$1:$AH$1291, 18, FALSE),"")</f>
        <v>1392.2</v>
      </c>
      <c r="H1251" s="17" t="str">
        <f>_xlfn.IFNA(VLOOKUP(CONCATENATE($A1251,"_",$B1251), 'Srbench noise 0'!$A$1:$AH$1291, 28, FALSE),"")</f>
        <v>-x0**2 + 4*x0 - x1 + x1/(x0 + 1)</v>
      </c>
      <c r="I1251" s="17">
        <f t="shared" si="114"/>
        <v>1</v>
      </c>
      <c r="J1251" s="17">
        <f t="shared" si="115"/>
        <v>1</v>
      </c>
      <c r="K1251" s="4">
        <f t="shared" si="116"/>
        <v>1</v>
      </c>
      <c r="L1251" s="3">
        <f>_xlfn.IFNA(VLOOKUP(CONCATENATE($A1251,"_",$B1251), 'Srbench noise 0.01'!$A$1:$AH$1291, 32, FALSE),"")</f>
        <v>0.99700058999999996</v>
      </c>
      <c r="M1251" s="17">
        <f>_xlfn.IFNA(VLOOKUP(CONCATENATE($A1251,"_",$B1251), 'Srbench noise 0.01'!$A$1:$AH$1291, 34, FALSE),"")</f>
        <v>7.5227580000000002E-2</v>
      </c>
      <c r="N1251" s="17">
        <f>_xlfn.IFNA(VLOOKUP(CONCATENATE($A1251,"_",$B1251), 'Srbench noise 0.01'!$A$1:$AH$1291, 16, FALSE),"")</f>
        <v>26</v>
      </c>
      <c r="O1251" s="17">
        <f>_xlfn.IFNA(VLOOKUP(CONCATENATE($A1251,"_",$B1251), 'Srbench noise 0.01'!$A$1:$AH$1291, 18, FALSE),"")</f>
        <v>16.7</v>
      </c>
      <c r="P1251" s="17" t="str">
        <f>_xlfn.IFNA(VLOOKUP(CONCATENATE($A1251,"_",$B1251), 'Srbench noise 0.01'!$A$1:$AH$1291, 28, FALSE),"")</f>
        <v>-1.01*x0**2 + 4.05*x0 - 0.78*x1 - 1.73 + 8.06/(x0 + 10/(x1 + 2))</v>
      </c>
      <c r="Q1251" s="17">
        <f t="shared" si="117"/>
        <v>0</v>
      </c>
      <c r="R1251" s="17">
        <f t="shared" si="118"/>
        <v>0</v>
      </c>
      <c r="S1251" s="4">
        <f t="shared" si="119"/>
        <v>0</v>
      </c>
    </row>
    <row r="1252" spans="1:19" x14ac:dyDescent="0.25">
      <c r="A1252" t="s">
        <v>20</v>
      </c>
      <c r="B1252">
        <v>28020</v>
      </c>
      <c r="C1252" t="str">
        <f>VLOOKUP(A1252,'srbench true models'!$A$1:$B$133,2,FALSE)</f>
        <v xml:space="preserve"> x  * ( 4 - x - (y)/(1+x) )</v>
      </c>
      <c r="D1252" s="3">
        <f>_xlfn.IFNA(VLOOKUP(CONCATENATE($A1252,"_",$B1252), 'Srbench noise 0'!$A$1:$AH$1291, 32, FALSE),"")</f>
        <v>0.99971463000000005</v>
      </c>
      <c r="E1252" s="17">
        <f>_xlfn.IFNA(VLOOKUP(CONCATENATE($A1252,"_",$B1252), 'Srbench noise 0'!$A$1:$AH$1291, 34, FALSE),"")</f>
        <v>4.0750660000000001E-2</v>
      </c>
      <c r="F1252" s="17">
        <f>_xlfn.IFNA(VLOOKUP(CONCATENATE($A1252,"_",$B1252), 'Srbench noise 0'!$A$1:$AH$1291, 16, FALSE),"")</f>
        <v>28</v>
      </c>
      <c r="G1252" s="17">
        <f>_xlfn.IFNA(VLOOKUP(CONCATENATE($A1252,"_",$B1252), 'Srbench noise 0'!$A$1:$AH$1291, 18, FALSE),"")</f>
        <v>2916.5</v>
      </c>
      <c r="H1252" s="17" t="str">
        <f>_xlfn.IFNA(VLOOKUP(CONCATENATE($A1252,"_",$B1252), 'Srbench noise 0'!$A$1:$AH$1291, 28, FALSE),"")</f>
        <v>-0.1143136*x0**3 + 0.22591474*x0*x1*log(x0) - 0.49416511*x0*x1 - 0.45182948*x0*log(x0) + 2.46315712*x0 + 0.73755942*sin(x0)</v>
      </c>
      <c r="I1252" s="17">
        <f t="shared" si="114"/>
        <v>1</v>
      </c>
      <c r="J1252" s="17">
        <f t="shared" si="115"/>
        <v>0</v>
      </c>
      <c r="K1252" s="4">
        <f t="shared" si="116"/>
        <v>0</v>
      </c>
      <c r="L1252" s="3">
        <f>_xlfn.IFNA(VLOOKUP(CONCATENATE($A1252,"_",$B1252), 'Srbench noise 0.01'!$A$1:$AH$1291, 32, FALSE),"")</f>
        <v>0.99133020000000005</v>
      </c>
      <c r="M1252" s="17">
        <f>_xlfn.IFNA(VLOOKUP(CONCATENATE($A1252,"_",$B1252), 'Srbench noise 0.01'!$A$1:$AH$1291, 34, FALSE),"")</f>
        <v>0.22461397</v>
      </c>
      <c r="N1252" s="17">
        <f>_xlfn.IFNA(VLOOKUP(CONCATENATE($A1252,"_",$B1252), 'Srbench noise 0.01'!$A$1:$AH$1291, 16, FALSE),"")</f>
        <v>31</v>
      </c>
      <c r="O1252" s="17">
        <f>_xlfn.IFNA(VLOOKUP(CONCATENATE($A1252,"_",$B1252), 'Srbench noise 0.01'!$A$1:$AH$1291, 18, FALSE),"")</f>
        <v>22.9</v>
      </c>
      <c r="P1252" s="17" t="str">
        <f>_xlfn.IFNA(VLOOKUP(CONCATENATE($A1252,"_",$B1252), 'Srbench noise 0.01'!$A$1:$AH$1291, 28, FALSE),"")</f>
        <v>-0.36*x0**3/log(x1**2) - 0.84*x0*log(x1**2) + 3.48*x0 + 1.61*cos(0.01*x1**2) - 1.6</v>
      </c>
      <c r="Q1252" s="17">
        <f t="shared" si="117"/>
        <v>0</v>
      </c>
      <c r="R1252" s="17">
        <f t="shared" si="118"/>
        <v>0</v>
      </c>
      <c r="S1252" s="4">
        <f t="shared" si="119"/>
        <v>0</v>
      </c>
    </row>
    <row r="1253" spans="1:19" x14ac:dyDescent="0.25">
      <c r="A1253" t="s">
        <v>20</v>
      </c>
      <c r="B1253">
        <v>29910</v>
      </c>
      <c r="C1253" t="str">
        <f>VLOOKUP(A1253,'srbench true models'!$A$1:$B$133,2,FALSE)</f>
        <v xml:space="preserve"> x  * ( 4 - x - (y)/(1+x) )</v>
      </c>
      <c r="D1253" s="3">
        <f>_xlfn.IFNA(VLOOKUP(CONCATENATE($A1253,"_",$B1253), 'Srbench noise 0'!$A$1:$AH$1291, 32, FALSE),"")</f>
        <v>1</v>
      </c>
      <c r="E1253" s="17">
        <f>_xlfn.IFNA(VLOOKUP(CONCATENATE($A1253,"_",$B1253), 'Srbench noise 0'!$A$1:$AH$1291, 34, FALSE),"")</f>
        <v>0</v>
      </c>
      <c r="F1253" s="17">
        <f>_xlfn.IFNA(VLOOKUP(CONCATENATE($A1253,"_",$B1253), 'Srbench noise 0'!$A$1:$AH$1291, 16, FALSE),"")</f>
        <v>19</v>
      </c>
      <c r="G1253" s="17">
        <f>_xlfn.IFNA(VLOOKUP(CONCATENATE($A1253,"_",$B1253), 'Srbench noise 0'!$A$1:$AH$1291, 18, FALSE),"")</f>
        <v>846.3</v>
      </c>
      <c r="H1253" s="17" t="str">
        <f>_xlfn.IFNA(VLOOKUP(CONCATENATE($A1253,"_",$B1253), 'Srbench noise 0'!$A$1:$AH$1291, 28, FALSE),"")</f>
        <v>-x0**2 + 4*x0 - x1 + x1/(x0 + 1)</v>
      </c>
      <c r="I1253" s="17">
        <f t="shared" si="114"/>
        <v>1</v>
      </c>
      <c r="J1253" s="17">
        <f t="shared" si="115"/>
        <v>1</v>
      </c>
      <c r="K1253" s="4">
        <f t="shared" si="116"/>
        <v>1</v>
      </c>
      <c r="L1253" s="3">
        <f>_xlfn.IFNA(VLOOKUP(CONCATENATE($A1253,"_",$B1253), 'Srbench noise 0.01'!$A$1:$AH$1291, 32, FALSE),"")</f>
        <v>0.86335024999999999</v>
      </c>
      <c r="M1253" s="17">
        <f>_xlfn.IFNA(VLOOKUP(CONCATENATE($A1253,"_",$B1253), 'Srbench noise 0.01'!$A$1:$AH$1291, 34, FALSE),"")</f>
        <v>0.86882616000000001</v>
      </c>
      <c r="N1253" s="17">
        <f>_xlfn.IFNA(VLOOKUP(CONCATENATE($A1253,"_",$B1253), 'Srbench noise 0.01'!$A$1:$AH$1291, 16, FALSE),"")</f>
        <v>25</v>
      </c>
      <c r="O1253" s="17">
        <f>_xlfn.IFNA(VLOOKUP(CONCATENATE($A1253,"_",$B1253), 'Srbench noise 0.01'!$A$1:$AH$1291, 18, FALSE),"")</f>
        <v>20.3</v>
      </c>
      <c r="P1253" s="17" t="str">
        <f>_xlfn.IFNA(VLOOKUP(CONCATENATE($A1253,"_",$B1253), 'Srbench noise 0.01'!$A$1:$AH$1291, 28, FALSE),"")</f>
        <v>-0.4*x0*x1 + 3.16*x0 - 0.01*x1**2 + 0.03*x1*exp(x0) - 0.45*exp(0.96*x0) + 0.46</v>
      </c>
      <c r="Q1253" s="17">
        <f t="shared" si="117"/>
        <v>0</v>
      </c>
      <c r="R1253" s="17">
        <f t="shared" si="118"/>
        <v>0</v>
      </c>
      <c r="S1253" s="4">
        <f t="shared" si="119"/>
        <v>0</v>
      </c>
    </row>
    <row r="1254" spans="1:19" x14ac:dyDescent="0.25">
      <c r="A1254" t="s">
        <v>17</v>
      </c>
      <c r="B1254">
        <v>860</v>
      </c>
      <c r="C1254" t="str">
        <f>VLOOKUP(A1254,'srbench true models'!$A$1:$B$133,2,FALSE)</f>
        <v xml:space="preserve"> y * ( (x)/(1+x) - 0.075 * y )</v>
      </c>
      <c r="D1254" s="3">
        <f>_xlfn.IFNA(VLOOKUP(CONCATENATE($A1254,"_",$B1254), 'Srbench noise 0'!$A$1:$AH$1291, 32, FALSE),"")</f>
        <v>1</v>
      </c>
      <c r="E1254" s="17">
        <f>_xlfn.IFNA(VLOOKUP(CONCATENATE($A1254,"_",$B1254), 'Srbench noise 0'!$A$1:$AH$1291, 34, FALSE),"")</f>
        <v>0</v>
      </c>
      <c r="F1254" s="17">
        <f>_xlfn.IFNA(VLOOKUP(CONCATENATE($A1254,"_",$B1254), 'Srbench noise 0'!$A$1:$AH$1291, 16, FALSE),"")</f>
        <v>19</v>
      </c>
      <c r="G1254" s="17">
        <f>_xlfn.IFNA(VLOOKUP(CONCATENATE($A1254,"_",$B1254), 'Srbench noise 0'!$A$1:$AH$1291, 18, FALSE),"")</f>
        <v>177.8</v>
      </c>
      <c r="H1254" s="17" t="str">
        <f>_xlfn.IFNA(VLOOKUP(CONCATENATE($A1254,"_",$B1254), 'Srbench noise 0'!$A$1:$AH$1291, 28, FALSE),"")</f>
        <v>-0.075*x1**2 + 1/(1/x1 + 1/(x0*x1))</v>
      </c>
      <c r="I1254" s="17">
        <f t="shared" si="114"/>
        <v>1</v>
      </c>
      <c r="J1254" s="17">
        <f t="shared" si="115"/>
        <v>1</v>
      </c>
      <c r="K1254" s="4">
        <f t="shared" si="116"/>
        <v>1</v>
      </c>
      <c r="L1254" s="3">
        <f>_xlfn.IFNA(VLOOKUP(CONCATENATE($A1254,"_",$B1254), 'Srbench noise 0.01'!$A$1:$AH$1291, 32, FALSE),"")</f>
        <v>0.99247145000000003</v>
      </c>
      <c r="M1254" s="17">
        <f>_xlfn.IFNA(VLOOKUP(CONCATENATE($A1254,"_",$B1254), 'Srbench noise 0.01'!$A$1:$AH$1291, 34, FALSE),"")</f>
        <v>0.14152717000000001</v>
      </c>
      <c r="N1254" s="17">
        <f>_xlfn.IFNA(VLOOKUP(CONCATENATE($A1254,"_",$B1254), 'Srbench noise 0.01'!$A$1:$AH$1291, 16, FALSE),"")</f>
        <v>32</v>
      </c>
      <c r="O1254" s="17">
        <f>_xlfn.IFNA(VLOOKUP(CONCATENATE($A1254,"_",$B1254), 'Srbench noise 0.01'!$A$1:$AH$1291, 18, FALSE),"")</f>
        <v>24.9</v>
      </c>
      <c r="P1254" s="17" t="str">
        <f>_xlfn.IFNA(VLOOKUP(CONCATENATE($A1254,"_",$B1254), 'Srbench noise 0.01'!$A$1:$AH$1291, 28, FALSE),"")</f>
        <v>(-6.45*x0 + x1*(3.85*x0*cos(1.77*(0.32*x0 + 1)**0.5) + 5.53*x0 - 0.84*x1 + 2.96) - 3.26)/x1</v>
      </c>
      <c r="Q1254" s="17">
        <f t="shared" si="117"/>
        <v>0</v>
      </c>
      <c r="R1254" s="17">
        <f t="shared" si="118"/>
        <v>0</v>
      </c>
      <c r="S1254" s="4">
        <f t="shared" si="119"/>
        <v>0</v>
      </c>
    </row>
    <row r="1255" spans="1:19" x14ac:dyDescent="0.25">
      <c r="A1255" t="s">
        <v>17</v>
      </c>
      <c r="B1255">
        <v>4426</v>
      </c>
      <c r="C1255" t="str">
        <f>VLOOKUP(A1255,'srbench true models'!$A$1:$B$133,2,FALSE)</f>
        <v xml:space="preserve"> y * ( (x)/(1+x) - 0.075 * y )</v>
      </c>
      <c r="D1255" s="3">
        <f>_xlfn.IFNA(VLOOKUP(CONCATENATE($A1255,"_",$B1255), 'Srbench noise 0'!$A$1:$AH$1291, 32, FALSE),"")</f>
        <v>1</v>
      </c>
      <c r="E1255" s="17">
        <f>_xlfn.IFNA(VLOOKUP(CONCATENATE($A1255,"_",$B1255), 'Srbench noise 0'!$A$1:$AH$1291, 34, FALSE),"")</f>
        <v>0</v>
      </c>
      <c r="F1255" s="17">
        <f>_xlfn.IFNA(VLOOKUP(CONCATENATE($A1255,"_",$B1255), 'Srbench noise 0'!$A$1:$AH$1291, 16, FALSE),"")</f>
        <v>19</v>
      </c>
      <c r="G1255" s="17">
        <f>_xlfn.IFNA(VLOOKUP(CONCATENATE($A1255,"_",$B1255), 'Srbench noise 0'!$A$1:$AH$1291, 18, FALSE),"")</f>
        <v>50.4</v>
      </c>
      <c r="H1255" s="17" t="str">
        <f>_xlfn.IFNA(VLOOKUP(CONCATENATE($A1255,"_",$B1255), 'Srbench noise 0'!$A$1:$AH$1291, 28, FALSE),"")</f>
        <v>x0/(x0/x1 + 1/x1) - 0.075*x1**2</v>
      </c>
      <c r="I1255" s="17">
        <f t="shared" si="114"/>
        <v>1</v>
      </c>
      <c r="J1255" s="17">
        <f t="shared" si="115"/>
        <v>1</v>
      </c>
      <c r="K1255" s="4">
        <f t="shared" si="116"/>
        <v>1</v>
      </c>
      <c r="L1255" s="3">
        <f>_xlfn.IFNA(VLOOKUP(CONCATENATE($A1255,"_",$B1255), 'Srbench noise 0.01'!$A$1:$AH$1291, 32, FALSE),"")</f>
        <v>0.99719806</v>
      </c>
      <c r="M1255" s="17">
        <f>_xlfn.IFNA(VLOOKUP(CONCATENATE($A1255,"_",$B1255), 'Srbench noise 0.01'!$A$1:$AH$1291, 34, FALSE),"")</f>
        <v>8.3984290000000003E-2</v>
      </c>
      <c r="N1255" s="17">
        <f>_xlfn.IFNA(VLOOKUP(CONCATENATE($A1255,"_",$B1255), 'Srbench noise 0.01'!$A$1:$AH$1291, 16, FALSE),"")</f>
        <v>29</v>
      </c>
      <c r="O1255" s="17">
        <f>_xlfn.IFNA(VLOOKUP(CONCATENATE($A1255,"_",$B1255), 'Srbench noise 0.01'!$A$1:$AH$1291, 18, FALSE),"")</f>
        <v>28.5</v>
      </c>
      <c r="P1255" s="17" t="str">
        <f>_xlfn.IFNA(VLOOKUP(CONCATENATE($A1255,"_",$B1255), 'Srbench noise 0.01'!$A$1:$AH$1291, 28, FALSE),"")</f>
        <v>0.32*x0 + 7.65*x0/(x0 + 10/(-x0 + x1)) - 0.98*x1 + 3.98 - 4.98/x1</v>
      </c>
      <c r="Q1255" s="17">
        <f t="shared" si="117"/>
        <v>0</v>
      </c>
      <c r="R1255" s="17">
        <f t="shared" si="118"/>
        <v>0</v>
      </c>
      <c r="S1255" s="4">
        <f t="shared" si="119"/>
        <v>0</v>
      </c>
    </row>
    <row r="1256" spans="1:19" x14ac:dyDescent="0.25">
      <c r="A1256" t="s">
        <v>17</v>
      </c>
      <c r="B1256">
        <v>5390</v>
      </c>
      <c r="C1256" t="str">
        <f>VLOOKUP(A1256,'srbench true models'!$A$1:$B$133,2,FALSE)</f>
        <v xml:space="preserve"> y * ( (x)/(1+x) - 0.075 * y )</v>
      </c>
      <c r="D1256" s="3">
        <f>_xlfn.IFNA(VLOOKUP(CONCATENATE($A1256,"_",$B1256), 'Srbench noise 0'!$A$1:$AH$1291, 32, FALSE),"")</f>
        <v>1</v>
      </c>
      <c r="E1256" s="17">
        <f>_xlfn.IFNA(VLOOKUP(CONCATENATE($A1256,"_",$B1256), 'Srbench noise 0'!$A$1:$AH$1291, 34, FALSE),"")</f>
        <v>0</v>
      </c>
      <c r="F1256" s="17">
        <f>_xlfn.IFNA(VLOOKUP(CONCATENATE($A1256,"_",$B1256), 'Srbench noise 0'!$A$1:$AH$1291, 16, FALSE),"")</f>
        <v>15</v>
      </c>
      <c r="G1256" s="17">
        <f>_xlfn.IFNA(VLOOKUP(CONCATENATE($A1256,"_",$B1256), 'Srbench noise 0'!$A$1:$AH$1291, 18, FALSE),"")</f>
        <v>1772.6</v>
      </c>
      <c r="H1256" s="17" t="str">
        <f>_xlfn.IFNA(VLOOKUP(CONCATENATE($A1256,"_",$B1256), 'Srbench noise 0'!$A$1:$AH$1291, 28, FALSE),"")</f>
        <v>-0.075*x1**2 + x1 - x1/(x0 + 1)</v>
      </c>
      <c r="I1256" s="17">
        <f t="shared" si="114"/>
        <v>1</v>
      </c>
      <c r="J1256" s="17">
        <f t="shared" si="115"/>
        <v>1</v>
      </c>
      <c r="K1256" s="4">
        <f t="shared" si="116"/>
        <v>1</v>
      </c>
      <c r="L1256" s="3">
        <f>_xlfn.IFNA(VLOOKUP(CONCATENATE($A1256,"_",$B1256), 'Srbench noise 0.01'!$A$1:$AH$1291, 32, FALSE),"")</f>
        <v>0.99419033999999995</v>
      </c>
      <c r="M1256" s="17">
        <f>_xlfn.IFNA(VLOOKUP(CONCATENATE($A1256,"_",$B1256), 'Srbench noise 0.01'!$A$1:$AH$1291, 34, FALSE),"")</f>
        <v>0.12964807</v>
      </c>
      <c r="N1256" s="17">
        <f>_xlfn.IFNA(VLOOKUP(CONCATENATE($A1256,"_",$B1256), 'Srbench noise 0.01'!$A$1:$AH$1291, 16, FALSE),"")</f>
        <v>28</v>
      </c>
      <c r="O1256" s="17">
        <f>_xlfn.IFNA(VLOOKUP(CONCATENATE($A1256,"_",$B1256), 'Srbench noise 0.01'!$A$1:$AH$1291, 18, FALSE),"")</f>
        <v>21.5</v>
      </c>
      <c r="P1256" s="17" t="str">
        <f>_xlfn.IFNA(VLOOKUP(CONCATENATE($A1256,"_",$B1256), 'Srbench noise 0.01'!$A$1:$AH$1291, 28, FALSE),"")</f>
        <v>(-6.45*x0 + x1*(1.98*x0*cos(x0**0.5 + 0.5) + 3.74*x0 - 0.88*x1 + 3.3) - 4.06)/x1</v>
      </c>
      <c r="Q1256" s="17">
        <f t="shared" si="117"/>
        <v>0</v>
      </c>
      <c r="R1256" s="17">
        <f t="shared" si="118"/>
        <v>0</v>
      </c>
      <c r="S1256" s="4">
        <f t="shared" si="119"/>
        <v>0</v>
      </c>
    </row>
    <row r="1257" spans="1:19" x14ac:dyDescent="0.25">
      <c r="A1257" t="s">
        <v>17</v>
      </c>
      <c r="B1257">
        <v>14423</v>
      </c>
      <c r="C1257" t="str">
        <f>VLOOKUP(A1257,'srbench true models'!$A$1:$B$133,2,FALSE)</f>
        <v xml:space="preserve"> y * ( (x)/(1+x) - 0.075 * y )</v>
      </c>
      <c r="D1257" s="3">
        <f>_xlfn.IFNA(VLOOKUP(CONCATENATE($A1257,"_",$B1257), 'Srbench noise 0'!$A$1:$AH$1291, 32, FALSE),"")</f>
        <v>1</v>
      </c>
      <c r="E1257" s="17">
        <f>_xlfn.IFNA(VLOOKUP(CONCATENATE($A1257,"_",$B1257), 'Srbench noise 0'!$A$1:$AH$1291, 34, FALSE),"")</f>
        <v>0</v>
      </c>
      <c r="F1257" s="17">
        <f>_xlfn.IFNA(VLOOKUP(CONCATENATE($A1257,"_",$B1257), 'Srbench noise 0'!$A$1:$AH$1291, 16, FALSE),"")</f>
        <v>15</v>
      </c>
      <c r="G1257" s="17">
        <f>_xlfn.IFNA(VLOOKUP(CONCATENATE($A1257,"_",$B1257), 'Srbench noise 0'!$A$1:$AH$1291, 18, FALSE),"")</f>
        <v>817.4</v>
      </c>
      <c r="H1257" s="17" t="str">
        <f>_xlfn.IFNA(VLOOKUP(CONCATENATE($A1257,"_",$B1257), 'Srbench noise 0'!$A$1:$AH$1291, 28, FALSE),"")</f>
        <v>-0.075*x1**2 + x1 - x1/(x0 + 1)</v>
      </c>
      <c r="I1257" s="17">
        <f t="shared" si="114"/>
        <v>1</v>
      </c>
      <c r="J1257" s="17">
        <f t="shared" si="115"/>
        <v>1</v>
      </c>
      <c r="K1257" s="4">
        <f t="shared" si="116"/>
        <v>1</v>
      </c>
      <c r="L1257" s="3">
        <f>_xlfn.IFNA(VLOOKUP(CONCATENATE($A1257,"_",$B1257), 'Srbench noise 0.01'!$A$1:$AH$1291, 32, FALSE),"")</f>
        <v>0.98408207999999997</v>
      </c>
      <c r="M1257" s="17">
        <f>_xlfn.IFNA(VLOOKUP(CONCATENATE($A1257,"_",$B1257), 'Srbench noise 0.01'!$A$1:$AH$1291, 34, FALSE),"")</f>
        <v>0.18512207999999999</v>
      </c>
      <c r="N1257" s="17">
        <f>_xlfn.IFNA(VLOOKUP(CONCATENATE($A1257,"_",$B1257), 'Srbench noise 0.01'!$A$1:$AH$1291, 16, FALSE),"")</f>
        <v>24</v>
      </c>
      <c r="O1257" s="17">
        <f>_xlfn.IFNA(VLOOKUP(CONCATENATE($A1257,"_",$B1257), 'Srbench noise 0.01'!$A$1:$AH$1291, 18, FALSE),"")</f>
        <v>9.9</v>
      </c>
      <c r="P1257" s="17" t="str">
        <f>_xlfn.IFNA(VLOOKUP(CONCATENATE($A1257,"_",$B1257), 'Srbench noise 0.01'!$A$1:$AH$1291, 28, FALSE),"")</f>
        <v>-0.97*x0 - 1.24*x1 + 2.07*(x0*x1 - x0)**0.5 + 5.43 - 7.96/x1</v>
      </c>
      <c r="Q1257" s="17">
        <f t="shared" si="117"/>
        <v>0</v>
      </c>
      <c r="R1257" s="17">
        <f t="shared" si="118"/>
        <v>0</v>
      </c>
      <c r="S1257" s="4">
        <f t="shared" si="119"/>
        <v>0</v>
      </c>
    </row>
    <row r="1258" spans="1:19" x14ac:dyDescent="0.25">
      <c r="A1258" t="s">
        <v>17</v>
      </c>
      <c r="B1258">
        <v>15795</v>
      </c>
      <c r="C1258" t="str">
        <f>VLOOKUP(A1258,'srbench true models'!$A$1:$B$133,2,FALSE)</f>
        <v xml:space="preserve"> y * ( (x)/(1+x) - 0.075 * y )</v>
      </c>
      <c r="D1258" s="3">
        <f>_xlfn.IFNA(VLOOKUP(CONCATENATE($A1258,"_",$B1258), 'Srbench noise 0'!$A$1:$AH$1291, 32, FALSE),"")</f>
        <v>1</v>
      </c>
      <c r="E1258" s="17">
        <f>_xlfn.IFNA(VLOOKUP(CONCATENATE($A1258,"_",$B1258), 'Srbench noise 0'!$A$1:$AH$1291, 34, FALSE),"")</f>
        <v>0</v>
      </c>
      <c r="F1258" s="17">
        <f>_xlfn.IFNA(VLOOKUP(CONCATENATE($A1258,"_",$B1258), 'Srbench noise 0'!$A$1:$AH$1291, 16, FALSE),"")</f>
        <v>15</v>
      </c>
      <c r="G1258" s="17">
        <f>_xlfn.IFNA(VLOOKUP(CONCATENATE($A1258,"_",$B1258), 'Srbench noise 0'!$A$1:$AH$1291, 18, FALSE),"")</f>
        <v>55.9</v>
      </c>
      <c r="H1258" s="17" t="str">
        <f>_xlfn.IFNA(VLOOKUP(CONCATENATE($A1258,"_",$B1258), 'Srbench noise 0'!$A$1:$AH$1291, 28, FALSE),"")</f>
        <v>-0.075*x1**2 + x1 - x1/(x0 + 1)</v>
      </c>
      <c r="I1258" s="17">
        <f t="shared" si="114"/>
        <v>1</v>
      </c>
      <c r="J1258" s="17">
        <f t="shared" si="115"/>
        <v>1</v>
      </c>
      <c r="K1258" s="4">
        <f t="shared" si="116"/>
        <v>1</v>
      </c>
      <c r="L1258" s="3">
        <f>_xlfn.IFNA(VLOOKUP(CONCATENATE($A1258,"_",$B1258), 'Srbench noise 0.01'!$A$1:$AH$1291, 32, FALSE),"")</f>
        <v>0.99075564999999999</v>
      </c>
      <c r="M1258" s="17">
        <f>_xlfn.IFNA(VLOOKUP(CONCATENATE($A1258,"_",$B1258), 'Srbench noise 0.01'!$A$1:$AH$1291, 34, FALSE),"")</f>
        <v>0.14475009</v>
      </c>
      <c r="N1258" s="17">
        <f>_xlfn.IFNA(VLOOKUP(CONCATENATE($A1258,"_",$B1258), 'Srbench noise 0.01'!$A$1:$AH$1291, 16, FALSE),"")</f>
        <v>31</v>
      </c>
      <c r="O1258" s="17">
        <f>_xlfn.IFNA(VLOOKUP(CONCATENATE($A1258,"_",$B1258), 'Srbench noise 0.01'!$A$1:$AH$1291, 18, FALSE),"")</f>
        <v>53.4</v>
      </c>
      <c r="P1258" s="17" t="str">
        <f>_xlfn.IFNA(VLOOKUP(CONCATENATE($A1258,"_",$B1258), 'Srbench noise 0.01'!$A$1:$AH$1291, 28, FALSE),"")</f>
        <v>0.89*x1 - 0.5*x1**1.5 + 0.55*(x0**0.5*x1**2 + x0 + x0**(-2))**0.5 - 0.57 - 0.55/x0</v>
      </c>
      <c r="Q1258" s="17">
        <f t="shared" si="117"/>
        <v>0</v>
      </c>
      <c r="R1258" s="17">
        <f t="shared" si="118"/>
        <v>0</v>
      </c>
      <c r="S1258" s="4">
        <f t="shared" si="119"/>
        <v>0</v>
      </c>
    </row>
    <row r="1259" spans="1:19" x14ac:dyDescent="0.25">
      <c r="A1259" t="s">
        <v>17</v>
      </c>
      <c r="B1259">
        <v>16850</v>
      </c>
      <c r="C1259" t="str">
        <f>VLOOKUP(A1259,'srbench true models'!$A$1:$B$133,2,FALSE)</f>
        <v xml:space="preserve"> y * ( (x)/(1+x) - 0.075 * y )</v>
      </c>
      <c r="D1259" s="3">
        <f>_xlfn.IFNA(VLOOKUP(CONCATENATE($A1259,"_",$B1259), 'Srbench noise 0'!$A$1:$AH$1291, 32, FALSE),"")</f>
        <v>0.99978579000000001</v>
      </c>
      <c r="E1259" s="17">
        <f>_xlfn.IFNA(VLOOKUP(CONCATENATE($A1259,"_",$B1259), 'Srbench noise 0'!$A$1:$AH$1291, 34, FALSE),"")</f>
        <v>2.3095089999999999E-2</v>
      </c>
      <c r="F1259" s="17">
        <f>_xlfn.IFNA(VLOOKUP(CONCATENATE($A1259,"_",$B1259), 'Srbench noise 0'!$A$1:$AH$1291, 16, FALSE),"")</f>
        <v>35</v>
      </c>
      <c r="G1259" s="17">
        <f>_xlfn.IFNA(VLOOKUP(CONCATENATE($A1259,"_",$B1259), 'Srbench noise 0'!$A$1:$AH$1291, 18, FALSE),"")</f>
        <v>2586.6</v>
      </c>
      <c r="H1259" s="17" t="str">
        <f>_xlfn.IFNA(VLOOKUP(CONCATENATE($A1259,"_",$B1259), 'Srbench noise 0'!$A$1:$AH$1291, 28, FALSE),"")</f>
        <v>-0.03192215*x1 + 0.09690633*(x0*x1**2)**0.5*cos(log(x0)) + 0.4767343*(x0*x1**2)**0.5 - 0.07550987*(0.24145301*x0 + x1)**2 - 0.00733722</v>
      </c>
      <c r="I1259" s="17">
        <f t="shared" si="114"/>
        <v>1</v>
      </c>
      <c r="J1259" s="17">
        <f t="shared" si="115"/>
        <v>0</v>
      </c>
      <c r="K1259" s="4">
        <f t="shared" si="116"/>
        <v>0</v>
      </c>
      <c r="L1259" s="3">
        <f>_xlfn.IFNA(VLOOKUP(CONCATENATE($A1259,"_",$B1259), 'Srbench noise 0.01'!$A$1:$AH$1291, 32, FALSE),"")</f>
        <v>0.98165716000000003</v>
      </c>
      <c r="M1259" s="17">
        <f>_xlfn.IFNA(VLOOKUP(CONCATENATE($A1259,"_",$B1259), 'Srbench noise 0.01'!$A$1:$AH$1291, 34, FALSE),"")</f>
        <v>0.21371585000000001</v>
      </c>
      <c r="N1259" s="17">
        <f>_xlfn.IFNA(VLOOKUP(CONCATENATE($A1259,"_",$B1259), 'Srbench noise 0.01'!$A$1:$AH$1291, 16, FALSE),"")</f>
        <v>31</v>
      </c>
      <c r="O1259" s="17">
        <f>_xlfn.IFNA(VLOOKUP(CONCATENATE($A1259,"_",$B1259), 'Srbench noise 0.01'!$A$1:$AH$1291, 18, FALSE),"")</f>
        <v>38.4</v>
      </c>
      <c r="P1259" s="17" t="str">
        <f>_xlfn.IFNA(VLOOKUP(CONCATENATE($A1259,"_",$B1259), 'Srbench noise 0.01'!$A$1:$AH$1291, 28, FALSE),"")</f>
        <v>-1.39*x0**2/x1**2 - 0.04*x1**2 + 5.24 - 6.63/x1 - 1.52*log(x1**2)/2**x0</v>
      </c>
      <c r="Q1259" s="17">
        <f t="shared" si="117"/>
        <v>0</v>
      </c>
      <c r="R1259" s="17">
        <f t="shared" si="118"/>
        <v>0</v>
      </c>
      <c r="S1259" s="4">
        <f t="shared" si="119"/>
        <v>0</v>
      </c>
    </row>
    <row r="1260" spans="1:19" x14ac:dyDescent="0.25">
      <c r="A1260" t="s">
        <v>17</v>
      </c>
      <c r="B1260">
        <v>21962</v>
      </c>
      <c r="C1260" t="str">
        <f>VLOOKUP(A1260,'srbench true models'!$A$1:$B$133,2,FALSE)</f>
        <v xml:space="preserve"> y * ( (x)/(1+x) - 0.075 * y )</v>
      </c>
      <c r="D1260" s="3">
        <f>_xlfn.IFNA(VLOOKUP(CONCATENATE($A1260,"_",$B1260), 'Srbench noise 0'!$A$1:$AH$1291, 32, FALSE),"")</f>
        <v>1</v>
      </c>
      <c r="E1260" s="17">
        <f>_xlfn.IFNA(VLOOKUP(CONCATENATE($A1260,"_",$B1260), 'Srbench noise 0'!$A$1:$AH$1291, 34, FALSE),"")</f>
        <v>0</v>
      </c>
      <c r="F1260" s="17">
        <f>_xlfn.IFNA(VLOOKUP(CONCATENATE($A1260,"_",$B1260), 'Srbench noise 0'!$A$1:$AH$1291, 16, FALSE),"")</f>
        <v>15</v>
      </c>
      <c r="G1260" s="17">
        <f>_xlfn.IFNA(VLOOKUP(CONCATENATE($A1260,"_",$B1260), 'Srbench noise 0'!$A$1:$AH$1291, 18, FALSE),"")</f>
        <v>48.3</v>
      </c>
      <c r="H1260" s="17" t="str">
        <f>_xlfn.IFNA(VLOOKUP(CONCATENATE($A1260,"_",$B1260), 'Srbench noise 0'!$A$1:$AH$1291, 28, FALSE),"")</f>
        <v>-0.075*x1**2 + x1 - x1/(x0 + 1)</v>
      </c>
      <c r="I1260" s="17">
        <f t="shared" si="114"/>
        <v>1</v>
      </c>
      <c r="J1260" s="17">
        <f t="shared" si="115"/>
        <v>1</v>
      </c>
      <c r="K1260" s="4">
        <f t="shared" si="116"/>
        <v>1</v>
      </c>
      <c r="L1260" s="3">
        <f>_xlfn.IFNA(VLOOKUP(CONCATENATE($A1260,"_",$B1260), 'Srbench noise 0.01'!$A$1:$AH$1291, 32, FALSE),"")</f>
        <v>0.99839902000000003</v>
      </c>
      <c r="M1260" s="17">
        <f>_xlfn.IFNA(VLOOKUP(CONCATENATE($A1260,"_",$B1260), 'Srbench noise 0.01'!$A$1:$AH$1291, 34, FALSE),"")</f>
        <v>6.6358799999999996E-2</v>
      </c>
      <c r="N1260" s="17">
        <f>_xlfn.IFNA(VLOOKUP(CONCATENATE($A1260,"_",$B1260), 'Srbench noise 0.01'!$A$1:$AH$1291, 16, FALSE),"")</f>
        <v>45</v>
      </c>
      <c r="O1260" s="17">
        <f>_xlfn.IFNA(VLOOKUP(CONCATENATE($A1260,"_",$B1260), 'Srbench noise 0.01'!$A$1:$AH$1291, 18, FALSE),"")</f>
        <v>76.8</v>
      </c>
      <c r="P1260" s="17" t="str">
        <f>_xlfn.IFNA(VLOOKUP(CONCATENATE($A1260,"_",$B1260), 'Srbench noise 0.01'!$A$1:$AH$1291, 28, FALSE),"")</f>
        <v>0.03*x0**2*log(x1) - 0.01*x1**2*log(x1) - 0.72*x1*exp(-x0/x1) + 0.55 + 3.97*exp(-x0/x1)*log(x1) - 2.99*exp(-x0)*log(x1)</v>
      </c>
      <c r="Q1260" s="17">
        <f t="shared" si="117"/>
        <v>0</v>
      </c>
      <c r="R1260" s="17">
        <f t="shared" si="118"/>
        <v>0</v>
      </c>
      <c r="S1260" s="4">
        <f t="shared" si="119"/>
        <v>0</v>
      </c>
    </row>
    <row r="1261" spans="1:19" x14ac:dyDescent="0.25">
      <c r="A1261" t="s">
        <v>17</v>
      </c>
      <c r="B1261">
        <v>23654</v>
      </c>
      <c r="C1261" t="str">
        <f>VLOOKUP(A1261,'srbench true models'!$A$1:$B$133,2,FALSE)</f>
        <v xml:space="preserve"> y * ( (x)/(1+x) - 0.075 * y )</v>
      </c>
      <c r="D1261" s="3">
        <f>_xlfn.IFNA(VLOOKUP(CONCATENATE($A1261,"_",$B1261), 'Srbench noise 0'!$A$1:$AH$1291, 32, FALSE),"")</f>
        <v>1</v>
      </c>
      <c r="E1261" s="17">
        <f>_xlfn.IFNA(VLOOKUP(CONCATENATE($A1261,"_",$B1261), 'Srbench noise 0'!$A$1:$AH$1291, 34, FALSE),"")</f>
        <v>0</v>
      </c>
      <c r="F1261" s="17">
        <f>_xlfn.IFNA(VLOOKUP(CONCATENATE($A1261,"_",$B1261), 'Srbench noise 0'!$A$1:$AH$1291, 16, FALSE),"")</f>
        <v>14</v>
      </c>
      <c r="G1261" s="17">
        <f>_xlfn.IFNA(VLOOKUP(CONCATENATE($A1261,"_",$B1261), 'Srbench noise 0'!$A$1:$AH$1291, 18, FALSE),"")</f>
        <v>61.8</v>
      </c>
      <c r="H1261" s="17" t="str">
        <f>_xlfn.IFNA(VLOOKUP(CONCATENATE($A1261,"_",$B1261), 'Srbench noise 0'!$A$1:$AH$1291, 28, FALSE),"")</f>
        <v>x0*x1/(x0 + 1) - 0.075*x1**2</v>
      </c>
      <c r="I1261" s="17">
        <f t="shared" si="114"/>
        <v>1</v>
      </c>
      <c r="J1261" s="17">
        <f t="shared" si="115"/>
        <v>1</v>
      </c>
      <c r="K1261" s="4">
        <f t="shared" si="116"/>
        <v>1</v>
      </c>
      <c r="L1261" s="3">
        <f>_xlfn.IFNA(VLOOKUP(CONCATENATE($A1261,"_",$B1261), 'Srbench noise 0.01'!$A$1:$AH$1291, 32, FALSE),"")</f>
        <v>0.99639604999999998</v>
      </c>
      <c r="M1261" s="17">
        <f>_xlfn.IFNA(VLOOKUP(CONCATENATE($A1261,"_",$B1261), 'Srbench noise 0.01'!$A$1:$AH$1291, 34, FALSE),"")</f>
        <v>8.9966539999999998E-2</v>
      </c>
      <c r="N1261" s="17">
        <f>_xlfn.IFNA(VLOOKUP(CONCATENATE($A1261,"_",$B1261), 'Srbench noise 0.01'!$A$1:$AH$1291, 16, FALSE),"")</f>
        <v>30</v>
      </c>
      <c r="O1261" s="17">
        <f>_xlfn.IFNA(VLOOKUP(CONCATENATE($A1261,"_",$B1261), 'Srbench noise 0.01'!$A$1:$AH$1291, 18, FALSE),"")</f>
        <v>38.6</v>
      </c>
      <c r="P1261" s="17" t="str">
        <f>_xlfn.IFNA(VLOOKUP(CONCATENATE($A1261,"_",$B1261), 'Srbench noise 0.01'!$A$1:$AH$1291, 28, FALSE),"")</f>
        <v>0.13*x0 + 8.93*x0/(x0 + 0.5 + 10/(-0.9*x0 + x1)) - 0.92*x1 + 3.54 - 4.22/x1</v>
      </c>
      <c r="Q1261" s="17">
        <f t="shared" si="117"/>
        <v>0</v>
      </c>
      <c r="R1261" s="17">
        <f t="shared" si="118"/>
        <v>0</v>
      </c>
      <c r="S1261" s="4">
        <f t="shared" si="119"/>
        <v>0</v>
      </c>
    </row>
    <row r="1262" spans="1:19" x14ac:dyDescent="0.25">
      <c r="A1262" t="s">
        <v>17</v>
      </c>
      <c r="B1262">
        <v>28020</v>
      </c>
      <c r="C1262" t="str">
        <f>VLOOKUP(A1262,'srbench true models'!$A$1:$B$133,2,FALSE)</f>
        <v xml:space="preserve"> y * ( (x)/(1+x) - 0.075 * y )</v>
      </c>
      <c r="D1262" s="3">
        <f>_xlfn.IFNA(VLOOKUP(CONCATENATE($A1262,"_",$B1262), 'Srbench noise 0'!$A$1:$AH$1291, 32, FALSE),"")</f>
        <v>1</v>
      </c>
      <c r="E1262" s="17">
        <f>_xlfn.IFNA(VLOOKUP(CONCATENATE($A1262,"_",$B1262), 'Srbench noise 0'!$A$1:$AH$1291, 34, FALSE),"")</f>
        <v>0</v>
      </c>
      <c r="F1262" s="17">
        <f>_xlfn.IFNA(VLOOKUP(CONCATENATE($A1262,"_",$B1262), 'Srbench noise 0'!$A$1:$AH$1291, 16, FALSE),"")</f>
        <v>15</v>
      </c>
      <c r="G1262" s="17">
        <f>_xlfn.IFNA(VLOOKUP(CONCATENATE($A1262,"_",$B1262), 'Srbench noise 0'!$A$1:$AH$1291, 18, FALSE),"")</f>
        <v>1047.4000000000001</v>
      </c>
      <c r="H1262" s="17" t="str">
        <f>_xlfn.IFNA(VLOOKUP(CONCATENATE($A1262,"_",$B1262), 'Srbench noise 0'!$A$1:$AH$1291, 28, FALSE),"")</f>
        <v>-0.075*x1**2 + x1 - x1/(x0 + 1)</v>
      </c>
      <c r="I1262" s="17">
        <f t="shared" si="114"/>
        <v>1</v>
      </c>
      <c r="J1262" s="17">
        <f t="shared" si="115"/>
        <v>1</v>
      </c>
      <c r="K1262" s="4">
        <f t="shared" si="116"/>
        <v>1</v>
      </c>
      <c r="L1262" s="3">
        <f>_xlfn.IFNA(VLOOKUP(CONCATENATE($A1262,"_",$B1262), 'Srbench noise 0.01'!$A$1:$AH$1291, 32, FALSE),"")</f>
        <v>0.98443705999999997</v>
      </c>
      <c r="M1262" s="17">
        <f>_xlfn.IFNA(VLOOKUP(CONCATENATE($A1262,"_",$B1262), 'Srbench noise 0.01'!$A$1:$AH$1291, 34, FALSE),"")</f>
        <v>0.20090195999999999</v>
      </c>
      <c r="N1262" s="17">
        <f>_xlfn.IFNA(VLOOKUP(CONCATENATE($A1262,"_",$B1262), 'Srbench noise 0.01'!$A$1:$AH$1291, 16, FALSE),"")</f>
        <v>25</v>
      </c>
      <c r="O1262" s="17">
        <f>_xlfn.IFNA(VLOOKUP(CONCATENATE($A1262,"_",$B1262), 'Srbench noise 0.01'!$A$1:$AH$1291, 18, FALSE),"")</f>
        <v>16.100000000000001</v>
      </c>
      <c r="P1262" s="17" t="str">
        <f>_xlfn.IFNA(VLOOKUP(CONCATENATE($A1262,"_",$B1262), 'Srbench noise 0.01'!$A$1:$AH$1291, 28, FALSE),"")</f>
        <v>-2.13*x0 + 2.33*x0/x1 - 0.07*x1**2 + 2.9*(x0*x1 + 1)**0.5 - 2.92</v>
      </c>
      <c r="Q1262" s="17">
        <f t="shared" si="117"/>
        <v>0</v>
      </c>
      <c r="R1262" s="17">
        <f t="shared" si="118"/>
        <v>0</v>
      </c>
      <c r="S1262" s="4">
        <f t="shared" si="119"/>
        <v>0</v>
      </c>
    </row>
    <row r="1263" spans="1:19" x14ac:dyDescent="0.25">
      <c r="A1263" t="s">
        <v>17</v>
      </c>
      <c r="B1263">
        <v>29910</v>
      </c>
      <c r="C1263" t="str">
        <f>VLOOKUP(A1263,'srbench true models'!$A$1:$B$133,2,FALSE)</f>
        <v xml:space="preserve"> y * ( (x)/(1+x) - 0.075 * y )</v>
      </c>
      <c r="D1263" s="3">
        <f>_xlfn.IFNA(VLOOKUP(CONCATENATE($A1263,"_",$B1263), 'Srbench noise 0'!$A$1:$AH$1291, 32, FALSE),"")</f>
        <v>1</v>
      </c>
      <c r="E1263" s="17">
        <f>_xlfn.IFNA(VLOOKUP(CONCATENATE($A1263,"_",$B1263), 'Srbench noise 0'!$A$1:$AH$1291, 34, FALSE),"")</f>
        <v>0</v>
      </c>
      <c r="F1263" s="17">
        <f>_xlfn.IFNA(VLOOKUP(CONCATENATE($A1263,"_",$B1263), 'Srbench noise 0'!$A$1:$AH$1291, 16, FALSE),"")</f>
        <v>15</v>
      </c>
      <c r="G1263" s="17">
        <f>_xlfn.IFNA(VLOOKUP(CONCATENATE($A1263,"_",$B1263), 'Srbench noise 0'!$A$1:$AH$1291, 18, FALSE),"")</f>
        <v>364.9</v>
      </c>
      <c r="H1263" s="17" t="str">
        <f>_xlfn.IFNA(VLOOKUP(CONCATENATE($A1263,"_",$B1263), 'Srbench noise 0'!$A$1:$AH$1291, 28, FALSE),"")</f>
        <v>-0.075*x1**2 + x1 - x1/(x0 + 1)</v>
      </c>
      <c r="I1263" s="17">
        <f t="shared" si="114"/>
        <v>1</v>
      </c>
      <c r="J1263" s="17">
        <f t="shared" si="115"/>
        <v>1</v>
      </c>
      <c r="K1263" s="4">
        <f t="shared" si="116"/>
        <v>1</v>
      </c>
      <c r="L1263" s="3">
        <f>_xlfn.IFNA(VLOOKUP(CONCATENATE($A1263,"_",$B1263), 'Srbench noise 0.01'!$A$1:$AH$1291, 32, FALSE),"")</f>
        <v>0.99575919000000002</v>
      </c>
      <c r="M1263" s="17">
        <f>_xlfn.IFNA(VLOOKUP(CONCATENATE($A1263,"_",$B1263), 'Srbench noise 0.01'!$A$1:$AH$1291, 34, FALSE),"")</f>
        <v>0.10214777</v>
      </c>
      <c r="N1263" s="17">
        <f>_xlfn.IFNA(VLOOKUP(CONCATENATE($A1263,"_",$B1263), 'Srbench noise 0.01'!$A$1:$AH$1291, 16, FALSE),"")</f>
        <v>35</v>
      </c>
      <c r="O1263" s="17">
        <f>_xlfn.IFNA(VLOOKUP(CONCATENATE($A1263,"_",$B1263), 'Srbench noise 0.01'!$A$1:$AH$1291, 18, FALSE),"")</f>
        <v>40.5</v>
      </c>
      <c r="P1263" s="17" t="str">
        <f>_xlfn.IFNA(VLOOKUP(CONCATENATE($A1263,"_",$B1263), 'Srbench noise 0.01'!$A$1:$AH$1291, 28, FALSE),"")</f>
        <v>-41.61*x0**2/(6.28*x0 + x1) + 6.59*x0 - 1.5*x1 - 4.22*log(1/x1) - 1.67 + 2.32/(3.14*x0 + x1)</v>
      </c>
      <c r="Q1263" s="17">
        <f t="shared" si="117"/>
        <v>0</v>
      </c>
      <c r="R1263" s="17">
        <f t="shared" si="118"/>
        <v>0</v>
      </c>
      <c r="S1263" s="4">
        <f t="shared" si="119"/>
        <v>0</v>
      </c>
    </row>
    <row r="1264" spans="1:19" x14ac:dyDescent="0.25">
      <c r="A1264" t="s">
        <v>12</v>
      </c>
      <c r="B1264">
        <v>860</v>
      </c>
      <c r="C1264" t="str">
        <f>VLOOKUP(A1264,'srbench true models'!$A$1:$B$133,2,FALSE)</f>
        <v xml:space="preserve"> cot(y) * cos(x)</v>
      </c>
      <c r="D1264" s="3">
        <f>_xlfn.IFNA(VLOOKUP(CONCATENATE($A1264,"_",$B1264), 'Srbench noise 0'!$A$1:$AH$1291, 32, FALSE),"")</f>
        <v>-2.35761105</v>
      </c>
      <c r="E1264" s="17">
        <f>_xlfn.IFNA(VLOOKUP(CONCATENATE($A1264,"_",$B1264), 'Srbench noise 0'!$A$1:$AH$1291, 34, FALSE),"")</f>
        <v>1.2004191399999999</v>
      </c>
      <c r="F1264" s="17">
        <f>_xlfn.IFNA(VLOOKUP(CONCATENATE($A1264,"_",$B1264), 'Srbench noise 0'!$A$1:$AH$1291, 16, FALSE),"")</f>
        <v>32</v>
      </c>
      <c r="G1264" s="17">
        <f>_xlfn.IFNA(VLOOKUP(CONCATENATE($A1264,"_",$B1264), 'Srbench noise 0'!$A$1:$AH$1291, 18, FALSE),"")</f>
        <v>2602.8000000000002</v>
      </c>
      <c r="H1264" s="17" t="str">
        <f>_xlfn.IFNA(VLOOKUP(CONCATENATE($A1264,"_",$B1264), 'Srbench noise 0'!$A$1:$AH$1291, 28, FALSE),"")</f>
        <v>-2.29086984*x0*cos(0.5/x1) + 2.21379827*x0 + 0.10007165*x1 - 1.04881651*cos(0.9486833/x0) - 2.46079883*cos(cos(x1)**2) + 3.51861854</v>
      </c>
      <c r="I1264" s="17">
        <f t="shared" si="114"/>
        <v>0</v>
      </c>
      <c r="J1264" s="17">
        <f t="shared" si="115"/>
        <v>0</v>
      </c>
      <c r="K1264" s="4">
        <f t="shared" si="116"/>
        <v>0</v>
      </c>
      <c r="L1264" s="3">
        <f>_xlfn.IFNA(VLOOKUP(CONCATENATE($A1264,"_",$B1264), 'Srbench noise 0.01'!$A$1:$AH$1291, 32, FALSE),"")</f>
        <v>-2.3497775299999999</v>
      </c>
      <c r="M1264" s="17">
        <f>_xlfn.IFNA(VLOOKUP(CONCATENATE($A1264,"_",$B1264), 'Srbench noise 0.01'!$A$1:$AH$1291, 34, FALSE),"")</f>
        <v>1.19901799</v>
      </c>
      <c r="N1264" s="17">
        <f>_xlfn.IFNA(VLOOKUP(CONCATENATE($A1264,"_",$B1264), 'Srbench noise 0.01'!$A$1:$AH$1291, 16, FALSE),"")</f>
        <v>32</v>
      </c>
      <c r="O1264" s="17">
        <f>_xlfn.IFNA(VLOOKUP(CONCATENATE($A1264,"_",$B1264), 'Srbench noise 0.01'!$A$1:$AH$1291, 18, FALSE),"")</f>
        <v>41.3</v>
      </c>
      <c r="P1264" s="17" t="str">
        <f>_xlfn.IFNA(VLOOKUP(CONCATENATE($A1264,"_",$B1264), 'Srbench noise 0.01'!$A$1:$AH$1291, 28, FALSE),"")</f>
        <v>-2.29*x0*cos(0.5/x1) + 2.21*x0 + 0.1*x1 - 1.05*cos(0.95/x0) - 2.44*cos(cos(x1)**2) + 3.5</v>
      </c>
      <c r="Q1264" s="17">
        <f t="shared" si="117"/>
        <v>0</v>
      </c>
      <c r="R1264" s="17">
        <f t="shared" si="118"/>
        <v>0</v>
      </c>
      <c r="S1264" s="4">
        <f t="shared" si="119"/>
        <v>0</v>
      </c>
    </row>
    <row r="1265" spans="1:19" x14ac:dyDescent="0.25">
      <c r="A1265" t="s">
        <v>12</v>
      </c>
      <c r="B1265">
        <v>4426</v>
      </c>
      <c r="C1265" t="str">
        <f>VLOOKUP(A1265,'srbench true models'!$A$1:$B$133,2,FALSE)</f>
        <v xml:space="preserve"> cot(y) * cos(x)</v>
      </c>
      <c r="D1265" s="3">
        <f>_xlfn.IFNA(VLOOKUP(CONCATENATE($A1265,"_",$B1265), 'Srbench noise 0'!$A$1:$AH$1291, 32, FALSE),"")</f>
        <v>0.90056546999999998</v>
      </c>
      <c r="E1265" s="17">
        <f>_xlfn.IFNA(VLOOKUP(CONCATENATE($A1265,"_",$B1265), 'Srbench noise 0'!$A$1:$AH$1291, 34, FALSE),"")</f>
        <v>0.23291856999999999</v>
      </c>
      <c r="F1265" s="17">
        <f>_xlfn.IFNA(VLOOKUP(CONCATENATE($A1265,"_",$B1265), 'Srbench noise 0'!$A$1:$AH$1291, 16, FALSE),"")</f>
        <v>23</v>
      </c>
      <c r="G1265" s="17">
        <f>_xlfn.IFNA(VLOOKUP(CONCATENATE($A1265,"_",$B1265), 'Srbench noise 0'!$A$1:$AH$1291, 18, FALSE),"")</f>
        <v>2205.8000000000002</v>
      </c>
      <c r="H1265" s="17" t="str">
        <f>_xlfn.IFNA(VLOOKUP(CONCATENATE($A1265,"_",$B1265), 'Srbench noise 0'!$A$1:$AH$1291, 28, FALSE),"")</f>
        <v>0.00010429*x1**10 + 0.1605575*x1 + 3.06307103*cos(0.5/x1) - 2.91479255 - 0.40029613/x1</v>
      </c>
      <c r="I1265" s="17">
        <f t="shared" si="114"/>
        <v>0</v>
      </c>
      <c r="J1265" s="17">
        <f t="shared" si="115"/>
        <v>0</v>
      </c>
      <c r="K1265" s="4">
        <f t="shared" si="116"/>
        <v>0</v>
      </c>
      <c r="L1265" s="3">
        <f>_xlfn.IFNA(VLOOKUP(CONCATENATE($A1265,"_",$B1265), 'Srbench noise 0.01'!$A$1:$AH$1291, 32, FALSE),"")</f>
        <v>0.60653577000000003</v>
      </c>
      <c r="M1265" s="17">
        <f>_xlfn.IFNA(VLOOKUP(CONCATENATE($A1265,"_",$B1265), 'Srbench noise 0.01'!$A$1:$AH$1291, 34, FALSE),"")</f>
        <v>0.46332756000000003</v>
      </c>
      <c r="N1265" s="17">
        <f>_xlfn.IFNA(VLOOKUP(CONCATENATE($A1265,"_",$B1265), 'Srbench noise 0.01'!$A$1:$AH$1291, 16, FALSE),"")</f>
        <v>18</v>
      </c>
      <c r="O1265" s="17">
        <f>_xlfn.IFNA(VLOOKUP(CONCATENATE($A1265,"_",$B1265), 'Srbench noise 0.01'!$A$1:$AH$1291, 18, FALSE),"")</f>
        <v>1740.3</v>
      </c>
      <c r="P1265" s="17" t="str">
        <f>_xlfn.IFNA(VLOOKUP(CONCATENATE($A1265,"_",$B1265), 'Srbench noise 0.01'!$A$1:$AH$1291, 28, FALSE),"")</f>
        <v>0.16*x1 + 3.07*cos(0.5/x1) - 2.92 - 0.4/x1</v>
      </c>
      <c r="Q1265" s="17">
        <f t="shared" si="117"/>
        <v>0</v>
      </c>
      <c r="R1265" s="17">
        <f t="shared" si="118"/>
        <v>0</v>
      </c>
      <c r="S1265" s="4">
        <f t="shared" si="119"/>
        <v>0</v>
      </c>
    </row>
    <row r="1266" spans="1:19" x14ac:dyDescent="0.25">
      <c r="A1266" t="s">
        <v>12</v>
      </c>
      <c r="B1266">
        <v>5390</v>
      </c>
      <c r="C1266" t="str">
        <f>VLOOKUP(A1266,'srbench true models'!$A$1:$B$133,2,FALSE)</f>
        <v xml:space="preserve"> cot(y) * cos(x)</v>
      </c>
      <c r="D1266" s="3">
        <f>_xlfn.IFNA(VLOOKUP(CONCATENATE($A1266,"_",$B1266), 'Srbench noise 0'!$A$1:$AH$1291, 32, FALSE),"")</f>
        <v>0.94010044000000004</v>
      </c>
      <c r="E1266" s="17">
        <f>_xlfn.IFNA(VLOOKUP(CONCATENATE($A1266,"_",$B1266), 'Srbench noise 0'!$A$1:$AH$1291, 34, FALSE),"")</f>
        <v>0.15972090999999999</v>
      </c>
      <c r="F1266" s="17">
        <f>_xlfn.IFNA(VLOOKUP(CONCATENATE($A1266,"_",$B1266), 'Srbench noise 0'!$A$1:$AH$1291, 16, FALSE),"")</f>
        <v>29</v>
      </c>
      <c r="G1266" s="17">
        <f>_xlfn.IFNA(VLOOKUP(CONCATENATE($A1266,"_",$B1266), 'Srbench noise 0'!$A$1:$AH$1291, 18, FALSE),"")</f>
        <v>2447.1</v>
      </c>
      <c r="H1266" s="17" t="str">
        <f>_xlfn.IFNA(VLOOKUP(CONCATENATE($A1266,"_",$B1266), 'Srbench noise 0'!$A$1:$AH$1291, 28, FALSE),"")</f>
        <v>-1.08927913*exp(1/x1) + 0.00129637*exp(x1**2) - 6.15e-6*exp(3.14159265*x0*x1) + 1.3506047 + 1.91621348/(x1 + sin(x1))</v>
      </c>
      <c r="I1266" s="17">
        <f t="shared" si="114"/>
        <v>0</v>
      </c>
      <c r="J1266" s="17">
        <f t="shared" si="115"/>
        <v>0</v>
      </c>
      <c r="K1266" s="4">
        <f t="shared" si="116"/>
        <v>0</v>
      </c>
      <c r="L1266" s="3">
        <f>_xlfn.IFNA(VLOOKUP(CONCATENATE($A1266,"_",$B1266), 'Srbench noise 0.01'!$A$1:$AH$1291, 32, FALSE),"")</f>
        <v>0.82707233999999996</v>
      </c>
      <c r="M1266" s="17">
        <f>_xlfn.IFNA(VLOOKUP(CONCATENATE($A1266,"_",$B1266), 'Srbench noise 0.01'!$A$1:$AH$1291, 34, FALSE),"")</f>
        <v>0.27138272000000002</v>
      </c>
      <c r="N1266" s="17">
        <f>_xlfn.IFNA(VLOOKUP(CONCATENATE($A1266,"_",$B1266), 'Srbench noise 0.01'!$A$1:$AH$1291, 16, FALSE),"")</f>
        <v>28</v>
      </c>
      <c r="O1266" s="17">
        <f>_xlfn.IFNA(VLOOKUP(CONCATENATE($A1266,"_",$B1266), 'Srbench noise 0.01'!$A$1:$AH$1291, 18, FALSE),"")</f>
        <v>2261.3000000000002</v>
      </c>
      <c r="P1266" s="17" t="str">
        <f>_xlfn.IFNA(VLOOKUP(CONCATENATE($A1266,"_",$B1266), 'Srbench noise 0.01'!$A$1:$AH$1291, 28, FALSE),"")</f>
        <v>-0.01*x0**2*exp(1/(x1 - 0.5))*sin(x1) + 0.27*sin(x1) + 0.28 - 0.17*sin(x1)**2/x1**4</v>
      </c>
      <c r="Q1266" s="17">
        <f t="shared" si="117"/>
        <v>0</v>
      </c>
      <c r="R1266" s="17">
        <f t="shared" si="118"/>
        <v>0</v>
      </c>
      <c r="S1266" s="4">
        <f t="shared" si="119"/>
        <v>0</v>
      </c>
    </row>
    <row r="1267" spans="1:19" x14ac:dyDescent="0.25">
      <c r="A1267" t="s">
        <v>12</v>
      </c>
      <c r="B1267">
        <v>14423</v>
      </c>
      <c r="C1267" t="str">
        <f>VLOOKUP(A1267,'srbench true models'!$A$1:$B$133,2,FALSE)</f>
        <v xml:space="preserve"> cot(y) * cos(x)</v>
      </c>
      <c r="D1267" s="3">
        <f>_xlfn.IFNA(VLOOKUP(CONCATENATE($A1267,"_",$B1267), 'Srbench noise 0'!$A$1:$AH$1291, 32, FALSE),"")</f>
        <v>0.98570106999999996</v>
      </c>
      <c r="E1267" s="17">
        <f>_xlfn.IFNA(VLOOKUP(CONCATENATE($A1267,"_",$B1267), 'Srbench noise 0'!$A$1:$AH$1291, 34, FALSE),"")</f>
        <v>8.7036810000000006E-2</v>
      </c>
      <c r="F1267" s="17">
        <f>_xlfn.IFNA(VLOOKUP(CONCATENATE($A1267,"_",$B1267), 'Srbench noise 0'!$A$1:$AH$1291, 16, FALSE),"")</f>
        <v>22</v>
      </c>
      <c r="G1267" s="17">
        <f>_xlfn.IFNA(VLOOKUP(CONCATENATE($A1267,"_",$B1267), 'Srbench noise 0'!$A$1:$AH$1291, 18, FALSE),"")</f>
        <v>1923.2</v>
      </c>
      <c r="H1267" s="17" t="str">
        <f>_xlfn.IFNA(VLOOKUP(CONCATENATE($A1267,"_",$B1267), 'Srbench noise 0'!$A$1:$AH$1291, 28, FALSE),"")</f>
        <v>1.7e-7*x1**16 + 0.13858974*exp(x1) - 0.2560492 - 0.35307898/sin(x1) - 0.23474272/x1**2</v>
      </c>
      <c r="I1267" s="17">
        <f t="shared" si="114"/>
        <v>0</v>
      </c>
      <c r="J1267" s="17">
        <f t="shared" si="115"/>
        <v>0</v>
      </c>
      <c r="K1267" s="4">
        <f t="shared" si="116"/>
        <v>0</v>
      </c>
      <c r="L1267" s="3">
        <f>_xlfn.IFNA(VLOOKUP(CONCATENATE($A1267,"_",$B1267), 'Srbench noise 0.01'!$A$1:$AH$1291, 32, FALSE),"")</f>
        <v>-237.68989594999999</v>
      </c>
      <c r="M1267" s="17">
        <f>_xlfn.IFNA(VLOOKUP(CONCATENATE($A1267,"_",$B1267), 'Srbench noise 0.01'!$A$1:$AH$1291, 34, FALSE),"")</f>
        <v>11.245226300000001</v>
      </c>
      <c r="N1267" s="17">
        <f>_xlfn.IFNA(VLOOKUP(CONCATENATE($A1267,"_",$B1267), 'Srbench noise 0.01'!$A$1:$AH$1291, 16, FALSE),"")</f>
        <v>32</v>
      </c>
      <c r="O1267" s="17">
        <f>_xlfn.IFNA(VLOOKUP(CONCATENATE($A1267,"_",$B1267), 'Srbench noise 0.01'!$A$1:$AH$1291, 18, FALSE),"")</f>
        <v>1702.7</v>
      </c>
      <c r="P1267" s="17" t="str">
        <f>_xlfn.IFNA(VLOOKUP(CONCATENATE($A1267,"_",$B1267), 'Srbench noise 0.01'!$A$1:$AH$1291, 28, FALSE),"")</f>
        <v>0.26*x1 - 1.15*(x0**(-2))**0.5*cos(x1) - 0.12*sin(x1**2 + 10) + 0.1 - 0.62/x1 - 0.23/x1**2</v>
      </c>
      <c r="Q1267" s="17">
        <f t="shared" si="117"/>
        <v>0</v>
      </c>
      <c r="R1267" s="17">
        <f t="shared" si="118"/>
        <v>0</v>
      </c>
      <c r="S1267" s="4">
        <f t="shared" si="119"/>
        <v>0</v>
      </c>
    </row>
    <row r="1268" spans="1:19" x14ac:dyDescent="0.25">
      <c r="A1268" t="s">
        <v>12</v>
      </c>
      <c r="B1268">
        <v>15795</v>
      </c>
      <c r="C1268" t="str">
        <f>VLOOKUP(A1268,'srbench true models'!$A$1:$B$133,2,FALSE)</f>
        <v xml:space="preserve"> cot(y) * cos(x)</v>
      </c>
      <c r="D1268" s="3">
        <f>_xlfn.IFNA(VLOOKUP(CONCATENATE($A1268,"_",$B1268), 'Srbench noise 0'!$A$1:$AH$1291, 32, FALSE),"")</f>
        <v>0.99444452999999999</v>
      </c>
      <c r="E1268" s="17">
        <f>_xlfn.IFNA(VLOOKUP(CONCATENATE($A1268,"_",$B1268), 'Srbench noise 0'!$A$1:$AH$1291, 34, FALSE),"")</f>
        <v>6.7049259999999999E-2</v>
      </c>
      <c r="F1268" s="17">
        <f>_xlfn.IFNA(VLOOKUP(CONCATENATE($A1268,"_",$B1268), 'Srbench noise 0'!$A$1:$AH$1291, 16, FALSE),"")</f>
        <v>36</v>
      </c>
      <c r="G1268" s="17">
        <f>_xlfn.IFNA(VLOOKUP(CONCATENATE($A1268,"_",$B1268), 'Srbench noise 0'!$A$1:$AH$1291, 18, FALSE),"")</f>
        <v>2393.8000000000002</v>
      </c>
      <c r="H1268" s="17" t="str">
        <f>_xlfn.IFNA(VLOOKUP(CONCATENATE($A1268,"_",$B1268), 'Srbench noise 0'!$A$1:$AH$1291, 28, FALSE),"")</f>
        <v>-0.02067104*x0 + 0.15144209*x1 - 0.20336002 + 0.43993862/sin(x1)**2 - 0.41658978/(x1 + sin(1/(x0 - 1 + 0.5/x1))) - 0.64247573/x1**2</v>
      </c>
      <c r="I1268" s="17">
        <f t="shared" si="114"/>
        <v>0</v>
      </c>
      <c r="J1268" s="17">
        <f t="shared" si="115"/>
        <v>0</v>
      </c>
      <c r="K1268" s="4">
        <f t="shared" si="116"/>
        <v>0</v>
      </c>
      <c r="L1268" s="3">
        <f>_xlfn.IFNA(VLOOKUP(CONCATENATE($A1268,"_",$B1268), 'Srbench noise 0.01'!$A$1:$AH$1291, 32, FALSE),"")</f>
        <v>0.99512537999999995</v>
      </c>
      <c r="M1268" s="17">
        <f>_xlfn.IFNA(VLOOKUP(CONCATENATE($A1268,"_",$B1268), 'Srbench noise 0.01'!$A$1:$AH$1291, 34, FALSE),"")</f>
        <v>6.2806440000000005E-2</v>
      </c>
      <c r="N1268" s="17">
        <f>_xlfn.IFNA(VLOOKUP(CONCATENATE($A1268,"_",$B1268), 'Srbench noise 0.01'!$A$1:$AH$1291, 16, FALSE),"")</f>
        <v>36</v>
      </c>
      <c r="O1268" s="17">
        <f>_xlfn.IFNA(VLOOKUP(CONCATENATE($A1268,"_",$B1268), 'Srbench noise 0.01'!$A$1:$AH$1291, 18, FALSE),"")</f>
        <v>2268.1</v>
      </c>
      <c r="P1268" s="17" t="str">
        <f>_xlfn.IFNA(VLOOKUP(CONCATENATE($A1268,"_",$B1268), 'Srbench noise 0.01'!$A$1:$AH$1291, 28, FALSE),"")</f>
        <v>-0.02*x0 + 0.15*x1 - 0.2 + 0.44/sin(x1)**2 - 0.42/(x1 + sin(1/(x0 - 1 + 0.5/x1))) - 0.64/x1**2</v>
      </c>
      <c r="Q1268" s="17">
        <f t="shared" si="117"/>
        <v>0</v>
      </c>
      <c r="R1268" s="17">
        <f t="shared" si="118"/>
        <v>0</v>
      </c>
      <c r="S1268" s="4">
        <f t="shared" si="119"/>
        <v>0</v>
      </c>
    </row>
    <row r="1269" spans="1:19" x14ac:dyDescent="0.25">
      <c r="A1269" t="s">
        <v>12</v>
      </c>
      <c r="B1269">
        <v>16850</v>
      </c>
      <c r="C1269" t="str">
        <f>VLOOKUP(A1269,'srbench true models'!$A$1:$B$133,2,FALSE)</f>
        <v xml:space="preserve"> cot(y) * cos(x)</v>
      </c>
      <c r="D1269" s="3">
        <f>_xlfn.IFNA(VLOOKUP(CONCATENATE($A1269,"_",$B1269), 'Srbench noise 0'!$A$1:$AH$1291, 32, FALSE),"")</f>
        <v>0.94580633999999997</v>
      </c>
      <c r="E1269" s="17">
        <f>_xlfn.IFNA(VLOOKUP(CONCATENATE($A1269,"_",$B1269), 'Srbench noise 0'!$A$1:$AH$1291, 34, FALSE),"")</f>
        <v>8.6526210000000006E-2</v>
      </c>
      <c r="F1269" s="17">
        <f>_xlfn.IFNA(VLOOKUP(CONCATENATE($A1269,"_",$B1269), 'Srbench noise 0'!$A$1:$AH$1291, 16, FALSE),"")</f>
        <v>22</v>
      </c>
      <c r="G1269" s="17">
        <f>_xlfn.IFNA(VLOOKUP(CONCATENATE($A1269,"_",$B1269), 'Srbench noise 0'!$A$1:$AH$1291, 18, FALSE),"")</f>
        <v>2127.1</v>
      </c>
      <c r="H1269" s="17" t="str">
        <f>_xlfn.IFNA(VLOOKUP(CONCATENATE($A1269,"_",$B1269), 'Srbench noise 0'!$A$1:$AH$1291, 28, FALSE),"")</f>
        <v>1.292e-5*x1**12 + 0.12348388*x1 + 0.23993385 - 2.04639122/(x1 - 0.25) + 1.79087907/x1</v>
      </c>
      <c r="I1269" s="17">
        <f t="shared" si="114"/>
        <v>0</v>
      </c>
      <c r="J1269" s="17">
        <f t="shared" si="115"/>
        <v>0</v>
      </c>
      <c r="K1269" s="4">
        <f t="shared" si="116"/>
        <v>0</v>
      </c>
      <c r="L1269" s="3">
        <f>_xlfn.IFNA(VLOOKUP(CONCATENATE($A1269,"_",$B1269), 'Srbench noise 0.01'!$A$1:$AH$1291, 32, FALSE),"")</f>
        <v>0.26031124999999999</v>
      </c>
      <c r="M1269" s="17">
        <f>_xlfn.IFNA(VLOOKUP(CONCATENATE($A1269,"_",$B1269), 'Srbench noise 0.01'!$A$1:$AH$1291, 34, FALSE),"")</f>
        <v>0.31966709999999998</v>
      </c>
      <c r="N1269" s="17">
        <f>_xlfn.IFNA(VLOOKUP(CONCATENATE($A1269,"_",$B1269), 'Srbench noise 0.01'!$A$1:$AH$1291, 16, FALSE),"")</f>
        <v>17</v>
      </c>
      <c r="O1269" s="17">
        <f>_xlfn.IFNA(VLOOKUP(CONCATENATE($A1269,"_",$B1269), 'Srbench noise 0.01'!$A$1:$AH$1291, 18, FALSE),"")</f>
        <v>1820.1</v>
      </c>
      <c r="P1269" s="17" t="str">
        <f>_xlfn.IFNA(VLOOKUP(CONCATENATE($A1269,"_",$B1269), 'Srbench noise 0.01'!$A$1:$AH$1291, 28, FALSE),"")</f>
        <v>0.12*x1 + 0.24 - 2.04/(x1 - 0.25) + 1.79/x1</v>
      </c>
      <c r="Q1269" s="17">
        <f t="shared" si="117"/>
        <v>0</v>
      </c>
      <c r="R1269" s="17">
        <f t="shared" si="118"/>
        <v>0</v>
      </c>
      <c r="S1269" s="4">
        <f t="shared" si="119"/>
        <v>0</v>
      </c>
    </row>
    <row r="1270" spans="1:19" x14ac:dyDescent="0.25">
      <c r="A1270" t="s">
        <v>12</v>
      </c>
      <c r="B1270">
        <v>21962</v>
      </c>
      <c r="C1270" t="str">
        <f>VLOOKUP(A1270,'srbench true models'!$A$1:$B$133,2,FALSE)</f>
        <v xml:space="preserve"> cot(y) * cos(x)</v>
      </c>
      <c r="D1270" s="3">
        <f>_xlfn.IFNA(VLOOKUP(CONCATENATE($A1270,"_",$B1270), 'Srbench noise 0'!$A$1:$AH$1291, 32, FALSE),"")</f>
        <v>1</v>
      </c>
      <c r="E1270" s="17">
        <f>_xlfn.IFNA(VLOOKUP(CONCATENATE($A1270,"_",$B1270), 'Srbench noise 0'!$A$1:$AH$1291, 34, FALSE),"")</f>
        <v>0</v>
      </c>
      <c r="F1270" s="17">
        <f>_xlfn.IFNA(VLOOKUP(CONCATENATE($A1270,"_",$B1270), 'Srbench noise 0'!$A$1:$AH$1291, 16, FALSE),"")</f>
        <v>7</v>
      </c>
      <c r="G1270" s="17">
        <f>_xlfn.IFNA(VLOOKUP(CONCATENATE($A1270,"_",$B1270), 'Srbench noise 0'!$A$1:$AH$1291, 18, FALSE),"")</f>
        <v>1352.3</v>
      </c>
      <c r="H1270" s="17" t="str">
        <f>_xlfn.IFNA(VLOOKUP(CONCATENATE($A1270,"_",$B1270), 'Srbench noise 0'!$A$1:$AH$1291, 28, FALSE),"")</f>
        <v>cos(x0)/tan(x1)</v>
      </c>
      <c r="I1270" s="17">
        <f t="shared" si="114"/>
        <v>1</v>
      </c>
      <c r="J1270" s="17">
        <f t="shared" si="115"/>
        <v>1</v>
      </c>
      <c r="K1270" s="4">
        <f t="shared" si="116"/>
        <v>1</v>
      </c>
      <c r="L1270" s="3">
        <f>_xlfn.IFNA(VLOOKUP(CONCATENATE($A1270,"_",$B1270), 'Srbench noise 0.01'!$A$1:$AH$1291, 32, FALSE),"")</f>
        <v>0.28398813000000001</v>
      </c>
      <c r="M1270" s="17">
        <f>_xlfn.IFNA(VLOOKUP(CONCATENATE($A1270,"_",$B1270), 'Srbench noise 0.01'!$A$1:$AH$1291, 34, FALSE),"")</f>
        <v>0.36913583999999999</v>
      </c>
      <c r="N1270" s="17">
        <f>_xlfn.IFNA(VLOOKUP(CONCATENATE($A1270,"_",$B1270), 'Srbench noise 0.01'!$A$1:$AH$1291, 16, FALSE),"")</f>
        <v>22</v>
      </c>
      <c r="O1270" s="17">
        <f>_xlfn.IFNA(VLOOKUP(CONCATENATE($A1270,"_",$B1270), 'Srbench noise 0.01'!$A$1:$AH$1291, 18, FALSE),"")</f>
        <v>126</v>
      </c>
      <c r="P1270" s="17" t="str">
        <f>_xlfn.IFNA(VLOOKUP(CONCATENATE($A1270,"_",$B1270), 'Srbench noise 0.01'!$A$1:$AH$1291, 28, FALSE),"")</f>
        <v>-0.04*x0*(x1 + 1) - 0.03 + 0.3/(0.5 - x1) - 0.18/x1**2</v>
      </c>
      <c r="Q1270" s="17">
        <f t="shared" si="117"/>
        <v>0</v>
      </c>
      <c r="R1270" s="17">
        <f t="shared" si="118"/>
        <v>0</v>
      </c>
      <c r="S1270" s="4">
        <f t="shared" si="119"/>
        <v>0</v>
      </c>
    </row>
    <row r="1271" spans="1:19" x14ac:dyDescent="0.25">
      <c r="A1271" t="s">
        <v>12</v>
      </c>
      <c r="B1271">
        <v>23654</v>
      </c>
      <c r="C1271" t="str">
        <f>VLOOKUP(A1271,'srbench true models'!$A$1:$B$133,2,FALSE)</f>
        <v xml:space="preserve"> cot(y) * cos(x)</v>
      </c>
      <c r="D1271" s="3">
        <f>_xlfn.IFNA(VLOOKUP(CONCATENATE($A1271,"_",$B1271), 'Srbench noise 0'!$A$1:$AH$1291, 32, FALSE),"")</f>
        <v>0.97052384999999997</v>
      </c>
      <c r="E1271" s="17">
        <f>_xlfn.IFNA(VLOOKUP(CONCATENATE($A1271,"_",$B1271), 'Srbench noise 0'!$A$1:$AH$1291, 34, FALSE),"")</f>
        <v>0.12428982</v>
      </c>
      <c r="F1271" s="17">
        <f>_xlfn.IFNA(VLOOKUP(CONCATENATE($A1271,"_",$B1271), 'Srbench noise 0'!$A$1:$AH$1291, 16, FALSE),"")</f>
        <v>30</v>
      </c>
      <c r="G1271" s="17">
        <f>_xlfn.IFNA(VLOOKUP(CONCATENATE($A1271,"_",$B1271), 'Srbench noise 0'!$A$1:$AH$1291, 18, FALSE),"")</f>
        <v>2444.9</v>
      </c>
      <c r="H1271" s="17" t="str">
        <f>_xlfn.IFNA(VLOOKUP(CONCATENATE($A1271,"_",$B1271), 'Srbench noise 0'!$A$1:$AH$1291, 28, FALSE),"")</f>
        <v>9.082e-5*x1**10 + 0.07943245 - 0.09370455/(x0*x1 + 1) - 0.45250837*cos(x1)/(x1 - 0.5) - 0.18760354/x1**2</v>
      </c>
      <c r="I1271" s="17">
        <f t="shared" si="114"/>
        <v>0</v>
      </c>
      <c r="J1271" s="17">
        <f t="shared" si="115"/>
        <v>0</v>
      </c>
      <c r="K1271" s="4">
        <f t="shared" si="116"/>
        <v>0</v>
      </c>
      <c r="L1271" s="3">
        <f>_xlfn.IFNA(VLOOKUP(CONCATENATE($A1271,"_",$B1271), 'Srbench noise 0.01'!$A$1:$AH$1291, 32, FALSE),"")</f>
        <v>-5.4655990000000002E-2</v>
      </c>
      <c r="M1271" s="17">
        <f>_xlfn.IFNA(VLOOKUP(CONCATENATE($A1271,"_",$B1271), 'Srbench noise 0.01'!$A$1:$AH$1291, 34, FALSE),"")</f>
        <v>0.74345653</v>
      </c>
      <c r="N1271" s="17">
        <f>_xlfn.IFNA(VLOOKUP(CONCATENATE($A1271,"_",$B1271), 'Srbench noise 0.01'!$A$1:$AH$1291, 16, FALSE),"")</f>
        <v>16</v>
      </c>
      <c r="O1271" s="17">
        <f>_xlfn.IFNA(VLOOKUP(CONCATENATE($A1271,"_",$B1271), 'Srbench noise 0.01'!$A$1:$AH$1291, 18, FALSE),"")</f>
        <v>240.9</v>
      </c>
      <c r="P1271" s="17" t="str">
        <f>_xlfn.IFNA(VLOOKUP(CONCATENATE($A1271,"_",$B1271), 'Srbench noise 0.01'!$A$1:$AH$1291, 28, FALSE),"")</f>
        <v>0.37*x1 + 0.21 - 0.58/sin(x1) - 0.48/x1**2</v>
      </c>
      <c r="Q1271" s="17">
        <f t="shared" si="117"/>
        <v>0</v>
      </c>
      <c r="R1271" s="17">
        <f t="shared" si="118"/>
        <v>0</v>
      </c>
      <c r="S1271" s="4">
        <f t="shared" si="119"/>
        <v>0</v>
      </c>
    </row>
    <row r="1272" spans="1:19" x14ac:dyDescent="0.25">
      <c r="A1272" t="s">
        <v>12</v>
      </c>
      <c r="B1272">
        <v>28020</v>
      </c>
      <c r="C1272" t="str">
        <f>VLOOKUP(A1272,'srbench true models'!$A$1:$B$133,2,FALSE)</f>
        <v xml:space="preserve"> cot(y) * cos(x)</v>
      </c>
      <c r="D1272" s="3">
        <f>_xlfn.IFNA(VLOOKUP(CONCATENATE($A1272,"_",$B1272), 'Srbench noise 0'!$A$1:$AH$1291, 32, FALSE),"")</f>
        <v>0.95050071000000003</v>
      </c>
      <c r="E1272" s="17">
        <f>_xlfn.IFNA(VLOOKUP(CONCATENATE($A1272,"_",$B1272), 'Srbench noise 0'!$A$1:$AH$1291, 34, FALSE),"")</f>
        <v>8.1761780000000006E-2</v>
      </c>
      <c r="F1272" s="17">
        <f>_xlfn.IFNA(VLOOKUP(CONCATENATE($A1272,"_",$B1272), 'Srbench noise 0'!$A$1:$AH$1291, 16, FALSE),"")</f>
        <v>38</v>
      </c>
      <c r="G1272" s="17">
        <f>_xlfn.IFNA(VLOOKUP(CONCATENATE($A1272,"_",$B1272), 'Srbench noise 0'!$A$1:$AH$1291, 18, FALSE),"")</f>
        <v>1757.7</v>
      </c>
      <c r="H1272" s="17" t="str">
        <f>_xlfn.IFNA(VLOOKUP(CONCATENATE($A1272,"_",$B1272), 'Srbench noise 0'!$A$1:$AH$1291, 28, FALSE),"")</f>
        <v>-2.72e-6*x1*(0**x1)**0.5 + 0.08873255*exp(x1) - 0.1218518 - 0.23968678/(x1 + 1/(x0 - x1 - 0.8)) - 0.13436029/x1 - 0.19503085/x1**2</v>
      </c>
      <c r="I1272" s="17">
        <f t="shared" si="114"/>
        <v>0</v>
      </c>
      <c r="J1272" s="17">
        <f t="shared" si="115"/>
        <v>0</v>
      </c>
      <c r="K1272" s="4">
        <f t="shared" si="116"/>
        <v>0</v>
      </c>
      <c r="L1272" s="3">
        <f>_xlfn.IFNA(VLOOKUP(CONCATENATE($A1272,"_",$B1272), 'Srbench noise 0.01'!$A$1:$AH$1291, 32, FALSE),"")</f>
        <v>0.34858253</v>
      </c>
      <c r="M1272" s="17">
        <f>_xlfn.IFNA(VLOOKUP(CONCATENATE($A1272,"_",$B1272), 'Srbench noise 0.01'!$A$1:$AH$1291, 34, FALSE),"")</f>
        <v>0.29660645000000002</v>
      </c>
      <c r="N1272" s="17">
        <f>_xlfn.IFNA(VLOOKUP(CONCATENATE($A1272,"_",$B1272), 'Srbench noise 0.01'!$A$1:$AH$1291, 16, FALSE),"")</f>
        <v>19</v>
      </c>
      <c r="O1272" s="17">
        <f>_xlfn.IFNA(VLOOKUP(CONCATENATE($A1272,"_",$B1272), 'Srbench noise 0.01'!$A$1:$AH$1291, 18, FALSE),"")</f>
        <v>1862.9</v>
      </c>
      <c r="P1272" s="17" t="str">
        <f>_xlfn.IFNA(VLOOKUP(CONCATENATE($A1272,"_",$B1272), 'Srbench noise 0.01'!$A$1:$AH$1291, 28, FALSE),"")</f>
        <v>-0.79*sin(x1**(-2))*sin(x1 + 0.8)**2 + 0.26 - 0.17/x1**2</v>
      </c>
      <c r="Q1272" s="17">
        <f t="shared" si="117"/>
        <v>0</v>
      </c>
      <c r="R1272" s="17">
        <f t="shared" si="118"/>
        <v>0</v>
      </c>
      <c r="S1272" s="4">
        <f t="shared" si="119"/>
        <v>0</v>
      </c>
    </row>
    <row r="1273" spans="1:19" x14ac:dyDescent="0.25">
      <c r="A1273" t="s">
        <v>12</v>
      </c>
      <c r="B1273">
        <v>29910</v>
      </c>
      <c r="C1273" t="str">
        <f>VLOOKUP(A1273,'srbench true models'!$A$1:$B$133,2,FALSE)</f>
        <v xml:space="preserve"> cot(y) * cos(x)</v>
      </c>
      <c r="D1273" s="3">
        <f>_xlfn.IFNA(VLOOKUP(CONCATENATE($A1273,"_",$B1273), 'Srbench noise 0'!$A$1:$AH$1291, 32, FALSE),"")</f>
        <v>0.87907787999999998</v>
      </c>
      <c r="E1273" s="17">
        <f>_xlfn.IFNA(VLOOKUP(CONCATENATE($A1273,"_",$B1273), 'Srbench noise 0'!$A$1:$AH$1291, 34, FALSE),"")</f>
        <v>0.11097854</v>
      </c>
      <c r="F1273" s="17">
        <f>_xlfn.IFNA(VLOOKUP(CONCATENATE($A1273,"_",$B1273), 'Srbench noise 0'!$A$1:$AH$1291, 16, FALSE),"")</f>
        <v>25</v>
      </c>
      <c r="G1273" s="17">
        <f>_xlfn.IFNA(VLOOKUP(CONCATENATE($A1273,"_",$B1273), 'Srbench noise 0'!$A$1:$AH$1291, 18, FALSE),"")</f>
        <v>2194</v>
      </c>
      <c r="H1273" s="17" t="str">
        <f>_xlfn.IFNA(VLOOKUP(CONCATENATE($A1273,"_",$B1273), 'Srbench noise 0'!$A$1:$AH$1291, 28, FALSE),"")</f>
        <v>0.33484979*x1 + 1.33157833*sin(sin(x1) + 100)**2 - 1.03004821 + 0.55031346/sin(x1)**2 - 0.70825456/x1**2</v>
      </c>
      <c r="I1273" s="17">
        <f t="shared" si="114"/>
        <v>0</v>
      </c>
      <c r="J1273" s="17">
        <f t="shared" si="115"/>
        <v>0</v>
      </c>
      <c r="K1273" s="4">
        <f t="shared" si="116"/>
        <v>0</v>
      </c>
      <c r="L1273" s="3">
        <f>_xlfn.IFNA(VLOOKUP(CONCATENATE($A1273,"_",$B1273), 'Srbench noise 0.01'!$A$1:$AH$1291, 32, FALSE),"")</f>
        <v>5.9373330000000002E-2</v>
      </c>
      <c r="M1273" s="17">
        <f>_xlfn.IFNA(VLOOKUP(CONCATENATE($A1273,"_",$B1273), 'Srbench noise 0.01'!$A$1:$AH$1291, 34, FALSE),"")</f>
        <v>0.30952432000000002</v>
      </c>
      <c r="N1273" s="17">
        <f>_xlfn.IFNA(VLOOKUP(CONCATENATE($A1273,"_",$B1273), 'Srbench noise 0.01'!$A$1:$AH$1291, 16, FALSE),"")</f>
        <v>24</v>
      </c>
      <c r="O1273" s="17">
        <f>_xlfn.IFNA(VLOOKUP(CONCATENATE($A1273,"_",$B1273), 'Srbench noise 0.01'!$A$1:$AH$1291, 18, FALSE),"")</f>
        <v>76.2</v>
      </c>
      <c r="P1273" s="17" t="str">
        <f>_xlfn.IFNA(VLOOKUP(CONCATENATE($A1273,"_",$B1273), 'Srbench noise 0.01'!$A$1:$AH$1291, 28, FALSE),"")</f>
        <v>0.12*x1 + 0.1 + 0.25/(0.71 - x1) - 0.06*log(sin(x1)**10)/x1</v>
      </c>
      <c r="Q1273" s="17">
        <f t="shared" si="117"/>
        <v>0</v>
      </c>
      <c r="R1273" s="17">
        <f t="shared" si="118"/>
        <v>0</v>
      </c>
      <c r="S1273" s="4">
        <f t="shared" si="119"/>
        <v>0</v>
      </c>
    </row>
    <row r="1274" spans="1:19" x14ac:dyDescent="0.25">
      <c r="A1274" t="s">
        <v>9</v>
      </c>
      <c r="B1274">
        <v>860</v>
      </c>
      <c r="C1274" t="str">
        <f>VLOOKUP(A1274,'srbench true models'!$A$1:$B$133,2,FALSE)</f>
        <v xml:space="preserve"> (cos(y)**2 + 0.1 *  sin(y)**2) * sin(x)</v>
      </c>
      <c r="D1274" s="3">
        <f>_xlfn.IFNA(VLOOKUP(CONCATENATE($A1274,"_",$B1274), 'Srbench noise 0'!$A$1:$AH$1291, 32, FALSE),"")</f>
        <v>1</v>
      </c>
      <c r="E1274" s="17">
        <f>_xlfn.IFNA(VLOOKUP(CONCATENATE($A1274,"_",$B1274), 'Srbench noise 0'!$A$1:$AH$1291, 34, FALSE),"")</f>
        <v>0</v>
      </c>
      <c r="F1274" s="17">
        <f>_xlfn.IFNA(VLOOKUP(CONCATENATE($A1274,"_",$B1274), 'Srbench noise 0'!$A$1:$AH$1291, 16, FALSE),"")</f>
        <v>11</v>
      </c>
      <c r="G1274" s="17">
        <f>_xlfn.IFNA(VLOOKUP(CONCATENATE($A1274,"_",$B1274), 'Srbench noise 0'!$A$1:$AH$1291, 18, FALSE),"")</f>
        <v>275</v>
      </c>
      <c r="H1274" s="17" t="str">
        <f>_xlfn.IFNA(VLOOKUP(CONCATENATE($A1274,"_",$B1274), 'Srbench noise 0'!$A$1:$AH$1291, 28, FALSE),"")</f>
        <v>(0.9*cos(x1)**2 + 0.1)*sin(x0)</v>
      </c>
      <c r="I1274" s="17">
        <f t="shared" si="114"/>
        <v>1</v>
      </c>
      <c r="J1274" s="17">
        <f t="shared" si="115"/>
        <v>1</v>
      </c>
      <c r="K1274" s="4">
        <f t="shared" si="116"/>
        <v>1</v>
      </c>
      <c r="L1274" s="3">
        <f>_xlfn.IFNA(VLOOKUP(CONCATENATE($A1274,"_",$B1274), 'Srbench noise 0.01'!$A$1:$AH$1291, 32, FALSE),"")</f>
        <v>1</v>
      </c>
      <c r="M1274" s="17">
        <f>_xlfn.IFNA(VLOOKUP(CONCATENATE($A1274,"_",$B1274), 'Srbench noise 0.01'!$A$1:$AH$1291, 34, FALSE),"")</f>
        <v>0</v>
      </c>
      <c r="N1274" s="17">
        <f>_xlfn.IFNA(VLOOKUP(CONCATENATE($A1274,"_",$B1274), 'Srbench noise 0.01'!$A$1:$AH$1291, 16, FALSE),"")</f>
        <v>11</v>
      </c>
      <c r="O1274" s="17">
        <f>_xlfn.IFNA(VLOOKUP(CONCATENATE($A1274,"_",$B1274), 'Srbench noise 0.01'!$A$1:$AH$1291, 18, FALSE),"")</f>
        <v>257.2</v>
      </c>
      <c r="P1274" s="17" t="str">
        <f>_xlfn.IFNA(VLOOKUP(CONCATENATE($A1274,"_",$B1274), 'Srbench noise 0.01'!$A$1:$AH$1291, 28, FALSE),"")</f>
        <v>(0.9*cos(x1)**2 + 0.1)*sin(x0)</v>
      </c>
      <c r="Q1274" s="17">
        <f t="shared" si="117"/>
        <v>1</v>
      </c>
      <c r="R1274" s="17">
        <f t="shared" si="118"/>
        <v>1</v>
      </c>
      <c r="S1274" s="4">
        <f t="shared" si="119"/>
        <v>1</v>
      </c>
    </row>
    <row r="1275" spans="1:19" x14ac:dyDescent="0.25">
      <c r="A1275" t="s">
        <v>9</v>
      </c>
      <c r="B1275">
        <v>4426</v>
      </c>
      <c r="C1275" t="str">
        <f>VLOOKUP(A1275,'srbench true models'!$A$1:$B$133,2,FALSE)</f>
        <v xml:space="preserve"> (cos(y)**2 + 0.1 *  sin(y)**2) * sin(x)</v>
      </c>
      <c r="D1275" s="3">
        <f>_xlfn.IFNA(VLOOKUP(CONCATENATE($A1275,"_",$B1275), 'Srbench noise 0'!$A$1:$AH$1291, 32, FALSE),"")</f>
        <v>1</v>
      </c>
      <c r="E1275" s="17">
        <f>_xlfn.IFNA(VLOOKUP(CONCATENATE($A1275,"_",$B1275), 'Srbench noise 0'!$A$1:$AH$1291, 34, FALSE),"")</f>
        <v>0</v>
      </c>
      <c r="F1275" s="17">
        <f>_xlfn.IFNA(VLOOKUP(CONCATENATE($A1275,"_",$B1275), 'Srbench noise 0'!$A$1:$AH$1291, 16, FALSE),"")</f>
        <v>11</v>
      </c>
      <c r="G1275" s="17">
        <f>_xlfn.IFNA(VLOOKUP(CONCATENATE($A1275,"_",$B1275), 'Srbench noise 0'!$A$1:$AH$1291, 18, FALSE),"")</f>
        <v>615.6</v>
      </c>
      <c r="H1275" s="17" t="str">
        <f>_xlfn.IFNA(VLOOKUP(CONCATENATE($A1275,"_",$B1275), 'Srbench noise 0'!$A$1:$AH$1291, 28, FALSE),"")</f>
        <v>(0.45*cos(2*x1) + 0.55)*sin(x0)</v>
      </c>
      <c r="I1275" s="17">
        <f t="shared" si="114"/>
        <v>1</v>
      </c>
      <c r="J1275" s="17">
        <f t="shared" si="115"/>
        <v>1</v>
      </c>
      <c r="K1275" s="4">
        <f t="shared" si="116"/>
        <v>1</v>
      </c>
      <c r="L1275" s="3">
        <f>_xlfn.IFNA(VLOOKUP(CONCATENATE($A1275,"_",$B1275), 'Srbench noise 0.01'!$A$1:$AH$1291, 32, FALSE),"")</f>
        <v>1</v>
      </c>
      <c r="M1275" s="17">
        <f>_xlfn.IFNA(VLOOKUP(CONCATENATE($A1275,"_",$B1275), 'Srbench noise 0.01'!$A$1:$AH$1291, 34, FALSE),"")</f>
        <v>0</v>
      </c>
      <c r="N1275" s="17">
        <f>_xlfn.IFNA(VLOOKUP(CONCATENATE($A1275,"_",$B1275), 'Srbench noise 0.01'!$A$1:$AH$1291, 16, FALSE),"")</f>
        <v>11</v>
      </c>
      <c r="O1275" s="17">
        <f>_xlfn.IFNA(VLOOKUP(CONCATENATE($A1275,"_",$B1275), 'Srbench noise 0.01'!$A$1:$AH$1291, 18, FALSE),"")</f>
        <v>479.9</v>
      </c>
      <c r="P1275" s="17" t="str">
        <f>_xlfn.IFNA(VLOOKUP(CONCATENATE($A1275,"_",$B1275), 'Srbench noise 0.01'!$A$1:$AH$1291, 28, FALSE),"")</f>
        <v>(0.45*cos(2*x1) + 0.55)*sin(x0)</v>
      </c>
      <c r="Q1275" s="17">
        <f t="shared" si="117"/>
        <v>1</v>
      </c>
      <c r="R1275" s="17">
        <f t="shared" si="118"/>
        <v>1</v>
      </c>
      <c r="S1275" s="4">
        <f t="shared" si="119"/>
        <v>1</v>
      </c>
    </row>
    <row r="1276" spans="1:19" x14ac:dyDescent="0.25">
      <c r="A1276" t="s">
        <v>9</v>
      </c>
      <c r="B1276">
        <v>5390</v>
      </c>
      <c r="C1276" t="str">
        <f>VLOOKUP(A1276,'srbench true models'!$A$1:$B$133,2,FALSE)</f>
        <v xml:space="preserve"> (cos(y)**2 + 0.1 *  sin(y)**2) * sin(x)</v>
      </c>
      <c r="D1276" s="3">
        <f>_xlfn.IFNA(VLOOKUP(CONCATENATE($A1276,"_",$B1276), 'Srbench noise 0'!$A$1:$AH$1291, 32, FALSE),"")</f>
        <v>1</v>
      </c>
      <c r="E1276" s="17">
        <f>_xlfn.IFNA(VLOOKUP(CONCATENATE($A1276,"_",$B1276), 'Srbench noise 0'!$A$1:$AH$1291, 34, FALSE),"")</f>
        <v>0</v>
      </c>
      <c r="F1276" s="17">
        <f>_xlfn.IFNA(VLOOKUP(CONCATENATE($A1276,"_",$B1276), 'Srbench noise 0'!$A$1:$AH$1291, 16, FALSE),"")</f>
        <v>11</v>
      </c>
      <c r="G1276" s="17">
        <f>_xlfn.IFNA(VLOOKUP(CONCATENATE($A1276,"_",$B1276), 'Srbench noise 0'!$A$1:$AH$1291, 18, FALSE),"")</f>
        <v>2109.8000000000002</v>
      </c>
      <c r="H1276" s="17" t="str">
        <f>_xlfn.IFNA(VLOOKUP(CONCATENATE($A1276,"_",$B1276), 'Srbench noise 0'!$A$1:$AH$1291, 28, FALSE),"")</f>
        <v>(1 - 0.9*sin(x1)**2)*sin(x0)</v>
      </c>
      <c r="I1276" s="17">
        <f t="shared" si="114"/>
        <v>1</v>
      </c>
      <c r="J1276" s="17">
        <f t="shared" si="115"/>
        <v>1</v>
      </c>
      <c r="K1276" s="4">
        <f t="shared" si="116"/>
        <v>1</v>
      </c>
      <c r="L1276" s="3">
        <f>_xlfn.IFNA(VLOOKUP(CONCATENATE($A1276,"_",$B1276), 'Srbench noise 0.01'!$A$1:$AH$1291, 32, FALSE),"")</f>
        <v>0.79213323000000002</v>
      </c>
      <c r="M1276" s="17">
        <f>_xlfn.IFNA(VLOOKUP(CONCATENATE($A1276,"_",$B1276), 'Srbench noise 0.01'!$A$1:$AH$1291, 34, FALSE),"")</f>
        <v>0.10589517</v>
      </c>
      <c r="N1276" s="17">
        <f>_xlfn.IFNA(VLOOKUP(CONCATENATE($A1276,"_",$B1276), 'Srbench noise 0.01'!$A$1:$AH$1291, 16, FALSE),"")</f>
        <v>32</v>
      </c>
      <c r="O1276" s="17">
        <f>_xlfn.IFNA(VLOOKUP(CONCATENATE($A1276,"_",$B1276), 'Srbench noise 0.01'!$A$1:$AH$1291, 18, FALSE),"")</f>
        <v>848.8</v>
      </c>
      <c r="P1276" s="17" t="str">
        <f>_xlfn.IFNA(VLOOKUP(CONCATENATE($A1276,"_",$B1276), 'Srbench noise 0.01'!$A$1:$AH$1291, 28, FALSE),"")</f>
        <v>0.21*x0 - 0.21*x0/sin(x1) - 0.05*x0/(0.2*sin(x1) + 1)**10 + 0.12*sin(x0) - 0.04 - 0.06/x1</v>
      </c>
      <c r="Q1276" s="17">
        <f t="shared" si="117"/>
        <v>0</v>
      </c>
      <c r="R1276" s="17">
        <f t="shared" si="118"/>
        <v>0</v>
      </c>
      <c r="S1276" s="4">
        <f t="shared" si="119"/>
        <v>0</v>
      </c>
    </row>
    <row r="1277" spans="1:19" x14ac:dyDescent="0.25">
      <c r="A1277" t="s">
        <v>9</v>
      </c>
      <c r="B1277">
        <v>14423</v>
      </c>
      <c r="C1277" t="str">
        <f>VLOOKUP(A1277,'srbench true models'!$A$1:$B$133,2,FALSE)</f>
        <v xml:space="preserve"> (cos(y)**2 + 0.1 *  sin(y)**2) * sin(x)</v>
      </c>
      <c r="D1277" s="3">
        <f>_xlfn.IFNA(VLOOKUP(CONCATENATE($A1277,"_",$B1277), 'Srbench noise 0'!$A$1:$AH$1291, 32, FALSE),"")</f>
        <v>1</v>
      </c>
      <c r="E1277" s="17">
        <f>_xlfn.IFNA(VLOOKUP(CONCATENATE($A1277,"_",$B1277), 'Srbench noise 0'!$A$1:$AH$1291, 34, FALSE),"")</f>
        <v>0</v>
      </c>
      <c r="F1277" s="17">
        <f>_xlfn.IFNA(VLOOKUP(CONCATENATE($A1277,"_",$B1277), 'Srbench noise 0'!$A$1:$AH$1291, 16, FALSE),"")</f>
        <v>11</v>
      </c>
      <c r="G1277" s="17">
        <f>_xlfn.IFNA(VLOOKUP(CONCATENATE($A1277,"_",$B1277), 'Srbench noise 0'!$A$1:$AH$1291, 18, FALSE),"")</f>
        <v>422.6</v>
      </c>
      <c r="H1277" s="17" t="str">
        <f>_xlfn.IFNA(VLOOKUP(CONCATENATE($A1277,"_",$B1277), 'Srbench noise 0'!$A$1:$AH$1291, 28, FALSE),"")</f>
        <v>(1 - 0.9*sin(x1)**2)*sin(x0)</v>
      </c>
      <c r="I1277" s="17">
        <f t="shared" si="114"/>
        <v>1</v>
      </c>
      <c r="J1277" s="17">
        <f t="shared" si="115"/>
        <v>1</v>
      </c>
      <c r="K1277" s="4">
        <f t="shared" si="116"/>
        <v>1</v>
      </c>
      <c r="L1277" s="3">
        <f>_xlfn.IFNA(VLOOKUP(CONCATENATE($A1277,"_",$B1277), 'Srbench noise 0.01'!$A$1:$AH$1291, 32, FALSE),"")</f>
        <v>0.83922070999999998</v>
      </c>
      <c r="M1277" s="17">
        <f>_xlfn.IFNA(VLOOKUP(CONCATENATE($A1277,"_",$B1277), 'Srbench noise 0.01'!$A$1:$AH$1291, 34, FALSE),"")</f>
        <v>9.2368660000000005E-2</v>
      </c>
      <c r="N1277" s="17">
        <f>_xlfn.IFNA(VLOOKUP(CONCATENATE($A1277,"_",$B1277), 'Srbench noise 0.01'!$A$1:$AH$1291, 16, FALSE),"")</f>
        <v>32</v>
      </c>
      <c r="O1277" s="17">
        <f>_xlfn.IFNA(VLOOKUP(CONCATENATE($A1277,"_",$B1277), 'Srbench noise 0.01'!$A$1:$AH$1291, 18, FALSE),"")</f>
        <v>408.2</v>
      </c>
      <c r="P1277" s="17" t="str">
        <f>_xlfn.IFNA(VLOOKUP(CONCATENATE($A1277,"_",$B1277), 'Srbench noise 0.01'!$A$1:$AH$1291, 28, FALSE),"")</f>
        <v>0.09*x0 - 0.07*x0/sin(x1) + 0.55*sin(2/x0)*sin(x1)**5 + 0.46*sin(x0 + 1/x0) - 0.e-2</v>
      </c>
      <c r="Q1277" s="17">
        <f t="shared" si="117"/>
        <v>0</v>
      </c>
      <c r="R1277" s="17">
        <f t="shared" si="118"/>
        <v>0</v>
      </c>
      <c r="S1277" s="4">
        <f t="shared" si="119"/>
        <v>0</v>
      </c>
    </row>
    <row r="1278" spans="1:19" x14ac:dyDescent="0.25">
      <c r="A1278" t="s">
        <v>9</v>
      </c>
      <c r="B1278">
        <v>15795</v>
      </c>
      <c r="C1278" t="str">
        <f>VLOOKUP(A1278,'srbench true models'!$A$1:$B$133,2,FALSE)</f>
        <v xml:space="preserve"> (cos(y)**2 + 0.1 *  sin(y)**2) * sin(x)</v>
      </c>
      <c r="D1278" s="3">
        <f>_xlfn.IFNA(VLOOKUP(CONCATENATE($A1278,"_",$B1278), 'Srbench noise 0'!$A$1:$AH$1291, 32, FALSE),"")</f>
        <v>1</v>
      </c>
      <c r="E1278" s="17">
        <f>_xlfn.IFNA(VLOOKUP(CONCATENATE($A1278,"_",$B1278), 'Srbench noise 0'!$A$1:$AH$1291, 34, FALSE),"")</f>
        <v>0</v>
      </c>
      <c r="F1278" s="17">
        <f>_xlfn.IFNA(VLOOKUP(CONCATENATE($A1278,"_",$B1278), 'Srbench noise 0'!$A$1:$AH$1291, 16, FALSE),"")</f>
        <v>11</v>
      </c>
      <c r="G1278" s="17">
        <f>_xlfn.IFNA(VLOOKUP(CONCATENATE($A1278,"_",$B1278), 'Srbench noise 0'!$A$1:$AH$1291, 18, FALSE),"")</f>
        <v>456.2</v>
      </c>
      <c r="H1278" s="17" t="str">
        <f>_xlfn.IFNA(VLOOKUP(CONCATENATE($A1278,"_",$B1278), 'Srbench noise 0'!$A$1:$AH$1291, 28, FALSE),"")</f>
        <v>(1 - 0.9*sin(x1)**2)*sin(x0)</v>
      </c>
      <c r="I1278" s="17">
        <f t="shared" si="114"/>
        <v>1</v>
      </c>
      <c r="J1278" s="17">
        <f t="shared" si="115"/>
        <v>1</v>
      </c>
      <c r="K1278" s="4">
        <f t="shared" si="116"/>
        <v>1</v>
      </c>
      <c r="L1278" s="3">
        <f>_xlfn.IFNA(VLOOKUP(CONCATENATE($A1278,"_",$B1278), 'Srbench noise 0.01'!$A$1:$AH$1291, 32, FALSE),"")</f>
        <v>1</v>
      </c>
      <c r="M1278" s="17">
        <f>_xlfn.IFNA(VLOOKUP(CONCATENATE($A1278,"_",$B1278), 'Srbench noise 0.01'!$A$1:$AH$1291, 34, FALSE),"")</f>
        <v>0</v>
      </c>
      <c r="N1278" s="17">
        <f>_xlfn.IFNA(VLOOKUP(CONCATENATE($A1278,"_",$B1278), 'Srbench noise 0.01'!$A$1:$AH$1291, 16, FALSE),"")</f>
        <v>11</v>
      </c>
      <c r="O1278" s="17">
        <f>_xlfn.IFNA(VLOOKUP(CONCATENATE($A1278,"_",$B1278), 'Srbench noise 0.01'!$A$1:$AH$1291, 18, FALSE),"")</f>
        <v>486.8</v>
      </c>
      <c r="P1278" s="17" t="str">
        <f>_xlfn.IFNA(VLOOKUP(CONCATENATE($A1278,"_",$B1278), 'Srbench noise 0.01'!$A$1:$AH$1291, 28, FALSE),"")</f>
        <v>(1 - 0.9*sin(x1)**2)*sin(x0)</v>
      </c>
      <c r="Q1278" s="17">
        <f t="shared" si="117"/>
        <v>1</v>
      </c>
      <c r="R1278" s="17">
        <f t="shared" si="118"/>
        <v>1</v>
      </c>
      <c r="S1278" s="4">
        <f t="shared" si="119"/>
        <v>1</v>
      </c>
    </row>
    <row r="1279" spans="1:19" x14ac:dyDescent="0.25">
      <c r="A1279" t="s">
        <v>9</v>
      </c>
      <c r="B1279">
        <v>16850</v>
      </c>
      <c r="C1279" t="str">
        <f>VLOOKUP(A1279,'srbench true models'!$A$1:$B$133,2,FALSE)</f>
        <v xml:space="preserve"> (cos(y)**2 + 0.1 *  sin(y)**2) * sin(x)</v>
      </c>
      <c r="D1279" s="3">
        <f>_xlfn.IFNA(VLOOKUP(CONCATENATE($A1279,"_",$B1279), 'Srbench noise 0'!$A$1:$AH$1291, 32, FALSE),"")</f>
        <v>1</v>
      </c>
      <c r="E1279" s="17">
        <f>_xlfn.IFNA(VLOOKUP(CONCATENATE($A1279,"_",$B1279), 'Srbench noise 0'!$A$1:$AH$1291, 34, FALSE),"")</f>
        <v>0</v>
      </c>
      <c r="F1279" s="17">
        <f>_xlfn.IFNA(VLOOKUP(CONCATENATE($A1279,"_",$B1279), 'Srbench noise 0'!$A$1:$AH$1291, 16, FALSE),"")</f>
        <v>11</v>
      </c>
      <c r="G1279" s="17">
        <f>_xlfn.IFNA(VLOOKUP(CONCATENATE($A1279,"_",$B1279), 'Srbench noise 0'!$A$1:$AH$1291, 18, FALSE),"")</f>
        <v>426.1</v>
      </c>
      <c r="H1279" s="17" t="str">
        <f>_xlfn.IFNA(VLOOKUP(CONCATENATE($A1279,"_",$B1279), 'Srbench noise 0'!$A$1:$AH$1291, 28, FALSE),"")</f>
        <v>(1 - 0.9*sin(x1)**2)*sin(x0)</v>
      </c>
      <c r="I1279" s="17">
        <f t="shared" si="114"/>
        <v>1</v>
      </c>
      <c r="J1279" s="17">
        <f t="shared" si="115"/>
        <v>1</v>
      </c>
      <c r="K1279" s="4">
        <f t="shared" si="116"/>
        <v>1</v>
      </c>
      <c r="L1279" s="3">
        <f>_xlfn.IFNA(VLOOKUP(CONCATENATE($A1279,"_",$B1279), 'Srbench noise 0.01'!$A$1:$AH$1291, 32, FALSE),"")</f>
        <v>1</v>
      </c>
      <c r="M1279" s="17">
        <f>_xlfn.IFNA(VLOOKUP(CONCATENATE($A1279,"_",$B1279), 'Srbench noise 0.01'!$A$1:$AH$1291, 34, FALSE),"")</f>
        <v>0</v>
      </c>
      <c r="N1279" s="17">
        <f>_xlfn.IFNA(VLOOKUP(CONCATENATE($A1279,"_",$B1279), 'Srbench noise 0.01'!$A$1:$AH$1291, 16, FALSE),"")</f>
        <v>11</v>
      </c>
      <c r="O1279" s="17">
        <f>_xlfn.IFNA(VLOOKUP(CONCATENATE($A1279,"_",$B1279), 'Srbench noise 0.01'!$A$1:$AH$1291, 18, FALSE),"")</f>
        <v>974.6</v>
      </c>
      <c r="P1279" s="17" t="str">
        <f>_xlfn.IFNA(VLOOKUP(CONCATENATE($A1279,"_",$B1279), 'Srbench noise 0.01'!$A$1:$AH$1291, 28, FALSE),"")</f>
        <v>(1 - 0.9*sin(x1)**2)*sin(x0)</v>
      </c>
      <c r="Q1279" s="17">
        <f t="shared" si="117"/>
        <v>1</v>
      </c>
      <c r="R1279" s="17">
        <f t="shared" si="118"/>
        <v>1</v>
      </c>
      <c r="S1279" s="4">
        <f t="shared" si="119"/>
        <v>1</v>
      </c>
    </row>
    <row r="1280" spans="1:19" x14ac:dyDescent="0.25">
      <c r="A1280" t="s">
        <v>9</v>
      </c>
      <c r="B1280">
        <v>21962</v>
      </c>
      <c r="C1280" t="str">
        <f>VLOOKUP(A1280,'srbench true models'!$A$1:$B$133,2,FALSE)</f>
        <v xml:space="preserve"> (cos(y)**2 + 0.1 *  sin(y)**2) * sin(x)</v>
      </c>
      <c r="D1280" s="3">
        <f>_xlfn.IFNA(VLOOKUP(CONCATENATE($A1280,"_",$B1280), 'Srbench noise 0'!$A$1:$AH$1291, 32, FALSE),"")</f>
        <v>1</v>
      </c>
      <c r="E1280" s="17">
        <f>_xlfn.IFNA(VLOOKUP(CONCATENATE($A1280,"_",$B1280), 'Srbench noise 0'!$A$1:$AH$1291, 34, FALSE),"")</f>
        <v>0</v>
      </c>
      <c r="F1280" s="17">
        <f>_xlfn.IFNA(VLOOKUP(CONCATENATE($A1280,"_",$B1280), 'Srbench noise 0'!$A$1:$AH$1291, 16, FALSE),"")</f>
        <v>11</v>
      </c>
      <c r="G1280" s="17">
        <f>_xlfn.IFNA(VLOOKUP(CONCATENATE($A1280,"_",$B1280), 'Srbench noise 0'!$A$1:$AH$1291, 18, FALSE),"")</f>
        <v>203.3</v>
      </c>
      <c r="H1280" s="17" t="str">
        <f>_xlfn.IFNA(VLOOKUP(CONCATENATE($A1280,"_",$B1280), 'Srbench noise 0'!$A$1:$AH$1291, 28, FALSE),"")</f>
        <v>(1 - 0.9*sin(x1)**2)*sin(x0)</v>
      </c>
      <c r="I1280" s="17">
        <f t="shared" si="114"/>
        <v>1</v>
      </c>
      <c r="J1280" s="17">
        <f t="shared" si="115"/>
        <v>1</v>
      </c>
      <c r="K1280" s="4">
        <f t="shared" si="116"/>
        <v>1</v>
      </c>
      <c r="L1280" s="3">
        <f>_xlfn.IFNA(VLOOKUP(CONCATENATE($A1280,"_",$B1280), 'Srbench noise 0.01'!$A$1:$AH$1291, 32, FALSE),"")</f>
        <v>1</v>
      </c>
      <c r="M1280" s="17">
        <f>_xlfn.IFNA(VLOOKUP(CONCATENATE($A1280,"_",$B1280), 'Srbench noise 0.01'!$A$1:$AH$1291, 34, FALSE),"")</f>
        <v>0</v>
      </c>
      <c r="N1280" s="17">
        <f>_xlfn.IFNA(VLOOKUP(CONCATENATE($A1280,"_",$B1280), 'Srbench noise 0.01'!$A$1:$AH$1291, 16, FALSE),"")</f>
        <v>11</v>
      </c>
      <c r="O1280" s="17">
        <f>_xlfn.IFNA(VLOOKUP(CONCATENATE($A1280,"_",$B1280), 'Srbench noise 0.01'!$A$1:$AH$1291, 18, FALSE),"")</f>
        <v>178.3</v>
      </c>
      <c r="P1280" s="17" t="str">
        <f>_xlfn.IFNA(VLOOKUP(CONCATENATE($A1280,"_",$B1280), 'Srbench noise 0.01'!$A$1:$AH$1291, 28, FALSE),"")</f>
        <v>(1 - 0.9*sin(x1)**2)*sin(x0)</v>
      </c>
      <c r="Q1280" s="17">
        <f t="shared" si="117"/>
        <v>1</v>
      </c>
      <c r="R1280" s="17">
        <f t="shared" si="118"/>
        <v>1</v>
      </c>
      <c r="S1280" s="4">
        <f t="shared" si="119"/>
        <v>1</v>
      </c>
    </row>
    <row r="1281" spans="1:19" x14ac:dyDescent="0.25">
      <c r="A1281" t="s">
        <v>9</v>
      </c>
      <c r="B1281">
        <v>23654</v>
      </c>
      <c r="C1281" t="str">
        <f>VLOOKUP(A1281,'srbench true models'!$A$1:$B$133,2,FALSE)</f>
        <v xml:space="preserve"> (cos(y)**2 + 0.1 *  sin(y)**2) * sin(x)</v>
      </c>
      <c r="D1281" s="3">
        <f>_xlfn.IFNA(VLOOKUP(CONCATENATE($A1281,"_",$B1281), 'Srbench noise 0'!$A$1:$AH$1291, 32, FALSE),"")</f>
        <v>1</v>
      </c>
      <c r="E1281" s="17">
        <f>_xlfn.IFNA(VLOOKUP(CONCATENATE($A1281,"_",$B1281), 'Srbench noise 0'!$A$1:$AH$1291, 34, FALSE),"")</f>
        <v>0</v>
      </c>
      <c r="F1281" s="17">
        <f>_xlfn.IFNA(VLOOKUP(CONCATENATE($A1281,"_",$B1281), 'Srbench noise 0'!$A$1:$AH$1291, 16, FALSE),"")</f>
        <v>11</v>
      </c>
      <c r="G1281" s="17">
        <f>_xlfn.IFNA(VLOOKUP(CONCATENATE($A1281,"_",$B1281), 'Srbench noise 0'!$A$1:$AH$1291, 18, FALSE),"")</f>
        <v>264</v>
      </c>
      <c r="H1281" s="17" t="str">
        <f>_xlfn.IFNA(VLOOKUP(CONCATENATE($A1281,"_",$B1281), 'Srbench noise 0'!$A$1:$AH$1291, 28, FALSE),"")</f>
        <v>(1 - 0.9*sin(x1)**2)*sin(x0)</v>
      </c>
      <c r="I1281" s="17">
        <f t="shared" si="114"/>
        <v>1</v>
      </c>
      <c r="J1281" s="17">
        <f t="shared" si="115"/>
        <v>1</v>
      </c>
      <c r="K1281" s="4">
        <f t="shared" si="116"/>
        <v>1</v>
      </c>
      <c r="L1281" s="3">
        <f>_xlfn.IFNA(VLOOKUP(CONCATENATE($A1281,"_",$B1281), 'Srbench noise 0.01'!$A$1:$AH$1291, 32, FALSE),"")</f>
        <v>-3.6067863600000001</v>
      </c>
      <c r="M1281" s="17">
        <f>_xlfn.IFNA(VLOOKUP(CONCATENATE($A1281,"_",$B1281), 'Srbench noise 0.01'!$A$1:$AH$1291, 34, FALSE),"")</f>
        <v>0.55577617000000001</v>
      </c>
      <c r="N1281" s="17">
        <f>_xlfn.IFNA(VLOOKUP(CONCATENATE($A1281,"_",$B1281), 'Srbench noise 0.01'!$A$1:$AH$1291, 16, FALSE),"")</f>
        <v>18</v>
      </c>
      <c r="O1281" s="17">
        <f>_xlfn.IFNA(VLOOKUP(CONCATENATE($A1281,"_",$B1281), 'Srbench noise 0.01'!$A$1:$AH$1291, 18, FALSE),"")</f>
        <v>300.89999999999998</v>
      </c>
      <c r="P1281" s="17" t="str">
        <f>_xlfn.IFNA(VLOOKUP(CONCATENATE($A1281,"_",$B1281), 'Srbench noise 0.01'!$A$1:$AH$1291, 28, FALSE),"")</f>
        <v>-54.04*sin(x0) + 175.19*sin(x0)*sin(0.31*sin(x1))/sin(x1)</v>
      </c>
      <c r="Q1281" s="17">
        <f t="shared" si="117"/>
        <v>0</v>
      </c>
      <c r="R1281" s="17">
        <f t="shared" si="118"/>
        <v>0</v>
      </c>
      <c r="S1281" s="4">
        <f t="shared" si="119"/>
        <v>0</v>
      </c>
    </row>
    <row r="1282" spans="1:19" x14ac:dyDescent="0.25">
      <c r="A1282" t="s">
        <v>9</v>
      </c>
      <c r="B1282">
        <v>28020</v>
      </c>
      <c r="C1282" t="str">
        <f>VLOOKUP(A1282,'srbench true models'!$A$1:$B$133,2,FALSE)</f>
        <v xml:space="preserve"> (cos(y)**2 + 0.1 *  sin(y)**2) * sin(x)</v>
      </c>
      <c r="D1282" s="3">
        <f>_xlfn.IFNA(VLOOKUP(CONCATENATE($A1282,"_",$B1282), 'Srbench noise 0'!$A$1:$AH$1291, 32, FALSE),"")</f>
        <v>1</v>
      </c>
      <c r="E1282" s="17">
        <f>_xlfn.IFNA(VLOOKUP(CONCATENATE($A1282,"_",$B1282), 'Srbench noise 0'!$A$1:$AH$1291, 34, FALSE),"")</f>
        <v>0</v>
      </c>
      <c r="F1282" s="17">
        <f>_xlfn.IFNA(VLOOKUP(CONCATENATE($A1282,"_",$B1282), 'Srbench noise 0'!$A$1:$AH$1291, 16, FALSE),"")</f>
        <v>11</v>
      </c>
      <c r="G1282" s="17">
        <f>_xlfn.IFNA(VLOOKUP(CONCATENATE($A1282,"_",$B1282), 'Srbench noise 0'!$A$1:$AH$1291, 18, FALSE),"")</f>
        <v>16.7</v>
      </c>
      <c r="H1282" s="17" t="str">
        <f>_xlfn.IFNA(VLOOKUP(CONCATENATE($A1282,"_",$B1282), 'Srbench noise 0'!$A$1:$AH$1291, 28, FALSE),"")</f>
        <v>(0.45*cos(2*x1) + 0.55)*sin(x0)</v>
      </c>
      <c r="I1282" s="17">
        <f t="shared" si="114"/>
        <v>1</v>
      </c>
      <c r="J1282" s="17">
        <f t="shared" si="115"/>
        <v>1</v>
      </c>
      <c r="K1282" s="4">
        <f t="shared" si="116"/>
        <v>1</v>
      </c>
      <c r="L1282" s="3">
        <f>_xlfn.IFNA(VLOOKUP(CONCATENATE($A1282,"_",$B1282), 'Srbench noise 0.01'!$A$1:$AH$1291, 32, FALSE),"")</f>
        <v>1</v>
      </c>
      <c r="M1282" s="17">
        <f>_xlfn.IFNA(VLOOKUP(CONCATENATE($A1282,"_",$B1282), 'Srbench noise 0.01'!$A$1:$AH$1291, 34, FALSE),"")</f>
        <v>0</v>
      </c>
      <c r="N1282" s="17">
        <f>_xlfn.IFNA(VLOOKUP(CONCATENATE($A1282,"_",$B1282), 'Srbench noise 0.01'!$A$1:$AH$1291, 16, FALSE),"")</f>
        <v>11</v>
      </c>
      <c r="O1282" s="17">
        <f>_xlfn.IFNA(VLOOKUP(CONCATENATE($A1282,"_",$B1282), 'Srbench noise 0.01'!$A$1:$AH$1291, 18, FALSE),"")</f>
        <v>16.399999999999999</v>
      </c>
      <c r="P1282" s="17" t="str">
        <f>_xlfn.IFNA(VLOOKUP(CONCATENATE($A1282,"_",$B1282), 'Srbench noise 0.01'!$A$1:$AH$1291, 28, FALSE),"")</f>
        <v>(0.45*cos(2*x1) + 0.55)*sin(x0)</v>
      </c>
      <c r="Q1282" s="17">
        <f t="shared" si="117"/>
        <v>1</v>
      </c>
      <c r="R1282" s="17">
        <f t="shared" si="118"/>
        <v>1</v>
      </c>
      <c r="S1282" s="4">
        <f t="shared" si="119"/>
        <v>1</v>
      </c>
    </row>
    <row r="1283" spans="1:19" x14ac:dyDescent="0.25">
      <c r="A1283" t="s">
        <v>9</v>
      </c>
      <c r="B1283">
        <v>29910</v>
      </c>
      <c r="C1283" t="str">
        <f>VLOOKUP(A1283,'srbench true models'!$A$1:$B$133,2,FALSE)</f>
        <v xml:space="preserve"> (cos(y)**2 + 0.1 *  sin(y)**2) * sin(x)</v>
      </c>
      <c r="D1283" s="3">
        <f>_xlfn.IFNA(VLOOKUP(CONCATENATE($A1283,"_",$B1283), 'Srbench noise 0'!$A$1:$AH$1291, 32, FALSE),"")</f>
        <v>1</v>
      </c>
      <c r="E1283" s="17">
        <f>_xlfn.IFNA(VLOOKUP(CONCATENATE($A1283,"_",$B1283), 'Srbench noise 0'!$A$1:$AH$1291, 34, FALSE),"")</f>
        <v>0</v>
      </c>
      <c r="F1283" s="17">
        <f>_xlfn.IFNA(VLOOKUP(CONCATENATE($A1283,"_",$B1283), 'Srbench noise 0'!$A$1:$AH$1291, 16, FALSE),"")</f>
        <v>11</v>
      </c>
      <c r="G1283" s="17">
        <f>_xlfn.IFNA(VLOOKUP(CONCATENATE($A1283,"_",$B1283), 'Srbench noise 0'!$A$1:$AH$1291, 18, FALSE),"")</f>
        <v>799.7</v>
      </c>
      <c r="H1283" s="17" t="str">
        <f>_xlfn.IFNA(VLOOKUP(CONCATENATE($A1283,"_",$B1283), 'Srbench noise 0'!$A$1:$AH$1291, 28, FALSE),"")</f>
        <v>(1 - 0.9*sin(x1)**2)*sin(x0)</v>
      </c>
      <c r="I1283" s="17">
        <f t="shared" si="114"/>
        <v>1</v>
      </c>
      <c r="J1283" s="17">
        <f t="shared" si="115"/>
        <v>1</v>
      </c>
      <c r="K1283" s="4">
        <f t="shared" si="116"/>
        <v>1</v>
      </c>
      <c r="L1283" s="3">
        <f>_xlfn.IFNA(VLOOKUP(CONCATENATE($A1283,"_",$B1283), 'Srbench noise 0.01'!$A$1:$AH$1291, 32, FALSE),"")</f>
        <v>0.38574994000000001</v>
      </c>
      <c r="M1283" s="17">
        <f>_xlfn.IFNA(VLOOKUP(CONCATENATE($A1283,"_",$B1283), 'Srbench noise 0.01'!$A$1:$AH$1291, 34, FALSE),"")</f>
        <v>0.18829192</v>
      </c>
      <c r="N1283" s="17">
        <f>_xlfn.IFNA(VLOOKUP(CONCATENATE($A1283,"_",$B1283), 'Srbench noise 0.01'!$A$1:$AH$1291, 16, FALSE),"")</f>
        <v>38</v>
      </c>
      <c r="O1283" s="17">
        <f>_xlfn.IFNA(VLOOKUP(CONCATENATE($A1283,"_",$B1283), 'Srbench noise 0.01'!$A$1:$AH$1291, 18, FALSE),"")</f>
        <v>2800.8</v>
      </c>
      <c r="P1283" s="17" t="str">
        <f>_xlfn.IFNA(VLOOKUP(CONCATENATE($A1283,"_",$B1283), 'Srbench noise 0.01'!$A$1:$AH$1291, 28, FALSE),"")</f>
        <v>-0.05*x1 + 0.57*sin(1/x0) - 0.45*cos(1.11*x1 + 1 + 1/x0)**2 + 0.27 + 0.03/(x0 + x1) - 0.09/(x0 + 3.14)</v>
      </c>
      <c r="Q1283" s="17">
        <f t="shared" si="117"/>
        <v>0</v>
      </c>
      <c r="R1283" s="17">
        <f t="shared" si="118"/>
        <v>0</v>
      </c>
      <c r="S1283" s="4">
        <f t="shared" si="119"/>
        <v>0</v>
      </c>
    </row>
    <row r="1284" spans="1:19" x14ac:dyDescent="0.25">
      <c r="A1284" t="s">
        <v>19</v>
      </c>
      <c r="B1284">
        <v>860</v>
      </c>
      <c r="C1284" t="str">
        <f>VLOOKUP(A1284,'srbench true models'!$A$1:$B$133,2,FALSE)</f>
        <v xml:space="preserve"> 10 *  (y - (1)/(3) * (x**3-x))</v>
      </c>
      <c r="D1284" s="3">
        <f>_xlfn.IFNA(VLOOKUP(CONCATENATE($A1284,"_",$B1284), 'Srbench noise 0'!$A$1:$AH$1291, 32, FALSE),"")</f>
        <v>1</v>
      </c>
      <c r="E1284" s="17">
        <f>_xlfn.IFNA(VLOOKUP(CONCATENATE($A1284,"_",$B1284), 'Srbench noise 0'!$A$1:$AH$1291, 34, FALSE),"")</f>
        <v>0</v>
      </c>
      <c r="F1284" s="17">
        <f>_xlfn.IFNA(VLOOKUP(CONCATENATE($A1284,"_",$B1284), 'Srbench noise 0'!$A$1:$AH$1291, 16, FALSE),"")</f>
        <v>12</v>
      </c>
      <c r="G1284" s="17">
        <f>_xlfn.IFNA(VLOOKUP(CONCATENATE($A1284,"_",$B1284), 'Srbench noise 0'!$A$1:$AH$1291, 18, FALSE),"")</f>
        <v>236</v>
      </c>
      <c r="H1284" s="17" t="str">
        <f>_xlfn.IFNA(VLOOKUP(CONCATENATE($A1284,"_",$B1284), 'Srbench noise 0'!$A$1:$AH$1291, 28, FALSE),"")</f>
        <v>-3.33333333*x0**3 + 3.33333333*x0 + 10*x1</v>
      </c>
      <c r="I1284" s="17">
        <f t="shared" si="114"/>
        <v>1</v>
      </c>
      <c r="J1284" s="17">
        <f t="shared" si="115"/>
        <v>1</v>
      </c>
      <c r="K1284" s="4">
        <f t="shared" si="116"/>
        <v>1</v>
      </c>
      <c r="L1284" s="3">
        <f>_xlfn.IFNA(VLOOKUP(CONCATENATE($A1284,"_",$B1284), 'Srbench noise 0.01'!$A$1:$AH$1291, 32, FALSE),"")</f>
        <v>0.99997424000000001</v>
      </c>
      <c r="M1284" s="17">
        <f>_xlfn.IFNA(VLOOKUP(CONCATENATE($A1284,"_",$B1284), 'Srbench noise 0.01'!$A$1:$AH$1291, 34, FALSE),"")</f>
        <v>8.4029399999999994E-3</v>
      </c>
      <c r="N1284" s="17">
        <f>_xlfn.IFNA(VLOOKUP(CONCATENATE($A1284,"_",$B1284), 'Srbench noise 0.01'!$A$1:$AH$1291, 16, FALSE),"")</f>
        <v>12</v>
      </c>
      <c r="O1284" s="17">
        <f>_xlfn.IFNA(VLOOKUP(CONCATENATE($A1284,"_",$B1284), 'Srbench noise 0.01'!$A$1:$AH$1291, 18, FALSE),"")</f>
        <v>65.5</v>
      </c>
      <c r="P1284" s="17" t="str">
        <f>_xlfn.IFNA(VLOOKUP(CONCATENATE($A1284,"_",$B1284), 'Srbench noise 0.01'!$A$1:$AH$1291, 28, FALSE),"")</f>
        <v>-3.33*x0**3 + 3.33*x0 + 10.02*x1</v>
      </c>
      <c r="Q1284" s="17">
        <f t="shared" si="117"/>
        <v>1</v>
      </c>
      <c r="R1284" s="17">
        <f t="shared" si="118"/>
        <v>0</v>
      </c>
      <c r="S1284" s="4">
        <f t="shared" si="119"/>
        <v>0</v>
      </c>
    </row>
    <row r="1285" spans="1:19" x14ac:dyDescent="0.25">
      <c r="A1285" t="s">
        <v>19</v>
      </c>
      <c r="B1285">
        <v>4426</v>
      </c>
      <c r="C1285" t="str">
        <f>VLOOKUP(A1285,'srbench true models'!$A$1:$B$133,2,FALSE)</f>
        <v xml:space="preserve"> 10 *  (y - (1)/(3) * (x**3-x))</v>
      </c>
      <c r="D1285" s="3">
        <f>_xlfn.IFNA(VLOOKUP(CONCATENATE($A1285,"_",$B1285), 'Srbench noise 0'!$A$1:$AH$1291, 32, FALSE),"")</f>
        <v>1</v>
      </c>
      <c r="E1285" s="17">
        <f>_xlfn.IFNA(VLOOKUP(CONCATENATE($A1285,"_",$B1285), 'Srbench noise 0'!$A$1:$AH$1291, 34, FALSE),"")</f>
        <v>0</v>
      </c>
      <c r="F1285" s="17">
        <f>_xlfn.IFNA(VLOOKUP(CONCATENATE($A1285,"_",$B1285), 'Srbench noise 0'!$A$1:$AH$1291, 16, FALSE),"")</f>
        <v>12</v>
      </c>
      <c r="G1285" s="17">
        <f>_xlfn.IFNA(VLOOKUP(CONCATENATE($A1285,"_",$B1285), 'Srbench noise 0'!$A$1:$AH$1291, 18, FALSE),"")</f>
        <v>182.5</v>
      </c>
      <c r="H1285" s="17" t="str">
        <f>_xlfn.IFNA(VLOOKUP(CONCATENATE($A1285,"_",$B1285), 'Srbench noise 0'!$A$1:$AH$1291, 28, FALSE),"")</f>
        <v>-3.33333333*x0**3 + 3.33333333*x0 + 10*x1</v>
      </c>
      <c r="I1285" s="17">
        <f t="shared" ref="I1285:I1303" si="120">IF(D1285&gt;0.999,1,0)</f>
        <v>1</v>
      </c>
      <c r="J1285" s="17">
        <f t="shared" ref="J1285:J1303" si="121">IF(AND(D1285=1, E1285&lt;0.000001),1,IF(AND(D1285&gt;0.999,E1285&lt;0.001),"?",0))</f>
        <v>1</v>
      </c>
      <c r="K1285" s="4">
        <f t="shared" ref="K1285:K1303" si="122">IF(J1285&lt;&gt;"?",J1285,"")</f>
        <v>1</v>
      </c>
      <c r="L1285" s="3">
        <f>_xlfn.IFNA(VLOOKUP(CONCATENATE($A1285,"_",$B1285), 'Srbench noise 0.01'!$A$1:$AH$1291, 32, FALSE),"")</f>
        <v>-367421.35051307001</v>
      </c>
      <c r="M1285" s="17">
        <f>_xlfn.IFNA(VLOOKUP(CONCATENATE($A1285,"_",$B1285), 'Srbench noise 0.01'!$A$1:$AH$1291, 34, FALSE),"")</f>
        <v>902.51592166</v>
      </c>
      <c r="N1285" s="17">
        <f>_xlfn.IFNA(VLOOKUP(CONCATENATE($A1285,"_",$B1285), 'Srbench noise 0.01'!$A$1:$AH$1291, 16, FALSE),"")</f>
        <v>13</v>
      </c>
      <c r="O1285" s="17">
        <f>_xlfn.IFNA(VLOOKUP(CONCATENATE($A1285,"_",$B1285), 'Srbench noise 0.01'!$A$1:$AH$1291, 18, FALSE),"")</f>
        <v>66.5</v>
      </c>
      <c r="P1285" s="17" t="str">
        <f>_xlfn.IFNA(VLOOKUP(CONCATENATE($A1285,"_",$B1285), 'Srbench noise 0.01'!$A$1:$AH$1291, 28, FALSE),"")</f>
        <v>-23746.28*x0 + 9.99*x1 + 818558.71*sin(0.03*x0)</v>
      </c>
      <c r="Q1285" s="17">
        <f t="shared" ref="Q1285:Q1303" si="123">IF(L1285&gt;0.999,1,0)</f>
        <v>0</v>
      </c>
      <c r="R1285" s="17">
        <f t="shared" ref="R1285:R1303" si="124">IF(AND(L1285=1, M1285&lt;0.000001),1,IF(AND(L1285&gt;0.999,M1285&lt;0.001),"?",0))</f>
        <v>0</v>
      </c>
      <c r="S1285" s="4">
        <f t="shared" ref="S1285:S1303" si="125">IF(R1285&lt;&gt;"?",R1285,"")</f>
        <v>0</v>
      </c>
    </row>
    <row r="1286" spans="1:19" x14ac:dyDescent="0.25">
      <c r="A1286" t="s">
        <v>19</v>
      </c>
      <c r="B1286">
        <v>5390</v>
      </c>
      <c r="C1286" t="str">
        <f>VLOOKUP(A1286,'srbench true models'!$A$1:$B$133,2,FALSE)</f>
        <v xml:space="preserve"> 10 *  (y - (1)/(3) * (x**3-x))</v>
      </c>
      <c r="D1286" s="3">
        <f>_xlfn.IFNA(VLOOKUP(CONCATENATE($A1286,"_",$B1286), 'Srbench noise 0'!$A$1:$AH$1291, 32, FALSE),"")</f>
        <v>1</v>
      </c>
      <c r="E1286" s="17">
        <f>_xlfn.IFNA(VLOOKUP(CONCATENATE($A1286,"_",$B1286), 'Srbench noise 0'!$A$1:$AH$1291, 34, FALSE),"")</f>
        <v>0</v>
      </c>
      <c r="F1286" s="17">
        <f>_xlfn.IFNA(VLOOKUP(CONCATENATE($A1286,"_",$B1286), 'Srbench noise 0'!$A$1:$AH$1291, 16, FALSE),"")</f>
        <v>12</v>
      </c>
      <c r="G1286" s="17">
        <f>_xlfn.IFNA(VLOOKUP(CONCATENATE($A1286,"_",$B1286), 'Srbench noise 0'!$A$1:$AH$1291, 18, FALSE),"")</f>
        <v>12.7</v>
      </c>
      <c r="H1286" s="17" t="str">
        <f>_xlfn.IFNA(VLOOKUP(CONCATENATE($A1286,"_",$B1286), 'Srbench noise 0'!$A$1:$AH$1291, 28, FALSE),"")</f>
        <v>-3.33333333*x0**3 + 3.33333333*x0 + 10*x1</v>
      </c>
      <c r="I1286" s="17">
        <f t="shared" si="120"/>
        <v>1</v>
      </c>
      <c r="J1286" s="17">
        <f t="shared" si="121"/>
        <v>1</v>
      </c>
      <c r="K1286" s="4">
        <f t="shared" si="122"/>
        <v>1</v>
      </c>
      <c r="L1286" s="3">
        <f>_xlfn.IFNA(VLOOKUP(CONCATENATE($A1286,"_",$B1286), 'Srbench noise 0.01'!$A$1:$AH$1291, 32, FALSE),"")</f>
        <v>0.99992059</v>
      </c>
      <c r="M1286" s="17">
        <f>_xlfn.IFNA(VLOOKUP(CONCATENATE($A1286,"_",$B1286), 'Srbench noise 0.01'!$A$1:$AH$1291, 34, FALSE),"")</f>
        <v>2.032511E-2</v>
      </c>
      <c r="N1286" s="17">
        <f>_xlfn.IFNA(VLOOKUP(CONCATENATE($A1286,"_",$B1286), 'Srbench noise 0.01'!$A$1:$AH$1291, 16, FALSE),"")</f>
        <v>12</v>
      </c>
      <c r="O1286" s="17">
        <f>_xlfn.IFNA(VLOOKUP(CONCATENATE($A1286,"_",$B1286), 'Srbench noise 0.01'!$A$1:$AH$1291, 18, FALSE),"")</f>
        <v>108.6</v>
      </c>
      <c r="P1286" s="17" t="str">
        <f>_xlfn.IFNA(VLOOKUP(CONCATENATE($A1286,"_",$B1286), 'Srbench noise 0.01'!$A$1:$AH$1291, 28, FALSE),"")</f>
        <v>-3.34*x0**3 + 3.35*x0 + 10.05*x1</v>
      </c>
      <c r="Q1286" s="17">
        <f t="shared" si="123"/>
        <v>1</v>
      </c>
      <c r="R1286" s="17">
        <f t="shared" si="124"/>
        <v>0</v>
      </c>
      <c r="S1286" s="4">
        <f t="shared" si="125"/>
        <v>0</v>
      </c>
    </row>
    <row r="1287" spans="1:19" x14ac:dyDescent="0.25">
      <c r="A1287" t="s">
        <v>19</v>
      </c>
      <c r="B1287">
        <v>14423</v>
      </c>
      <c r="C1287" t="str">
        <f>VLOOKUP(A1287,'srbench true models'!$A$1:$B$133,2,FALSE)</f>
        <v xml:space="preserve"> 10 *  (y - (1)/(3) * (x**3-x))</v>
      </c>
      <c r="D1287" s="3">
        <f>_xlfn.IFNA(VLOOKUP(CONCATENATE($A1287,"_",$B1287), 'Srbench noise 0'!$A$1:$AH$1291, 32, FALSE),"")</f>
        <v>1</v>
      </c>
      <c r="E1287" s="17">
        <f>_xlfn.IFNA(VLOOKUP(CONCATENATE($A1287,"_",$B1287), 'Srbench noise 0'!$A$1:$AH$1291, 34, FALSE),"")</f>
        <v>0</v>
      </c>
      <c r="F1287" s="17">
        <f>_xlfn.IFNA(VLOOKUP(CONCATENATE($A1287,"_",$B1287), 'Srbench noise 0'!$A$1:$AH$1291, 16, FALSE),"")</f>
        <v>12</v>
      </c>
      <c r="G1287" s="17">
        <f>_xlfn.IFNA(VLOOKUP(CONCATENATE($A1287,"_",$B1287), 'Srbench noise 0'!$A$1:$AH$1291, 18, FALSE),"")</f>
        <v>204.9</v>
      </c>
      <c r="H1287" s="17" t="str">
        <f>_xlfn.IFNA(VLOOKUP(CONCATENATE($A1287,"_",$B1287), 'Srbench noise 0'!$A$1:$AH$1291, 28, FALSE),"")</f>
        <v>-3.33333333*x0**3 + 3.33333333*x0 + 10*x1</v>
      </c>
      <c r="I1287" s="17">
        <f t="shared" si="120"/>
        <v>1</v>
      </c>
      <c r="J1287" s="17">
        <f t="shared" si="121"/>
        <v>1</v>
      </c>
      <c r="K1287" s="4">
        <f t="shared" si="122"/>
        <v>1</v>
      </c>
      <c r="L1287" s="3">
        <f>_xlfn.IFNA(VLOOKUP(CONCATENATE($A1287,"_",$B1287), 'Srbench noise 0.01'!$A$1:$AH$1291, 32, FALSE),"")</f>
        <v>0.99997248000000005</v>
      </c>
      <c r="M1287" s="17">
        <f>_xlfn.IFNA(VLOOKUP(CONCATENATE($A1287,"_",$B1287), 'Srbench noise 0.01'!$A$1:$AH$1291, 34, FALSE),"")</f>
        <v>9.7950099999999998E-3</v>
      </c>
      <c r="N1287" s="17">
        <f>_xlfn.IFNA(VLOOKUP(CONCATENATE($A1287,"_",$B1287), 'Srbench noise 0.01'!$A$1:$AH$1291, 16, FALSE),"")</f>
        <v>12</v>
      </c>
      <c r="O1287" s="17">
        <f>_xlfn.IFNA(VLOOKUP(CONCATENATE($A1287,"_",$B1287), 'Srbench noise 0.01'!$A$1:$AH$1291, 18, FALSE),"")</f>
        <v>153.6</v>
      </c>
      <c r="P1287" s="17" t="str">
        <f>_xlfn.IFNA(VLOOKUP(CONCATENATE($A1287,"_",$B1287), 'Srbench noise 0.01'!$A$1:$AH$1291, 28, FALSE),"")</f>
        <v>-3.32*x0**3 + 3.32*x0 + 9.98*x1</v>
      </c>
      <c r="Q1287" s="17">
        <f t="shared" si="123"/>
        <v>1</v>
      </c>
      <c r="R1287" s="17">
        <f t="shared" si="124"/>
        <v>0</v>
      </c>
      <c r="S1287" s="4">
        <f t="shared" si="125"/>
        <v>0</v>
      </c>
    </row>
    <row r="1288" spans="1:19" x14ac:dyDescent="0.25">
      <c r="A1288" t="s">
        <v>19</v>
      </c>
      <c r="B1288">
        <v>15795</v>
      </c>
      <c r="C1288" t="str">
        <f>VLOOKUP(A1288,'srbench true models'!$A$1:$B$133,2,FALSE)</f>
        <v xml:space="preserve"> 10 *  (y - (1)/(3) * (x**3-x))</v>
      </c>
      <c r="D1288" s="3">
        <f>_xlfn.IFNA(VLOOKUP(CONCATENATE($A1288,"_",$B1288), 'Srbench noise 0'!$A$1:$AH$1291, 32, FALSE),"")</f>
        <v>1</v>
      </c>
      <c r="E1288" s="17">
        <f>_xlfn.IFNA(VLOOKUP(CONCATENATE($A1288,"_",$B1288), 'Srbench noise 0'!$A$1:$AH$1291, 34, FALSE),"")</f>
        <v>0</v>
      </c>
      <c r="F1288" s="17">
        <f>_xlfn.IFNA(VLOOKUP(CONCATENATE($A1288,"_",$B1288), 'Srbench noise 0'!$A$1:$AH$1291, 16, FALSE),"")</f>
        <v>12</v>
      </c>
      <c r="G1288" s="17">
        <f>_xlfn.IFNA(VLOOKUP(CONCATENATE($A1288,"_",$B1288), 'Srbench noise 0'!$A$1:$AH$1291, 18, FALSE),"")</f>
        <v>510.8</v>
      </c>
      <c r="H1288" s="17" t="str">
        <f>_xlfn.IFNA(VLOOKUP(CONCATENATE($A1288,"_",$B1288), 'Srbench noise 0'!$A$1:$AH$1291, 28, FALSE),"")</f>
        <v>-3.33333333*x0**3 + 3.33333333*x0 + 10*x1</v>
      </c>
      <c r="I1288" s="17">
        <f t="shared" si="120"/>
        <v>1</v>
      </c>
      <c r="J1288" s="17">
        <f t="shared" si="121"/>
        <v>1</v>
      </c>
      <c r="K1288" s="4">
        <f t="shared" si="122"/>
        <v>1</v>
      </c>
      <c r="L1288" s="3">
        <f>_xlfn.IFNA(VLOOKUP(CONCATENATE($A1288,"_",$B1288), 'Srbench noise 0.01'!$A$1:$AH$1291, 32, FALSE),"")</f>
        <v>0.86380807000000004</v>
      </c>
      <c r="M1288" s="17">
        <f>_xlfn.IFNA(VLOOKUP(CONCATENATE($A1288,"_",$B1288), 'Srbench noise 0.01'!$A$1:$AH$1291, 34, FALSE),"")</f>
        <v>0.79129223999999998</v>
      </c>
      <c r="N1288" s="17">
        <f>_xlfn.IFNA(VLOOKUP(CONCATENATE($A1288,"_",$B1288), 'Srbench noise 0.01'!$A$1:$AH$1291, 16, FALSE),"")</f>
        <v>59</v>
      </c>
      <c r="O1288" s="17">
        <f>_xlfn.IFNA(VLOOKUP(CONCATENATE($A1288,"_",$B1288), 'Srbench noise 0.01'!$A$1:$AH$1291, 18, FALSE),"")</f>
        <v>135.1</v>
      </c>
      <c r="P1288" s="17" t="str">
        <f>_xlfn.IFNA(VLOOKUP(CONCATENATE($A1288,"_",$B1288), 'Srbench noise 0.01'!$A$1:$AH$1291, 28, FALSE),"")</f>
        <v>-0.45*x0**5*(x1 + 0.5)**2 - 6.73*x0**3*x1**10 + 23.64*x0**3*x1**3 - 9.12*x0**3*x1 - 69.44*x0*x1**3 + 55.76*x1**2*sin(x0) - 2.52*x1*(0.5 - x0)**5 + 10.42*x1</v>
      </c>
      <c r="Q1288" s="17">
        <f t="shared" si="123"/>
        <v>0</v>
      </c>
      <c r="R1288" s="17">
        <f t="shared" si="124"/>
        <v>0</v>
      </c>
      <c r="S1288" s="4">
        <f t="shared" si="125"/>
        <v>0</v>
      </c>
    </row>
    <row r="1289" spans="1:19" x14ac:dyDescent="0.25">
      <c r="A1289" t="s">
        <v>19</v>
      </c>
      <c r="B1289">
        <v>16850</v>
      </c>
      <c r="C1289" t="str">
        <f>VLOOKUP(A1289,'srbench true models'!$A$1:$B$133,2,FALSE)</f>
        <v xml:space="preserve"> 10 *  (y - (1)/(3) * (x**3-x))</v>
      </c>
      <c r="D1289" s="3">
        <f>_xlfn.IFNA(VLOOKUP(CONCATENATE($A1289,"_",$B1289), 'Srbench noise 0'!$A$1:$AH$1291, 32, FALSE),"")</f>
        <v>1</v>
      </c>
      <c r="E1289" s="17">
        <f>_xlfn.IFNA(VLOOKUP(CONCATENATE($A1289,"_",$B1289), 'Srbench noise 0'!$A$1:$AH$1291, 34, FALSE),"")</f>
        <v>0</v>
      </c>
      <c r="F1289" s="17">
        <f>_xlfn.IFNA(VLOOKUP(CONCATENATE($A1289,"_",$B1289), 'Srbench noise 0'!$A$1:$AH$1291, 16, FALSE),"")</f>
        <v>12</v>
      </c>
      <c r="G1289" s="17">
        <f>_xlfn.IFNA(VLOOKUP(CONCATENATE($A1289,"_",$B1289), 'Srbench noise 0'!$A$1:$AH$1291, 18, FALSE),"")</f>
        <v>135.5</v>
      </c>
      <c r="H1289" s="17" t="str">
        <f>_xlfn.IFNA(VLOOKUP(CONCATENATE($A1289,"_",$B1289), 'Srbench noise 0'!$A$1:$AH$1291, 28, FALSE),"")</f>
        <v>-3.33333333*x0**3 + 3.33333333*x0 + 10*x1</v>
      </c>
      <c r="I1289" s="17">
        <f t="shared" si="120"/>
        <v>1</v>
      </c>
      <c r="J1289" s="17">
        <f t="shared" si="121"/>
        <v>1</v>
      </c>
      <c r="K1289" s="4">
        <f t="shared" si="122"/>
        <v>1</v>
      </c>
      <c r="L1289" s="3">
        <f>_xlfn.IFNA(VLOOKUP(CONCATENATE($A1289,"_",$B1289), 'Srbench noise 0.01'!$A$1:$AH$1291, 32, FALSE),"")</f>
        <v>-2412204.7816616399</v>
      </c>
      <c r="M1289" s="17">
        <f>_xlfn.IFNA(VLOOKUP(CONCATENATE($A1289,"_",$B1289), 'Srbench noise 0.01'!$A$1:$AH$1291, 34, FALSE),"")</f>
        <v>2781.60553458</v>
      </c>
      <c r="N1289" s="17">
        <f>_xlfn.IFNA(VLOOKUP(CONCATENATE($A1289,"_",$B1289), 'Srbench noise 0.01'!$A$1:$AH$1291, 16, FALSE),"")</f>
        <v>13</v>
      </c>
      <c r="O1289" s="17">
        <f>_xlfn.IFNA(VLOOKUP(CONCATENATE($A1289,"_",$B1289), 'Srbench noise 0.01'!$A$1:$AH$1291, 18, FALSE),"")</f>
        <v>20.100000000000001</v>
      </c>
      <c r="P1289" s="17" t="str">
        <f>_xlfn.IFNA(VLOOKUP(CONCATENATE($A1289,"_",$B1289), 'Srbench noise 0.01'!$A$1:$AH$1291, 28, FALSE),"")</f>
        <v>-43803.61*x0 + 9.98*x1 + 2052024.83*sin(0.02*x0)</v>
      </c>
      <c r="Q1289" s="17">
        <f t="shared" si="123"/>
        <v>0</v>
      </c>
      <c r="R1289" s="17">
        <f t="shared" si="124"/>
        <v>0</v>
      </c>
      <c r="S1289" s="4">
        <f t="shared" si="125"/>
        <v>0</v>
      </c>
    </row>
    <row r="1290" spans="1:19" x14ac:dyDescent="0.25">
      <c r="A1290" t="s">
        <v>19</v>
      </c>
      <c r="B1290">
        <v>21962</v>
      </c>
      <c r="C1290" t="str">
        <f>VLOOKUP(A1290,'srbench true models'!$A$1:$B$133,2,FALSE)</f>
        <v xml:space="preserve"> 10 *  (y - (1)/(3) * (x**3-x))</v>
      </c>
      <c r="D1290" s="3">
        <f>_xlfn.IFNA(VLOOKUP(CONCATENATE($A1290,"_",$B1290), 'Srbench noise 0'!$A$1:$AH$1291, 32, FALSE),"")</f>
        <v>1</v>
      </c>
      <c r="E1290" s="17">
        <f>_xlfn.IFNA(VLOOKUP(CONCATENATE($A1290,"_",$B1290), 'Srbench noise 0'!$A$1:$AH$1291, 34, FALSE),"")</f>
        <v>0</v>
      </c>
      <c r="F1290" s="17">
        <f>_xlfn.IFNA(VLOOKUP(CONCATENATE($A1290,"_",$B1290), 'Srbench noise 0'!$A$1:$AH$1291, 16, FALSE),"")</f>
        <v>12</v>
      </c>
      <c r="G1290" s="17">
        <f>_xlfn.IFNA(VLOOKUP(CONCATENATE($A1290,"_",$B1290), 'Srbench noise 0'!$A$1:$AH$1291, 18, FALSE),"")</f>
        <v>205.2</v>
      </c>
      <c r="H1290" s="17" t="str">
        <f>_xlfn.IFNA(VLOOKUP(CONCATENATE($A1290,"_",$B1290), 'Srbench noise 0'!$A$1:$AH$1291, 28, FALSE),"")</f>
        <v>-3.33333333*x0**3 + 3.33333333*x0 + 10*x1</v>
      </c>
      <c r="I1290" s="17">
        <f t="shared" si="120"/>
        <v>1</v>
      </c>
      <c r="J1290" s="17">
        <f t="shared" si="121"/>
        <v>1</v>
      </c>
      <c r="K1290" s="4">
        <f t="shared" si="122"/>
        <v>1</v>
      </c>
      <c r="L1290" s="3">
        <f>_xlfn.IFNA(VLOOKUP(CONCATENATE($A1290,"_",$B1290), 'Srbench noise 0.01'!$A$1:$AH$1291, 32, FALSE),"")</f>
        <v>0.99998195999999995</v>
      </c>
      <c r="M1290" s="17">
        <f>_xlfn.IFNA(VLOOKUP(CONCATENATE($A1290,"_",$B1290), 'Srbench noise 0.01'!$A$1:$AH$1291, 34, FALSE),"")</f>
        <v>7.0544700000000002E-3</v>
      </c>
      <c r="N1290" s="17">
        <f>_xlfn.IFNA(VLOOKUP(CONCATENATE($A1290,"_",$B1290), 'Srbench noise 0.01'!$A$1:$AH$1291, 16, FALSE),"")</f>
        <v>16</v>
      </c>
      <c r="O1290" s="17">
        <f>_xlfn.IFNA(VLOOKUP(CONCATENATE($A1290,"_",$B1290), 'Srbench noise 0.01'!$A$1:$AH$1291, 18, FALSE),"")</f>
        <v>13.6</v>
      </c>
      <c r="P1290" s="17" t="str">
        <f>_xlfn.IFNA(VLOOKUP(CONCATENATE($A1290,"_",$B1290), 'Srbench noise 0.01'!$A$1:$AH$1291, 28, FALSE),"")</f>
        <v>-0.15*x0**5 - 16.78*x0 + 10*x1 + 20.11*sin(x0)</v>
      </c>
      <c r="Q1290" s="17">
        <f t="shared" si="123"/>
        <v>1</v>
      </c>
      <c r="R1290" s="17">
        <f t="shared" si="124"/>
        <v>0</v>
      </c>
      <c r="S1290" s="4">
        <f t="shared" si="125"/>
        <v>0</v>
      </c>
    </row>
    <row r="1291" spans="1:19" x14ac:dyDescent="0.25">
      <c r="A1291" t="s">
        <v>19</v>
      </c>
      <c r="B1291">
        <v>23654</v>
      </c>
      <c r="C1291" t="str">
        <f>VLOOKUP(A1291,'srbench true models'!$A$1:$B$133,2,FALSE)</f>
        <v xml:space="preserve"> 10 *  (y - (1)/(3) * (x**3-x))</v>
      </c>
      <c r="D1291" s="3">
        <f>_xlfn.IFNA(VLOOKUP(CONCATENATE($A1291,"_",$B1291), 'Srbench noise 0'!$A$1:$AH$1291, 32, FALSE),"")</f>
        <v>1</v>
      </c>
      <c r="E1291" s="17">
        <f>_xlfn.IFNA(VLOOKUP(CONCATENATE($A1291,"_",$B1291), 'Srbench noise 0'!$A$1:$AH$1291, 34, FALSE),"")</f>
        <v>0</v>
      </c>
      <c r="F1291" s="17">
        <f>_xlfn.IFNA(VLOOKUP(CONCATENATE($A1291,"_",$B1291), 'Srbench noise 0'!$A$1:$AH$1291, 16, FALSE),"")</f>
        <v>12</v>
      </c>
      <c r="G1291" s="17">
        <f>_xlfn.IFNA(VLOOKUP(CONCATENATE($A1291,"_",$B1291), 'Srbench noise 0'!$A$1:$AH$1291, 18, FALSE),"")</f>
        <v>12.9</v>
      </c>
      <c r="H1291" s="17" t="str">
        <f>_xlfn.IFNA(VLOOKUP(CONCATENATE($A1291,"_",$B1291), 'Srbench noise 0'!$A$1:$AH$1291, 28, FALSE),"")</f>
        <v>-3.33333333*x0**3 + 3.33333333*x0 + 10*x1</v>
      </c>
      <c r="I1291" s="17">
        <f t="shared" si="120"/>
        <v>1</v>
      </c>
      <c r="J1291" s="17">
        <f t="shared" si="121"/>
        <v>1</v>
      </c>
      <c r="K1291" s="4">
        <f t="shared" si="122"/>
        <v>1</v>
      </c>
      <c r="L1291" s="3">
        <f>_xlfn.IFNA(VLOOKUP(CONCATENATE($A1291,"_",$B1291), 'Srbench noise 0.01'!$A$1:$AH$1291, 32, FALSE),"")</f>
        <v>0.99998354</v>
      </c>
      <c r="M1291" s="17">
        <f>_xlfn.IFNA(VLOOKUP(CONCATENATE($A1291,"_",$B1291), 'Srbench noise 0.01'!$A$1:$AH$1291, 34, FALSE),"")</f>
        <v>7.1486400000000004E-3</v>
      </c>
      <c r="N1291" s="17">
        <f>_xlfn.IFNA(VLOOKUP(CONCATENATE($A1291,"_",$B1291), 'Srbench noise 0.01'!$A$1:$AH$1291, 16, FALSE),"")</f>
        <v>12</v>
      </c>
      <c r="O1291" s="17">
        <f>_xlfn.IFNA(VLOOKUP(CONCATENATE($A1291,"_",$B1291), 'Srbench noise 0.01'!$A$1:$AH$1291, 18, FALSE),"")</f>
        <v>13.8</v>
      </c>
      <c r="P1291" s="17" t="str">
        <f>_xlfn.IFNA(VLOOKUP(CONCATENATE($A1291,"_",$B1291), 'Srbench noise 0.01'!$A$1:$AH$1291, 28, FALSE),"")</f>
        <v>-3.34*x0**3 + 3.34*x0 + 9.99*x1</v>
      </c>
      <c r="Q1291" s="17">
        <f t="shared" si="123"/>
        <v>1</v>
      </c>
      <c r="R1291" s="17">
        <f t="shared" si="124"/>
        <v>0</v>
      </c>
      <c r="S1291" s="4">
        <f t="shared" si="125"/>
        <v>0</v>
      </c>
    </row>
    <row r="1292" spans="1:19" x14ac:dyDescent="0.25">
      <c r="A1292" t="s">
        <v>19</v>
      </c>
      <c r="B1292">
        <v>28020</v>
      </c>
      <c r="C1292" t="str">
        <f>VLOOKUP(A1292,'srbench true models'!$A$1:$B$133,2,FALSE)</f>
        <v xml:space="preserve"> 10 *  (y - (1)/(3) * (x**3-x))</v>
      </c>
      <c r="D1292" s="3">
        <f>_xlfn.IFNA(VLOOKUP(CONCATENATE($A1292,"_",$B1292), 'Srbench noise 0'!$A$1:$AH$1291, 32, FALSE),"")</f>
        <v>1</v>
      </c>
      <c r="E1292" s="17">
        <f>_xlfn.IFNA(VLOOKUP(CONCATENATE($A1292,"_",$B1292), 'Srbench noise 0'!$A$1:$AH$1291, 34, FALSE),"")</f>
        <v>0</v>
      </c>
      <c r="F1292" s="17">
        <f>_xlfn.IFNA(VLOOKUP(CONCATENATE($A1292,"_",$B1292), 'Srbench noise 0'!$A$1:$AH$1291, 16, FALSE),"")</f>
        <v>12</v>
      </c>
      <c r="G1292" s="17">
        <f>_xlfn.IFNA(VLOOKUP(CONCATENATE($A1292,"_",$B1292), 'Srbench noise 0'!$A$1:$AH$1291, 18, FALSE),"")</f>
        <v>108</v>
      </c>
      <c r="H1292" s="17" t="str">
        <f>_xlfn.IFNA(VLOOKUP(CONCATENATE($A1292,"_",$B1292), 'Srbench noise 0'!$A$1:$AH$1291, 28, FALSE),"")</f>
        <v>-3.33333333*x0**3 + 3.33333333*x0 + 10*x1</v>
      </c>
      <c r="I1292" s="17">
        <f t="shared" si="120"/>
        <v>1</v>
      </c>
      <c r="J1292" s="17">
        <f t="shared" si="121"/>
        <v>1</v>
      </c>
      <c r="K1292" s="4">
        <f t="shared" si="122"/>
        <v>1</v>
      </c>
      <c r="L1292" s="3">
        <f>_xlfn.IFNA(VLOOKUP(CONCATENATE($A1292,"_",$B1292), 'Srbench noise 0.01'!$A$1:$AH$1291, 32, FALSE),"")</f>
        <v>0.92875238999999998</v>
      </c>
      <c r="M1292" s="17">
        <f>_xlfn.IFNA(VLOOKUP(CONCATENATE($A1292,"_",$B1292), 'Srbench noise 0.01'!$A$1:$AH$1291, 34, FALSE),"")</f>
        <v>0.42899620999999999</v>
      </c>
      <c r="N1292" s="17">
        <f>_xlfn.IFNA(VLOOKUP(CONCATENATE($A1292,"_",$B1292), 'Srbench noise 0.01'!$A$1:$AH$1291, 16, FALSE),"")</f>
        <v>16</v>
      </c>
      <c r="O1292" s="17">
        <f>_xlfn.IFNA(VLOOKUP(CONCATENATE($A1292,"_",$B1292), 'Srbench noise 0.01'!$A$1:$AH$1291, 18, FALSE),"")</f>
        <v>82.6</v>
      </c>
      <c r="P1292" s="17" t="str">
        <f>_xlfn.IFNA(VLOOKUP(CONCATENATE($A1292,"_",$B1292), 'Srbench noise 0.01'!$A$1:$AH$1291, 28, FALSE),"")</f>
        <v>-0.8*x0**5 + 9.98*x1 + 1.33*sin(2.5*x0) - 0.01</v>
      </c>
      <c r="Q1292" s="17">
        <f t="shared" si="123"/>
        <v>0</v>
      </c>
      <c r="R1292" s="17">
        <f t="shared" si="124"/>
        <v>0</v>
      </c>
      <c r="S1292" s="4">
        <f t="shared" si="125"/>
        <v>0</v>
      </c>
    </row>
    <row r="1293" spans="1:19" x14ac:dyDescent="0.25">
      <c r="A1293" t="s">
        <v>19</v>
      </c>
      <c r="B1293">
        <v>29910</v>
      </c>
      <c r="C1293" t="str">
        <f>VLOOKUP(A1293,'srbench true models'!$A$1:$B$133,2,FALSE)</f>
        <v xml:space="preserve"> 10 *  (y - (1)/(3) * (x**3-x))</v>
      </c>
      <c r="D1293" s="3">
        <f>_xlfn.IFNA(VLOOKUP(CONCATENATE($A1293,"_",$B1293), 'Srbench noise 0'!$A$1:$AH$1291, 32, FALSE),"")</f>
        <v>1</v>
      </c>
      <c r="E1293" s="17">
        <f>_xlfn.IFNA(VLOOKUP(CONCATENATE($A1293,"_",$B1293), 'Srbench noise 0'!$A$1:$AH$1291, 34, FALSE),"")</f>
        <v>0</v>
      </c>
      <c r="F1293" s="17">
        <f>_xlfn.IFNA(VLOOKUP(CONCATENATE($A1293,"_",$B1293), 'Srbench noise 0'!$A$1:$AH$1291, 16, FALSE),"")</f>
        <v>12</v>
      </c>
      <c r="G1293" s="17">
        <f>_xlfn.IFNA(VLOOKUP(CONCATENATE($A1293,"_",$B1293), 'Srbench noise 0'!$A$1:$AH$1291, 18, FALSE),"")</f>
        <v>32.4</v>
      </c>
      <c r="H1293" s="17" t="str">
        <f>_xlfn.IFNA(VLOOKUP(CONCATENATE($A1293,"_",$B1293), 'Srbench noise 0'!$A$1:$AH$1291, 28, FALSE),"")</f>
        <v>-3.33333333*x0**3 + 3.33333333*x0 + 10*x1</v>
      </c>
      <c r="I1293" s="17">
        <f t="shared" si="120"/>
        <v>1</v>
      </c>
      <c r="J1293" s="17">
        <f t="shared" si="121"/>
        <v>1</v>
      </c>
      <c r="K1293" s="4">
        <f t="shared" si="122"/>
        <v>1</v>
      </c>
      <c r="L1293" s="3">
        <f>_xlfn.IFNA(VLOOKUP(CONCATENATE($A1293,"_",$B1293), 'Srbench noise 0.01'!$A$1:$AH$1291, 32, FALSE),"")</f>
        <v>0.99998425999999996</v>
      </c>
      <c r="M1293" s="17">
        <f>_xlfn.IFNA(VLOOKUP(CONCATENATE($A1293,"_",$B1293), 'Srbench noise 0.01'!$A$1:$AH$1291, 34, FALSE),"")</f>
        <v>6.4007700000000001E-3</v>
      </c>
      <c r="N1293" s="17">
        <f>_xlfn.IFNA(VLOOKUP(CONCATENATE($A1293,"_",$B1293), 'Srbench noise 0.01'!$A$1:$AH$1291, 16, FALSE),"")</f>
        <v>17</v>
      </c>
      <c r="O1293" s="17">
        <f>_xlfn.IFNA(VLOOKUP(CONCATENATE($A1293,"_",$B1293), 'Srbench noise 0.01'!$A$1:$AH$1291, 18, FALSE),"")</f>
        <v>18</v>
      </c>
      <c r="P1293" s="17" t="str">
        <f>_xlfn.IFNA(VLOOKUP(CONCATENATE($A1293,"_",$B1293), 'Srbench noise 0.01'!$A$1:$AH$1291, 28, FALSE),"")</f>
        <v>-3.33*x0**3 + 3.33*x0 + 9.89*x1 + 0.09*exp(x1) - 0.09</v>
      </c>
      <c r="Q1293" s="17">
        <f t="shared" si="123"/>
        <v>1</v>
      </c>
      <c r="R1293" s="17">
        <f t="shared" si="124"/>
        <v>0</v>
      </c>
      <c r="S1293" s="4">
        <f t="shared" si="125"/>
        <v>0</v>
      </c>
    </row>
    <row r="1294" spans="1:19" x14ac:dyDescent="0.25">
      <c r="A1294" t="s">
        <v>7</v>
      </c>
      <c r="B1294">
        <v>860</v>
      </c>
      <c r="C1294" t="str">
        <f>VLOOKUP(A1294,'srbench true models'!$A$1:$B$133,2,FALSE)</f>
        <v xml:space="preserve"> -(1)/(10) * x</v>
      </c>
      <c r="D1294" s="3">
        <f>_xlfn.IFNA(VLOOKUP(CONCATENATE($A1294,"_",$B1294), 'Srbench noise 0'!$A$1:$AH$1291, 32, FALSE),"")</f>
        <v>1</v>
      </c>
      <c r="E1294" s="17">
        <f>_xlfn.IFNA(VLOOKUP(CONCATENATE($A1294,"_",$B1294), 'Srbench noise 0'!$A$1:$AH$1291, 34, FALSE),"")</f>
        <v>0</v>
      </c>
      <c r="F1294" s="17">
        <f>_xlfn.IFNA(VLOOKUP(CONCATENATE($A1294,"_",$B1294), 'Srbench noise 0'!$A$1:$AH$1291, 16, FALSE),"")</f>
        <v>3</v>
      </c>
      <c r="G1294" s="17">
        <f>_xlfn.IFNA(VLOOKUP(CONCATENATE($A1294,"_",$B1294), 'Srbench noise 0'!$A$1:$AH$1291, 18, FALSE),"")</f>
        <v>0.6</v>
      </c>
      <c r="H1294" s="17" t="str">
        <f>_xlfn.IFNA(VLOOKUP(CONCATENATE($A1294,"_",$B1294), 'Srbench noise 0'!$A$1:$AH$1291, 28, FALSE),"")</f>
        <v>-0.1*x0</v>
      </c>
      <c r="I1294" s="17">
        <f t="shared" si="120"/>
        <v>1</v>
      </c>
      <c r="J1294" s="17">
        <f t="shared" si="121"/>
        <v>1</v>
      </c>
      <c r="K1294" s="4">
        <f t="shared" si="122"/>
        <v>1</v>
      </c>
      <c r="L1294" s="3">
        <f>_xlfn.IFNA(VLOOKUP(CONCATENATE($A1294,"_",$B1294), 'Srbench noise 0.01'!$A$1:$AH$1291, 32, FALSE),"")</f>
        <v>1</v>
      </c>
      <c r="M1294" s="17">
        <f>_xlfn.IFNA(VLOOKUP(CONCATENATE($A1294,"_",$B1294), 'Srbench noise 0.01'!$A$1:$AH$1291, 34, FALSE),"")</f>
        <v>0</v>
      </c>
      <c r="N1294" s="17">
        <f>_xlfn.IFNA(VLOOKUP(CONCATENATE($A1294,"_",$B1294), 'Srbench noise 0.01'!$A$1:$AH$1291, 16, FALSE),"")</f>
        <v>3</v>
      </c>
      <c r="O1294" s="17">
        <f>_xlfn.IFNA(VLOOKUP(CONCATENATE($A1294,"_",$B1294), 'Srbench noise 0.01'!$A$1:$AH$1291, 18, FALSE),"")</f>
        <v>0.5</v>
      </c>
      <c r="P1294" s="17" t="str">
        <f>_xlfn.IFNA(VLOOKUP(CONCATENATE($A1294,"_",$B1294), 'Srbench noise 0.01'!$A$1:$AH$1291, 28, FALSE),"")</f>
        <v>-0.1*x0</v>
      </c>
      <c r="Q1294" s="17">
        <f t="shared" si="123"/>
        <v>1</v>
      </c>
      <c r="R1294" s="17">
        <f t="shared" si="124"/>
        <v>1</v>
      </c>
      <c r="S1294" s="4">
        <f t="shared" si="125"/>
        <v>1</v>
      </c>
    </row>
    <row r="1295" spans="1:19" x14ac:dyDescent="0.25">
      <c r="A1295" t="s">
        <v>7</v>
      </c>
      <c r="B1295">
        <v>4426</v>
      </c>
      <c r="C1295" t="str">
        <f>VLOOKUP(A1295,'srbench true models'!$A$1:$B$133,2,FALSE)</f>
        <v xml:space="preserve"> -(1)/(10) * x</v>
      </c>
      <c r="D1295" s="3">
        <f>_xlfn.IFNA(VLOOKUP(CONCATENATE($A1295,"_",$B1295), 'Srbench noise 0'!$A$1:$AH$1291, 32, FALSE),"")</f>
        <v>1</v>
      </c>
      <c r="E1295" s="17">
        <f>_xlfn.IFNA(VLOOKUP(CONCATENATE($A1295,"_",$B1295), 'Srbench noise 0'!$A$1:$AH$1291, 34, FALSE),"")</f>
        <v>0</v>
      </c>
      <c r="F1295" s="17">
        <f>_xlfn.IFNA(VLOOKUP(CONCATENATE($A1295,"_",$B1295), 'Srbench noise 0'!$A$1:$AH$1291, 16, FALSE),"")</f>
        <v>3</v>
      </c>
      <c r="G1295" s="17">
        <f>_xlfn.IFNA(VLOOKUP(CONCATENATE($A1295,"_",$B1295), 'Srbench noise 0'!$A$1:$AH$1291, 18, FALSE),"")</f>
        <v>0.5</v>
      </c>
      <c r="H1295" s="17" t="str">
        <f>_xlfn.IFNA(VLOOKUP(CONCATENATE($A1295,"_",$B1295), 'Srbench noise 0'!$A$1:$AH$1291, 28, FALSE),"")</f>
        <v>-0.1*x0</v>
      </c>
      <c r="I1295" s="17">
        <f t="shared" si="120"/>
        <v>1</v>
      </c>
      <c r="J1295" s="17">
        <f t="shared" si="121"/>
        <v>1</v>
      </c>
      <c r="K1295" s="4">
        <f t="shared" si="122"/>
        <v>1</v>
      </c>
      <c r="L1295" s="3">
        <f>_xlfn.IFNA(VLOOKUP(CONCATENATE($A1295,"_",$B1295), 'Srbench noise 0.01'!$A$1:$AH$1291, 32, FALSE),"")</f>
        <v>1</v>
      </c>
      <c r="M1295" s="17">
        <f>_xlfn.IFNA(VLOOKUP(CONCATENATE($A1295,"_",$B1295), 'Srbench noise 0.01'!$A$1:$AH$1291, 34, FALSE),"")</f>
        <v>0</v>
      </c>
      <c r="N1295" s="17">
        <f>_xlfn.IFNA(VLOOKUP(CONCATENATE($A1295,"_",$B1295), 'Srbench noise 0.01'!$A$1:$AH$1291, 16, FALSE),"")</f>
        <v>3</v>
      </c>
      <c r="O1295" s="17">
        <f>_xlfn.IFNA(VLOOKUP(CONCATENATE($A1295,"_",$B1295), 'Srbench noise 0.01'!$A$1:$AH$1291, 18, FALSE),"")</f>
        <v>0.5</v>
      </c>
      <c r="P1295" s="17" t="str">
        <f>_xlfn.IFNA(VLOOKUP(CONCATENATE($A1295,"_",$B1295), 'Srbench noise 0.01'!$A$1:$AH$1291, 28, FALSE),"")</f>
        <v>-0.1*x0</v>
      </c>
      <c r="Q1295" s="17">
        <f t="shared" si="123"/>
        <v>1</v>
      </c>
      <c r="R1295" s="17">
        <f t="shared" si="124"/>
        <v>1</v>
      </c>
      <c r="S1295" s="4">
        <f t="shared" si="125"/>
        <v>1</v>
      </c>
    </row>
    <row r="1296" spans="1:19" x14ac:dyDescent="0.25">
      <c r="A1296" t="s">
        <v>7</v>
      </c>
      <c r="B1296">
        <v>5390</v>
      </c>
      <c r="C1296" t="str">
        <f>VLOOKUP(A1296,'srbench true models'!$A$1:$B$133,2,FALSE)</f>
        <v xml:space="preserve"> -(1)/(10) * x</v>
      </c>
      <c r="D1296" s="3">
        <f>_xlfn.IFNA(VLOOKUP(CONCATENATE($A1296,"_",$B1296), 'Srbench noise 0'!$A$1:$AH$1291, 32, FALSE),"")</f>
        <v>1</v>
      </c>
      <c r="E1296" s="17">
        <f>_xlfn.IFNA(VLOOKUP(CONCATENATE($A1296,"_",$B1296), 'Srbench noise 0'!$A$1:$AH$1291, 34, FALSE),"")</f>
        <v>0</v>
      </c>
      <c r="F1296" s="17">
        <f>_xlfn.IFNA(VLOOKUP(CONCATENATE($A1296,"_",$B1296), 'Srbench noise 0'!$A$1:$AH$1291, 16, FALSE),"")</f>
        <v>3</v>
      </c>
      <c r="G1296" s="17">
        <f>_xlfn.IFNA(VLOOKUP(CONCATENATE($A1296,"_",$B1296), 'Srbench noise 0'!$A$1:$AH$1291, 18, FALSE),"")</f>
        <v>0.6</v>
      </c>
      <c r="H1296" s="17" t="str">
        <f>_xlfn.IFNA(VLOOKUP(CONCATENATE($A1296,"_",$B1296), 'Srbench noise 0'!$A$1:$AH$1291, 28, FALSE),"")</f>
        <v>-0.1*x0</v>
      </c>
      <c r="I1296" s="17">
        <f t="shared" si="120"/>
        <v>1</v>
      </c>
      <c r="J1296" s="17">
        <f t="shared" si="121"/>
        <v>1</v>
      </c>
      <c r="K1296" s="4">
        <f t="shared" si="122"/>
        <v>1</v>
      </c>
      <c r="L1296" s="3">
        <f>_xlfn.IFNA(VLOOKUP(CONCATENATE($A1296,"_",$B1296), 'Srbench noise 0.01'!$A$1:$AH$1291, 32, FALSE),"")</f>
        <v>1</v>
      </c>
      <c r="M1296" s="17">
        <f>_xlfn.IFNA(VLOOKUP(CONCATENATE($A1296,"_",$B1296), 'Srbench noise 0.01'!$A$1:$AH$1291, 34, FALSE),"")</f>
        <v>0</v>
      </c>
      <c r="N1296" s="17">
        <f>_xlfn.IFNA(VLOOKUP(CONCATENATE($A1296,"_",$B1296), 'Srbench noise 0.01'!$A$1:$AH$1291, 16, FALSE),"")</f>
        <v>3</v>
      </c>
      <c r="O1296" s="17">
        <f>_xlfn.IFNA(VLOOKUP(CONCATENATE($A1296,"_",$B1296), 'Srbench noise 0.01'!$A$1:$AH$1291, 18, FALSE),"")</f>
        <v>0.5</v>
      </c>
      <c r="P1296" s="17" t="str">
        <f>_xlfn.IFNA(VLOOKUP(CONCATENATE($A1296,"_",$B1296), 'Srbench noise 0.01'!$A$1:$AH$1291, 28, FALSE),"")</f>
        <v>-0.1*x0</v>
      </c>
      <c r="Q1296" s="17">
        <f t="shared" si="123"/>
        <v>1</v>
      </c>
      <c r="R1296" s="17">
        <f t="shared" si="124"/>
        <v>1</v>
      </c>
      <c r="S1296" s="4">
        <f t="shared" si="125"/>
        <v>1</v>
      </c>
    </row>
    <row r="1297" spans="1:19" x14ac:dyDescent="0.25">
      <c r="A1297" t="s">
        <v>7</v>
      </c>
      <c r="B1297">
        <v>14423</v>
      </c>
      <c r="C1297" t="str">
        <f>VLOOKUP(A1297,'srbench true models'!$A$1:$B$133,2,FALSE)</f>
        <v xml:space="preserve"> -(1)/(10) * x</v>
      </c>
      <c r="D1297" s="3">
        <f>_xlfn.IFNA(VLOOKUP(CONCATENATE($A1297,"_",$B1297), 'Srbench noise 0'!$A$1:$AH$1291, 32, FALSE),"")</f>
        <v>1</v>
      </c>
      <c r="E1297" s="17">
        <f>_xlfn.IFNA(VLOOKUP(CONCATENATE($A1297,"_",$B1297), 'Srbench noise 0'!$A$1:$AH$1291, 34, FALSE),"")</f>
        <v>0</v>
      </c>
      <c r="F1297" s="17">
        <f>_xlfn.IFNA(VLOOKUP(CONCATENATE($A1297,"_",$B1297), 'Srbench noise 0'!$A$1:$AH$1291, 16, FALSE),"")</f>
        <v>3</v>
      </c>
      <c r="G1297" s="17">
        <f>_xlfn.IFNA(VLOOKUP(CONCATENATE($A1297,"_",$B1297), 'Srbench noise 0'!$A$1:$AH$1291, 18, FALSE),"")</f>
        <v>0.6</v>
      </c>
      <c r="H1297" s="17" t="str">
        <f>_xlfn.IFNA(VLOOKUP(CONCATENATE($A1297,"_",$B1297), 'Srbench noise 0'!$A$1:$AH$1291, 28, FALSE),"")</f>
        <v>-0.1*x0</v>
      </c>
      <c r="I1297" s="17">
        <f t="shared" si="120"/>
        <v>1</v>
      </c>
      <c r="J1297" s="17">
        <f t="shared" si="121"/>
        <v>1</v>
      </c>
      <c r="K1297" s="4">
        <f t="shared" si="122"/>
        <v>1</v>
      </c>
      <c r="L1297" s="3">
        <f>_xlfn.IFNA(VLOOKUP(CONCATENATE($A1297,"_",$B1297), 'Srbench noise 0.01'!$A$1:$AH$1291, 32, FALSE),"")</f>
        <v>1</v>
      </c>
      <c r="M1297" s="17">
        <f>_xlfn.IFNA(VLOOKUP(CONCATENATE($A1297,"_",$B1297), 'Srbench noise 0.01'!$A$1:$AH$1291, 34, FALSE),"")</f>
        <v>0</v>
      </c>
      <c r="N1297" s="17">
        <f>_xlfn.IFNA(VLOOKUP(CONCATENATE($A1297,"_",$B1297), 'Srbench noise 0.01'!$A$1:$AH$1291, 16, FALSE),"")</f>
        <v>3</v>
      </c>
      <c r="O1297" s="17">
        <f>_xlfn.IFNA(VLOOKUP(CONCATENATE($A1297,"_",$B1297), 'Srbench noise 0.01'!$A$1:$AH$1291, 18, FALSE),"")</f>
        <v>0.4</v>
      </c>
      <c r="P1297" s="17" t="str">
        <f>_xlfn.IFNA(VLOOKUP(CONCATENATE($A1297,"_",$B1297), 'Srbench noise 0.01'!$A$1:$AH$1291, 28, FALSE),"")</f>
        <v>-0.1*x0</v>
      </c>
      <c r="Q1297" s="17">
        <f t="shared" si="123"/>
        <v>1</v>
      </c>
      <c r="R1297" s="17">
        <f t="shared" si="124"/>
        <v>1</v>
      </c>
      <c r="S1297" s="4">
        <f t="shared" si="125"/>
        <v>1</v>
      </c>
    </row>
    <row r="1298" spans="1:19" x14ac:dyDescent="0.25">
      <c r="A1298" t="s">
        <v>7</v>
      </c>
      <c r="B1298">
        <v>15795</v>
      </c>
      <c r="C1298" t="str">
        <f>VLOOKUP(A1298,'srbench true models'!$A$1:$B$133,2,FALSE)</f>
        <v xml:space="preserve"> -(1)/(10) * x</v>
      </c>
      <c r="D1298" s="3">
        <f>_xlfn.IFNA(VLOOKUP(CONCATENATE($A1298,"_",$B1298), 'Srbench noise 0'!$A$1:$AH$1291, 32, FALSE),"")</f>
        <v>1</v>
      </c>
      <c r="E1298" s="17">
        <f>_xlfn.IFNA(VLOOKUP(CONCATENATE($A1298,"_",$B1298), 'Srbench noise 0'!$A$1:$AH$1291, 34, FALSE),"")</f>
        <v>0</v>
      </c>
      <c r="F1298" s="17">
        <f>_xlfn.IFNA(VLOOKUP(CONCATENATE($A1298,"_",$B1298), 'Srbench noise 0'!$A$1:$AH$1291, 16, FALSE),"")</f>
        <v>3</v>
      </c>
      <c r="G1298" s="17">
        <f>_xlfn.IFNA(VLOOKUP(CONCATENATE($A1298,"_",$B1298), 'Srbench noise 0'!$A$1:$AH$1291, 18, FALSE),"")</f>
        <v>0.6</v>
      </c>
      <c r="H1298" s="17" t="str">
        <f>_xlfn.IFNA(VLOOKUP(CONCATENATE($A1298,"_",$B1298), 'Srbench noise 0'!$A$1:$AH$1291, 28, FALSE),"")</f>
        <v>-0.1*x0</v>
      </c>
      <c r="I1298" s="17">
        <f t="shared" si="120"/>
        <v>1</v>
      </c>
      <c r="J1298" s="17">
        <f t="shared" si="121"/>
        <v>1</v>
      </c>
      <c r="K1298" s="4">
        <f t="shared" si="122"/>
        <v>1</v>
      </c>
      <c r="L1298" s="3">
        <f>_xlfn.IFNA(VLOOKUP(CONCATENATE($A1298,"_",$B1298), 'Srbench noise 0.01'!$A$1:$AH$1291, 32, FALSE),"")</f>
        <v>1</v>
      </c>
      <c r="M1298" s="17">
        <f>_xlfn.IFNA(VLOOKUP(CONCATENATE($A1298,"_",$B1298), 'Srbench noise 0.01'!$A$1:$AH$1291, 34, FALSE),"")</f>
        <v>0</v>
      </c>
      <c r="N1298" s="17">
        <f>_xlfn.IFNA(VLOOKUP(CONCATENATE($A1298,"_",$B1298), 'Srbench noise 0.01'!$A$1:$AH$1291, 16, FALSE),"")</f>
        <v>3</v>
      </c>
      <c r="O1298" s="17">
        <f>_xlfn.IFNA(VLOOKUP(CONCATENATE($A1298,"_",$B1298), 'Srbench noise 0.01'!$A$1:$AH$1291, 18, FALSE),"")</f>
        <v>0.5</v>
      </c>
      <c r="P1298" s="17" t="str">
        <f>_xlfn.IFNA(VLOOKUP(CONCATENATE($A1298,"_",$B1298), 'Srbench noise 0.01'!$A$1:$AH$1291, 28, FALSE),"")</f>
        <v>-0.1*x0</v>
      </c>
      <c r="Q1298" s="17">
        <f t="shared" si="123"/>
        <v>1</v>
      </c>
      <c r="R1298" s="17">
        <f t="shared" si="124"/>
        <v>1</v>
      </c>
      <c r="S1298" s="4">
        <f t="shared" si="125"/>
        <v>1</v>
      </c>
    </row>
    <row r="1299" spans="1:19" x14ac:dyDescent="0.25">
      <c r="A1299" t="s">
        <v>7</v>
      </c>
      <c r="B1299">
        <v>16850</v>
      </c>
      <c r="C1299" t="str">
        <f>VLOOKUP(A1299,'srbench true models'!$A$1:$B$133,2,FALSE)</f>
        <v xml:space="preserve"> -(1)/(10) * x</v>
      </c>
      <c r="D1299" s="3">
        <f>_xlfn.IFNA(VLOOKUP(CONCATENATE($A1299,"_",$B1299), 'Srbench noise 0'!$A$1:$AH$1291, 32, FALSE),"")</f>
        <v>1</v>
      </c>
      <c r="E1299" s="17">
        <f>_xlfn.IFNA(VLOOKUP(CONCATENATE($A1299,"_",$B1299), 'Srbench noise 0'!$A$1:$AH$1291, 34, FALSE),"")</f>
        <v>0</v>
      </c>
      <c r="F1299" s="17">
        <f>_xlfn.IFNA(VLOOKUP(CONCATENATE($A1299,"_",$B1299), 'Srbench noise 0'!$A$1:$AH$1291, 16, FALSE),"")</f>
        <v>3</v>
      </c>
      <c r="G1299" s="17">
        <f>_xlfn.IFNA(VLOOKUP(CONCATENATE($A1299,"_",$B1299), 'Srbench noise 0'!$A$1:$AH$1291, 18, FALSE),"")</f>
        <v>0.6</v>
      </c>
      <c r="H1299" s="17" t="str">
        <f>_xlfn.IFNA(VLOOKUP(CONCATENATE($A1299,"_",$B1299), 'Srbench noise 0'!$A$1:$AH$1291, 28, FALSE),"")</f>
        <v>-0.1*x0</v>
      </c>
      <c r="I1299" s="17">
        <f t="shared" si="120"/>
        <v>1</v>
      </c>
      <c r="J1299" s="17">
        <f t="shared" si="121"/>
        <v>1</v>
      </c>
      <c r="K1299" s="4">
        <f t="shared" si="122"/>
        <v>1</v>
      </c>
      <c r="L1299" s="3">
        <f>_xlfn.IFNA(VLOOKUP(CONCATENATE($A1299,"_",$B1299), 'Srbench noise 0.01'!$A$1:$AH$1291, 32, FALSE),"")</f>
        <v>1</v>
      </c>
      <c r="M1299" s="17">
        <f>_xlfn.IFNA(VLOOKUP(CONCATENATE($A1299,"_",$B1299), 'Srbench noise 0.01'!$A$1:$AH$1291, 34, FALSE),"")</f>
        <v>0</v>
      </c>
      <c r="N1299" s="17">
        <f>_xlfn.IFNA(VLOOKUP(CONCATENATE($A1299,"_",$B1299), 'Srbench noise 0.01'!$A$1:$AH$1291, 16, FALSE),"")</f>
        <v>3</v>
      </c>
      <c r="O1299" s="17">
        <f>_xlfn.IFNA(VLOOKUP(CONCATENATE($A1299,"_",$B1299), 'Srbench noise 0.01'!$A$1:$AH$1291, 18, FALSE),"")</f>
        <v>0.5</v>
      </c>
      <c r="P1299" s="17" t="str">
        <f>_xlfn.IFNA(VLOOKUP(CONCATENATE($A1299,"_",$B1299), 'Srbench noise 0.01'!$A$1:$AH$1291, 28, FALSE),"")</f>
        <v>-0.1*x0</v>
      </c>
      <c r="Q1299" s="17">
        <f t="shared" si="123"/>
        <v>1</v>
      </c>
      <c r="R1299" s="17">
        <f t="shared" si="124"/>
        <v>1</v>
      </c>
      <c r="S1299" s="4">
        <f t="shared" si="125"/>
        <v>1</v>
      </c>
    </row>
    <row r="1300" spans="1:19" x14ac:dyDescent="0.25">
      <c r="A1300" t="s">
        <v>7</v>
      </c>
      <c r="B1300">
        <v>21962</v>
      </c>
      <c r="C1300" t="str">
        <f>VLOOKUP(A1300,'srbench true models'!$A$1:$B$133,2,FALSE)</f>
        <v xml:space="preserve"> -(1)/(10) * x</v>
      </c>
      <c r="D1300" s="3">
        <f>_xlfn.IFNA(VLOOKUP(CONCATENATE($A1300,"_",$B1300), 'Srbench noise 0'!$A$1:$AH$1291, 32, FALSE),"")</f>
        <v>1</v>
      </c>
      <c r="E1300" s="17">
        <f>_xlfn.IFNA(VLOOKUP(CONCATENATE($A1300,"_",$B1300), 'Srbench noise 0'!$A$1:$AH$1291, 34, FALSE),"")</f>
        <v>0</v>
      </c>
      <c r="F1300" s="17">
        <f>_xlfn.IFNA(VLOOKUP(CONCATENATE($A1300,"_",$B1300), 'Srbench noise 0'!$A$1:$AH$1291, 16, FALSE),"")</f>
        <v>3</v>
      </c>
      <c r="G1300" s="17">
        <f>_xlfn.IFNA(VLOOKUP(CONCATENATE($A1300,"_",$B1300), 'Srbench noise 0'!$A$1:$AH$1291, 18, FALSE),"")</f>
        <v>0.6</v>
      </c>
      <c r="H1300" s="17" t="str">
        <f>_xlfn.IFNA(VLOOKUP(CONCATENATE($A1300,"_",$B1300), 'Srbench noise 0'!$A$1:$AH$1291, 28, FALSE),"")</f>
        <v>-0.1*x0</v>
      </c>
      <c r="I1300" s="17">
        <f t="shared" si="120"/>
        <v>1</v>
      </c>
      <c r="J1300" s="17">
        <f t="shared" si="121"/>
        <v>1</v>
      </c>
      <c r="K1300" s="4">
        <f t="shared" si="122"/>
        <v>1</v>
      </c>
      <c r="L1300" s="3">
        <f>_xlfn.IFNA(VLOOKUP(CONCATENATE($A1300,"_",$B1300), 'Srbench noise 0.01'!$A$1:$AH$1291, 32, FALSE),"")</f>
        <v>1</v>
      </c>
      <c r="M1300" s="17">
        <f>_xlfn.IFNA(VLOOKUP(CONCATENATE($A1300,"_",$B1300), 'Srbench noise 0.01'!$A$1:$AH$1291, 34, FALSE),"")</f>
        <v>0</v>
      </c>
      <c r="N1300" s="17">
        <f>_xlfn.IFNA(VLOOKUP(CONCATENATE($A1300,"_",$B1300), 'Srbench noise 0.01'!$A$1:$AH$1291, 16, FALSE),"")</f>
        <v>3</v>
      </c>
      <c r="O1300" s="17">
        <f>_xlfn.IFNA(VLOOKUP(CONCATENATE($A1300,"_",$B1300), 'Srbench noise 0.01'!$A$1:$AH$1291, 18, FALSE),"")</f>
        <v>0.5</v>
      </c>
      <c r="P1300" s="17" t="str">
        <f>_xlfn.IFNA(VLOOKUP(CONCATENATE($A1300,"_",$B1300), 'Srbench noise 0.01'!$A$1:$AH$1291, 28, FALSE),"")</f>
        <v>-0.1*x0</v>
      </c>
      <c r="Q1300" s="17">
        <f t="shared" si="123"/>
        <v>1</v>
      </c>
      <c r="R1300" s="17">
        <f t="shared" si="124"/>
        <v>1</v>
      </c>
      <c r="S1300" s="4">
        <f t="shared" si="125"/>
        <v>1</v>
      </c>
    </row>
    <row r="1301" spans="1:19" x14ac:dyDescent="0.25">
      <c r="A1301" t="s">
        <v>7</v>
      </c>
      <c r="B1301">
        <v>23654</v>
      </c>
      <c r="C1301" t="str">
        <f>VLOOKUP(A1301,'srbench true models'!$A$1:$B$133,2,FALSE)</f>
        <v xml:space="preserve"> -(1)/(10) * x</v>
      </c>
      <c r="D1301" s="3">
        <f>_xlfn.IFNA(VLOOKUP(CONCATENATE($A1301,"_",$B1301), 'Srbench noise 0'!$A$1:$AH$1291, 32, FALSE),"")</f>
        <v>1</v>
      </c>
      <c r="E1301" s="17">
        <f>_xlfn.IFNA(VLOOKUP(CONCATENATE($A1301,"_",$B1301), 'Srbench noise 0'!$A$1:$AH$1291, 34, FALSE),"")</f>
        <v>0</v>
      </c>
      <c r="F1301" s="17">
        <f>_xlfn.IFNA(VLOOKUP(CONCATENATE($A1301,"_",$B1301), 'Srbench noise 0'!$A$1:$AH$1291, 16, FALSE),"")</f>
        <v>3</v>
      </c>
      <c r="G1301" s="17">
        <f>_xlfn.IFNA(VLOOKUP(CONCATENATE($A1301,"_",$B1301), 'Srbench noise 0'!$A$1:$AH$1291, 18, FALSE),"")</f>
        <v>0.6</v>
      </c>
      <c r="H1301" s="17" t="str">
        <f>_xlfn.IFNA(VLOOKUP(CONCATENATE($A1301,"_",$B1301), 'Srbench noise 0'!$A$1:$AH$1291, 28, FALSE),"")</f>
        <v>-0.1*x0</v>
      </c>
      <c r="I1301" s="17">
        <f t="shared" si="120"/>
        <v>1</v>
      </c>
      <c r="J1301" s="17">
        <f t="shared" si="121"/>
        <v>1</v>
      </c>
      <c r="K1301" s="4">
        <f t="shared" si="122"/>
        <v>1</v>
      </c>
      <c r="L1301" s="3">
        <f>_xlfn.IFNA(VLOOKUP(CONCATENATE($A1301,"_",$B1301), 'Srbench noise 0.01'!$A$1:$AH$1291, 32, FALSE),"")</f>
        <v>1</v>
      </c>
      <c r="M1301" s="17">
        <f>_xlfn.IFNA(VLOOKUP(CONCATENATE($A1301,"_",$B1301), 'Srbench noise 0.01'!$A$1:$AH$1291, 34, FALSE),"")</f>
        <v>0</v>
      </c>
      <c r="N1301" s="17">
        <f>_xlfn.IFNA(VLOOKUP(CONCATENATE($A1301,"_",$B1301), 'Srbench noise 0.01'!$A$1:$AH$1291, 16, FALSE),"")</f>
        <v>3</v>
      </c>
      <c r="O1301" s="17">
        <f>_xlfn.IFNA(VLOOKUP(CONCATENATE($A1301,"_",$B1301), 'Srbench noise 0.01'!$A$1:$AH$1291, 18, FALSE),"")</f>
        <v>0.6</v>
      </c>
      <c r="P1301" s="17" t="str">
        <f>_xlfn.IFNA(VLOOKUP(CONCATENATE($A1301,"_",$B1301), 'Srbench noise 0.01'!$A$1:$AH$1291, 28, FALSE),"")</f>
        <v>-0.1*x0</v>
      </c>
      <c r="Q1301" s="17">
        <f t="shared" si="123"/>
        <v>1</v>
      </c>
      <c r="R1301" s="17">
        <f t="shared" si="124"/>
        <v>1</v>
      </c>
      <c r="S1301" s="4">
        <f t="shared" si="125"/>
        <v>1</v>
      </c>
    </row>
    <row r="1302" spans="1:19" x14ac:dyDescent="0.25">
      <c r="A1302" t="s">
        <v>7</v>
      </c>
      <c r="B1302">
        <v>28020</v>
      </c>
      <c r="C1302" t="str">
        <f>VLOOKUP(A1302,'srbench true models'!$A$1:$B$133,2,FALSE)</f>
        <v xml:space="preserve"> -(1)/(10) * x</v>
      </c>
      <c r="D1302" s="3">
        <f>_xlfn.IFNA(VLOOKUP(CONCATENATE($A1302,"_",$B1302), 'Srbench noise 0'!$A$1:$AH$1291, 32, FALSE),"")</f>
        <v>1</v>
      </c>
      <c r="E1302" s="17">
        <f>_xlfn.IFNA(VLOOKUP(CONCATENATE($A1302,"_",$B1302), 'Srbench noise 0'!$A$1:$AH$1291, 34, FALSE),"")</f>
        <v>0</v>
      </c>
      <c r="F1302" s="17">
        <f>_xlfn.IFNA(VLOOKUP(CONCATENATE($A1302,"_",$B1302), 'Srbench noise 0'!$A$1:$AH$1291, 16, FALSE),"")</f>
        <v>3</v>
      </c>
      <c r="G1302" s="17">
        <f>_xlfn.IFNA(VLOOKUP(CONCATENATE($A1302,"_",$B1302), 'Srbench noise 0'!$A$1:$AH$1291, 18, FALSE),"")</f>
        <v>0.6</v>
      </c>
      <c r="H1302" s="17" t="str">
        <f>_xlfn.IFNA(VLOOKUP(CONCATENATE($A1302,"_",$B1302), 'Srbench noise 0'!$A$1:$AH$1291, 28, FALSE),"")</f>
        <v>-0.1*x0</v>
      </c>
      <c r="I1302" s="17">
        <f t="shared" si="120"/>
        <v>1</v>
      </c>
      <c r="J1302" s="17">
        <f t="shared" si="121"/>
        <v>1</v>
      </c>
      <c r="K1302" s="4">
        <f t="shared" si="122"/>
        <v>1</v>
      </c>
      <c r="L1302" s="3">
        <f>_xlfn.IFNA(VLOOKUP(CONCATENATE($A1302,"_",$B1302), 'Srbench noise 0.01'!$A$1:$AH$1291, 32, FALSE),"")</f>
        <v>1</v>
      </c>
      <c r="M1302" s="17">
        <f>_xlfn.IFNA(VLOOKUP(CONCATENATE($A1302,"_",$B1302), 'Srbench noise 0.01'!$A$1:$AH$1291, 34, FALSE),"")</f>
        <v>0</v>
      </c>
      <c r="N1302" s="17">
        <f>_xlfn.IFNA(VLOOKUP(CONCATENATE($A1302,"_",$B1302), 'Srbench noise 0.01'!$A$1:$AH$1291, 16, FALSE),"")</f>
        <v>3</v>
      </c>
      <c r="O1302" s="17">
        <f>_xlfn.IFNA(VLOOKUP(CONCATENATE($A1302,"_",$B1302), 'Srbench noise 0.01'!$A$1:$AH$1291, 18, FALSE),"")</f>
        <v>0.5</v>
      </c>
      <c r="P1302" s="17" t="str">
        <f>_xlfn.IFNA(VLOOKUP(CONCATENATE($A1302,"_",$B1302), 'Srbench noise 0.01'!$A$1:$AH$1291, 28, FALSE),"")</f>
        <v>-0.1*x0</v>
      </c>
      <c r="Q1302" s="17">
        <f t="shared" si="123"/>
        <v>1</v>
      </c>
      <c r="R1302" s="17">
        <f t="shared" si="124"/>
        <v>1</v>
      </c>
      <c r="S1302" s="4">
        <f t="shared" si="125"/>
        <v>1</v>
      </c>
    </row>
    <row r="1303" spans="1:19" x14ac:dyDescent="0.25">
      <c r="A1303" t="s">
        <v>7</v>
      </c>
      <c r="B1303">
        <v>29910</v>
      </c>
      <c r="C1303" t="str">
        <f>VLOOKUP(A1303,'srbench true models'!$A$1:$B$133,2,FALSE)</f>
        <v xml:space="preserve"> -(1)/(10) * x</v>
      </c>
      <c r="D1303" s="3">
        <f>_xlfn.IFNA(VLOOKUP(CONCATENATE($A1303,"_",$B1303), 'Srbench noise 0'!$A$1:$AH$1291, 32, FALSE),"")</f>
        <v>1</v>
      </c>
      <c r="E1303" s="17">
        <f>_xlfn.IFNA(VLOOKUP(CONCATENATE($A1303,"_",$B1303), 'Srbench noise 0'!$A$1:$AH$1291, 34, FALSE),"")</f>
        <v>0</v>
      </c>
      <c r="F1303" s="17">
        <f>_xlfn.IFNA(VLOOKUP(CONCATENATE($A1303,"_",$B1303), 'Srbench noise 0'!$A$1:$AH$1291, 16, FALSE),"")</f>
        <v>3</v>
      </c>
      <c r="G1303" s="17">
        <f>_xlfn.IFNA(VLOOKUP(CONCATENATE($A1303,"_",$B1303), 'Srbench noise 0'!$A$1:$AH$1291, 18, FALSE),"")</f>
        <v>0.5</v>
      </c>
      <c r="H1303" s="17" t="str">
        <f>_xlfn.IFNA(VLOOKUP(CONCATENATE($A1303,"_",$B1303), 'Srbench noise 0'!$A$1:$AH$1291, 28, FALSE),"")</f>
        <v>-0.1*x0</v>
      </c>
      <c r="I1303" s="17">
        <f t="shared" si="120"/>
        <v>1</v>
      </c>
      <c r="J1303" s="17">
        <f t="shared" si="121"/>
        <v>1</v>
      </c>
      <c r="K1303" s="4">
        <f t="shared" si="122"/>
        <v>1</v>
      </c>
      <c r="L1303" s="3">
        <f>_xlfn.IFNA(VLOOKUP(CONCATENATE($A1303,"_",$B1303), 'Srbench noise 0.01'!$A$1:$AH$1291, 32, FALSE),"")</f>
        <v>1</v>
      </c>
      <c r="M1303" s="17">
        <f>_xlfn.IFNA(VLOOKUP(CONCATENATE($A1303,"_",$B1303), 'Srbench noise 0.01'!$A$1:$AH$1291, 34, FALSE),"")</f>
        <v>0</v>
      </c>
      <c r="N1303" s="17">
        <f>_xlfn.IFNA(VLOOKUP(CONCATENATE($A1303,"_",$B1303), 'Srbench noise 0.01'!$A$1:$AH$1291, 16, FALSE),"")</f>
        <v>3</v>
      </c>
      <c r="O1303" s="17">
        <f>_xlfn.IFNA(VLOOKUP(CONCATENATE($A1303,"_",$B1303), 'Srbench noise 0.01'!$A$1:$AH$1291, 18, FALSE),"")</f>
        <v>0.4</v>
      </c>
      <c r="P1303" s="17" t="str">
        <f>_xlfn.IFNA(VLOOKUP(CONCATENATE($A1303,"_",$B1303), 'Srbench noise 0.01'!$A$1:$AH$1291, 28, FALSE),"")</f>
        <v>-0.1*x0</v>
      </c>
      <c r="Q1303" s="17">
        <f t="shared" si="123"/>
        <v>1</v>
      </c>
      <c r="R1303" s="17">
        <f t="shared" si="124"/>
        <v>1</v>
      </c>
      <c r="S1303" s="4">
        <f t="shared" si="125"/>
        <v>1</v>
      </c>
    </row>
  </sheetData>
  <sortState xmlns:xlrd2="http://schemas.microsoft.com/office/spreadsheetml/2017/richdata2" ref="A4:B1304">
    <sortCondition ref="A3:A1304"/>
  </sortState>
  <mergeCells count="2">
    <mergeCell ref="D1:H1"/>
    <mergeCell ref="L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E1925-F852-4C97-9C40-08FF5959B0FC}">
  <dimension ref="A1:Z238"/>
  <sheetViews>
    <sheetView topLeftCell="A7" zoomScale="80" zoomScaleNormal="80" workbookViewId="0">
      <selection activeCell="AE24" sqref="AE24"/>
    </sheetView>
  </sheetViews>
  <sheetFormatPr defaultRowHeight="15" x14ac:dyDescent="0.25"/>
  <cols>
    <col min="1" max="1" width="25.28515625" bestFit="1" customWidth="1"/>
    <col min="2" max="2" width="56.7109375" style="12" customWidth="1"/>
    <col min="3" max="3" width="9.140625" style="3" customWidth="1"/>
    <col min="4" max="4" width="9.85546875" style="17" customWidth="1"/>
    <col min="5" max="6" width="9.140625" style="17" customWidth="1"/>
    <col min="7" max="7" width="65.140625" style="17" customWidth="1"/>
    <col min="8" max="8" width="12.5703125" style="17" customWidth="1"/>
    <col min="9" max="9" width="10.42578125" style="17" customWidth="1"/>
    <col min="10" max="10" width="9.140625" style="4" customWidth="1"/>
    <col min="11" max="11" width="9.140625" style="3" customWidth="1"/>
    <col min="12" max="12" width="9.85546875" style="17" customWidth="1"/>
    <col min="13" max="14" width="9.140625" style="17" customWidth="1"/>
    <col min="15" max="15" width="67.85546875" style="17" customWidth="1"/>
    <col min="16" max="16" width="13" style="17" bestFit="1" customWidth="1"/>
    <col min="17" max="17" width="10.42578125" style="17" customWidth="1"/>
    <col min="18" max="18" width="9.140625" style="4" customWidth="1"/>
    <col min="19" max="19" width="9.140625" style="3" customWidth="1"/>
    <col min="20" max="20" width="9.85546875" style="17" customWidth="1"/>
    <col min="21" max="22" width="9.140625" style="17" customWidth="1"/>
    <col min="23" max="23" width="40.7109375" style="17" customWidth="1"/>
    <col min="24" max="24" width="13" style="17" bestFit="1" customWidth="1"/>
    <col min="25" max="25" width="10.42578125" style="17" bestFit="1" customWidth="1"/>
    <col min="26" max="26" width="9.140625" style="4"/>
  </cols>
  <sheetData>
    <row r="1" spans="1:26" x14ac:dyDescent="0.25">
      <c r="B1" s="15"/>
      <c r="C1" s="19" t="s">
        <v>1302</v>
      </c>
      <c r="D1" s="20"/>
      <c r="E1" s="20"/>
      <c r="F1" s="20"/>
      <c r="G1" s="20"/>
      <c r="H1" s="23">
        <f>H2/235</f>
        <v>0.7021276595744681</v>
      </c>
      <c r="I1" s="23"/>
      <c r="J1" s="21">
        <f>J2/235</f>
        <v>0.44255319148936167</v>
      </c>
      <c r="K1" s="19" t="s">
        <v>1744</v>
      </c>
      <c r="L1" s="20"/>
      <c r="M1" s="20"/>
      <c r="N1" s="20"/>
      <c r="O1" s="20"/>
      <c r="P1" s="23">
        <f>P2/235</f>
        <v>0.58297872340425527</v>
      </c>
      <c r="Q1" s="23"/>
      <c r="R1" s="21">
        <f>R2/235</f>
        <v>0.2</v>
      </c>
      <c r="S1" s="19" t="s">
        <v>1745</v>
      </c>
      <c r="T1" s="20"/>
      <c r="U1" s="20"/>
      <c r="V1" s="20"/>
      <c r="W1" s="20"/>
      <c r="X1" s="23">
        <f>X2/235</f>
        <v>0.35319148936170214</v>
      </c>
      <c r="Y1" s="23"/>
      <c r="Z1" s="21">
        <f>Z2/235</f>
        <v>0.1148936170212766</v>
      </c>
    </row>
    <row r="2" spans="1:26" x14ac:dyDescent="0.25">
      <c r="C2" s="10">
        <f>MEDIAN(C4:C238)</f>
        <v>0.99999994000000003</v>
      </c>
      <c r="D2" s="16">
        <f t="shared" ref="D2:F2" si="0">MEDIAN(D4:D238)</f>
        <v>7.4775999999999998E-4</v>
      </c>
      <c r="E2" s="16">
        <f t="shared" si="0"/>
        <v>11</v>
      </c>
      <c r="F2" s="16">
        <f t="shared" si="0"/>
        <v>138.19999999999999</v>
      </c>
      <c r="G2" s="16"/>
      <c r="H2" s="16">
        <f>SUM(H4:H238)</f>
        <v>165</v>
      </c>
      <c r="J2" s="11">
        <f>SUM(J4:J238)</f>
        <v>104</v>
      </c>
      <c r="K2" s="10">
        <f>MEDIAN(K4:K238)</f>
        <v>0.99953884999999998</v>
      </c>
      <c r="L2" s="16">
        <f t="shared" ref="L2:N2" si="1">MEDIAN(L4:L238)</f>
        <v>8.7611600000000005E-3</v>
      </c>
      <c r="M2" s="16">
        <f t="shared" si="1"/>
        <v>13</v>
      </c>
      <c r="N2" s="16">
        <f t="shared" si="1"/>
        <v>10.3</v>
      </c>
      <c r="O2" s="16"/>
      <c r="P2" s="16">
        <f>SUM(P4:P238)</f>
        <v>137</v>
      </c>
      <c r="R2" s="11">
        <f>SUM(R4:R238)</f>
        <v>47</v>
      </c>
      <c r="S2" s="10">
        <f>MEDIAN(S4:S238)</f>
        <v>0.9960253</v>
      </c>
      <c r="T2" s="16">
        <f t="shared" ref="T2:V2" si="2">MEDIAN(T4:T238)</f>
        <v>2.5106900000000001E-2</v>
      </c>
      <c r="U2" s="16">
        <f t="shared" si="2"/>
        <v>13</v>
      </c>
      <c r="V2" s="16">
        <f t="shared" si="2"/>
        <v>11</v>
      </c>
      <c r="W2" s="16"/>
      <c r="X2" s="16">
        <f>SUM(X4:X238)</f>
        <v>83</v>
      </c>
      <c r="Z2" s="11">
        <f>SUM(Z4:Z238)</f>
        <v>27</v>
      </c>
    </row>
    <row r="3" spans="1:26" s="13" customFormat="1" x14ac:dyDescent="0.25">
      <c r="A3" s="13" t="s">
        <v>147</v>
      </c>
      <c r="B3" s="14" t="s">
        <v>1301</v>
      </c>
      <c r="C3" s="9" t="s">
        <v>1303</v>
      </c>
      <c r="D3" s="18" t="s">
        <v>1304</v>
      </c>
      <c r="E3" s="18" t="s">
        <v>6</v>
      </c>
      <c r="F3" s="18" t="s">
        <v>1305</v>
      </c>
      <c r="G3" s="18" t="s">
        <v>1306</v>
      </c>
      <c r="H3" s="18" t="s">
        <v>4731</v>
      </c>
      <c r="I3" s="18" t="s">
        <v>1323</v>
      </c>
      <c r="J3" s="22" t="s">
        <v>1322</v>
      </c>
      <c r="K3" s="9" t="s">
        <v>1303</v>
      </c>
      <c r="L3" s="18" t="s">
        <v>1304</v>
      </c>
      <c r="M3" s="18" t="s">
        <v>6</v>
      </c>
      <c r="N3" s="18" t="s">
        <v>1305</v>
      </c>
      <c r="O3" s="18" t="s">
        <v>1306</v>
      </c>
      <c r="P3" s="18" t="s">
        <v>4731</v>
      </c>
      <c r="Q3" s="18" t="s">
        <v>1323</v>
      </c>
      <c r="R3" s="22" t="s">
        <v>1322</v>
      </c>
      <c r="S3" s="9" t="s">
        <v>1303</v>
      </c>
      <c r="T3" s="18" t="s">
        <v>1304</v>
      </c>
      <c r="U3" s="18" t="s">
        <v>6</v>
      </c>
      <c r="V3" s="18" t="s">
        <v>1305</v>
      </c>
      <c r="W3" s="18" t="s">
        <v>1306</v>
      </c>
      <c r="X3" s="18" t="s">
        <v>4731</v>
      </c>
      <c r="Y3" s="18" t="s">
        <v>1323</v>
      </c>
      <c r="Z3" s="22" t="s">
        <v>1322</v>
      </c>
    </row>
    <row r="4" spans="1:26" x14ac:dyDescent="0.25">
      <c r="A4" t="s">
        <v>869</v>
      </c>
      <c r="B4" s="12" t="s">
        <v>870</v>
      </c>
      <c r="C4" s="3">
        <f>VLOOKUP(CONCATENATE($A4,".data"), 'Random noise 0'!$A$1:$AG$235, 31, FALSE)</f>
        <v>1</v>
      </c>
      <c r="D4" s="17">
        <f>VLOOKUP(CONCATENATE($A4,".data"), 'Random noise 0'!$A$1:$AG$235, 33, FALSE)</f>
        <v>0</v>
      </c>
      <c r="E4" s="17">
        <f>VLOOKUP(CONCATENATE($A4,".data"), 'Random noise 0'!$A$1:$AG$235, 15, FALSE)</f>
        <v>1</v>
      </c>
      <c r="F4" s="17">
        <f>VLOOKUP(CONCATENATE($A4,".data"), 'Random noise 0'!$A$1:$AG$235, 17, FALSE)</f>
        <v>0.3</v>
      </c>
      <c r="G4" s="17" t="str">
        <f>VLOOKUP(CONCATENATE($A4,".data"), 'Random noise 0'!$A$1:$AG$235, 27, FALSE)</f>
        <v>x0</v>
      </c>
      <c r="H4" s="17">
        <f>IF(C4&gt;0.999,1,0)</f>
        <v>1</v>
      </c>
      <c r="I4" s="17">
        <f>IF(AND(C4=1, D4&lt;0.000001),1,IF(AND(C4&gt;0.999,D4&lt;0.001),"?",0))</f>
        <v>1</v>
      </c>
      <c r="J4" s="4">
        <f>IF(I4&lt;&gt;"?",I4,"")</f>
        <v>1</v>
      </c>
      <c r="K4" s="3">
        <f>VLOOKUP(CONCATENATE($A4,".data"), 'Random noise 0.001'!$A$1:$AG$235, 31, FALSE)</f>
        <v>1</v>
      </c>
      <c r="L4" s="17">
        <f>VLOOKUP(CONCATENATE($A4,".data"), 'Random noise 0.001'!$A$1:$AG$235, 33, FALSE)</f>
        <v>0</v>
      </c>
      <c r="M4" s="17">
        <f>VLOOKUP(CONCATENATE($A4,".data"), 'Random noise 0.001'!$A$1:$AG$235, 15, FALSE)</f>
        <v>1</v>
      </c>
      <c r="N4" s="17">
        <f>VLOOKUP(CONCATENATE($A4,".data"), 'Random noise 0.001'!$A$1:$AG$235, 17, FALSE)</f>
        <v>0.2</v>
      </c>
      <c r="O4" s="17" t="str">
        <f>VLOOKUP(CONCATENATE($A4,".data"), 'Random noise 0.001'!$A$1:$AG$235, 27, FALSE)</f>
        <v>x0</v>
      </c>
      <c r="P4" s="17">
        <f>IF(K4&gt;0.999,1,0)</f>
        <v>1</v>
      </c>
      <c r="Q4" s="17">
        <f>IF(AND(K4=1, L4&lt;0.000001),1,IF(AND(K4&gt;0.999,L4&lt;0.001),"?",0))</f>
        <v>1</v>
      </c>
      <c r="R4" s="4">
        <f>IF(Q4&lt;&gt;"?",Q4,"")</f>
        <v>1</v>
      </c>
      <c r="S4" s="3">
        <f>VLOOKUP(CONCATENATE($A4,".data"), 'Random noise 0.01'!$A$1:$AG$235, 31, FALSE)</f>
        <v>1</v>
      </c>
      <c r="T4" s="17">
        <f>VLOOKUP(CONCATENATE($A4,".data"), 'Random noise 0.01'!$A$1:$AG$235, 33, FALSE)</f>
        <v>0</v>
      </c>
      <c r="U4" s="17">
        <f>VLOOKUP(CONCATENATE($A4,".data"), 'Random noise 0.01'!$A$1:$AG$235, 15, FALSE)</f>
        <v>1</v>
      </c>
      <c r="V4" s="17">
        <f>VLOOKUP(CONCATENATE($A4,".data"), 'Random noise 0.01'!$A$1:$AG$235, 17, FALSE)</f>
        <v>0.2</v>
      </c>
      <c r="W4" s="17" t="str">
        <f>VLOOKUP(CONCATENATE($A4,".data"), 'Random noise 0.01'!$A$1:$AG$235, 27, FALSE)</f>
        <v>x0</v>
      </c>
      <c r="X4" s="17">
        <f>IF(S4&gt;0.999,1,0)</f>
        <v>1</v>
      </c>
      <c r="Y4" s="17">
        <f>IF(AND(S4=1, T4&lt;0.000001),1,IF(AND(S4&gt;0.999,T4&lt;0.001),"?",0))</f>
        <v>1</v>
      </c>
      <c r="Z4" s="4">
        <f>IF(Y4&lt;&gt;"?",Y4,"")</f>
        <v>1</v>
      </c>
    </row>
    <row r="5" spans="1:26" x14ac:dyDescent="0.25">
      <c r="A5" t="s">
        <v>871</v>
      </c>
      <c r="B5" s="12" t="s">
        <v>426</v>
      </c>
      <c r="C5" s="3">
        <f>VLOOKUP(CONCATENATE($A5,".data"), 'Random noise 0'!$A$1:$AG$235, 31, FALSE)</f>
        <v>1</v>
      </c>
      <c r="D5" s="17">
        <f>VLOOKUP(CONCATENATE($A5,".data"), 'Random noise 0'!$A$1:$AG$235, 33, FALSE)</f>
        <v>0</v>
      </c>
      <c r="E5" s="17">
        <f>VLOOKUP(CONCATENATE($A5,".data"), 'Random noise 0'!$A$1:$AG$235, 15, FALSE)</f>
        <v>3</v>
      </c>
      <c r="F5" s="17">
        <f>VLOOKUP(CONCATENATE($A5,".data"), 'Random noise 0'!$A$1:$AG$235, 17, FALSE)</f>
        <v>1.2</v>
      </c>
      <c r="G5" s="17" t="str">
        <f>VLOOKUP(CONCATENATE($A5,".data"), 'Random noise 0'!$A$1:$AG$235, 27, FALSE)</f>
        <v>x0**4</v>
      </c>
      <c r="H5" s="17">
        <f t="shared" ref="H5:H68" si="3">IF(C5&gt;0.999,1,0)</f>
        <v>1</v>
      </c>
      <c r="I5" s="17">
        <f t="shared" ref="I5:I68" si="4">IF(AND(C5=1, D5&lt;0.000001),1,IF(AND(C5&gt;0.999,D5&lt;0.001),"?",0))</f>
        <v>1</v>
      </c>
      <c r="J5" s="4">
        <f t="shared" ref="J5:J68" si="5">IF(I5&lt;&gt;"?",I5,"")</f>
        <v>1</v>
      </c>
      <c r="K5" s="3">
        <f>VLOOKUP(CONCATENATE($A5,".data"), 'Random noise 0.001'!$A$1:$AG$235, 31, FALSE)</f>
        <v>1</v>
      </c>
      <c r="L5" s="17">
        <f>VLOOKUP(CONCATENATE($A5,".data"), 'Random noise 0.001'!$A$1:$AG$235, 33, FALSE)</f>
        <v>0</v>
      </c>
      <c r="M5" s="17">
        <f>VLOOKUP(CONCATENATE($A5,".data"), 'Random noise 0.001'!$A$1:$AG$235, 15, FALSE)</f>
        <v>3</v>
      </c>
      <c r="N5" s="17">
        <f>VLOOKUP(CONCATENATE($A5,".data"), 'Random noise 0.001'!$A$1:$AG$235, 17, FALSE)</f>
        <v>1</v>
      </c>
      <c r="O5" s="17" t="str">
        <f>VLOOKUP(CONCATENATE($A5,".data"), 'Random noise 0.001'!$A$1:$AG$235, 27, FALSE)</f>
        <v>x0**4</v>
      </c>
      <c r="P5" s="17">
        <f t="shared" ref="P5:P68" si="6">IF(K5&gt;0.999,1,0)</f>
        <v>1</v>
      </c>
      <c r="Q5" s="17">
        <f t="shared" ref="Q5:Q68" si="7">IF(AND(K5=1, L5&lt;0.000001),1,IF(AND(K5&gt;0.999,L5&lt;0.001),"?",0))</f>
        <v>1</v>
      </c>
      <c r="R5" s="4">
        <f t="shared" ref="R5:R68" si="8">IF(Q5&lt;&gt;"?",Q5,"")</f>
        <v>1</v>
      </c>
      <c r="S5" s="3">
        <f>VLOOKUP(CONCATENATE($A5,".data"), 'Random noise 0.01'!$A$1:$AG$235, 31, FALSE)</f>
        <v>1</v>
      </c>
      <c r="T5" s="17">
        <f>VLOOKUP(CONCATENATE($A5,".data"), 'Random noise 0.01'!$A$1:$AG$235, 33, FALSE)</f>
        <v>0</v>
      </c>
      <c r="U5" s="17">
        <f>VLOOKUP(CONCATENATE($A5,".data"), 'Random noise 0.01'!$A$1:$AG$235, 15, FALSE)</f>
        <v>3</v>
      </c>
      <c r="V5" s="17">
        <f>VLOOKUP(CONCATENATE($A5,".data"), 'Random noise 0.01'!$A$1:$AG$235, 17, FALSE)</f>
        <v>1</v>
      </c>
      <c r="W5" s="17" t="str">
        <f>VLOOKUP(CONCATENATE($A5,".data"), 'Random noise 0.01'!$A$1:$AG$235, 27, FALSE)</f>
        <v>x0**4</v>
      </c>
      <c r="X5" s="17">
        <f t="shared" ref="X5:X68" si="9">IF(S5&gt;0.999,1,0)</f>
        <v>1</v>
      </c>
      <c r="Y5" s="17">
        <f t="shared" ref="Y5:Y68" si="10">IF(AND(S5=1, T5&lt;0.000001),1,IF(AND(S5&gt;0.999,T5&lt;0.001),"?",0))</f>
        <v>1</v>
      </c>
      <c r="Z5" s="4">
        <f t="shared" ref="Z5:Z68" si="11">IF(Y5&lt;&gt;"?",Y5,"")</f>
        <v>1</v>
      </c>
    </row>
    <row r="6" spans="1:26" x14ac:dyDescent="0.25">
      <c r="A6" t="s">
        <v>872</v>
      </c>
      <c r="B6" s="12" t="s">
        <v>681</v>
      </c>
      <c r="C6" s="3">
        <f>VLOOKUP(CONCATENATE($A6,".data"), 'Random noise 0'!$A$1:$AG$235, 31, FALSE)</f>
        <v>1</v>
      </c>
      <c r="D6" s="17">
        <f>VLOOKUP(CONCATENATE($A6,".data"), 'Random noise 0'!$A$1:$AG$235, 33, FALSE)</f>
        <v>0</v>
      </c>
      <c r="E6" s="17">
        <f>VLOOKUP(CONCATENATE($A6,".data"), 'Random noise 0'!$A$1:$AG$235, 15, FALSE)</f>
        <v>3</v>
      </c>
      <c r="F6" s="17">
        <f>VLOOKUP(CONCATENATE($A6,".data"), 'Random noise 0'!$A$1:$AG$235, 17, FALSE)</f>
        <v>0.6</v>
      </c>
      <c r="G6" s="17" t="str">
        <f>VLOOKUP(CONCATENATE($A6,".data"), 'Random noise 0'!$A$1:$AG$235, 27, FALSE)</f>
        <v>x0 + 1</v>
      </c>
      <c r="H6" s="17">
        <f t="shared" si="3"/>
        <v>1</v>
      </c>
      <c r="I6" s="17">
        <f t="shared" si="4"/>
        <v>1</v>
      </c>
      <c r="J6" s="4">
        <f t="shared" si="5"/>
        <v>1</v>
      </c>
      <c r="K6" s="3">
        <f>VLOOKUP(CONCATENATE($A6,".data"), 'Random noise 0.001'!$A$1:$AG$235, 31, FALSE)</f>
        <v>0.99999598000000001</v>
      </c>
      <c r="L6" s="17">
        <f>VLOOKUP(CONCATENATE($A6,".data"), 'Random noise 0.001'!$A$1:$AG$235, 33, FALSE)</f>
        <v>5.8786000000000005E-4</v>
      </c>
      <c r="M6" s="17">
        <f>VLOOKUP(CONCATENATE($A6,".data"), 'Random noise 0.001'!$A$1:$AG$235, 15, FALSE)</f>
        <v>5</v>
      </c>
      <c r="N6" s="17">
        <f>VLOOKUP(CONCATENATE($A6,".data"), 'Random noise 0.001'!$A$1:$AG$235, 17, FALSE)</f>
        <v>0.5</v>
      </c>
      <c r="O6" s="17" t="str">
        <f>VLOOKUP(CONCATENATE($A6,".data"), 'Random noise 0.001'!$A$1:$AG$235, 27, FALSE)</f>
        <v>0.999*x0 + 1.001</v>
      </c>
      <c r="P6" s="17">
        <f t="shared" si="6"/>
        <v>1</v>
      </c>
      <c r="Q6" s="17" t="str">
        <f t="shared" si="7"/>
        <v>?</v>
      </c>
      <c r="R6" s="4">
        <v>1</v>
      </c>
      <c r="S6" s="3">
        <f>VLOOKUP(CONCATENATE($A6,".data"), 'Random noise 0.01'!$A$1:$AG$235, 31, FALSE)</f>
        <v>0.99959766999999999</v>
      </c>
      <c r="T6" s="17">
        <f>VLOOKUP(CONCATENATE($A6,".data"), 'Random noise 0.01'!$A$1:$AG$235, 33, FALSE)</f>
        <v>5.8785699999999996E-3</v>
      </c>
      <c r="U6" s="17">
        <f>VLOOKUP(CONCATENATE($A6,".data"), 'Random noise 0.01'!$A$1:$AG$235, 15, FALSE)</f>
        <v>5</v>
      </c>
      <c r="V6" s="17">
        <f>VLOOKUP(CONCATENATE($A6,".data"), 'Random noise 0.01'!$A$1:$AG$235, 17, FALSE)</f>
        <v>0.5</v>
      </c>
      <c r="W6" s="17" t="str">
        <f>VLOOKUP(CONCATENATE($A6,".data"), 'Random noise 0.01'!$A$1:$AG$235, 27, FALSE)</f>
        <v>0.99*x0 + 1.01</v>
      </c>
      <c r="X6" s="17">
        <f t="shared" si="9"/>
        <v>1</v>
      </c>
      <c r="Y6" s="17">
        <f t="shared" si="10"/>
        <v>0</v>
      </c>
      <c r="Z6" s="4">
        <f t="shared" si="11"/>
        <v>0</v>
      </c>
    </row>
    <row r="7" spans="1:26" x14ac:dyDescent="0.25">
      <c r="A7" t="s">
        <v>873</v>
      </c>
      <c r="B7" s="12" t="s">
        <v>874</v>
      </c>
      <c r="C7" s="3">
        <f>VLOOKUP(CONCATENATE($A7,".data"), 'Random noise 0'!$A$1:$AG$235, 31, FALSE)</f>
        <v>1</v>
      </c>
      <c r="D7" s="17">
        <f>VLOOKUP(CONCATENATE($A7,".data"), 'Random noise 0'!$A$1:$AG$235, 33, FALSE)</f>
        <v>0</v>
      </c>
      <c r="E7" s="17">
        <f>VLOOKUP(CONCATENATE($A7,".data"), 'Random noise 0'!$A$1:$AG$235, 15, FALSE)</f>
        <v>3</v>
      </c>
      <c r="F7" s="17">
        <f>VLOOKUP(CONCATENATE($A7,".data"), 'Random noise 0'!$A$1:$AG$235, 17, FALSE)</f>
        <v>0.6</v>
      </c>
      <c r="G7" s="17" t="str">
        <f>VLOOKUP(CONCATENATE($A7,".data"), 'Random noise 0'!$A$1:$AG$235, 27, FALSE)</f>
        <v>0.31830989*x0</v>
      </c>
      <c r="H7" s="17">
        <f t="shared" si="3"/>
        <v>1</v>
      </c>
      <c r="I7" s="17">
        <f t="shared" si="4"/>
        <v>1</v>
      </c>
      <c r="J7" s="4">
        <f t="shared" si="5"/>
        <v>1</v>
      </c>
      <c r="K7" s="3">
        <f>VLOOKUP(CONCATENATE($A7,".data"), 'Random noise 0.001'!$A$1:$AG$235, 31, FALSE)</f>
        <v>0.99999640000000001</v>
      </c>
      <c r="L7" s="17">
        <f>VLOOKUP(CONCATENATE($A7,".data"), 'Random noise 0.001'!$A$1:$AG$235, 33, FALSE)</f>
        <v>1.7704E-4</v>
      </c>
      <c r="M7" s="17">
        <f>VLOOKUP(CONCATENATE($A7,".data"), 'Random noise 0.001'!$A$1:$AG$235, 15, FALSE)</f>
        <v>3</v>
      </c>
      <c r="N7" s="17">
        <f>VLOOKUP(CONCATENATE($A7,".data"), 'Random noise 0.001'!$A$1:$AG$235, 17, FALSE)</f>
        <v>0.6</v>
      </c>
      <c r="O7" s="17" t="str">
        <f>VLOOKUP(CONCATENATE($A7,".data"), 'Random noise 0.001'!$A$1:$AG$235, 27, FALSE)</f>
        <v>0.318*x0</v>
      </c>
      <c r="P7" s="17">
        <f t="shared" si="6"/>
        <v>1</v>
      </c>
      <c r="Q7" s="17" t="str">
        <f t="shared" si="7"/>
        <v>?</v>
      </c>
      <c r="R7" s="4">
        <v>1</v>
      </c>
      <c r="S7" s="3">
        <f>VLOOKUP(CONCATENATE($A7,".data"), 'Random noise 0.01'!$A$1:$AG$235, 31, FALSE)</f>
        <v>0.99989287000000004</v>
      </c>
      <c r="T7" s="17">
        <f>VLOOKUP(CONCATENATE($A7,".data"), 'Random noise 0.01'!$A$1:$AG$235, 33, FALSE)</f>
        <v>9.6557999999999995E-4</v>
      </c>
      <c r="U7" s="17">
        <f>VLOOKUP(CONCATENATE($A7,".data"), 'Random noise 0.01'!$A$1:$AG$235, 15, FALSE)</f>
        <v>3</v>
      </c>
      <c r="V7" s="17">
        <f>VLOOKUP(CONCATENATE($A7,".data"), 'Random noise 0.01'!$A$1:$AG$235, 17, FALSE)</f>
        <v>0.5</v>
      </c>
      <c r="W7" s="17" t="str">
        <f>VLOOKUP(CONCATENATE($A7,".data"), 'Random noise 0.01'!$A$1:$AG$235, 27, FALSE)</f>
        <v>0.32*x0</v>
      </c>
      <c r="X7" s="17">
        <f t="shared" si="9"/>
        <v>1</v>
      </c>
      <c r="Y7" s="17" t="str">
        <f t="shared" si="10"/>
        <v>?</v>
      </c>
      <c r="Z7" s="4">
        <v>1</v>
      </c>
    </row>
    <row r="8" spans="1:26" x14ac:dyDescent="0.25">
      <c r="A8" t="s">
        <v>875</v>
      </c>
      <c r="B8" s="12" t="s">
        <v>682</v>
      </c>
      <c r="C8" s="3">
        <f>VLOOKUP(CONCATENATE($A8,".data"), 'Random noise 0'!$A$1:$AG$235, 31, FALSE)</f>
        <v>1</v>
      </c>
      <c r="D8" s="17">
        <f>VLOOKUP(CONCATENATE($A8,".data"), 'Random noise 0'!$A$1:$AG$235, 33, FALSE)</f>
        <v>0</v>
      </c>
      <c r="E8" s="17">
        <f>VLOOKUP(CONCATENATE($A8,".data"), 'Random noise 0'!$A$1:$AG$235, 15, FALSE)</f>
        <v>3</v>
      </c>
      <c r="F8" s="17">
        <f>VLOOKUP(CONCATENATE($A8,".data"), 'Random noise 0'!$A$1:$AG$235, 17, FALSE)</f>
        <v>0.6</v>
      </c>
      <c r="G8" s="17" t="str">
        <f>VLOOKUP(CONCATENATE($A8,".data"), 'Random noise 0'!$A$1:$AG$235, 27, FALSE)</f>
        <v>x0 - 1</v>
      </c>
      <c r="H8" s="17">
        <f t="shared" si="3"/>
        <v>1</v>
      </c>
      <c r="I8" s="17">
        <f t="shared" si="4"/>
        <v>1</v>
      </c>
      <c r="J8" s="4">
        <f t="shared" si="5"/>
        <v>1</v>
      </c>
      <c r="K8" s="3">
        <f>VLOOKUP(CONCATENATE($A8,".data"), 'Random noise 0.001'!$A$1:$AG$235, 31, FALSE)</f>
        <v>1</v>
      </c>
      <c r="L8" s="17">
        <f>VLOOKUP(CONCATENATE($A8,".data"), 'Random noise 0.001'!$A$1:$AG$235, 33, FALSE)</f>
        <v>0</v>
      </c>
      <c r="M8" s="17">
        <f>VLOOKUP(CONCATENATE($A8,".data"), 'Random noise 0.001'!$A$1:$AG$235, 15, FALSE)</f>
        <v>3</v>
      </c>
      <c r="N8" s="17">
        <f>VLOOKUP(CONCATENATE($A8,".data"), 'Random noise 0.001'!$A$1:$AG$235, 17, FALSE)</f>
        <v>0.6</v>
      </c>
      <c r="O8" s="17" t="str">
        <f>VLOOKUP(CONCATENATE($A8,".data"), 'Random noise 0.001'!$A$1:$AG$235, 27, FALSE)</f>
        <v>x0 - 1</v>
      </c>
      <c r="P8" s="17">
        <f t="shared" si="6"/>
        <v>1</v>
      </c>
      <c r="Q8" s="17">
        <f t="shared" si="7"/>
        <v>1</v>
      </c>
      <c r="R8" s="4">
        <f t="shared" si="8"/>
        <v>1</v>
      </c>
      <c r="S8" s="3">
        <f>VLOOKUP(CONCATENATE($A8,".data"), 'Random noise 0.01'!$A$1:$AG$235, 31, FALSE)</f>
        <v>1</v>
      </c>
      <c r="T8" s="17">
        <f>VLOOKUP(CONCATENATE($A8,".data"), 'Random noise 0.01'!$A$1:$AG$235, 33, FALSE)</f>
        <v>0</v>
      </c>
      <c r="U8" s="17">
        <f>VLOOKUP(CONCATENATE($A8,".data"), 'Random noise 0.01'!$A$1:$AG$235, 15, FALSE)</f>
        <v>3</v>
      </c>
      <c r="V8" s="17">
        <f>VLOOKUP(CONCATENATE($A8,".data"), 'Random noise 0.01'!$A$1:$AG$235, 17, FALSE)</f>
        <v>0.5</v>
      </c>
      <c r="W8" s="17" t="str">
        <f>VLOOKUP(CONCATENATE($A8,".data"), 'Random noise 0.01'!$A$1:$AG$235, 27, FALSE)</f>
        <v>x0 - 1</v>
      </c>
      <c r="X8" s="17">
        <f t="shared" si="9"/>
        <v>1</v>
      </c>
      <c r="Y8" s="17">
        <f t="shared" si="10"/>
        <v>1</v>
      </c>
      <c r="Z8" s="4">
        <f t="shared" si="11"/>
        <v>1</v>
      </c>
    </row>
    <row r="9" spans="1:26" x14ac:dyDescent="0.25">
      <c r="A9" t="s">
        <v>876</v>
      </c>
      <c r="B9" s="12" t="s">
        <v>683</v>
      </c>
      <c r="C9" s="3">
        <f>VLOOKUP(CONCATENATE($A9,".data"), 'Random noise 0'!$A$1:$AG$235, 31, FALSE)</f>
        <v>1</v>
      </c>
      <c r="D9" s="17">
        <f>VLOOKUP(CONCATENATE($A9,".data"), 'Random noise 0'!$A$1:$AG$235, 33, FALSE)</f>
        <v>0</v>
      </c>
      <c r="E9" s="17">
        <f>VLOOKUP(CONCATENATE($A9,".data"), 'Random noise 0'!$A$1:$AG$235, 15, FALSE)</f>
        <v>4</v>
      </c>
      <c r="F9" s="17">
        <f>VLOOKUP(CONCATENATE($A9,".data"), 'Random noise 0'!$A$1:$AG$235, 17, FALSE)</f>
        <v>0.7</v>
      </c>
      <c r="G9" s="17" t="str">
        <f>VLOOKUP(CONCATENATE($A9,".data"), 'Random noise 0'!$A$1:$AG$235, 27, FALSE)</f>
        <v>log(x0) + 1</v>
      </c>
      <c r="H9" s="17">
        <f t="shared" si="3"/>
        <v>1</v>
      </c>
      <c r="I9" s="17">
        <f t="shared" si="4"/>
        <v>1</v>
      </c>
      <c r="J9" s="4">
        <f t="shared" si="5"/>
        <v>1</v>
      </c>
      <c r="K9" s="3">
        <f>VLOOKUP(CONCATENATE($A9,".data"), 'Random noise 0.001'!$A$1:$AG$235, 31, FALSE)</f>
        <v>1</v>
      </c>
      <c r="L9" s="17">
        <f>VLOOKUP(CONCATENATE($A9,".data"), 'Random noise 0.001'!$A$1:$AG$235, 33, FALSE)</f>
        <v>0</v>
      </c>
      <c r="M9" s="17">
        <f>VLOOKUP(CONCATENATE($A9,".data"), 'Random noise 0.001'!$A$1:$AG$235, 15, FALSE)</f>
        <v>4</v>
      </c>
      <c r="N9" s="17">
        <f>VLOOKUP(CONCATENATE($A9,".data"), 'Random noise 0.001'!$A$1:$AG$235, 17, FALSE)</f>
        <v>0.7</v>
      </c>
      <c r="O9" s="17" t="str">
        <f>VLOOKUP(CONCATENATE($A9,".data"), 'Random noise 0.001'!$A$1:$AG$235, 27, FALSE)</f>
        <v>log(x0) + 1</v>
      </c>
      <c r="P9" s="17">
        <f t="shared" si="6"/>
        <v>1</v>
      </c>
      <c r="Q9" s="17">
        <f t="shared" si="7"/>
        <v>1</v>
      </c>
      <c r="R9" s="4">
        <f t="shared" si="8"/>
        <v>1</v>
      </c>
      <c r="S9" s="3">
        <f>VLOOKUP(CONCATENATE($A9,".data"), 'Random noise 0.01'!$A$1:$AG$235, 31, FALSE)</f>
        <v>1</v>
      </c>
      <c r="T9" s="17">
        <f>VLOOKUP(CONCATENATE($A9,".data"), 'Random noise 0.01'!$A$1:$AG$235, 33, FALSE)</f>
        <v>0</v>
      </c>
      <c r="U9" s="17">
        <f>VLOOKUP(CONCATENATE($A9,".data"), 'Random noise 0.01'!$A$1:$AG$235, 15, FALSE)</f>
        <v>4</v>
      </c>
      <c r="V9" s="17">
        <f>VLOOKUP(CONCATENATE($A9,".data"), 'Random noise 0.01'!$A$1:$AG$235, 17, FALSE)</f>
        <v>0.6</v>
      </c>
      <c r="W9" s="17" t="str">
        <f>VLOOKUP(CONCATENATE($A9,".data"), 'Random noise 0.01'!$A$1:$AG$235, 27, FALSE)</f>
        <v>log(x0) + 1</v>
      </c>
      <c r="X9" s="17">
        <f t="shared" si="9"/>
        <v>1</v>
      </c>
      <c r="Y9" s="17">
        <f t="shared" si="10"/>
        <v>1</v>
      </c>
      <c r="Z9" s="4">
        <f t="shared" si="11"/>
        <v>1</v>
      </c>
    </row>
    <row r="10" spans="1:26" x14ac:dyDescent="0.25">
      <c r="A10" t="s">
        <v>877</v>
      </c>
      <c r="B10" s="12" t="s">
        <v>878</v>
      </c>
      <c r="C10" s="3">
        <f>VLOOKUP(CONCATENATE($A10,".data"), 'Random noise 0'!$A$1:$AG$235, 31, FALSE)</f>
        <v>1</v>
      </c>
      <c r="D10" s="17">
        <f>VLOOKUP(CONCATENATE($A10,".data"), 'Random noise 0'!$A$1:$AG$235, 33, FALSE)</f>
        <v>0</v>
      </c>
      <c r="E10" s="17">
        <f>VLOOKUP(CONCATENATE($A10,".data"), 'Random noise 0'!$A$1:$AG$235, 15, FALSE)</f>
        <v>4</v>
      </c>
      <c r="F10" s="17">
        <f>VLOOKUP(CONCATENATE($A10,".data"), 'Random noise 0'!$A$1:$AG$235, 17, FALSE)</f>
        <v>0.9</v>
      </c>
      <c r="G10" s="17" t="str">
        <f>VLOOKUP(CONCATENATE($A10,".data"), 'Random noise 0'!$A$1:$AG$235, 27, FALSE)</f>
        <v>sin(x0) + 3.14159265</v>
      </c>
      <c r="H10" s="17">
        <f t="shared" si="3"/>
        <v>1</v>
      </c>
      <c r="I10" s="17">
        <f t="shared" si="4"/>
        <v>1</v>
      </c>
      <c r="J10" s="4">
        <f t="shared" si="5"/>
        <v>1</v>
      </c>
      <c r="K10" s="3">
        <f>VLOOKUP(CONCATENATE($A10,".data"), 'Random noise 0.001'!$A$1:$AG$235, 31, FALSE)</f>
        <v>0.99999198</v>
      </c>
      <c r="L10" s="17">
        <f>VLOOKUP(CONCATENATE($A10,".data"), 'Random noise 0.001'!$A$1:$AG$235, 33, FALSE)</f>
        <v>7.1400000000000001E-4</v>
      </c>
      <c r="M10" s="17">
        <f>VLOOKUP(CONCATENATE($A10,".data"), 'Random noise 0.001'!$A$1:$AG$235, 15, FALSE)</f>
        <v>6</v>
      </c>
      <c r="N10" s="17">
        <f>VLOOKUP(CONCATENATE($A10,".data"), 'Random noise 0.001'!$A$1:$AG$235, 17, FALSE)</f>
        <v>0.9</v>
      </c>
      <c r="O10" s="17" t="str">
        <f>VLOOKUP(CONCATENATE($A10,".data"), 'Random noise 0.001'!$A$1:$AG$235, 27, FALSE)</f>
        <v>0.998*sin(x0) + 3.143</v>
      </c>
      <c r="P10" s="17">
        <f t="shared" si="6"/>
        <v>1</v>
      </c>
      <c r="Q10" s="17" t="str">
        <f t="shared" si="7"/>
        <v>?</v>
      </c>
      <c r="R10" s="4">
        <v>1</v>
      </c>
      <c r="S10" s="3">
        <f>VLOOKUP(CONCATENATE($A10,".data"), 'Random noise 0.01'!$A$1:$AG$235, 31, FALSE)</f>
        <v>0.99821298999999997</v>
      </c>
      <c r="T10" s="17">
        <f>VLOOKUP(CONCATENATE($A10,".data"), 'Random noise 0.01'!$A$1:$AG$235, 33, FALSE)</f>
        <v>1.0657430000000001E-2</v>
      </c>
      <c r="U10" s="17">
        <f>VLOOKUP(CONCATENATE($A10,".data"), 'Random noise 0.01'!$A$1:$AG$235, 15, FALSE)</f>
        <v>6</v>
      </c>
      <c r="V10" s="17">
        <f>VLOOKUP(CONCATENATE($A10,".data"), 'Random noise 0.01'!$A$1:$AG$235, 17, FALSE)</f>
        <v>108.3</v>
      </c>
      <c r="W10" s="17" t="str">
        <f>VLOOKUP(CONCATENATE($A10,".data"), 'Random noise 0.01'!$A$1:$AG$235, 27, FALSE)</f>
        <v>0.98*sin(x0) + 3.16</v>
      </c>
      <c r="X10" s="17">
        <f t="shared" si="9"/>
        <v>0</v>
      </c>
      <c r="Y10" s="17">
        <f t="shared" si="10"/>
        <v>0</v>
      </c>
      <c r="Z10" s="4">
        <f t="shared" si="11"/>
        <v>0</v>
      </c>
    </row>
    <row r="11" spans="1:26" x14ac:dyDescent="0.25">
      <c r="A11" t="s">
        <v>879</v>
      </c>
      <c r="B11" s="12" t="s">
        <v>880</v>
      </c>
      <c r="C11" s="3">
        <f>VLOOKUP(CONCATENATE($A11,".data"), 'Random noise 0'!$A$1:$AG$235, 31, FALSE)</f>
        <v>1</v>
      </c>
      <c r="D11" s="17">
        <f>VLOOKUP(CONCATENATE($A11,".data"), 'Random noise 0'!$A$1:$AG$235, 33, FALSE)</f>
        <v>1E-8</v>
      </c>
      <c r="E11" s="17">
        <f>VLOOKUP(CONCATENATE($A11,".data"), 'Random noise 0'!$A$1:$AG$235, 15, FALSE)</f>
        <v>4</v>
      </c>
      <c r="F11" s="17">
        <f>VLOOKUP(CONCATENATE($A11,".data"), 'Random noise 0'!$A$1:$AG$235, 17, FALSE)</f>
        <v>0.8</v>
      </c>
      <c r="G11" s="17" t="str">
        <f>VLOOKUP(CONCATENATE($A11,".data"), 'Random noise 0'!$A$1:$AG$235, 27, FALSE)</f>
        <v>3.14159265*exp(x0)</v>
      </c>
      <c r="H11" s="17">
        <f t="shared" si="3"/>
        <v>1</v>
      </c>
      <c r="I11" s="17">
        <f t="shared" si="4"/>
        <v>1</v>
      </c>
      <c r="J11" s="4">
        <v>1</v>
      </c>
      <c r="K11" s="3">
        <f>VLOOKUP(CONCATENATE($A11,".data"), 'Random noise 0.001'!$A$1:$AG$235, 31, FALSE)</f>
        <v>0.99999671999999995</v>
      </c>
      <c r="L11" s="17">
        <f>VLOOKUP(CONCATENATE($A11,".data"), 'Random noise 0.001'!$A$1:$AG$235, 33, FALSE)</f>
        <v>2.82723E-3</v>
      </c>
      <c r="M11" s="17">
        <f>VLOOKUP(CONCATENATE($A11,".data"), 'Random noise 0.001'!$A$1:$AG$235, 15, FALSE)</f>
        <v>4</v>
      </c>
      <c r="N11" s="17">
        <f>VLOOKUP(CONCATENATE($A11,".data"), 'Random noise 0.001'!$A$1:$AG$235, 17, FALSE)</f>
        <v>0.7</v>
      </c>
      <c r="O11" s="17" t="str">
        <f>VLOOKUP(CONCATENATE($A11,".data"), 'Random noise 0.001'!$A$1:$AG$235, 27, FALSE)</f>
        <v>3.14*exp(x0)</v>
      </c>
      <c r="P11" s="17">
        <f t="shared" si="6"/>
        <v>1</v>
      </c>
      <c r="Q11" s="17">
        <f t="shared" si="7"/>
        <v>0</v>
      </c>
      <c r="R11" s="4">
        <f t="shared" si="8"/>
        <v>0</v>
      </c>
      <c r="S11" s="3">
        <f>VLOOKUP(CONCATENATE($A11,".data"), 'Random noise 0.01'!$A$1:$AG$235, 31, FALSE)</f>
        <v>0.99970893999999999</v>
      </c>
      <c r="T11" s="17">
        <f>VLOOKUP(CONCATENATE($A11,".data"), 'Random noise 0.01'!$A$1:$AG$235, 33, FALSE)</f>
        <v>2.6631640000000002E-2</v>
      </c>
      <c r="U11" s="17">
        <f>VLOOKUP(CONCATENATE($A11,".data"), 'Random noise 0.01'!$A$1:$AG$235, 15, FALSE)</f>
        <v>10</v>
      </c>
      <c r="V11" s="17">
        <f>VLOOKUP(CONCATENATE($A11,".data"), 'Random noise 0.01'!$A$1:$AG$235, 17, FALSE)</f>
        <v>0.9</v>
      </c>
      <c r="W11" s="17" t="str">
        <f>VLOOKUP(CONCATENATE($A11,".data"), 'Random noise 0.01'!$A$1:$AG$235, 27, FALSE)</f>
        <v>2.65*x0**2 + 2.65*x0 + 3.21</v>
      </c>
      <c r="X11" s="17">
        <f t="shared" si="9"/>
        <v>1</v>
      </c>
      <c r="Y11" s="17">
        <f t="shared" si="10"/>
        <v>0</v>
      </c>
      <c r="Z11" s="4">
        <f t="shared" si="11"/>
        <v>0</v>
      </c>
    </row>
    <row r="12" spans="1:26" x14ac:dyDescent="0.25">
      <c r="A12" t="s">
        <v>881</v>
      </c>
      <c r="B12" s="12" t="s">
        <v>685</v>
      </c>
      <c r="C12" s="3">
        <f>VLOOKUP(CONCATENATE($A12,".data"), 'Random noise 0'!$A$1:$AG$235, 31, FALSE)</f>
        <v>1</v>
      </c>
      <c r="D12" s="17">
        <f>VLOOKUP(CONCATENATE($A12,".data"), 'Random noise 0'!$A$1:$AG$235, 33, FALSE)</f>
        <v>0</v>
      </c>
      <c r="E12" s="17">
        <f>VLOOKUP(CONCATENATE($A12,".data"), 'Random noise 0'!$A$1:$AG$235, 15, FALSE)</f>
        <v>4</v>
      </c>
      <c r="F12" s="17">
        <f>VLOOKUP(CONCATENATE($A12,".data"), 'Random noise 0'!$A$1:$AG$235, 17, FALSE)</f>
        <v>1</v>
      </c>
      <c r="G12" s="17" t="str">
        <f>VLOOKUP(CONCATENATE($A12,".data"), 'Random noise 0'!$A$1:$AG$235, 27, FALSE)</f>
        <v>sin(x0) + 2</v>
      </c>
      <c r="H12" s="17">
        <f t="shared" si="3"/>
        <v>1</v>
      </c>
      <c r="I12" s="17">
        <f t="shared" si="4"/>
        <v>1</v>
      </c>
      <c r="J12" s="4">
        <f t="shared" si="5"/>
        <v>1</v>
      </c>
      <c r="K12" s="3">
        <f>VLOOKUP(CONCATENATE($A12,".data"), 'Random noise 0.001'!$A$1:$AG$235, 31, FALSE)</f>
        <v>0.99999426000000002</v>
      </c>
      <c r="L12" s="17">
        <f>VLOOKUP(CONCATENATE($A12,".data"), 'Random noise 0.001'!$A$1:$AG$235, 33, FALSE)</f>
        <v>6.0420000000000005E-4</v>
      </c>
      <c r="M12" s="17">
        <f>VLOOKUP(CONCATENATE($A12,".data"), 'Random noise 0.001'!$A$1:$AG$235, 15, FALSE)</f>
        <v>6</v>
      </c>
      <c r="N12" s="17">
        <f>VLOOKUP(CONCATENATE($A12,".data"), 'Random noise 0.001'!$A$1:$AG$235, 17, FALSE)</f>
        <v>0.8</v>
      </c>
      <c r="O12" s="17" t="str">
        <f>VLOOKUP(CONCATENATE($A12,".data"), 'Random noise 0.001'!$A$1:$AG$235, 27, FALSE)</f>
        <v>0.999*sin(x0) + 2.001</v>
      </c>
      <c r="P12" s="17">
        <f t="shared" si="6"/>
        <v>1</v>
      </c>
      <c r="Q12" s="17" t="str">
        <f t="shared" si="7"/>
        <v>?</v>
      </c>
      <c r="R12" s="4">
        <v>1</v>
      </c>
      <c r="S12" s="3">
        <f>VLOOKUP(CONCATENATE($A12,".data"), 'Random noise 0.01'!$A$1:$AG$235, 31, FALSE)</f>
        <v>0.99942562999999995</v>
      </c>
      <c r="T12" s="17">
        <f>VLOOKUP(CONCATENATE($A12,".data"), 'Random noise 0.01'!$A$1:$AG$235, 33, FALSE)</f>
        <v>6.0420400000000003E-3</v>
      </c>
      <c r="U12" s="17">
        <f>VLOOKUP(CONCATENATE($A12,".data"), 'Random noise 0.01'!$A$1:$AG$235, 15, FALSE)</f>
        <v>6</v>
      </c>
      <c r="V12" s="17">
        <f>VLOOKUP(CONCATENATE($A12,".data"), 'Random noise 0.01'!$A$1:$AG$235, 17, FALSE)</f>
        <v>0.8</v>
      </c>
      <c r="W12" s="17" t="str">
        <f>VLOOKUP(CONCATENATE($A12,".data"), 'Random noise 0.01'!$A$1:$AG$235, 27, FALSE)</f>
        <v>0.99*sin(x0) + 2.01</v>
      </c>
      <c r="X12" s="17">
        <f t="shared" si="9"/>
        <v>1</v>
      </c>
      <c r="Y12" s="17">
        <f t="shared" si="10"/>
        <v>0</v>
      </c>
      <c r="Z12" s="4">
        <f t="shared" si="11"/>
        <v>0</v>
      </c>
    </row>
    <row r="13" spans="1:26" x14ac:dyDescent="0.25">
      <c r="A13" t="s">
        <v>882</v>
      </c>
      <c r="B13" s="12" t="s">
        <v>883</v>
      </c>
      <c r="C13" s="3">
        <f>VLOOKUP(CONCATENATE($A13,".data"), 'Random noise 0'!$A$1:$AG$235, 31, FALSE)</f>
        <v>0.99983602999999999</v>
      </c>
      <c r="D13" s="17">
        <f>VLOOKUP(CONCATENATE($A13,".data"), 'Random noise 0'!$A$1:$AG$235, 33, FALSE)</f>
        <v>3.9445000000000002E-4</v>
      </c>
      <c r="E13" s="17">
        <f>VLOOKUP(CONCATENATE($A13,".data"), 'Random noise 0'!$A$1:$AG$235, 15, FALSE)</f>
        <v>5</v>
      </c>
      <c r="F13" s="17">
        <f>VLOOKUP(CONCATENATE($A13,".data"), 'Random noise 0'!$A$1:$AG$235, 17, FALSE)</f>
        <v>128.30000000000001</v>
      </c>
      <c r="G13" s="17" t="str">
        <f>VLOOKUP(CONCATENATE($A13,".data"), 'Random noise 0'!$A$1:$AG$235, 27, FALSE)</f>
        <v>0.10513319*x0 + 0.9991508</v>
      </c>
      <c r="H13" s="17">
        <f t="shared" si="3"/>
        <v>1</v>
      </c>
      <c r="I13" s="17" t="str">
        <f t="shared" si="4"/>
        <v>?</v>
      </c>
      <c r="J13" s="4">
        <v>0</v>
      </c>
      <c r="K13" s="3">
        <f>VLOOKUP(CONCATENATE($A13,".data"), 'Random noise 0.001'!$A$1:$AG$235, 31, FALSE)</f>
        <v>0.99919676999999996</v>
      </c>
      <c r="L13" s="17">
        <f>VLOOKUP(CONCATENATE($A13,".data"), 'Random noise 0.001'!$A$1:$AG$235, 33, FALSE)</f>
        <v>8.7303000000000001E-4</v>
      </c>
      <c r="M13" s="17">
        <f>VLOOKUP(CONCATENATE($A13,".data"), 'Random noise 0.001'!$A$1:$AG$235, 15, FALSE)</f>
        <v>5</v>
      </c>
      <c r="N13" s="17">
        <f>VLOOKUP(CONCATENATE($A13,".data"), 'Random noise 0.001'!$A$1:$AG$235, 17, FALSE)</f>
        <v>109.8</v>
      </c>
      <c r="O13" s="17" t="str">
        <f>VLOOKUP(CONCATENATE($A13,".data"), 'Random noise 0.001'!$A$1:$AG$235, 27, FALSE)</f>
        <v>0.105*x0 + 1</v>
      </c>
      <c r="P13" s="17">
        <f t="shared" si="6"/>
        <v>1</v>
      </c>
      <c r="Q13" s="17" t="str">
        <f t="shared" si="7"/>
        <v>?</v>
      </c>
      <c r="R13" s="4">
        <v>0</v>
      </c>
      <c r="S13" s="3">
        <f>VLOOKUP(CONCATENATE($A13,".data"), 'Random noise 0.01'!$A$1:$AG$235, 31, FALSE)</f>
        <v>0.96195551000000001</v>
      </c>
      <c r="T13" s="17">
        <f>VLOOKUP(CONCATENATE($A13,".data"), 'Random noise 0.01'!$A$1:$AG$235, 33, FALSE)</f>
        <v>6.0083599999999999E-3</v>
      </c>
      <c r="U13" s="17">
        <f>VLOOKUP(CONCATENATE($A13,".data"), 'Random noise 0.01'!$A$1:$AG$235, 15, FALSE)</f>
        <v>8</v>
      </c>
      <c r="V13" s="17">
        <f>VLOOKUP(CONCATENATE($A13,".data"), 'Random noise 0.01'!$A$1:$AG$235, 17, FALSE)</f>
        <v>107</v>
      </c>
      <c r="W13" s="17" t="str">
        <f>VLOOKUP(CONCATENATE($A13,".data"), 'Random noise 0.01'!$A$1:$AG$235, 27, FALSE)</f>
        <v>0.09*x0*cos(log(x0)) + 1.02</v>
      </c>
      <c r="X13" s="17">
        <f t="shared" si="9"/>
        <v>0</v>
      </c>
      <c r="Y13" s="17">
        <f t="shared" si="10"/>
        <v>0</v>
      </c>
      <c r="Z13" s="4">
        <f t="shared" si="11"/>
        <v>0</v>
      </c>
    </row>
    <row r="14" spans="1:26" x14ac:dyDescent="0.25">
      <c r="A14" t="s">
        <v>884</v>
      </c>
      <c r="B14" s="12" t="s">
        <v>687</v>
      </c>
      <c r="C14" s="3">
        <f>VLOOKUP(CONCATENATE($A14,".data"), 'Random noise 0'!$A$1:$AG$235, 31, FALSE)</f>
        <v>1</v>
      </c>
      <c r="D14" s="17">
        <f>VLOOKUP(CONCATENATE($A14,".data"), 'Random noise 0'!$A$1:$AG$235, 33, FALSE)</f>
        <v>0</v>
      </c>
      <c r="E14" s="17">
        <f>VLOOKUP(CONCATENATE($A14,".data"), 'Random noise 0'!$A$1:$AG$235, 15, FALSE)</f>
        <v>4</v>
      </c>
      <c r="F14" s="17">
        <f>VLOOKUP(CONCATENATE($A14,".data"), 'Random noise 0'!$A$1:$AG$235, 17, FALSE)</f>
        <v>8.6</v>
      </c>
      <c r="G14" s="17" t="str">
        <f>VLOOKUP(CONCATENATE($A14,".data"), 'Random noise 0'!$A$1:$AG$235, 27, FALSE)</f>
        <v>log(x0 + x1)</v>
      </c>
      <c r="H14" s="17">
        <f t="shared" si="3"/>
        <v>1</v>
      </c>
      <c r="I14" s="17">
        <f t="shared" si="4"/>
        <v>1</v>
      </c>
      <c r="J14" s="4">
        <f t="shared" si="5"/>
        <v>1</v>
      </c>
      <c r="K14" s="3">
        <f>VLOOKUP(CONCATENATE($A14,".data"), 'Random noise 0.001'!$A$1:$AG$235, 31, FALSE)</f>
        <v>1</v>
      </c>
      <c r="L14" s="17">
        <f>VLOOKUP(CONCATENATE($A14,".data"), 'Random noise 0.001'!$A$1:$AG$235, 33, FALSE)</f>
        <v>0</v>
      </c>
      <c r="M14" s="17">
        <f>VLOOKUP(CONCATENATE($A14,".data"), 'Random noise 0.001'!$A$1:$AG$235, 15, FALSE)</f>
        <v>4</v>
      </c>
      <c r="N14" s="17">
        <f>VLOOKUP(CONCATENATE($A14,".data"), 'Random noise 0.001'!$A$1:$AG$235, 17, FALSE)</f>
        <v>7.4</v>
      </c>
      <c r="O14" s="17" t="str">
        <f>VLOOKUP(CONCATENATE($A14,".data"), 'Random noise 0.001'!$A$1:$AG$235, 27, FALSE)</f>
        <v>log(x0 + x1)</v>
      </c>
      <c r="P14" s="17">
        <f t="shared" si="6"/>
        <v>1</v>
      </c>
      <c r="Q14" s="17">
        <f t="shared" si="7"/>
        <v>1</v>
      </c>
      <c r="R14" s="4">
        <f t="shared" si="8"/>
        <v>1</v>
      </c>
      <c r="S14" s="3">
        <f>VLOOKUP(CONCATENATE($A14,".data"), 'Random noise 0.01'!$A$1:$AG$235, 31, FALSE)</f>
        <v>0.95902483999999999</v>
      </c>
      <c r="T14" s="17">
        <f>VLOOKUP(CONCATENATE($A14,".data"), 'Random noise 0.01'!$A$1:$AG$235, 33, FALSE)</f>
        <v>0.10843802</v>
      </c>
      <c r="U14" s="17">
        <f>VLOOKUP(CONCATENATE($A14,".data"), 'Random noise 0.01'!$A$1:$AG$235, 15, FALSE)</f>
        <v>14</v>
      </c>
      <c r="V14" s="17">
        <f>VLOOKUP(CONCATENATE($A14,".data"), 'Random noise 0.01'!$A$1:$AG$235, 17, FALSE)</f>
        <v>5</v>
      </c>
      <c r="W14" s="17" t="str">
        <f>VLOOKUP(CONCATENATE($A14,".data"), 'Random noise 0.01'!$A$1:$AG$235, 27, FALSE)</f>
        <v>-1.29*x0*x1 + 2.12*sin(x0) + 2.1*sin(x1) - 1.72</v>
      </c>
      <c r="X14" s="17">
        <f t="shared" si="9"/>
        <v>0</v>
      </c>
      <c r="Y14" s="17">
        <f t="shared" si="10"/>
        <v>0</v>
      </c>
      <c r="Z14" s="4">
        <f t="shared" si="11"/>
        <v>0</v>
      </c>
    </row>
    <row r="15" spans="1:26" x14ac:dyDescent="0.25">
      <c r="A15" t="s">
        <v>885</v>
      </c>
      <c r="B15" s="12" t="s">
        <v>688</v>
      </c>
      <c r="C15" s="3">
        <f>VLOOKUP(CONCATENATE($A15,".data"), 'Random noise 0'!$A$1:$AG$235, 31, FALSE)</f>
        <v>1</v>
      </c>
      <c r="D15" s="17">
        <f>VLOOKUP(CONCATENATE($A15,".data"), 'Random noise 0'!$A$1:$AG$235, 33, FALSE)</f>
        <v>0</v>
      </c>
      <c r="E15" s="17">
        <f>VLOOKUP(CONCATENATE($A15,".data"), 'Random noise 0'!$A$1:$AG$235, 15, FALSE)</f>
        <v>4</v>
      </c>
      <c r="F15" s="17">
        <f>VLOOKUP(CONCATENATE($A15,".data"), 'Random noise 0'!$A$1:$AG$235, 17, FALSE)</f>
        <v>2.5</v>
      </c>
      <c r="G15" s="17" t="str">
        <f>VLOOKUP(CONCATENATE($A15,".data"), 'Random noise 0'!$A$1:$AG$235, 27, FALSE)</f>
        <v>sin(x0 + x1)</v>
      </c>
      <c r="H15" s="17">
        <f t="shared" si="3"/>
        <v>1</v>
      </c>
      <c r="I15" s="17">
        <f t="shared" si="4"/>
        <v>1</v>
      </c>
      <c r="J15" s="4">
        <f t="shared" si="5"/>
        <v>1</v>
      </c>
      <c r="K15" s="3">
        <f>VLOOKUP(CONCATENATE($A15,".data"), 'Random noise 0.001'!$A$1:$AG$235, 31, FALSE)</f>
        <v>1</v>
      </c>
      <c r="L15" s="17">
        <f>VLOOKUP(CONCATENATE($A15,".data"), 'Random noise 0.001'!$A$1:$AG$235, 33, FALSE)</f>
        <v>0</v>
      </c>
      <c r="M15" s="17">
        <f>VLOOKUP(CONCATENATE($A15,".data"), 'Random noise 0.001'!$A$1:$AG$235, 15, FALSE)</f>
        <v>4</v>
      </c>
      <c r="N15" s="17">
        <f>VLOOKUP(CONCATENATE($A15,".data"), 'Random noise 0.001'!$A$1:$AG$235, 17, FALSE)</f>
        <v>2.1</v>
      </c>
      <c r="O15" s="17" t="str">
        <f>VLOOKUP(CONCATENATE($A15,".data"), 'Random noise 0.001'!$A$1:$AG$235, 27, FALSE)</f>
        <v>sin(x0 + x1)</v>
      </c>
      <c r="P15" s="17">
        <f t="shared" si="6"/>
        <v>1</v>
      </c>
      <c r="Q15" s="17">
        <f t="shared" si="7"/>
        <v>1</v>
      </c>
      <c r="R15" s="4">
        <f t="shared" si="8"/>
        <v>1</v>
      </c>
      <c r="S15" s="3">
        <f>VLOOKUP(CONCATENATE($A15,".data"), 'Random noise 0.01'!$A$1:$AG$235, 31, FALSE)</f>
        <v>1</v>
      </c>
      <c r="T15" s="17">
        <f>VLOOKUP(CONCATENATE($A15,".data"), 'Random noise 0.01'!$A$1:$AG$235, 33, FALSE)</f>
        <v>0</v>
      </c>
      <c r="U15" s="17">
        <f>VLOOKUP(CONCATENATE($A15,".data"), 'Random noise 0.01'!$A$1:$AG$235, 15, FALSE)</f>
        <v>4</v>
      </c>
      <c r="V15" s="17">
        <f>VLOOKUP(CONCATENATE($A15,".data"), 'Random noise 0.01'!$A$1:$AG$235, 17, FALSE)</f>
        <v>2.1</v>
      </c>
      <c r="W15" s="17" t="str">
        <f>VLOOKUP(CONCATENATE($A15,".data"), 'Random noise 0.01'!$A$1:$AG$235, 27, FALSE)</f>
        <v>sin(x0 + x1)</v>
      </c>
      <c r="X15" s="17">
        <f t="shared" si="9"/>
        <v>1</v>
      </c>
      <c r="Y15" s="17">
        <f t="shared" si="10"/>
        <v>1</v>
      </c>
      <c r="Z15" s="4">
        <f t="shared" si="11"/>
        <v>1</v>
      </c>
    </row>
    <row r="16" spans="1:26" x14ac:dyDescent="0.25">
      <c r="A16" t="s">
        <v>886</v>
      </c>
      <c r="B16" s="12" t="s">
        <v>689</v>
      </c>
      <c r="C16" s="3">
        <f>VLOOKUP(CONCATENATE($A16,".data"), 'Random noise 0'!$A$1:$AG$235, 31, FALSE)</f>
        <v>1</v>
      </c>
      <c r="D16" s="17">
        <f>VLOOKUP(CONCATENATE($A16,".data"), 'Random noise 0'!$A$1:$AG$235, 33, FALSE)</f>
        <v>0</v>
      </c>
      <c r="E16" s="17">
        <f>VLOOKUP(CONCATENATE($A16,".data"), 'Random noise 0'!$A$1:$AG$235, 15, FALSE)</f>
        <v>4</v>
      </c>
      <c r="F16" s="17">
        <f>VLOOKUP(CONCATENATE($A16,".data"), 'Random noise 0'!$A$1:$AG$235, 17, FALSE)</f>
        <v>1.6</v>
      </c>
      <c r="G16" s="17" t="str">
        <f>VLOOKUP(CONCATENATE($A16,".data"), 'Random noise 0'!$A$1:$AG$235, 27, FALSE)</f>
        <v>x1 + log(x0)</v>
      </c>
      <c r="H16" s="17">
        <f t="shared" si="3"/>
        <v>1</v>
      </c>
      <c r="I16" s="17">
        <f t="shared" si="4"/>
        <v>1</v>
      </c>
      <c r="J16" s="4">
        <f t="shared" si="5"/>
        <v>1</v>
      </c>
      <c r="K16" s="3">
        <f>VLOOKUP(CONCATENATE($A16,".data"), 'Random noise 0.001'!$A$1:$AG$235, 31, FALSE)</f>
        <v>1</v>
      </c>
      <c r="L16" s="17">
        <f>VLOOKUP(CONCATENATE($A16,".data"), 'Random noise 0.001'!$A$1:$AG$235, 33, FALSE)</f>
        <v>0</v>
      </c>
      <c r="M16" s="17">
        <f>VLOOKUP(CONCATENATE($A16,".data"), 'Random noise 0.001'!$A$1:$AG$235, 15, FALSE)</f>
        <v>4</v>
      </c>
      <c r="N16" s="17">
        <f>VLOOKUP(CONCATENATE($A16,".data"), 'Random noise 0.001'!$A$1:$AG$235, 17, FALSE)</f>
        <v>1.7</v>
      </c>
      <c r="O16" s="17" t="str">
        <f>VLOOKUP(CONCATENATE($A16,".data"), 'Random noise 0.001'!$A$1:$AG$235, 27, FALSE)</f>
        <v>x1 + log(x0)</v>
      </c>
      <c r="P16" s="17">
        <f t="shared" si="6"/>
        <v>1</v>
      </c>
      <c r="Q16" s="17">
        <f t="shared" si="7"/>
        <v>1</v>
      </c>
      <c r="R16" s="4">
        <f t="shared" si="8"/>
        <v>1</v>
      </c>
      <c r="S16" s="3">
        <f>VLOOKUP(CONCATENATE($A16,".data"), 'Random noise 0.01'!$A$1:$AG$235, 31, FALSE)</f>
        <v>1</v>
      </c>
      <c r="T16" s="17">
        <f>VLOOKUP(CONCATENATE($A16,".data"), 'Random noise 0.01'!$A$1:$AG$235, 33, FALSE)</f>
        <v>0</v>
      </c>
      <c r="U16" s="17">
        <f>VLOOKUP(CONCATENATE($A16,".data"), 'Random noise 0.01'!$A$1:$AG$235, 15, FALSE)</f>
        <v>4</v>
      </c>
      <c r="V16" s="17">
        <f>VLOOKUP(CONCATENATE($A16,".data"), 'Random noise 0.01'!$A$1:$AG$235, 17, FALSE)</f>
        <v>1.4</v>
      </c>
      <c r="W16" s="17" t="str">
        <f>VLOOKUP(CONCATENATE($A16,".data"), 'Random noise 0.01'!$A$1:$AG$235, 27, FALSE)</f>
        <v>x1 + log(x0)</v>
      </c>
      <c r="X16" s="17">
        <f t="shared" si="9"/>
        <v>1</v>
      </c>
      <c r="Y16" s="17">
        <f t="shared" si="10"/>
        <v>1</v>
      </c>
      <c r="Z16" s="4">
        <f t="shared" si="11"/>
        <v>1</v>
      </c>
    </row>
    <row r="17" spans="1:26" x14ac:dyDescent="0.25">
      <c r="A17" t="s">
        <v>887</v>
      </c>
      <c r="B17" s="12" t="s">
        <v>422</v>
      </c>
      <c r="C17" s="3">
        <f>VLOOKUP(CONCATENATE($A17,".data"), 'Random noise 0'!$A$1:$AG$235, 31, FALSE)</f>
        <v>1</v>
      </c>
      <c r="D17" s="17">
        <f>VLOOKUP(CONCATENATE($A17,".data"), 'Random noise 0'!$A$1:$AG$235, 33, FALSE)</f>
        <v>0</v>
      </c>
      <c r="E17" s="17">
        <f>VLOOKUP(CONCATENATE($A17,".data"), 'Random noise 0'!$A$1:$AG$235, 15, FALSE)</f>
        <v>4</v>
      </c>
      <c r="F17" s="17">
        <f>VLOOKUP(CONCATENATE($A17,".data"), 'Random noise 0'!$A$1:$AG$235, 17, FALSE)</f>
        <v>2.8</v>
      </c>
      <c r="G17" s="17" t="str">
        <f>VLOOKUP(CONCATENATE($A17,".data"), 'Random noise 0'!$A$1:$AG$235, 27, FALSE)</f>
        <v>sin(x0*x1)</v>
      </c>
      <c r="H17" s="17">
        <f t="shared" si="3"/>
        <v>1</v>
      </c>
      <c r="I17" s="17">
        <f t="shared" si="4"/>
        <v>1</v>
      </c>
      <c r="J17" s="4">
        <f t="shared" si="5"/>
        <v>1</v>
      </c>
      <c r="K17" s="3">
        <f>VLOOKUP(CONCATENATE($A17,".data"), 'Random noise 0.001'!$A$1:$AG$235, 31, FALSE)</f>
        <v>1</v>
      </c>
      <c r="L17" s="17">
        <f>VLOOKUP(CONCATENATE($A17,".data"), 'Random noise 0.001'!$A$1:$AG$235, 33, FALSE)</f>
        <v>0</v>
      </c>
      <c r="M17" s="17">
        <f>VLOOKUP(CONCATENATE($A17,".data"), 'Random noise 0.001'!$A$1:$AG$235, 15, FALSE)</f>
        <v>4</v>
      </c>
      <c r="N17" s="17">
        <f>VLOOKUP(CONCATENATE($A17,".data"), 'Random noise 0.001'!$A$1:$AG$235, 17, FALSE)</f>
        <v>2.6</v>
      </c>
      <c r="O17" s="17" t="str">
        <f>VLOOKUP(CONCATENATE($A17,".data"), 'Random noise 0.001'!$A$1:$AG$235, 27, FALSE)</f>
        <v>sin(x0*x1)</v>
      </c>
      <c r="P17" s="17">
        <f t="shared" si="6"/>
        <v>1</v>
      </c>
      <c r="Q17" s="17">
        <f t="shared" si="7"/>
        <v>1</v>
      </c>
      <c r="R17" s="4">
        <f t="shared" si="8"/>
        <v>1</v>
      </c>
      <c r="S17" s="3">
        <f>VLOOKUP(CONCATENATE($A17,".data"), 'Random noise 0.01'!$A$1:$AG$235, 31, FALSE)</f>
        <v>1</v>
      </c>
      <c r="T17" s="17">
        <f>VLOOKUP(CONCATENATE($A17,".data"), 'Random noise 0.01'!$A$1:$AG$235, 33, FALSE)</f>
        <v>0</v>
      </c>
      <c r="U17" s="17">
        <f>VLOOKUP(CONCATENATE($A17,".data"), 'Random noise 0.01'!$A$1:$AG$235, 15, FALSE)</f>
        <v>4</v>
      </c>
      <c r="V17" s="17">
        <f>VLOOKUP(CONCATENATE($A17,".data"), 'Random noise 0.01'!$A$1:$AG$235, 17, FALSE)</f>
        <v>2.2000000000000002</v>
      </c>
      <c r="W17" s="17" t="str">
        <f>VLOOKUP(CONCATENATE($A17,".data"), 'Random noise 0.01'!$A$1:$AG$235, 27, FALSE)</f>
        <v>sin(x0*x1)</v>
      </c>
      <c r="X17" s="17">
        <f t="shared" si="9"/>
        <v>1</v>
      </c>
      <c r="Y17" s="17">
        <f t="shared" si="10"/>
        <v>1</v>
      </c>
      <c r="Z17" s="4">
        <f t="shared" si="11"/>
        <v>1</v>
      </c>
    </row>
    <row r="18" spans="1:26" x14ac:dyDescent="0.25">
      <c r="A18" t="s">
        <v>888</v>
      </c>
      <c r="B18" s="12" t="s">
        <v>384</v>
      </c>
      <c r="C18" s="3">
        <f>VLOOKUP(CONCATENATE($A18,".data"), 'Random noise 0'!$A$1:$AG$235, 31, FALSE)</f>
        <v>1</v>
      </c>
      <c r="D18" s="17">
        <f>VLOOKUP(CONCATENATE($A18,".data"), 'Random noise 0'!$A$1:$AG$235, 33, FALSE)</f>
        <v>0</v>
      </c>
      <c r="E18" s="17">
        <f>VLOOKUP(CONCATENATE($A18,".data"), 'Random noise 0'!$A$1:$AG$235, 15, FALSE)</f>
        <v>4</v>
      </c>
      <c r="F18" s="17">
        <f>VLOOKUP(CONCATENATE($A18,".data"), 'Random noise 0'!$A$1:$AG$235, 17, FALSE)</f>
        <v>3.3</v>
      </c>
      <c r="G18" s="17" t="str">
        <f>VLOOKUP(CONCATENATE($A18,".data"), 'Random noise 0'!$A$1:$AG$235, 27, FALSE)</f>
        <v>x0*exp(x1)</v>
      </c>
      <c r="H18" s="17">
        <f t="shared" si="3"/>
        <v>1</v>
      </c>
      <c r="I18" s="17">
        <f t="shared" si="4"/>
        <v>1</v>
      </c>
      <c r="J18" s="4">
        <f t="shared" si="5"/>
        <v>1</v>
      </c>
      <c r="K18" s="3">
        <f>VLOOKUP(CONCATENATE($A18,".data"), 'Random noise 0.001'!$A$1:$AG$235, 31, FALSE)</f>
        <v>1</v>
      </c>
      <c r="L18" s="17">
        <f>VLOOKUP(CONCATENATE($A18,".data"), 'Random noise 0.001'!$A$1:$AG$235, 33, FALSE)</f>
        <v>0</v>
      </c>
      <c r="M18" s="17">
        <f>VLOOKUP(CONCATENATE($A18,".data"), 'Random noise 0.001'!$A$1:$AG$235, 15, FALSE)</f>
        <v>4</v>
      </c>
      <c r="N18" s="17">
        <f>VLOOKUP(CONCATENATE($A18,".data"), 'Random noise 0.001'!$A$1:$AG$235, 17, FALSE)</f>
        <v>2.4</v>
      </c>
      <c r="O18" s="17" t="str">
        <f>VLOOKUP(CONCATENATE($A18,".data"), 'Random noise 0.001'!$A$1:$AG$235, 27, FALSE)</f>
        <v>x0*exp(x1)</v>
      </c>
      <c r="P18" s="17">
        <f t="shared" si="6"/>
        <v>1</v>
      </c>
      <c r="Q18" s="17">
        <f t="shared" si="7"/>
        <v>1</v>
      </c>
      <c r="R18" s="4">
        <f t="shared" si="8"/>
        <v>1</v>
      </c>
      <c r="S18" s="3">
        <f>VLOOKUP(CONCATENATE($A18,".data"), 'Random noise 0.01'!$A$1:$AG$235, 31, FALSE)</f>
        <v>1</v>
      </c>
      <c r="T18" s="17">
        <f>VLOOKUP(CONCATENATE($A18,".data"), 'Random noise 0.01'!$A$1:$AG$235, 33, FALSE)</f>
        <v>0</v>
      </c>
      <c r="U18" s="17">
        <f>VLOOKUP(CONCATENATE($A18,".data"), 'Random noise 0.01'!$A$1:$AG$235, 15, FALSE)</f>
        <v>4</v>
      </c>
      <c r="V18" s="17">
        <f>VLOOKUP(CONCATENATE($A18,".data"), 'Random noise 0.01'!$A$1:$AG$235, 17, FALSE)</f>
        <v>1.6</v>
      </c>
      <c r="W18" s="17" t="str">
        <f>VLOOKUP(CONCATENATE($A18,".data"), 'Random noise 0.01'!$A$1:$AG$235, 27, FALSE)</f>
        <v>x0*exp(x1)</v>
      </c>
      <c r="X18" s="17">
        <f t="shared" si="9"/>
        <v>1</v>
      </c>
      <c r="Y18" s="17">
        <f t="shared" si="10"/>
        <v>1</v>
      </c>
      <c r="Z18" s="4">
        <f t="shared" si="11"/>
        <v>1</v>
      </c>
    </row>
    <row r="19" spans="1:26" x14ac:dyDescent="0.25">
      <c r="A19" t="s">
        <v>889</v>
      </c>
      <c r="B19" s="12" t="s">
        <v>890</v>
      </c>
      <c r="C19" s="3">
        <f>VLOOKUP(CONCATENATE($A19,".data"), 'Random noise 0'!$A$1:$AG$235, 31, FALSE)</f>
        <v>1</v>
      </c>
      <c r="D19" s="17">
        <f>VLOOKUP(CONCATENATE($A19,".data"), 'Random noise 0'!$A$1:$AG$235, 33, FALSE)</f>
        <v>0</v>
      </c>
      <c r="E19" s="17">
        <f>VLOOKUP(CONCATENATE($A19,".data"), 'Random noise 0'!$A$1:$AG$235, 15, FALSE)</f>
        <v>5</v>
      </c>
      <c r="F19" s="17">
        <f>VLOOKUP(CONCATENATE($A19,".data"), 'Random noise 0'!$A$1:$AG$235, 17, FALSE)</f>
        <v>0.7</v>
      </c>
      <c r="G19" s="17" t="str">
        <f>VLOOKUP(CONCATENATE($A19,".data"), 'Random noise 0'!$A$1:$AG$235, 27, FALSE)</f>
        <v>0.04321392*x0**2</v>
      </c>
      <c r="H19" s="17">
        <f t="shared" si="3"/>
        <v>1</v>
      </c>
      <c r="I19" s="17">
        <f t="shared" si="4"/>
        <v>1</v>
      </c>
      <c r="J19" s="4">
        <f t="shared" si="5"/>
        <v>1</v>
      </c>
      <c r="K19" s="3">
        <f>VLOOKUP(CONCATENATE($A19,".data"), 'Random noise 0.001'!$A$1:$AG$235, 31, FALSE)</f>
        <v>0.99994640000000001</v>
      </c>
      <c r="L19" s="17">
        <f>VLOOKUP(CONCATENATE($A19,".data"), 'Random noise 0.001'!$A$1:$AG$235, 33, FALSE)</f>
        <v>9.4770000000000002E-5</v>
      </c>
      <c r="M19" s="17">
        <f>VLOOKUP(CONCATENATE($A19,".data"), 'Random noise 0.001'!$A$1:$AG$235, 15, FALSE)</f>
        <v>5</v>
      </c>
      <c r="N19" s="17">
        <f>VLOOKUP(CONCATENATE($A19,".data"), 'Random noise 0.001'!$A$1:$AG$235, 17, FALSE)</f>
        <v>0.7</v>
      </c>
      <c r="O19" s="17" t="str">
        <f>VLOOKUP(CONCATENATE($A19,".data"), 'Random noise 0.001'!$A$1:$AG$235, 27, FALSE)</f>
        <v>0.043*x0**2</v>
      </c>
      <c r="P19" s="17">
        <f t="shared" si="6"/>
        <v>1</v>
      </c>
      <c r="Q19" s="17" t="str">
        <f t="shared" si="7"/>
        <v>?</v>
      </c>
      <c r="R19" s="4">
        <v>1</v>
      </c>
      <c r="S19" s="3">
        <f>VLOOKUP(CONCATENATE($A19,".data"), 'Random noise 0.01'!$A$1:$AG$235, 31, FALSE)</f>
        <v>0.98790040999999995</v>
      </c>
      <c r="T19" s="17">
        <f>VLOOKUP(CONCATENATE($A19,".data"), 'Random noise 0.01'!$A$1:$AG$235, 33, FALSE)</f>
        <v>1.42376E-3</v>
      </c>
      <c r="U19" s="17">
        <f>VLOOKUP(CONCATENATE($A19,".data"), 'Random noise 0.01'!$A$1:$AG$235, 15, FALSE)</f>
        <v>5</v>
      </c>
      <c r="V19" s="17">
        <f>VLOOKUP(CONCATENATE($A19,".data"), 'Random noise 0.01'!$A$1:$AG$235, 17, FALSE)</f>
        <v>0.6</v>
      </c>
      <c r="W19" s="17" t="str">
        <f>VLOOKUP(CONCATENATE($A19,".data"), 'Random noise 0.01'!$A$1:$AG$235, 27, FALSE)</f>
        <v>0.04*x0**2</v>
      </c>
      <c r="X19" s="17">
        <f t="shared" si="9"/>
        <v>0</v>
      </c>
      <c r="Y19" s="17">
        <f t="shared" si="10"/>
        <v>0</v>
      </c>
      <c r="Z19" s="4">
        <f t="shared" si="11"/>
        <v>0</v>
      </c>
    </row>
    <row r="20" spans="1:26" x14ac:dyDescent="0.25">
      <c r="A20" t="s">
        <v>891</v>
      </c>
      <c r="B20" s="12" t="s">
        <v>892</v>
      </c>
      <c r="C20" s="3">
        <f>VLOOKUP(CONCATENATE($A20,".data"), 'Random noise 0'!$A$1:$AG$235, 31, FALSE)</f>
        <v>1</v>
      </c>
      <c r="D20" s="17">
        <f>VLOOKUP(CONCATENATE($A20,".data"), 'Random noise 0'!$A$1:$AG$235, 33, FALSE)</f>
        <v>0</v>
      </c>
      <c r="E20" s="17">
        <f>VLOOKUP(CONCATENATE($A20,".data"), 'Random noise 0'!$A$1:$AG$235, 15, FALSE)</f>
        <v>4</v>
      </c>
      <c r="F20" s="17">
        <f>VLOOKUP(CONCATENATE($A20,".data"), 'Random noise 0'!$A$1:$AG$235, 17, FALSE)</f>
        <v>0.6</v>
      </c>
      <c r="G20" s="17" t="str">
        <f>VLOOKUP(CONCATENATE($A20,".data"), 'Random noise 0'!$A$1:$AG$235, 27, FALSE)</f>
        <v>4.54e-5*log(x0)</v>
      </c>
      <c r="H20" s="17">
        <f t="shared" si="3"/>
        <v>1</v>
      </c>
      <c r="I20" s="17">
        <f t="shared" si="4"/>
        <v>1</v>
      </c>
      <c r="J20" s="4">
        <f t="shared" si="5"/>
        <v>1</v>
      </c>
      <c r="K20" s="3">
        <f>VLOOKUP(CONCATENATE($A20,".data"), 'Random noise 0.001'!$A$1:$AG$235, 31, FALSE)</f>
        <v>-0.96399581000000001</v>
      </c>
      <c r="L20" s="17">
        <f>VLOOKUP(CONCATENATE($A20,".data"), 'Random noise 0.001'!$A$1:$AG$235, 33, FALSE)</f>
        <v>6.8070000000000004E-5</v>
      </c>
      <c r="M20" s="17">
        <f>VLOOKUP(CONCATENATE($A20,".data"), 'Random noise 0.001'!$A$1:$AG$235, 15, FALSE)</f>
        <v>1</v>
      </c>
      <c r="N20" s="17">
        <f>VLOOKUP(CONCATENATE($A20,".data"), 'Random noise 0.001'!$A$1:$AG$235, 17, FALSE)</f>
        <v>0.4</v>
      </c>
      <c r="O20" s="17" t="str">
        <f>VLOOKUP(CONCATENATE($A20,".data"), 'Random noise 0.001'!$A$1:$AG$235, 27, FALSE)</f>
        <v>0</v>
      </c>
      <c r="P20" s="17">
        <f t="shared" si="6"/>
        <v>0</v>
      </c>
      <c r="Q20" s="17">
        <f t="shared" si="7"/>
        <v>0</v>
      </c>
      <c r="R20" s="4">
        <f t="shared" si="8"/>
        <v>0</v>
      </c>
      <c r="S20" s="3">
        <f>VLOOKUP(CONCATENATE($A20,".data"), 'Random noise 0.01'!$A$1:$AG$235, 31, FALSE)</f>
        <v>-0.96399581000000001</v>
      </c>
      <c r="T20" s="17">
        <f>VLOOKUP(CONCATENATE($A20,".data"), 'Random noise 0.01'!$A$1:$AG$235, 33, FALSE)</f>
        <v>6.8070000000000004E-5</v>
      </c>
      <c r="U20" s="17">
        <f>VLOOKUP(CONCATENATE($A20,".data"), 'Random noise 0.01'!$A$1:$AG$235, 15, FALSE)</f>
        <v>1</v>
      </c>
      <c r="V20" s="17">
        <f>VLOOKUP(CONCATENATE($A20,".data"), 'Random noise 0.01'!$A$1:$AG$235, 17, FALSE)</f>
        <v>0.5</v>
      </c>
      <c r="W20" s="17" t="str">
        <f>VLOOKUP(CONCATENATE($A20,".data"), 'Random noise 0.01'!$A$1:$AG$235, 27, FALSE)</f>
        <v>0</v>
      </c>
      <c r="X20" s="17">
        <f t="shared" si="9"/>
        <v>0</v>
      </c>
      <c r="Y20" s="17">
        <f t="shared" si="10"/>
        <v>0</v>
      </c>
      <c r="Z20" s="4">
        <f t="shared" si="11"/>
        <v>0</v>
      </c>
    </row>
    <row r="21" spans="1:26" x14ac:dyDescent="0.25">
      <c r="A21" t="s">
        <v>893</v>
      </c>
      <c r="B21" s="12" t="s">
        <v>894</v>
      </c>
      <c r="C21" s="3">
        <f>VLOOKUP(CONCATENATE($A21,".data"), 'Random noise 0'!$A$1:$AG$235, 31, FALSE)</f>
        <v>1</v>
      </c>
      <c r="D21" s="17">
        <f>VLOOKUP(CONCATENATE($A21,".data"), 'Random noise 0'!$A$1:$AG$235, 33, FALSE)</f>
        <v>0</v>
      </c>
      <c r="E21" s="17">
        <f>VLOOKUP(CONCATENATE($A21,".data"), 'Random noise 0'!$A$1:$AG$235, 15, FALSE)</f>
        <v>3</v>
      </c>
      <c r="F21" s="17">
        <f>VLOOKUP(CONCATENATE($A21,".data"), 'Random noise 0'!$A$1:$AG$235, 17, FALSE)</f>
        <v>3.5</v>
      </c>
      <c r="G21" s="17" t="str">
        <f>VLOOKUP(CONCATENATE($A21,".data"), 'Random noise 0'!$A$1:$AG$235, 27, FALSE)</f>
        <v>x0**x0</v>
      </c>
      <c r="H21" s="17">
        <f t="shared" si="3"/>
        <v>1</v>
      </c>
      <c r="I21" s="17">
        <f t="shared" si="4"/>
        <v>1</v>
      </c>
      <c r="J21" s="4">
        <f t="shared" si="5"/>
        <v>1</v>
      </c>
      <c r="K21" s="3">
        <f>VLOOKUP(CONCATENATE($A21,".data"), 'Random noise 0.001'!$A$1:$AG$235, 31, FALSE)</f>
        <v>0.99991890000000005</v>
      </c>
      <c r="L21" s="17">
        <f>VLOOKUP(CONCATENATE($A21,".data"), 'Random noise 0.001'!$A$1:$AG$235, 33, FALSE)</f>
        <v>7.9000000000000001E-4</v>
      </c>
      <c r="M21" s="17">
        <f>VLOOKUP(CONCATENATE($A21,".data"), 'Random noise 0.001'!$A$1:$AG$235, 15, FALSE)</f>
        <v>5</v>
      </c>
      <c r="N21" s="17">
        <f>VLOOKUP(CONCATENATE($A21,".data"), 'Random noise 0.001'!$A$1:$AG$235, 17, FALSE)</f>
        <v>3.1</v>
      </c>
      <c r="O21" s="17" t="str">
        <f>VLOOKUP(CONCATENATE($A21,".data"), 'Random noise 0.001'!$A$1:$AG$235, 27, FALSE)</f>
        <v>1.001*x0**x0</v>
      </c>
      <c r="P21" s="17">
        <f t="shared" si="6"/>
        <v>1</v>
      </c>
      <c r="Q21" s="17" t="str">
        <f t="shared" si="7"/>
        <v>?</v>
      </c>
      <c r="R21" s="4">
        <v>0</v>
      </c>
      <c r="S21" s="3">
        <f>VLOOKUP(CONCATENATE($A21,".data"), 'Random noise 0.01'!$A$1:$AG$235, 31, FALSE)</f>
        <v>0.99535680999999998</v>
      </c>
      <c r="T21" s="17">
        <f>VLOOKUP(CONCATENATE($A21,".data"), 'Random noise 0.01'!$A$1:$AG$235, 33, FALSE)</f>
        <v>5.9774800000000003E-3</v>
      </c>
      <c r="U21" s="17">
        <f>VLOOKUP(CONCATENATE($A21,".data"), 'Random noise 0.01'!$A$1:$AG$235, 15, FALSE)</f>
        <v>16</v>
      </c>
      <c r="V21" s="17">
        <f>VLOOKUP(CONCATENATE($A21,".data"), 'Random noise 0.01'!$A$1:$AG$235, 17, FALSE)</f>
        <v>12.9</v>
      </c>
      <c r="W21" s="17" t="str">
        <f>VLOOKUP(CONCATENATE($A21,".data"), 'Random noise 0.01'!$A$1:$AG$235, 27, FALSE)</f>
        <v>0.52*x0**2 - 0.15 + 1.24/(x0**0.5 + 1)</v>
      </c>
      <c r="X21" s="17">
        <f t="shared" si="9"/>
        <v>0</v>
      </c>
      <c r="Y21" s="17">
        <f t="shared" si="10"/>
        <v>0</v>
      </c>
      <c r="Z21" s="4">
        <f t="shared" si="11"/>
        <v>0</v>
      </c>
    </row>
    <row r="22" spans="1:26" x14ac:dyDescent="0.25">
      <c r="A22" t="s">
        <v>895</v>
      </c>
      <c r="B22" s="12" t="s">
        <v>896</v>
      </c>
      <c r="C22" s="3">
        <f>VLOOKUP(CONCATENATE($A22,".data"), 'Random noise 0'!$A$1:$AG$235, 31, FALSE)</f>
        <v>1</v>
      </c>
      <c r="D22" s="17">
        <f>VLOOKUP(CONCATENATE($A22,".data"), 'Random noise 0'!$A$1:$AG$235, 33, FALSE)</f>
        <v>1E-8</v>
      </c>
      <c r="E22" s="17">
        <f>VLOOKUP(CONCATENATE($A22,".data"), 'Random noise 0'!$A$1:$AG$235, 15, FALSE)</f>
        <v>4</v>
      </c>
      <c r="F22" s="17">
        <f>VLOOKUP(CONCATENATE($A22,".data"), 'Random noise 0'!$A$1:$AG$235, 17, FALSE)</f>
        <v>0.6</v>
      </c>
      <c r="G22" s="17" t="str">
        <f>VLOOKUP(CONCATENATE($A22,".data"), 'Random noise 0'!$A$1:$AG$235, 27, FALSE)</f>
        <v>-0.41614684*log(x0)</v>
      </c>
      <c r="H22" s="17">
        <f t="shared" si="3"/>
        <v>1</v>
      </c>
      <c r="I22" s="17">
        <f t="shared" si="4"/>
        <v>1</v>
      </c>
      <c r="J22" s="4">
        <v>1</v>
      </c>
      <c r="K22" s="3">
        <f>VLOOKUP(CONCATENATE($A22,".data"), 'Random noise 0.001'!$A$1:$AG$235, 31, FALSE)</f>
        <v>0.99999976000000002</v>
      </c>
      <c r="L22" s="17">
        <f>VLOOKUP(CONCATENATE($A22,".data"), 'Random noise 0.001'!$A$1:$AG$235, 33, FALSE)</f>
        <v>2.2016000000000001E-4</v>
      </c>
      <c r="M22" s="17">
        <f>VLOOKUP(CONCATENATE($A22,".data"), 'Random noise 0.001'!$A$1:$AG$235, 15, FALSE)</f>
        <v>4</v>
      </c>
      <c r="N22" s="17">
        <f>VLOOKUP(CONCATENATE($A22,".data"), 'Random noise 0.001'!$A$1:$AG$235, 17, FALSE)</f>
        <v>0.5</v>
      </c>
      <c r="O22" s="17" t="str">
        <f>VLOOKUP(CONCATENATE($A22,".data"), 'Random noise 0.001'!$A$1:$AG$235, 27, FALSE)</f>
        <v>-0.416*log(x0)</v>
      </c>
      <c r="P22" s="17">
        <f t="shared" si="6"/>
        <v>1</v>
      </c>
      <c r="Q22" s="17" t="str">
        <f t="shared" si="7"/>
        <v>?</v>
      </c>
      <c r="R22" s="4">
        <v>1</v>
      </c>
      <c r="S22" s="3">
        <f>VLOOKUP(CONCATENATE($A22,".data"), 'Random noise 0.01'!$A$1:$AG$235, 31, FALSE)</f>
        <v>0.99983162000000003</v>
      </c>
      <c r="T22" s="17">
        <f>VLOOKUP(CONCATENATE($A22,".data"), 'Random noise 0.01'!$A$1:$AG$235, 33, FALSE)</f>
        <v>5.7773199999999999E-3</v>
      </c>
      <c r="U22" s="17">
        <f>VLOOKUP(CONCATENATE($A22,".data"), 'Random noise 0.01'!$A$1:$AG$235, 15, FALSE)</f>
        <v>4</v>
      </c>
      <c r="V22" s="17">
        <f>VLOOKUP(CONCATENATE($A22,".data"), 'Random noise 0.01'!$A$1:$AG$235, 17, FALSE)</f>
        <v>0.5</v>
      </c>
      <c r="W22" s="17" t="str">
        <f>VLOOKUP(CONCATENATE($A22,".data"), 'Random noise 0.01'!$A$1:$AG$235, 27, FALSE)</f>
        <v>-0.42*log(x0)</v>
      </c>
      <c r="X22" s="17">
        <f t="shared" si="9"/>
        <v>1</v>
      </c>
      <c r="Y22" s="17">
        <f t="shared" si="10"/>
        <v>0</v>
      </c>
      <c r="Z22" s="4">
        <f t="shared" si="11"/>
        <v>0</v>
      </c>
    </row>
    <row r="23" spans="1:26" x14ac:dyDescent="0.25">
      <c r="A23" t="s">
        <v>897</v>
      </c>
      <c r="B23" s="12" t="s">
        <v>450</v>
      </c>
      <c r="C23" s="3">
        <f>VLOOKUP(CONCATENATE($A23,".data"), 'Random noise 0'!$A$1:$AG$235, 31, FALSE)</f>
        <v>1</v>
      </c>
      <c r="D23" s="17">
        <f>VLOOKUP(CONCATENATE($A23,".data"), 'Random noise 0'!$A$1:$AG$235, 33, FALSE)</f>
        <v>0</v>
      </c>
      <c r="E23" s="17">
        <f>VLOOKUP(CONCATENATE($A23,".data"), 'Random noise 0'!$A$1:$AG$235, 15, FALSE)</f>
        <v>5</v>
      </c>
      <c r="F23" s="17">
        <f>VLOOKUP(CONCATENATE($A23,".data"), 'Random noise 0'!$A$1:$AG$235, 17, FALSE)</f>
        <v>58.8</v>
      </c>
      <c r="G23" s="17" t="str">
        <f>VLOOKUP(CONCATENATE($A23,".data"), 'Random noise 0'!$A$1:$AG$235, 27, FALSE)</f>
        <v>exp(-sin(x0))</v>
      </c>
      <c r="H23" s="17">
        <f t="shared" si="3"/>
        <v>1</v>
      </c>
      <c r="I23" s="17">
        <f t="shared" si="4"/>
        <v>1</v>
      </c>
      <c r="J23" s="4">
        <f t="shared" si="5"/>
        <v>1</v>
      </c>
      <c r="K23" s="3">
        <f>VLOOKUP(CONCATENATE($A23,".data"), 'Random noise 0.001'!$A$1:$AG$235, 31, FALSE)</f>
        <v>0.99991262999999997</v>
      </c>
      <c r="L23" s="17">
        <f>VLOOKUP(CONCATENATE($A23,".data"), 'Random noise 0.001'!$A$1:$AG$235, 33, FALSE)</f>
        <v>1.56686E-3</v>
      </c>
      <c r="M23" s="17">
        <f>VLOOKUP(CONCATENATE($A23,".data"), 'Random noise 0.001'!$A$1:$AG$235, 15, FALSE)</f>
        <v>8</v>
      </c>
      <c r="N23" s="17">
        <f>VLOOKUP(CONCATENATE($A23,".data"), 'Random noise 0.001'!$A$1:$AG$235, 17, FALSE)</f>
        <v>4.8</v>
      </c>
      <c r="O23" s="17" t="str">
        <f>VLOOKUP(CONCATENATE($A23,".data"), 'Random noise 0.001'!$A$1:$AG$235, 27, FALSE)</f>
        <v>1.057*0.4**sin(x0) - 0.061</v>
      </c>
      <c r="P23" s="17">
        <f t="shared" si="6"/>
        <v>1</v>
      </c>
      <c r="Q23" s="17">
        <f t="shared" si="7"/>
        <v>0</v>
      </c>
      <c r="R23" s="4">
        <f t="shared" si="8"/>
        <v>0</v>
      </c>
      <c r="S23" s="3">
        <f>VLOOKUP(CONCATENATE($A23,".data"), 'Random noise 0.01'!$A$1:$AG$235, 31, FALSE)</f>
        <v>0.99313673000000002</v>
      </c>
      <c r="T23" s="17">
        <f>VLOOKUP(CONCATENATE($A23,".data"), 'Random noise 0.01'!$A$1:$AG$235, 33, FALSE)</f>
        <v>1.388698E-2</v>
      </c>
      <c r="U23" s="17">
        <f>VLOOKUP(CONCATENATE($A23,".data"), 'Random noise 0.01'!$A$1:$AG$235, 15, FALSE)</f>
        <v>7</v>
      </c>
      <c r="V23" s="17">
        <f>VLOOKUP(CONCATENATE($A23,".data"), 'Random noise 0.01'!$A$1:$AG$235, 17, FALSE)</f>
        <v>0.6</v>
      </c>
      <c r="W23" s="17" t="str">
        <f>VLOOKUP(CONCATENATE($A23,".data"), 'Random noise 0.01'!$A$1:$AG$235, 27, FALSE)</f>
        <v>1.12 - 0.7*x0**0.5</v>
      </c>
      <c r="X23" s="17">
        <f t="shared" si="9"/>
        <v>0</v>
      </c>
      <c r="Y23" s="17">
        <f t="shared" si="10"/>
        <v>0</v>
      </c>
      <c r="Z23" s="4">
        <f t="shared" si="11"/>
        <v>0</v>
      </c>
    </row>
    <row r="24" spans="1:26" x14ac:dyDescent="0.25">
      <c r="A24" t="s">
        <v>898</v>
      </c>
      <c r="B24" s="12" t="s">
        <v>452</v>
      </c>
      <c r="C24" s="3">
        <f>VLOOKUP(CONCATENATE($A24,".data"), 'Random noise 0'!$A$1:$AG$235, 31, FALSE)</f>
        <v>1</v>
      </c>
      <c r="D24" s="17">
        <f>VLOOKUP(CONCATENATE($A24,".data"), 'Random noise 0'!$A$1:$AG$235, 33, FALSE)</f>
        <v>0</v>
      </c>
      <c r="E24" s="17">
        <f>VLOOKUP(CONCATENATE($A24,".data"), 'Random noise 0'!$A$1:$AG$235, 15, FALSE)</f>
        <v>5</v>
      </c>
      <c r="F24" s="17">
        <f>VLOOKUP(CONCATENATE($A24,".data"), 'Random noise 0'!$A$1:$AG$235, 17, FALSE)</f>
        <v>3.4</v>
      </c>
      <c r="G24" s="17" t="str">
        <f>VLOOKUP(CONCATENATE($A24,".data"), 'Random noise 0'!$A$1:$AG$235, 27, FALSE)</f>
        <v>sin(x1)*cos(x0)</v>
      </c>
      <c r="H24" s="17">
        <f t="shared" si="3"/>
        <v>1</v>
      </c>
      <c r="I24" s="17">
        <f t="shared" si="4"/>
        <v>1</v>
      </c>
      <c r="J24" s="4">
        <f t="shared" si="5"/>
        <v>1</v>
      </c>
      <c r="K24" s="3">
        <f>VLOOKUP(CONCATENATE($A24,".data"), 'Random noise 0.001'!$A$1:$AG$235, 31, FALSE)</f>
        <v>1</v>
      </c>
      <c r="L24" s="17">
        <f>VLOOKUP(CONCATENATE($A24,".data"), 'Random noise 0.001'!$A$1:$AG$235, 33, FALSE)</f>
        <v>0</v>
      </c>
      <c r="M24" s="17">
        <f>VLOOKUP(CONCATENATE($A24,".data"), 'Random noise 0.001'!$A$1:$AG$235, 15, FALSE)</f>
        <v>5</v>
      </c>
      <c r="N24" s="17">
        <f>VLOOKUP(CONCATENATE($A24,".data"), 'Random noise 0.001'!$A$1:$AG$235, 17, FALSE)</f>
        <v>3.1</v>
      </c>
      <c r="O24" s="17" t="str">
        <f>VLOOKUP(CONCATENATE($A24,".data"), 'Random noise 0.001'!$A$1:$AG$235, 27, FALSE)</f>
        <v>sin(x1)*cos(x0)</v>
      </c>
      <c r="P24" s="17">
        <f t="shared" si="6"/>
        <v>1</v>
      </c>
      <c r="Q24" s="17">
        <f t="shared" si="7"/>
        <v>1</v>
      </c>
      <c r="R24" s="4">
        <f t="shared" si="8"/>
        <v>1</v>
      </c>
      <c r="S24" s="3">
        <f>VLOOKUP(CONCATENATE($A24,".data"), 'Random noise 0.01'!$A$1:$AG$235, 31, FALSE)</f>
        <v>1</v>
      </c>
      <c r="T24" s="17">
        <f>VLOOKUP(CONCATENATE($A24,".data"), 'Random noise 0.01'!$A$1:$AG$235, 33, FALSE)</f>
        <v>0</v>
      </c>
      <c r="U24" s="17">
        <f>VLOOKUP(CONCATENATE($A24,".data"), 'Random noise 0.01'!$A$1:$AG$235, 15, FALSE)</f>
        <v>5</v>
      </c>
      <c r="V24" s="17">
        <f>VLOOKUP(CONCATENATE($A24,".data"), 'Random noise 0.01'!$A$1:$AG$235, 17, FALSE)</f>
        <v>2.9</v>
      </c>
      <c r="W24" s="17" t="str">
        <f>VLOOKUP(CONCATENATE($A24,".data"), 'Random noise 0.01'!$A$1:$AG$235, 27, FALSE)</f>
        <v>sin(x1)*cos(x0)</v>
      </c>
      <c r="X24" s="17">
        <f t="shared" si="9"/>
        <v>1</v>
      </c>
      <c r="Y24" s="17">
        <f t="shared" si="10"/>
        <v>1</v>
      </c>
      <c r="Z24" s="4">
        <f t="shared" si="11"/>
        <v>1</v>
      </c>
    </row>
    <row r="25" spans="1:26" x14ac:dyDescent="0.25">
      <c r="A25" t="s">
        <v>899</v>
      </c>
      <c r="B25" s="12" t="s">
        <v>454</v>
      </c>
      <c r="C25" s="3">
        <f>VLOOKUP(CONCATENATE($A25,".data"), 'Random noise 0'!$A$1:$AG$235, 31, FALSE)</f>
        <v>1</v>
      </c>
      <c r="D25" s="17">
        <f>VLOOKUP(CONCATENATE($A25,".data"), 'Random noise 0'!$A$1:$AG$235, 33, FALSE)</f>
        <v>0</v>
      </c>
      <c r="E25" s="17">
        <f>VLOOKUP(CONCATENATE($A25,".data"), 'Random noise 0'!$A$1:$AG$235, 15, FALSE)</f>
        <v>5</v>
      </c>
      <c r="F25" s="17">
        <f>VLOOKUP(CONCATENATE($A25,".data"), 'Random noise 0'!$A$1:$AG$235, 17, FALSE)</f>
        <v>4.3</v>
      </c>
      <c r="G25" s="17" t="str">
        <f>VLOOKUP(CONCATENATE($A25,".data"), 'Random noise 0'!$A$1:$AG$235, 27, FALSE)</f>
        <v>cos(x0*sin(x1))</v>
      </c>
      <c r="H25" s="17">
        <f t="shared" si="3"/>
        <v>1</v>
      </c>
      <c r="I25" s="17">
        <f t="shared" si="4"/>
        <v>1</v>
      </c>
      <c r="J25" s="4">
        <f t="shared" si="5"/>
        <v>1</v>
      </c>
      <c r="K25" s="3">
        <f>VLOOKUP(CONCATENATE($A25,".data"), 'Random noise 0.001'!$A$1:$AG$235, 31, FALSE)</f>
        <v>1</v>
      </c>
      <c r="L25" s="17">
        <f>VLOOKUP(CONCATENATE($A25,".data"), 'Random noise 0.001'!$A$1:$AG$235, 33, FALSE)</f>
        <v>0</v>
      </c>
      <c r="M25" s="17">
        <f>VLOOKUP(CONCATENATE($A25,".data"), 'Random noise 0.001'!$A$1:$AG$235, 15, FALSE)</f>
        <v>5</v>
      </c>
      <c r="N25" s="17">
        <f>VLOOKUP(CONCATENATE($A25,".data"), 'Random noise 0.001'!$A$1:$AG$235, 17, FALSE)</f>
        <v>3.3</v>
      </c>
      <c r="O25" s="17" t="str">
        <f>VLOOKUP(CONCATENATE($A25,".data"), 'Random noise 0.001'!$A$1:$AG$235, 27, FALSE)</f>
        <v>cos(x0*sin(x1))</v>
      </c>
      <c r="P25" s="17">
        <f t="shared" si="6"/>
        <v>1</v>
      </c>
      <c r="Q25" s="17">
        <f t="shared" si="7"/>
        <v>1</v>
      </c>
      <c r="R25" s="4">
        <f t="shared" si="8"/>
        <v>1</v>
      </c>
      <c r="S25" s="3">
        <f>VLOOKUP(CONCATENATE($A25,".data"), 'Random noise 0.01'!$A$1:$AG$235, 31, FALSE)</f>
        <v>1</v>
      </c>
      <c r="T25" s="17">
        <f>VLOOKUP(CONCATENATE($A25,".data"), 'Random noise 0.01'!$A$1:$AG$235, 33, FALSE)</f>
        <v>0</v>
      </c>
      <c r="U25" s="17">
        <f>VLOOKUP(CONCATENATE($A25,".data"), 'Random noise 0.01'!$A$1:$AG$235, 15, FALSE)</f>
        <v>5</v>
      </c>
      <c r="V25" s="17">
        <f>VLOOKUP(CONCATENATE($A25,".data"), 'Random noise 0.01'!$A$1:$AG$235, 17, FALSE)</f>
        <v>121.5</v>
      </c>
      <c r="W25" s="17" t="str">
        <f>VLOOKUP(CONCATENATE($A25,".data"), 'Random noise 0.01'!$A$1:$AG$235, 27, FALSE)</f>
        <v>cos(x0*sin(x1))</v>
      </c>
      <c r="X25" s="17">
        <f t="shared" si="9"/>
        <v>1</v>
      </c>
      <c r="Y25" s="17">
        <f t="shared" si="10"/>
        <v>1</v>
      </c>
      <c r="Z25" s="4">
        <f t="shared" si="11"/>
        <v>1</v>
      </c>
    </row>
    <row r="26" spans="1:26" x14ac:dyDescent="0.25">
      <c r="A26" t="s">
        <v>900</v>
      </c>
      <c r="B26" s="12" t="s">
        <v>690</v>
      </c>
      <c r="C26" s="3">
        <f>VLOOKUP(CONCATENATE($A26,".data"), 'Random noise 0'!$A$1:$AG$235, 31, FALSE)</f>
        <v>1</v>
      </c>
      <c r="D26" s="17">
        <f>VLOOKUP(CONCATENATE($A26,".data"), 'Random noise 0'!$A$1:$AG$235, 33, FALSE)</f>
        <v>0</v>
      </c>
      <c r="E26" s="17">
        <f>VLOOKUP(CONCATENATE($A26,".data"), 'Random noise 0'!$A$1:$AG$235, 15, FALSE)</f>
        <v>5</v>
      </c>
      <c r="F26" s="17">
        <f>VLOOKUP(CONCATENATE($A26,".data"), 'Random noise 0'!$A$1:$AG$235, 17, FALSE)</f>
        <v>3</v>
      </c>
      <c r="G26" s="17" t="str">
        <f>VLOOKUP(CONCATENATE($A26,".data"), 'Random noise 0'!$A$1:$AG$235, 27, FALSE)</f>
        <v>log(x0) + cos(x1)</v>
      </c>
      <c r="H26" s="17">
        <f t="shared" si="3"/>
        <v>1</v>
      </c>
      <c r="I26" s="17">
        <f t="shared" si="4"/>
        <v>1</v>
      </c>
      <c r="J26" s="4">
        <f t="shared" si="5"/>
        <v>1</v>
      </c>
      <c r="K26" s="3">
        <f>VLOOKUP(CONCATENATE($A26,".data"), 'Random noise 0.001'!$A$1:$AG$235, 31, FALSE)</f>
        <v>0.99999934999999995</v>
      </c>
      <c r="L26" s="17">
        <f>VLOOKUP(CONCATENATE($A26,".data"), 'Random noise 0.001'!$A$1:$AG$235, 33, FALSE)</f>
        <v>8.5523000000000001E-4</v>
      </c>
      <c r="M26" s="17">
        <f>VLOOKUP(CONCATENATE($A26,".data"), 'Random noise 0.001'!$A$1:$AG$235, 15, FALSE)</f>
        <v>7</v>
      </c>
      <c r="N26" s="17">
        <f>VLOOKUP(CONCATENATE($A26,".data"), 'Random noise 0.001'!$A$1:$AG$235, 17, FALSE)</f>
        <v>2.2000000000000002</v>
      </c>
      <c r="O26" s="17" t="str">
        <f>VLOOKUP(CONCATENATE($A26,".data"), 'Random noise 0.001'!$A$1:$AG$235, 27, FALSE)</f>
        <v>log(x0) + 1.001*cos(x1)</v>
      </c>
      <c r="P26" s="17">
        <f t="shared" si="6"/>
        <v>1</v>
      </c>
      <c r="Q26" s="17" t="str">
        <f t="shared" si="7"/>
        <v>?</v>
      </c>
      <c r="R26" s="4">
        <v>1</v>
      </c>
      <c r="S26" s="3">
        <f>VLOOKUP(CONCATENATE($A26,".data"), 'Random noise 0.01'!$A$1:$AG$235, 31, FALSE)</f>
        <v>0.99998741999999996</v>
      </c>
      <c r="T26" s="17">
        <f>VLOOKUP(CONCATENATE($A26,".data"), 'Random noise 0.01'!$A$1:$AG$235, 33, FALSE)</f>
        <v>3.7753399999999999E-3</v>
      </c>
      <c r="U26" s="17">
        <f>VLOOKUP(CONCATENATE($A26,".data"), 'Random noise 0.01'!$A$1:$AG$235, 15, FALSE)</f>
        <v>9</v>
      </c>
      <c r="V26" s="17">
        <f>VLOOKUP(CONCATENATE($A26,".data"), 'Random noise 0.01'!$A$1:$AG$235, 17, FALSE)</f>
        <v>2.2000000000000002</v>
      </c>
      <c r="W26" s="17" t="str">
        <f>VLOOKUP(CONCATENATE($A26,".data"), 'Random noise 0.01'!$A$1:$AG$235, 27, FALSE)</f>
        <v>-0.47*x1**2 + log(x0) + 1</v>
      </c>
      <c r="X26" s="17">
        <f t="shared" si="9"/>
        <v>1</v>
      </c>
      <c r="Y26" s="17">
        <f t="shared" si="10"/>
        <v>0</v>
      </c>
      <c r="Z26" s="4">
        <f t="shared" si="11"/>
        <v>0</v>
      </c>
    </row>
    <row r="27" spans="1:26" x14ac:dyDescent="0.25">
      <c r="A27" t="s">
        <v>901</v>
      </c>
      <c r="B27" s="12" t="s">
        <v>902</v>
      </c>
      <c r="C27" s="3">
        <f>VLOOKUP(CONCATENATE($A27,".data"), 'Random noise 0'!$A$1:$AG$235, 31, FALSE)</f>
        <v>1</v>
      </c>
      <c r="D27" s="17">
        <f>VLOOKUP(CONCATENATE($A27,".data"), 'Random noise 0'!$A$1:$AG$235, 33, FALSE)</f>
        <v>0</v>
      </c>
      <c r="E27" s="17">
        <f>VLOOKUP(CONCATENATE($A27,".data"), 'Random noise 0'!$A$1:$AG$235, 15, FALSE)</f>
        <v>10</v>
      </c>
      <c r="F27" s="17">
        <f>VLOOKUP(CONCATENATE($A27,".data"), 'Random noise 0'!$A$1:$AG$235, 17, FALSE)</f>
        <v>5.0999999999999996</v>
      </c>
      <c r="G27" s="17" t="str">
        <f>VLOOKUP(CONCATENATE($A27,".data"), 'Random noise 0'!$A$1:$AG$235, 27, FALSE)</f>
        <v>log(x0) + 0.5*log(cos(x1)**2)</v>
      </c>
      <c r="H27" s="17">
        <f t="shared" si="3"/>
        <v>1</v>
      </c>
      <c r="I27" s="17">
        <f t="shared" si="4"/>
        <v>1</v>
      </c>
      <c r="J27" s="4">
        <f t="shared" si="5"/>
        <v>1</v>
      </c>
      <c r="K27" s="3">
        <f>VLOOKUP(CONCATENATE($A27,".data"), 'Random noise 0.001'!$A$1:$AG$235, 31, FALSE)</f>
        <v>0.99991050000000004</v>
      </c>
      <c r="L27" s="17">
        <f>VLOOKUP(CONCATENATE($A27,".data"), 'Random noise 0.001'!$A$1:$AG$235, 33, FALSE)</f>
        <v>1.012506E-2</v>
      </c>
      <c r="M27" s="17">
        <f>VLOOKUP(CONCATENATE($A27,".data"), 'Random noise 0.001'!$A$1:$AG$235, 15, FALSE)</f>
        <v>11</v>
      </c>
      <c r="N27" s="17">
        <f>VLOOKUP(CONCATENATE($A27,".data"), 'Random noise 0.001'!$A$1:$AG$235, 17, FALSE)</f>
        <v>2.4</v>
      </c>
      <c r="O27" s="17" t="str">
        <f>VLOOKUP(CONCATENATE($A27,".data"), 'Random noise 0.001'!$A$1:$AG$235, 27, FALSE)</f>
        <v>-0.591*x1**2 + 1.002*log(x0) + 0.01</v>
      </c>
      <c r="P27" s="17">
        <f t="shared" si="6"/>
        <v>1</v>
      </c>
      <c r="Q27" s="17">
        <f t="shared" si="7"/>
        <v>0</v>
      </c>
      <c r="R27" s="4">
        <f t="shared" si="8"/>
        <v>0</v>
      </c>
      <c r="S27" s="3">
        <f>VLOOKUP(CONCATENATE($A27,".data"), 'Random noise 0.01'!$A$1:$AG$235, 31, FALSE)</f>
        <v>0.99980990000000003</v>
      </c>
      <c r="T27" s="17">
        <f>VLOOKUP(CONCATENATE($A27,".data"), 'Random noise 0.01'!$A$1:$AG$235, 33, FALSE)</f>
        <v>1.4756E-2</v>
      </c>
      <c r="U27" s="17">
        <f>VLOOKUP(CONCATENATE($A27,".data"), 'Random noise 0.01'!$A$1:$AG$235, 15, FALSE)</f>
        <v>9</v>
      </c>
      <c r="V27" s="17">
        <f>VLOOKUP(CONCATENATE($A27,".data"), 'Random noise 0.01'!$A$1:$AG$235, 17, FALSE)</f>
        <v>2.2000000000000002</v>
      </c>
      <c r="W27" s="17" t="str">
        <f>VLOOKUP(CONCATENATE($A27,".data"), 'Random noise 0.01'!$A$1:$AG$235, 27, FALSE)</f>
        <v>-0.59*x1**2 + log(x0) + 0.02</v>
      </c>
      <c r="X27" s="17">
        <f t="shared" si="9"/>
        <v>1</v>
      </c>
      <c r="Y27" s="17">
        <f t="shared" si="10"/>
        <v>0</v>
      </c>
      <c r="Z27" s="4">
        <f t="shared" si="11"/>
        <v>0</v>
      </c>
    </row>
    <row r="28" spans="1:26" x14ac:dyDescent="0.25">
      <c r="A28" t="s">
        <v>903</v>
      </c>
      <c r="B28" s="12" t="s">
        <v>692</v>
      </c>
      <c r="C28" s="3">
        <f>VLOOKUP(CONCATENATE($A28,".data"), 'Random noise 0'!$A$1:$AG$235, 31, FALSE)</f>
        <v>1</v>
      </c>
      <c r="D28" s="17">
        <f>VLOOKUP(CONCATENATE($A28,".data"), 'Random noise 0'!$A$1:$AG$235, 33, FALSE)</f>
        <v>0</v>
      </c>
      <c r="E28" s="17">
        <f>VLOOKUP(CONCATENATE($A28,".data"), 'Random noise 0'!$A$1:$AG$235, 15, FALSE)</f>
        <v>5</v>
      </c>
      <c r="F28" s="17">
        <f>VLOOKUP(CONCATENATE($A28,".data"), 'Random noise 0'!$A$1:$AG$235, 17, FALSE)</f>
        <v>3.8</v>
      </c>
      <c r="G28" s="17" t="str">
        <f>VLOOKUP(CONCATENATE($A28,".data"), 'Random noise 0'!$A$1:$AG$235, 27, FALSE)</f>
        <v>exp(x0) + sin(x1)</v>
      </c>
      <c r="H28" s="17">
        <f t="shared" si="3"/>
        <v>1</v>
      </c>
      <c r="I28" s="17">
        <f t="shared" si="4"/>
        <v>1</v>
      </c>
      <c r="J28" s="4">
        <f t="shared" si="5"/>
        <v>1</v>
      </c>
      <c r="K28" s="3">
        <f>VLOOKUP(CONCATENATE($A28,".data"), 'Random noise 0.001'!$A$1:$AG$235, 31, FALSE)</f>
        <v>0.99999910000000003</v>
      </c>
      <c r="L28" s="17">
        <f>VLOOKUP(CONCATENATE($A28,".data"), 'Random noise 0.001'!$A$1:$AG$235, 33, FALSE)</f>
        <v>5.1825000000000005E-4</v>
      </c>
      <c r="M28" s="17">
        <f>VLOOKUP(CONCATENATE($A28,".data"), 'Random noise 0.001'!$A$1:$AG$235, 15, FALSE)</f>
        <v>7</v>
      </c>
      <c r="N28" s="17">
        <f>VLOOKUP(CONCATENATE($A28,".data"), 'Random noise 0.001'!$A$1:$AG$235, 17, FALSE)</f>
        <v>2.4</v>
      </c>
      <c r="O28" s="17" t="str">
        <f>VLOOKUP(CONCATENATE($A28,".data"), 'Random noise 0.001'!$A$1:$AG$235, 27, FALSE)</f>
        <v>exp(x0) + 0.999*sin(x1)</v>
      </c>
      <c r="P28" s="17">
        <f t="shared" si="6"/>
        <v>1</v>
      </c>
      <c r="Q28" s="17" t="str">
        <f t="shared" si="7"/>
        <v>?</v>
      </c>
      <c r="R28" s="4">
        <v>1</v>
      </c>
      <c r="S28" s="3">
        <f>VLOOKUP(CONCATENATE($A28,".data"), 'Random noise 0.01'!$A$1:$AG$235, 31, FALSE)</f>
        <v>0.99990984000000005</v>
      </c>
      <c r="T28" s="17">
        <f>VLOOKUP(CONCATENATE($A28,".data"), 'Random noise 0.01'!$A$1:$AG$235, 33, FALSE)</f>
        <v>5.1824699999999998E-3</v>
      </c>
      <c r="U28" s="17">
        <f>VLOOKUP(CONCATENATE($A28,".data"), 'Random noise 0.01'!$A$1:$AG$235, 15, FALSE)</f>
        <v>7</v>
      </c>
      <c r="V28" s="17">
        <f>VLOOKUP(CONCATENATE($A28,".data"), 'Random noise 0.01'!$A$1:$AG$235, 17, FALSE)</f>
        <v>2.4</v>
      </c>
      <c r="W28" s="17" t="str">
        <f>VLOOKUP(CONCATENATE($A28,".data"), 'Random noise 0.01'!$A$1:$AG$235, 27, FALSE)</f>
        <v>exp(x0) + 0.99*sin(x1)</v>
      </c>
      <c r="X28" s="17">
        <f t="shared" si="9"/>
        <v>1</v>
      </c>
      <c r="Y28" s="17">
        <f t="shared" si="10"/>
        <v>0</v>
      </c>
      <c r="Z28" s="4">
        <f t="shared" si="11"/>
        <v>0</v>
      </c>
    </row>
    <row r="29" spans="1:26" x14ac:dyDescent="0.25">
      <c r="A29" t="s">
        <v>904</v>
      </c>
      <c r="B29" s="12" t="s">
        <v>905</v>
      </c>
      <c r="C29" s="3">
        <f>VLOOKUP(CONCATENATE($A29,".data"), 'Random noise 0'!$A$1:$AG$235, 31, FALSE)</f>
        <v>0.99999064999999998</v>
      </c>
      <c r="D29" s="17">
        <f>VLOOKUP(CONCATENATE($A29,".data"), 'Random noise 0'!$A$1:$AG$235, 33, FALSE)</f>
        <v>3.6801999999999999E-4</v>
      </c>
      <c r="E29" s="17">
        <f>VLOOKUP(CONCATENATE($A29,".data"), 'Random noise 0'!$A$1:$AG$235, 15, FALSE)</f>
        <v>8</v>
      </c>
      <c r="F29" s="17">
        <f>VLOOKUP(CONCATENATE($A29,".data"), 'Random noise 0'!$A$1:$AG$235, 17, FALSE)</f>
        <v>145.69999999999999</v>
      </c>
      <c r="G29" s="17" t="str">
        <f>VLOOKUP(CONCATENATE($A29,".data"), 'Random noise 0'!$A$1:$AG$235, 27, FALSE)</f>
        <v>1.09345836 - 1.95195898*0.4**cos(x0)</v>
      </c>
      <c r="H29" s="17">
        <f t="shared" si="3"/>
        <v>1</v>
      </c>
      <c r="I29" s="17" t="str">
        <f t="shared" si="4"/>
        <v>?</v>
      </c>
      <c r="J29" s="4">
        <v>0</v>
      </c>
      <c r="K29" s="3">
        <f>VLOOKUP(CONCATENATE($A29,".data"), 'Random noise 0.001'!$A$1:$AG$235, 31, FALSE)</f>
        <v>0.99915164000000001</v>
      </c>
      <c r="L29" s="17">
        <f>VLOOKUP(CONCATENATE($A29,".data"), 'Random noise 0.001'!$A$1:$AG$235, 33, FALSE)</f>
        <v>3.5047099999999999E-3</v>
      </c>
      <c r="M29" s="17">
        <f>VLOOKUP(CONCATENATE($A29,".data"), 'Random noise 0.001'!$A$1:$AG$235, 15, FALSE)</f>
        <v>7</v>
      </c>
      <c r="N29" s="17">
        <f>VLOOKUP(CONCATENATE($A29,".data"), 'Random noise 0.001'!$A$1:$AG$235, 17, FALSE)</f>
        <v>0.7</v>
      </c>
      <c r="O29" s="17" t="str">
        <f>VLOOKUP(CONCATENATE($A29,".data"), 'Random noise 0.001'!$A$1:$AG$235, 27, FALSE)</f>
        <v>0.317 - 0.402*x0**2</v>
      </c>
      <c r="P29" s="17">
        <f t="shared" si="6"/>
        <v>1</v>
      </c>
      <c r="Q29" s="17">
        <f t="shared" si="7"/>
        <v>0</v>
      </c>
      <c r="R29" s="4">
        <f t="shared" si="8"/>
        <v>0</v>
      </c>
      <c r="S29" s="3">
        <f>VLOOKUP(CONCATENATE($A29,".data"), 'Random noise 0.01'!$A$1:$AG$235, 31, FALSE)</f>
        <v>0.99822135999999995</v>
      </c>
      <c r="T29" s="17">
        <f>VLOOKUP(CONCATENATE($A29,".data"), 'Random noise 0.01'!$A$1:$AG$235, 33, FALSE)</f>
        <v>5.0746400000000001E-3</v>
      </c>
      <c r="U29" s="17">
        <f>VLOOKUP(CONCATENATE($A29,".data"), 'Random noise 0.01'!$A$1:$AG$235, 15, FALSE)</f>
        <v>7</v>
      </c>
      <c r="V29" s="17">
        <f>VLOOKUP(CONCATENATE($A29,".data"), 'Random noise 0.01'!$A$1:$AG$235, 17, FALSE)</f>
        <v>0.6</v>
      </c>
      <c r="W29" s="17" t="str">
        <f>VLOOKUP(CONCATENATE($A29,".data"), 'Random noise 0.01'!$A$1:$AG$235, 27, FALSE)</f>
        <v>0.32 - 0.4*x0**2</v>
      </c>
      <c r="X29" s="17">
        <f t="shared" si="9"/>
        <v>0</v>
      </c>
      <c r="Y29" s="17">
        <f t="shared" si="10"/>
        <v>0</v>
      </c>
      <c r="Z29" s="4">
        <f t="shared" si="11"/>
        <v>0</v>
      </c>
    </row>
    <row r="30" spans="1:26" x14ac:dyDescent="0.25">
      <c r="A30" t="s">
        <v>906</v>
      </c>
      <c r="B30" s="12" t="s">
        <v>907</v>
      </c>
      <c r="C30" s="3">
        <f>VLOOKUP(CONCATENATE($A30,".data"), 'Random noise 0'!$A$1:$AG$235, 31, FALSE)</f>
        <v>0.99985736000000003</v>
      </c>
      <c r="D30" s="17">
        <f>VLOOKUP(CONCATENATE($A30,".data"), 'Random noise 0'!$A$1:$AG$235, 33, FALSE)</f>
        <v>4.3283999999999996E-3</v>
      </c>
      <c r="E30" s="17">
        <f>VLOOKUP(CONCATENATE($A30,".data"), 'Random noise 0'!$A$1:$AG$235, 15, FALSE)</f>
        <v>10</v>
      </c>
      <c r="F30" s="17">
        <f>VLOOKUP(CONCATENATE($A30,".data"), 'Random noise 0'!$A$1:$AG$235, 17, FALSE)</f>
        <v>149.19999999999999</v>
      </c>
      <c r="G30" s="17" t="str">
        <f>VLOOKUP(CONCATENATE($A30,".data"), 'Random noise 0'!$A$1:$AG$235, 27, FALSE)</f>
        <v>0.66139054*x0**0.25 + 0.87244164*x0 + 0.86152412</v>
      </c>
      <c r="H30" s="17">
        <f t="shared" si="3"/>
        <v>1</v>
      </c>
      <c r="I30" s="17">
        <f t="shared" si="4"/>
        <v>0</v>
      </c>
      <c r="J30" s="4">
        <f t="shared" si="5"/>
        <v>0</v>
      </c>
      <c r="K30" s="3">
        <f>VLOOKUP(CONCATENATE($A30,".data"), 'Random noise 0.001'!$A$1:$AG$235, 31, FALSE)</f>
        <v>-0.46009539999999999</v>
      </c>
      <c r="L30" s="17">
        <f>VLOOKUP(CONCATENATE($A30,".data"), 'Random noise 0.001'!$A$1:$AG$235, 33, FALSE)</f>
        <v>0.43792959999999997</v>
      </c>
      <c r="M30" s="17">
        <f>VLOOKUP(CONCATENATE($A30,".data"), 'Random noise 0.001'!$A$1:$AG$235, 15, FALSE)</f>
        <v>11</v>
      </c>
      <c r="N30" s="17">
        <f>VLOOKUP(CONCATENATE($A30,".data"), 'Random noise 0.001'!$A$1:$AG$235, 17, FALSE)</f>
        <v>2.1</v>
      </c>
      <c r="O30" s="17" t="str">
        <f>VLOOKUP(CONCATENATE($A30,".data"), 'Random noise 0.001'!$A$1:$AG$235, 27, FALSE)</f>
        <v>1.393*sin(x0) + 1.196 - 0.002/x0</v>
      </c>
      <c r="P30" s="17">
        <f t="shared" si="6"/>
        <v>0</v>
      </c>
      <c r="Q30" s="17">
        <f t="shared" si="7"/>
        <v>0</v>
      </c>
      <c r="R30" s="4">
        <f t="shared" si="8"/>
        <v>0</v>
      </c>
      <c r="S30" s="3">
        <f>VLOOKUP(CONCATENATE($A30,".data"), 'Random noise 0.01'!$A$1:$AG$235, 31, FALSE)</f>
        <v>0.99520090999999999</v>
      </c>
      <c r="T30" s="17">
        <f>VLOOKUP(CONCATENATE($A30,".data"), 'Random noise 0.01'!$A$1:$AG$235, 33, FALSE)</f>
        <v>2.5106900000000001E-2</v>
      </c>
      <c r="U30" s="17">
        <f>VLOOKUP(CONCATENATE($A30,".data"), 'Random noise 0.01'!$A$1:$AG$235, 15, FALSE)</f>
        <v>6</v>
      </c>
      <c r="V30" s="17">
        <f>VLOOKUP(CONCATENATE($A30,".data"), 'Random noise 0.01'!$A$1:$AG$235, 17, FALSE)</f>
        <v>0.8</v>
      </c>
      <c r="W30" s="17" t="str">
        <f>VLOOKUP(CONCATENATE($A30,".data"), 'Random noise 0.01'!$A$1:$AG$235, 27, FALSE)</f>
        <v>1.43*sin(x0) + 1.18</v>
      </c>
      <c r="X30" s="17">
        <f t="shared" si="9"/>
        <v>0</v>
      </c>
      <c r="Y30" s="17">
        <f t="shared" si="10"/>
        <v>0</v>
      </c>
      <c r="Z30" s="4">
        <f t="shared" si="11"/>
        <v>0</v>
      </c>
    </row>
    <row r="31" spans="1:26" x14ac:dyDescent="0.25">
      <c r="A31" t="s">
        <v>908</v>
      </c>
      <c r="B31" s="12" t="s">
        <v>909</v>
      </c>
      <c r="C31" s="3">
        <f>VLOOKUP(CONCATENATE($A31,".data"), 'Random noise 0'!$A$1:$AG$235, 31, FALSE)</f>
        <v>1</v>
      </c>
      <c r="D31" s="17">
        <f>VLOOKUP(CONCATENATE($A31,".data"), 'Random noise 0'!$A$1:$AG$235, 33, FALSE)</f>
        <v>0</v>
      </c>
      <c r="E31" s="17">
        <f>VLOOKUP(CONCATENATE($A31,".data"), 'Random noise 0'!$A$1:$AG$235, 15, FALSE)</f>
        <v>6</v>
      </c>
      <c r="F31" s="17">
        <f>VLOOKUP(CONCATENATE($A31,".data"), 'Random noise 0'!$A$1:$AG$235, 17, FALSE)</f>
        <v>0.7</v>
      </c>
      <c r="G31" s="17" t="str">
        <f>VLOOKUP(CONCATENATE($A31,".data"), 'Random noise 0'!$A$1:$AG$235, 27, FALSE)</f>
        <v>0.5*log(x0) + 4.60517019</v>
      </c>
      <c r="H31" s="17">
        <f t="shared" si="3"/>
        <v>1</v>
      </c>
      <c r="I31" s="17">
        <f t="shared" si="4"/>
        <v>1</v>
      </c>
      <c r="J31" s="4">
        <f t="shared" si="5"/>
        <v>1</v>
      </c>
      <c r="K31" s="3">
        <f>VLOOKUP(CONCATENATE($A31,".data"), 'Random noise 0.001'!$A$1:$AG$235, 31, FALSE)</f>
        <v>0.99999329000000003</v>
      </c>
      <c r="L31" s="17">
        <f>VLOOKUP(CONCATENATE($A31,".data"), 'Random noise 0.001'!$A$1:$AG$235, 33, FALSE)</f>
        <v>1.38547E-3</v>
      </c>
      <c r="M31" s="17">
        <f>VLOOKUP(CONCATENATE($A31,".data"), 'Random noise 0.001'!$A$1:$AG$235, 15, FALSE)</f>
        <v>6</v>
      </c>
      <c r="N31" s="17">
        <f>VLOOKUP(CONCATENATE($A31,".data"), 'Random noise 0.001'!$A$1:$AG$235, 17, FALSE)</f>
        <v>0.6</v>
      </c>
      <c r="O31" s="17" t="str">
        <f>VLOOKUP(CONCATENATE($A31,".data"), 'Random noise 0.001'!$A$1:$AG$235, 27, FALSE)</f>
        <v>0.499*log(x0) + 4.605</v>
      </c>
      <c r="P31" s="17">
        <f t="shared" si="6"/>
        <v>1</v>
      </c>
      <c r="Q31" s="17">
        <f t="shared" si="7"/>
        <v>0</v>
      </c>
      <c r="R31" s="4">
        <f t="shared" si="8"/>
        <v>0</v>
      </c>
      <c r="S31" s="3">
        <f>VLOOKUP(CONCATENATE($A31,".data"), 'Random noise 0.01'!$A$1:$AG$235, 31, FALSE)</f>
        <v>0.99877830000000001</v>
      </c>
      <c r="T31" s="17">
        <f>VLOOKUP(CONCATENATE($A31,".data"), 'Random noise 0.01'!$A$1:$AG$235, 33, FALSE)</f>
        <v>1.869782E-2</v>
      </c>
      <c r="U31" s="17">
        <f>VLOOKUP(CONCATENATE($A31,".data"), 'Random noise 0.01'!$A$1:$AG$235, 15, FALSE)</f>
        <v>6</v>
      </c>
      <c r="V31" s="17">
        <f>VLOOKUP(CONCATENATE($A31,".data"), 'Random noise 0.01'!$A$1:$AG$235, 17, FALSE)</f>
        <v>0.6</v>
      </c>
      <c r="W31" s="17" t="str">
        <f>VLOOKUP(CONCATENATE($A31,".data"), 'Random noise 0.01'!$A$1:$AG$235, 27, FALSE)</f>
        <v>0.49*log(x0) + 4.61</v>
      </c>
      <c r="X31" s="17">
        <f t="shared" si="9"/>
        <v>0</v>
      </c>
      <c r="Y31" s="17">
        <f t="shared" si="10"/>
        <v>0</v>
      </c>
      <c r="Z31" s="4">
        <f t="shared" si="11"/>
        <v>0</v>
      </c>
    </row>
    <row r="32" spans="1:26" x14ac:dyDescent="0.25">
      <c r="A32" t="s">
        <v>910</v>
      </c>
      <c r="B32" s="12" t="s">
        <v>911</v>
      </c>
      <c r="C32" s="3">
        <f>VLOOKUP(CONCATENATE($A32,".data"), 'Random noise 0'!$A$1:$AG$235, 31, FALSE)</f>
        <v>1</v>
      </c>
      <c r="D32" s="17">
        <f>VLOOKUP(CONCATENATE($A32,".data"), 'Random noise 0'!$A$1:$AG$235, 33, FALSE)</f>
        <v>0</v>
      </c>
      <c r="E32" s="17">
        <f>VLOOKUP(CONCATENATE($A32,".data"), 'Random noise 0'!$A$1:$AG$235, 15, FALSE)</f>
        <v>6</v>
      </c>
      <c r="F32" s="17">
        <f>VLOOKUP(CONCATENATE($A32,".data"), 'Random noise 0'!$A$1:$AG$235, 17, FALSE)</f>
        <v>74.2</v>
      </c>
      <c r="G32" s="17" t="str">
        <f>VLOOKUP(CONCATENATE($A32,".data"), 'Random noise 0'!$A$1:$AG$235, 27, FALSE)</f>
        <v>7.3890561*exp(-2*x0)</v>
      </c>
      <c r="H32" s="17">
        <f t="shared" si="3"/>
        <v>1</v>
      </c>
      <c r="I32" s="17">
        <f t="shared" si="4"/>
        <v>1</v>
      </c>
      <c r="J32" s="4">
        <f t="shared" si="5"/>
        <v>1</v>
      </c>
      <c r="K32" s="3">
        <f>VLOOKUP(CONCATENATE($A32,".data"), 'Random noise 0.001'!$A$1:$AG$235, 31, FALSE)</f>
        <v>0.99997278999999994</v>
      </c>
      <c r="L32" s="17">
        <f>VLOOKUP(CONCATENATE($A32,".data"), 'Random noise 0.001'!$A$1:$AG$235, 33, FALSE)</f>
        <v>9.5682300000000005E-3</v>
      </c>
      <c r="M32" s="17">
        <f>VLOOKUP(CONCATENATE($A32,".data"), 'Random noise 0.001'!$A$1:$AG$235, 15, FALSE)</f>
        <v>16</v>
      </c>
      <c r="N32" s="17">
        <f>VLOOKUP(CONCATENATE($A32,".data"), 'Random noise 0.001'!$A$1:$AG$235, 17, FALSE)</f>
        <v>6</v>
      </c>
      <c r="O32" s="17" t="str">
        <f>VLOOKUP(CONCATENATE($A32,".data"), 'Random noise 0.001'!$A$1:$AG$235, 27, FALSE)</f>
        <v>1.211*x0**0.5 - 12.88*sin(sin(x0) + 0.1)**0.5 + 11.397</v>
      </c>
      <c r="P32" s="17">
        <f t="shared" si="6"/>
        <v>1</v>
      </c>
      <c r="Q32" s="17">
        <f t="shared" si="7"/>
        <v>0</v>
      </c>
      <c r="R32" s="4">
        <f t="shared" si="8"/>
        <v>0</v>
      </c>
      <c r="S32" s="3">
        <f>VLOOKUP(CONCATENATE($A32,".data"), 'Random noise 0.01'!$A$1:$AG$235, 31, FALSE)</f>
        <v>0.99979868000000005</v>
      </c>
      <c r="T32" s="17">
        <f>VLOOKUP(CONCATENATE($A32,".data"), 'Random noise 0.01'!$A$1:$AG$235, 33, FALSE)</f>
        <v>2.6027910000000001E-2</v>
      </c>
      <c r="U32" s="17">
        <f>VLOOKUP(CONCATENATE($A32,".data"), 'Random noise 0.01'!$A$1:$AG$235, 15, FALSE)</f>
        <v>11</v>
      </c>
      <c r="V32" s="17">
        <f>VLOOKUP(CONCATENATE($A32,".data"), 'Random noise 0.01'!$A$1:$AG$235, 17, FALSE)</f>
        <v>4</v>
      </c>
      <c r="W32" s="17" t="str">
        <f>VLOOKUP(CONCATENATE($A32,".data"), 'Random noise 0.01'!$A$1:$AG$235, 27, FALSE)</f>
        <v>10.57 - 10.74*sin(sin(x0) + 0.08)**0.5</v>
      </c>
      <c r="X32" s="17">
        <f t="shared" si="9"/>
        <v>1</v>
      </c>
      <c r="Y32" s="17">
        <f t="shared" si="10"/>
        <v>0</v>
      </c>
      <c r="Z32" s="4">
        <f t="shared" si="11"/>
        <v>0</v>
      </c>
    </row>
    <row r="33" spans="1:26" x14ac:dyDescent="0.25">
      <c r="A33" t="s">
        <v>912</v>
      </c>
      <c r="B33" s="12" t="s">
        <v>696</v>
      </c>
      <c r="C33" s="3">
        <f>VLOOKUP(CONCATENATE($A33,".data"), 'Random noise 0'!$A$1:$AG$235, 31, FALSE)</f>
        <v>1</v>
      </c>
      <c r="D33" s="17">
        <f>VLOOKUP(CONCATENATE($A33,".data"), 'Random noise 0'!$A$1:$AG$235, 33, FALSE)</f>
        <v>0</v>
      </c>
      <c r="E33" s="17">
        <f>VLOOKUP(CONCATENATE($A33,".data"), 'Random noise 0'!$A$1:$AG$235, 15, FALSE)</f>
        <v>6</v>
      </c>
      <c r="F33" s="17">
        <f>VLOOKUP(CONCATENATE($A33,".data"), 'Random noise 0'!$A$1:$AG$235, 17, FALSE)</f>
        <v>1</v>
      </c>
      <c r="G33" s="17" t="str">
        <f>VLOOKUP(CONCATENATE($A33,".data"), 'Random noise 0'!$A$1:$AG$235, 27, FALSE)</f>
        <v>1 - exp(x0)</v>
      </c>
      <c r="H33" s="17">
        <f t="shared" si="3"/>
        <v>1</v>
      </c>
      <c r="I33" s="17">
        <f t="shared" si="4"/>
        <v>1</v>
      </c>
      <c r="J33" s="4">
        <f t="shared" si="5"/>
        <v>1</v>
      </c>
      <c r="K33" s="3">
        <f>VLOOKUP(CONCATENATE($A33,".data"), 'Random noise 0.001'!$A$1:$AG$235, 31, FALSE)</f>
        <v>0.99999594999999997</v>
      </c>
      <c r="L33" s="17">
        <f>VLOOKUP(CONCATENATE($A33,".data"), 'Random noise 0.001'!$A$1:$AG$235, 33, FALSE)</f>
        <v>1E-3</v>
      </c>
      <c r="M33" s="17">
        <f>VLOOKUP(CONCATENATE($A33,".data"), 'Random noise 0.001'!$A$1:$AG$235, 15, FALSE)</f>
        <v>6</v>
      </c>
      <c r="N33" s="17">
        <f>VLOOKUP(CONCATENATE($A33,".data"), 'Random noise 0.001'!$A$1:$AG$235, 17, FALSE)</f>
        <v>0.9</v>
      </c>
      <c r="O33" s="17" t="str">
        <f>VLOOKUP(CONCATENATE($A33,".data"), 'Random noise 0.001'!$A$1:$AG$235, 27, FALSE)</f>
        <v>1.001 - exp(x0)</v>
      </c>
      <c r="P33" s="17">
        <f t="shared" si="6"/>
        <v>1</v>
      </c>
      <c r="Q33" s="17">
        <f t="shared" si="7"/>
        <v>0</v>
      </c>
      <c r="R33" s="4">
        <f t="shared" si="8"/>
        <v>0</v>
      </c>
      <c r="S33" s="3">
        <f>VLOOKUP(CONCATENATE($A33,".data"), 'Random noise 0.01'!$A$1:$AG$235, 31, FALSE)</f>
        <v>0.99959496999999997</v>
      </c>
      <c r="T33" s="17">
        <f>VLOOKUP(CONCATENATE($A33,".data"), 'Random noise 0.01'!$A$1:$AG$235, 33, FALSE)</f>
        <v>0.01</v>
      </c>
      <c r="U33" s="17">
        <f>VLOOKUP(CONCATENATE($A33,".data"), 'Random noise 0.01'!$A$1:$AG$235, 15, FALSE)</f>
        <v>6</v>
      </c>
      <c r="V33" s="17">
        <f>VLOOKUP(CONCATENATE($A33,".data"), 'Random noise 0.01'!$A$1:$AG$235, 17, FALSE)</f>
        <v>0.9</v>
      </c>
      <c r="W33" s="17" t="str">
        <f>VLOOKUP(CONCATENATE($A33,".data"), 'Random noise 0.01'!$A$1:$AG$235, 27, FALSE)</f>
        <v>1.01 - exp(x0)</v>
      </c>
      <c r="X33" s="17">
        <f t="shared" si="9"/>
        <v>1</v>
      </c>
      <c r="Y33" s="17">
        <f t="shared" si="10"/>
        <v>0</v>
      </c>
      <c r="Z33" s="4">
        <f t="shared" si="11"/>
        <v>0</v>
      </c>
    </row>
    <row r="34" spans="1:26" x14ac:dyDescent="0.25">
      <c r="A34" t="s">
        <v>913</v>
      </c>
      <c r="B34" s="12" t="s">
        <v>1284</v>
      </c>
      <c r="C34" s="3">
        <f>VLOOKUP(CONCATENATE($A34,".data"), 'Random noise 0'!$A$1:$AG$235, 31, FALSE)</f>
        <v>1</v>
      </c>
      <c r="D34" s="17">
        <f>VLOOKUP(CONCATENATE($A34,".data"), 'Random noise 0'!$A$1:$AG$235, 33, FALSE)</f>
        <v>0</v>
      </c>
      <c r="E34" s="17">
        <f>VLOOKUP(CONCATENATE($A34,".data"), 'Random noise 0'!$A$1:$AG$235, 15, FALSE)</f>
        <v>6</v>
      </c>
      <c r="F34" s="17">
        <f>VLOOKUP(CONCATENATE($A34,".data"), 'Random noise 0'!$A$1:$AG$235, 17, FALSE)</f>
        <v>1.7</v>
      </c>
      <c r="G34" s="17" t="str">
        <f>VLOOKUP(CONCATENATE($A34,".data"), 'Random noise 0'!$A$1:$AG$235, 27, FALSE)</f>
        <v>-2*x1 + exp(x0)</v>
      </c>
      <c r="H34" s="17">
        <f t="shared" si="3"/>
        <v>1</v>
      </c>
      <c r="I34" s="17">
        <f t="shared" si="4"/>
        <v>1</v>
      </c>
      <c r="J34" s="4">
        <f t="shared" si="5"/>
        <v>1</v>
      </c>
      <c r="K34" s="3">
        <f>VLOOKUP(CONCATENATE($A34,".data"), 'Random noise 0.001'!$A$1:$AG$235, 31, FALSE)</f>
        <v>1</v>
      </c>
      <c r="L34" s="17">
        <f>VLOOKUP(CONCATENATE($A34,".data"), 'Random noise 0.001'!$A$1:$AG$235, 33, FALSE)</f>
        <v>0</v>
      </c>
      <c r="M34" s="17">
        <f>VLOOKUP(CONCATENATE($A34,".data"), 'Random noise 0.001'!$A$1:$AG$235, 15, FALSE)</f>
        <v>6</v>
      </c>
      <c r="N34" s="17">
        <f>VLOOKUP(CONCATENATE($A34,".data"), 'Random noise 0.001'!$A$1:$AG$235, 17, FALSE)</f>
        <v>1.5</v>
      </c>
      <c r="O34" s="17" t="str">
        <f>VLOOKUP(CONCATENATE($A34,".data"), 'Random noise 0.001'!$A$1:$AG$235, 27, FALSE)</f>
        <v>-2*x1 + exp(x0)</v>
      </c>
      <c r="P34" s="17">
        <f t="shared" si="6"/>
        <v>1</v>
      </c>
      <c r="Q34" s="17">
        <f t="shared" si="7"/>
        <v>1</v>
      </c>
      <c r="R34" s="4">
        <f t="shared" si="8"/>
        <v>1</v>
      </c>
      <c r="S34" s="3">
        <f>VLOOKUP(CONCATENATE($A34,".data"), 'Random noise 0.01'!$A$1:$AG$235, 31, FALSE)</f>
        <v>1</v>
      </c>
      <c r="T34" s="17">
        <f>VLOOKUP(CONCATENATE($A34,".data"), 'Random noise 0.01'!$A$1:$AG$235, 33, FALSE)</f>
        <v>0</v>
      </c>
      <c r="U34" s="17">
        <f>VLOOKUP(CONCATENATE($A34,".data"), 'Random noise 0.01'!$A$1:$AG$235, 15, FALSE)</f>
        <v>6</v>
      </c>
      <c r="V34" s="17">
        <f>VLOOKUP(CONCATENATE($A34,".data"), 'Random noise 0.01'!$A$1:$AG$235, 17, FALSE)</f>
        <v>1.4</v>
      </c>
      <c r="W34" s="17" t="str">
        <f>VLOOKUP(CONCATENATE($A34,".data"), 'Random noise 0.01'!$A$1:$AG$235, 27, FALSE)</f>
        <v>-2*x1 + exp(x0)</v>
      </c>
      <c r="X34" s="17">
        <f t="shared" si="9"/>
        <v>1</v>
      </c>
      <c r="Y34" s="17">
        <f t="shared" si="10"/>
        <v>1</v>
      </c>
      <c r="Z34" s="4">
        <f t="shared" si="11"/>
        <v>1</v>
      </c>
    </row>
    <row r="35" spans="1:26" x14ac:dyDescent="0.25">
      <c r="A35" t="s">
        <v>914</v>
      </c>
      <c r="B35" s="12" t="s">
        <v>915</v>
      </c>
      <c r="C35" s="3">
        <f>VLOOKUP(CONCATENATE($A35,".data"), 'Random noise 0'!$A$1:$AG$235, 31, FALSE)</f>
        <v>1</v>
      </c>
      <c r="D35" s="17">
        <f>VLOOKUP(CONCATENATE($A35,".data"), 'Random noise 0'!$A$1:$AG$235, 33, FALSE)</f>
        <v>0</v>
      </c>
      <c r="E35" s="17">
        <f>VLOOKUP(CONCATENATE($A35,".data"), 'Random noise 0'!$A$1:$AG$235, 15, FALSE)</f>
        <v>6</v>
      </c>
      <c r="F35" s="17">
        <f>VLOOKUP(CONCATENATE($A35,".data"), 'Random noise 0'!$A$1:$AG$235, 17, FALSE)</f>
        <v>4.7</v>
      </c>
      <c r="G35" s="17" t="str">
        <f>VLOOKUP(CONCATENATE($A35,".data"), 'Random noise 0'!$A$1:$AG$235, 27, FALSE)</f>
        <v>(x1 + 3.14159265)*cos(x0)</v>
      </c>
      <c r="H35" s="17">
        <f t="shared" si="3"/>
        <v>1</v>
      </c>
      <c r="I35" s="17">
        <f t="shared" si="4"/>
        <v>1</v>
      </c>
      <c r="J35" s="4">
        <f t="shared" si="5"/>
        <v>1</v>
      </c>
      <c r="K35" s="3">
        <f>VLOOKUP(CONCATENATE($A35,".data"), 'Random noise 0.001'!$A$1:$AG$235, 31, FALSE)</f>
        <v>0.99999545999999995</v>
      </c>
      <c r="L35" s="17">
        <f>VLOOKUP(CONCATENATE($A35,".data"), 'Random noise 0.001'!$A$1:$AG$235, 33, FALSE)</f>
        <v>1.2050800000000001E-3</v>
      </c>
      <c r="M35" s="17">
        <f>VLOOKUP(CONCATENATE($A35,".data"), 'Random noise 0.001'!$A$1:$AG$235, 15, FALSE)</f>
        <v>6</v>
      </c>
      <c r="N35" s="17">
        <f>VLOOKUP(CONCATENATE($A35,".data"), 'Random noise 0.001'!$A$1:$AG$235, 17, FALSE)</f>
        <v>6.2</v>
      </c>
      <c r="O35" s="17" t="str">
        <f>VLOOKUP(CONCATENATE($A35,".data"), 'Random noise 0.001'!$A$1:$AG$235, 27, FALSE)</f>
        <v>(x1 + 3.143)*cos(x0)</v>
      </c>
      <c r="P35" s="17">
        <f t="shared" si="6"/>
        <v>1</v>
      </c>
      <c r="Q35" s="17">
        <f t="shared" si="7"/>
        <v>0</v>
      </c>
      <c r="R35" s="4">
        <f t="shared" si="8"/>
        <v>0</v>
      </c>
      <c r="S35" s="3">
        <f>VLOOKUP(CONCATENATE($A35,".data"), 'Random noise 0.01'!$A$1:$AG$235, 31, FALSE)</f>
        <v>0.99453594000000001</v>
      </c>
      <c r="T35" s="17">
        <f>VLOOKUP(CONCATENATE($A35,".data"), 'Random noise 0.01'!$A$1:$AG$235, 33, FALSE)</f>
        <v>4.1796220000000002E-2</v>
      </c>
      <c r="U35" s="17">
        <f>VLOOKUP(CONCATENATE($A35,".data"), 'Random noise 0.01'!$A$1:$AG$235, 15, FALSE)</f>
        <v>10</v>
      </c>
      <c r="V35" s="17">
        <f>VLOOKUP(CONCATENATE($A35,".data"), 'Random noise 0.01'!$A$1:$AG$235, 17, FALSE)</f>
        <v>1.7</v>
      </c>
      <c r="W35" s="17" t="str">
        <f>VLOOKUP(CONCATENATE($A35,".data"), 'Random noise 0.01'!$A$1:$AG$235, 27, FALSE)</f>
        <v>-1.67*x0**2 + 0.83*x1 + 3.21</v>
      </c>
      <c r="X35" s="17">
        <f t="shared" si="9"/>
        <v>0</v>
      </c>
      <c r="Y35" s="17">
        <f t="shared" si="10"/>
        <v>0</v>
      </c>
      <c r="Z35" s="4">
        <f t="shared" si="11"/>
        <v>0</v>
      </c>
    </row>
    <row r="36" spans="1:26" x14ac:dyDescent="0.25">
      <c r="A36" t="s">
        <v>916</v>
      </c>
      <c r="B36" s="12" t="s">
        <v>917</v>
      </c>
      <c r="C36" s="3">
        <f>VLOOKUP(CONCATENATE($A36,".data"), 'Random noise 0'!$A$1:$AG$235, 31, FALSE)</f>
        <v>0.99520253999999997</v>
      </c>
      <c r="D36" s="17">
        <f>VLOOKUP(CONCATENATE($A36,".data"), 'Random noise 0'!$A$1:$AG$235, 33, FALSE)</f>
        <v>2.0250790000000001E-2</v>
      </c>
      <c r="E36" s="17">
        <f>VLOOKUP(CONCATENATE($A36,".data"), 'Random noise 0'!$A$1:$AG$235, 15, FALSE)</f>
        <v>24</v>
      </c>
      <c r="F36" s="17">
        <f>VLOOKUP(CONCATENATE($A36,".data"), 'Random noise 0'!$A$1:$AG$235, 17, FALSE)</f>
        <v>243.9</v>
      </c>
      <c r="G36" s="17" t="str">
        <f>VLOOKUP(CONCATENATE($A36,".data"), 'Random noise 0'!$A$1:$AG$235, 27, FALSE)</f>
        <v>-1.66596144*x0**2*x1**2 - 1.82728876*x0 - 1.81636015*x1 + 0.08078532*(x0 + x1 + 1)**4 - 0.36323577</v>
      </c>
      <c r="H36" s="17">
        <f t="shared" si="3"/>
        <v>0</v>
      </c>
      <c r="I36" s="17">
        <f t="shared" si="4"/>
        <v>0</v>
      </c>
      <c r="J36" s="4">
        <f t="shared" si="5"/>
        <v>0</v>
      </c>
      <c r="K36" s="3">
        <f>VLOOKUP(CONCATENATE($A36,".data"), 'Random noise 0.001'!$A$1:$AG$235, 31, FALSE)</f>
        <v>0.99410529000000003</v>
      </c>
      <c r="L36" s="17">
        <f>VLOOKUP(CONCATENATE($A36,".data"), 'Random noise 0.001'!$A$1:$AG$235, 33, FALSE)</f>
        <v>2.244749E-2</v>
      </c>
      <c r="M36" s="17">
        <f>VLOOKUP(CONCATENATE($A36,".data"), 'Random noise 0.001'!$A$1:$AG$235, 15, FALSE)</f>
        <v>24</v>
      </c>
      <c r="N36" s="17">
        <f>VLOOKUP(CONCATENATE($A36,".data"), 'Random noise 0.001'!$A$1:$AG$235, 17, FALSE)</f>
        <v>205</v>
      </c>
      <c r="O36" s="17" t="str">
        <f>VLOOKUP(CONCATENATE($A36,".data"), 'Random noise 0.001'!$A$1:$AG$235, 27, FALSE)</f>
        <v>-1.66*x0**2*x1**2 - 1.826*x0 - 1.815*x1 + 0.081*(x0 + x1 + 1)**4 - 0.363</v>
      </c>
      <c r="P36" s="17">
        <f t="shared" si="6"/>
        <v>0</v>
      </c>
      <c r="Q36" s="17">
        <f t="shared" si="7"/>
        <v>0</v>
      </c>
      <c r="R36" s="4">
        <f t="shared" si="8"/>
        <v>0</v>
      </c>
      <c r="S36" s="3">
        <f>VLOOKUP(CONCATENATE($A36,".data"), 'Random noise 0.01'!$A$1:$AG$235, 31, FALSE)</f>
        <v>0.99170316000000003</v>
      </c>
      <c r="T36" s="17">
        <f>VLOOKUP(CONCATENATE($A36,".data"), 'Random noise 0.01'!$A$1:$AG$235, 33, FALSE)</f>
        <v>2.6631330000000002E-2</v>
      </c>
      <c r="U36" s="17">
        <f>VLOOKUP(CONCATENATE($A36,".data"), 'Random noise 0.01'!$A$1:$AG$235, 15, FALSE)</f>
        <v>28</v>
      </c>
      <c r="V36" s="17">
        <f>VLOOKUP(CONCATENATE($A36,".data"), 'Random noise 0.01'!$A$1:$AG$235, 17, FALSE)</f>
        <v>14.9</v>
      </c>
      <c r="W36" s="17" t="str">
        <f>VLOOKUP(CONCATENATE($A36,".data"), 'Random noise 0.01'!$A$1:$AG$235, 27, FALSE)</f>
        <v>-1.4*x0**2*x1**2 - 4.71*x0 - 4.71*x1 - 5.99 - 5.79/(0.1*x0 + 0.1*x1 - 1)**5</v>
      </c>
      <c r="X36" s="17">
        <f t="shared" si="9"/>
        <v>0</v>
      </c>
      <c r="Y36" s="17">
        <f t="shared" si="10"/>
        <v>0</v>
      </c>
      <c r="Z36" s="4">
        <f t="shared" si="11"/>
        <v>0</v>
      </c>
    </row>
    <row r="37" spans="1:26" x14ac:dyDescent="0.25">
      <c r="A37" t="s">
        <v>918</v>
      </c>
      <c r="B37" s="12" t="s">
        <v>468</v>
      </c>
      <c r="C37" s="3">
        <f>VLOOKUP(CONCATENATE($A37,".data"), 'Random noise 0'!$A$1:$AG$235, 31, FALSE)</f>
        <v>1</v>
      </c>
      <c r="D37" s="17">
        <f>VLOOKUP(CONCATENATE($A37,".data"), 'Random noise 0'!$A$1:$AG$235, 33, FALSE)</f>
        <v>0</v>
      </c>
      <c r="E37" s="17">
        <f>VLOOKUP(CONCATENATE($A37,".data"), 'Random noise 0'!$A$1:$AG$235, 15, FALSE)</f>
        <v>6</v>
      </c>
      <c r="F37" s="17">
        <f>VLOOKUP(CONCATENATE($A37,".data"), 'Random noise 0'!$A$1:$AG$235, 17, FALSE)</f>
        <v>22.4</v>
      </c>
      <c r="G37" s="17" t="str">
        <f>VLOOKUP(CONCATENATE($A37,".data"), 'Random noise 0'!$A$1:$AG$235, 27, FALSE)</f>
        <v>exp(x1)*sin(cos(x0))</v>
      </c>
      <c r="H37" s="17">
        <f t="shared" si="3"/>
        <v>1</v>
      </c>
      <c r="I37" s="17">
        <f t="shared" si="4"/>
        <v>1</v>
      </c>
      <c r="J37" s="4">
        <f t="shared" si="5"/>
        <v>1</v>
      </c>
      <c r="K37" s="3">
        <f>VLOOKUP(CONCATENATE($A37,".data"), 'Random noise 0.001'!$A$1:$AG$235, 31, FALSE)</f>
        <v>0.99969253000000002</v>
      </c>
      <c r="L37" s="17">
        <f>VLOOKUP(CONCATENATE($A37,".data"), 'Random noise 0.001'!$A$1:$AG$235, 33, FALSE)</f>
        <v>7.1352000000000004E-3</v>
      </c>
      <c r="M37" s="17">
        <f>VLOOKUP(CONCATENATE($A37,".data"), 'Random noise 0.001'!$A$1:$AG$235, 15, FALSE)</f>
        <v>10</v>
      </c>
      <c r="N37" s="17">
        <f>VLOOKUP(CONCATENATE($A37,".data"), 'Random noise 0.001'!$A$1:$AG$235, 17, FALSE)</f>
        <v>5.7</v>
      </c>
      <c r="O37" s="17" t="str">
        <f>VLOOKUP(CONCATENATE($A37,".data"), 'Random noise 0.001'!$A$1:$AG$235, 27, FALSE)</f>
        <v>(0.846 - 0.318*x0**2)*exp(x1)</v>
      </c>
      <c r="P37" s="17">
        <f t="shared" si="6"/>
        <v>1</v>
      </c>
      <c r="Q37" s="17">
        <f t="shared" si="7"/>
        <v>0</v>
      </c>
      <c r="R37" s="4">
        <f t="shared" si="8"/>
        <v>0</v>
      </c>
      <c r="S37" s="3">
        <f>VLOOKUP(CONCATENATE($A37,".data"), 'Random noise 0.01'!$A$1:$AG$235, 31, FALSE)</f>
        <v>0.99897449000000005</v>
      </c>
      <c r="T37" s="17">
        <f>VLOOKUP(CONCATENATE($A37,".data"), 'Random noise 0.01'!$A$1:$AG$235, 33, FALSE)</f>
        <v>1.3030959999999999E-2</v>
      </c>
      <c r="U37" s="17">
        <f>VLOOKUP(CONCATENATE($A37,".data"), 'Random noise 0.01'!$A$1:$AG$235, 15, FALSE)</f>
        <v>16</v>
      </c>
      <c r="V37" s="17">
        <f>VLOOKUP(CONCATENATE($A37,".data"), 'Random noise 0.01'!$A$1:$AG$235, 17, FALSE)</f>
        <v>4.2</v>
      </c>
      <c r="W37" s="17" t="str">
        <f>VLOOKUP(CONCATENATE($A37,".data"), 'Random noise 0.01'!$A$1:$AG$235, 27, FALSE)</f>
        <v>-0.53*x0**2*x1 - 0.28*x0**2 + 0.84*exp(x1)</v>
      </c>
      <c r="X37" s="17">
        <f t="shared" si="9"/>
        <v>0</v>
      </c>
      <c r="Y37" s="17">
        <f t="shared" si="10"/>
        <v>0</v>
      </c>
      <c r="Z37" s="4">
        <f t="shared" si="11"/>
        <v>0</v>
      </c>
    </row>
    <row r="38" spans="1:26" x14ac:dyDescent="0.25">
      <c r="A38" t="s">
        <v>919</v>
      </c>
      <c r="B38" s="12" t="s">
        <v>699</v>
      </c>
      <c r="C38" s="3">
        <f>VLOOKUP(CONCATENATE($A38,".data"), 'Random noise 0'!$A$1:$AG$235, 31, FALSE)</f>
        <v>1</v>
      </c>
      <c r="D38" s="17">
        <f>VLOOKUP(CONCATENATE($A38,".data"), 'Random noise 0'!$A$1:$AG$235, 33, FALSE)</f>
        <v>0</v>
      </c>
      <c r="E38" s="17">
        <f>VLOOKUP(CONCATENATE($A38,".data"), 'Random noise 0'!$A$1:$AG$235, 15, FALSE)</f>
        <v>6</v>
      </c>
      <c r="F38" s="17">
        <f>VLOOKUP(CONCATENATE($A38,".data"), 'Random noise 0'!$A$1:$AG$235, 17, FALSE)</f>
        <v>2</v>
      </c>
      <c r="G38" s="17" t="str">
        <f>VLOOKUP(CONCATENATE($A38,".data"), 'Random noise 0'!$A$1:$AG$235, 27, FALSE)</f>
        <v>x0**2 + x1 - 1</v>
      </c>
      <c r="H38" s="17">
        <f t="shared" si="3"/>
        <v>1</v>
      </c>
      <c r="I38" s="17">
        <f t="shared" si="4"/>
        <v>1</v>
      </c>
      <c r="J38" s="4">
        <f t="shared" si="5"/>
        <v>1</v>
      </c>
      <c r="K38" s="3">
        <f>VLOOKUP(CONCATENATE($A38,".data"), 'Random noise 0.001'!$A$1:$AG$235, 31, FALSE)</f>
        <v>1</v>
      </c>
      <c r="L38" s="17">
        <f>VLOOKUP(CONCATENATE($A38,".data"), 'Random noise 0.001'!$A$1:$AG$235, 33, FALSE)</f>
        <v>0</v>
      </c>
      <c r="M38" s="17">
        <f>VLOOKUP(CONCATENATE($A38,".data"), 'Random noise 0.001'!$A$1:$AG$235, 15, FALSE)</f>
        <v>6</v>
      </c>
      <c r="N38" s="17">
        <f>VLOOKUP(CONCATENATE($A38,".data"), 'Random noise 0.001'!$A$1:$AG$235, 17, FALSE)</f>
        <v>1.7</v>
      </c>
      <c r="O38" s="17" t="str">
        <f>VLOOKUP(CONCATENATE($A38,".data"), 'Random noise 0.001'!$A$1:$AG$235, 27, FALSE)</f>
        <v>x0**2 + x1 - 1</v>
      </c>
      <c r="P38" s="17">
        <f t="shared" si="6"/>
        <v>1</v>
      </c>
      <c r="Q38" s="17">
        <f t="shared" si="7"/>
        <v>1</v>
      </c>
      <c r="R38" s="4">
        <f t="shared" si="8"/>
        <v>1</v>
      </c>
      <c r="S38" s="3">
        <f>VLOOKUP(CONCATENATE($A38,".data"), 'Random noise 0.01'!$A$1:$AG$235, 31, FALSE)</f>
        <v>1</v>
      </c>
      <c r="T38" s="17">
        <f>VLOOKUP(CONCATENATE($A38,".data"), 'Random noise 0.01'!$A$1:$AG$235, 33, FALSE)</f>
        <v>0</v>
      </c>
      <c r="U38" s="17">
        <f>VLOOKUP(CONCATENATE($A38,".data"), 'Random noise 0.01'!$A$1:$AG$235, 15, FALSE)</f>
        <v>6</v>
      </c>
      <c r="V38" s="17">
        <f>VLOOKUP(CONCATENATE($A38,".data"), 'Random noise 0.01'!$A$1:$AG$235, 17, FALSE)</f>
        <v>1.8</v>
      </c>
      <c r="W38" s="17" t="str">
        <f>VLOOKUP(CONCATENATE($A38,".data"), 'Random noise 0.01'!$A$1:$AG$235, 27, FALSE)</f>
        <v>x0**2 + x1 - 1</v>
      </c>
      <c r="X38" s="17">
        <f t="shared" si="9"/>
        <v>1</v>
      </c>
      <c r="Y38" s="17">
        <f t="shared" si="10"/>
        <v>1</v>
      </c>
      <c r="Z38" s="4">
        <f t="shared" si="11"/>
        <v>1</v>
      </c>
    </row>
    <row r="39" spans="1:26" x14ac:dyDescent="0.25">
      <c r="A39" t="s">
        <v>920</v>
      </c>
      <c r="B39" s="12" t="s">
        <v>700</v>
      </c>
      <c r="C39" s="3">
        <f>VLOOKUP(CONCATENATE($A39,".data"), 'Random noise 0'!$A$1:$AG$235, 31, FALSE)</f>
        <v>1</v>
      </c>
      <c r="D39" s="17">
        <f>VLOOKUP(CONCATENATE($A39,".data"), 'Random noise 0'!$A$1:$AG$235, 33, FALSE)</f>
        <v>0</v>
      </c>
      <c r="E39" s="17">
        <f>VLOOKUP(CONCATENATE($A39,".data"), 'Random noise 0'!$A$1:$AG$235, 15, FALSE)</f>
        <v>6</v>
      </c>
      <c r="F39" s="17">
        <f>VLOOKUP(CONCATENATE($A39,".data"), 'Random noise 0'!$A$1:$AG$235, 17, FALSE)</f>
        <v>5.8</v>
      </c>
      <c r="G39" s="17" t="str">
        <f>VLOOKUP(CONCATENATE($A39,".data"), 'Random noise 0'!$A$1:$AG$235, 27, FALSE)</f>
        <v>(x0 + x2)*sin(x1)</v>
      </c>
      <c r="H39" s="17">
        <f t="shared" si="3"/>
        <v>1</v>
      </c>
      <c r="I39" s="17">
        <f t="shared" si="4"/>
        <v>1</v>
      </c>
      <c r="J39" s="4">
        <f t="shared" si="5"/>
        <v>1</v>
      </c>
      <c r="K39" s="3">
        <f>VLOOKUP(CONCATENATE($A39,".data"), 'Random noise 0.001'!$A$1:$AG$235, 31, FALSE)</f>
        <v>1</v>
      </c>
      <c r="L39" s="17">
        <f>VLOOKUP(CONCATENATE($A39,".data"), 'Random noise 0.001'!$A$1:$AG$235, 33, FALSE)</f>
        <v>0</v>
      </c>
      <c r="M39" s="17">
        <f>VLOOKUP(CONCATENATE($A39,".data"), 'Random noise 0.001'!$A$1:$AG$235, 15, FALSE)</f>
        <v>9</v>
      </c>
      <c r="N39" s="17">
        <f>VLOOKUP(CONCATENATE($A39,".data"), 'Random noise 0.001'!$A$1:$AG$235, 17, FALSE)</f>
        <v>8.1</v>
      </c>
      <c r="O39" s="17" t="str">
        <f>VLOOKUP(CONCATENATE($A39,".data"), 'Random noise 0.001'!$A$1:$AG$235, 27, FALSE)</f>
        <v>x0*sin(x1) + x2*sin(x1)</v>
      </c>
      <c r="P39" s="17">
        <f t="shared" si="6"/>
        <v>1</v>
      </c>
      <c r="Q39" s="17">
        <f t="shared" si="7"/>
        <v>1</v>
      </c>
      <c r="R39" s="4">
        <f t="shared" si="8"/>
        <v>1</v>
      </c>
      <c r="S39" s="3">
        <f>VLOOKUP(CONCATENATE($A39,".data"), 'Random noise 0.01'!$A$1:$AG$235, 31, FALSE)</f>
        <v>1</v>
      </c>
      <c r="T39" s="17">
        <f>VLOOKUP(CONCATENATE($A39,".data"), 'Random noise 0.01'!$A$1:$AG$235, 33, FALSE)</f>
        <v>0</v>
      </c>
      <c r="U39" s="17">
        <f>VLOOKUP(CONCATENATE($A39,".data"), 'Random noise 0.01'!$A$1:$AG$235, 15, FALSE)</f>
        <v>9</v>
      </c>
      <c r="V39" s="17">
        <f>VLOOKUP(CONCATENATE($A39,".data"), 'Random noise 0.01'!$A$1:$AG$235, 17, FALSE)</f>
        <v>7.5</v>
      </c>
      <c r="W39" s="17" t="str">
        <f>VLOOKUP(CONCATENATE($A39,".data"), 'Random noise 0.01'!$A$1:$AG$235, 27, FALSE)</f>
        <v>x0*sin(x1) + x2*sin(x1)</v>
      </c>
      <c r="X39" s="17">
        <f t="shared" si="9"/>
        <v>1</v>
      </c>
      <c r="Y39" s="17">
        <f t="shared" si="10"/>
        <v>1</v>
      </c>
      <c r="Z39" s="4">
        <f t="shared" si="11"/>
        <v>1</v>
      </c>
    </row>
    <row r="40" spans="1:26" x14ac:dyDescent="0.25">
      <c r="A40" t="s">
        <v>921</v>
      </c>
      <c r="B40" s="12" t="s">
        <v>701</v>
      </c>
      <c r="C40" s="3">
        <f>VLOOKUP(CONCATENATE($A40,".data"), 'Random noise 0'!$A$1:$AG$235, 31, FALSE)</f>
        <v>1</v>
      </c>
      <c r="D40" s="17">
        <f>VLOOKUP(CONCATENATE($A40,".data"), 'Random noise 0'!$A$1:$AG$235, 33, FALSE)</f>
        <v>0</v>
      </c>
      <c r="E40" s="17">
        <f>VLOOKUP(CONCATENATE($A40,".data"), 'Random noise 0'!$A$1:$AG$235, 15, FALSE)</f>
        <v>6</v>
      </c>
      <c r="F40" s="17">
        <f>VLOOKUP(CONCATENATE($A40,".data"), 'Random noise 0'!$A$1:$AG$235, 17, FALSE)</f>
        <v>2.8</v>
      </c>
      <c r="G40" s="17" t="str">
        <f>VLOOKUP(CONCATENATE($A40,".data"), 'Random noise 0'!$A$1:$AG$235, 27, FALSE)</f>
        <v>x0*x1 + log(x2)</v>
      </c>
      <c r="H40" s="17">
        <f t="shared" si="3"/>
        <v>1</v>
      </c>
      <c r="I40" s="17">
        <f t="shared" si="4"/>
        <v>1</v>
      </c>
      <c r="J40" s="4">
        <f t="shared" si="5"/>
        <v>1</v>
      </c>
      <c r="K40" s="3">
        <f>VLOOKUP(CONCATENATE($A40,".data"), 'Random noise 0.001'!$A$1:$AG$235, 31, FALSE)</f>
        <v>1</v>
      </c>
      <c r="L40" s="17">
        <f>VLOOKUP(CONCATENATE($A40,".data"), 'Random noise 0.001'!$A$1:$AG$235, 33, FALSE)</f>
        <v>0</v>
      </c>
      <c r="M40" s="17">
        <f>VLOOKUP(CONCATENATE($A40,".data"), 'Random noise 0.001'!$A$1:$AG$235, 15, FALSE)</f>
        <v>6</v>
      </c>
      <c r="N40" s="17">
        <f>VLOOKUP(CONCATENATE($A40,".data"), 'Random noise 0.001'!$A$1:$AG$235, 17, FALSE)</f>
        <v>2.6</v>
      </c>
      <c r="O40" s="17" t="str">
        <f>VLOOKUP(CONCATENATE($A40,".data"), 'Random noise 0.001'!$A$1:$AG$235, 27, FALSE)</f>
        <v>x0*x1 + log(x2)</v>
      </c>
      <c r="P40" s="17">
        <f t="shared" si="6"/>
        <v>1</v>
      </c>
      <c r="Q40" s="17">
        <f t="shared" si="7"/>
        <v>1</v>
      </c>
      <c r="R40" s="4">
        <f t="shared" si="8"/>
        <v>1</v>
      </c>
      <c r="S40" s="3">
        <f>VLOOKUP(CONCATENATE($A40,".data"), 'Random noise 0.01'!$A$1:$AG$235, 31, FALSE)</f>
        <v>1</v>
      </c>
      <c r="T40" s="17">
        <f>VLOOKUP(CONCATENATE($A40,".data"), 'Random noise 0.01'!$A$1:$AG$235, 33, FALSE)</f>
        <v>0</v>
      </c>
      <c r="U40" s="17">
        <f>VLOOKUP(CONCATENATE($A40,".data"), 'Random noise 0.01'!$A$1:$AG$235, 15, FALSE)</f>
        <v>6</v>
      </c>
      <c r="V40" s="17">
        <f>VLOOKUP(CONCATENATE($A40,".data"), 'Random noise 0.01'!$A$1:$AG$235, 17, FALSE)</f>
        <v>2.2999999999999998</v>
      </c>
      <c r="W40" s="17" t="str">
        <f>VLOOKUP(CONCATENATE($A40,".data"), 'Random noise 0.01'!$A$1:$AG$235, 27, FALSE)</f>
        <v>x0*x1 + log(x2)</v>
      </c>
      <c r="X40" s="17">
        <f t="shared" si="9"/>
        <v>1</v>
      </c>
      <c r="Y40" s="17">
        <f t="shared" si="10"/>
        <v>1</v>
      </c>
      <c r="Z40" s="4">
        <f t="shared" si="11"/>
        <v>1</v>
      </c>
    </row>
    <row r="41" spans="1:26" x14ac:dyDescent="0.25">
      <c r="A41" t="s">
        <v>922</v>
      </c>
      <c r="B41" s="12" t="s">
        <v>923</v>
      </c>
      <c r="C41" s="3">
        <f>VLOOKUP(CONCATENATE($A41,".data"), 'Random noise 0'!$A$1:$AG$235, 31, FALSE)</f>
        <v>1</v>
      </c>
      <c r="D41" s="17">
        <f>VLOOKUP(CONCATENATE($A41,".data"), 'Random noise 0'!$A$1:$AG$235, 33, FALSE)</f>
        <v>0</v>
      </c>
      <c r="E41" s="17">
        <f>VLOOKUP(CONCATENATE($A41,".data"), 'Random noise 0'!$A$1:$AG$235, 15, FALSE)</f>
        <v>6</v>
      </c>
      <c r="F41" s="17">
        <f>VLOOKUP(CONCATENATE($A41,".data"), 'Random noise 0'!$A$1:$AG$235, 17, FALSE)</f>
        <v>3.8</v>
      </c>
      <c r="G41" s="17" t="str">
        <f>VLOOKUP(CONCATENATE($A41,".data"), 'Random noise 0'!$A$1:$AG$235, 27, FALSE)</f>
        <v>x0*x1**0.5*x2</v>
      </c>
      <c r="H41" s="17">
        <f t="shared" si="3"/>
        <v>1</v>
      </c>
      <c r="I41" s="17">
        <f t="shared" si="4"/>
        <v>1</v>
      </c>
      <c r="J41" s="4">
        <f t="shared" si="5"/>
        <v>1</v>
      </c>
      <c r="K41" s="3">
        <f>VLOOKUP(CONCATENATE($A41,".data"), 'Random noise 0.001'!$A$1:$AG$235, 31, FALSE)</f>
        <v>1</v>
      </c>
      <c r="L41" s="17">
        <f>VLOOKUP(CONCATENATE($A41,".data"), 'Random noise 0.001'!$A$1:$AG$235, 33, FALSE)</f>
        <v>0</v>
      </c>
      <c r="M41" s="17">
        <f>VLOOKUP(CONCATENATE($A41,".data"), 'Random noise 0.001'!$A$1:$AG$235, 15, FALSE)</f>
        <v>6</v>
      </c>
      <c r="N41" s="17">
        <f>VLOOKUP(CONCATENATE($A41,".data"), 'Random noise 0.001'!$A$1:$AG$235, 17, FALSE)</f>
        <v>4.4000000000000004</v>
      </c>
      <c r="O41" s="17" t="str">
        <f>VLOOKUP(CONCATENATE($A41,".data"), 'Random noise 0.001'!$A$1:$AG$235, 27, FALSE)</f>
        <v>x0*x1**0.5*x2</v>
      </c>
      <c r="P41" s="17">
        <f t="shared" si="6"/>
        <v>1</v>
      </c>
      <c r="Q41" s="17">
        <f t="shared" si="7"/>
        <v>1</v>
      </c>
      <c r="R41" s="4">
        <f t="shared" si="8"/>
        <v>1</v>
      </c>
      <c r="S41" s="3">
        <f>VLOOKUP(CONCATENATE($A41,".data"), 'Random noise 0.01'!$A$1:$AG$235, 31, FALSE)</f>
        <v>1</v>
      </c>
      <c r="T41" s="17">
        <f>VLOOKUP(CONCATENATE($A41,".data"), 'Random noise 0.01'!$A$1:$AG$235, 33, FALSE)</f>
        <v>0</v>
      </c>
      <c r="U41" s="17">
        <f>VLOOKUP(CONCATENATE($A41,".data"), 'Random noise 0.01'!$A$1:$AG$235, 15, FALSE)</f>
        <v>6</v>
      </c>
      <c r="V41" s="17">
        <f>VLOOKUP(CONCATENATE($A41,".data"), 'Random noise 0.01'!$A$1:$AG$235, 17, FALSE)</f>
        <v>3.8</v>
      </c>
      <c r="W41" s="17" t="str">
        <f>VLOOKUP(CONCATENATE($A41,".data"), 'Random noise 0.01'!$A$1:$AG$235, 27, FALSE)</f>
        <v>x0*x1**0.5*x2</v>
      </c>
      <c r="X41" s="17">
        <f t="shared" si="9"/>
        <v>1</v>
      </c>
      <c r="Y41" s="17">
        <f t="shared" si="10"/>
        <v>1</v>
      </c>
      <c r="Z41" s="4">
        <f t="shared" si="11"/>
        <v>1</v>
      </c>
    </row>
    <row r="42" spans="1:26" x14ac:dyDescent="0.25">
      <c r="A42" t="s">
        <v>924</v>
      </c>
      <c r="B42" s="12" t="s">
        <v>702</v>
      </c>
      <c r="C42" s="3">
        <f>VLOOKUP(CONCATENATE($A42,".data"), 'Random noise 0'!$A$1:$AG$235, 31, FALSE)</f>
        <v>1</v>
      </c>
      <c r="D42" s="17">
        <f>VLOOKUP(CONCATENATE($A42,".data"), 'Random noise 0'!$A$1:$AG$235, 33, FALSE)</f>
        <v>0</v>
      </c>
      <c r="E42" s="17">
        <f>VLOOKUP(CONCATENATE($A42,".data"), 'Random noise 0'!$A$1:$AG$235, 15, FALSE)</f>
        <v>6</v>
      </c>
      <c r="F42" s="17">
        <f>VLOOKUP(CONCATENATE($A42,".data"), 'Random noise 0'!$A$1:$AG$235, 17, FALSE)</f>
        <v>16</v>
      </c>
      <c r="G42" s="17" t="str">
        <f>VLOOKUP(CONCATENATE($A42,".data"), 'Random noise 0'!$A$1:$AG$235, 27, FALSE)</f>
        <v>(x0 + x1)*cos(x2)</v>
      </c>
      <c r="H42" s="17">
        <f t="shared" si="3"/>
        <v>1</v>
      </c>
      <c r="I42" s="17">
        <f t="shared" si="4"/>
        <v>1</v>
      </c>
      <c r="J42" s="4">
        <f t="shared" si="5"/>
        <v>1</v>
      </c>
      <c r="K42" s="3">
        <f>VLOOKUP(CONCATENATE($A42,".data"), 'Random noise 0.001'!$A$1:$AG$235, 31, FALSE)</f>
        <v>1</v>
      </c>
      <c r="L42" s="17">
        <f>VLOOKUP(CONCATENATE($A42,".data"), 'Random noise 0.001'!$A$1:$AG$235, 33, FALSE)</f>
        <v>0</v>
      </c>
      <c r="M42" s="17">
        <f>VLOOKUP(CONCATENATE($A42,".data"), 'Random noise 0.001'!$A$1:$AG$235, 15, FALSE)</f>
        <v>6</v>
      </c>
      <c r="N42" s="17">
        <f>VLOOKUP(CONCATENATE($A42,".data"), 'Random noise 0.001'!$A$1:$AG$235, 17, FALSE)</f>
        <v>14.2</v>
      </c>
      <c r="O42" s="17" t="str">
        <f>VLOOKUP(CONCATENATE($A42,".data"), 'Random noise 0.001'!$A$1:$AG$235, 27, FALSE)</f>
        <v>(x0 + x1)*cos(x2)</v>
      </c>
      <c r="P42" s="17">
        <f t="shared" si="6"/>
        <v>1</v>
      </c>
      <c r="Q42" s="17">
        <f t="shared" si="7"/>
        <v>1</v>
      </c>
      <c r="R42" s="4">
        <f t="shared" si="8"/>
        <v>1</v>
      </c>
      <c r="S42" s="3">
        <f>VLOOKUP(CONCATENATE($A42,".data"), 'Random noise 0.01'!$A$1:$AG$235, 31, FALSE)</f>
        <v>0.99780108999999995</v>
      </c>
      <c r="T42" s="17">
        <f>VLOOKUP(CONCATENATE($A42,".data"), 'Random noise 0.01'!$A$1:$AG$235, 33, FALSE)</f>
        <v>1.7689489999999999E-2</v>
      </c>
      <c r="U42" s="17">
        <f>VLOOKUP(CONCATENATE($A42,".data"), 'Random noise 0.01'!$A$1:$AG$235, 15, FALSE)</f>
        <v>17</v>
      </c>
      <c r="V42" s="17">
        <f>VLOOKUP(CONCATENATE($A42,".data"), 'Random noise 0.01'!$A$1:$AG$235, 17, FALSE)</f>
        <v>8.4</v>
      </c>
      <c r="W42" s="17" t="str">
        <f>VLOOKUP(CONCATENATE($A42,".data"), 'Random noise 0.01'!$A$1:$AG$235, 27, FALSE)</f>
        <v>-0.5*x0*x2**2 + 1.01*x0 - 0.47*x1*x2 + 1.07*x1</v>
      </c>
      <c r="X42" s="17">
        <f t="shared" si="9"/>
        <v>0</v>
      </c>
      <c r="Y42" s="17">
        <f t="shared" si="10"/>
        <v>0</v>
      </c>
      <c r="Z42" s="4">
        <f t="shared" si="11"/>
        <v>0</v>
      </c>
    </row>
    <row r="43" spans="1:26" x14ac:dyDescent="0.25">
      <c r="A43" t="s">
        <v>925</v>
      </c>
      <c r="B43" s="12" t="s">
        <v>476</v>
      </c>
      <c r="C43" s="3">
        <f>VLOOKUP(CONCATENATE($A43,".data"), 'Random noise 0'!$A$1:$AG$235, 31, FALSE)</f>
        <v>1</v>
      </c>
      <c r="D43" s="17">
        <f>VLOOKUP(CONCATENATE($A43,".data"), 'Random noise 0'!$A$1:$AG$235, 33, FALSE)</f>
        <v>0</v>
      </c>
      <c r="E43" s="17">
        <f>VLOOKUP(CONCATENATE($A43,".data"), 'Random noise 0'!$A$1:$AG$235, 15, FALSE)</f>
        <v>6</v>
      </c>
      <c r="F43" s="17">
        <f>VLOOKUP(CONCATENATE($A43,".data"), 'Random noise 0'!$A$1:$AG$235, 17, FALSE)</f>
        <v>3.2</v>
      </c>
      <c r="G43" s="17" t="str">
        <f>VLOOKUP(CONCATENATE($A43,".data"), 'Random noise 0'!$A$1:$AG$235, 27, FALSE)</f>
        <v>x0*x1**2*x2</v>
      </c>
      <c r="H43" s="17">
        <f t="shared" si="3"/>
        <v>1</v>
      </c>
      <c r="I43" s="17">
        <f t="shared" si="4"/>
        <v>1</v>
      </c>
      <c r="J43" s="4">
        <f t="shared" si="5"/>
        <v>1</v>
      </c>
      <c r="K43" s="3">
        <f>VLOOKUP(CONCATENATE($A43,".data"), 'Random noise 0.001'!$A$1:$AG$235, 31, FALSE)</f>
        <v>1</v>
      </c>
      <c r="L43" s="17">
        <f>VLOOKUP(CONCATENATE($A43,".data"), 'Random noise 0.001'!$A$1:$AG$235, 33, FALSE)</f>
        <v>0</v>
      </c>
      <c r="M43" s="17">
        <f>VLOOKUP(CONCATENATE($A43,".data"), 'Random noise 0.001'!$A$1:$AG$235, 15, FALSE)</f>
        <v>6</v>
      </c>
      <c r="N43" s="17">
        <f>VLOOKUP(CONCATENATE($A43,".data"), 'Random noise 0.001'!$A$1:$AG$235, 17, FALSE)</f>
        <v>2.6</v>
      </c>
      <c r="O43" s="17" t="str">
        <f>VLOOKUP(CONCATENATE($A43,".data"), 'Random noise 0.001'!$A$1:$AG$235, 27, FALSE)</f>
        <v>x0*x1**2*x2</v>
      </c>
      <c r="P43" s="17">
        <f t="shared" si="6"/>
        <v>1</v>
      </c>
      <c r="Q43" s="17">
        <f t="shared" si="7"/>
        <v>1</v>
      </c>
      <c r="R43" s="4">
        <f t="shared" si="8"/>
        <v>1</v>
      </c>
      <c r="S43" s="3">
        <f>VLOOKUP(CONCATENATE($A43,".data"), 'Random noise 0.01'!$A$1:$AG$235, 31, FALSE)</f>
        <v>1</v>
      </c>
      <c r="T43" s="17">
        <f>VLOOKUP(CONCATENATE($A43,".data"), 'Random noise 0.01'!$A$1:$AG$235, 33, FALSE)</f>
        <v>0</v>
      </c>
      <c r="U43" s="17">
        <f>VLOOKUP(CONCATENATE($A43,".data"), 'Random noise 0.01'!$A$1:$AG$235, 15, FALSE)</f>
        <v>6</v>
      </c>
      <c r="V43" s="17">
        <f>VLOOKUP(CONCATENATE($A43,".data"), 'Random noise 0.01'!$A$1:$AG$235, 17, FALSE)</f>
        <v>2.6</v>
      </c>
      <c r="W43" s="17" t="str">
        <f>VLOOKUP(CONCATENATE($A43,".data"), 'Random noise 0.01'!$A$1:$AG$235, 27, FALSE)</f>
        <v>x0*x1**2*x2</v>
      </c>
      <c r="X43" s="17">
        <f t="shared" si="9"/>
        <v>1</v>
      </c>
      <c r="Y43" s="17">
        <f t="shared" si="10"/>
        <v>1</v>
      </c>
      <c r="Z43" s="4">
        <f t="shared" si="11"/>
        <v>1</v>
      </c>
    </row>
    <row r="44" spans="1:26" x14ac:dyDescent="0.25">
      <c r="A44" t="s">
        <v>926</v>
      </c>
      <c r="B44" s="12" t="s">
        <v>1285</v>
      </c>
      <c r="C44" s="3">
        <f>VLOOKUP(CONCATENATE($A44,".data"), 'Random noise 0'!$A$1:$AG$235, 31, FALSE)</f>
        <v>1</v>
      </c>
      <c r="D44" s="17">
        <f>VLOOKUP(CONCATENATE($A44,".data"), 'Random noise 0'!$A$1:$AG$235, 33, FALSE)</f>
        <v>0</v>
      </c>
      <c r="E44" s="17">
        <f>VLOOKUP(CONCATENATE($A44,".data"), 'Random noise 0'!$A$1:$AG$235, 15, FALSE)</f>
        <v>7</v>
      </c>
      <c r="F44" s="17">
        <f>VLOOKUP(CONCATENATE($A44,".data"), 'Random noise 0'!$A$1:$AG$235, 17, FALSE)</f>
        <v>0.9</v>
      </c>
      <c r="G44" s="17" t="str">
        <f>VLOOKUP(CONCATENATE($A44,".data"), 'Random noise 0'!$A$1:$AG$235, 27, FALSE)</f>
        <v>-4.14159265 + 2/x0</v>
      </c>
      <c r="H44" s="17">
        <f t="shared" si="3"/>
        <v>1</v>
      </c>
      <c r="I44" s="17">
        <f t="shared" si="4"/>
        <v>1</v>
      </c>
      <c r="J44" s="4">
        <f t="shared" si="5"/>
        <v>1</v>
      </c>
      <c r="K44" s="3">
        <f>VLOOKUP(CONCATENATE($A44,".data"), 'Random noise 0.001'!$A$1:$AG$235, 31, FALSE)</f>
        <v>0.99991825000000001</v>
      </c>
      <c r="L44" s="17">
        <f>VLOOKUP(CONCATENATE($A44,".data"), 'Random noise 0.001'!$A$1:$AG$235, 33, FALSE)</f>
        <v>4.0327771200000004</v>
      </c>
      <c r="M44" s="17">
        <f>VLOOKUP(CONCATENATE($A44,".data"), 'Random noise 0.001'!$A$1:$AG$235, 15, FALSE)</f>
        <v>7</v>
      </c>
      <c r="N44" s="17">
        <f>VLOOKUP(CONCATENATE($A44,".data"), 'Random noise 0.001'!$A$1:$AG$235, 17, FALSE)</f>
        <v>113.3</v>
      </c>
      <c r="O44" s="17" t="str">
        <f>VLOOKUP(CONCATENATE($A44,".data"), 'Random noise 0.001'!$A$1:$AG$235, 27, FALSE)</f>
        <v>-4.056 + 2.018/x0</v>
      </c>
      <c r="P44" s="17">
        <f t="shared" si="6"/>
        <v>1</v>
      </c>
      <c r="Q44" s="17">
        <f t="shared" si="7"/>
        <v>0</v>
      </c>
      <c r="R44" s="4">
        <f t="shared" si="8"/>
        <v>0</v>
      </c>
      <c r="S44" s="3">
        <f>VLOOKUP(CONCATENATE($A44,".data"), 'Random noise 0.01'!$A$1:$AG$235, 31, FALSE)</f>
        <v>0.25363058999999999</v>
      </c>
      <c r="T44" s="17">
        <f>VLOOKUP(CONCATENATE($A44,".data"), 'Random noise 0.01'!$A$1:$AG$235, 33, FALSE)</f>
        <v>385.33892207999997</v>
      </c>
      <c r="U44" s="17">
        <f>VLOOKUP(CONCATENATE($A44,".data"), 'Random noise 0.01'!$A$1:$AG$235, 15, FALSE)</f>
        <v>15</v>
      </c>
      <c r="V44" s="17">
        <f>VLOOKUP(CONCATENATE($A44,".data"), 'Random noise 0.01'!$A$1:$AG$235, 17, FALSE)</f>
        <v>129.5</v>
      </c>
      <c r="W44" s="17" t="str">
        <f>VLOOKUP(CONCATENATE($A44,".data"), 'Random noise 0.01'!$A$1:$AG$235, 27, FALSE)</f>
        <v>-31.32*x0 - 2.54*log(x0)**3 + 17.55*log(x0) + 28.94</v>
      </c>
      <c r="X44" s="17">
        <f t="shared" si="9"/>
        <v>0</v>
      </c>
      <c r="Y44" s="17">
        <f t="shared" si="10"/>
        <v>0</v>
      </c>
      <c r="Z44" s="4">
        <f t="shared" si="11"/>
        <v>0</v>
      </c>
    </row>
    <row r="45" spans="1:26" x14ac:dyDescent="0.25">
      <c r="A45" t="s">
        <v>927</v>
      </c>
      <c r="B45" s="12" t="s">
        <v>928</v>
      </c>
      <c r="C45" s="3">
        <f>VLOOKUP(CONCATENATE($A45,".data"), 'Random noise 0'!$A$1:$AG$235, 31, FALSE)</f>
        <v>0.99960278999999996</v>
      </c>
      <c r="D45" s="17">
        <f>VLOOKUP(CONCATENATE($A45,".data"), 'Random noise 0'!$A$1:$AG$235, 33, FALSE)</f>
        <v>2.8668600000000002E-3</v>
      </c>
      <c r="E45" s="17">
        <f>VLOOKUP(CONCATENATE($A45,".data"), 'Random noise 0'!$A$1:$AG$235, 15, FALSE)</f>
        <v>6</v>
      </c>
      <c r="F45" s="17">
        <f>VLOOKUP(CONCATENATE($A45,".data"), 'Random noise 0'!$A$1:$AG$235, 17, FALSE)</f>
        <v>136.5</v>
      </c>
      <c r="G45" s="17" t="str">
        <f>VLOOKUP(CONCATENATE($A45,".data"), 'Random noise 0'!$A$1:$AG$235, 27, FALSE)</f>
        <v>0.57139828*sin(x0) + 0.76881412</v>
      </c>
      <c r="H45" s="17">
        <f t="shared" si="3"/>
        <v>1</v>
      </c>
      <c r="I45" s="17">
        <f t="shared" si="4"/>
        <v>0</v>
      </c>
      <c r="J45" s="4">
        <f t="shared" si="5"/>
        <v>0</v>
      </c>
      <c r="K45" s="3">
        <f>VLOOKUP(CONCATENATE($A45,".data"), 'Random noise 0.001'!$A$1:$AG$235, 31, FALSE)</f>
        <v>0.99960459000000002</v>
      </c>
      <c r="L45" s="17">
        <f>VLOOKUP(CONCATENATE($A45,".data"), 'Random noise 0.001'!$A$1:$AG$235, 33, FALSE)</f>
        <v>2.8603700000000001E-3</v>
      </c>
      <c r="M45" s="17">
        <f>VLOOKUP(CONCATENATE($A45,".data"), 'Random noise 0.001'!$A$1:$AG$235, 15, FALSE)</f>
        <v>6</v>
      </c>
      <c r="N45" s="17">
        <f>VLOOKUP(CONCATENATE($A45,".data"), 'Random noise 0.001'!$A$1:$AG$235, 17, FALSE)</f>
        <v>0.9</v>
      </c>
      <c r="O45" s="17" t="str">
        <f>VLOOKUP(CONCATENATE($A45,".data"), 'Random noise 0.001'!$A$1:$AG$235, 27, FALSE)</f>
        <v>0.571*sin(x0) + 0.769</v>
      </c>
      <c r="P45" s="17">
        <f t="shared" si="6"/>
        <v>1</v>
      </c>
      <c r="Q45" s="17">
        <f t="shared" si="7"/>
        <v>0</v>
      </c>
      <c r="R45" s="4">
        <f t="shared" si="8"/>
        <v>0</v>
      </c>
      <c r="S45" s="3">
        <f>VLOOKUP(CONCATENATE($A45,".data"), 'Random noise 0.01'!$A$1:$AG$235, 31, FALSE)</f>
        <v>0.99958857999999995</v>
      </c>
      <c r="T45" s="17">
        <f>VLOOKUP(CONCATENATE($A45,".data"), 'Random noise 0.01'!$A$1:$AG$235, 33, FALSE)</f>
        <v>2.9177000000000001E-3</v>
      </c>
      <c r="U45" s="17">
        <f>VLOOKUP(CONCATENATE($A45,".data"), 'Random noise 0.01'!$A$1:$AG$235, 15, FALSE)</f>
        <v>6</v>
      </c>
      <c r="V45" s="17">
        <f>VLOOKUP(CONCATENATE($A45,".data"), 'Random noise 0.01'!$A$1:$AG$235, 17, FALSE)</f>
        <v>0.8</v>
      </c>
      <c r="W45" s="17" t="str">
        <f>VLOOKUP(CONCATENATE($A45,".data"), 'Random noise 0.01'!$A$1:$AG$235, 27, FALSE)</f>
        <v>0.57*sin(x0) + 0.77</v>
      </c>
      <c r="X45" s="17">
        <f t="shared" si="9"/>
        <v>1</v>
      </c>
      <c r="Y45" s="17">
        <f t="shared" si="10"/>
        <v>0</v>
      </c>
      <c r="Z45" s="4">
        <f t="shared" si="11"/>
        <v>0</v>
      </c>
    </row>
    <row r="46" spans="1:26" x14ac:dyDescent="0.25">
      <c r="A46" t="s">
        <v>929</v>
      </c>
      <c r="B46" s="12" t="s">
        <v>1286</v>
      </c>
      <c r="C46" s="3">
        <f>VLOOKUP(CONCATENATE($A46,".data"), 'Random noise 0'!$A$1:$AG$235, 31, FALSE)</f>
        <v>1</v>
      </c>
      <c r="D46" s="17">
        <f>VLOOKUP(CONCATENATE($A46,".data"), 'Random noise 0'!$A$1:$AG$235, 33, FALSE)</f>
        <v>0</v>
      </c>
      <c r="E46" s="17">
        <f>VLOOKUP(CONCATENATE($A46,".data"), 'Random noise 0'!$A$1:$AG$235, 15, FALSE)</f>
        <v>7</v>
      </c>
      <c r="F46" s="17">
        <f>VLOOKUP(CONCATENATE($A46,".data"), 'Random noise 0'!$A$1:$AG$235, 17, FALSE)</f>
        <v>32.700000000000003</v>
      </c>
      <c r="G46" s="17" t="str">
        <f>VLOOKUP(CONCATENATE($A46,".data"), 'Random noise 0'!$A$1:$AG$235, 27, FALSE)</f>
        <v>-2/(x0 + 2)</v>
      </c>
      <c r="H46" s="17">
        <f t="shared" si="3"/>
        <v>1</v>
      </c>
      <c r="I46" s="17">
        <f t="shared" si="4"/>
        <v>1</v>
      </c>
      <c r="J46" s="4">
        <f t="shared" si="5"/>
        <v>1</v>
      </c>
      <c r="K46" s="3">
        <f>VLOOKUP(CONCATENATE($A46,".data"), 'Random noise 0.001'!$A$1:$AG$235, 31, FALSE)</f>
        <v>0.99925618000000005</v>
      </c>
      <c r="L46" s="17">
        <f>VLOOKUP(CONCATENATE($A46,".data"), 'Random noise 0.001'!$A$1:$AG$235, 33, FALSE)</f>
        <v>2.6472499999999999E-3</v>
      </c>
      <c r="M46" s="17">
        <f>VLOOKUP(CONCATENATE($A46,".data"), 'Random noise 0.001'!$A$1:$AG$235, 15, FALSE)</f>
        <v>8</v>
      </c>
      <c r="N46" s="17">
        <f>VLOOKUP(CONCATENATE($A46,".data"), 'Random noise 0.001'!$A$1:$AG$235, 17, FALSE)</f>
        <v>1.4</v>
      </c>
      <c r="O46" s="17" t="str">
        <f>VLOOKUP(CONCATENATE($A46,".data"), 'Random noise 0.001'!$A$1:$AG$235, 27, FALSE)</f>
        <v>0.344*sin(1.2*x0) - 0.993</v>
      </c>
      <c r="P46" s="17">
        <f t="shared" si="6"/>
        <v>1</v>
      </c>
      <c r="Q46" s="17">
        <f t="shared" si="7"/>
        <v>0</v>
      </c>
      <c r="R46" s="4">
        <f t="shared" si="8"/>
        <v>0</v>
      </c>
      <c r="S46" s="3">
        <f>VLOOKUP(CONCATENATE($A46,".data"), 'Random noise 0.01'!$A$1:$AG$235, 31, FALSE)</f>
        <v>0.99469545000000004</v>
      </c>
      <c r="T46" s="17">
        <f>VLOOKUP(CONCATENATE($A46,".data"), 'Random noise 0.01'!$A$1:$AG$235, 33, FALSE)</f>
        <v>7.0694399999999998E-3</v>
      </c>
      <c r="U46" s="17">
        <f>VLOOKUP(CONCATENATE($A46,".data"), 'Random noise 0.01'!$A$1:$AG$235, 15, FALSE)</f>
        <v>6</v>
      </c>
      <c r="V46" s="17">
        <f>VLOOKUP(CONCATENATE($A46,".data"), 'Random noise 0.01'!$A$1:$AG$235, 17, FALSE)</f>
        <v>0.5</v>
      </c>
      <c r="W46" s="17" t="str">
        <f>VLOOKUP(CONCATENATE($A46,".data"), 'Random noise 0.01'!$A$1:$AG$235, 27, FALSE)</f>
        <v>0.38*sin(x0) - 0.98</v>
      </c>
      <c r="X46" s="17">
        <f t="shared" si="9"/>
        <v>0</v>
      </c>
      <c r="Y46" s="17">
        <f t="shared" si="10"/>
        <v>0</v>
      </c>
      <c r="Z46" s="4">
        <f t="shared" si="11"/>
        <v>0</v>
      </c>
    </row>
    <row r="47" spans="1:26" x14ac:dyDescent="0.25">
      <c r="A47" t="s">
        <v>930</v>
      </c>
      <c r="B47" s="12" t="s">
        <v>931</v>
      </c>
      <c r="C47" s="3">
        <f>VLOOKUP(CONCATENATE($A47,".data"), 'Random noise 0'!$A$1:$AG$235, 31, FALSE)</f>
        <v>0.99979417000000004</v>
      </c>
      <c r="D47" s="17">
        <f>VLOOKUP(CONCATENATE($A47,".data"), 'Random noise 0'!$A$1:$AG$235, 33, FALSE)</f>
        <v>2.34805E-3</v>
      </c>
      <c r="E47" s="17">
        <f>VLOOKUP(CONCATENATE($A47,".data"), 'Random noise 0'!$A$1:$AG$235, 15, FALSE)</f>
        <v>5</v>
      </c>
      <c r="F47" s="17">
        <f>VLOOKUP(CONCATENATE($A47,".data"), 'Random noise 0'!$A$1:$AG$235, 17, FALSE)</f>
        <v>128.4</v>
      </c>
      <c r="G47" s="17" t="str">
        <f>VLOOKUP(CONCATENATE($A47,".data"), 'Random noise 0'!$A$1:$AG$235, 27, FALSE)</f>
        <v>0.69793185 - 0.55772538*x0</v>
      </c>
      <c r="H47" s="17">
        <f t="shared" si="3"/>
        <v>1</v>
      </c>
      <c r="I47" s="17">
        <f t="shared" si="4"/>
        <v>0</v>
      </c>
      <c r="J47" s="4">
        <f t="shared" si="5"/>
        <v>0</v>
      </c>
      <c r="K47" s="3">
        <f>VLOOKUP(CONCATENATE($A47,".data"), 'Random noise 0.001'!$A$1:$AG$235, 31, FALSE)</f>
        <v>0.99979530999999999</v>
      </c>
      <c r="L47" s="17">
        <f>VLOOKUP(CONCATENATE($A47,".data"), 'Random noise 0.001'!$A$1:$AG$235, 33, FALSE)</f>
        <v>2.3414999999999998E-3</v>
      </c>
      <c r="M47" s="17">
        <f>VLOOKUP(CONCATENATE($A47,".data"), 'Random noise 0.001'!$A$1:$AG$235, 15, FALSE)</f>
        <v>5</v>
      </c>
      <c r="N47" s="17">
        <f>VLOOKUP(CONCATENATE($A47,".data"), 'Random noise 0.001'!$A$1:$AG$235, 17, FALSE)</f>
        <v>0.5</v>
      </c>
      <c r="O47" s="17" t="str">
        <f>VLOOKUP(CONCATENATE($A47,".data"), 'Random noise 0.001'!$A$1:$AG$235, 27, FALSE)</f>
        <v>0.698 - 0.558*x0</v>
      </c>
      <c r="P47" s="17">
        <f t="shared" si="6"/>
        <v>1</v>
      </c>
      <c r="Q47" s="17">
        <f t="shared" si="7"/>
        <v>0</v>
      </c>
      <c r="R47" s="4">
        <f t="shared" si="8"/>
        <v>0</v>
      </c>
      <c r="S47" s="3">
        <f>VLOOKUP(CONCATENATE($A47,".data"), 'Random noise 0.01'!$A$1:$AG$235, 31, FALSE)</f>
        <v>0.99974731999999999</v>
      </c>
      <c r="T47" s="17">
        <f>VLOOKUP(CONCATENATE($A47,".data"), 'Random noise 0.01'!$A$1:$AG$235, 33, FALSE)</f>
        <v>2.60159E-3</v>
      </c>
      <c r="U47" s="17">
        <f>VLOOKUP(CONCATENATE($A47,".data"), 'Random noise 0.01'!$A$1:$AG$235, 15, FALSE)</f>
        <v>5</v>
      </c>
      <c r="V47" s="17">
        <f>VLOOKUP(CONCATENATE($A47,".data"), 'Random noise 0.01'!$A$1:$AG$235, 17, FALSE)</f>
        <v>0.5</v>
      </c>
      <c r="W47" s="17" t="str">
        <f>VLOOKUP(CONCATENATE($A47,".data"), 'Random noise 0.01'!$A$1:$AG$235, 27, FALSE)</f>
        <v>0.7 - 0.56*x0</v>
      </c>
      <c r="X47" s="17">
        <f t="shared" si="9"/>
        <v>1</v>
      </c>
      <c r="Y47" s="17">
        <f t="shared" si="10"/>
        <v>0</v>
      </c>
      <c r="Z47" s="4">
        <f t="shared" si="11"/>
        <v>0</v>
      </c>
    </row>
    <row r="48" spans="1:26" x14ac:dyDescent="0.25">
      <c r="A48" t="s">
        <v>932</v>
      </c>
      <c r="B48" s="12" t="s">
        <v>933</v>
      </c>
      <c r="C48" s="3">
        <f>VLOOKUP(CONCATENATE($A48,".data"), 'Random noise 0'!$A$1:$AG$235, 31, FALSE)</f>
        <v>0.99999720999999997</v>
      </c>
      <c r="D48" s="17">
        <f>VLOOKUP(CONCATENATE($A48,".data"), 'Random noise 0'!$A$1:$AG$235, 33, FALSE)</f>
        <v>3.3920399999999998E-3</v>
      </c>
      <c r="E48" s="17">
        <f>VLOOKUP(CONCATENATE($A48,".data"), 'Random noise 0'!$A$1:$AG$235, 15, FALSE)</f>
        <v>12</v>
      </c>
      <c r="F48" s="17">
        <f>VLOOKUP(CONCATENATE($A48,".data"), 'Random noise 0'!$A$1:$AG$235, 17, FALSE)</f>
        <v>176.7</v>
      </c>
      <c r="G48" s="17" t="str">
        <f>VLOOKUP(CONCATENATE($A48,".data"), 'Random noise 0'!$A$1:$AG$235, 27, FALSE)</f>
        <v>0.67822944*0.05**x0 + 0.6577517*exp(exp(x0)) + 9.43097248</v>
      </c>
      <c r="H48" s="17">
        <f t="shared" si="3"/>
        <v>1</v>
      </c>
      <c r="I48" s="17">
        <f t="shared" si="4"/>
        <v>0</v>
      </c>
      <c r="J48" s="4">
        <f t="shared" si="5"/>
        <v>0</v>
      </c>
      <c r="K48" s="3">
        <f>VLOOKUP(CONCATENATE($A48,".data"), 'Random noise 0.001'!$A$1:$AG$235, 31, FALSE)</f>
        <v>0.99996311000000004</v>
      </c>
      <c r="L48" s="17">
        <f>VLOOKUP(CONCATENATE($A48,".data"), 'Random noise 0.001'!$A$1:$AG$235, 33, FALSE)</f>
        <v>1.233366E-2</v>
      </c>
      <c r="M48" s="17">
        <f>VLOOKUP(CONCATENATE($A48,".data"), 'Random noise 0.001'!$A$1:$AG$235, 15, FALSE)</f>
        <v>11</v>
      </c>
      <c r="N48" s="17">
        <f>VLOOKUP(CONCATENATE($A48,".data"), 'Random noise 0.001'!$A$1:$AG$235, 17, FALSE)</f>
        <v>5.6</v>
      </c>
      <c r="O48" s="17" t="str">
        <f>VLOOKUP(CONCATENATE($A48,".data"), 'Random noise 0.001'!$A$1:$AG$235, 27, FALSE)</f>
        <v>x0**5 + 3.768*exp(x0**2) + 8.127</v>
      </c>
      <c r="P48" s="17">
        <f t="shared" si="6"/>
        <v>1</v>
      </c>
      <c r="Q48" s="17">
        <f t="shared" si="7"/>
        <v>0</v>
      </c>
      <c r="R48" s="4">
        <f t="shared" si="8"/>
        <v>0</v>
      </c>
      <c r="S48" s="3">
        <f>VLOOKUP(CONCATENATE($A48,".data"), 'Random noise 0.01'!$A$1:$AG$235, 31, FALSE)</f>
        <v>0.99797849000000005</v>
      </c>
      <c r="T48" s="17">
        <f>VLOOKUP(CONCATENATE($A48,".data"), 'Random noise 0.01'!$A$1:$AG$235, 33, FALSE)</f>
        <v>9.1307040000000006E-2</v>
      </c>
      <c r="U48" s="17">
        <f>VLOOKUP(CONCATENATE($A48,".data"), 'Random noise 0.01'!$A$1:$AG$235, 15, FALSE)</f>
        <v>7</v>
      </c>
      <c r="V48" s="17">
        <f>VLOOKUP(CONCATENATE($A48,".data"), 'Random noise 0.01'!$A$1:$AG$235, 17, FALSE)</f>
        <v>1.1000000000000001</v>
      </c>
      <c r="W48" s="17" t="str">
        <f>VLOOKUP(CONCATENATE($A48,".data"), 'Random noise 0.01'!$A$1:$AG$235, 27, FALSE)</f>
        <v>7.11*x0**3 + 12.06</v>
      </c>
      <c r="X48" s="17">
        <f t="shared" si="9"/>
        <v>0</v>
      </c>
      <c r="Y48" s="17">
        <f t="shared" si="10"/>
        <v>0</v>
      </c>
      <c r="Z48" s="4">
        <f t="shared" si="11"/>
        <v>0</v>
      </c>
    </row>
    <row r="49" spans="1:26" x14ac:dyDescent="0.25">
      <c r="A49" t="s">
        <v>934</v>
      </c>
      <c r="B49" s="12" t="s">
        <v>935</v>
      </c>
      <c r="C49" s="3">
        <f>VLOOKUP(CONCATENATE($A49,".data"), 'Random noise 0'!$A$1:$AG$235, 31, FALSE)</f>
        <v>1</v>
      </c>
      <c r="D49" s="17">
        <f>VLOOKUP(CONCATENATE($A49,".data"), 'Random noise 0'!$A$1:$AG$235, 33, FALSE)</f>
        <v>0</v>
      </c>
      <c r="E49" s="17">
        <f>VLOOKUP(CONCATENATE($A49,".data"), 'Random noise 0'!$A$1:$AG$235, 15, FALSE)</f>
        <v>9</v>
      </c>
      <c r="F49" s="17">
        <f>VLOOKUP(CONCATENATE($A49,".data"), 'Random noise 0'!$A$1:$AG$235, 17, FALSE)</f>
        <v>4.5999999999999996</v>
      </c>
      <c r="G49" s="17" t="str">
        <f>VLOOKUP(CONCATENATE($A49,".data"), 'Random noise 0'!$A$1:$AG$235, 27, FALSE)</f>
        <v>x0*x1 + x0 + 10*x1 + 10</v>
      </c>
      <c r="H49" s="17">
        <f t="shared" si="3"/>
        <v>1</v>
      </c>
      <c r="I49" s="17">
        <f t="shared" si="4"/>
        <v>1</v>
      </c>
      <c r="J49" s="4">
        <f t="shared" si="5"/>
        <v>1</v>
      </c>
      <c r="K49" s="3">
        <f>VLOOKUP(CONCATENATE($A49,".data"), 'Random noise 0.001'!$A$1:$AG$235, 31, FALSE)</f>
        <v>0.99999667000000003</v>
      </c>
      <c r="L49" s="17">
        <f>VLOOKUP(CONCATENATE($A49,".data"), 'Random noise 0.001'!$A$1:$AG$235, 33, FALSE)</f>
        <v>5.5783200000000003E-3</v>
      </c>
      <c r="M49" s="17">
        <f>VLOOKUP(CONCATENATE($A49,".data"), 'Random noise 0.001'!$A$1:$AG$235, 15, FALSE)</f>
        <v>12</v>
      </c>
      <c r="N49" s="17">
        <f>VLOOKUP(CONCATENATE($A49,".data"), 'Random noise 0.001'!$A$1:$AG$235, 17, FALSE)</f>
        <v>2.4</v>
      </c>
      <c r="O49" s="17" t="str">
        <f>VLOOKUP(CONCATENATE($A49,".data"), 'Random noise 0.001'!$A$1:$AG$235, 27, FALSE)</f>
        <v>0.953*x0*x1 + 1.023*x0 + 10.02*x1 + 9.994</v>
      </c>
      <c r="P49" s="17">
        <f t="shared" si="6"/>
        <v>1</v>
      </c>
      <c r="Q49" s="17">
        <f t="shared" si="7"/>
        <v>0</v>
      </c>
      <c r="R49" s="4">
        <f t="shared" si="8"/>
        <v>0</v>
      </c>
      <c r="S49" s="3">
        <f>VLOOKUP(CONCATENATE($A49,".data"), 'Random noise 0.01'!$A$1:$AG$235, 31, FALSE)</f>
        <v>0.99982576000000001</v>
      </c>
      <c r="T49" s="17">
        <f>VLOOKUP(CONCATENATE($A49,".data"), 'Random noise 0.01'!$A$1:$AG$235, 33, FALSE)</f>
        <v>4.0361309999999997E-2</v>
      </c>
      <c r="U49" s="17">
        <f>VLOOKUP(CONCATENATE($A49,".data"), 'Random noise 0.01'!$A$1:$AG$235, 15, FALSE)</f>
        <v>12</v>
      </c>
      <c r="V49" s="17">
        <f>VLOOKUP(CONCATENATE($A49,".data"), 'Random noise 0.01'!$A$1:$AG$235, 17, FALSE)</f>
        <v>2.4</v>
      </c>
      <c r="W49" s="17" t="str">
        <f>VLOOKUP(CONCATENATE($A49,".data"), 'Random noise 0.01'!$A$1:$AG$235, 27, FALSE)</f>
        <v>0.95*x0*x1 + 1.04*x0 + 9.98*x1 + 10.04</v>
      </c>
      <c r="X49" s="17">
        <f t="shared" si="9"/>
        <v>1</v>
      </c>
      <c r="Y49" s="17">
        <f t="shared" si="10"/>
        <v>0</v>
      </c>
      <c r="Z49" s="4">
        <f t="shared" si="11"/>
        <v>0</v>
      </c>
    </row>
    <row r="50" spans="1:26" x14ac:dyDescent="0.25">
      <c r="A50" t="s">
        <v>936</v>
      </c>
      <c r="B50" s="12" t="s">
        <v>937</v>
      </c>
      <c r="C50" s="3">
        <f>VLOOKUP(CONCATENATE($A50,".data"), 'Random noise 0'!$A$1:$AG$235, 31, FALSE)</f>
        <v>1</v>
      </c>
      <c r="D50" s="17">
        <f>VLOOKUP(CONCATENATE($A50,".data"), 'Random noise 0'!$A$1:$AG$235, 33, FALSE)</f>
        <v>0</v>
      </c>
      <c r="E50" s="17">
        <f>VLOOKUP(CONCATENATE($A50,".data"), 'Random noise 0'!$A$1:$AG$235, 15, FALSE)</f>
        <v>10</v>
      </c>
      <c r="F50" s="17">
        <f>VLOOKUP(CONCATENATE($A50,".data"), 'Random noise 0'!$A$1:$AG$235, 17, FALSE)</f>
        <v>5.7</v>
      </c>
      <c r="G50" s="17" t="str">
        <f>VLOOKUP(CONCATENATE($A50,".data"), 'Random noise 0'!$A$1:$AG$235, 27, FALSE)</f>
        <v>100*x0*(1 - 0.1*x1)**2</v>
      </c>
      <c r="H50" s="17">
        <f t="shared" si="3"/>
        <v>1</v>
      </c>
      <c r="I50" s="17">
        <f t="shared" si="4"/>
        <v>1</v>
      </c>
      <c r="J50" s="4">
        <f t="shared" si="5"/>
        <v>1</v>
      </c>
      <c r="K50" s="3">
        <f>VLOOKUP(CONCATENATE($A50,".data"), 'Random noise 0.001'!$A$1:$AG$235, 31, FALSE)</f>
        <v>0.99999996999999996</v>
      </c>
      <c r="L50" s="17">
        <f>VLOOKUP(CONCATENATE($A50,".data"), 'Random noise 0.001'!$A$1:$AG$235, 33, FALSE)</f>
        <v>4.3054E-3</v>
      </c>
      <c r="M50" s="17">
        <f>VLOOKUP(CONCATENATE($A50,".data"), 'Random noise 0.001'!$A$1:$AG$235, 15, FALSE)</f>
        <v>12</v>
      </c>
      <c r="N50" s="17">
        <f>VLOOKUP(CONCATENATE($A50,".data"), 'Random noise 0.001'!$A$1:$AG$235, 17, FALSE)</f>
        <v>3.3</v>
      </c>
      <c r="O50" s="17" t="str">
        <f>VLOOKUP(CONCATENATE($A50,".data"), 'Random noise 0.001'!$A$1:$AG$235, 27, FALSE)</f>
        <v>x0*(1.052*x1**2 - 20.056*x1 + 100.017)</v>
      </c>
      <c r="P50" s="17">
        <f t="shared" si="6"/>
        <v>1</v>
      </c>
      <c r="Q50" s="17">
        <f t="shared" si="7"/>
        <v>0</v>
      </c>
      <c r="R50" s="4">
        <f t="shared" si="8"/>
        <v>0</v>
      </c>
      <c r="S50" s="3">
        <f>VLOOKUP(CONCATENATE($A50,".data"), 'Random noise 0.01'!$A$1:$AG$235, 31, FALSE)</f>
        <v>0.99996797999999998</v>
      </c>
      <c r="T50" s="17">
        <f>VLOOKUP(CONCATENATE($A50,".data"), 'Random noise 0.01'!$A$1:$AG$235, 33, FALSE)</f>
        <v>0.15084587999999999</v>
      </c>
      <c r="U50" s="17">
        <f>VLOOKUP(CONCATENATE($A50,".data"), 'Random noise 0.01'!$A$1:$AG$235, 15, FALSE)</f>
        <v>12</v>
      </c>
      <c r="V50" s="17">
        <f>VLOOKUP(CONCATENATE($A50,".data"), 'Random noise 0.01'!$A$1:$AG$235, 17, FALSE)</f>
        <v>2.8</v>
      </c>
      <c r="W50" s="17" t="str">
        <f>VLOOKUP(CONCATENATE($A50,".data"), 'Random noise 0.01'!$A$1:$AG$235, 27, FALSE)</f>
        <v>-18.39*x0*x1 + 99.58*x0 - 0.48*x1 + 0.34</v>
      </c>
      <c r="X50" s="17">
        <f t="shared" si="9"/>
        <v>1</v>
      </c>
      <c r="Y50" s="17">
        <f t="shared" si="10"/>
        <v>0</v>
      </c>
      <c r="Z50" s="4">
        <f t="shared" si="11"/>
        <v>0</v>
      </c>
    </row>
    <row r="51" spans="1:26" x14ac:dyDescent="0.25">
      <c r="A51" t="s">
        <v>938</v>
      </c>
      <c r="B51" s="12" t="s">
        <v>1287</v>
      </c>
      <c r="C51" s="3">
        <f>VLOOKUP(CONCATENATE($A51,".data"), 'Random noise 0'!$A$1:$AG$235, 31, FALSE)</f>
        <v>1</v>
      </c>
      <c r="D51" s="17">
        <f>VLOOKUP(CONCATENATE($A51,".data"), 'Random noise 0'!$A$1:$AG$235, 33, FALSE)</f>
        <v>0</v>
      </c>
      <c r="E51" s="17">
        <f>VLOOKUP(CONCATENATE($A51,".data"), 'Random noise 0'!$A$1:$AG$235, 15, FALSE)</f>
        <v>7</v>
      </c>
      <c r="F51" s="17">
        <f>VLOOKUP(CONCATENATE($A51,".data"), 'Random noise 0'!$A$1:$AG$235, 17, FALSE)</f>
        <v>90.2</v>
      </c>
      <c r="G51" s="17" t="str">
        <f>VLOOKUP(CONCATENATE($A51,".data"), 'Random noise 0'!$A$1:$AG$235, 27, FALSE)</f>
        <v>-x1 + cos(exp(x0))</v>
      </c>
      <c r="H51" s="17">
        <f t="shared" si="3"/>
        <v>1</v>
      </c>
      <c r="I51" s="17">
        <f t="shared" si="4"/>
        <v>1</v>
      </c>
      <c r="J51" s="4">
        <f t="shared" si="5"/>
        <v>1</v>
      </c>
      <c r="K51" s="3">
        <f>VLOOKUP(CONCATENATE($A51,".data"), 'Random noise 0.001'!$A$1:$AG$235, 31, FALSE)</f>
        <v>0.99980875999999996</v>
      </c>
      <c r="L51" s="17">
        <f>VLOOKUP(CONCATENATE($A51,".data"), 'Random noise 0.001'!$A$1:$AG$235, 33, FALSE)</f>
        <v>7.2811000000000004E-3</v>
      </c>
      <c r="M51" s="17">
        <f>VLOOKUP(CONCATENATE($A51,".data"), 'Random noise 0.001'!$A$1:$AG$235, 15, FALSE)</f>
        <v>14</v>
      </c>
      <c r="N51" s="17">
        <f>VLOOKUP(CONCATENATE($A51,".data"), 'Random noise 0.001'!$A$1:$AG$235, 17, FALSE)</f>
        <v>3.5</v>
      </c>
      <c r="O51" s="17" t="str">
        <f>VLOOKUP(CONCATENATE($A51,".data"), 'Random noise 0.001'!$A$1:$AG$235, 27, FALSE)</f>
        <v>-0.788*x0 - 1.001*x1 + 0.989*cos(x0)**2 - 0.449</v>
      </c>
      <c r="P51" s="17">
        <f t="shared" si="6"/>
        <v>1</v>
      </c>
      <c r="Q51" s="17">
        <f t="shared" si="7"/>
        <v>0</v>
      </c>
      <c r="R51" s="4">
        <f t="shared" si="8"/>
        <v>0</v>
      </c>
      <c r="S51" s="3">
        <f>VLOOKUP(CONCATENATE($A51,".data"), 'Random noise 0.01'!$A$1:$AG$235, 31, FALSE)</f>
        <v>0.99972967000000001</v>
      </c>
      <c r="T51" s="17">
        <f>VLOOKUP(CONCATENATE($A51,".data"), 'Random noise 0.01'!$A$1:$AG$235, 33, FALSE)</f>
        <v>8.6567299999999996E-3</v>
      </c>
      <c r="U51" s="17">
        <f>VLOOKUP(CONCATENATE($A51,".data"), 'Random noise 0.01'!$A$1:$AG$235, 15, FALSE)</f>
        <v>14</v>
      </c>
      <c r="V51" s="17">
        <f>VLOOKUP(CONCATENATE($A51,".data"), 'Random noise 0.01'!$A$1:$AG$235, 17, FALSE)</f>
        <v>3.5</v>
      </c>
      <c r="W51" s="17" t="str">
        <f>VLOOKUP(CONCATENATE($A51,".data"), 'Random noise 0.01'!$A$1:$AG$235, 27, FALSE)</f>
        <v>-0.76*x0 - x1 + 1.02*cos(x0)**2 - 0.49</v>
      </c>
      <c r="X51" s="17">
        <f t="shared" si="9"/>
        <v>1</v>
      </c>
      <c r="Y51" s="17">
        <f t="shared" si="10"/>
        <v>0</v>
      </c>
      <c r="Z51" s="4">
        <f t="shared" si="11"/>
        <v>0</v>
      </c>
    </row>
    <row r="52" spans="1:26" x14ac:dyDescent="0.25">
      <c r="A52" t="s">
        <v>939</v>
      </c>
      <c r="B52" s="12" t="s">
        <v>940</v>
      </c>
      <c r="C52" s="3">
        <f>VLOOKUP(CONCATENATE($A52,".data"), 'Random noise 0'!$A$1:$AG$235, 31, FALSE)</f>
        <v>1</v>
      </c>
      <c r="D52" s="17">
        <f>VLOOKUP(CONCATENATE($A52,".data"), 'Random noise 0'!$A$1:$AG$235, 33, FALSE)</f>
        <v>0</v>
      </c>
      <c r="E52" s="17">
        <f>VLOOKUP(CONCATENATE($A52,".data"), 'Random noise 0'!$A$1:$AG$235, 15, FALSE)</f>
        <v>6</v>
      </c>
      <c r="F52" s="17">
        <f>VLOOKUP(CONCATENATE($A52,".data"), 'Random noise 0'!$A$1:$AG$235, 17, FALSE)</f>
        <v>1.7</v>
      </c>
      <c r="G52" s="17" t="str">
        <f>VLOOKUP(CONCATENATE($A52,".data"), 'Random noise 0'!$A$1:$AG$235, 27, FALSE)</f>
        <v>-x1 + log(x0)</v>
      </c>
      <c r="H52" s="17">
        <f t="shared" si="3"/>
        <v>1</v>
      </c>
      <c r="I52" s="17">
        <f t="shared" si="4"/>
        <v>1</v>
      </c>
      <c r="J52" s="4">
        <f t="shared" si="5"/>
        <v>1</v>
      </c>
      <c r="K52" s="3">
        <f>VLOOKUP(CONCATENATE($A52,".data"), 'Random noise 0.001'!$A$1:$AG$235, 31, FALSE)</f>
        <v>0.99999917000000005</v>
      </c>
      <c r="L52" s="17">
        <f>VLOOKUP(CONCATENATE($A52,".data"), 'Random noise 0.001'!$A$1:$AG$235, 33, FALSE)</f>
        <v>1E-3</v>
      </c>
      <c r="M52" s="17">
        <f>VLOOKUP(CONCATENATE($A52,".data"), 'Random noise 0.001'!$A$1:$AG$235, 15, FALSE)</f>
        <v>7</v>
      </c>
      <c r="N52" s="17">
        <f>VLOOKUP(CONCATENATE($A52,".data"), 'Random noise 0.001'!$A$1:$AG$235, 17, FALSE)</f>
        <v>1.4</v>
      </c>
      <c r="O52" s="17" t="str">
        <f>VLOOKUP(CONCATENATE($A52,".data"), 'Random noise 0.001'!$A$1:$AG$235, 27, FALSE)</f>
        <v>-x1 + log(x0) + 0.001</v>
      </c>
      <c r="P52" s="17">
        <f t="shared" si="6"/>
        <v>1</v>
      </c>
      <c r="Q52" s="17">
        <f t="shared" si="7"/>
        <v>0</v>
      </c>
      <c r="R52" s="4">
        <f t="shared" si="8"/>
        <v>0</v>
      </c>
      <c r="S52" s="3">
        <f>VLOOKUP(CONCATENATE($A52,".data"), 'Random noise 0.01'!$A$1:$AG$235, 31, FALSE)</f>
        <v>0.99991695000000003</v>
      </c>
      <c r="T52" s="17">
        <f>VLOOKUP(CONCATENATE($A52,".data"), 'Random noise 0.01'!$A$1:$AG$235, 33, FALSE)</f>
        <v>0.01</v>
      </c>
      <c r="U52" s="17">
        <f>VLOOKUP(CONCATENATE($A52,".data"), 'Random noise 0.01'!$A$1:$AG$235, 15, FALSE)</f>
        <v>7</v>
      </c>
      <c r="V52" s="17">
        <f>VLOOKUP(CONCATENATE($A52,".data"), 'Random noise 0.01'!$A$1:$AG$235, 17, FALSE)</f>
        <v>1.3</v>
      </c>
      <c r="W52" s="17" t="str">
        <f>VLOOKUP(CONCATENATE($A52,".data"), 'Random noise 0.01'!$A$1:$AG$235, 27, FALSE)</f>
        <v>-x1 + log(x0) + 0.01</v>
      </c>
      <c r="X52" s="17">
        <f t="shared" si="9"/>
        <v>1</v>
      </c>
      <c r="Y52" s="17">
        <f t="shared" si="10"/>
        <v>0</v>
      </c>
      <c r="Z52" s="4">
        <f t="shared" si="11"/>
        <v>0</v>
      </c>
    </row>
    <row r="53" spans="1:26" x14ac:dyDescent="0.25">
      <c r="A53" t="s">
        <v>941</v>
      </c>
      <c r="B53" s="12" t="s">
        <v>708</v>
      </c>
      <c r="C53" s="3">
        <f>VLOOKUP(CONCATENATE($A53,".data"), 'Random noise 0'!$A$1:$AG$235, 31, FALSE)</f>
        <v>1</v>
      </c>
      <c r="D53" s="17">
        <f>VLOOKUP(CONCATENATE($A53,".data"), 'Random noise 0'!$A$1:$AG$235, 33, FALSE)</f>
        <v>0</v>
      </c>
      <c r="E53" s="17">
        <f>VLOOKUP(CONCATENATE($A53,".data"), 'Random noise 0'!$A$1:$AG$235, 15, FALSE)</f>
        <v>7</v>
      </c>
      <c r="F53" s="17">
        <f>VLOOKUP(CONCATENATE($A53,".data"), 'Random noise 0'!$A$1:$AG$235, 17, FALSE)</f>
        <v>25.5</v>
      </c>
      <c r="G53" s="17" t="str">
        <f>VLOOKUP(CONCATENATE($A53,".data"), 'Random noise 0'!$A$1:$AG$235, 27, FALSE)</f>
        <v>x0**2 + sin(exp(x1))</v>
      </c>
      <c r="H53" s="17">
        <f t="shared" si="3"/>
        <v>1</v>
      </c>
      <c r="I53" s="17">
        <f t="shared" si="4"/>
        <v>1</v>
      </c>
      <c r="J53" s="4">
        <f t="shared" si="5"/>
        <v>1</v>
      </c>
      <c r="K53" s="3">
        <f>VLOOKUP(CONCATENATE($A53,".data"), 'Random noise 0.001'!$A$1:$AG$235, 31, FALSE)</f>
        <v>0.99983034000000004</v>
      </c>
      <c r="L53" s="17">
        <f>VLOOKUP(CONCATENATE($A53,".data"), 'Random noise 0.001'!$A$1:$AG$235, 33, FALSE)</f>
        <v>4.31578E-3</v>
      </c>
      <c r="M53" s="17">
        <f>VLOOKUP(CONCATENATE($A53,".data"), 'Random noise 0.001'!$A$1:$AG$235, 15, FALSE)</f>
        <v>13</v>
      </c>
      <c r="N53" s="17">
        <f>VLOOKUP(CONCATENATE($A53,".data"), 'Random noise 0.001'!$A$1:$AG$235, 17, FALSE)</f>
        <v>4.5</v>
      </c>
      <c r="O53" s="17" t="str">
        <f>VLOOKUP(CONCATENATE($A53,".data"), 'Random noise 0.001'!$A$1:$AG$235, 27, FALSE)</f>
        <v>x0**2 - 0.992*x1**3 + 0.576*x1 + 0.836</v>
      </c>
      <c r="P53" s="17">
        <f t="shared" si="6"/>
        <v>1</v>
      </c>
      <c r="Q53" s="17">
        <f t="shared" si="7"/>
        <v>0</v>
      </c>
      <c r="R53" s="4">
        <f t="shared" si="8"/>
        <v>0</v>
      </c>
      <c r="S53" s="3">
        <f>VLOOKUP(CONCATENATE($A53,".data"), 'Random noise 0.01'!$A$1:$AG$235, 31, FALSE)</f>
        <v>0.99943406999999995</v>
      </c>
      <c r="T53" s="17">
        <f>VLOOKUP(CONCATENATE($A53,".data"), 'Random noise 0.01'!$A$1:$AG$235, 33, FALSE)</f>
        <v>7.8821700000000008E-3</v>
      </c>
      <c r="U53" s="17">
        <f>VLOOKUP(CONCATENATE($A53,".data"), 'Random noise 0.01'!$A$1:$AG$235, 15, FALSE)</f>
        <v>14</v>
      </c>
      <c r="V53" s="17">
        <f>VLOOKUP(CONCATENATE($A53,".data"), 'Random noise 0.01'!$A$1:$AG$235, 17, FALSE)</f>
        <v>4.5999999999999996</v>
      </c>
      <c r="W53" s="17" t="str">
        <f>VLOOKUP(CONCATENATE($A53,".data"), 'Random noise 0.01'!$A$1:$AG$235, 27, FALSE)</f>
        <v>-0.99*x1**3 + 0.57*x1 - 2.15*cos(x0) + 2.98</v>
      </c>
      <c r="X53" s="17">
        <f t="shared" si="9"/>
        <v>1</v>
      </c>
      <c r="Y53" s="17">
        <f t="shared" si="10"/>
        <v>0</v>
      </c>
      <c r="Z53" s="4">
        <f t="shared" si="11"/>
        <v>0</v>
      </c>
    </row>
    <row r="54" spans="1:26" x14ac:dyDescent="0.25">
      <c r="A54" t="s">
        <v>942</v>
      </c>
      <c r="B54" s="12" t="s">
        <v>943</v>
      </c>
      <c r="C54" s="3">
        <f>VLOOKUP(CONCATENATE($A54,".data"), 'Random noise 0'!$A$1:$AG$235, 31, FALSE)</f>
        <v>0.99986938999999997</v>
      </c>
      <c r="D54" s="17">
        <f>VLOOKUP(CONCATENATE($A54,".data"), 'Random noise 0'!$A$1:$AG$235, 33, FALSE)</f>
        <v>5.1585600000000004E-3</v>
      </c>
      <c r="E54" s="17">
        <f>VLOOKUP(CONCATENATE($A54,".data"), 'Random noise 0'!$A$1:$AG$235, 15, FALSE)</f>
        <v>14</v>
      </c>
      <c r="F54" s="17">
        <f>VLOOKUP(CONCATENATE($A54,".data"), 'Random noise 0'!$A$1:$AG$235, 17, FALSE)</f>
        <v>177</v>
      </c>
      <c r="G54" s="17" t="str">
        <f>VLOOKUP(CONCATENATE($A54,".data"), 'Random noise 0'!$A$1:$AG$235, 27, FALSE)</f>
        <v>-0.3321093*x0**0.5 + 1.62341698*x0 + 0.99840356*x1*x2 + 1.04188691</v>
      </c>
      <c r="H54" s="17">
        <f t="shared" si="3"/>
        <v>1</v>
      </c>
      <c r="I54" s="17">
        <f t="shared" si="4"/>
        <v>0</v>
      </c>
      <c r="J54" s="4">
        <f t="shared" si="5"/>
        <v>0</v>
      </c>
      <c r="K54" s="3">
        <f>VLOOKUP(CONCATENATE($A54,".data"), 'Random noise 0.001'!$A$1:$AG$235, 31, FALSE)</f>
        <v>0.99965006999999995</v>
      </c>
      <c r="L54" s="17">
        <f>VLOOKUP(CONCATENATE($A54,".data"), 'Random noise 0.001'!$A$1:$AG$235, 33, FALSE)</f>
        <v>8.4434999999999996E-3</v>
      </c>
      <c r="M54" s="17">
        <f>VLOOKUP(CONCATENATE($A54,".data"), 'Random noise 0.001'!$A$1:$AG$235, 15, FALSE)</f>
        <v>12</v>
      </c>
      <c r="N54" s="17">
        <f>VLOOKUP(CONCATENATE($A54,".data"), 'Random noise 0.001'!$A$1:$AG$235, 17, FALSE)</f>
        <v>7</v>
      </c>
      <c r="O54" s="17" t="str">
        <f>VLOOKUP(CONCATENATE($A54,".data"), 'Random noise 0.001'!$A$1:$AG$235, 27, FALSE)</f>
        <v>1.001*x1*x2 + 3.625*exp(0.318*x0) - 2.636</v>
      </c>
      <c r="P54" s="17">
        <f t="shared" si="6"/>
        <v>1</v>
      </c>
      <c r="Q54" s="17">
        <f t="shared" si="7"/>
        <v>0</v>
      </c>
      <c r="R54" s="4">
        <f t="shared" si="8"/>
        <v>0</v>
      </c>
      <c r="S54" s="3">
        <f>VLOOKUP(CONCATENATE($A54,".data"), 'Random noise 0.01'!$A$1:$AG$235, 31, FALSE)</f>
        <v>0.99846235999999999</v>
      </c>
      <c r="T54" s="17">
        <f>VLOOKUP(CONCATENATE($A54,".data"), 'Random noise 0.01'!$A$1:$AG$235, 33, FALSE)</f>
        <v>1.7699510000000002E-2</v>
      </c>
      <c r="U54" s="17">
        <f>VLOOKUP(CONCATENATE($A54,".data"), 'Random noise 0.01'!$A$1:$AG$235, 15, FALSE)</f>
        <v>9</v>
      </c>
      <c r="V54" s="17">
        <f>VLOOKUP(CONCATENATE($A54,".data"), 'Random noise 0.01'!$A$1:$AG$235, 17, FALSE)</f>
        <v>2.2000000000000002</v>
      </c>
      <c r="W54" s="17" t="str">
        <f>VLOOKUP(CONCATENATE($A54,".data"), 'Random noise 0.01'!$A$1:$AG$235, 27, FALSE)</f>
        <v>1.34*x0 + 0.99*x1*x2 + 0.97</v>
      </c>
      <c r="X54" s="17">
        <f t="shared" si="9"/>
        <v>0</v>
      </c>
      <c r="Y54" s="17">
        <f t="shared" si="10"/>
        <v>0</v>
      </c>
      <c r="Z54" s="4">
        <f t="shared" si="11"/>
        <v>0</v>
      </c>
    </row>
    <row r="55" spans="1:26" x14ac:dyDescent="0.25">
      <c r="A55" t="s">
        <v>944</v>
      </c>
      <c r="B55" s="12" t="s">
        <v>710</v>
      </c>
      <c r="C55" s="3">
        <f>VLOOKUP(CONCATENATE($A55,".data"), 'Random noise 0'!$A$1:$AG$235, 31, FALSE)</f>
        <v>1</v>
      </c>
      <c r="D55" s="17">
        <f>VLOOKUP(CONCATENATE($A55,".data"), 'Random noise 0'!$A$1:$AG$235, 33, FALSE)</f>
        <v>0</v>
      </c>
      <c r="E55" s="17">
        <f>VLOOKUP(CONCATENATE($A55,".data"), 'Random noise 0'!$A$1:$AG$235, 15, FALSE)</f>
        <v>7</v>
      </c>
      <c r="F55" s="17">
        <f>VLOOKUP(CONCATENATE($A55,".data"), 'Random noise 0'!$A$1:$AG$235, 17, FALSE)</f>
        <v>2.7</v>
      </c>
      <c r="G55" s="17" t="str">
        <f>VLOOKUP(CONCATENATE($A55,".data"), 'Random noise 0'!$A$1:$AG$235, 27, FALSE)</f>
        <v>x0 + x1 - x2 - 1</v>
      </c>
      <c r="H55" s="17">
        <f t="shared" si="3"/>
        <v>1</v>
      </c>
      <c r="I55" s="17">
        <f t="shared" si="4"/>
        <v>1</v>
      </c>
      <c r="J55" s="4">
        <f t="shared" si="5"/>
        <v>1</v>
      </c>
      <c r="K55" s="3">
        <f>VLOOKUP(CONCATENATE($A55,".data"), 'Random noise 0.001'!$A$1:$AG$235, 31, FALSE)</f>
        <v>0.99999874</v>
      </c>
      <c r="L55" s="17">
        <f>VLOOKUP(CONCATENATE($A55,".data"), 'Random noise 0.001'!$A$1:$AG$235, 33, FALSE)</f>
        <v>5.6512999999999995E-4</v>
      </c>
      <c r="M55" s="17">
        <f>VLOOKUP(CONCATENATE($A55,".data"), 'Random noise 0.001'!$A$1:$AG$235, 15, FALSE)</f>
        <v>7</v>
      </c>
      <c r="N55" s="17">
        <f>VLOOKUP(CONCATENATE($A55,".data"), 'Random noise 0.001'!$A$1:$AG$235, 17, FALSE)</f>
        <v>2.1</v>
      </c>
      <c r="O55" s="17" t="str">
        <f>VLOOKUP(CONCATENATE($A55,".data"), 'Random noise 0.001'!$A$1:$AG$235, 27, FALSE)</f>
        <v>x0 + x1 - 1.001*x2 - 1</v>
      </c>
      <c r="P55" s="17">
        <f t="shared" si="6"/>
        <v>1</v>
      </c>
      <c r="Q55" s="17" t="str">
        <f t="shared" si="7"/>
        <v>?</v>
      </c>
      <c r="R55" s="4">
        <v>1</v>
      </c>
      <c r="S55" s="3">
        <f>VLOOKUP(CONCATENATE($A55,".data"), 'Random noise 0.01'!$A$1:$AG$235, 31, FALSE)</f>
        <v>0.99987380000000003</v>
      </c>
      <c r="T55" s="17">
        <f>VLOOKUP(CONCATENATE($A55,".data"), 'Random noise 0.01'!$A$1:$AG$235, 33, FALSE)</f>
        <v>5.6513099999999997E-3</v>
      </c>
      <c r="U55" s="17">
        <f>VLOOKUP(CONCATENATE($A55,".data"), 'Random noise 0.01'!$A$1:$AG$235, 15, FALSE)</f>
        <v>7</v>
      </c>
      <c r="V55" s="17">
        <f>VLOOKUP(CONCATENATE($A55,".data"), 'Random noise 0.01'!$A$1:$AG$235, 17, FALSE)</f>
        <v>2.1</v>
      </c>
      <c r="W55" s="17" t="str">
        <f>VLOOKUP(CONCATENATE($A55,".data"), 'Random noise 0.01'!$A$1:$AG$235, 27, FALSE)</f>
        <v>x0 + x1 - 1.01*x2 - 1</v>
      </c>
      <c r="X55" s="17">
        <f t="shared" si="9"/>
        <v>1</v>
      </c>
      <c r="Y55" s="17">
        <f t="shared" si="10"/>
        <v>0</v>
      </c>
      <c r="Z55" s="4">
        <f t="shared" si="11"/>
        <v>0</v>
      </c>
    </row>
    <row r="56" spans="1:26" x14ac:dyDescent="0.25">
      <c r="A56" t="s">
        <v>945</v>
      </c>
      <c r="B56" s="12" t="s">
        <v>946</v>
      </c>
      <c r="C56" s="3">
        <f>VLOOKUP(CONCATENATE($A56,".data"), 'Random noise 0'!$A$1:$AG$235, 31, FALSE)</f>
        <v>1</v>
      </c>
      <c r="D56" s="17">
        <f>VLOOKUP(CONCATENATE($A56,".data"), 'Random noise 0'!$A$1:$AG$235, 33, FALSE)</f>
        <v>0</v>
      </c>
      <c r="E56" s="17">
        <f>VLOOKUP(CONCATENATE($A56,".data"), 'Random noise 0'!$A$1:$AG$235, 15, FALSE)</f>
        <v>7</v>
      </c>
      <c r="F56" s="17">
        <f>VLOOKUP(CONCATENATE($A56,".data"), 'Random noise 0'!$A$1:$AG$235, 17, FALSE)</f>
        <v>12.3</v>
      </c>
      <c r="G56" s="17" t="str">
        <f>VLOOKUP(CONCATENATE($A56,".data"), 'Random noise 0'!$A$1:$AG$235, 27, FALSE)</f>
        <v>x1*x2*exp(x0)**0.5</v>
      </c>
      <c r="H56" s="17">
        <f t="shared" si="3"/>
        <v>1</v>
      </c>
      <c r="I56" s="17">
        <f t="shared" si="4"/>
        <v>1</v>
      </c>
      <c r="J56" s="4">
        <f t="shared" si="5"/>
        <v>1</v>
      </c>
      <c r="K56" s="3">
        <f>VLOOKUP(CONCATENATE($A56,".data"), 'Random noise 0.001'!$A$1:$AG$235, 31, FALSE)</f>
        <v>0.99978750999999999</v>
      </c>
      <c r="L56" s="17">
        <f>VLOOKUP(CONCATENATE($A56,".data"), 'Random noise 0.001'!$A$1:$AG$235, 33, FALSE)</f>
        <v>4.2738799999999999E-3</v>
      </c>
      <c r="M56" s="17">
        <f>VLOOKUP(CONCATENATE($A56,".data"), 'Random noise 0.001'!$A$1:$AG$235, 15, FALSE)</f>
        <v>8</v>
      </c>
      <c r="N56" s="17">
        <f>VLOOKUP(CONCATENATE($A56,".data"), 'Random noise 0.001'!$A$1:$AG$235, 17, FALSE)</f>
        <v>3.6</v>
      </c>
      <c r="O56" s="17" t="str">
        <f>VLOOKUP(CONCATENATE($A56,".data"), 'Random noise 0.001'!$A$1:$AG$235, 27, FALSE)</f>
        <v>x1*x2*(0.638*x0 + 0.977)</v>
      </c>
      <c r="P56" s="17">
        <f t="shared" si="6"/>
        <v>1</v>
      </c>
      <c r="Q56" s="17">
        <f t="shared" si="7"/>
        <v>0</v>
      </c>
      <c r="R56" s="4">
        <f t="shared" si="8"/>
        <v>0</v>
      </c>
      <c r="S56" s="3">
        <f>VLOOKUP(CONCATENATE($A56,".data"), 'Random noise 0.01'!$A$1:$AG$235, 31, FALSE)</f>
        <v>0.99978820999999996</v>
      </c>
      <c r="T56" s="17">
        <f>VLOOKUP(CONCATENATE($A56,".data"), 'Random noise 0.01'!$A$1:$AG$235, 33, FALSE)</f>
        <v>4.2668799999999998E-3</v>
      </c>
      <c r="U56" s="17">
        <f>VLOOKUP(CONCATENATE($A56,".data"), 'Random noise 0.01'!$A$1:$AG$235, 15, FALSE)</f>
        <v>8</v>
      </c>
      <c r="V56" s="17">
        <f>VLOOKUP(CONCATENATE($A56,".data"), 'Random noise 0.01'!$A$1:$AG$235, 17, FALSE)</f>
        <v>3.5</v>
      </c>
      <c r="W56" s="17" t="str">
        <f>VLOOKUP(CONCATENATE($A56,".data"), 'Random noise 0.01'!$A$1:$AG$235, 27, FALSE)</f>
        <v>x1*x2*(0.64*x0 + 0.98)</v>
      </c>
      <c r="X56" s="17">
        <f t="shared" si="9"/>
        <v>1</v>
      </c>
      <c r="Y56" s="17">
        <f t="shared" si="10"/>
        <v>0</v>
      </c>
      <c r="Z56" s="4">
        <f t="shared" si="11"/>
        <v>0</v>
      </c>
    </row>
    <row r="57" spans="1:26" x14ac:dyDescent="0.25">
      <c r="A57" t="s">
        <v>947</v>
      </c>
      <c r="B57" s="12" t="s">
        <v>948</v>
      </c>
      <c r="C57" s="3">
        <f>VLOOKUP(CONCATENATE($A57,".data"), 'Random noise 0'!$A$1:$AG$235, 31, FALSE)</f>
        <v>1</v>
      </c>
      <c r="D57" s="17">
        <f>VLOOKUP(CONCATENATE($A57,".data"), 'Random noise 0'!$A$1:$AG$235, 33, FALSE)</f>
        <v>0</v>
      </c>
      <c r="E57" s="17">
        <f>VLOOKUP(CONCATENATE($A57,".data"), 'Random noise 0'!$A$1:$AG$235, 15, FALSE)</f>
        <v>7</v>
      </c>
      <c r="F57" s="17">
        <f>VLOOKUP(CONCATENATE($A57,".data"), 'Random noise 0'!$A$1:$AG$235, 17, FALSE)</f>
        <v>2.6</v>
      </c>
      <c r="G57" s="17" t="str">
        <f>VLOOKUP(CONCATENATE($A57,".data"), 'Random noise 0'!$A$1:$AG$235, 27, FALSE)</f>
        <v>x0*x2 - 3.14159265*x1</v>
      </c>
      <c r="H57" s="17">
        <f t="shared" si="3"/>
        <v>1</v>
      </c>
      <c r="I57" s="17">
        <f t="shared" si="4"/>
        <v>1</v>
      </c>
      <c r="J57" s="4">
        <f t="shared" si="5"/>
        <v>1</v>
      </c>
      <c r="K57" s="3">
        <f>VLOOKUP(CONCATENATE($A57,".data"), 'Random noise 0.001'!$A$1:$AG$235, 31, FALSE)</f>
        <v>0.99999990999999999</v>
      </c>
      <c r="L57" s="17">
        <f>VLOOKUP(CONCATENATE($A57,".data"), 'Random noise 0.001'!$A$1:$AG$235, 33, FALSE)</f>
        <v>2.7836000000000001E-4</v>
      </c>
      <c r="M57" s="17">
        <f>VLOOKUP(CONCATENATE($A57,".data"), 'Random noise 0.001'!$A$1:$AG$235, 15, FALSE)</f>
        <v>8</v>
      </c>
      <c r="N57" s="17">
        <f>VLOOKUP(CONCATENATE($A57,".data"), 'Random noise 0.001'!$A$1:$AG$235, 17, FALSE)</f>
        <v>2.2000000000000002</v>
      </c>
      <c r="O57" s="17" t="str">
        <f>VLOOKUP(CONCATENATE($A57,".data"), 'Random noise 0.001'!$A$1:$AG$235, 27, FALSE)</f>
        <v>0.999*x0*x2 - 3.141*x1</v>
      </c>
      <c r="P57" s="17">
        <f t="shared" si="6"/>
        <v>1</v>
      </c>
      <c r="Q57" s="17" t="str">
        <f t="shared" si="7"/>
        <v>?</v>
      </c>
      <c r="R57" s="4">
        <v>1</v>
      </c>
      <c r="S57" s="3">
        <f>VLOOKUP(CONCATENATE($A57,".data"), 'Random noise 0.01'!$A$1:$AG$235, 31, FALSE)</f>
        <v>0.99999146999999999</v>
      </c>
      <c r="T57" s="17">
        <f>VLOOKUP(CONCATENATE($A57,".data"), 'Random noise 0.01'!$A$1:$AG$235, 33, FALSE)</f>
        <v>2.7107199999999998E-3</v>
      </c>
      <c r="U57" s="17">
        <f>VLOOKUP(CONCATENATE($A57,".data"), 'Random noise 0.01'!$A$1:$AG$235, 15, FALSE)</f>
        <v>8</v>
      </c>
      <c r="V57" s="17">
        <f>VLOOKUP(CONCATENATE($A57,".data"), 'Random noise 0.01'!$A$1:$AG$235, 17, FALSE)</f>
        <v>2.1</v>
      </c>
      <c r="W57" s="17" t="str">
        <f>VLOOKUP(CONCATENATE($A57,".data"), 'Random noise 0.01'!$A$1:$AG$235, 27, FALSE)</f>
        <v>0.99*x0*x2 - 3.14*x1</v>
      </c>
      <c r="X57" s="17">
        <f t="shared" si="9"/>
        <v>1</v>
      </c>
      <c r="Y57" s="17">
        <f t="shared" si="10"/>
        <v>0</v>
      </c>
      <c r="Z57" s="4">
        <f t="shared" si="11"/>
        <v>0</v>
      </c>
    </row>
    <row r="58" spans="1:26" x14ac:dyDescent="0.25">
      <c r="A58" t="s">
        <v>949</v>
      </c>
      <c r="B58" s="12" t="s">
        <v>950</v>
      </c>
      <c r="C58" s="3">
        <f>VLOOKUP(CONCATENATE($A58,".data"), 'Random noise 0'!$A$1:$AG$235, 31, FALSE)</f>
        <v>0.99968064999999995</v>
      </c>
      <c r="D58" s="17">
        <f>VLOOKUP(CONCATENATE($A58,".data"), 'Random noise 0'!$A$1:$AG$235, 33, FALSE)</f>
        <v>4.4814299999999998E-3</v>
      </c>
      <c r="E58" s="17">
        <f>VLOOKUP(CONCATENATE($A58,".data"), 'Random noise 0'!$A$1:$AG$235, 15, FALSE)</f>
        <v>10</v>
      </c>
      <c r="F58" s="17">
        <f>VLOOKUP(CONCATENATE($A58,".data"), 'Random noise 0'!$A$1:$AG$235, 17, FALSE)</f>
        <v>173.9</v>
      </c>
      <c r="G58" s="17" t="str">
        <f>VLOOKUP(CONCATENATE($A58,".data"), 'Random noise 0'!$A$1:$AG$235, 27, FALSE)</f>
        <v>x0*(-0.91222027*sin(x1)*sin(x2) + 0.98930253)</v>
      </c>
      <c r="H58" s="17">
        <f t="shared" si="3"/>
        <v>1</v>
      </c>
      <c r="I58" s="17">
        <f t="shared" si="4"/>
        <v>0</v>
      </c>
      <c r="J58" s="4">
        <f t="shared" si="5"/>
        <v>0</v>
      </c>
      <c r="K58" s="3">
        <f>VLOOKUP(CONCATENATE($A58,".data"), 'Random noise 0.001'!$A$1:$AG$235, 31, FALSE)</f>
        <v>0.99877943999999996</v>
      </c>
      <c r="L58" s="17">
        <f>VLOOKUP(CONCATENATE($A58,".data"), 'Random noise 0.001'!$A$1:$AG$235, 33, FALSE)</f>
        <v>8.7611600000000005E-3</v>
      </c>
      <c r="M58" s="17">
        <f>VLOOKUP(CONCATENATE($A58,".data"), 'Random noise 0.001'!$A$1:$AG$235, 15, FALSE)</f>
        <v>9</v>
      </c>
      <c r="N58" s="17">
        <f>VLOOKUP(CONCATENATE($A58,".data"), 'Random noise 0.001'!$A$1:$AG$235, 17, FALSE)</f>
        <v>5.7</v>
      </c>
      <c r="O58" s="17" t="str">
        <f>VLOOKUP(CONCATENATE($A58,".data"), 'Random noise 0.001'!$A$1:$AG$235, 27, FALSE)</f>
        <v>x0*(-0.798*x2*sin(x1) + 0.981)</v>
      </c>
      <c r="P58" s="17">
        <f t="shared" si="6"/>
        <v>0</v>
      </c>
      <c r="Q58" s="17">
        <f t="shared" si="7"/>
        <v>0</v>
      </c>
      <c r="R58" s="4">
        <f t="shared" si="8"/>
        <v>0</v>
      </c>
      <c r="S58" s="3">
        <f>VLOOKUP(CONCATENATE($A58,".data"), 'Random noise 0.01'!$A$1:$AG$235, 31, FALSE)</f>
        <v>0.99802690999999999</v>
      </c>
      <c r="T58" s="17">
        <f>VLOOKUP(CONCATENATE($A58,".data"), 'Random noise 0.01'!$A$1:$AG$235, 33, FALSE)</f>
        <v>1.113922E-2</v>
      </c>
      <c r="U58" s="17">
        <f>VLOOKUP(CONCATENATE($A58,".data"), 'Random noise 0.01'!$A$1:$AG$235, 15, FALSE)</f>
        <v>8</v>
      </c>
      <c r="V58" s="17">
        <f>VLOOKUP(CONCATENATE($A58,".data"), 'Random noise 0.01'!$A$1:$AG$235, 17, FALSE)</f>
        <v>2.9</v>
      </c>
      <c r="W58" s="17" t="str">
        <f>VLOOKUP(CONCATENATE($A58,".data"), 'Random noise 0.01'!$A$1:$AG$235, 27, FALSE)</f>
        <v>x0*(-0.71*x1*x2 + 0.97)</v>
      </c>
      <c r="X58" s="17">
        <f t="shared" si="9"/>
        <v>0</v>
      </c>
      <c r="Y58" s="17">
        <f t="shared" si="10"/>
        <v>0</v>
      </c>
      <c r="Z58" s="4">
        <f t="shared" si="11"/>
        <v>0</v>
      </c>
    </row>
    <row r="59" spans="1:26" x14ac:dyDescent="0.25">
      <c r="A59" t="s">
        <v>951</v>
      </c>
      <c r="B59" s="12" t="s">
        <v>494</v>
      </c>
      <c r="C59" s="3">
        <f>VLOOKUP(CONCATENATE($A59,".data"), 'Random noise 0'!$A$1:$AG$235, 31, FALSE)</f>
        <v>1</v>
      </c>
      <c r="D59" s="17">
        <f>VLOOKUP(CONCATENATE($A59,".data"), 'Random noise 0'!$A$1:$AG$235, 33, FALSE)</f>
        <v>0</v>
      </c>
      <c r="E59" s="17">
        <f>VLOOKUP(CONCATENATE($A59,".data"), 'Random noise 0'!$A$1:$AG$235, 15, FALSE)</f>
        <v>7</v>
      </c>
      <c r="F59" s="17">
        <f>VLOOKUP(CONCATENATE($A59,".data"), 'Random noise 0'!$A$1:$AG$235, 17, FALSE)</f>
        <v>4.2</v>
      </c>
      <c r="G59" s="17" t="str">
        <f>VLOOKUP(CONCATENATE($A59,".data"), 'Random noise 0'!$A$1:$AG$235, 27, FALSE)</f>
        <v>x0*x2*x3/x1</v>
      </c>
      <c r="H59" s="17">
        <f t="shared" si="3"/>
        <v>1</v>
      </c>
      <c r="I59" s="17">
        <f t="shared" si="4"/>
        <v>1</v>
      </c>
      <c r="J59" s="4">
        <f t="shared" si="5"/>
        <v>1</v>
      </c>
      <c r="K59" s="3">
        <f>VLOOKUP(CONCATENATE($A59,".data"), 'Random noise 0.001'!$A$1:$AG$235, 31, FALSE)</f>
        <v>0.99993558000000005</v>
      </c>
      <c r="L59" s="17">
        <f>VLOOKUP(CONCATENATE($A59,".data"), 'Random noise 0.001'!$A$1:$AG$235, 33, FALSE)</f>
        <v>1.66046889</v>
      </c>
      <c r="M59" s="17">
        <f>VLOOKUP(CONCATENATE($A59,".data"), 'Random noise 0.001'!$A$1:$AG$235, 15, FALSE)</f>
        <v>12</v>
      </c>
      <c r="N59" s="17">
        <f>VLOOKUP(CONCATENATE($A59,".data"), 'Random noise 0.001'!$A$1:$AG$235, 17, FALSE)</f>
        <v>150.5</v>
      </c>
      <c r="O59" s="17" t="str">
        <f>VLOOKUP(CONCATENATE($A59,".data"), 'Random noise 0.001'!$A$1:$AG$235, 27, FALSE)</f>
        <v>1.008*x0*x2*x3*cos(x1)/x1 + 0.104</v>
      </c>
      <c r="P59" s="17">
        <f t="shared" si="6"/>
        <v>1</v>
      </c>
      <c r="Q59" s="17">
        <f t="shared" si="7"/>
        <v>0</v>
      </c>
      <c r="R59" s="4">
        <f t="shared" si="8"/>
        <v>0</v>
      </c>
      <c r="S59" s="3">
        <f>VLOOKUP(CONCATENATE($A59,".data"), 'Random noise 0.01'!$A$1:$AG$235, 31, FALSE)</f>
        <v>0.26380111000000001</v>
      </c>
      <c r="T59" s="17">
        <f>VLOOKUP(CONCATENATE($A59,".data"), 'Random noise 0.01'!$A$1:$AG$235, 33, FALSE)</f>
        <v>177.50850317999999</v>
      </c>
      <c r="U59" s="17">
        <f>VLOOKUP(CONCATENATE($A59,".data"), 'Random noise 0.01'!$A$1:$AG$235, 15, FALSE)</f>
        <v>37</v>
      </c>
      <c r="V59" s="17">
        <f>VLOOKUP(CONCATENATE($A59,".data"), 'Random noise 0.01'!$A$1:$AG$235, 17, FALSE)</f>
        <v>207</v>
      </c>
      <c r="W59" s="17" t="str">
        <f>VLOOKUP(CONCATENATE($A59,".data"), 'Random noise 0.01'!$A$1:$AG$235, 27, FALSE)</f>
        <v>1.04*x0**2*x2**2/x1 + 0.01*x2*exp(6.65*x3)*cos(9.87*x1) + 4.56*x3*log(x0 + x2)*cos(1550.31*x1) + 2.05*x3</v>
      </c>
      <c r="X59" s="17">
        <f t="shared" si="9"/>
        <v>0</v>
      </c>
      <c r="Y59" s="17">
        <f t="shared" si="10"/>
        <v>0</v>
      </c>
      <c r="Z59" s="4">
        <f t="shared" si="11"/>
        <v>0</v>
      </c>
    </row>
    <row r="60" spans="1:26" x14ac:dyDescent="0.25">
      <c r="A60" t="s">
        <v>952</v>
      </c>
      <c r="B60" s="12" t="s">
        <v>413</v>
      </c>
      <c r="C60" s="3">
        <f>VLOOKUP(CONCATENATE($A60,".data"), 'Random noise 0'!$A$1:$AG$235, 31, FALSE)</f>
        <v>1</v>
      </c>
      <c r="D60" s="17">
        <f>VLOOKUP(CONCATENATE($A60,".data"), 'Random noise 0'!$A$1:$AG$235, 33, FALSE)</f>
        <v>0</v>
      </c>
      <c r="E60" s="17">
        <f>VLOOKUP(CONCATENATE($A60,".data"), 'Random noise 0'!$A$1:$AG$235, 15, FALSE)</f>
        <v>7</v>
      </c>
      <c r="F60" s="17">
        <f>VLOOKUP(CONCATENATE($A60,".data"), 'Random noise 0'!$A$1:$AG$235, 17, FALSE)</f>
        <v>7.3</v>
      </c>
      <c r="G60" s="17" t="str">
        <f>VLOOKUP(CONCATENATE($A60,".data"), 'Random noise 0'!$A$1:$AG$235, 27, FALSE)</f>
        <v>x0*x1*x3/x2</v>
      </c>
      <c r="H60" s="17">
        <f t="shared" si="3"/>
        <v>1</v>
      </c>
      <c r="I60" s="17">
        <f t="shared" si="4"/>
        <v>1</v>
      </c>
      <c r="J60" s="4">
        <f t="shared" si="5"/>
        <v>1</v>
      </c>
      <c r="K60" s="3">
        <f>VLOOKUP(CONCATENATE($A60,".data"), 'Random noise 0.001'!$A$1:$AG$235, 31, FALSE)</f>
        <v>0.99999684</v>
      </c>
      <c r="L60" s="17">
        <f>VLOOKUP(CONCATENATE($A60,".data"), 'Random noise 0.001'!$A$1:$AG$235, 33, FALSE)</f>
        <v>7.4641899999999999E-3</v>
      </c>
      <c r="M60" s="17">
        <f>VLOOKUP(CONCATENATE($A60,".data"), 'Random noise 0.001'!$A$1:$AG$235, 15, FALSE)</f>
        <v>10</v>
      </c>
      <c r="N60" s="17">
        <f>VLOOKUP(CONCATENATE($A60,".data"), 'Random noise 0.001'!$A$1:$AG$235, 17, FALSE)</f>
        <v>7.7</v>
      </c>
      <c r="O60" s="17" t="str">
        <f>VLOOKUP(CONCATENATE($A60,".data"), 'Random noise 0.001'!$A$1:$AG$235, 27, FALSE)</f>
        <v>0.999*x0*x1*x3/x2 + 0.007</v>
      </c>
      <c r="P60" s="17">
        <f t="shared" si="6"/>
        <v>1</v>
      </c>
      <c r="Q60" s="17">
        <f t="shared" si="7"/>
        <v>0</v>
      </c>
      <c r="R60" s="4">
        <f t="shared" si="8"/>
        <v>0</v>
      </c>
      <c r="S60" s="3">
        <f>VLOOKUP(CONCATENATE($A60,".data"), 'Random noise 0.01'!$A$1:$AG$235, 31, FALSE)</f>
        <v>0.99842023999999996</v>
      </c>
      <c r="T60" s="17">
        <f>VLOOKUP(CONCATENATE($A60,".data"), 'Random noise 0.01'!$A$1:$AG$235, 33, FALSE)</f>
        <v>0.16700428</v>
      </c>
      <c r="U60" s="17">
        <f>VLOOKUP(CONCATENATE($A60,".data"), 'Random noise 0.01'!$A$1:$AG$235, 15, FALSE)</f>
        <v>12</v>
      </c>
      <c r="V60" s="17">
        <f>VLOOKUP(CONCATENATE($A60,".data"), 'Random noise 0.01'!$A$1:$AG$235, 17, FALSE)</f>
        <v>138</v>
      </c>
      <c r="W60" s="17" t="str">
        <f>VLOOKUP(CONCATENATE($A60,".data"), 'Random noise 0.01'!$A$1:$AG$235, 27, FALSE)</f>
        <v>1.03*x0*sin(x1*x3)/x2 + 0.07</v>
      </c>
      <c r="X60" s="17">
        <f t="shared" si="9"/>
        <v>0</v>
      </c>
      <c r="Y60" s="17">
        <f t="shared" si="10"/>
        <v>0</v>
      </c>
      <c r="Z60" s="4">
        <f t="shared" si="11"/>
        <v>0</v>
      </c>
    </row>
    <row r="61" spans="1:26" x14ac:dyDescent="0.25">
      <c r="A61" t="s">
        <v>953</v>
      </c>
      <c r="B61" s="12" t="s">
        <v>1288</v>
      </c>
      <c r="C61" s="3">
        <f>VLOOKUP(CONCATENATE($A61,".data"), 'Random noise 0'!$A$1:$AG$235, 31, FALSE)</f>
        <v>1</v>
      </c>
      <c r="D61" s="17">
        <f>VLOOKUP(CONCATENATE($A61,".data"), 'Random noise 0'!$A$1:$AG$235, 33, FALSE)</f>
        <v>0</v>
      </c>
      <c r="E61" s="17">
        <f>VLOOKUP(CONCATENATE($A61,".data"), 'Random noise 0'!$A$1:$AG$235, 15, FALSE)</f>
        <v>7</v>
      </c>
      <c r="F61" s="17">
        <f>VLOOKUP(CONCATENATE($A61,".data"), 'Random noise 0'!$A$1:$AG$235, 17, FALSE)</f>
        <v>4.4000000000000004</v>
      </c>
      <c r="G61" s="17" t="str">
        <f>VLOOKUP(CONCATENATE($A61,".data"), 'Random noise 0'!$A$1:$AG$235, 27, FALSE)</f>
        <v>-x0*x1 + x2 + x3</v>
      </c>
      <c r="H61" s="17">
        <f t="shared" si="3"/>
        <v>1</v>
      </c>
      <c r="I61" s="17">
        <f t="shared" si="4"/>
        <v>1</v>
      </c>
      <c r="J61" s="4">
        <f t="shared" si="5"/>
        <v>1</v>
      </c>
      <c r="K61" s="3">
        <f>VLOOKUP(CONCATENATE($A61,".data"), 'Random noise 0.001'!$A$1:$AG$235, 31, FALSE)</f>
        <v>0.99999948000000005</v>
      </c>
      <c r="L61" s="17">
        <f>VLOOKUP(CONCATENATE($A61,".data"), 'Random noise 0.001'!$A$1:$AG$235, 33, FALSE)</f>
        <v>3.3899000000000001E-4</v>
      </c>
      <c r="M61" s="17">
        <f>VLOOKUP(CONCATENATE($A61,".data"), 'Random noise 0.001'!$A$1:$AG$235, 15, FALSE)</f>
        <v>7</v>
      </c>
      <c r="N61" s="17">
        <f>VLOOKUP(CONCATENATE($A61,".data"), 'Random noise 0.001'!$A$1:$AG$235, 17, FALSE)</f>
        <v>3.9</v>
      </c>
      <c r="O61" s="17" t="str">
        <f>VLOOKUP(CONCATENATE($A61,".data"), 'Random noise 0.001'!$A$1:$AG$235, 27, FALSE)</f>
        <v>-1.001*x0*x1 + x2 + x3</v>
      </c>
      <c r="P61" s="17">
        <f t="shared" si="6"/>
        <v>1</v>
      </c>
      <c r="Q61" s="17" t="str">
        <f t="shared" si="7"/>
        <v>?</v>
      </c>
      <c r="R61" s="4">
        <v>1</v>
      </c>
      <c r="S61" s="3">
        <f>VLOOKUP(CONCATENATE($A61,".data"), 'Random noise 0.01'!$A$1:$AG$235, 31, FALSE)</f>
        <v>0.99994777999999995</v>
      </c>
      <c r="T61" s="17">
        <f>VLOOKUP(CONCATENATE($A61,".data"), 'Random noise 0.01'!$A$1:$AG$235, 33, FALSE)</f>
        <v>3.3898700000000001E-3</v>
      </c>
      <c r="U61" s="17">
        <f>VLOOKUP(CONCATENATE($A61,".data"), 'Random noise 0.01'!$A$1:$AG$235, 15, FALSE)</f>
        <v>7</v>
      </c>
      <c r="V61" s="17">
        <f>VLOOKUP(CONCATENATE($A61,".data"), 'Random noise 0.01'!$A$1:$AG$235, 17, FALSE)</f>
        <v>3.8</v>
      </c>
      <c r="W61" s="17" t="str">
        <f>VLOOKUP(CONCATENATE($A61,".data"), 'Random noise 0.01'!$A$1:$AG$235, 27, FALSE)</f>
        <v>-1.01*x0*x1 + x2 + x3</v>
      </c>
      <c r="X61" s="17">
        <f t="shared" si="9"/>
        <v>1</v>
      </c>
      <c r="Y61" s="17">
        <f t="shared" si="10"/>
        <v>0</v>
      </c>
      <c r="Z61" s="4">
        <f t="shared" si="11"/>
        <v>0</v>
      </c>
    </row>
    <row r="62" spans="1:26" x14ac:dyDescent="0.25">
      <c r="A62" t="s">
        <v>954</v>
      </c>
      <c r="B62" s="12" t="s">
        <v>713</v>
      </c>
      <c r="C62" s="3">
        <f>VLOOKUP(CONCATENATE($A62,".data"), 'Random noise 0'!$A$1:$AG$235, 31, FALSE)</f>
        <v>1</v>
      </c>
      <c r="D62" s="17">
        <f>VLOOKUP(CONCATENATE($A62,".data"), 'Random noise 0'!$A$1:$AG$235, 33, FALSE)</f>
        <v>0</v>
      </c>
      <c r="E62" s="17">
        <f>VLOOKUP(CONCATENATE($A62,".data"), 'Random noise 0'!$A$1:$AG$235, 15, FALSE)</f>
        <v>7</v>
      </c>
      <c r="F62" s="17">
        <f>VLOOKUP(CONCATENATE($A62,".data"), 'Random noise 0'!$A$1:$AG$235, 17, FALSE)</f>
        <v>3.9</v>
      </c>
      <c r="G62" s="17" t="str">
        <f>VLOOKUP(CONCATENATE($A62,".data"), 'Random noise 0'!$A$1:$AG$235, 27, FALSE)</f>
        <v>x0*x2 + x1*x3</v>
      </c>
      <c r="H62" s="17">
        <f t="shared" si="3"/>
        <v>1</v>
      </c>
      <c r="I62" s="17">
        <f t="shared" si="4"/>
        <v>1</v>
      </c>
      <c r="J62" s="4">
        <f t="shared" si="5"/>
        <v>1</v>
      </c>
      <c r="K62" s="3">
        <f>VLOOKUP(CONCATENATE($A62,".data"), 'Random noise 0.001'!$A$1:$AG$235, 31, FALSE)</f>
        <v>1</v>
      </c>
      <c r="L62" s="17">
        <f>VLOOKUP(CONCATENATE($A62,".data"), 'Random noise 0.001'!$A$1:$AG$235, 33, FALSE)</f>
        <v>0</v>
      </c>
      <c r="M62" s="17">
        <f>VLOOKUP(CONCATENATE($A62,".data"), 'Random noise 0.001'!$A$1:$AG$235, 15, FALSE)</f>
        <v>7</v>
      </c>
      <c r="N62" s="17">
        <f>VLOOKUP(CONCATENATE($A62,".data"), 'Random noise 0.001'!$A$1:$AG$235, 17, FALSE)</f>
        <v>3.3</v>
      </c>
      <c r="O62" s="17" t="str">
        <f>VLOOKUP(CONCATENATE($A62,".data"), 'Random noise 0.001'!$A$1:$AG$235, 27, FALSE)</f>
        <v>x0*x2 + x1*x3</v>
      </c>
      <c r="P62" s="17">
        <f t="shared" si="6"/>
        <v>1</v>
      </c>
      <c r="Q62" s="17">
        <f t="shared" si="7"/>
        <v>1</v>
      </c>
      <c r="R62" s="4">
        <f t="shared" si="8"/>
        <v>1</v>
      </c>
      <c r="S62" s="3">
        <f>VLOOKUP(CONCATENATE($A62,".data"), 'Random noise 0.01'!$A$1:$AG$235, 31, FALSE)</f>
        <v>1</v>
      </c>
      <c r="T62" s="17">
        <f>VLOOKUP(CONCATENATE($A62,".data"), 'Random noise 0.01'!$A$1:$AG$235, 33, FALSE)</f>
        <v>0</v>
      </c>
      <c r="U62" s="17">
        <f>VLOOKUP(CONCATENATE($A62,".data"), 'Random noise 0.01'!$A$1:$AG$235, 15, FALSE)</f>
        <v>7</v>
      </c>
      <c r="V62" s="17">
        <f>VLOOKUP(CONCATENATE($A62,".data"), 'Random noise 0.01'!$A$1:$AG$235, 17, FALSE)</f>
        <v>3</v>
      </c>
      <c r="W62" s="17" t="str">
        <f>VLOOKUP(CONCATENATE($A62,".data"), 'Random noise 0.01'!$A$1:$AG$235, 27, FALSE)</f>
        <v>x0*x2 + x1*x3</v>
      </c>
      <c r="X62" s="17">
        <f t="shared" si="9"/>
        <v>1</v>
      </c>
      <c r="Y62" s="17">
        <f t="shared" si="10"/>
        <v>1</v>
      </c>
      <c r="Z62" s="4">
        <f t="shared" si="11"/>
        <v>1</v>
      </c>
    </row>
    <row r="63" spans="1:26" x14ac:dyDescent="0.25">
      <c r="A63" t="s">
        <v>955</v>
      </c>
      <c r="B63" s="12" t="s">
        <v>714</v>
      </c>
      <c r="C63" s="3">
        <f>VLOOKUP(CONCATENATE($A63,".data"), 'Random noise 0'!$A$1:$AG$235, 31, FALSE)</f>
        <v>1</v>
      </c>
      <c r="D63" s="17">
        <f>VLOOKUP(CONCATENATE($A63,".data"), 'Random noise 0'!$A$1:$AG$235, 33, FALSE)</f>
        <v>0</v>
      </c>
      <c r="E63" s="17">
        <f>VLOOKUP(CONCATENATE($A63,".data"), 'Random noise 0'!$A$1:$AG$235, 15, FALSE)</f>
        <v>7</v>
      </c>
      <c r="F63" s="17">
        <f>VLOOKUP(CONCATENATE($A63,".data"), 'Random noise 0'!$A$1:$AG$235, 17, FALSE)</f>
        <v>4.8</v>
      </c>
      <c r="G63" s="17" t="str">
        <f>VLOOKUP(CONCATENATE($A63,".data"), 'Random noise 0'!$A$1:$AG$235, 27, FALSE)</f>
        <v>x0 + x1 + x2 - x3</v>
      </c>
      <c r="H63" s="17">
        <f t="shared" si="3"/>
        <v>1</v>
      </c>
      <c r="I63" s="17">
        <f t="shared" si="4"/>
        <v>1</v>
      </c>
      <c r="J63" s="4">
        <f t="shared" si="5"/>
        <v>1</v>
      </c>
      <c r="K63" s="3">
        <f>VLOOKUP(CONCATENATE($A63,".data"), 'Random noise 0.001'!$A$1:$AG$235, 31, FALSE)</f>
        <v>1</v>
      </c>
      <c r="L63" s="17">
        <f>VLOOKUP(CONCATENATE($A63,".data"), 'Random noise 0.001'!$A$1:$AG$235, 33, FALSE)</f>
        <v>0</v>
      </c>
      <c r="M63" s="17">
        <f>VLOOKUP(CONCATENATE($A63,".data"), 'Random noise 0.001'!$A$1:$AG$235, 15, FALSE)</f>
        <v>7</v>
      </c>
      <c r="N63" s="17">
        <f>VLOOKUP(CONCATENATE($A63,".data"), 'Random noise 0.001'!$A$1:$AG$235, 17, FALSE)</f>
        <v>4</v>
      </c>
      <c r="O63" s="17" t="str">
        <f>VLOOKUP(CONCATENATE($A63,".data"), 'Random noise 0.001'!$A$1:$AG$235, 27, FALSE)</f>
        <v>x0 + x1 + x2 - x3</v>
      </c>
      <c r="P63" s="17">
        <f t="shared" si="6"/>
        <v>1</v>
      </c>
      <c r="Q63" s="17">
        <f t="shared" si="7"/>
        <v>1</v>
      </c>
      <c r="R63" s="4">
        <f t="shared" si="8"/>
        <v>1</v>
      </c>
      <c r="S63" s="3">
        <f>VLOOKUP(CONCATENATE($A63,".data"), 'Random noise 0.01'!$A$1:$AG$235, 31, FALSE)</f>
        <v>1</v>
      </c>
      <c r="T63" s="17">
        <f>VLOOKUP(CONCATENATE($A63,".data"), 'Random noise 0.01'!$A$1:$AG$235, 33, FALSE)</f>
        <v>0</v>
      </c>
      <c r="U63" s="17">
        <f>VLOOKUP(CONCATENATE($A63,".data"), 'Random noise 0.01'!$A$1:$AG$235, 15, FALSE)</f>
        <v>7</v>
      </c>
      <c r="V63" s="17">
        <f>VLOOKUP(CONCATENATE($A63,".data"), 'Random noise 0.01'!$A$1:$AG$235, 17, FALSE)</f>
        <v>3.8</v>
      </c>
      <c r="W63" s="17" t="str">
        <f>VLOOKUP(CONCATENATE($A63,".data"), 'Random noise 0.01'!$A$1:$AG$235, 27, FALSE)</f>
        <v>x0 + x1 + x2 - x3</v>
      </c>
      <c r="X63" s="17">
        <f t="shared" si="9"/>
        <v>1</v>
      </c>
      <c r="Y63" s="17">
        <f t="shared" si="10"/>
        <v>1</v>
      </c>
      <c r="Z63" s="4">
        <f t="shared" si="11"/>
        <v>1</v>
      </c>
    </row>
    <row r="64" spans="1:26" x14ac:dyDescent="0.25">
      <c r="A64" t="s">
        <v>956</v>
      </c>
      <c r="B64" s="12" t="s">
        <v>715</v>
      </c>
      <c r="C64" s="3">
        <f>VLOOKUP(CONCATENATE($A64,".data"), 'Random noise 0'!$A$1:$AG$235, 31, FALSE)</f>
        <v>1</v>
      </c>
      <c r="D64" s="17">
        <f>VLOOKUP(CONCATENATE($A64,".data"), 'Random noise 0'!$A$1:$AG$235, 33, FALSE)</f>
        <v>0</v>
      </c>
      <c r="E64" s="17">
        <f>VLOOKUP(CONCATENATE($A64,".data"), 'Random noise 0'!$A$1:$AG$235, 15, FALSE)</f>
        <v>8</v>
      </c>
      <c r="F64" s="17">
        <f>VLOOKUP(CONCATENATE($A64,".data"), 'Random noise 0'!$A$1:$AG$235, 17, FALSE)</f>
        <v>98.9</v>
      </c>
      <c r="G64" s="17" t="str">
        <f>VLOOKUP(CONCATENATE($A64,".data"), 'Random noise 0'!$A$1:$AG$235, 27, FALSE)</f>
        <v>log(2 - x0) + 10</v>
      </c>
      <c r="H64" s="17">
        <f t="shared" si="3"/>
        <v>1</v>
      </c>
      <c r="I64" s="17">
        <f t="shared" si="4"/>
        <v>1</v>
      </c>
      <c r="J64" s="4">
        <f t="shared" si="5"/>
        <v>1</v>
      </c>
      <c r="K64" s="3">
        <f>VLOOKUP(CONCATENATE($A64,".data"), 'Random noise 0.001'!$A$1:$AG$235, 31, FALSE)</f>
        <v>0.99982051000000005</v>
      </c>
      <c r="L64" s="17">
        <f>VLOOKUP(CONCATENATE($A64,".data"), 'Random noise 0.001'!$A$1:$AG$235, 33, FALSE)</f>
        <v>2.6798299999999998E-3</v>
      </c>
      <c r="M64" s="17">
        <f>VLOOKUP(CONCATENATE($A64,".data"), 'Random noise 0.001'!$A$1:$AG$235, 15, FALSE)</f>
        <v>9</v>
      </c>
      <c r="N64" s="17">
        <f>VLOOKUP(CONCATENATE($A64,".data"), 'Random noise 0.001'!$A$1:$AG$235, 17, FALSE)</f>
        <v>124.9</v>
      </c>
      <c r="O64" s="17" t="str">
        <f>VLOOKUP(CONCATENATE($A64,".data"), 'Random noise 0.001'!$A$1:$AG$235, 27, FALSE)</f>
        <v>-1.504*x0 + 0.956*sin(x0) + 10.701</v>
      </c>
      <c r="P64" s="17">
        <f t="shared" si="6"/>
        <v>1</v>
      </c>
      <c r="Q64" s="17">
        <f t="shared" si="7"/>
        <v>0</v>
      </c>
      <c r="R64" s="4">
        <f t="shared" si="8"/>
        <v>0</v>
      </c>
      <c r="S64" s="3">
        <f>VLOOKUP(CONCATENATE($A64,".data"), 'Random noise 0.01'!$A$1:$AG$235, 31, FALSE)</f>
        <v>0.77181142999999997</v>
      </c>
      <c r="T64" s="17">
        <f>VLOOKUP(CONCATENATE($A64,".data"), 'Random noise 0.01'!$A$1:$AG$235, 33, FALSE)</f>
        <v>9.5549640000000005E-2</v>
      </c>
      <c r="U64" s="17">
        <f>VLOOKUP(CONCATENATE($A64,".data"), 'Random noise 0.01'!$A$1:$AG$235, 15, FALSE)</f>
        <v>14</v>
      </c>
      <c r="V64" s="17">
        <f>VLOOKUP(CONCATENATE($A64,".data"), 'Random noise 0.01'!$A$1:$AG$235, 17, FALSE)</f>
        <v>126</v>
      </c>
      <c r="W64" s="17" t="str">
        <f>VLOOKUP(CONCATENATE($A64,".data"), 'Random noise 0.01'!$A$1:$AG$235, 27, FALSE)</f>
        <v>-1.75*x0 + 0.28*log(x0) + 0.38*sin(log(x0)) + 11.75</v>
      </c>
      <c r="X64" s="17">
        <f t="shared" si="9"/>
        <v>0</v>
      </c>
      <c r="Y64" s="17">
        <f t="shared" si="10"/>
        <v>0</v>
      </c>
      <c r="Z64" s="4">
        <f t="shared" si="11"/>
        <v>0</v>
      </c>
    </row>
    <row r="65" spans="1:26" x14ac:dyDescent="0.25">
      <c r="A65" t="s">
        <v>957</v>
      </c>
      <c r="B65" s="12" t="s">
        <v>1289</v>
      </c>
      <c r="C65" s="3">
        <f>VLOOKUP(CONCATENATE($A65,".data"), 'Random noise 0'!$A$1:$AG$235, 31, FALSE)</f>
        <v>1</v>
      </c>
      <c r="D65" s="17">
        <f>VLOOKUP(CONCATENATE($A65,".data"), 'Random noise 0'!$A$1:$AG$235, 33, FALSE)</f>
        <v>0</v>
      </c>
      <c r="E65" s="17">
        <f>VLOOKUP(CONCATENATE($A65,".data"), 'Random noise 0'!$A$1:$AG$235, 15, FALSE)</f>
        <v>5</v>
      </c>
      <c r="F65" s="17">
        <f>VLOOKUP(CONCATENATE($A65,".data"), 'Random noise 0'!$A$1:$AG$235, 17, FALSE)</f>
        <v>0.7</v>
      </c>
      <c r="G65" s="17" t="str">
        <f>VLOOKUP(CONCATENATE($A65,".data"), 'Random noise 0'!$A$1:$AG$235, 27, FALSE)</f>
        <v>6.54998457 - x0</v>
      </c>
      <c r="H65" s="17">
        <f t="shared" si="3"/>
        <v>1</v>
      </c>
      <c r="I65" s="17">
        <f t="shared" si="4"/>
        <v>1</v>
      </c>
      <c r="J65" s="4">
        <f t="shared" si="5"/>
        <v>1</v>
      </c>
      <c r="K65" s="3">
        <f>VLOOKUP(CONCATENATE($A65,".data"), 'Random noise 0.001'!$A$1:$AG$235, 31, FALSE)</f>
        <v>0.99994780000000005</v>
      </c>
      <c r="L65" s="17">
        <f>VLOOKUP(CONCATENATE($A65,".data"), 'Random noise 0.001'!$A$1:$AG$235, 33, FALSE)</f>
        <v>2.11736E-3</v>
      </c>
      <c r="M65" s="17">
        <f>VLOOKUP(CONCATENATE($A65,".data"), 'Random noise 0.001'!$A$1:$AG$235, 15, FALSE)</f>
        <v>5</v>
      </c>
      <c r="N65" s="17">
        <f>VLOOKUP(CONCATENATE($A65,".data"), 'Random noise 0.001'!$A$1:$AG$235, 17, FALSE)</f>
        <v>0.5</v>
      </c>
      <c r="O65" s="17" t="str">
        <f>VLOOKUP(CONCATENATE($A65,".data"), 'Random noise 0.001'!$A$1:$AG$235, 27, FALSE)</f>
        <v>6.553 - 1.002*x0</v>
      </c>
      <c r="P65" s="17">
        <f t="shared" si="6"/>
        <v>1</v>
      </c>
      <c r="Q65" s="17">
        <f t="shared" si="7"/>
        <v>0</v>
      </c>
      <c r="R65" s="4">
        <f t="shared" si="8"/>
        <v>0</v>
      </c>
      <c r="S65" s="3">
        <f>VLOOKUP(CONCATENATE($A65,".data"), 'Random noise 0.01'!$A$1:$AG$235, 31, FALSE)</f>
        <v>0.99086046000000005</v>
      </c>
      <c r="T65" s="17">
        <f>VLOOKUP(CONCATENATE($A65,".data"), 'Random noise 0.01'!$A$1:$AG$235, 33, FALSE)</f>
        <v>2.8018319999999999E-2</v>
      </c>
      <c r="U65" s="17">
        <f>VLOOKUP(CONCATENATE($A65,".data"), 'Random noise 0.01'!$A$1:$AG$235, 15, FALSE)</f>
        <v>11</v>
      </c>
      <c r="V65" s="17">
        <f>VLOOKUP(CONCATENATE($A65,".data"), 'Random noise 0.01'!$A$1:$AG$235, 17, FALSE)</f>
        <v>110.8</v>
      </c>
      <c r="W65" s="17" t="str">
        <f>VLOOKUP(CONCATENATE($A65,".data"), 'Random noise 0.01'!$A$1:$AG$235, 27, FALSE)</f>
        <v>-1.11*x0 + 0.07*cos(x0**(-0.5)) + 6.62</v>
      </c>
      <c r="X65" s="17">
        <f t="shared" si="9"/>
        <v>0</v>
      </c>
      <c r="Y65" s="17">
        <f t="shared" si="10"/>
        <v>0</v>
      </c>
      <c r="Z65" s="4">
        <f t="shared" si="11"/>
        <v>0</v>
      </c>
    </row>
    <row r="66" spans="1:26" x14ac:dyDescent="0.25">
      <c r="A66" t="s">
        <v>958</v>
      </c>
      <c r="B66" s="12" t="s">
        <v>959</v>
      </c>
      <c r="C66" s="3">
        <f>VLOOKUP(CONCATENATE($A66,".data"), 'Random noise 0'!$A$1:$AG$235, 31, FALSE)</f>
        <v>1</v>
      </c>
      <c r="D66" s="17">
        <f>VLOOKUP(CONCATENATE($A66,".data"), 'Random noise 0'!$A$1:$AG$235, 33, FALSE)</f>
        <v>0</v>
      </c>
      <c r="E66" s="17">
        <f>VLOOKUP(CONCATENATE($A66,".data"), 'Random noise 0'!$A$1:$AG$235, 15, FALSE)</f>
        <v>11</v>
      </c>
      <c r="F66" s="17">
        <f>VLOOKUP(CONCATENATE($A66,".data"), 'Random noise 0'!$A$1:$AG$235, 17, FALSE)</f>
        <v>2.9</v>
      </c>
      <c r="G66" s="17" t="str">
        <f>VLOOKUP(CONCATENATE($A66,".data"), 'Random noise 0'!$A$1:$AG$235, 27, FALSE)</f>
        <v>0.25*x0**3 + 0.25*x0**2</v>
      </c>
      <c r="H66" s="17">
        <f t="shared" si="3"/>
        <v>1</v>
      </c>
      <c r="I66" s="17">
        <f t="shared" si="4"/>
        <v>1</v>
      </c>
      <c r="J66" s="4">
        <f t="shared" si="5"/>
        <v>1</v>
      </c>
      <c r="K66" s="3">
        <f>VLOOKUP(CONCATENATE($A66,".data"), 'Random noise 0.001'!$A$1:$AG$235, 31, FALSE)</f>
        <v>1</v>
      </c>
      <c r="L66" s="17">
        <f>VLOOKUP(CONCATENATE($A66,".data"), 'Random noise 0.001'!$A$1:$AG$235, 33, FALSE)</f>
        <v>0</v>
      </c>
      <c r="M66" s="17">
        <f>VLOOKUP(CONCATENATE($A66,".data"), 'Random noise 0.001'!$A$1:$AG$235, 15, FALSE)</f>
        <v>11</v>
      </c>
      <c r="N66" s="17">
        <f>VLOOKUP(CONCATENATE($A66,".data"), 'Random noise 0.001'!$A$1:$AG$235, 17, FALSE)</f>
        <v>2.4</v>
      </c>
      <c r="O66" s="17" t="str">
        <f>VLOOKUP(CONCATENATE($A66,".data"), 'Random noise 0.001'!$A$1:$AG$235, 27, FALSE)</f>
        <v>0.25*x0**3 + 0.25*x0**2</v>
      </c>
      <c r="P66" s="17">
        <f t="shared" si="6"/>
        <v>1</v>
      </c>
      <c r="Q66" s="17">
        <f t="shared" si="7"/>
        <v>1</v>
      </c>
      <c r="R66" s="4">
        <f t="shared" si="8"/>
        <v>1</v>
      </c>
      <c r="S66" s="3">
        <f>VLOOKUP(CONCATENATE($A66,".data"), 'Random noise 0.01'!$A$1:$AG$235, 31, FALSE)</f>
        <v>1</v>
      </c>
      <c r="T66" s="17">
        <f>VLOOKUP(CONCATENATE($A66,".data"), 'Random noise 0.01'!$A$1:$AG$235, 33, FALSE)</f>
        <v>0</v>
      </c>
      <c r="U66" s="17">
        <f>VLOOKUP(CONCATENATE($A66,".data"), 'Random noise 0.01'!$A$1:$AG$235, 15, FALSE)</f>
        <v>11</v>
      </c>
      <c r="V66" s="17">
        <f>VLOOKUP(CONCATENATE($A66,".data"), 'Random noise 0.01'!$A$1:$AG$235, 17, FALSE)</f>
        <v>2.2999999999999998</v>
      </c>
      <c r="W66" s="17" t="str">
        <f>VLOOKUP(CONCATENATE($A66,".data"), 'Random noise 0.01'!$A$1:$AG$235, 27, FALSE)</f>
        <v>0.25*x0**3 + 0.25*x0**2</v>
      </c>
      <c r="X66" s="17">
        <f t="shared" si="9"/>
        <v>1</v>
      </c>
      <c r="Y66" s="17">
        <f t="shared" si="10"/>
        <v>1</v>
      </c>
      <c r="Z66" s="4">
        <f t="shared" si="11"/>
        <v>1</v>
      </c>
    </row>
    <row r="67" spans="1:26" x14ac:dyDescent="0.25">
      <c r="A67" t="s">
        <v>960</v>
      </c>
      <c r="B67" s="12" t="s">
        <v>961</v>
      </c>
      <c r="C67" s="3">
        <f>VLOOKUP(CONCATENATE($A67,".data"), 'Random noise 0'!$A$1:$AG$235, 31, FALSE)</f>
        <v>1</v>
      </c>
      <c r="D67" s="17">
        <f>VLOOKUP(CONCATENATE($A67,".data"), 'Random noise 0'!$A$1:$AG$235, 33, FALSE)</f>
        <v>6.4908300000000004E-3</v>
      </c>
      <c r="E67" s="17">
        <f>VLOOKUP(CONCATENATE($A67,".data"), 'Random noise 0'!$A$1:$AG$235, 15, FALSE)</f>
        <v>5</v>
      </c>
      <c r="F67" s="17">
        <f>VLOOKUP(CONCATENATE($A67,".data"), 'Random noise 0'!$A$1:$AG$235, 17, FALSE)</f>
        <v>0.8</v>
      </c>
      <c r="G67" s="17" t="str">
        <f>VLOOKUP(CONCATENATE($A67,".data"), 'Random noise 0'!$A$1:$AG$235, 27, FALSE)</f>
        <v>0.2143883/x0**2</v>
      </c>
      <c r="H67" s="17">
        <f t="shared" si="3"/>
        <v>1</v>
      </c>
      <c r="I67" s="17">
        <f t="shared" si="4"/>
        <v>0</v>
      </c>
      <c r="J67" s="4">
        <f t="shared" si="5"/>
        <v>0</v>
      </c>
      <c r="K67" s="3">
        <f>VLOOKUP(CONCATENATE($A67,".data"), 'Random noise 0.001'!$A$1:$AG$235, 31, FALSE)</f>
        <v>-0.20270919000000001</v>
      </c>
      <c r="L67" s="17">
        <f>VLOOKUP(CONCATENATE($A67,".data"), 'Random noise 0.001'!$A$1:$AG$235, 33, FALSE)</f>
        <v>385042.38218473003</v>
      </c>
      <c r="M67" s="17">
        <f>VLOOKUP(CONCATENATE($A67,".data"), 'Random noise 0.001'!$A$1:$AG$235, 15, FALSE)</f>
        <v>20</v>
      </c>
      <c r="N67" s="17">
        <f>VLOOKUP(CONCATENATE($A67,".data"), 'Random noise 0.001'!$A$1:$AG$235, 17, FALSE)</f>
        <v>134.30000000000001</v>
      </c>
      <c r="O67" s="17" t="str">
        <f>VLOOKUP(CONCATENATE($A67,".data"), 'Random noise 0.001'!$A$1:$AG$235, 27, FALSE)</f>
        <v>275560.704*(x0**0.5 + 1)**((x0 + 1)**(-50)) - 274763.583 - 162.242/x0</v>
      </c>
      <c r="P67" s="17">
        <f t="shared" si="6"/>
        <v>0</v>
      </c>
      <c r="Q67" s="17">
        <f t="shared" si="7"/>
        <v>0</v>
      </c>
      <c r="R67" s="4">
        <f t="shared" si="8"/>
        <v>0</v>
      </c>
      <c r="S67" s="3">
        <f>VLOOKUP(CONCATENATE($A67,".data"), 'Random noise 0.01'!$A$1:$AG$235, 31, FALSE)</f>
        <v>2.42924E-3</v>
      </c>
      <c r="T67" s="17">
        <f>VLOOKUP(CONCATENATE($A67,".data"), 'Random noise 0.01'!$A$1:$AG$235, 33, FALSE)</f>
        <v>350671.18152893998</v>
      </c>
      <c r="U67" s="17">
        <f>VLOOKUP(CONCATENATE($A67,".data"), 'Random noise 0.01'!$A$1:$AG$235, 15, FALSE)</f>
        <v>41</v>
      </c>
      <c r="V67" s="17">
        <f>VLOOKUP(CONCATENATE($A67,".data"), 'Random noise 0.01'!$A$1:$AG$235, 17, FALSE)</f>
        <v>189.4</v>
      </c>
      <c r="W67" s="17" t="str">
        <f>VLOOKUP(CONCATENATE($A67,".data"), 'Random noise 0.01'!$A$1:$AG$235, 27, FALSE)</f>
        <v>-26285.84*x0**x0*sin(x0 - 5.5*x0**(9*x0)) + 364824.8*x0**x0 - 19829.18*sin(10*3.14**x0*x0**(9*x0)) - 1029881.39*cos(x0 + 9) - 1259916.81</v>
      </c>
      <c r="X67" s="17">
        <f t="shared" si="9"/>
        <v>0</v>
      </c>
      <c r="Y67" s="17">
        <f t="shared" si="10"/>
        <v>0</v>
      </c>
      <c r="Z67" s="4">
        <f t="shared" si="11"/>
        <v>0</v>
      </c>
    </row>
    <row r="68" spans="1:26" x14ac:dyDescent="0.25">
      <c r="A68" t="s">
        <v>962</v>
      </c>
      <c r="B68" s="12" t="s">
        <v>963</v>
      </c>
      <c r="C68" s="3">
        <f>VLOOKUP(CONCATENATE($A68,".data"), 'Random noise 0'!$A$1:$AG$235, 31, FALSE)</f>
        <v>1</v>
      </c>
      <c r="D68" s="17">
        <f>VLOOKUP(CONCATENATE($A68,".data"), 'Random noise 0'!$A$1:$AG$235, 33, FALSE)</f>
        <v>0</v>
      </c>
      <c r="E68" s="17">
        <f>VLOOKUP(CONCATENATE($A68,".data"), 'Random noise 0'!$A$1:$AG$235, 15, FALSE)</f>
        <v>8</v>
      </c>
      <c r="F68" s="17">
        <f>VLOOKUP(CONCATENATE($A68,".data"), 'Random noise 0'!$A$1:$AG$235, 17, FALSE)</f>
        <v>1.8</v>
      </c>
      <c r="G68" s="17" t="str">
        <f>VLOOKUP(CONCATENATE($A68,".data"), 'Random noise 0'!$A$1:$AG$235, 27, FALSE)</f>
        <v>2*cos(x0)**2 - 0.14436565</v>
      </c>
      <c r="H68" s="17">
        <f t="shared" si="3"/>
        <v>1</v>
      </c>
      <c r="I68" s="17">
        <f t="shared" si="4"/>
        <v>1</v>
      </c>
      <c r="J68" s="4">
        <f t="shared" si="5"/>
        <v>1</v>
      </c>
      <c r="K68" s="3">
        <f>VLOOKUP(CONCATENATE($A68,".data"), 'Random noise 0.001'!$A$1:$AG$235, 31, FALSE)</f>
        <v>0.99999377</v>
      </c>
      <c r="L68" s="17">
        <f>VLOOKUP(CONCATENATE($A68,".data"), 'Random noise 0.001'!$A$1:$AG$235, 33, FALSE)</f>
        <v>1.12148E-3</v>
      </c>
      <c r="M68" s="17">
        <f>VLOOKUP(CONCATENATE($A68,".data"), 'Random noise 0.001'!$A$1:$AG$235, 15, FALSE)</f>
        <v>8</v>
      </c>
      <c r="N68" s="17">
        <f>VLOOKUP(CONCATENATE($A68,".data"), 'Random noise 0.001'!$A$1:$AG$235, 17, FALSE)</f>
        <v>2</v>
      </c>
      <c r="O68" s="17" t="str">
        <f>VLOOKUP(CONCATENATE($A68,".data"), 'Random noise 0.001'!$A$1:$AG$235, 27, FALSE)</f>
        <v>2.001*cos(x0)**2 - 0.144</v>
      </c>
      <c r="P68" s="17">
        <f t="shared" si="6"/>
        <v>1</v>
      </c>
      <c r="Q68" s="17">
        <f t="shared" si="7"/>
        <v>0</v>
      </c>
      <c r="R68" s="4">
        <f t="shared" si="8"/>
        <v>0</v>
      </c>
      <c r="S68" s="3">
        <f>VLOOKUP(CONCATENATE($A68,".data"), 'Random noise 0.01'!$A$1:$AG$235, 31, FALSE)</f>
        <v>0.99972194000000003</v>
      </c>
      <c r="T68" s="17">
        <f>VLOOKUP(CONCATENATE($A68,".data"), 'Random noise 0.01'!$A$1:$AG$235, 33, FALSE)</f>
        <v>7.4895400000000003E-3</v>
      </c>
      <c r="U68" s="17">
        <f>VLOOKUP(CONCATENATE($A68,".data"), 'Random noise 0.01'!$A$1:$AG$235, 15, FALSE)</f>
        <v>11</v>
      </c>
      <c r="V68" s="17">
        <f>VLOOKUP(CONCATENATE($A68,".data"), 'Random noise 0.01'!$A$1:$AG$235, 17, FALSE)</f>
        <v>1.7</v>
      </c>
      <c r="W68" s="17" t="str">
        <f>VLOOKUP(CONCATENATE($A68,".data"), 'Random noise 0.01'!$A$1:$AG$235, 27, FALSE)</f>
        <v>-0.28*x0 - 1.39*sin(x0**2) + 1.88</v>
      </c>
      <c r="X68" s="17">
        <f t="shared" si="9"/>
        <v>1</v>
      </c>
      <c r="Y68" s="17">
        <f t="shared" si="10"/>
        <v>0</v>
      </c>
      <c r="Z68" s="4">
        <f t="shared" si="11"/>
        <v>0</v>
      </c>
    </row>
    <row r="69" spans="1:26" x14ac:dyDescent="0.25">
      <c r="A69" t="s">
        <v>964</v>
      </c>
      <c r="B69" s="12" t="s">
        <v>965</v>
      </c>
      <c r="C69" s="3">
        <f>VLOOKUP(CONCATENATE($A69,".data"), 'Random noise 0'!$A$1:$AG$235, 31, FALSE)</f>
        <v>1</v>
      </c>
      <c r="D69" s="17">
        <f>VLOOKUP(CONCATENATE($A69,".data"), 'Random noise 0'!$A$1:$AG$235, 33, FALSE)</f>
        <v>0</v>
      </c>
      <c r="E69" s="17">
        <f>VLOOKUP(CONCATENATE($A69,".data"), 'Random noise 0'!$A$1:$AG$235, 15, FALSE)</f>
        <v>15</v>
      </c>
      <c r="F69" s="17">
        <f>VLOOKUP(CONCATENATE($A69,".data"), 'Random noise 0'!$A$1:$AG$235, 17, FALSE)</f>
        <v>6.5</v>
      </c>
      <c r="G69" s="17" t="str">
        <f>VLOOKUP(CONCATENATE($A69,".data"), 'Random noise 0'!$A$1:$AG$235, 27, FALSE)</f>
        <v>x0*x1 + 10*x0 + x1*log(x0) + 10*log(x0)</v>
      </c>
      <c r="H69" s="17">
        <f t="shared" ref="H69:H132" si="12">IF(C69&gt;0.999,1,0)</f>
        <v>1</v>
      </c>
      <c r="I69" s="17">
        <f t="shared" ref="I69:I132" si="13">IF(AND(C69=1, D69&lt;0.000001),1,IF(AND(C69&gt;0.999,D69&lt;0.001),"?",0))</f>
        <v>1</v>
      </c>
      <c r="J69" s="4">
        <f t="shared" ref="J69:J132" si="14">IF(I69&lt;&gt;"?",I69,"")</f>
        <v>1</v>
      </c>
      <c r="K69" s="3">
        <f>VLOOKUP(CONCATENATE($A69,".data"), 'Random noise 0.001'!$A$1:$AG$235, 31, FALSE)</f>
        <v>0.99999958</v>
      </c>
      <c r="L69" s="17">
        <f>VLOOKUP(CONCATENATE($A69,".data"), 'Random noise 0.001'!$A$1:$AG$235, 33, FALSE)</f>
        <v>8.8891400000000002E-3</v>
      </c>
      <c r="M69" s="17">
        <f>VLOOKUP(CONCATENATE($A69,".data"), 'Random noise 0.001'!$A$1:$AG$235, 15, FALSE)</f>
        <v>17</v>
      </c>
      <c r="N69" s="17">
        <f>VLOOKUP(CONCATENATE($A69,".data"), 'Random noise 0.001'!$A$1:$AG$235, 17, FALSE)</f>
        <v>5</v>
      </c>
      <c r="O69" s="17" t="str">
        <f>VLOOKUP(CONCATENATE($A69,".data"), 'Random noise 0.001'!$A$1:$AG$235, 27, FALSE)</f>
        <v>0.961*x0*x1 + 10.012*x0 + 0.999*x1*log(x0) + 10.003*log(x0)</v>
      </c>
      <c r="P69" s="17">
        <f t="shared" ref="P69:P132" si="15">IF(K69&gt;0.999,1,0)</f>
        <v>1</v>
      </c>
      <c r="Q69" s="17">
        <f t="shared" ref="Q69:Q132" si="16">IF(AND(K69=1, L69&lt;0.000001),1,IF(AND(K69&gt;0.999,L69&lt;0.001),"?",0))</f>
        <v>0</v>
      </c>
      <c r="R69" s="4">
        <f t="shared" ref="R69:R132" si="17">IF(Q69&lt;&gt;"?",Q69,"")</f>
        <v>0</v>
      </c>
      <c r="S69" s="3">
        <f>VLOOKUP(CONCATENATE($A69,".data"), 'Random noise 0.01'!$A$1:$AG$235, 31, FALSE)</f>
        <v>0.99997590000000003</v>
      </c>
      <c r="T69" s="17">
        <f>VLOOKUP(CONCATENATE($A69,".data"), 'Random noise 0.01'!$A$1:$AG$235, 33, FALSE)</f>
        <v>6.7736790000000005E-2</v>
      </c>
      <c r="U69" s="17">
        <f>VLOOKUP(CONCATENATE($A69,".data"), 'Random noise 0.01'!$A$1:$AG$235, 15, FALSE)</f>
        <v>17</v>
      </c>
      <c r="V69" s="17">
        <f>VLOOKUP(CONCATENATE($A69,".data"), 'Random noise 0.01'!$A$1:$AG$235, 17, FALSE)</f>
        <v>6.7</v>
      </c>
      <c r="W69" s="17" t="str">
        <f>VLOOKUP(CONCATENATE($A69,".data"), 'Random noise 0.01'!$A$1:$AG$235, 27, FALSE)</f>
        <v>10.34*x0 + 1.32*x1*log(x0) + 0.76*x1 + 9.9*log(x0) - 0.21</v>
      </c>
      <c r="X69" s="17">
        <f t="shared" ref="X69:X132" si="18">IF(S69&gt;0.999,1,0)</f>
        <v>1</v>
      </c>
      <c r="Y69" s="17">
        <f t="shared" ref="Y69:Y132" si="19">IF(AND(S69=1, T69&lt;0.000001),1,IF(AND(S69&gt;0.999,T69&lt;0.001),"?",0))</f>
        <v>0</v>
      </c>
      <c r="Z69" s="4">
        <f t="shared" ref="Z69:Z132" si="20">IF(Y69&lt;&gt;"?",Y69,"")</f>
        <v>0</v>
      </c>
    </row>
    <row r="70" spans="1:26" x14ac:dyDescent="0.25">
      <c r="A70" t="s">
        <v>966</v>
      </c>
      <c r="B70" s="12" t="s">
        <v>967</v>
      </c>
      <c r="C70" s="3">
        <f>VLOOKUP(CONCATENATE($A70,".data"), 'Random noise 0'!$A$1:$AG$235, 31, FALSE)</f>
        <v>1</v>
      </c>
      <c r="D70" s="17">
        <f>VLOOKUP(CONCATENATE($A70,".data"), 'Random noise 0'!$A$1:$AG$235, 33, FALSE)</f>
        <v>2E-8</v>
      </c>
      <c r="E70" s="17">
        <f>VLOOKUP(CONCATENATE($A70,".data"), 'Random noise 0'!$A$1:$AG$235, 15, FALSE)</f>
        <v>8</v>
      </c>
      <c r="F70" s="17">
        <f>VLOOKUP(CONCATENATE($A70,".data"), 'Random noise 0'!$A$1:$AG$235, 17, FALSE)</f>
        <v>6.3</v>
      </c>
      <c r="G70" s="17" t="str">
        <f>VLOOKUP(CONCATENATE($A70,".data"), 'Random noise 0'!$A$1:$AG$235, 27, FALSE)</f>
        <v>0.31830989*exp(2*x1)*log(x0)</v>
      </c>
      <c r="H70" s="17">
        <f t="shared" si="12"/>
        <v>1</v>
      </c>
      <c r="I70" s="17">
        <f t="shared" si="13"/>
        <v>1</v>
      </c>
      <c r="J70" s="4">
        <v>1</v>
      </c>
      <c r="K70" s="3">
        <f>VLOOKUP(CONCATENATE($A70,".data"), 'Random noise 0.001'!$A$1:$AG$235, 31, FALSE)</f>
        <v>0.99999680000000002</v>
      </c>
      <c r="L70" s="17">
        <f>VLOOKUP(CONCATENATE($A70,".data"), 'Random noise 0.001'!$A$1:$AG$235, 33, FALSE)</f>
        <v>2.4227799999999998E-3</v>
      </c>
      <c r="M70" s="17">
        <f>VLOOKUP(CONCATENATE($A70,".data"), 'Random noise 0.001'!$A$1:$AG$235, 15, FALSE)</f>
        <v>10</v>
      </c>
      <c r="N70" s="17">
        <f>VLOOKUP(CONCATENATE($A70,".data"), 'Random noise 0.001'!$A$1:$AG$235, 17, FALSE)</f>
        <v>6.2</v>
      </c>
      <c r="O70" s="17" t="str">
        <f>VLOOKUP(CONCATENATE($A70,".data"), 'Random noise 0.001'!$A$1:$AG$235, 27, FALSE)</f>
        <v>0.318*exp(2*x1)*log(x0) + 0.001</v>
      </c>
      <c r="P70" s="17">
        <f t="shared" si="15"/>
        <v>1</v>
      </c>
      <c r="Q70" s="17">
        <f t="shared" si="16"/>
        <v>0</v>
      </c>
      <c r="R70" s="4">
        <f t="shared" si="17"/>
        <v>0</v>
      </c>
      <c r="S70" s="3">
        <f>VLOOKUP(CONCATENATE($A70,".data"), 'Random noise 0.01'!$A$1:$AG$235, 31, FALSE)</f>
        <v>0.9999614</v>
      </c>
      <c r="T70" s="17">
        <f>VLOOKUP(CONCATENATE($A70,".data"), 'Random noise 0.01'!$A$1:$AG$235, 33, FALSE)</f>
        <v>8.4157199999999998E-3</v>
      </c>
      <c r="U70" s="17">
        <f>VLOOKUP(CONCATENATE($A70,".data"), 'Random noise 0.01'!$A$1:$AG$235, 15, FALSE)</f>
        <v>10</v>
      </c>
      <c r="V70" s="17">
        <f>VLOOKUP(CONCATENATE($A70,".data"), 'Random noise 0.01'!$A$1:$AG$235, 17, FALSE)</f>
        <v>6.1</v>
      </c>
      <c r="W70" s="17" t="str">
        <f>VLOOKUP(CONCATENATE($A70,".data"), 'Random noise 0.01'!$A$1:$AG$235, 27, FALSE)</f>
        <v>0.32*exp(2*x1)*log(x0) + 0.01</v>
      </c>
      <c r="X70" s="17">
        <f t="shared" si="18"/>
        <v>1</v>
      </c>
      <c r="Y70" s="17">
        <f t="shared" si="19"/>
        <v>0</v>
      </c>
      <c r="Z70" s="4">
        <f t="shared" si="20"/>
        <v>0</v>
      </c>
    </row>
    <row r="71" spans="1:26" x14ac:dyDescent="0.25">
      <c r="A71" t="s">
        <v>968</v>
      </c>
      <c r="B71" s="12" t="s">
        <v>969</v>
      </c>
      <c r="C71" s="3">
        <f>VLOOKUP(CONCATENATE($A71,".data"), 'Random noise 0'!$A$1:$AG$235, 31, FALSE)</f>
        <v>0.99944747</v>
      </c>
      <c r="D71" s="17">
        <f>VLOOKUP(CONCATENATE($A71,".data"), 'Random noise 0'!$A$1:$AG$235, 33, FALSE)</f>
        <v>5.7404600000000002E-3</v>
      </c>
      <c r="E71" s="17">
        <f>VLOOKUP(CONCATENATE($A71,".data"), 'Random noise 0'!$A$1:$AG$235, 15, FALSE)</f>
        <v>18</v>
      </c>
      <c r="F71" s="17">
        <f>VLOOKUP(CONCATENATE($A71,".data"), 'Random noise 0'!$A$1:$AG$235, 17, FALSE)</f>
        <v>197.7</v>
      </c>
      <c r="G71" s="17" t="str">
        <f>VLOOKUP(CONCATENATE($A71,".data"), 'Random noise 0'!$A$1:$AG$235, 27, FALSE)</f>
        <v>-0.37075286*x0**2*x1**2 - 0.49406412*x0**2 - 0.44526053*x1 + 1.00913964</v>
      </c>
      <c r="H71" s="17">
        <f t="shared" si="12"/>
        <v>1</v>
      </c>
      <c r="I71" s="17">
        <f t="shared" si="13"/>
        <v>0</v>
      </c>
      <c r="J71" s="4">
        <f t="shared" si="14"/>
        <v>0</v>
      </c>
      <c r="K71" s="3">
        <f>VLOOKUP(CONCATENATE($A71,".data"), 'Random noise 0.001'!$A$1:$AG$235, 31, FALSE)</f>
        <v>0.99945302999999996</v>
      </c>
      <c r="L71" s="17">
        <f>VLOOKUP(CONCATENATE($A71,".data"), 'Random noise 0.001'!$A$1:$AG$235, 33, FALSE)</f>
        <v>5.7115400000000002E-3</v>
      </c>
      <c r="M71" s="17">
        <f>VLOOKUP(CONCATENATE($A71,".data"), 'Random noise 0.001'!$A$1:$AG$235, 15, FALSE)</f>
        <v>18</v>
      </c>
      <c r="N71" s="17">
        <f>VLOOKUP(CONCATENATE($A71,".data"), 'Random noise 0.001'!$A$1:$AG$235, 17, FALSE)</f>
        <v>5.7</v>
      </c>
      <c r="O71" s="17" t="str">
        <f>VLOOKUP(CONCATENATE($A71,".data"), 'Random noise 0.001'!$A$1:$AG$235, 27, FALSE)</f>
        <v>-0.37*x0**2*x1**2 - 0.494*x0**2 - 0.446*x1 + 1.01</v>
      </c>
      <c r="P71" s="17">
        <f t="shared" si="15"/>
        <v>1</v>
      </c>
      <c r="Q71" s="17">
        <f t="shared" si="16"/>
        <v>0</v>
      </c>
      <c r="R71" s="4">
        <f t="shared" si="17"/>
        <v>0</v>
      </c>
      <c r="S71" s="3">
        <f>VLOOKUP(CONCATENATE($A71,".data"), 'Random noise 0.01'!$A$1:$AG$235, 31, FALSE)</f>
        <v>0.99930571000000001</v>
      </c>
      <c r="T71" s="17">
        <f>VLOOKUP(CONCATENATE($A71,".data"), 'Random noise 0.01'!$A$1:$AG$235, 33, FALSE)</f>
        <v>6.4348699999999997E-3</v>
      </c>
      <c r="U71" s="17">
        <f>VLOOKUP(CONCATENATE($A71,".data"), 'Random noise 0.01'!$A$1:$AG$235, 15, FALSE)</f>
        <v>18</v>
      </c>
      <c r="V71" s="17">
        <f>VLOOKUP(CONCATENATE($A71,".data"), 'Random noise 0.01'!$A$1:$AG$235, 17, FALSE)</f>
        <v>5.5</v>
      </c>
      <c r="W71" s="17" t="str">
        <f>VLOOKUP(CONCATENATE($A71,".data"), 'Random noise 0.01'!$A$1:$AG$235, 27, FALSE)</f>
        <v>-0.36*x0**2*x1**2 - 0.5*x0**2 - 0.45*x1 + 1.01</v>
      </c>
      <c r="X71" s="17">
        <f t="shared" si="18"/>
        <v>1</v>
      </c>
      <c r="Y71" s="17">
        <f t="shared" si="19"/>
        <v>0</v>
      </c>
      <c r="Z71" s="4">
        <f t="shared" si="20"/>
        <v>0</v>
      </c>
    </row>
    <row r="72" spans="1:26" x14ac:dyDescent="0.25">
      <c r="A72" t="s">
        <v>970</v>
      </c>
      <c r="B72" s="12" t="s">
        <v>971</v>
      </c>
      <c r="C72" s="3">
        <f>VLOOKUP(CONCATENATE($A72,".data"), 'Random noise 0'!$A$1:$AG$235, 31, FALSE)</f>
        <v>0.99999998999999995</v>
      </c>
      <c r="D72" s="17">
        <f>VLOOKUP(CONCATENATE($A72,".data"), 'Random noise 0'!$A$1:$AG$235, 33, FALSE)</f>
        <v>0.44046946999999997</v>
      </c>
      <c r="E72" s="17">
        <f>VLOOKUP(CONCATENATE($A72,".data"), 'Random noise 0'!$A$1:$AG$235, 15, FALSE)</f>
        <v>58</v>
      </c>
      <c r="F72" s="17">
        <f>VLOOKUP(CONCATENATE($A72,".data"), 'Random noise 0'!$A$1:$AG$235, 17, FALSE)</f>
        <v>300.60000000000002</v>
      </c>
      <c r="G72" s="17" t="str">
        <f>VLOOKUP(CONCATENATE($A72,".data"), 'Random noise 0'!$A$1:$AG$235, 27, FALSE)</f>
        <v>36217.64220032*x0**10 + 3204.52474539*x0 + 0.94246959*log(x0**2*x1) - 199329.54650417*sin(x0)**15 - 17.29305167*sin(9.8696044*x0**2*(0.31830989 + 1/x0)**2 + x0**2 + x0*(x0 + 1)**2) - 3423.89514894 + 13709.52225595/(exp(x0) + 1)**2</v>
      </c>
      <c r="H72" s="17">
        <f t="shared" si="12"/>
        <v>1</v>
      </c>
      <c r="I72" s="17">
        <f t="shared" si="13"/>
        <v>0</v>
      </c>
      <c r="J72" s="4">
        <f t="shared" si="14"/>
        <v>0</v>
      </c>
      <c r="K72" s="3">
        <f>VLOOKUP(CONCATENATE($A72,".data"), 'Random noise 0.001'!$A$1:$AG$235, 31, FALSE)</f>
        <v>0.99984134999999996</v>
      </c>
      <c r="L72" s="17">
        <f>VLOOKUP(CONCATENATE($A72,".data"), 'Random noise 0.001'!$A$1:$AG$235, 33, FALSE)</f>
        <v>54.289643169999998</v>
      </c>
      <c r="M72" s="17">
        <f>VLOOKUP(CONCATENATE($A72,".data"), 'Random noise 0.001'!$A$1:$AG$235, 15, FALSE)</f>
        <v>30</v>
      </c>
      <c r="N72" s="17">
        <f>VLOOKUP(CONCATENATE($A72,".data"), 'Random noise 0.001'!$A$1:$AG$235, 17, FALSE)</f>
        <v>205.8</v>
      </c>
      <c r="O72" s="17" t="str">
        <f>VLOOKUP(CONCATENATE($A72,".data"), 'Random noise 0.001'!$A$1:$AG$235, 27, FALSE)</f>
        <v>157134.719*sin(x0)**17 - 6107.131 + 6107.107/cos(x0**2)**2 - 0.032/x1 - 15040.853*sin(x0)**15/x0**10</v>
      </c>
      <c r="P72" s="17">
        <f t="shared" si="15"/>
        <v>1</v>
      </c>
      <c r="Q72" s="17">
        <f t="shared" si="16"/>
        <v>0</v>
      </c>
      <c r="R72" s="4">
        <f t="shared" si="17"/>
        <v>0</v>
      </c>
      <c r="S72" s="3">
        <f>VLOOKUP(CONCATENATE($A72,".data"), 'Random noise 0.01'!$A$1:$AG$235, 31, FALSE)</f>
        <v>0.99998041999999998</v>
      </c>
      <c r="T72" s="17">
        <f>VLOOKUP(CONCATENATE($A72,".data"), 'Random noise 0.01'!$A$1:$AG$235, 33, FALSE)</f>
        <v>19.070262889999999</v>
      </c>
      <c r="U72" s="17">
        <f>VLOOKUP(CONCATENATE($A72,".data"), 'Random noise 0.01'!$A$1:$AG$235, 15, FALSE)</f>
        <v>26</v>
      </c>
      <c r="V72" s="17">
        <f>VLOOKUP(CONCATENATE($A72,".data"), 'Random noise 0.01'!$A$1:$AG$235, 17, FALSE)</f>
        <v>186.3</v>
      </c>
      <c r="W72" s="17" t="str">
        <f>VLOOKUP(CONCATENATE($A72,".data"), 'Random noise 0.01'!$A$1:$AG$235, 27, FALSE)</f>
        <v>28649.53*x0**10 - 20246.59*x0 + 14846.3*sin(x0**4 + x0**1.5) + 34511.19*cos(x0 - 0.5) - 30256.7</v>
      </c>
      <c r="X72" s="17">
        <f t="shared" si="18"/>
        <v>1</v>
      </c>
      <c r="Y72" s="17">
        <f t="shared" si="19"/>
        <v>0</v>
      </c>
      <c r="Z72" s="4">
        <f t="shared" si="20"/>
        <v>0</v>
      </c>
    </row>
    <row r="73" spans="1:26" x14ac:dyDescent="0.25">
      <c r="A73" t="s">
        <v>972</v>
      </c>
      <c r="B73" s="12" t="s">
        <v>973</v>
      </c>
      <c r="C73" s="3">
        <f>VLOOKUP(CONCATENATE($A73,".data"), 'Random noise 0'!$A$1:$AG$235, 31, FALSE)</f>
        <v>0.99862835000000005</v>
      </c>
      <c r="D73" s="17">
        <f>VLOOKUP(CONCATENATE($A73,".data"), 'Random noise 0'!$A$1:$AG$235, 33, FALSE)</f>
        <v>3.9282610000000003E-2</v>
      </c>
      <c r="E73" s="17">
        <f>VLOOKUP(CONCATENATE($A73,".data"), 'Random noise 0'!$A$1:$AG$235, 15, FALSE)</f>
        <v>18</v>
      </c>
      <c r="F73" s="17">
        <f>VLOOKUP(CONCATENATE($A73,".data"), 'Random noise 0'!$A$1:$AG$235, 17, FALSE)</f>
        <v>245.3</v>
      </c>
      <c r="G73" s="17" t="str">
        <f>VLOOKUP(CONCATENATE($A73,".data"), 'Random noise 0'!$A$1:$AG$235, 27, FALSE)</f>
        <v>1.81892821*x0 - 2.07408596*log(x1)*sin(sin(x0)**2) + 0.4066584*log(x1) - 0.78213959</v>
      </c>
      <c r="H73" s="17">
        <f t="shared" si="12"/>
        <v>0</v>
      </c>
      <c r="I73" s="17">
        <f t="shared" si="13"/>
        <v>0</v>
      </c>
      <c r="J73" s="4">
        <f t="shared" si="14"/>
        <v>0</v>
      </c>
      <c r="K73" s="3">
        <f>VLOOKUP(CONCATENATE($A73,".data"), 'Random noise 0.001'!$A$1:$AG$235, 31, FALSE)</f>
        <v>0.99867757999999995</v>
      </c>
      <c r="L73" s="17">
        <f>VLOOKUP(CONCATENATE($A73,".data"), 'Random noise 0.001'!$A$1:$AG$235, 33, FALSE)</f>
        <v>3.8571170000000002E-2</v>
      </c>
      <c r="M73" s="17">
        <f>VLOOKUP(CONCATENATE($A73,".data"), 'Random noise 0.001'!$A$1:$AG$235, 15, FALSE)</f>
        <v>20</v>
      </c>
      <c r="N73" s="17">
        <f>VLOOKUP(CONCATENATE($A73,".data"), 'Random noise 0.001'!$A$1:$AG$235, 17, FALSE)</f>
        <v>136</v>
      </c>
      <c r="O73" s="17" t="str">
        <f>VLOOKUP(CONCATENATE($A73,".data"), 'Random noise 0.001'!$A$1:$AG$235, 27, FALSE)</f>
        <v>1.821*x0 - 1.862*log(x1)*sin(1.134*sin(x0)**2) + 0.412*log(x1) - 0.777</v>
      </c>
      <c r="P73" s="17">
        <f t="shared" si="15"/>
        <v>0</v>
      </c>
      <c r="Q73" s="17">
        <f t="shared" si="16"/>
        <v>0</v>
      </c>
      <c r="R73" s="4">
        <f t="shared" si="17"/>
        <v>0</v>
      </c>
      <c r="S73" s="3">
        <f>VLOOKUP(CONCATENATE($A73,".data"), 'Random noise 0.01'!$A$1:$AG$235, 31, FALSE)</f>
        <v>0.99425713000000004</v>
      </c>
      <c r="T73" s="17">
        <f>VLOOKUP(CONCATENATE($A73,".data"), 'Random noise 0.01'!$A$1:$AG$235, 33, FALSE)</f>
        <v>8.0379160000000005E-2</v>
      </c>
      <c r="U73" s="17">
        <f>VLOOKUP(CONCATENATE($A73,".data"), 'Random noise 0.01'!$A$1:$AG$235, 15, FALSE)</f>
        <v>34</v>
      </c>
      <c r="V73" s="17">
        <f>VLOOKUP(CONCATENATE($A73,".data"), 'Random noise 0.01'!$A$1:$AG$235, 17, FALSE)</f>
        <v>30.6</v>
      </c>
      <c r="W73" s="17" t="str">
        <f>VLOOKUP(CONCATENATE($A73,".data"), 'Random noise 0.01'!$A$1:$AG$235, 27, FALSE)</f>
        <v>3.23*x0 - 3.06*x1*log(x1) + 2.03*(0.5*x0 - x1)**2 - 1.32*(-x0*x1 + sin(x0))**2*log(x1) - 2.66</v>
      </c>
      <c r="X73" s="17">
        <f t="shared" si="18"/>
        <v>0</v>
      </c>
      <c r="Y73" s="17">
        <f t="shared" si="19"/>
        <v>0</v>
      </c>
      <c r="Z73" s="4">
        <f t="shared" si="20"/>
        <v>0</v>
      </c>
    </row>
    <row r="74" spans="1:26" x14ac:dyDescent="0.25">
      <c r="A74" t="s">
        <v>974</v>
      </c>
      <c r="B74" s="12" t="s">
        <v>975</v>
      </c>
      <c r="C74" s="3">
        <f>VLOOKUP(CONCATENATE($A74,".data"), 'Random noise 0'!$A$1:$AG$235, 31, FALSE)</f>
        <v>1</v>
      </c>
      <c r="D74" s="17">
        <f>VLOOKUP(CONCATENATE($A74,".data"), 'Random noise 0'!$A$1:$AG$235, 33, FALSE)</f>
        <v>0</v>
      </c>
      <c r="E74" s="17">
        <f>VLOOKUP(CONCATENATE($A74,".data"), 'Random noise 0'!$A$1:$AG$235, 15, FALSE)</f>
        <v>8</v>
      </c>
      <c r="F74" s="17">
        <f>VLOOKUP(CONCATENATE($A74,".data"), 'Random noise 0'!$A$1:$AG$235, 17, FALSE)</f>
        <v>87.8</v>
      </c>
      <c r="G74" s="17" t="str">
        <f>VLOOKUP(CONCATENATE($A74,".data"), 'Random noise 0'!$A$1:$AG$235, 27, FALSE)</f>
        <v>cos(x0*x2 + 3.14159265*x1)</v>
      </c>
      <c r="H74" s="17">
        <f t="shared" si="12"/>
        <v>1</v>
      </c>
      <c r="I74" s="17">
        <f t="shared" si="13"/>
        <v>1</v>
      </c>
      <c r="J74" s="4">
        <f t="shared" si="14"/>
        <v>1</v>
      </c>
      <c r="K74" s="3">
        <f>VLOOKUP(CONCATENATE($A74,".data"), 'Random noise 0.001'!$A$1:$AG$235, 31, FALSE)</f>
        <v>0.99916643000000005</v>
      </c>
      <c r="L74" s="17">
        <f>VLOOKUP(CONCATENATE($A74,".data"), 'Random noise 0.001'!$A$1:$AG$235, 33, FALSE)</f>
        <v>1.9957599999999999E-2</v>
      </c>
      <c r="M74" s="17">
        <f>VLOOKUP(CONCATENATE($A74,".data"), 'Random noise 0.001'!$A$1:$AG$235, 15, FALSE)</f>
        <v>16</v>
      </c>
      <c r="N74" s="17">
        <f>VLOOKUP(CONCATENATE($A74,".data"), 'Random noise 0.001'!$A$1:$AG$235, 17, FALSE)</f>
        <v>32.5</v>
      </c>
      <c r="O74" s="17" t="str">
        <f>VLOOKUP(CONCATENATE($A74,".data"), 'Random noise 0.001'!$A$1:$AG$235, 27, FALSE)</f>
        <v>1.02*sin(8*2**(0.479*x1) + x0*x2) + 0.03</v>
      </c>
      <c r="P74" s="17">
        <f t="shared" si="15"/>
        <v>1</v>
      </c>
      <c r="Q74" s="17">
        <f t="shared" si="16"/>
        <v>0</v>
      </c>
      <c r="R74" s="4">
        <f t="shared" si="17"/>
        <v>0</v>
      </c>
      <c r="S74" s="3">
        <f>VLOOKUP(CONCATENATE($A74,".data"), 'Random noise 0.01'!$A$1:$AG$235, 31, FALSE)</f>
        <v>0.99907804</v>
      </c>
      <c r="T74" s="17">
        <f>VLOOKUP(CONCATENATE($A74,".data"), 'Random noise 0.01'!$A$1:$AG$235, 33, FALSE)</f>
        <v>2.0989029999999999E-2</v>
      </c>
      <c r="U74" s="17">
        <f>VLOOKUP(CONCATENATE($A74,".data"), 'Random noise 0.01'!$A$1:$AG$235, 15, FALSE)</f>
        <v>16</v>
      </c>
      <c r="V74" s="17">
        <f>VLOOKUP(CONCATENATE($A74,".data"), 'Random noise 0.01'!$A$1:$AG$235, 17, FALSE)</f>
        <v>31</v>
      </c>
      <c r="W74" s="17" t="str">
        <f>VLOOKUP(CONCATENATE($A74,".data"), 'Random noise 0.01'!$A$1:$AG$235, 27, FALSE)</f>
        <v>1.02*sin(8*2**(0.48*x1) + x0*x2) + 0.03</v>
      </c>
      <c r="X74" s="17">
        <f t="shared" si="18"/>
        <v>1</v>
      </c>
      <c r="Y74" s="17">
        <f t="shared" si="19"/>
        <v>0</v>
      </c>
      <c r="Z74" s="4">
        <f t="shared" si="20"/>
        <v>0</v>
      </c>
    </row>
    <row r="75" spans="1:26" x14ac:dyDescent="0.25">
      <c r="A75" t="s">
        <v>976</v>
      </c>
      <c r="B75" s="12" t="s">
        <v>977</v>
      </c>
      <c r="C75" s="3">
        <f>VLOOKUP(CONCATENATE($A75,".data"), 'Random noise 0'!$A$1:$AG$235, 31, FALSE)</f>
        <v>0.99939862000000002</v>
      </c>
      <c r="D75" s="17">
        <f>VLOOKUP(CONCATENATE($A75,".data"), 'Random noise 0'!$A$1:$AG$235, 33, FALSE)</f>
        <v>1.8086560000000002E-2</v>
      </c>
      <c r="E75" s="17">
        <f>VLOOKUP(CONCATENATE($A75,".data"), 'Random noise 0'!$A$1:$AG$235, 15, FALSE)</f>
        <v>24</v>
      </c>
      <c r="F75" s="17">
        <f>VLOOKUP(CONCATENATE($A75,".data"), 'Random noise 0'!$A$1:$AG$235, 17, FALSE)</f>
        <v>254.2</v>
      </c>
      <c r="G75" s="17" t="str">
        <f>VLOOKUP(CONCATENATE($A75,".data"), 'Random noise 0'!$A$1:$AG$235, 27, FALSE)</f>
        <v>0.37948201*x0 + 0.3755479*x1 - 0.6324346*x2**2*(x0 + x1)**2 + 0.57660131*exp(x0 + x1) + 0.37313722</v>
      </c>
      <c r="H75" s="17">
        <f t="shared" si="12"/>
        <v>1</v>
      </c>
      <c r="I75" s="17">
        <f t="shared" si="13"/>
        <v>0</v>
      </c>
      <c r="J75" s="4">
        <f t="shared" si="14"/>
        <v>0</v>
      </c>
      <c r="K75" s="3">
        <f>VLOOKUP(CONCATENATE($A75,".data"), 'Random noise 0.001'!$A$1:$AG$235, 31, FALSE)</f>
        <v>0.99941161999999995</v>
      </c>
      <c r="L75" s="17">
        <f>VLOOKUP(CONCATENATE($A75,".data"), 'Random noise 0.001'!$A$1:$AG$235, 33, FALSE)</f>
        <v>1.7889950000000002E-2</v>
      </c>
      <c r="M75" s="17">
        <f>VLOOKUP(CONCATENATE($A75,".data"), 'Random noise 0.001'!$A$1:$AG$235, 15, FALSE)</f>
        <v>24</v>
      </c>
      <c r="N75" s="17">
        <f>VLOOKUP(CONCATENATE($A75,".data"), 'Random noise 0.001'!$A$1:$AG$235, 17, FALSE)</f>
        <v>198.2</v>
      </c>
      <c r="O75" s="17" t="str">
        <f>VLOOKUP(CONCATENATE($A75,".data"), 'Random noise 0.001'!$A$1:$AG$235, 27, FALSE)</f>
        <v>0.378*x0 + 0.378*x1 - 0.633*x2**2*(x0 + x1)**2 + 0.576*exp(x0 + x1) + 0.373</v>
      </c>
      <c r="P75" s="17">
        <f t="shared" si="15"/>
        <v>1</v>
      </c>
      <c r="Q75" s="17">
        <f t="shared" si="16"/>
        <v>0</v>
      </c>
      <c r="R75" s="4">
        <f t="shared" si="17"/>
        <v>0</v>
      </c>
      <c r="S75" s="3">
        <f>VLOOKUP(CONCATENATE($A75,".data"), 'Random noise 0.01'!$A$1:$AG$235, 31, FALSE)</f>
        <v>0.99579393999999999</v>
      </c>
      <c r="T75" s="17">
        <f>VLOOKUP(CONCATENATE($A75,".data"), 'Random noise 0.01'!$A$1:$AG$235, 33, FALSE)</f>
        <v>4.7831940000000003E-2</v>
      </c>
      <c r="U75" s="17">
        <f>VLOOKUP(CONCATENATE($A75,".data"), 'Random noise 0.01'!$A$1:$AG$235, 15, FALSE)</f>
        <v>32</v>
      </c>
      <c r="V75" s="17">
        <f>VLOOKUP(CONCATENATE($A75,".data"), 'Random noise 0.01'!$A$1:$AG$235, 17, FALSE)</f>
        <v>23.5</v>
      </c>
      <c r="W75" s="17" t="str">
        <f>VLOOKUP(CONCATENATE($A75,".data"), 'Random noise 0.01'!$A$1:$AG$235, 27, FALSE)</f>
        <v>-1.59*x0*x1*x2**2 - 0.37*x0*x2 + 1.32*x0 - 0.41*x1*x2**2 + 1.29*x1 + 0.72*exp(1.29*x0*x1) + 0.16</v>
      </c>
      <c r="X75" s="17">
        <f t="shared" si="18"/>
        <v>0</v>
      </c>
      <c r="Y75" s="17">
        <f t="shared" si="19"/>
        <v>0</v>
      </c>
      <c r="Z75" s="4">
        <f t="shared" si="20"/>
        <v>0</v>
      </c>
    </row>
    <row r="76" spans="1:26" x14ac:dyDescent="0.25">
      <c r="A76" t="s">
        <v>978</v>
      </c>
      <c r="B76" s="12" t="s">
        <v>725</v>
      </c>
      <c r="C76" s="3">
        <f>VLOOKUP(CONCATENATE($A76,".data"), 'Random noise 0'!$A$1:$AG$235, 31, FALSE)</f>
        <v>1</v>
      </c>
      <c r="D76" s="17">
        <f>VLOOKUP(CONCATENATE($A76,".data"), 'Random noise 0'!$A$1:$AG$235, 33, FALSE)</f>
        <v>0</v>
      </c>
      <c r="E76" s="17">
        <f>VLOOKUP(CONCATENATE($A76,".data"), 'Random noise 0'!$A$1:$AG$235, 15, FALSE)</f>
        <v>8</v>
      </c>
      <c r="F76" s="17">
        <f>VLOOKUP(CONCATENATE($A76,".data"), 'Random noise 0'!$A$1:$AG$235, 17, FALSE)</f>
        <v>5.5</v>
      </c>
      <c r="G76" s="17" t="str">
        <f>VLOOKUP(CONCATENATE($A76,".data"), 'Random noise 0'!$A$1:$AG$235, 27, FALSE)</f>
        <v>x0 + x2 - exp(x1) - 1</v>
      </c>
      <c r="H76" s="17">
        <f t="shared" si="12"/>
        <v>1</v>
      </c>
      <c r="I76" s="17">
        <f t="shared" si="13"/>
        <v>1</v>
      </c>
      <c r="J76" s="4">
        <f t="shared" si="14"/>
        <v>1</v>
      </c>
      <c r="K76" s="3">
        <f>VLOOKUP(CONCATENATE($A76,".data"), 'Random noise 0.001'!$A$1:$AG$235, 31, FALSE)</f>
        <v>0.99999914000000001</v>
      </c>
      <c r="L76" s="17">
        <f>VLOOKUP(CONCATENATE($A76,".data"), 'Random noise 0.001'!$A$1:$AG$235, 33, FALSE)</f>
        <v>5.8602999999999997E-4</v>
      </c>
      <c r="M76" s="17">
        <f>VLOOKUP(CONCATENATE($A76,".data"), 'Random noise 0.001'!$A$1:$AG$235, 15, FALSE)</f>
        <v>10</v>
      </c>
      <c r="N76" s="17">
        <f>VLOOKUP(CONCATENATE($A76,".data"), 'Random noise 0.001'!$A$1:$AG$235, 17, FALSE)</f>
        <v>3.4</v>
      </c>
      <c r="O76" s="17" t="str">
        <f>VLOOKUP(CONCATENATE($A76,".data"), 'Random noise 0.001'!$A$1:$AG$235, 27, FALSE)</f>
        <v>x0 + 0.999*x2 - exp(x1) - 0.999</v>
      </c>
      <c r="P76" s="17">
        <f t="shared" si="15"/>
        <v>1</v>
      </c>
      <c r="Q76" s="17" t="str">
        <f t="shared" si="16"/>
        <v>?</v>
      </c>
      <c r="R76" s="4">
        <v>1</v>
      </c>
      <c r="S76" s="3">
        <f>VLOOKUP(CONCATENATE($A76,".data"), 'Random noise 0.01'!$A$1:$AG$235, 31, FALSE)</f>
        <v>0.99991395999999999</v>
      </c>
      <c r="T76" s="17">
        <f>VLOOKUP(CONCATENATE($A76,".data"), 'Random noise 0.01'!$A$1:$AG$235, 33, FALSE)</f>
        <v>5.8602599999999999E-3</v>
      </c>
      <c r="U76" s="17">
        <f>VLOOKUP(CONCATENATE($A76,".data"), 'Random noise 0.01'!$A$1:$AG$235, 15, FALSE)</f>
        <v>10</v>
      </c>
      <c r="V76" s="17">
        <f>VLOOKUP(CONCATENATE($A76,".data"), 'Random noise 0.01'!$A$1:$AG$235, 17, FALSE)</f>
        <v>3.5</v>
      </c>
      <c r="W76" s="17" t="str">
        <f>VLOOKUP(CONCATENATE($A76,".data"), 'Random noise 0.01'!$A$1:$AG$235, 27, FALSE)</f>
        <v>x0 + 0.99*x2 - exp(x1) - 0.99</v>
      </c>
      <c r="X76" s="17">
        <f t="shared" si="18"/>
        <v>1</v>
      </c>
      <c r="Y76" s="17">
        <f t="shared" si="19"/>
        <v>0</v>
      </c>
      <c r="Z76" s="4">
        <f t="shared" si="20"/>
        <v>0</v>
      </c>
    </row>
    <row r="77" spans="1:26" x14ac:dyDescent="0.25">
      <c r="A77" t="s">
        <v>979</v>
      </c>
      <c r="B77" s="12" t="s">
        <v>726</v>
      </c>
      <c r="C77" s="3">
        <f>VLOOKUP(CONCATENATE($A77,".data"), 'Random noise 0'!$A$1:$AG$235, 31, FALSE)</f>
        <v>1</v>
      </c>
      <c r="D77" s="17">
        <f>VLOOKUP(CONCATENATE($A77,".data"), 'Random noise 0'!$A$1:$AG$235, 33, FALSE)</f>
        <v>0</v>
      </c>
      <c r="E77" s="17">
        <f>VLOOKUP(CONCATENATE($A77,".data"), 'Random noise 0'!$A$1:$AG$235, 15, FALSE)</f>
        <v>8</v>
      </c>
      <c r="F77" s="17">
        <f>VLOOKUP(CONCATENATE($A77,".data"), 'Random noise 0'!$A$1:$AG$235, 17, FALSE)</f>
        <v>4.2</v>
      </c>
      <c r="G77" s="17" t="str">
        <f>VLOOKUP(CONCATENATE($A77,".data"), 'Random noise 0'!$A$1:$AG$235, 27, FALSE)</f>
        <v>log(x1) + x2/x0</v>
      </c>
      <c r="H77" s="17">
        <f t="shared" si="12"/>
        <v>1</v>
      </c>
      <c r="I77" s="17">
        <f t="shared" si="13"/>
        <v>1</v>
      </c>
      <c r="J77" s="4">
        <f t="shared" si="14"/>
        <v>1</v>
      </c>
      <c r="K77" s="3">
        <f>VLOOKUP(CONCATENATE($A77,".data"), 'Random noise 0.001'!$A$1:$AG$235, 31, FALSE)</f>
        <v>0.99999890999999996</v>
      </c>
      <c r="L77" s="17">
        <f>VLOOKUP(CONCATENATE($A77,".data"), 'Random noise 0.001'!$A$1:$AG$235, 33, FALSE)</f>
        <v>4.0617929999999997E-2</v>
      </c>
      <c r="M77" s="17">
        <f>VLOOKUP(CONCATENATE($A77,".data"), 'Random noise 0.001'!$A$1:$AG$235, 15, FALSE)</f>
        <v>12</v>
      </c>
      <c r="N77" s="17">
        <f>VLOOKUP(CONCATENATE($A77,".data"), 'Random noise 0.001'!$A$1:$AG$235, 17, FALSE)</f>
        <v>3.7</v>
      </c>
      <c r="O77" s="17" t="str">
        <f>VLOOKUP(CONCATENATE($A77,".data"), 'Random noise 0.001'!$A$1:$AG$235, 27, FALSE)</f>
        <v>1.006*log(x1) + 0.021 + 0.999*x2/x0</v>
      </c>
      <c r="P77" s="17">
        <f t="shared" si="15"/>
        <v>1</v>
      </c>
      <c r="Q77" s="17">
        <f t="shared" si="16"/>
        <v>0</v>
      </c>
      <c r="R77" s="4">
        <f t="shared" si="17"/>
        <v>0</v>
      </c>
      <c r="S77" s="3">
        <f>VLOOKUP(CONCATENATE($A77,".data"), 'Random noise 0.01'!$A$1:$AG$235, 31, FALSE)</f>
        <v>0.99996605000000005</v>
      </c>
      <c r="T77" s="17">
        <f>VLOOKUP(CONCATENATE($A77,".data"), 'Random noise 0.01'!$A$1:$AG$235, 33, FALSE)</f>
        <v>0.22666707999999999</v>
      </c>
      <c r="U77" s="17">
        <f>VLOOKUP(CONCATENATE($A77,".data"), 'Random noise 0.01'!$A$1:$AG$235, 15, FALSE)</f>
        <v>14</v>
      </c>
      <c r="V77" s="17">
        <f>VLOOKUP(CONCATENATE($A77,".data"), 'Random noise 0.01'!$A$1:$AG$235, 17, FALSE)</f>
        <v>5.2</v>
      </c>
      <c r="W77" s="17" t="str">
        <f>VLOOKUP(CONCATENATE($A77,".data"), 'Random noise 0.01'!$A$1:$AG$235, 27, FALSE)</f>
        <v>-0.5*x2 + 1.08*log(x1) + 0.48 + x2/x0</v>
      </c>
      <c r="X77" s="17">
        <f t="shared" si="18"/>
        <v>1</v>
      </c>
      <c r="Y77" s="17">
        <f t="shared" si="19"/>
        <v>0</v>
      </c>
      <c r="Z77" s="4">
        <f t="shared" si="20"/>
        <v>0</v>
      </c>
    </row>
    <row r="78" spans="1:26" x14ac:dyDescent="0.25">
      <c r="A78" t="s">
        <v>980</v>
      </c>
      <c r="B78" s="12" t="s">
        <v>981</v>
      </c>
      <c r="C78" s="3">
        <f>VLOOKUP(CONCATENATE($A78,".data"), 'Random noise 0'!$A$1:$AG$235, 31, FALSE)</f>
        <v>0.99842553999999994</v>
      </c>
      <c r="D78" s="17">
        <f>VLOOKUP(CONCATENATE($A78,".data"), 'Random noise 0'!$A$1:$AG$235, 33, FALSE)</f>
        <v>2.7812130000000001E-2</v>
      </c>
      <c r="E78" s="17">
        <f>VLOOKUP(CONCATENATE($A78,".data"), 'Random noise 0'!$A$1:$AG$235, 15, FALSE)</f>
        <v>19</v>
      </c>
      <c r="F78" s="17">
        <f>VLOOKUP(CONCATENATE($A78,".data"), 'Random noise 0'!$A$1:$AG$235, 17, FALSE)</f>
        <v>188.4</v>
      </c>
      <c r="G78" s="17" t="str">
        <f>VLOOKUP(CONCATENATE($A78,".data"), 'Random noise 0'!$A$1:$AG$235, 27, FALSE)</f>
        <v>1.0377635*x0 + 1.0377635*log(sin(x0 + 0.5*x1*x2)) - 1.03483463*sin(x0) + 0.76580126</v>
      </c>
      <c r="H78" s="17">
        <f t="shared" si="12"/>
        <v>0</v>
      </c>
      <c r="I78" s="17">
        <f t="shared" si="13"/>
        <v>0</v>
      </c>
      <c r="J78" s="4">
        <f t="shared" si="14"/>
        <v>0</v>
      </c>
      <c r="K78" s="3">
        <f>VLOOKUP(CONCATENATE($A78,".data"), 'Random noise 0.001'!$A$1:$AG$235, 31, FALSE)</f>
        <v>0.99999996000000002</v>
      </c>
      <c r="L78" s="17">
        <f>VLOOKUP(CONCATENATE($A78,".data"), 'Random noise 0.001'!$A$1:$AG$235, 33, FALSE)</f>
        <v>1.4718000000000001E-4</v>
      </c>
      <c r="M78" s="17">
        <f>VLOOKUP(CONCATENATE($A78,".data"), 'Random noise 0.001'!$A$1:$AG$235, 15, FALSE)</f>
        <v>9</v>
      </c>
      <c r="N78" s="17">
        <f>VLOOKUP(CONCATENATE($A78,".data"), 'Random noise 0.001'!$A$1:$AG$235, 17, FALSE)</f>
        <v>93.2</v>
      </c>
      <c r="O78" s="17" t="str">
        <f>VLOOKUP(CONCATENATE($A78,".data"), 'Random noise 0.001'!$A$1:$AG$235, 27, FALSE)</f>
        <v>log(x0 + 0.5*x1*x2) + 0.693</v>
      </c>
      <c r="P78" s="17">
        <f t="shared" si="15"/>
        <v>1</v>
      </c>
      <c r="Q78" s="17" t="str">
        <f t="shared" si="16"/>
        <v>?</v>
      </c>
      <c r="R78" s="4">
        <v>1</v>
      </c>
      <c r="S78" s="3">
        <f>VLOOKUP(CONCATENATE($A78,".data"), 'Random noise 0.01'!$A$1:$AG$235, 31, FALSE)</f>
        <v>0.97674594000000003</v>
      </c>
      <c r="T78" s="17">
        <f>VLOOKUP(CONCATENATE($A78,".data"), 'Random noise 0.01'!$A$1:$AG$235, 33, FALSE)</f>
        <v>0.10688520999999999</v>
      </c>
      <c r="U78" s="17">
        <f>VLOOKUP(CONCATENATE($A78,".data"), 'Random noise 0.01'!$A$1:$AG$235, 15, FALSE)</f>
        <v>19</v>
      </c>
      <c r="V78" s="17">
        <f>VLOOKUP(CONCATENATE($A78,".data"), 'Random noise 0.01'!$A$1:$AG$235, 17, FALSE)</f>
        <v>12.7</v>
      </c>
      <c r="W78" s="17" t="str">
        <f>VLOOKUP(CONCATENATE($A78,".data"), 'Random noise 0.01'!$A$1:$AG$235, 27, FALSE)</f>
        <v>-4.15*x0**0.25*x1*x2 + 4.32*x1*x2 + 4.19*sin(x0**0.5) - 2.73</v>
      </c>
      <c r="X78" s="17">
        <f t="shared" si="18"/>
        <v>0</v>
      </c>
      <c r="Y78" s="17">
        <f t="shared" si="19"/>
        <v>0</v>
      </c>
      <c r="Z78" s="4">
        <f t="shared" si="20"/>
        <v>0</v>
      </c>
    </row>
    <row r="79" spans="1:26" x14ac:dyDescent="0.25">
      <c r="A79" t="s">
        <v>982</v>
      </c>
      <c r="B79" s="12" t="s">
        <v>983</v>
      </c>
      <c r="C79" s="3">
        <f>VLOOKUP(CONCATENATE($A79,".data"), 'Random noise 0'!$A$1:$AG$235, 31, FALSE)</f>
        <v>0.96541916999999999</v>
      </c>
      <c r="D79" s="17">
        <f>VLOOKUP(CONCATENATE($A79,".data"), 'Random noise 0'!$A$1:$AG$235, 33, FALSE)</f>
        <v>5.8132219999999998E-2</v>
      </c>
      <c r="E79" s="17">
        <f>VLOOKUP(CONCATENATE($A79,".data"), 'Random noise 0'!$A$1:$AG$235, 15, FALSE)</f>
        <v>32</v>
      </c>
      <c r="F79" s="17">
        <f>VLOOKUP(CONCATENATE($A79,".data"), 'Random noise 0'!$A$1:$AG$235, 17, FALSE)</f>
        <v>282.10000000000002</v>
      </c>
      <c r="G79" s="17" t="str">
        <f>VLOOKUP(CONCATENATE($A79,".data"), 'Random noise 0'!$A$1:$AG$235, 27, FALSE)</f>
        <v>0.70878551*x0 + 0.66555477*x1 + 0.64936974*x2 - 0.95911055*x3 + 2.24574107*(x0*x1*x2*x3)**0.5 - 3.48711009*log(x0*x1*x2 + 1) + 0.11336492</v>
      </c>
      <c r="H79" s="17">
        <f t="shared" si="12"/>
        <v>0</v>
      </c>
      <c r="I79" s="17">
        <f t="shared" si="13"/>
        <v>0</v>
      </c>
      <c r="J79" s="4">
        <f t="shared" si="14"/>
        <v>0</v>
      </c>
      <c r="K79" s="3">
        <f>VLOOKUP(CONCATENATE($A79,".data"), 'Random noise 0.001'!$A$1:$AG$235, 31, FALSE)</f>
        <v>0.96944759000000003</v>
      </c>
      <c r="L79" s="17">
        <f>VLOOKUP(CONCATENATE($A79,".data"), 'Random noise 0.001'!$A$1:$AG$235, 33, FALSE)</f>
        <v>5.4641410000000001E-2</v>
      </c>
      <c r="M79" s="17">
        <f>VLOOKUP(CONCATENATE($A79,".data"), 'Random noise 0.001'!$A$1:$AG$235, 15, FALSE)</f>
        <v>38</v>
      </c>
      <c r="N79" s="17">
        <f>VLOOKUP(CONCATENATE($A79,".data"), 'Random noise 0.001'!$A$1:$AG$235, 17, FALSE)</f>
        <v>229.7</v>
      </c>
      <c r="O79" s="17" t="str">
        <f>VLOOKUP(CONCATENATE($A79,".data"), 'Random noise 0.001'!$A$1:$AG$235, 27, FALSE)</f>
        <v>0.285*x0*x3 + 0.57*x0 + 0.358*x1*x3 + 0.496*x1 + 0.673*x2 - 1.17*x3 + 1.721*(x0*x1*x2*x3)**0.5 - 2.548*sin(x0*x1*x2) + 0.234</v>
      </c>
      <c r="P79" s="17">
        <f t="shared" si="15"/>
        <v>0</v>
      </c>
      <c r="Q79" s="17">
        <f t="shared" si="16"/>
        <v>0</v>
      </c>
      <c r="R79" s="4">
        <f t="shared" si="17"/>
        <v>0</v>
      </c>
      <c r="S79" s="3">
        <f>VLOOKUP(CONCATENATE($A79,".data"), 'Random noise 0.01'!$A$1:$AG$235, 31, FALSE)</f>
        <v>0.97034849000000001</v>
      </c>
      <c r="T79" s="17">
        <f>VLOOKUP(CONCATENATE($A79,".data"), 'Random noise 0.01'!$A$1:$AG$235, 33, FALSE)</f>
        <v>5.3829780000000001E-2</v>
      </c>
      <c r="U79" s="17">
        <f>VLOOKUP(CONCATENATE($A79,".data"), 'Random noise 0.01'!$A$1:$AG$235, 15, FALSE)</f>
        <v>37</v>
      </c>
      <c r="V79" s="17">
        <f>VLOOKUP(CONCATENATE($A79,".data"), 'Random noise 0.01'!$A$1:$AG$235, 17, FALSE)</f>
        <v>228</v>
      </c>
      <c r="W79" s="17" t="str">
        <f>VLOOKUP(CONCATENATE($A79,".data"), 'Random noise 0.01'!$A$1:$AG$235, 27, FALSE)</f>
        <v>-1.39*x0*x1*x2 + 0.63*x0*x3 + 0.56*x1**0.5 + 0.8*x1*x3 + 0.32*x2 - 1.65*x3 + 0.93*(x2*x3)**0.5 + 0.64*sin(x0) + 0.11</v>
      </c>
      <c r="X79" s="17">
        <f t="shared" si="18"/>
        <v>0</v>
      </c>
      <c r="Y79" s="17">
        <f t="shared" si="19"/>
        <v>0</v>
      </c>
      <c r="Z79" s="4">
        <f t="shared" si="20"/>
        <v>0</v>
      </c>
    </row>
    <row r="80" spans="1:26" x14ac:dyDescent="0.25">
      <c r="A80" t="s">
        <v>984</v>
      </c>
      <c r="B80" s="12" t="s">
        <v>518</v>
      </c>
      <c r="C80" s="3">
        <f>VLOOKUP(CONCATENATE($A80,".data"), 'Random noise 0'!$A$1:$AG$235, 31, FALSE)</f>
        <v>1</v>
      </c>
      <c r="D80" s="17">
        <f>VLOOKUP(CONCATENATE($A80,".data"), 'Random noise 0'!$A$1:$AG$235, 33, FALSE)</f>
        <v>0</v>
      </c>
      <c r="E80" s="17">
        <f>VLOOKUP(CONCATENATE($A80,".data"), 'Random noise 0'!$A$1:$AG$235, 15, FALSE)</f>
        <v>8</v>
      </c>
      <c r="F80" s="17">
        <f>VLOOKUP(CONCATENATE($A80,".data"), 'Random noise 0'!$A$1:$AG$235, 17, FALSE)</f>
        <v>11.3</v>
      </c>
      <c r="G80" s="17" t="str">
        <f>VLOOKUP(CONCATENATE($A80,".data"), 'Random noise 0'!$A$1:$AG$235, 27, FALSE)</f>
        <v>x2*x3*exp(x1)/x0</v>
      </c>
      <c r="H80" s="17">
        <f t="shared" si="12"/>
        <v>1</v>
      </c>
      <c r="I80" s="17">
        <f t="shared" si="13"/>
        <v>1</v>
      </c>
      <c r="J80" s="4">
        <f t="shared" si="14"/>
        <v>1</v>
      </c>
      <c r="K80" s="3">
        <f>VLOOKUP(CONCATENATE($A80,".data"), 'Random noise 0.001'!$A$1:$AG$235, 31, FALSE)</f>
        <v>0.99999550000000004</v>
      </c>
      <c r="L80" s="17">
        <f>VLOOKUP(CONCATENATE($A80,".data"), 'Random noise 0.001'!$A$1:$AG$235, 33, FALSE)</f>
        <v>7.6258590000000001E-2</v>
      </c>
      <c r="M80" s="17">
        <f>VLOOKUP(CONCATENATE($A80,".data"), 'Random noise 0.001'!$A$1:$AG$235, 15, FALSE)</f>
        <v>14</v>
      </c>
      <c r="N80" s="17">
        <f>VLOOKUP(CONCATENATE($A80,".data"), 'Random noise 0.001'!$A$1:$AG$235, 17, FALSE)</f>
        <v>32</v>
      </c>
      <c r="O80" s="17" t="str">
        <f>VLOOKUP(CONCATENATE($A80,".data"), 'Random noise 0.001'!$A$1:$AG$235, 27, FALSE)</f>
        <v>x2*x3*(1.118*exp(0.926*x1) - 0.119)/x0</v>
      </c>
      <c r="P80" s="17">
        <f t="shared" si="15"/>
        <v>1</v>
      </c>
      <c r="Q80" s="17">
        <f t="shared" si="16"/>
        <v>0</v>
      </c>
      <c r="R80" s="4">
        <f t="shared" si="17"/>
        <v>0</v>
      </c>
      <c r="S80" s="3">
        <f>VLOOKUP(CONCATENATE($A80,".data"), 'Random noise 0.01'!$A$1:$AG$235, 31, FALSE)</f>
        <v>0.98197095999999995</v>
      </c>
      <c r="T80" s="17">
        <f>VLOOKUP(CONCATENATE($A80,".data"), 'Random noise 0.01'!$A$1:$AG$235, 33, FALSE)</f>
        <v>4.8295077500000003</v>
      </c>
      <c r="U80" s="17">
        <f>VLOOKUP(CONCATENATE($A80,".data"), 'Random noise 0.01'!$A$1:$AG$235, 15, FALSE)</f>
        <v>24</v>
      </c>
      <c r="V80" s="17">
        <f>VLOOKUP(CONCATENATE($A80,".data"), 'Random noise 0.01'!$A$1:$AG$235, 17, FALSE)</f>
        <v>184</v>
      </c>
      <c r="W80" s="17" t="str">
        <f>VLOOKUP(CONCATENATE($A80,".data"), 'Random noise 0.01'!$A$1:$AG$235, 27, FALSE)</f>
        <v>(x0*(-151.2*x2*x3**200 + 0.27) + 1.6*x1*x2*x3 + 0.97*x2*x3)/x0</v>
      </c>
      <c r="X80" s="17">
        <f t="shared" si="18"/>
        <v>0</v>
      </c>
      <c r="Y80" s="17">
        <f t="shared" si="19"/>
        <v>0</v>
      </c>
      <c r="Z80" s="4">
        <f t="shared" si="20"/>
        <v>0</v>
      </c>
    </row>
    <row r="81" spans="1:26" x14ac:dyDescent="0.25">
      <c r="A81" t="s">
        <v>985</v>
      </c>
      <c r="B81" s="12" t="s">
        <v>986</v>
      </c>
      <c r="C81" s="3">
        <f>VLOOKUP(CONCATENATE($A81,".data"), 'Random noise 0'!$A$1:$AG$235, 31, FALSE)</f>
        <v>1</v>
      </c>
      <c r="D81" s="17">
        <f>VLOOKUP(CONCATENATE($A81,".data"), 'Random noise 0'!$A$1:$AG$235, 33, FALSE)</f>
        <v>0</v>
      </c>
      <c r="E81" s="17">
        <f>VLOOKUP(CONCATENATE($A81,".data"), 'Random noise 0'!$A$1:$AG$235, 15, FALSE)</f>
        <v>8</v>
      </c>
      <c r="F81" s="17">
        <f>VLOOKUP(CONCATENATE($A81,".data"), 'Random noise 0'!$A$1:$AG$235, 17, FALSE)</f>
        <v>9.1</v>
      </c>
      <c r="G81" s="17" t="str">
        <f>VLOOKUP(CONCATENATE($A81,".data"), 'Random noise 0'!$A$1:$AG$235, 27, FALSE)</f>
        <v>x0*x1*(x2**0.5 + x3)</v>
      </c>
      <c r="H81" s="17">
        <f t="shared" si="12"/>
        <v>1</v>
      </c>
      <c r="I81" s="17">
        <f t="shared" si="13"/>
        <v>1</v>
      </c>
      <c r="J81" s="4">
        <f t="shared" si="14"/>
        <v>1</v>
      </c>
      <c r="K81" s="3">
        <f>VLOOKUP(CONCATENATE($A81,".data"), 'Random noise 0.001'!$A$1:$AG$235, 31, FALSE)</f>
        <v>1</v>
      </c>
      <c r="L81" s="17">
        <f>VLOOKUP(CONCATENATE($A81,".data"), 'Random noise 0.001'!$A$1:$AG$235, 33, FALSE)</f>
        <v>0</v>
      </c>
      <c r="M81" s="17">
        <f>VLOOKUP(CONCATENATE($A81,".data"), 'Random noise 0.001'!$A$1:$AG$235, 15, FALSE)</f>
        <v>11</v>
      </c>
      <c r="N81" s="17">
        <f>VLOOKUP(CONCATENATE($A81,".data"), 'Random noise 0.001'!$A$1:$AG$235, 17, FALSE)</f>
        <v>9.9</v>
      </c>
      <c r="O81" s="17" t="str">
        <f>VLOOKUP(CONCATENATE($A81,".data"), 'Random noise 0.001'!$A$1:$AG$235, 27, FALSE)</f>
        <v>x0*x1*x2**0.5 + x0*x1*x3</v>
      </c>
      <c r="P81" s="17">
        <f t="shared" si="15"/>
        <v>1</v>
      </c>
      <c r="Q81" s="17">
        <f t="shared" si="16"/>
        <v>1</v>
      </c>
      <c r="R81" s="4">
        <f t="shared" si="17"/>
        <v>1</v>
      </c>
      <c r="S81" s="3">
        <f>VLOOKUP(CONCATENATE($A81,".data"), 'Random noise 0.01'!$A$1:$AG$235, 31, FALSE)</f>
        <v>1</v>
      </c>
      <c r="T81" s="17">
        <f>VLOOKUP(CONCATENATE($A81,".data"), 'Random noise 0.01'!$A$1:$AG$235, 33, FALSE)</f>
        <v>0</v>
      </c>
      <c r="U81" s="17">
        <f>VLOOKUP(CONCATENATE($A81,".data"), 'Random noise 0.01'!$A$1:$AG$235, 15, FALSE)</f>
        <v>11</v>
      </c>
      <c r="V81" s="17">
        <f>VLOOKUP(CONCATENATE($A81,".data"), 'Random noise 0.01'!$A$1:$AG$235, 17, FALSE)</f>
        <v>9.3000000000000007</v>
      </c>
      <c r="W81" s="17" t="str">
        <f>VLOOKUP(CONCATENATE($A81,".data"), 'Random noise 0.01'!$A$1:$AG$235, 27, FALSE)</f>
        <v>x0*x1*x2**0.5 + x0*x1*x3</v>
      </c>
      <c r="X81" s="17">
        <f t="shared" si="18"/>
        <v>1</v>
      </c>
      <c r="Y81" s="17">
        <f t="shared" si="19"/>
        <v>1</v>
      </c>
      <c r="Z81" s="4">
        <f t="shared" si="20"/>
        <v>1</v>
      </c>
    </row>
    <row r="82" spans="1:26" x14ac:dyDescent="0.25">
      <c r="A82" t="s">
        <v>987</v>
      </c>
      <c r="B82" s="12" t="s">
        <v>988</v>
      </c>
      <c r="C82" s="3">
        <f>VLOOKUP(CONCATENATE($A82,".data"), 'Random noise 0'!$A$1:$AG$235, 31, FALSE)</f>
        <v>1</v>
      </c>
      <c r="D82" s="17">
        <f>VLOOKUP(CONCATENATE($A82,".data"), 'Random noise 0'!$A$1:$AG$235, 33, FALSE)</f>
        <v>0</v>
      </c>
      <c r="E82" s="17">
        <f>VLOOKUP(CONCATENATE($A82,".data"), 'Random noise 0'!$A$1:$AG$235, 15, FALSE)</f>
        <v>14</v>
      </c>
      <c r="F82" s="17">
        <f>VLOOKUP(CONCATENATE($A82,".data"), 'Random noise 0'!$A$1:$AG$235, 17, FALSE)</f>
        <v>33.6</v>
      </c>
      <c r="G82" s="17" t="str">
        <f>VLOOKUP(CONCATENATE($A82,".data"), 'Random noise 0'!$A$1:$AG$235, 27, FALSE)</f>
        <v>(-x1 - x2)*log(1/(x0 + x3))</v>
      </c>
      <c r="H82" s="17">
        <f t="shared" si="12"/>
        <v>1</v>
      </c>
      <c r="I82" s="17">
        <f t="shared" si="13"/>
        <v>1</v>
      </c>
      <c r="J82" s="4">
        <f t="shared" si="14"/>
        <v>1</v>
      </c>
      <c r="K82" s="3">
        <f>VLOOKUP(CONCATENATE($A82,".data"), 'Random noise 0.001'!$A$1:$AG$235, 31, FALSE)</f>
        <v>1</v>
      </c>
      <c r="L82" s="17">
        <f>VLOOKUP(CONCATENATE($A82,".data"), 'Random noise 0.001'!$A$1:$AG$235, 33, FALSE)</f>
        <v>0</v>
      </c>
      <c r="M82" s="17">
        <f>VLOOKUP(CONCATENATE($A82,".data"), 'Random noise 0.001'!$A$1:$AG$235, 15, FALSE)</f>
        <v>19</v>
      </c>
      <c r="N82" s="17">
        <f>VLOOKUP(CONCATENATE($A82,".data"), 'Random noise 0.001'!$A$1:$AG$235, 17, FALSE)</f>
        <v>52</v>
      </c>
      <c r="O82" s="17" t="str">
        <f>VLOOKUP(CONCATENATE($A82,".data"), 'Random noise 0.001'!$A$1:$AG$235, 27, FALSE)</f>
        <v>-x1*log(1/(x0 + x3)) - x2*log(1/(x0 + x3))</v>
      </c>
      <c r="P82" s="17">
        <f t="shared" si="15"/>
        <v>1</v>
      </c>
      <c r="Q82" s="17">
        <f t="shared" si="16"/>
        <v>1</v>
      </c>
      <c r="R82" s="4">
        <f t="shared" si="17"/>
        <v>1</v>
      </c>
      <c r="S82" s="3">
        <f>VLOOKUP(CONCATENATE($A82,".data"), 'Random noise 0.01'!$A$1:$AG$235, 31, FALSE)</f>
        <v>1</v>
      </c>
      <c r="T82" s="17">
        <f>VLOOKUP(CONCATENATE($A82,".data"), 'Random noise 0.01'!$A$1:$AG$235, 33, FALSE)</f>
        <v>0</v>
      </c>
      <c r="U82" s="17">
        <f>VLOOKUP(CONCATENATE($A82,".data"), 'Random noise 0.01'!$A$1:$AG$235, 15, FALSE)</f>
        <v>19</v>
      </c>
      <c r="V82" s="17">
        <f>VLOOKUP(CONCATENATE($A82,".data"), 'Random noise 0.01'!$A$1:$AG$235, 17, FALSE)</f>
        <v>48.7</v>
      </c>
      <c r="W82" s="17" t="str">
        <f>VLOOKUP(CONCATENATE($A82,".data"), 'Random noise 0.01'!$A$1:$AG$235, 27, FALSE)</f>
        <v>-x1*log(1/(x0 + x3)) - x2*log(1/(x0 + x3))</v>
      </c>
      <c r="X82" s="17">
        <f t="shared" si="18"/>
        <v>1</v>
      </c>
      <c r="Y82" s="17">
        <f t="shared" si="19"/>
        <v>1</v>
      </c>
      <c r="Z82" s="4">
        <f t="shared" si="20"/>
        <v>1</v>
      </c>
    </row>
    <row r="83" spans="1:26" x14ac:dyDescent="0.25">
      <c r="A83" t="s">
        <v>989</v>
      </c>
      <c r="B83" s="12" t="s">
        <v>990</v>
      </c>
      <c r="C83" s="3">
        <f>VLOOKUP(CONCATENATE($A83,".data"), 'Random noise 0'!$A$1:$AG$235, 31, FALSE)</f>
        <v>1</v>
      </c>
      <c r="D83" s="17">
        <f>VLOOKUP(CONCATENATE($A83,".data"), 'Random noise 0'!$A$1:$AG$235, 33, FALSE)</f>
        <v>0</v>
      </c>
      <c r="E83" s="17">
        <f>VLOOKUP(CONCATENATE($A83,".data"), 'Random noise 0'!$A$1:$AG$235, 15, FALSE)</f>
        <v>8</v>
      </c>
      <c r="F83" s="17">
        <f>VLOOKUP(CONCATENATE($A83,".data"), 'Random noise 0'!$A$1:$AG$235, 17, FALSE)</f>
        <v>6.7</v>
      </c>
      <c r="G83" s="17" t="str">
        <f>VLOOKUP(CONCATENATE($A83,".data"), 'Random noise 0'!$A$1:$AG$235, 27, FALSE)</f>
        <v>x0*x2 + x1**0.5 + x3</v>
      </c>
      <c r="H83" s="17">
        <f t="shared" si="12"/>
        <v>1</v>
      </c>
      <c r="I83" s="17">
        <f t="shared" si="13"/>
        <v>1</v>
      </c>
      <c r="J83" s="4">
        <f t="shared" si="14"/>
        <v>1</v>
      </c>
      <c r="K83" s="3">
        <f>VLOOKUP(CONCATENATE($A83,".data"), 'Random noise 0.001'!$A$1:$AG$235, 31, FALSE)</f>
        <v>0.99999731999999997</v>
      </c>
      <c r="L83" s="17">
        <f>VLOOKUP(CONCATENATE($A83,".data"), 'Random noise 0.001'!$A$1:$AG$235, 33, FALSE)</f>
        <v>7.1628000000000002E-4</v>
      </c>
      <c r="M83" s="17">
        <f>VLOOKUP(CONCATENATE($A83,".data"), 'Random noise 0.001'!$A$1:$AG$235, 15, FALSE)</f>
        <v>10</v>
      </c>
      <c r="N83" s="17">
        <f>VLOOKUP(CONCATENATE($A83,".data"), 'Random noise 0.001'!$A$1:$AG$235, 17, FALSE)</f>
        <v>5.5</v>
      </c>
      <c r="O83" s="17" t="str">
        <f>VLOOKUP(CONCATENATE($A83,".data"), 'Random noise 0.001'!$A$1:$AG$235, 27, FALSE)</f>
        <v>x0*x2 + 0.999*x1**0.5 + x3</v>
      </c>
      <c r="P83" s="17">
        <f t="shared" si="15"/>
        <v>1</v>
      </c>
      <c r="Q83" s="17" t="str">
        <f t="shared" si="16"/>
        <v>?</v>
      </c>
      <c r="R83" s="4">
        <v>1</v>
      </c>
      <c r="S83" s="3">
        <f>VLOOKUP(CONCATENATE($A83,".data"), 'Random noise 0.01'!$A$1:$AG$235, 31, FALSE)</f>
        <v>0.99973166000000002</v>
      </c>
      <c r="T83" s="17">
        <f>VLOOKUP(CONCATENATE($A83,".data"), 'Random noise 0.01'!$A$1:$AG$235, 33, FALSE)</f>
        <v>7.1627899999999996E-3</v>
      </c>
      <c r="U83" s="17">
        <f>VLOOKUP(CONCATENATE($A83,".data"), 'Random noise 0.01'!$A$1:$AG$235, 15, FALSE)</f>
        <v>10</v>
      </c>
      <c r="V83" s="17">
        <f>VLOOKUP(CONCATENATE($A83,".data"), 'Random noise 0.01'!$A$1:$AG$235, 17, FALSE)</f>
        <v>5.6</v>
      </c>
      <c r="W83" s="17" t="str">
        <f>VLOOKUP(CONCATENATE($A83,".data"), 'Random noise 0.01'!$A$1:$AG$235, 27, FALSE)</f>
        <v>x0*x2 + 0.99*x1**0.5 + x3</v>
      </c>
      <c r="X83" s="17">
        <f t="shared" si="18"/>
        <v>1</v>
      </c>
      <c r="Y83" s="17">
        <f t="shared" si="19"/>
        <v>0</v>
      </c>
      <c r="Z83" s="4">
        <f t="shared" si="20"/>
        <v>0</v>
      </c>
    </row>
    <row r="84" spans="1:26" x14ac:dyDescent="0.25">
      <c r="A84" t="s">
        <v>991</v>
      </c>
      <c r="B84" s="12" t="s">
        <v>992</v>
      </c>
      <c r="C84" s="3">
        <f>VLOOKUP(CONCATENATE($A84,".data"), 'Random noise 0'!$A$1:$AG$235, 31, FALSE)</f>
        <v>0.99941378999999997</v>
      </c>
      <c r="D84" s="17">
        <f>VLOOKUP(CONCATENATE($A84,".data"), 'Random noise 0'!$A$1:$AG$235, 33, FALSE)</f>
        <v>1.9922099999999999E-3</v>
      </c>
      <c r="E84" s="17">
        <f>VLOOKUP(CONCATENATE($A84,".data"), 'Random noise 0'!$A$1:$AG$235, 15, FALSE)</f>
        <v>8</v>
      </c>
      <c r="F84" s="17">
        <f>VLOOKUP(CONCATENATE($A84,".data"), 'Random noise 0'!$A$1:$AG$235, 17, FALSE)</f>
        <v>144.1</v>
      </c>
      <c r="G84" s="17" t="str">
        <f>VLOOKUP(CONCATENATE($A84,".data"), 'Random noise 0'!$A$1:$AG$235, 27, FALSE)</f>
        <v>0.3619269*0.15915494**sin(x0) - 0.07117324</v>
      </c>
      <c r="H84" s="17">
        <f t="shared" si="12"/>
        <v>1</v>
      </c>
      <c r="I84" s="17">
        <f t="shared" si="13"/>
        <v>0</v>
      </c>
      <c r="J84" s="4">
        <f t="shared" si="14"/>
        <v>0</v>
      </c>
      <c r="K84" s="3">
        <f>VLOOKUP(CONCATENATE($A84,".data"), 'Random noise 0.001'!$A$1:$AG$235, 31, FALSE)</f>
        <v>0.99940954000000004</v>
      </c>
      <c r="L84" s="17">
        <f>VLOOKUP(CONCATENATE($A84,".data"), 'Random noise 0.001'!$A$1:$AG$235, 33, FALSE)</f>
        <v>1.99942E-3</v>
      </c>
      <c r="M84" s="17">
        <f>VLOOKUP(CONCATENATE($A84,".data"), 'Random noise 0.001'!$A$1:$AG$235, 15, FALSE)</f>
        <v>10</v>
      </c>
      <c r="N84" s="17">
        <f>VLOOKUP(CONCATENATE($A84,".data"), 'Random noise 0.001'!$A$1:$AG$235, 17, FALSE)</f>
        <v>1.8</v>
      </c>
      <c r="O84" s="17" t="str">
        <f>VLOOKUP(CONCATENATE($A84,".data"), 'Random noise 0.001'!$A$1:$AG$235, 27, FALSE)</f>
        <v>0.904 - 0.898*sin(x0 + 0.5)**0.5</v>
      </c>
      <c r="P84" s="17">
        <f t="shared" si="15"/>
        <v>1</v>
      </c>
      <c r="Q84" s="17">
        <f t="shared" si="16"/>
        <v>0</v>
      </c>
      <c r="R84" s="4">
        <f t="shared" si="17"/>
        <v>0</v>
      </c>
      <c r="S84" s="3">
        <f>VLOOKUP(CONCATENATE($A84,".data"), 'Random noise 0.01'!$A$1:$AG$235, 31, FALSE)</f>
        <v>0.99690208000000002</v>
      </c>
      <c r="T84" s="17">
        <f>VLOOKUP(CONCATENATE($A84,".data"), 'Random noise 0.01'!$A$1:$AG$235, 33, FALSE)</f>
        <v>4.5797700000000004E-3</v>
      </c>
      <c r="U84" s="17">
        <f>VLOOKUP(CONCATENATE($A84,".data"), 'Random noise 0.01'!$A$1:$AG$235, 15, FALSE)</f>
        <v>10</v>
      </c>
      <c r="V84" s="17">
        <f>VLOOKUP(CONCATENATE($A84,".data"), 'Random noise 0.01'!$A$1:$AG$235, 17, FALSE)</f>
        <v>1.8</v>
      </c>
      <c r="W84" s="17" t="str">
        <f>VLOOKUP(CONCATENATE($A84,".data"), 'Random noise 0.01'!$A$1:$AG$235, 27, FALSE)</f>
        <v>0.91 - 0.9*sin(x0 + 0.5)**0.5</v>
      </c>
      <c r="X84" s="17">
        <f t="shared" si="18"/>
        <v>0</v>
      </c>
      <c r="Y84" s="17">
        <f t="shared" si="19"/>
        <v>0</v>
      </c>
      <c r="Z84" s="4">
        <f t="shared" si="20"/>
        <v>0</v>
      </c>
    </row>
    <row r="85" spans="1:26" x14ac:dyDescent="0.25">
      <c r="A85" t="s">
        <v>993</v>
      </c>
      <c r="B85" s="12" t="s">
        <v>994</v>
      </c>
      <c r="C85" s="3">
        <f>VLOOKUP(CONCATENATE($A85,".data"), 'Random noise 0'!$A$1:$AG$235, 31, FALSE)</f>
        <v>1</v>
      </c>
      <c r="D85" s="17">
        <f>VLOOKUP(CONCATENATE($A85,".data"), 'Random noise 0'!$A$1:$AG$235, 33, FALSE)</f>
        <v>0</v>
      </c>
      <c r="E85" s="17">
        <f>VLOOKUP(CONCATENATE($A85,".data"), 'Random noise 0'!$A$1:$AG$235, 15, FALSE)</f>
        <v>6</v>
      </c>
      <c r="F85" s="17">
        <f>VLOOKUP(CONCATENATE($A85,".data"), 'Random noise 0'!$A$1:$AG$235, 17, FALSE)</f>
        <v>1.7</v>
      </c>
      <c r="G85" s="17" t="str">
        <f>VLOOKUP(CONCATENATE($A85,".data"), 'Random noise 0'!$A$1:$AG$235, 27, FALSE)</f>
        <v>-2.40299796*cos(2*x0)</v>
      </c>
      <c r="H85" s="17">
        <f t="shared" si="12"/>
        <v>1</v>
      </c>
      <c r="I85" s="17">
        <f t="shared" si="13"/>
        <v>1</v>
      </c>
      <c r="J85" s="4">
        <f t="shared" si="14"/>
        <v>1</v>
      </c>
      <c r="K85" s="3">
        <f>VLOOKUP(CONCATENATE($A85,".data"), 'Random noise 0.001'!$A$1:$AG$235, 31, FALSE)</f>
        <v>0.99999950000000004</v>
      </c>
      <c r="L85" s="17">
        <f>VLOOKUP(CONCATENATE($A85,".data"), 'Random noise 0.001'!$A$1:$AG$235, 33, FALSE)</f>
        <v>7.6557000000000003E-4</v>
      </c>
      <c r="M85" s="17">
        <f>VLOOKUP(CONCATENATE($A85,".data"), 'Random noise 0.001'!$A$1:$AG$235, 15, FALSE)</f>
        <v>8</v>
      </c>
      <c r="N85" s="17">
        <f>VLOOKUP(CONCATENATE($A85,".data"), 'Random noise 0.001'!$A$1:$AG$235, 17, FALSE)</f>
        <v>2.1</v>
      </c>
      <c r="O85" s="17" t="str">
        <f>VLOOKUP(CONCATENATE($A85,".data"), 'Random noise 0.001'!$A$1:$AG$235, 27, FALSE)</f>
        <v>2.403 - 4.805*cos(x0)**2</v>
      </c>
      <c r="P85" s="17">
        <f t="shared" si="15"/>
        <v>1</v>
      </c>
      <c r="Q85" s="17" t="str">
        <f t="shared" si="16"/>
        <v>?</v>
      </c>
      <c r="R85" s="4">
        <v>0</v>
      </c>
      <c r="S85" s="3">
        <f>VLOOKUP(CONCATENATE($A85,".data"), 'Random noise 0.01'!$A$1:$AG$235, 31, FALSE)</f>
        <v>0.99999676999999998</v>
      </c>
      <c r="T85" s="17">
        <f>VLOOKUP(CONCATENATE($A85,".data"), 'Random noise 0.01'!$A$1:$AG$235, 33, FALSE)</f>
        <v>1.94086E-3</v>
      </c>
      <c r="U85" s="17">
        <f>VLOOKUP(CONCATENATE($A85,".data"), 'Random noise 0.01'!$A$1:$AG$235, 15, FALSE)</f>
        <v>8</v>
      </c>
      <c r="V85" s="17">
        <f>VLOOKUP(CONCATENATE($A85,".data"), 'Random noise 0.01'!$A$1:$AG$235, 17, FALSE)</f>
        <v>2.8</v>
      </c>
      <c r="W85" s="17" t="str">
        <f>VLOOKUP(CONCATENATE($A85,".data"), 'Random noise 0.01'!$A$1:$AG$235, 27, FALSE)</f>
        <v>2.4 - 4.8*cos(x0)**2</v>
      </c>
      <c r="X85" s="17">
        <f t="shared" si="18"/>
        <v>1</v>
      </c>
      <c r="Y85" s="17">
        <f t="shared" si="19"/>
        <v>0</v>
      </c>
      <c r="Z85" s="4">
        <f t="shared" si="20"/>
        <v>0</v>
      </c>
    </row>
    <row r="86" spans="1:26" x14ac:dyDescent="0.25">
      <c r="A86" t="s">
        <v>995</v>
      </c>
      <c r="B86" s="12" t="s">
        <v>996</v>
      </c>
      <c r="C86" s="3">
        <f>VLOOKUP(CONCATENATE($A86,".data"), 'Random noise 0'!$A$1:$AG$235, 31, FALSE)</f>
        <v>1</v>
      </c>
      <c r="D86" s="17">
        <f>VLOOKUP(CONCATENATE($A86,".data"), 'Random noise 0'!$A$1:$AG$235, 33, FALSE)</f>
        <v>8.9099999999999994E-6</v>
      </c>
      <c r="E86" s="17">
        <f>VLOOKUP(CONCATENATE($A86,".data"), 'Random noise 0'!$A$1:$AG$235, 15, FALSE)</f>
        <v>8</v>
      </c>
      <c r="F86" s="17">
        <f>VLOOKUP(CONCATENATE($A86,".data"), 'Random noise 0'!$A$1:$AG$235, 17, FALSE)</f>
        <v>4.2</v>
      </c>
      <c r="G86" s="17" t="str">
        <f>VLOOKUP(CONCATENATE($A86,".data"), 'Random noise 0'!$A$1:$AG$235, 27, FALSE)</f>
        <v>0.54030231/cos(x0 + 10)</v>
      </c>
      <c r="H86" s="17">
        <f t="shared" si="12"/>
        <v>1</v>
      </c>
      <c r="I86" s="17" t="str">
        <f t="shared" si="13"/>
        <v>?</v>
      </c>
      <c r="J86" s="4">
        <v>1</v>
      </c>
      <c r="K86" s="3">
        <f>VLOOKUP(CONCATENATE($A86,".data"), 'Random noise 0.001'!$A$1:$AG$235, 31, FALSE)</f>
        <v>0.99997504000000004</v>
      </c>
      <c r="L86" s="17">
        <f>VLOOKUP(CONCATENATE($A86,".data"), 'Random noise 0.001'!$A$1:$AG$235, 33, FALSE)</f>
        <v>5.8210567900000001</v>
      </c>
      <c r="M86" s="17">
        <f>VLOOKUP(CONCATENATE($A86,".data"), 'Random noise 0.001'!$A$1:$AG$235, 15, FALSE)</f>
        <v>10</v>
      </c>
      <c r="N86" s="17">
        <f>VLOOKUP(CONCATENATE($A86,".data"), 'Random noise 0.001'!$A$1:$AG$235, 17, FALSE)</f>
        <v>160.6</v>
      </c>
      <c r="O86" s="17" t="str">
        <f>VLOOKUP(CONCATENATE($A86,".data"), 'Random noise 0.001'!$A$1:$AG$235, 27, FALSE)</f>
        <v>0.051 + 0.543/cos(x0 + 10)</v>
      </c>
      <c r="P86" s="17">
        <f t="shared" si="15"/>
        <v>1</v>
      </c>
      <c r="Q86" s="17">
        <f t="shared" si="16"/>
        <v>0</v>
      </c>
      <c r="R86" s="4">
        <f t="shared" si="17"/>
        <v>0</v>
      </c>
      <c r="S86" s="3">
        <f>VLOOKUP(CONCATENATE($A86,".data"), 'Random noise 0.01'!$A$1:$AG$235, 31, FALSE)</f>
        <v>-2.6839099999999999E-3</v>
      </c>
      <c r="T86" s="17">
        <f>VLOOKUP(CONCATENATE($A86,".data"), 'Random noise 0.01'!$A$1:$AG$235, 33, FALSE)</f>
        <v>1166.8231857599999</v>
      </c>
      <c r="U86" s="17">
        <f>VLOOKUP(CONCATENATE($A86,".data"), 'Random noise 0.01'!$A$1:$AG$235, 15, FALSE)</f>
        <v>17</v>
      </c>
      <c r="V86" s="17">
        <f>VLOOKUP(CONCATENATE($A86,".data"), 'Random noise 0.01'!$A$1:$AG$235, 17, FALSE)</f>
        <v>142.4</v>
      </c>
      <c r="W86" s="17" t="str">
        <f>VLOOKUP(CONCATENATE($A86,".data"), 'Random noise 0.01'!$A$1:$AG$235, 27, FALSE)</f>
        <v>-52.03*x0**33 - 3.59*exp(x0) + 1.81*cos(x0**(-0.5)) + 4.85</v>
      </c>
      <c r="X86" s="17">
        <f t="shared" si="18"/>
        <v>0</v>
      </c>
      <c r="Y86" s="17">
        <f t="shared" si="19"/>
        <v>0</v>
      </c>
      <c r="Z86" s="4">
        <f t="shared" si="20"/>
        <v>0</v>
      </c>
    </row>
    <row r="87" spans="1:26" x14ac:dyDescent="0.25">
      <c r="A87" t="s">
        <v>997</v>
      </c>
      <c r="B87" s="12" t="s">
        <v>998</v>
      </c>
      <c r="C87" s="3">
        <f>VLOOKUP(CONCATENATE($A87,".data"), 'Random noise 0'!$A$1:$AG$235, 31, FALSE)</f>
        <v>1</v>
      </c>
      <c r="D87" s="17">
        <f>VLOOKUP(CONCATENATE($A87,".data"), 'Random noise 0'!$A$1:$AG$235, 33, FALSE)</f>
        <v>0</v>
      </c>
      <c r="E87" s="17">
        <f>VLOOKUP(CONCATENATE($A87,".data"), 'Random noise 0'!$A$1:$AG$235, 15, FALSE)</f>
        <v>7</v>
      </c>
      <c r="F87" s="17">
        <f>VLOOKUP(CONCATENATE($A87,".data"), 'Random noise 0'!$A$1:$AG$235, 17, FALSE)</f>
        <v>1.1000000000000001</v>
      </c>
      <c r="G87" s="17" t="str">
        <f>VLOOKUP(CONCATENATE($A87,".data"), 'Random noise 0'!$A$1:$AG$235, 27, FALSE)</f>
        <v>1.41421356*x0**0.5 + 17.15278971</v>
      </c>
      <c r="H87" s="17">
        <f t="shared" si="12"/>
        <v>1</v>
      </c>
      <c r="I87" s="17">
        <f t="shared" si="13"/>
        <v>1</v>
      </c>
      <c r="J87" s="4">
        <f t="shared" si="14"/>
        <v>1</v>
      </c>
      <c r="K87" s="3">
        <f>VLOOKUP(CONCATENATE($A87,".data"), 'Random noise 0.001'!$A$1:$AG$235, 31, FALSE)</f>
        <v>0.99973718</v>
      </c>
      <c r="L87" s="17">
        <f>VLOOKUP(CONCATENATE($A87,".data"), 'Random noise 0.001'!$A$1:$AG$235, 33, FALSE)</f>
        <v>5.5510899999999998E-3</v>
      </c>
      <c r="M87" s="17">
        <f>VLOOKUP(CONCATENATE($A87,".data"), 'Random noise 0.001'!$A$1:$AG$235, 15, FALSE)</f>
        <v>7</v>
      </c>
      <c r="N87" s="17">
        <f>VLOOKUP(CONCATENATE($A87,".data"), 'Random noise 0.001'!$A$1:$AG$235, 17, FALSE)</f>
        <v>115.3</v>
      </c>
      <c r="O87" s="17" t="str">
        <f>VLOOKUP(CONCATENATE($A87,".data"), 'Random noise 0.001'!$A$1:$AG$235, 27, FALSE)</f>
        <v>1.403*x0**0.5 + 17.165</v>
      </c>
      <c r="P87" s="17">
        <f t="shared" si="15"/>
        <v>1</v>
      </c>
      <c r="Q87" s="17">
        <f t="shared" si="16"/>
        <v>0</v>
      </c>
      <c r="R87" s="4">
        <f t="shared" si="17"/>
        <v>0</v>
      </c>
      <c r="S87" s="3">
        <f>VLOOKUP(CONCATENATE($A87,".data"), 'Random noise 0.01'!$A$1:$AG$235, 31, FALSE)</f>
        <v>0.92920378000000003</v>
      </c>
      <c r="T87" s="17">
        <f>VLOOKUP(CONCATENATE($A87,".data"), 'Random noise 0.01'!$A$1:$AG$235, 33, FALSE)</f>
        <v>9.1107709999999995E-2</v>
      </c>
      <c r="U87" s="17">
        <f>VLOOKUP(CONCATENATE($A87,".data"), 'Random noise 0.01'!$A$1:$AG$235, 15, FALSE)</f>
        <v>16</v>
      </c>
      <c r="V87" s="17">
        <f>VLOOKUP(CONCATENATE($A87,".data"), 'Random noise 0.01'!$A$1:$AG$235, 17, FALSE)</f>
        <v>132.5</v>
      </c>
      <c r="W87" s="17" t="str">
        <f>VLOOKUP(CONCATENATE($A87,".data"), 'Random noise 0.01'!$A$1:$AG$235, 27, FALSE)</f>
        <v>1.17*x0 + 0.05*log(sin(x0 + log(x0) - 1)**2) + 17.62</v>
      </c>
      <c r="X87" s="17">
        <f t="shared" si="18"/>
        <v>0</v>
      </c>
      <c r="Y87" s="17">
        <f t="shared" si="19"/>
        <v>0</v>
      </c>
      <c r="Z87" s="4">
        <f t="shared" si="20"/>
        <v>0</v>
      </c>
    </row>
    <row r="88" spans="1:26" x14ac:dyDescent="0.25">
      <c r="A88" t="s">
        <v>999</v>
      </c>
      <c r="B88" s="12" t="s">
        <v>1000</v>
      </c>
      <c r="C88" s="3">
        <f>VLOOKUP(CONCATENATE($A88,".data"), 'Random noise 0'!$A$1:$AG$235, 31, FALSE)</f>
        <v>0.99978434999999999</v>
      </c>
      <c r="D88" s="17">
        <f>VLOOKUP(CONCATENATE($A88,".data"), 'Random noise 0'!$A$1:$AG$235, 33, FALSE)</f>
        <v>1.4099900000000001E-3</v>
      </c>
      <c r="E88" s="17">
        <f>VLOOKUP(CONCATENATE($A88,".data"), 'Random noise 0'!$A$1:$AG$235, 15, FALSE)</f>
        <v>6</v>
      </c>
      <c r="F88" s="17">
        <f>VLOOKUP(CONCATENATE($A88,".data"), 'Random noise 0'!$A$1:$AG$235, 17, FALSE)</f>
        <v>139.9</v>
      </c>
      <c r="G88" s="17" t="str">
        <f>VLOOKUP(CONCATENATE($A88,".data"), 'Random noise 0'!$A$1:$AG$235, 27, FALSE)</f>
        <v>0.38096756*sin(x0) + 0.55251009</v>
      </c>
      <c r="H88" s="17">
        <f t="shared" si="12"/>
        <v>1</v>
      </c>
      <c r="I88" s="17">
        <f t="shared" si="13"/>
        <v>0</v>
      </c>
      <c r="J88" s="4">
        <f t="shared" si="14"/>
        <v>0</v>
      </c>
      <c r="K88" s="3">
        <f>VLOOKUP(CONCATENATE($A88,".data"), 'Random noise 0.001'!$A$1:$AG$235, 31, FALSE)</f>
        <v>0.99975267999999995</v>
      </c>
      <c r="L88" s="17">
        <f>VLOOKUP(CONCATENATE($A88,".data"), 'Random noise 0.001'!$A$1:$AG$235, 33, FALSE)</f>
        <v>1.5099499999999999E-3</v>
      </c>
      <c r="M88" s="17">
        <f>VLOOKUP(CONCATENATE($A88,".data"), 'Random noise 0.001'!$A$1:$AG$235, 15, FALSE)</f>
        <v>6</v>
      </c>
      <c r="N88" s="17">
        <f>VLOOKUP(CONCATENATE($A88,".data"), 'Random noise 0.001'!$A$1:$AG$235, 17, FALSE)</f>
        <v>0.8</v>
      </c>
      <c r="O88" s="17" t="str">
        <f>VLOOKUP(CONCATENATE($A88,".data"), 'Random noise 0.001'!$A$1:$AG$235, 27, FALSE)</f>
        <v>0.381*sin(x0) + 0.553</v>
      </c>
      <c r="P88" s="17">
        <f t="shared" si="15"/>
        <v>1</v>
      </c>
      <c r="Q88" s="17">
        <f t="shared" si="16"/>
        <v>0</v>
      </c>
      <c r="R88" s="4">
        <f t="shared" si="17"/>
        <v>0</v>
      </c>
      <c r="S88" s="3">
        <f>VLOOKUP(CONCATENATE($A88,".data"), 'Random noise 0.01'!$A$1:$AG$235, 31, FALSE)</f>
        <v>0.99432759000000004</v>
      </c>
      <c r="T88" s="17">
        <f>VLOOKUP(CONCATENATE($A88,".data"), 'Random noise 0.01'!$A$1:$AG$235, 33, FALSE)</f>
        <v>7.23137E-3</v>
      </c>
      <c r="U88" s="17">
        <f>VLOOKUP(CONCATENATE($A88,".data"), 'Random noise 0.01'!$A$1:$AG$235, 15, FALSE)</f>
        <v>6</v>
      </c>
      <c r="V88" s="17">
        <f>VLOOKUP(CONCATENATE($A88,".data"), 'Random noise 0.01'!$A$1:$AG$235, 17, FALSE)</f>
        <v>0.8</v>
      </c>
      <c r="W88" s="17" t="str">
        <f>VLOOKUP(CONCATENATE($A88,".data"), 'Random noise 0.01'!$A$1:$AG$235, 27, FALSE)</f>
        <v>0.38*sin(x0) + 0.56</v>
      </c>
      <c r="X88" s="17">
        <f t="shared" si="18"/>
        <v>0</v>
      </c>
      <c r="Y88" s="17">
        <f t="shared" si="19"/>
        <v>0</v>
      </c>
      <c r="Z88" s="4">
        <f t="shared" si="20"/>
        <v>0</v>
      </c>
    </row>
    <row r="89" spans="1:26" x14ac:dyDescent="0.25">
      <c r="A89" t="s">
        <v>1001</v>
      </c>
      <c r="B89" s="12" t="s">
        <v>1002</v>
      </c>
      <c r="C89" s="3">
        <f>VLOOKUP(CONCATENATE($A89,".data"), 'Random noise 0'!$A$1:$AG$235, 31, FALSE)</f>
        <v>1</v>
      </c>
      <c r="D89" s="17">
        <f>VLOOKUP(CONCATENATE($A89,".data"), 'Random noise 0'!$A$1:$AG$235, 33, FALSE)</f>
        <v>0</v>
      </c>
      <c r="E89" s="17">
        <f>VLOOKUP(CONCATENATE($A89,".data"), 'Random noise 0'!$A$1:$AG$235, 15, FALSE)</f>
        <v>7</v>
      </c>
      <c r="F89" s="17">
        <f>VLOOKUP(CONCATENATE($A89,".data"), 'Random noise 0'!$A$1:$AG$235, 17, FALSE)</f>
        <v>5.5</v>
      </c>
      <c r="G89" s="17" t="str">
        <f>VLOOKUP(CONCATENATE($A89,".data"), 'Random noise 0'!$A$1:$AG$235, 27, FALSE)</f>
        <v>220.26465795*x1**2*exp(x0)</v>
      </c>
      <c r="H89" s="17">
        <f t="shared" si="12"/>
        <v>1</v>
      </c>
      <c r="I89" s="17">
        <f t="shared" si="13"/>
        <v>1</v>
      </c>
      <c r="J89" s="4">
        <f t="shared" si="14"/>
        <v>1</v>
      </c>
      <c r="K89" s="3">
        <f>VLOOKUP(CONCATENATE($A89,".data"), 'Random noise 0.001'!$A$1:$AG$235, 31, FALSE)</f>
        <v>0.99999987000000001</v>
      </c>
      <c r="L89" s="17">
        <f>VLOOKUP(CONCATENATE($A89,".data"), 'Random noise 0.001'!$A$1:$AG$235, 33, FALSE)</f>
        <v>4.3985610000000001E-2</v>
      </c>
      <c r="M89" s="17">
        <f>VLOOKUP(CONCATENATE($A89,".data"), 'Random noise 0.001'!$A$1:$AG$235, 15, FALSE)</f>
        <v>9</v>
      </c>
      <c r="N89" s="17">
        <f>VLOOKUP(CONCATENATE($A89,".data"), 'Random noise 0.001'!$A$1:$AG$235, 17, FALSE)</f>
        <v>5.5</v>
      </c>
      <c r="O89" s="17" t="str">
        <f>VLOOKUP(CONCATENATE($A89,".data"), 'Random noise 0.001'!$A$1:$AG$235, 27, FALSE)</f>
        <v>220.253*x1**2*exp(x0) + 0.05</v>
      </c>
      <c r="P89" s="17">
        <f t="shared" si="15"/>
        <v>1</v>
      </c>
      <c r="Q89" s="17">
        <f t="shared" si="16"/>
        <v>0</v>
      </c>
      <c r="R89" s="4">
        <f t="shared" si="17"/>
        <v>0</v>
      </c>
      <c r="S89" s="3">
        <f>VLOOKUP(CONCATENATE($A89,".data"), 'Random noise 0.01'!$A$1:$AG$235, 31, FALSE)</f>
        <v>0.99998690000000001</v>
      </c>
      <c r="T89" s="17">
        <f>VLOOKUP(CONCATENATE($A89,".data"), 'Random noise 0.01'!$A$1:$AG$235, 33, FALSE)</f>
        <v>0.43698028999999999</v>
      </c>
      <c r="U89" s="17">
        <f>VLOOKUP(CONCATENATE($A89,".data"), 'Random noise 0.01'!$A$1:$AG$235, 15, FALSE)</f>
        <v>12</v>
      </c>
      <c r="V89" s="17">
        <f>VLOOKUP(CONCATENATE($A89,".data"), 'Random noise 0.01'!$A$1:$AG$235, 17, FALSE)</f>
        <v>130.80000000000001</v>
      </c>
      <c r="W89" s="17" t="str">
        <f>VLOOKUP(CONCATENATE($A89,".data"), 'Random noise 0.01'!$A$1:$AG$235, 27, FALSE)</f>
        <v>220.66*x1**2*exp(x0) - x1 + 0.69</v>
      </c>
      <c r="X89" s="17">
        <f t="shared" si="18"/>
        <v>1</v>
      </c>
      <c r="Y89" s="17">
        <f t="shared" si="19"/>
        <v>0</v>
      </c>
      <c r="Z89" s="4">
        <f t="shared" si="20"/>
        <v>0</v>
      </c>
    </row>
    <row r="90" spans="1:26" x14ac:dyDescent="0.25">
      <c r="A90" t="s">
        <v>1003</v>
      </c>
      <c r="B90" s="12" t="s">
        <v>1004</v>
      </c>
      <c r="C90" s="3">
        <f>VLOOKUP(CONCATENATE($A90,".data"), 'Random noise 0'!$A$1:$AG$235, 31, FALSE)</f>
        <v>0.99727286000000004</v>
      </c>
      <c r="D90" s="17">
        <f>VLOOKUP(CONCATENATE($A90,".data"), 'Random noise 0'!$A$1:$AG$235, 33, FALSE)</f>
        <v>1.423402E-2</v>
      </c>
      <c r="E90" s="17">
        <f>VLOOKUP(CONCATENATE($A90,".data"), 'Random noise 0'!$A$1:$AG$235, 15, FALSE)</f>
        <v>14</v>
      </c>
      <c r="F90" s="17">
        <f>VLOOKUP(CONCATENATE($A90,".data"), 'Random noise 0'!$A$1:$AG$235, 17, FALSE)</f>
        <v>198</v>
      </c>
      <c r="G90" s="17" t="str">
        <f>VLOOKUP(CONCATENATE($A90,".data"), 'Random noise 0'!$A$1:$AG$235, 27, FALSE)</f>
        <v>0.14688848*x0 - 1.6529416*sin(0.20053222*exp(x0 + x1)) + 1.23834865</v>
      </c>
      <c r="H90" s="17">
        <f t="shared" si="12"/>
        <v>0</v>
      </c>
      <c r="I90" s="17">
        <f t="shared" si="13"/>
        <v>0</v>
      </c>
      <c r="J90" s="4">
        <f t="shared" si="14"/>
        <v>0</v>
      </c>
      <c r="K90" s="3">
        <f>VLOOKUP(CONCATENATE($A90,".data"), 'Random noise 0.001'!$A$1:$AG$235, 31, FALSE)</f>
        <v>0.99726928999999997</v>
      </c>
      <c r="L90" s="17">
        <f>VLOOKUP(CONCATENATE($A90,".data"), 'Random noise 0.001'!$A$1:$AG$235, 33, FALSE)</f>
        <v>1.424333E-2</v>
      </c>
      <c r="M90" s="17">
        <f>VLOOKUP(CONCATENATE($A90,".data"), 'Random noise 0.001'!$A$1:$AG$235, 15, FALSE)</f>
        <v>14</v>
      </c>
      <c r="N90" s="17">
        <f>VLOOKUP(CONCATENATE($A90,".data"), 'Random noise 0.001'!$A$1:$AG$235, 17, FALSE)</f>
        <v>164.3</v>
      </c>
      <c r="O90" s="17" t="str">
        <f>VLOOKUP(CONCATENATE($A90,".data"), 'Random noise 0.001'!$A$1:$AG$235, 27, FALSE)</f>
        <v>0.145*x0 - 1.648*sin(0.201*exp(x0 + x1)) + 1.238</v>
      </c>
      <c r="P90" s="17">
        <f t="shared" si="15"/>
        <v>0</v>
      </c>
      <c r="Q90" s="17">
        <f t="shared" si="16"/>
        <v>0</v>
      </c>
      <c r="R90" s="4">
        <f t="shared" si="17"/>
        <v>0</v>
      </c>
      <c r="S90" s="3">
        <f>VLOOKUP(CONCATENATE($A90,".data"), 'Random noise 0.01'!$A$1:$AG$235, 31, FALSE)</f>
        <v>0.99176381000000002</v>
      </c>
      <c r="T90" s="17">
        <f>VLOOKUP(CONCATENATE($A90,".data"), 'Random noise 0.01'!$A$1:$AG$235, 33, FALSE)</f>
        <v>2.473641E-2</v>
      </c>
      <c r="U90" s="17">
        <f>VLOOKUP(CONCATENATE($A90,".data"), 'Random noise 0.01'!$A$1:$AG$235, 15, FALSE)</f>
        <v>13</v>
      </c>
      <c r="V90" s="17">
        <f>VLOOKUP(CONCATENATE($A90,".data"), 'Random noise 0.01'!$A$1:$AG$235, 17, FALSE)</f>
        <v>3.4</v>
      </c>
      <c r="W90" s="17" t="str">
        <f>VLOOKUP(CONCATENATE($A90,".data"), 'Random noise 0.01'!$A$1:$AG$235, 27, FALSE)</f>
        <v>-0.45*x1 - 0.27*exp(x0)*exp(x1)**0.5 + 1.24</v>
      </c>
      <c r="X90" s="17">
        <f t="shared" si="18"/>
        <v>0</v>
      </c>
      <c r="Y90" s="17">
        <f t="shared" si="19"/>
        <v>0</v>
      </c>
      <c r="Z90" s="4">
        <f t="shared" si="20"/>
        <v>0</v>
      </c>
    </row>
    <row r="91" spans="1:26" x14ac:dyDescent="0.25">
      <c r="A91" t="s">
        <v>1005</v>
      </c>
      <c r="B91" s="12" t="s">
        <v>531</v>
      </c>
      <c r="C91" s="3">
        <f>VLOOKUP(CONCATENATE($A91,".data"), 'Random noise 0'!$A$1:$AG$235, 31, FALSE)</f>
        <v>1</v>
      </c>
      <c r="D91" s="17">
        <f>VLOOKUP(CONCATENATE($A91,".data"), 'Random noise 0'!$A$1:$AG$235, 33, FALSE)</f>
        <v>0</v>
      </c>
      <c r="E91" s="17">
        <f>VLOOKUP(CONCATENATE($A91,".data"), 'Random noise 0'!$A$1:$AG$235, 15, FALSE)</f>
        <v>9</v>
      </c>
      <c r="F91" s="17">
        <f>VLOOKUP(CONCATENATE($A91,".data"), 'Random noise 0'!$A$1:$AG$235, 17, FALSE)</f>
        <v>111.9</v>
      </c>
      <c r="G91" s="17" t="str">
        <f>VLOOKUP(CONCATENATE($A91,".data"), 'Random noise 0'!$A$1:$AG$235, 27, FALSE)</f>
        <v>exp(-x0)*sin(x1**2)</v>
      </c>
      <c r="H91" s="17">
        <f t="shared" si="12"/>
        <v>1</v>
      </c>
      <c r="I91" s="17">
        <f t="shared" si="13"/>
        <v>1</v>
      </c>
      <c r="J91" s="4">
        <f t="shared" si="14"/>
        <v>1</v>
      </c>
      <c r="K91" s="3">
        <f>VLOOKUP(CONCATENATE($A91,".data"), 'Random noise 0.001'!$A$1:$AG$235, 31, FALSE)</f>
        <v>0.99993323000000001</v>
      </c>
      <c r="L91" s="17">
        <f>VLOOKUP(CONCATENATE($A91,".data"), 'Random noise 0.001'!$A$1:$AG$235, 33, FALSE)</f>
        <v>1.51461E-3</v>
      </c>
      <c r="M91" s="17">
        <f>VLOOKUP(CONCATENATE($A91,".data"), 'Random noise 0.001'!$A$1:$AG$235, 15, FALSE)</f>
        <v>11</v>
      </c>
      <c r="N91" s="17">
        <f>VLOOKUP(CONCATENATE($A91,".data"), 'Random noise 0.001'!$A$1:$AG$235, 17, FALSE)</f>
        <v>5</v>
      </c>
      <c r="O91" s="17" t="str">
        <f>VLOOKUP(CONCATENATE($A91,".data"), 'Random noise 0.001'!$A$1:$AG$235, 27, FALSE)</f>
        <v>1.006*0.36**x0*sin(x1**2) + 0.001</v>
      </c>
      <c r="P91" s="17">
        <f t="shared" si="15"/>
        <v>1</v>
      </c>
      <c r="Q91" s="17">
        <f t="shared" si="16"/>
        <v>0</v>
      </c>
      <c r="R91" s="4">
        <f t="shared" si="17"/>
        <v>0</v>
      </c>
      <c r="S91" s="3">
        <f>VLOOKUP(CONCATENATE($A91,".data"), 'Random noise 0.01'!$A$1:$AG$235, 31, FALSE)</f>
        <v>0.99898578000000005</v>
      </c>
      <c r="T91" s="17">
        <f>VLOOKUP(CONCATENATE($A91,".data"), 'Random noise 0.01'!$A$1:$AG$235, 33, FALSE)</f>
        <v>5.9029499999999997E-3</v>
      </c>
      <c r="U91" s="17">
        <f>VLOOKUP(CONCATENATE($A91,".data"), 'Random noise 0.01'!$A$1:$AG$235, 15, FALSE)</f>
        <v>9</v>
      </c>
      <c r="V91" s="17">
        <f>VLOOKUP(CONCATENATE($A91,".data"), 'Random noise 0.01'!$A$1:$AG$235, 17, FALSE)</f>
        <v>3.6</v>
      </c>
      <c r="W91" s="17" t="str">
        <f>VLOOKUP(CONCATENATE($A91,".data"), 'Random noise 0.01'!$A$1:$AG$235, 27, FALSE)</f>
        <v>0.97*0.4**x0*sin(x1**2)</v>
      </c>
      <c r="X91" s="17">
        <f t="shared" si="18"/>
        <v>0</v>
      </c>
      <c r="Y91" s="17">
        <f t="shared" si="19"/>
        <v>0</v>
      </c>
      <c r="Z91" s="4">
        <f t="shared" si="20"/>
        <v>0</v>
      </c>
    </row>
    <row r="92" spans="1:26" x14ac:dyDescent="0.25">
      <c r="A92" t="s">
        <v>1006</v>
      </c>
      <c r="B92" s="12" t="s">
        <v>737</v>
      </c>
      <c r="C92" s="3">
        <f>VLOOKUP(CONCATENATE($A92,".data"), 'Random noise 0'!$A$1:$AG$235, 31, FALSE)</f>
        <v>1</v>
      </c>
      <c r="D92" s="17">
        <f>VLOOKUP(CONCATENATE($A92,".data"), 'Random noise 0'!$A$1:$AG$235, 33, FALSE)</f>
        <v>0</v>
      </c>
      <c r="E92" s="17">
        <f>VLOOKUP(CONCATENATE($A92,".data"), 'Random noise 0'!$A$1:$AG$235, 15, FALSE)</f>
        <v>9</v>
      </c>
      <c r="F92" s="17">
        <f>VLOOKUP(CONCATENATE($A92,".data"), 'Random noise 0'!$A$1:$AG$235, 17, FALSE)</f>
        <v>2.9</v>
      </c>
      <c r="G92" s="17" t="str">
        <f>VLOOKUP(CONCATENATE($A92,".data"), 'Random noise 0'!$A$1:$AG$235, 27, FALSE)</f>
        <v>x1**2 - exp(x0) + 11</v>
      </c>
      <c r="H92" s="17">
        <f t="shared" si="12"/>
        <v>1</v>
      </c>
      <c r="I92" s="17">
        <f t="shared" si="13"/>
        <v>1</v>
      </c>
      <c r="J92" s="4">
        <f t="shared" si="14"/>
        <v>1</v>
      </c>
      <c r="K92" s="3">
        <f>VLOOKUP(CONCATENATE($A92,".data"), 'Random noise 0.001'!$A$1:$AG$235, 31, FALSE)</f>
        <v>0.99998277999999996</v>
      </c>
      <c r="L92" s="17">
        <f>VLOOKUP(CONCATENATE($A92,".data"), 'Random noise 0.001'!$A$1:$AG$235, 33, FALSE)</f>
        <v>2.4183199999999998E-3</v>
      </c>
      <c r="M92" s="17">
        <f>VLOOKUP(CONCATENATE($A92,".data"), 'Random noise 0.001'!$A$1:$AG$235, 15, FALSE)</f>
        <v>11</v>
      </c>
      <c r="N92" s="17">
        <f>VLOOKUP(CONCATENATE($A92,".data"), 'Random noise 0.001'!$A$1:$AG$235, 17, FALSE)</f>
        <v>2.6</v>
      </c>
      <c r="O92" s="17" t="str">
        <f>VLOOKUP(CONCATENATE($A92,".data"), 'Random noise 0.001'!$A$1:$AG$235, 27, FALSE)</f>
        <v>0.998*x1**2 - exp(x0) + 11.003</v>
      </c>
      <c r="P92" s="17">
        <f t="shared" si="15"/>
        <v>1</v>
      </c>
      <c r="Q92" s="17">
        <f t="shared" si="16"/>
        <v>0</v>
      </c>
      <c r="R92" s="4">
        <f t="shared" si="17"/>
        <v>0</v>
      </c>
      <c r="S92" s="3">
        <f>VLOOKUP(CONCATENATE($A92,".data"), 'Random noise 0.01'!$A$1:$AG$235, 31, FALSE)</f>
        <v>0.99862088000000004</v>
      </c>
      <c r="T92" s="17">
        <f>VLOOKUP(CONCATENATE($A92,".data"), 'Random noise 0.01'!$A$1:$AG$235, 33, FALSE)</f>
        <v>2.1641339999999998E-2</v>
      </c>
      <c r="U92" s="17">
        <f>VLOOKUP(CONCATENATE($A92,".data"), 'Random noise 0.01'!$A$1:$AG$235, 15, FALSE)</f>
        <v>10</v>
      </c>
      <c r="V92" s="17">
        <f>VLOOKUP(CONCATENATE($A92,".data"), 'Random noise 0.01'!$A$1:$AG$235, 17, FALSE)</f>
        <v>125.3</v>
      </c>
      <c r="W92" s="17" t="str">
        <f>VLOOKUP(CONCATENATE($A92,".data"), 'Random noise 0.01'!$A$1:$AG$235, 27, FALSE)</f>
        <v>-exp(x0) - 2.1*cos(x1) + 13.12</v>
      </c>
      <c r="X92" s="17">
        <f t="shared" si="18"/>
        <v>0</v>
      </c>
      <c r="Y92" s="17">
        <f t="shared" si="19"/>
        <v>0</v>
      </c>
      <c r="Z92" s="4">
        <f t="shared" si="20"/>
        <v>0</v>
      </c>
    </row>
    <row r="93" spans="1:26" x14ac:dyDescent="0.25">
      <c r="A93" t="s">
        <v>1007</v>
      </c>
      <c r="B93" s="12" t="s">
        <v>1008</v>
      </c>
      <c r="C93" s="3">
        <f>VLOOKUP(CONCATENATE($A93,".data"), 'Random noise 0'!$A$1:$AG$235, 31, FALSE)</f>
        <v>1</v>
      </c>
      <c r="D93" s="17">
        <f>VLOOKUP(CONCATENATE($A93,".data"), 'Random noise 0'!$A$1:$AG$235, 33, FALSE)</f>
        <v>0</v>
      </c>
      <c r="E93" s="17">
        <f>VLOOKUP(CONCATENATE($A93,".data"), 'Random noise 0'!$A$1:$AG$235, 15, FALSE)</f>
        <v>8</v>
      </c>
      <c r="F93" s="17">
        <f>VLOOKUP(CONCATENATE($A93,".data"), 'Random noise 0'!$A$1:$AG$235, 17, FALSE)</f>
        <v>40.799999999999997</v>
      </c>
      <c r="G93" s="17" t="str">
        <f>VLOOKUP(CONCATENATE($A93,".data"), 'Random noise 0'!$A$1:$AG$235, 27, FALSE)</f>
        <v>0.54030231 + 2*exp(-x1)</v>
      </c>
      <c r="H93" s="17">
        <f t="shared" si="12"/>
        <v>1</v>
      </c>
      <c r="I93" s="17">
        <f t="shared" si="13"/>
        <v>1</v>
      </c>
      <c r="J93" s="4">
        <f t="shared" si="14"/>
        <v>1</v>
      </c>
      <c r="K93" s="3">
        <f>VLOOKUP(CONCATENATE($A93,".data"), 'Random noise 0.001'!$A$1:$AG$235, 31, FALSE)</f>
        <v>0.99944138000000005</v>
      </c>
      <c r="L93" s="17">
        <f>VLOOKUP(CONCATENATE($A93,".data"), 'Random noise 0.001'!$A$1:$AG$235, 33, FALSE)</f>
        <v>8.5593300000000004E-3</v>
      </c>
      <c r="M93" s="17">
        <f>VLOOKUP(CONCATENATE($A93,".data"), 'Random noise 0.001'!$A$1:$AG$235, 15, FALSE)</f>
        <v>7</v>
      </c>
      <c r="N93" s="17">
        <f>VLOOKUP(CONCATENATE($A93,".data"), 'Random noise 0.001'!$A$1:$AG$235, 17, FALSE)</f>
        <v>1.7</v>
      </c>
      <c r="O93" s="17" t="str">
        <f>VLOOKUP(CONCATENATE($A93,".data"), 'Random noise 0.001'!$A$1:$AG$235, 27, FALSE)</f>
        <v>2.514 - 1.645*sin(sin(x1))</v>
      </c>
      <c r="P93" s="17">
        <f t="shared" si="15"/>
        <v>1</v>
      </c>
      <c r="Q93" s="17">
        <f t="shared" si="16"/>
        <v>0</v>
      </c>
      <c r="R93" s="4">
        <f t="shared" si="17"/>
        <v>0</v>
      </c>
      <c r="S93" s="3">
        <f>VLOOKUP(CONCATENATE($A93,".data"), 'Random noise 0.01'!$A$1:$AG$235, 31, FALSE)</f>
        <v>0.99920931999999996</v>
      </c>
      <c r="T93" s="17">
        <f>VLOOKUP(CONCATENATE($A93,".data"), 'Random noise 0.01'!$A$1:$AG$235, 33, FALSE)</f>
        <v>1.018311E-2</v>
      </c>
      <c r="U93" s="17">
        <f>VLOOKUP(CONCATENATE($A93,".data"), 'Random noise 0.01'!$A$1:$AG$235, 15, FALSE)</f>
        <v>7</v>
      </c>
      <c r="V93" s="17">
        <f>VLOOKUP(CONCATENATE($A93,".data"), 'Random noise 0.01'!$A$1:$AG$235, 17, FALSE)</f>
        <v>1.5</v>
      </c>
      <c r="W93" s="17" t="str">
        <f>VLOOKUP(CONCATENATE($A93,".data"), 'Random noise 0.01'!$A$1:$AG$235, 27, FALSE)</f>
        <v>2.52 - 1.65*sin(sin(x1))</v>
      </c>
      <c r="X93" s="17">
        <f t="shared" si="18"/>
        <v>1</v>
      </c>
      <c r="Y93" s="17">
        <f t="shared" si="19"/>
        <v>0</v>
      </c>
      <c r="Z93" s="4">
        <f t="shared" si="20"/>
        <v>0</v>
      </c>
    </row>
    <row r="94" spans="1:26" x14ac:dyDescent="0.25">
      <c r="A94" t="s">
        <v>1009</v>
      </c>
      <c r="B94" s="12" t="s">
        <v>739</v>
      </c>
      <c r="C94" s="3">
        <f>VLOOKUP(CONCATENATE($A94,".data"), 'Random noise 0'!$A$1:$AG$235, 31, FALSE)</f>
        <v>1</v>
      </c>
      <c r="D94" s="17">
        <f>VLOOKUP(CONCATENATE($A94,".data"), 'Random noise 0'!$A$1:$AG$235, 33, FALSE)</f>
        <v>0</v>
      </c>
      <c r="E94" s="17">
        <f>VLOOKUP(CONCATENATE($A94,".data"), 'Random noise 0'!$A$1:$AG$235, 15, FALSE)</f>
        <v>9</v>
      </c>
      <c r="F94" s="17">
        <f>VLOOKUP(CONCATENATE($A94,".data"), 'Random noise 0'!$A$1:$AG$235, 17, FALSE)</f>
        <v>6.2</v>
      </c>
      <c r="G94" s="17" t="str">
        <f>VLOOKUP(CONCATENATE($A94,".data"), 'Random noise 0'!$A$1:$AG$235, 27, FALSE)</f>
        <v>x0 - exp(x1) + sin(x2) - 1</v>
      </c>
      <c r="H94" s="17">
        <f t="shared" si="12"/>
        <v>1</v>
      </c>
      <c r="I94" s="17">
        <f t="shared" si="13"/>
        <v>1</v>
      </c>
      <c r="J94" s="4">
        <f t="shared" si="14"/>
        <v>1</v>
      </c>
      <c r="K94" s="3">
        <f>VLOOKUP(CONCATENATE($A94,".data"), 'Random noise 0.001'!$A$1:$AG$235, 31, FALSE)</f>
        <v>0.99999934000000001</v>
      </c>
      <c r="L94" s="17">
        <f>VLOOKUP(CONCATENATE($A94,".data"), 'Random noise 0.001'!$A$1:$AG$235, 33, FALSE)</f>
        <v>5.0091999999999997E-4</v>
      </c>
      <c r="M94" s="17">
        <f>VLOOKUP(CONCATENATE($A94,".data"), 'Random noise 0.001'!$A$1:$AG$235, 15, FALSE)</f>
        <v>11</v>
      </c>
      <c r="N94" s="17">
        <f>VLOOKUP(CONCATENATE($A94,".data"), 'Random noise 0.001'!$A$1:$AG$235, 17, FALSE)</f>
        <v>5.0999999999999996</v>
      </c>
      <c r="O94" s="17" t="str">
        <f>VLOOKUP(CONCATENATE($A94,".data"), 'Random noise 0.001'!$A$1:$AG$235, 27, FALSE)</f>
        <v>x0 - exp(x1) + 0.998*sin(x2) - 0.999</v>
      </c>
      <c r="P94" s="17">
        <f t="shared" si="15"/>
        <v>1</v>
      </c>
      <c r="Q94" s="17" t="str">
        <f t="shared" si="16"/>
        <v>?</v>
      </c>
      <c r="R94" s="4">
        <v>1</v>
      </c>
      <c r="S94" s="3">
        <f>VLOOKUP(CONCATENATE($A94,".data"), 'Random noise 0.01'!$A$1:$AG$235, 31, FALSE)</f>
        <v>0.99993388999999999</v>
      </c>
      <c r="T94" s="17">
        <f>VLOOKUP(CONCATENATE($A94,".data"), 'Random noise 0.01'!$A$1:$AG$235, 33, FALSE)</f>
        <v>5.0091600000000003E-3</v>
      </c>
      <c r="U94" s="17">
        <f>VLOOKUP(CONCATENATE($A94,".data"), 'Random noise 0.01'!$A$1:$AG$235, 15, FALSE)</f>
        <v>11</v>
      </c>
      <c r="V94" s="17">
        <f>VLOOKUP(CONCATENATE($A94,".data"), 'Random noise 0.01'!$A$1:$AG$235, 17, FALSE)</f>
        <v>4.7</v>
      </c>
      <c r="W94" s="17" t="str">
        <f>VLOOKUP(CONCATENATE($A94,".data"), 'Random noise 0.01'!$A$1:$AG$235, 27, FALSE)</f>
        <v>x0 - exp(x1) + 0.98*sin(x2) - 0.99</v>
      </c>
      <c r="X94" s="17">
        <f t="shared" si="18"/>
        <v>1</v>
      </c>
      <c r="Y94" s="17">
        <f t="shared" si="19"/>
        <v>0</v>
      </c>
      <c r="Z94" s="4">
        <f t="shared" si="20"/>
        <v>0</v>
      </c>
    </row>
    <row r="95" spans="1:26" x14ac:dyDescent="0.25">
      <c r="A95" t="s">
        <v>1010</v>
      </c>
      <c r="B95" s="12" t="s">
        <v>1290</v>
      </c>
      <c r="C95" s="3">
        <f>VLOOKUP(CONCATENATE($A95,".data"), 'Random noise 0'!$A$1:$AG$235, 31, FALSE)</f>
        <v>1</v>
      </c>
      <c r="D95" s="17">
        <f>VLOOKUP(CONCATENATE($A95,".data"), 'Random noise 0'!$A$1:$AG$235, 33, FALSE)</f>
        <v>0</v>
      </c>
      <c r="E95" s="17">
        <f>VLOOKUP(CONCATENATE($A95,".data"), 'Random noise 0'!$A$1:$AG$235, 15, FALSE)</f>
        <v>9</v>
      </c>
      <c r="F95" s="17">
        <f>VLOOKUP(CONCATENATE($A95,".data"), 'Random noise 0'!$A$1:$AG$235, 17, FALSE)</f>
        <v>7.8</v>
      </c>
      <c r="G95" s="17" t="str">
        <f>VLOOKUP(CONCATENATE($A95,".data"), 'Random noise 0'!$A$1:$AG$235, 27, FALSE)</f>
        <v>-log(x1) + cos(x0*x2)</v>
      </c>
      <c r="H95" s="17">
        <f t="shared" si="12"/>
        <v>1</v>
      </c>
      <c r="I95" s="17">
        <f t="shared" si="13"/>
        <v>1</v>
      </c>
      <c r="J95" s="4">
        <f t="shared" si="14"/>
        <v>1</v>
      </c>
      <c r="K95" s="3">
        <f>VLOOKUP(CONCATENATE($A95,".data"), 'Random noise 0.001'!$A$1:$AG$235, 31, FALSE)</f>
        <v>0.99999726</v>
      </c>
      <c r="L95" s="17">
        <f>VLOOKUP(CONCATENATE($A95,".data"), 'Random noise 0.001'!$A$1:$AG$235, 33, FALSE)</f>
        <v>1.7063899999999999E-3</v>
      </c>
      <c r="M95" s="17">
        <f>VLOOKUP(CONCATENATE($A95,".data"), 'Random noise 0.001'!$A$1:$AG$235, 15, FALSE)</f>
        <v>13</v>
      </c>
      <c r="N95" s="17">
        <f>VLOOKUP(CONCATENATE($A95,".data"), 'Random noise 0.001'!$A$1:$AG$235, 17, FALSE)</f>
        <v>4.4000000000000004</v>
      </c>
      <c r="O95" s="17" t="str">
        <f>VLOOKUP(CONCATENATE($A95,".data"), 'Random noise 0.001'!$A$1:$AG$235, 27, FALSE)</f>
        <v>-log(x1) + 7.502*cos(0.357*x0*x2) - 6.502</v>
      </c>
      <c r="P95" s="17">
        <f t="shared" si="15"/>
        <v>1</v>
      </c>
      <c r="Q95" s="17">
        <f t="shared" si="16"/>
        <v>0</v>
      </c>
      <c r="R95" s="4">
        <f t="shared" si="17"/>
        <v>0</v>
      </c>
      <c r="S95" s="3">
        <f>VLOOKUP(CONCATENATE($A95,".data"), 'Random noise 0.01'!$A$1:$AG$235, 31, FALSE)</f>
        <v>0.99990973000000005</v>
      </c>
      <c r="T95" s="17">
        <f>VLOOKUP(CONCATENATE($A95,".data"), 'Random noise 0.01'!$A$1:$AG$235, 33, FALSE)</f>
        <v>9.7883399999999995E-3</v>
      </c>
      <c r="U95" s="17">
        <f>VLOOKUP(CONCATENATE($A95,".data"), 'Random noise 0.01'!$A$1:$AG$235, 15, FALSE)</f>
        <v>13</v>
      </c>
      <c r="V95" s="17">
        <f>VLOOKUP(CONCATENATE($A95,".data"), 'Random noise 0.01'!$A$1:$AG$235, 17, FALSE)</f>
        <v>4</v>
      </c>
      <c r="W95" s="17" t="str">
        <f>VLOOKUP(CONCATENATE($A95,".data"), 'Random noise 0.01'!$A$1:$AG$235, 27, FALSE)</f>
        <v>-log(x1) + 7.2*cos(0.37*x0*x2) - 6.19</v>
      </c>
      <c r="X95" s="17">
        <f t="shared" si="18"/>
        <v>1</v>
      </c>
      <c r="Y95" s="17">
        <f t="shared" si="19"/>
        <v>0</v>
      </c>
      <c r="Z95" s="4">
        <f t="shared" si="20"/>
        <v>0</v>
      </c>
    </row>
    <row r="96" spans="1:26" x14ac:dyDescent="0.25">
      <c r="A96" t="s">
        <v>1011</v>
      </c>
      <c r="B96" s="12" t="s">
        <v>1012</v>
      </c>
      <c r="C96" s="3">
        <f>VLOOKUP(CONCATENATE($A96,".data"), 'Random noise 0'!$A$1:$AG$235, 31, FALSE)</f>
        <v>0.99488244999999997</v>
      </c>
      <c r="D96" s="17">
        <f>VLOOKUP(CONCATENATE($A96,".data"), 'Random noise 0'!$A$1:$AG$235, 33, FALSE)</f>
        <v>2.729635E-2</v>
      </c>
      <c r="E96" s="17">
        <f>VLOOKUP(CONCATENATE($A96,".data"), 'Random noise 0'!$A$1:$AG$235, 15, FALSE)</f>
        <v>22</v>
      </c>
      <c r="F96" s="17">
        <f>VLOOKUP(CONCATENATE($A96,".data"), 'Random noise 0'!$A$1:$AG$235, 17, FALSE)</f>
        <v>218.7</v>
      </c>
      <c r="G96" s="17" t="str">
        <f>VLOOKUP(CONCATENATE($A96,".data"), 'Random noise 0'!$A$1:$AG$235, 27, FALSE)</f>
        <v>0.837311*x0*x1*x2 - 1.80528022*x1*sin(x0)**2 - 1.07169737*sin(x0*x1**2) + 1.01796272</v>
      </c>
      <c r="H96" s="17">
        <f t="shared" si="12"/>
        <v>0</v>
      </c>
      <c r="I96" s="17">
        <f t="shared" si="13"/>
        <v>0</v>
      </c>
      <c r="J96" s="4">
        <f t="shared" si="14"/>
        <v>0</v>
      </c>
      <c r="K96" s="3">
        <f>VLOOKUP(CONCATENATE($A96,".data"), 'Random noise 0.001'!$A$1:$AG$235, 31, FALSE)</f>
        <v>0.99278482000000001</v>
      </c>
      <c r="L96" s="17">
        <f>VLOOKUP(CONCATENATE($A96,".data"), 'Random noise 0.001'!$A$1:$AG$235, 33, FALSE)</f>
        <v>3.2411349999999998E-2</v>
      </c>
      <c r="M96" s="17">
        <f>VLOOKUP(CONCATENATE($A96,".data"), 'Random noise 0.001'!$A$1:$AG$235, 15, FALSE)</f>
        <v>20</v>
      </c>
      <c r="N96" s="17">
        <f>VLOOKUP(CONCATENATE($A96,".data"), 'Random noise 0.001'!$A$1:$AG$235, 17, FALSE)</f>
        <v>178.2</v>
      </c>
      <c r="O96" s="17" t="str">
        <f>VLOOKUP(CONCATENATE($A96,".data"), 'Random noise 0.001'!$A$1:$AG$235, 27, FALSE)</f>
        <v>-1.026*x0*x1**2 + 0.847*x0*x1*x2 - 1.811*x1*sin(x0)**2 + 1.015</v>
      </c>
      <c r="P96" s="17">
        <f t="shared" si="15"/>
        <v>0</v>
      </c>
      <c r="Q96" s="17">
        <f t="shared" si="16"/>
        <v>0</v>
      </c>
      <c r="R96" s="4">
        <f t="shared" si="17"/>
        <v>0</v>
      </c>
      <c r="S96" s="3">
        <f>VLOOKUP(CONCATENATE($A96,".data"), 'Random noise 0.01'!$A$1:$AG$235, 31, FALSE)</f>
        <v>0.99291300000000005</v>
      </c>
      <c r="T96" s="17">
        <f>VLOOKUP(CONCATENATE($A96,".data"), 'Random noise 0.01'!$A$1:$AG$235, 33, FALSE)</f>
        <v>3.2122150000000002E-2</v>
      </c>
      <c r="U96" s="17">
        <f>VLOOKUP(CONCATENATE($A96,".data"), 'Random noise 0.01'!$A$1:$AG$235, 15, FALSE)</f>
        <v>20</v>
      </c>
      <c r="V96" s="17">
        <f>VLOOKUP(CONCATENATE($A96,".data"), 'Random noise 0.01'!$A$1:$AG$235, 17, FALSE)</f>
        <v>17.600000000000001</v>
      </c>
      <c r="W96" s="17" t="str">
        <f>VLOOKUP(CONCATENATE($A96,".data"), 'Random noise 0.01'!$A$1:$AG$235, 27, FALSE)</f>
        <v>-1.03*x0*x1**2 + 0.83*x0*x1*x2 - 1.8*x1*sin(x0)**2 + 1.02</v>
      </c>
      <c r="X96" s="17">
        <f t="shared" si="18"/>
        <v>0</v>
      </c>
      <c r="Y96" s="17">
        <f t="shared" si="19"/>
        <v>0</v>
      </c>
      <c r="Z96" s="4">
        <f t="shared" si="20"/>
        <v>0</v>
      </c>
    </row>
    <row r="97" spans="1:26" x14ac:dyDescent="0.25">
      <c r="A97" t="s">
        <v>1013</v>
      </c>
      <c r="B97" s="12" t="s">
        <v>1014</v>
      </c>
      <c r="C97" s="3">
        <f>VLOOKUP(CONCATENATE($A97,".data"), 'Random noise 0'!$A$1:$AG$235, 31, FALSE)</f>
        <v>0.99999422999999998</v>
      </c>
      <c r="D97" s="17">
        <f>VLOOKUP(CONCATENATE($A97,".data"), 'Random noise 0'!$A$1:$AG$235, 33, FALSE)</f>
        <v>1.41902E-3</v>
      </c>
      <c r="E97" s="17">
        <f>VLOOKUP(CONCATENATE($A97,".data"), 'Random noise 0'!$A$1:$AG$235, 15, FALSE)</f>
        <v>18</v>
      </c>
      <c r="F97" s="17">
        <f>VLOOKUP(CONCATENATE($A97,".data"), 'Random noise 0'!$A$1:$AG$235, 17, FALSE)</f>
        <v>208.5</v>
      </c>
      <c r="G97" s="17" t="str">
        <f>VLOOKUP(CONCATENATE($A97,".data"), 'Random noise 0'!$A$1:$AG$235, 27, FALSE)</f>
        <v>0.99906868*log(x0*exp(x2**2) + x0 + x1) + 1.0108611*log(cos(x2))</v>
      </c>
      <c r="H97" s="17">
        <f t="shared" si="12"/>
        <v>1</v>
      </c>
      <c r="I97" s="17">
        <f t="shared" si="13"/>
        <v>0</v>
      </c>
      <c r="J97" s="4">
        <f t="shared" si="14"/>
        <v>0</v>
      </c>
      <c r="K97" s="3">
        <f>VLOOKUP(CONCATENATE($A97,".data"), 'Random noise 0.001'!$A$1:$AG$235, 31, FALSE)</f>
        <v>0.99877309999999997</v>
      </c>
      <c r="L97" s="17">
        <f>VLOOKUP(CONCATENATE($A97,".data"), 'Random noise 0.001'!$A$1:$AG$235, 33, FALSE)</f>
        <v>2.0693380000000001E-2</v>
      </c>
      <c r="M97" s="17">
        <f>VLOOKUP(CONCATENATE($A97,".data"), 'Random noise 0.001'!$A$1:$AG$235, 15, FALSE)</f>
        <v>21</v>
      </c>
      <c r="N97" s="17">
        <f>VLOOKUP(CONCATENATE($A97,".data"), 'Random noise 0.001'!$A$1:$AG$235, 17, FALSE)</f>
        <v>77.099999999999994</v>
      </c>
      <c r="O97" s="17" t="str">
        <f>VLOOKUP(CONCATENATE($A97,".data"), 'Random noise 0.001'!$A$1:$AG$235, 27, FALSE)</f>
        <v>-0.221*x1*x2**2 + 0.087*x2*log(x0) + 0.981*log(x0 + 0.5*x1) + 0.704</v>
      </c>
      <c r="P97" s="17">
        <f t="shared" si="15"/>
        <v>0</v>
      </c>
      <c r="Q97" s="17">
        <f t="shared" si="16"/>
        <v>0</v>
      </c>
      <c r="R97" s="4">
        <f t="shared" si="17"/>
        <v>0</v>
      </c>
      <c r="S97" s="3">
        <f>VLOOKUP(CONCATENATE($A97,".data"), 'Random noise 0.01'!$A$1:$AG$235, 31, FALSE)</f>
        <v>0.97908598999999996</v>
      </c>
      <c r="T97" s="17">
        <f>VLOOKUP(CONCATENATE($A97,".data"), 'Random noise 0.01'!$A$1:$AG$235, 33, FALSE)</f>
        <v>8.5437009999999994E-2</v>
      </c>
      <c r="U97" s="17">
        <f>VLOOKUP(CONCATENATE($A97,".data"), 'Random noise 0.01'!$A$1:$AG$235, 15, FALSE)</f>
        <v>27</v>
      </c>
      <c r="V97" s="17">
        <f>VLOOKUP(CONCATENATE($A97,".data"), 'Random noise 0.01'!$A$1:$AG$235, 17, FALSE)</f>
        <v>14.8</v>
      </c>
      <c r="W97" s="17" t="str">
        <f>VLOOKUP(CONCATENATE($A97,".data"), 'Random noise 0.01'!$A$1:$AG$235, 27, FALSE)</f>
        <v>-1.96*x0**0.5*x1 + 3.7*x0**0.5 + 0.41*x0*x2 - 0.71*x0 - 0.41*x2 + 2.39*sin(x1) - 2.24</v>
      </c>
      <c r="X97" s="17">
        <f t="shared" si="18"/>
        <v>0</v>
      </c>
      <c r="Y97" s="17">
        <f t="shared" si="19"/>
        <v>0</v>
      </c>
      <c r="Z97" s="4">
        <f t="shared" si="20"/>
        <v>0</v>
      </c>
    </row>
    <row r="98" spans="1:26" x14ac:dyDescent="0.25">
      <c r="A98" t="s">
        <v>1015</v>
      </c>
      <c r="B98" s="12" t="s">
        <v>742</v>
      </c>
      <c r="C98" s="3">
        <f>VLOOKUP(CONCATENATE($A98,".data"), 'Random noise 0'!$A$1:$AG$235, 31, FALSE)</f>
        <v>1</v>
      </c>
      <c r="D98" s="17">
        <f>VLOOKUP(CONCATENATE($A98,".data"), 'Random noise 0'!$A$1:$AG$235, 33, FALSE)</f>
        <v>0</v>
      </c>
      <c r="E98" s="17">
        <f>VLOOKUP(CONCATENATE($A98,".data"), 'Random noise 0'!$A$1:$AG$235, 15, FALSE)</f>
        <v>9</v>
      </c>
      <c r="F98" s="17">
        <f>VLOOKUP(CONCATENATE($A98,".data"), 'Random noise 0'!$A$1:$AG$235, 17, FALSE)</f>
        <v>11</v>
      </c>
      <c r="G98" s="17" t="str">
        <f>VLOOKUP(CONCATENATE($A98,".data"), 'Random noise 0'!$A$1:$AG$235, 27, FALSE)</f>
        <v>sin(x0*x2) + sin(x1*x2)</v>
      </c>
      <c r="H98" s="17">
        <f t="shared" si="12"/>
        <v>1</v>
      </c>
      <c r="I98" s="17">
        <f t="shared" si="13"/>
        <v>1</v>
      </c>
      <c r="J98" s="4">
        <f t="shared" si="14"/>
        <v>1</v>
      </c>
      <c r="K98" s="3">
        <f>VLOOKUP(CONCATENATE($A98,".data"), 'Random noise 0.001'!$A$1:$AG$235, 31, FALSE)</f>
        <v>0.99992656000000002</v>
      </c>
      <c r="L98" s="17">
        <f>VLOOKUP(CONCATENATE($A98,".data"), 'Random noise 0.001'!$A$1:$AG$235, 33, FALSE)</f>
        <v>2.9249100000000002E-3</v>
      </c>
      <c r="M98" s="17">
        <f>VLOOKUP(CONCATENATE($A98,".data"), 'Random noise 0.001'!$A$1:$AG$235, 15, FALSE)</f>
        <v>16</v>
      </c>
      <c r="N98" s="17">
        <f>VLOOKUP(CONCATENATE($A98,".data"), 'Random noise 0.001'!$A$1:$AG$235, 17, FALSE)</f>
        <v>7.9</v>
      </c>
      <c r="O98" s="17" t="str">
        <f>VLOOKUP(CONCATENATE($A98,".data"), 'Random noise 0.001'!$A$1:$AG$235, 27, FALSE)</f>
        <v>1.081*sin(0.912*x0*x2) + 1.083*sin(0.91*x1*x2) + 0.003</v>
      </c>
      <c r="P98" s="17">
        <f t="shared" si="15"/>
        <v>1</v>
      </c>
      <c r="Q98" s="17">
        <f t="shared" si="16"/>
        <v>0</v>
      </c>
      <c r="R98" s="4">
        <f t="shared" si="17"/>
        <v>0</v>
      </c>
      <c r="S98" s="3">
        <f>VLOOKUP(CONCATENATE($A98,".data"), 'Random noise 0.01'!$A$1:$AG$235, 31, FALSE)</f>
        <v>0.99943716000000005</v>
      </c>
      <c r="T98" s="17">
        <f>VLOOKUP(CONCATENATE($A98,".data"), 'Random noise 0.01'!$A$1:$AG$235, 33, FALSE)</f>
        <v>8.0973699999999996E-3</v>
      </c>
      <c r="U98" s="17">
        <f>VLOOKUP(CONCATENATE($A98,".data"), 'Random noise 0.01'!$A$1:$AG$235, 15, FALSE)</f>
        <v>16</v>
      </c>
      <c r="V98" s="17">
        <f>VLOOKUP(CONCATENATE($A98,".data"), 'Random noise 0.01'!$A$1:$AG$235, 17, FALSE)</f>
        <v>6.6</v>
      </c>
      <c r="W98" s="17" t="str">
        <f>VLOOKUP(CONCATENATE($A98,".data"), 'Random noise 0.01'!$A$1:$AG$235, 27, FALSE)</f>
        <v>1.08*sin(0.92*x0*x2) + 1.08*sin(0.91*x1*x2) + 0.01</v>
      </c>
      <c r="X98" s="17">
        <f t="shared" si="18"/>
        <v>1</v>
      </c>
      <c r="Y98" s="17">
        <f t="shared" si="19"/>
        <v>0</v>
      </c>
      <c r="Z98" s="4">
        <f t="shared" si="20"/>
        <v>0</v>
      </c>
    </row>
    <row r="99" spans="1:26" x14ac:dyDescent="0.25">
      <c r="A99" t="s">
        <v>1016</v>
      </c>
      <c r="B99" s="12" t="s">
        <v>1017</v>
      </c>
      <c r="C99" s="3">
        <f>VLOOKUP(CONCATENATE($A99,".data"), 'Random noise 0'!$A$1:$AG$235, 31, FALSE)</f>
        <v>1</v>
      </c>
      <c r="D99" s="17">
        <f>VLOOKUP(CONCATENATE($A99,".data"), 'Random noise 0'!$A$1:$AG$235, 33, FALSE)</f>
        <v>0</v>
      </c>
      <c r="E99" s="17">
        <f>VLOOKUP(CONCATENATE($A99,".data"), 'Random noise 0'!$A$1:$AG$235, 15, FALSE)</f>
        <v>12</v>
      </c>
      <c r="F99" s="17">
        <f>VLOOKUP(CONCATENATE($A99,".data"), 'Random noise 0'!$A$1:$AG$235, 17, FALSE)</f>
        <v>10.9</v>
      </c>
      <c r="G99" s="17" t="str">
        <f>VLOOKUP(CONCATENATE($A99,".data"), 'Random noise 0'!$A$1:$AG$235, 27, FALSE)</f>
        <v>x2 + log(x3) - log(x0/x1)</v>
      </c>
      <c r="H99" s="17">
        <f t="shared" si="12"/>
        <v>1</v>
      </c>
      <c r="I99" s="17">
        <f t="shared" si="13"/>
        <v>1</v>
      </c>
      <c r="J99" s="4">
        <f t="shared" si="14"/>
        <v>1</v>
      </c>
      <c r="K99" s="3">
        <f>VLOOKUP(CONCATENATE($A99,".data"), 'Random noise 0.001'!$A$1:$AG$235, 31, FALSE)</f>
        <v>1</v>
      </c>
      <c r="L99" s="17">
        <f>VLOOKUP(CONCATENATE($A99,".data"), 'Random noise 0.001'!$A$1:$AG$235, 33, FALSE)</f>
        <v>0</v>
      </c>
      <c r="M99" s="17">
        <f>VLOOKUP(CONCATENATE($A99,".data"), 'Random noise 0.001'!$A$1:$AG$235, 15, FALSE)</f>
        <v>13</v>
      </c>
      <c r="N99" s="17">
        <f>VLOOKUP(CONCATENATE($A99,".data"), 'Random noise 0.001'!$A$1:$AG$235, 17, FALSE)</f>
        <v>9.1</v>
      </c>
      <c r="O99" s="17" t="str">
        <f>VLOOKUP(CONCATENATE($A99,".data"), 'Random noise 0.001'!$A$1:$AG$235, 27, FALSE)</f>
        <v>x2 - log(x0/(x1*x3))</v>
      </c>
      <c r="P99" s="17">
        <f t="shared" si="15"/>
        <v>1</v>
      </c>
      <c r="Q99" s="17">
        <f t="shared" si="16"/>
        <v>1</v>
      </c>
      <c r="R99" s="4">
        <f t="shared" si="17"/>
        <v>1</v>
      </c>
      <c r="S99" s="3">
        <f>VLOOKUP(CONCATENATE($A99,".data"), 'Random noise 0.01'!$A$1:$AG$235, 31, FALSE)</f>
        <v>1</v>
      </c>
      <c r="T99" s="17">
        <f>VLOOKUP(CONCATENATE($A99,".data"), 'Random noise 0.01'!$A$1:$AG$235, 33, FALSE)</f>
        <v>0</v>
      </c>
      <c r="U99" s="17">
        <f>VLOOKUP(CONCATENATE($A99,".data"), 'Random noise 0.01'!$A$1:$AG$235, 15, FALSE)</f>
        <v>13</v>
      </c>
      <c r="V99" s="17">
        <f>VLOOKUP(CONCATENATE($A99,".data"), 'Random noise 0.01'!$A$1:$AG$235, 17, FALSE)</f>
        <v>8.5</v>
      </c>
      <c r="W99" s="17" t="str">
        <f>VLOOKUP(CONCATENATE($A99,".data"), 'Random noise 0.01'!$A$1:$AG$235, 27, FALSE)</f>
        <v>x2 - log(x0/(x1*x3))</v>
      </c>
      <c r="X99" s="17">
        <f t="shared" si="18"/>
        <v>1</v>
      </c>
      <c r="Y99" s="17">
        <f t="shared" si="19"/>
        <v>1</v>
      </c>
      <c r="Z99" s="4">
        <f t="shared" si="20"/>
        <v>1</v>
      </c>
    </row>
    <row r="100" spans="1:26" x14ac:dyDescent="0.25">
      <c r="A100" t="s">
        <v>1018</v>
      </c>
      <c r="B100" s="12" t="s">
        <v>1019</v>
      </c>
      <c r="C100" s="3">
        <f>VLOOKUP(CONCATENATE($A100,".data"), 'Random noise 0'!$A$1:$AG$235, 31, FALSE)</f>
        <v>1</v>
      </c>
      <c r="D100" s="17">
        <f>VLOOKUP(CONCATENATE($A100,".data"), 'Random noise 0'!$A$1:$AG$235, 33, FALSE)</f>
        <v>0</v>
      </c>
      <c r="E100" s="17">
        <f>VLOOKUP(CONCATENATE($A100,".data"), 'Random noise 0'!$A$1:$AG$235, 15, FALSE)</f>
        <v>9</v>
      </c>
      <c r="F100" s="17">
        <f>VLOOKUP(CONCATENATE($A100,".data"), 'Random noise 0'!$A$1:$AG$235, 17, FALSE)</f>
        <v>12.6</v>
      </c>
      <c r="G100" s="17" t="str">
        <f>VLOOKUP(CONCATENATE($A100,".data"), 'Random noise 0'!$A$1:$AG$235, 27, FALSE)</f>
        <v>x0**0.5 + x1*cos(x2) + x3</v>
      </c>
      <c r="H100" s="17">
        <f t="shared" si="12"/>
        <v>1</v>
      </c>
      <c r="I100" s="17">
        <f t="shared" si="13"/>
        <v>1</v>
      </c>
      <c r="J100" s="4">
        <f t="shared" si="14"/>
        <v>1</v>
      </c>
      <c r="K100" s="3">
        <f>VLOOKUP(CONCATENATE($A100,".data"), 'Random noise 0.001'!$A$1:$AG$235, 31, FALSE)</f>
        <v>0.99999875999999999</v>
      </c>
      <c r="L100" s="17">
        <f>VLOOKUP(CONCATENATE($A100,".data"), 'Random noise 0.001'!$A$1:$AG$235, 33, FALSE)</f>
        <v>5.0095999999999995E-4</v>
      </c>
      <c r="M100" s="17">
        <f>VLOOKUP(CONCATENATE($A100,".data"), 'Random noise 0.001'!$A$1:$AG$235, 15, FALSE)</f>
        <v>10</v>
      </c>
      <c r="N100" s="17">
        <f>VLOOKUP(CONCATENATE($A100,".data"), 'Random noise 0.001'!$A$1:$AG$235, 17, FALSE)</f>
        <v>10.3</v>
      </c>
      <c r="O100" s="17" t="str">
        <f>VLOOKUP(CONCATENATE($A100,".data"), 'Random noise 0.001'!$A$1:$AG$235, 27, FALSE)</f>
        <v>x0**0.5 + 1.001*x1*cos(x2) + x3</v>
      </c>
      <c r="P100" s="17">
        <f t="shared" si="15"/>
        <v>1</v>
      </c>
      <c r="Q100" s="17" t="str">
        <f t="shared" si="16"/>
        <v>?</v>
      </c>
      <c r="R100" s="4">
        <v>1</v>
      </c>
      <c r="S100" s="3">
        <f>VLOOKUP(CONCATENATE($A100,".data"), 'Random noise 0.01'!$A$1:$AG$235, 31, FALSE)</f>
        <v>0.99987612000000003</v>
      </c>
      <c r="T100" s="17">
        <f>VLOOKUP(CONCATENATE($A100,".data"), 'Random noise 0.01'!$A$1:$AG$235, 33, FALSE)</f>
        <v>5.0096400000000001E-3</v>
      </c>
      <c r="U100" s="17">
        <f>VLOOKUP(CONCATENATE($A100,".data"), 'Random noise 0.01'!$A$1:$AG$235, 15, FALSE)</f>
        <v>10</v>
      </c>
      <c r="V100" s="17">
        <f>VLOOKUP(CONCATENATE($A100,".data"), 'Random noise 0.01'!$A$1:$AG$235, 17, FALSE)</f>
        <v>10.1</v>
      </c>
      <c r="W100" s="17" t="str">
        <f>VLOOKUP(CONCATENATE($A100,".data"), 'Random noise 0.01'!$A$1:$AG$235, 27, FALSE)</f>
        <v>x0**0.5 + 1.01*x1*cos(x2) + x3</v>
      </c>
      <c r="X100" s="17">
        <f t="shared" si="18"/>
        <v>1</v>
      </c>
      <c r="Y100" s="17">
        <f t="shared" si="19"/>
        <v>0</v>
      </c>
      <c r="Z100" s="4">
        <f t="shared" si="20"/>
        <v>0</v>
      </c>
    </row>
    <row r="101" spans="1:26" x14ac:dyDescent="0.25">
      <c r="A101" t="s">
        <v>1020</v>
      </c>
      <c r="B101" s="12" t="s">
        <v>745</v>
      </c>
      <c r="C101" s="3">
        <f>VLOOKUP(CONCATENATE($A101,".data"), 'Random noise 0'!$A$1:$AG$235, 31, FALSE)</f>
        <v>1</v>
      </c>
      <c r="D101" s="17">
        <f>VLOOKUP(CONCATENATE($A101,".data"), 'Random noise 0'!$A$1:$AG$235, 33, FALSE)</f>
        <v>0</v>
      </c>
      <c r="E101" s="17">
        <f>VLOOKUP(CONCATENATE($A101,".data"), 'Random noise 0'!$A$1:$AG$235, 15, FALSE)</f>
        <v>9</v>
      </c>
      <c r="F101" s="17">
        <f>VLOOKUP(CONCATENATE($A101,".data"), 'Random noise 0'!$A$1:$AG$235, 17, FALSE)</f>
        <v>159.19999999999999</v>
      </c>
      <c r="G101" s="17" t="str">
        <f>VLOOKUP(CONCATENATE($A101,".data"), 'Random noise 0'!$A$1:$AG$235, 27, FALSE)</f>
        <v>sin(x0*x2) + cos(x1 + x3)</v>
      </c>
      <c r="H101" s="17">
        <f t="shared" si="12"/>
        <v>1</v>
      </c>
      <c r="I101" s="17">
        <f t="shared" si="13"/>
        <v>1</v>
      </c>
      <c r="J101" s="4">
        <f t="shared" si="14"/>
        <v>1</v>
      </c>
      <c r="K101" s="3">
        <f>VLOOKUP(CONCATENATE($A101,".data"), 'Random noise 0.001'!$A$1:$AG$235, 31, FALSE)</f>
        <v>0.99913627999999999</v>
      </c>
      <c r="L101" s="17">
        <f>VLOOKUP(CONCATENATE($A101,".data"), 'Random noise 0.001'!$A$1:$AG$235, 33, FALSE)</f>
        <v>1.115682E-2</v>
      </c>
      <c r="M101" s="17">
        <f>VLOOKUP(CONCATENATE($A101,".data"), 'Random noise 0.001'!$A$1:$AG$235, 15, FALSE)</f>
        <v>22</v>
      </c>
      <c r="N101" s="17">
        <f>VLOOKUP(CONCATENATE($A101,".data"), 'Random noise 0.001'!$A$1:$AG$235, 17, FALSE)</f>
        <v>25.8</v>
      </c>
      <c r="O101" s="17" t="str">
        <f>VLOOKUP(CONCATENATE($A101,".data"), 'Random noise 0.001'!$A$1:$AG$235, 27, FALSE)</f>
        <v>-0.311*exp(x1) - 0.309*exp(x3) + 1.008*sin(x0*x2) - 0.577*sin(x1*x3) + 1.701</v>
      </c>
      <c r="P101" s="17">
        <f t="shared" si="15"/>
        <v>1</v>
      </c>
      <c r="Q101" s="17">
        <f t="shared" si="16"/>
        <v>0</v>
      </c>
      <c r="R101" s="4">
        <f t="shared" si="17"/>
        <v>0</v>
      </c>
      <c r="S101" s="3">
        <f>VLOOKUP(CONCATENATE($A101,".data"), 'Random noise 0.01'!$A$1:$AG$235, 31, FALSE)</f>
        <v>0.99477868000000003</v>
      </c>
      <c r="T101" s="17">
        <f>VLOOKUP(CONCATENATE($A101,".data"), 'Random noise 0.01'!$A$1:$AG$235, 33, FALSE)</f>
        <v>2.7431210000000001E-2</v>
      </c>
      <c r="U101" s="17">
        <f>VLOOKUP(CONCATENATE($A101,".data"), 'Random noise 0.01'!$A$1:$AG$235, 15, FALSE)</f>
        <v>17</v>
      </c>
      <c r="V101" s="17">
        <f>VLOOKUP(CONCATENATE($A101,".data"), 'Random noise 0.01'!$A$1:$AG$235, 17, FALSE)</f>
        <v>8.9</v>
      </c>
      <c r="W101" s="17" t="str">
        <f>VLOOKUP(CONCATENATE($A101,".data"), 'Random noise 0.01'!$A$1:$AG$235, 27, FALSE)</f>
        <v>0.94*x0*x2 - 0.52*x1*x3 - 0.54*x3 - 0.32*exp(x1) + 1.46</v>
      </c>
      <c r="X101" s="17">
        <f t="shared" si="18"/>
        <v>0</v>
      </c>
      <c r="Y101" s="17">
        <f t="shared" si="19"/>
        <v>0</v>
      </c>
      <c r="Z101" s="4">
        <f t="shared" si="20"/>
        <v>0</v>
      </c>
    </row>
    <row r="102" spans="1:26" x14ac:dyDescent="0.25">
      <c r="A102" t="s">
        <v>1021</v>
      </c>
      <c r="B102" s="12" t="s">
        <v>1022</v>
      </c>
      <c r="C102" s="3">
        <f>VLOOKUP(CONCATENATE($A102,".data"), 'Random noise 0'!$A$1:$AG$235, 31, FALSE)</f>
        <v>0.99878990999999995</v>
      </c>
      <c r="D102" s="17">
        <f>VLOOKUP(CONCATENATE($A102,".data"), 'Random noise 0'!$A$1:$AG$235, 33, FALSE)</f>
        <v>3.2777019999999997E-2</v>
      </c>
      <c r="E102" s="17">
        <f>VLOOKUP(CONCATENATE($A102,".data"), 'Random noise 0'!$A$1:$AG$235, 15, FALSE)</f>
        <v>15</v>
      </c>
      <c r="F102" s="17">
        <f>VLOOKUP(CONCATENATE($A102,".data"), 'Random noise 0'!$A$1:$AG$235, 17, FALSE)</f>
        <v>192.2</v>
      </c>
      <c r="G102" s="17" t="str">
        <f>VLOOKUP(CONCATENATE($A102,".data"), 'Random noise 0'!$A$1:$AG$235, 27, FALSE)</f>
        <v>0.98854794*x3 + 0.68974105*exp(x0 + x1) + 0.99019222*sin(x2) - 0.85593549</v>
      </c>
      <c r="H102" s="17">
        <f t="shared" si="12"/>
        <v>0</v>
      </c>
      <c r="I102" s="17">
        <f t="shared" si="13"/>
        <v>0</v>
      </c>
      <c r="J102" s="4">
        <f t="shared" si="14"/>
        <v>0</v>
      </c>
      <c r="K102" s="3">
        <f>VLOOKUP(CONCATENATE($A102,".data"), 'Random noise 0.001'!$A$1:$AG$235, 31, FALSE)</f>
        <v>0.99876019000000005</v>
      </c>
      <c r="L102" s="17">
        <f>VLOOKUP(CONCATENATE($A102,".data"), 'Random noise 0.001'!$A$1:$AG$235, 33, FALSE)</f>
        <v>3.3176990000000003E-2</v>
      </c>
      <c r="M102" s="17">
        <f>VLOOKUP(CONCATENATE($A102,".data"), 'Random noise 0.001'!$A$1:$AG$235, 15, FALSE)</f>
        <v>15</v>
      </c>
      <c r="N102" s="17">
        <f>VLOOKUP(CONCATENATE($A102,".data"), 'Random noise 0.001'!$A$1:$AG$235, 17, FALSE)</f>
        <v>158.19999999999999</v>
      </c>
      <c r="O102" s="17" t="str">
        <f>VLOOKUP(CONCATENATE($A102,".data"), 'Random noise 0.001'!$A$1:$AG$235, 27, FALSE)</f>
        <v>0.989*x3 + 0.69*exp(x0 + x1) + 0.991*sin(x2) - 0.855</v>
      </c>
      <c r="P102" s="17">
        <f t="shared" si="15"/>
        <v>0</v>
      </c>
      <c r="Q102" s="17">
        <f t="shared" si="16"/>
        <v>0</v>
      </c>
      <c r="R102" s="4">
        <f t="shared" si="17"/>
        <v>0</v>
      </c>
      <c r="S102" s="3">
        <f>VLOOKUP(CONCATENATE($A102,".data"), 'Random noise 0.01'!$A$1:$AG$235, 31, FALSE)</f>
        <v>0.99803476999999996</v>
      </c>
      <c r="T102" s="17">
        <f>VLOOKUP(CONCATENATE($A102,".data"), 'Random noise 0.01'!$A$1:$AG$235, 33, FALSE)</f>
        <v>4.1770219999999997E-2</v>
      </c>
      <c r="U102" s="17">
        <f>VLOOKUP(CONCATENATE($A102,".data"), 'Random noise 0.01'!$A$1:$AG$235, 15, FALSE)</f>
        <v>14</v>
      </c>
      <c r="V102" s="17">
        <f>VLOOKUP(CONCATENATE($A102,".data"), 'Random noise 0.01'!$A$1:$AG$235, 17, FALSE)</f>
        <v>9.6</v>
      </c>
      <c r="W102" s="17" t="str">
        <f>VLOOKUP(CONCATENATE($A102,".data"), 'Random noise 0.01'!$A$1:$AG$235, 27, FALSE)</f>
        <v>0.85*x2 + 0.99*x3 + 0.68*exp(x0 + x1) - 0.82</v>
      </c>
      <c r="X102" s="17">
        <f t="shared" si="18"/>
        <v>0</v>
      </c>
      <c r="Y102" s="17">
        <f t="shared" si="19"/>
        <v>0</v>
      </c>
      <c r="Z102" s="4">
        <f t="shared" si="20"/>
        <v>0</v>
      </c>
    </row>
    <row r="103" spans="1:26" x14ac:dyDescent="0.25">
      <c r="A103" t="s">
        <v>1023</v>
      </c>
      <c r="B103" s="12" t="s">
        <v>1024</v>
      </c>
      <c r="C103" s="3">
        <f>VLOOKUP(CONCATENATE($A103,".data"), 'Random noise 0'!$A$1:$AG$235, 31, FALSE)</f>
        <v>0.99877992000000004</v>
      </c>
      <c r="D103" s="17">
        <f>VLOOKUP(CONCATENATE($A103,".data"), 'Random noise 0'!$A$1:$AG$235, 33, FALSE)</f>
        <v>1.201375E-2</v>
      </c>
      <c r="E103" s="17">
        <f>VLOOKUP(CONCATENATE($A103,".data"), 'Random noise 0'!$A$1:$AG$235, 15, FALSE)</f>
        <v>22</v>
      </c>
      <c r="F103" s="17">
        <f>VLOOKUP(CONCATENATE($A103,".data"), 'Random noise 0'!$A$1:$AG$235, 17, FALSE)</f>
        <v>273.3</v>
      </c>
      <c r="G103" s="17" t="str">
        <f>VLOOKUP(CONCATENATE($A103,".data"), 'Random noise 0'!$A$1:$AG$235, 27, FALSE)</f>
        <v>x0*(-0.23037959*x1**2*exp(x3) - 0.32926404*x1*x2 + 1.04379858*x2**0.5 + 0.98285891*x3)</v>
      </c>
      <c r="H103" s="17">
        <f t="shared" si="12"/>
        <v>0</v>
      </c>
      <c r="I103" s="17">
        <f t="shared" si="13"/>
        <v>0</v>
      </c>
      <c r="J103" s="4">
        <f t="shared" si="14"/>
        <v>0</v>
      </c>
      <c r="K103" s="3">
        <f>VLOOKUP(CONCATENATE($A103,".data"), 'Random noise 0.001'!$A$1:$AG$235, 31, FALSE)</f>
        <v>0.99831172000000001</v>
      </c>
      <c r="L103" s="17">
        <f>VLOOKUP(CONCATENATE($A103,".data"), 'Random noise 0.001'!$A$1:$AG$235, 33, FALSE)</f>
        <v>1.41321E-2</v>
      </c>
      <c r="M103" s="17">
        <f>VLOOKUP(CONCATENATE($A103,".data"), 'Random noise 0.001'!$A$1:$AG$235, 15, FALSE)</f>
        <v>30</v>
      </c>
      <c r="N103" s="17">
        <f>VLOOKUP(CONCATENATE($A103,".data"), 'Random noise 0.001'!$A$1:$AG$235, 17, FALSE)</f>
        <v>52.6</v>
      </c>
      <c r="O103" s="17" t="str">
        <f>VLOOKUP(CONCATENATE($A103,".data"), 'Random noise 0.001'!$A$1:$AG$235, 27, FALSE)</f>
        <v>x0*(-0.436*x1**2*x3 - 0.169*x1**2 - 0.33*x1*x2 - 0.526*x2**2 + 1.367*x2 + 0.957*x3 + 0.2)</v>
      </c>
      <c r="P103" s="17">
        <f t="shared" si="15"/>
        <v>0</v>
      </c>
      <c r="Q103" s="17">
        <f t="shared" si="16"/>
        <v>0</v>
      </c>
      <c r="R103" s="4">
        <f t="shared" si="17"/>
        <v>0</v>
      </c>
      <c r="S103" s="3">
        <f>VLOOKUP(CONCATENATE($A103,".data"), 'Random noise 0.01'!$A$1:$AG$235, 31, FALSE)</f>
        <v>0.98650700000000002</v>
      </c>
      <c r="T103" s="17">
        <f>VLOOKUP(CONCATENATE($A103,".data"), 'Random noise 0.01'!$A$1:$AG$235, 33, FALSE)</f>
        <v>3.9952040000000001E-2</v>
      </c>
      <c r="U103" s="17">
        <f>VLOOKUP(CONCATENATE($A103,".data"), 'Random noise 0.01'!$A$1:$AG$235, 15, FALSE)</f>
        <v>17</v>
      </c>
      <c r="V103" s="17">
        <f>VLOOKUP(CONCATENATE($A103,".data"), 'Random noise 0.01'!$A$1:$AG$235, 17, FALSE)</f>
        <v>11.9</v>
      </c>
      <c r="W103" s="17" t="str">
        <f>VLOOKUP(CONCATENATE($A103,".data"), 'Random noise 0.01'!$A$1:$AG$235, 27, FALSE)</f>
        <v>x0*(-0.53*x1*x2 - 0.32*x1 + 0.92*x2 + 0.81*x3 + 0.4)</v>
      </c>
      <c r="X103" s="17">
        <f t="shared" si="18"/>
        <v>0</v>
      </c>
      <c r="Y103" s="17">
        <f t="shared" si="19"/>
        <v>0</v>
      </c>
      <c r="Z103" s="4">
        <f t="shared" si="20"/>
        <v>0</v>
      </c>
    </row>
    <row r="104" spans="1:26" x14ac:dyDescent="0.25">
      <c r="A104" t="s">
        <v>1025</v>
      </c>
      <c r="B104" s="12" t="s">
        <v>1026</v>
      </c>
      <c r="C104" s="3">
        <f>VLOOKUP(CONCATENATE($A104,".data"), 'Random noise 0'!$A$1:$AG$235, 31, FALSE)</f>
        <v>1</v>
      </c>
      <c r="D104" s="17">
        <f>VLOOKUP(CONCATENATE($A104,".data"), 'Random noise 0'!$A$1:$AG$235, 33, FALSE)</f>
        <v>0</v>
      </c>
      <c r="E104" s="17">
        <f>VLOOKUP(CONCATENATE($A104,".data"), 'Random noise 0'!$A$1:$AG$235, 15, FALSE)</f>
        <v>12</v>
      </c>
      <c r="F104" s="17">
        <f>VLOOKUP(CONCATENATE($A104,".data"), 'Random noise 0'!$A$1:$AG$235, 17, FALSE)</f>
        <v>14</v>
      </c>
      <c r="G104" s="17" t="str">
        <f>VLOOKUP(CONCATENATE($A104,".data"), 'Random noise 0'!$A$1:$AG$235, 27, FALSE)</f>
        <v>22.44609397*sin(x0) - 3.57240681*cos(x0)**2 + 38.83064877</v>
      </c>
      <c r="H104" s="17">
        <f t="shared" si="12"/>
        <v>1</v>
      </c>
      <c r="I104" s="17">
        <f t="shared" si="13"/>
        <v>1</v>
      </c>
      <c r="J104" s="4">
        <f t="shared" si="14"/>
        <v>1</v>
      </c>
      <c r="K104" s="3">
        <f>VLOOKUP(CONCATENATE($A104,".data"), 'Random noise 0.001'!$A$1:$AG$235, 31, FALSE)</f>
        <v>0.97047762000000004</v>
      </c>
      <c r="L104" s="17">
        <f>VLOOKUP(CONCATENATE($A104,".data"), 'Random noise 0.001'!$A$1:$AG$235, 33, FALSE)</f>
        <v>1.10658889</v>
      </c>
      <c r="M104" s="17">
        <f>VLOOKUP(CONCATENATE($A104,".data"), 'Random noise 0.001'!$A$1:$AG$235, 15, FALSE)</f>
        <v>13</v>
      </c>
      <c r="N104" s="17">
        <f>VLOOKUP(CONCATENATE($A104,".data"), 'Random noise 0.001'!$A$1:$AG$235, 17, FALSE)</f>
        <v>2.7</v>
      </c>
      <c r="O104" s="17" t="str">
        <f>VLOOKUP(CONCATENATE($A104,".data"), 'Random noise 0.001'!$A$1:$AG$235, 27, FALSE)</f>
        <v>30.323*sin(0.8*x0) + 35.039 + 0.005/x0</v>
      </c>
      <c r="P104" s="17">
        <f t="shared" si="15"/>
        <v>0</v>
      </c>
      <c r="Q104" s="17">
        <f t="shared" si="16"/>
        <v>0</v>
      </c>
      <c r="R104" s="4">
        <f t="shared" si="17"/>
        <v>0</v>
      </c>
      <c r="S104" s="3">
        <f>VLOOKUP(CONCATENATE($A104,".data"), 'Random noise 0.01'!$A$1:$AG$235, 31, FALSE)</f>
        <v>0.52016284000000002</v>
      </c>
      <c r="T104" s="17">
        <f>VLOOKUP(CONCATENATE($A104,".data"), 'Random noise 0.01'!$A$1:$AG$235, 33, FALSE)</f>
        <v>4.4612603000000002</v>
      </c>
      <c r="U104" s="17">
        <f>VLOOKUP(CONCATENATE($A104,".data"), 'Random noise 0.01'!$A$1:$AG$235, 15, FALSE)</f>
        <v>13</v>
      </c>
      <c r="V104" s="17">
        <f>VLOOKUP(CONCATENATE($A104,".data"), 'Random noise 0.01'!$A$1:$AG$235, 17, FALSE)</f>
        <v>2.5</v>
      </c>
      <c r="W104" s="17" t="str">
        <f>VLOOKUP(CONCATENATE($A104,".data"), 'Random noise 0.01'!$A$1:$AG$235, 27, FALSE)</f>
        <v>30.42*sin(0.8*x0) + 35.05 + 0.02/x0</v>
      </c>
      <c r="X104" s="17">
        <f t="shared" si="18"/>
        <v>0</v>
      </c>
      <c r="Y104" s="17">
        <f t="shared" si="19"/>
        <v>0</v>
      </c>
      <c r="Z104" s="4">
        <f t="shared" si="20"/>
        <v>0</v>
      </c>
    </row>
    <row r="105" spans="1:26" x14ac:dyDescent="0.25">
      <c r="A105" t="s">
        <v>1027</v>
      </c>
      <c r="B105" s="12" t="s">
        <v>1291</v>
      </c>
      <c r="C105" s="3">
        <f>VLOOKUP(CONCATENATE($A105,".data"), 'Random noise 0'!$A$1:$AG$235, 31, FALSE)</f>
        <v>1</v>
      </c>
      <c r="D105" s="17">
        <f>VLOOKUP(CONCATENATE($A105,".data"), 'Random noise 0'!$A$1:$AG$235, 33, FALSE)</f>
        <v>1E-8</v>
      </c>
      <c r="E105" s="17">
        <f>VLOOKUP(CONCATENATE($A105,".data"), 'Random noise 0'!$A$1:$AG$235, 15, FALSE)</f>
        <v>6</v>
      </c>
      <c r="F105" s="17">
        <f>VLOOKUP(CONCATENATE($A105,".data"), 'Random noise 0'!$A$1:$AG$235, 17, FALSE)</f>
        <v>0.6</v>
      </c>
      <c r="G105" s="17" t="str">
        <f>VLOOKUP(CONCATENATE($A105,".data"), 'Random noise 0'!$A$1:$AG$235, 27, FALSE)</f>
        <v>11 - 1.18839511*log(x0)</v>
      </c>
      <c r="H105" s="17">
        <f t="shared" si="12"/>
        <v>1</v>
      </c>
      <c r="I105" s="17">
        <f t="shared" si="13"/>
        <v>1</v>
      </c>
      <c r="J105" s="4">
        <v>1</v>
      </c>
      <c r="K105" s="3">
        <f>VLOOKUP(CONCATENATE($A105,".data"), 'Random noise 0.001'!$A$1:$AG$235, 31, FALSE)</f>
        <v>0.99999055999999997</v>
      </c>
      <c r="L105" s="17">
        <f>VLOOKUP(CONCATENATE($A105,".data"), 'Random noise 0.001'!$A$1:$AG$235, 33, FALSE)</f>
        <v>3.9056999999999998E-3</v>
      </c>
      <c r="M105" s="17">
        <f>VLOOKUP(CONCATENATE($A105,".data"), 'Random noise 0.001'!$A$1:$AG$235, 15, FALSE)</f>
        <v>6</v>
      </c>
      <c r="N105" s="17">
        <f>VLOOKUP(CONCATENATE($A105,".data"), 'Random noise 0.001'!$A$1:$AG$235, 17, FALSE)</f>
        <v>0.6</v>
      </c>
      <c r="O105" s="17" t="str">
        <f>VLOOKUP(CONCATENATE($A105,".data"), 'Random noise 0.001'!$A$1:$AG$235, 27, FALSE)</f>
        <v>11 - 1.191*log(x0)</v>
      </c>
      <c r="P105" s="17">
        <f t="shared" si="15"/>
        <v>1</v>
      </c>
      <c r="Q105" s="17">
        <f t="shared" si="16"/>
        <v>0</v>
      </c>
      <c r="R105" s="4">
        <f t="shared" si="17"/>
        <v>0</v>
      </c>
      <c r="S105" s="3">
        <f>VLOOKUP(CONCATENATE($A105,".data"), 'Random noise 0.01'!$A$1:$AG$235, 31, FALSE)</f>
        <v>0.99935088000000005</v>
      </c>
      <c r="T105" s="17">
        <f>VLOOKUP(CONCATENATE($A105,".data"), 'Random noise 0.01'!$A$1:$AG$235, 33, FALSE)</f>
        <v>3.2393770000000002E-2</v>
      </c>
      <c r="U105" s="17">
        <f>VLOOKUP(CONCATENATE($A105,".data"), 'Random noise 0.01'!$A$1:$AG$235, 15, FALSE)</f>
        <v>6</v>
      </c>
      <c r="V105" s="17">
        <f>VLOOKUP(CONCATENATE($A105,".data"), 'Random noise 0.01'!$A$1:$AG$235, 17, FALSE)</f>
        <v>0.6</v>
      </c>
      <c r="W105" s="17" t="str">
        <f>VLOOKUP(CONCATENATE($A105,".data"), 'Random noise 0.01'!$A$1:$AG$235, 27, FALSE)</f>
        <v>11 - 1.21*log(x0)</v>
      </c>
      <c r="X105" s="17">
        <f t="shared" si="18"/>
        <v>1</v>
      </c>
      <c r="Y105" s="17">
        <f t="shared" si="19"/>
        <v>0</v>
      </c>
      <c r="Z105" s="4">
        <f t="shared" si="20"/>
        <v>0</v>
      </c>
    </row>
    <row r="106" spans="1:26" x14ac:dyDescent="0.25">
      <c r="A106" t="s">
        <v>1028</v>
      </c>
      <c r="B106" s="12" t="s">
        <v>1029</v>
      </c>
      <c r="C106" s="3">
        <f>VLOOKUP(CONCATENATE($A106,".data"), 'Random noise 0'!$A$1:$AG$235, 31, FALSE)</f>
        <v>-5.4360746200000003</v>
      </c>
      <c r="D106" s="17">
        <f>VLOOKUP(CONCATENATE($A106,".data"), 'Random noise 0'!$A$1:$AG$235, 33, FALSE)</f>
        <v>1.7856984499999999</v>
      </c>
      <c r="E106" s="17">
        <f>VLOOKUP(CONCATENATE($A106,".data"), 'Random noise 0'!$A$1:$AG$235, 15, FALSE)</f>
        <v>36</v>
      </c>
      <c r="F106" s="17">
        <f>VLOOKUP(CONCATENATE($A106,".data"), 'Random noise 0'!$A$1:$AG$235, 17, FALSE)</f>
        <v>184.8</v>
      </c>
      <c r="G106" s="17" t="str">
        <f>VLOOKUP(CONCATENATE($A106,".data"), 'Random noise 0'!$A$1:$AG$235, 27, FALSE)</f>
        <v>-0.31009925*log(x0)*cos(x0 + sin(0.5 + 1/x0) + 3.14159265/x0) + 2.44713532*cos(0.06562175*log(x0)**2) - 2.50102706 + 0.00744059/cos(exp(x0))</v>
      </c>
      <c r="H106" s="17">
        <f t="shared" si="12"/>
        <v>0</v>
      </c>
      <c r="I106" s="17">
        <f t="shared" si="13"/>
        <v>0</v>
      </c>
      <c r="J106" s="4">
        <f t="shared" si="14"/>
        <v>0</v>
      </c>
      <c r="K106" s="3">
        <f>VLOOKUP(CONCATENATE($A106,".data"), 'Random noise 0.001'!$A$1:$AG$235, 31, FALSE)</f>
        <v>-5.8897600900000002</v>
      </c>
      <c r="L106" s="17">
        <f>VLOOKUP(CONCATENATE($A106,".data"), 'Random noise 0.001'!$A$1:$AG$235, 33, FALSE)</f>
        <v>1.84756462</v>
      </c>
      <c r="M106" s="17">
        <f>VLOOKUP(CONCATENATE($A106,".data"), 'Random noise 0.001'!$A$1:$AG$235, 15, FALSE)</f>
        <v>23</v>
      </c>
      <c r="N106" s="17">
        <f>VLOOKUP(CONCATENATE($A106,".data"), 'Random noise 0.001'!$A$1:$AG$235, 17, FALSE)</f>
        <v>152</v>
      </c>
      <c r="O106" s="17" t="str">
        <f>VLOOKUP(CONCATENATE($A106,".data"), 'Random noise 0.001'!$A$1:$AG$235, 27, FALSE)</f>
        <v>0.784*x0**0.5 + 0.419*cos(100.5/log(x0)**2) - 0.629 + 0.008/cos(exp(x0))</v>
      </c>
      <c r="P106" s="17">
        <f t="shared" si="15"/>
        <v>0</v>
      </c>
      <c r="Q106" s="17">
        <f t="shared" si="16"/>
        <v>0</v>
      </c>
      <c r="R106" s="4">
        <f t="shared" si="17"/>
        <v>0</v>
      </c>
      <c r="S106" s="3">
        <f>VLOOKUP(CONCATENATE($A106,".data"), 'Random noise 0.01'!$A$1:$AG$235, 31, FALSE)</f>
        <v>-0.23061619</v>
      </c>
      <c r="T106" s="17">
        <f>VLOOKUP(CONCATENATE($A106,".data"), 'Random noise 0.01'!$A$1:$AG$235, 33, FALSE)</f>
        <v>0.78083433000000002</v>
      </c>
      <c r="U106" s="17">
        <f>VLOOKUP(CONCATENATE($A106,".data"), 'Random noise 0.01'!$A$1:$AG$235, 15, FALSE)</f>
        <v>29</v>
      </c>
      <c r="V106" s="17">
        <f>VLOOKUP(CONCATENATE($A106,".data"), 'Random noise 0.01'!$A$1:$AG$235, 17, FALSE)</f>
        <v>122.8</v>
      </c>
      <c r="W106" s="17" t="str">
        <f>VLOOKUP(CONCATENATE($A106,".data"), 'Random noise 0.01'!$A$1:$AG$235, 27, FALSE)</f>
        <v>-5.57*x0*sin(x0 - 1)**(1/x0) - (x0 - 1)**12 + 2*(sin(x0) - 1)**(1/x0)</v>
      </c>
      <c r="X106" s="17">
        <f t="shared" si="18"/>
        <v>0</v>
      </c>
      <c r="Y106" s="17">
        <f t="shared" si="19"/>
        <v>0</v>
      </c>
      <c r="Z106" s="4">
        <f t="shared" si="20"/>
        <v>0</v>
      </c>
    </row>
    <row r="107" spans="1:26" x14ac:dyDescent="0.25">
      <c r="A107" t="s">
        <v>1030</v>
      </c>
      <c r="B107" s="12" t="s">
        <v>1031</v>
      </c>
      <c r="C107" s="3">
        <f>VLOOKUP(CONCATENATE($A107,".data"), 'Random noise 0'!$A$1:$AG$235, 31, FALSE)</f>
        <v>1</v>
      </c>
      <c r="D107" s="17">
        <f>VLOOKUP(CONCATENATE($A107,".data"), 'Random noise 0'!$A$1:$AG$235, 33, FALSE)</f>
        <v>1.78492E-3</v>
      </c>
      <c r="E107" s="17">
        <f>VLOOKUP(CONCATENATE($A107,".data"), 'Random noise 0'!$A$1:$AG$235, 15, FALSE)</f>
        <v>10</v>
      </c>
      <c r="F107" s="17">
        <f>VLOOKUP(CONCATENATE($A107,".data"), 'Random noise 0'!$A$1:$AG$235, 17, FALSE)</f>
        <v>2.6</v>
      </c>
      <c r="G107" s="17" t="str">
        <f>VLOOKUP(CONCATENATE($A107,".data"), 'Random noise 0'!$A$1:$AG$235, 27, FALSE)</f>
        <v>-exp(x0) + 9.8696044/x0**2</v>
      </c>
      <c r="H107" s="17">
        <f t="shared" si="12"/>
        <v>1</v>
      </c>
      <c r="I107" s="17">
        <f t="shared" si="13"/>
        <v>0</v>
      </c>
      <c r="J107" s="4">
        <f t="shared" si="14"/>
        <v>0</v>
      </c>
      <c r="K107" s="3">
        <f>VLOOKUP(CONCATENATE($A107,".data"), 'Random noise 0.001'!$A$1:$AG$235, 31, FALSE)</f>
        <v>-0.20270773</v>
      </c>
      <c r="L107" s="17">
        <f>VLOOKUP(CONCATENATE($A107,".data"), 'Random noise 0.001'!$A$1:$AG$235, 33, FALSE)</f>
        <v>17725844.283835098</v>
      </c>
      <c r="M107" s="17">
        <f>VLOOKUP(CONCATENATE($A107,".data"), 'Random noise 0.001'!$A$1:$AG$235, 15, FALSE)</f>
        <v>20</v>
      </c>
      <c r="N107" s="17">
        <f>VLOOKUP(CONCATENATE($A107,".data"), 'Random noise 0.001'!$A$1:$AG$235, 17, FALSE)</f>
        <v>132.5</v>
      </c>
      <c r="O107" s="17" t="str">
        <f>VLOOKUP(CONCATENATE($A107,".data"), 'Random noise 0.001'!$A$1:$AG$235, 27, FALSE)</f>
        <v>12685692.892*(x0**0.5 + 1)**((x0 + 1)**(-50)) - 12648998.495 - 7468.94/x0</v>
      </c>
      <c r="P107" s="17">
        <f t="shared" si="15"/>
        <v>0</v>
      </c>
      <c r="Q107" s="17">
        <f t="shared" si="16"/>
        <v>0</v>
      </c>
      <c r="R107" s="4">
        <f t="shared" si="17"/>
        <v>0</v>
      </c>
      <c r="S107" s="3">
        <f>VLOOKUP(CONCATENATE($A107,".data"), 'Random noise 0.01'!$A$1:$AG$235, 31, FALSE)</f>
        <v>2.42924E-3</v>
      </c>
      <c r="T107" s="17">
        <f>VLOOKUP(CONCATENATE($A107,".data"), 'Random noise 0.01'!$A$1:$AG$235, 33, FALSE)</f>
        <v>16143538.531310299</v>
      </c>
      <c r="U107" s="17">
        <f>VLOOKUP(CONCATENATE($A107,".data"), 'Random noise 0.01'!$A$1:$AG$235, 15, FALSE)</f>
        <v>41</v>
      </c>
      <c r="V107" s="17">
        <f>VLOOKUP(CONCATENATE($A107,".data"), 'Random noise 0.01'!$A$1:$AG$235, 17, FALSE)</f>
        <v>188.1</v>
      </c>
      <c r="W107" s="17" t="str">
        <f>VLOOKUP(CONCATENATE($A107,".data"), 'Random noise 0.01'!$A$1:$AG$235, 27, FALSE)</f>
        <v>-1210098.76*x0**x0*sin(x0 - 5.5*x0**(9*x0)) + 16795122.25*x0**x0 - 912858.51*sin(10*3.14**x0*x0**(9*x0)) - 47411759.59*cos(x0 + 9) - 58001702.34</v>
      </c>
      <c r="X107" s="17">
        <f t="shared" si="18"/>
        <v>0</v>
      </c>
      <c r="Y107" s="17">
        <f t="shared" si="19"/>
        <v>0</v>
      </c>
      <c r="Z107" s="4">
        <f t="shared" si="20"/>
        <v>0</v>
      </c>
    </row>
    <row r="108" spans="1:26" x14ac:dyDescent="0.25">
      <c r="A108" t="s">
        <v>1032</v>
      </c>
      <c r="B108" s="12" t="s">
        <v>1033</v>
      </c>
      <c r="C108" s="3">
        <f>VLOOKUP(CONCATENATE($A108,".data"), 'Random noise 0'!$A$1:$AG$235, 31, FALSE)</f>
        <v>0.99862505999999995</v>
      </c>
      <c r="D108" s="17">
        <f>VLOOKUP(CONCATENATE($A108,".data"), 'Random noise 0'!$A$1:$AG$235, 33, FALSE)</f>
        <v>1.1666999999999999E-3</v>
      </c>
      <c r="E108" s="17">
        <f>VLOOKUP(CONCATENATE($A108,".data"), 'Random noise 0'!$A$1:$AG$235, 15, FALSE)</f>
        <v>7</v>
      </c>
      <c r="F108" s="17">
        <f>VLOOKUP(CONCATENATE($A108,".data"), 'Random noise 0'!$A$1:$AG$235, 17, FALSE)</f>
        <v>137.9</v>
      </c>
      <c r="G108" s="17" t="str">
        <f>VLOOKUP(CONCATENATE($A108,".data"), 'Random noise 0'!$A$1:$AG$235, 27, FALSE)</f>
        <v>0.12926599*x0**0.5 + 0.04773606</v>
      </c>
      <c r="H108" s="17">
        <f t="shared" si="12"/>
        <v>0</v>
      </c>
      <c r="I108" s="17">
        <f t="shared" si="13"/>
        <v>0</v>
      </c>
      <c r="J108" s="4">
        <f t="shared" si="14"/>
        <v>0</v>
      </c>
      <c r="K108" s="3">
        <f>VLOOKUP(CONCATENATE($A108,".data"), 'Random noise 0.001'!$A$1:$AG$235, 31, FALSE)</f>
        <v>0.99858619999999998</v>
      </c>
      <c r="L108" s="17">
        <f>VLOOKUP(CONCATENATE($A108,".data"), 'Random noise 0.001'!$A$1:$AG$235, 33, FALSE)</f>
        <v>1.18307E-3</v>
      </c>
      <c r="M108" s="17">
        <f>VLOOKUP(CONCATENATE($A108,".data"), 'Random noise 0.001'!$A$1:$AG$235, 15, FALSE)</f>
        <v>7</v>
      </c>
      <c r="N108" s="17">
        <f>VLOOKUP(CONCATENATE($A108,".data"), 'Random noise 0.001'!$A$1:$AG$235, 17, FALSE)</f>
        <v>116.1</v>
      </c>
      <c r="O108" s="17" t="str">
        <f>VLOOKUP(CONCATENATE($A108,".data"), 'Random noise 0.001'!$A$1:$AG$235, 27, FALSE)</f>
        <v>0.129*x0**0.5 + 0.048</v>
      </c>
      <c r="P108" s="17">
        <f t="shared" si="15"/>
        <v>0</v>
      </c>
      <c r="Q108" s="17">
        <f t="shared" si="16"/>
        <v>0</v>
      </c>
      <c r="R108" s="4">
        <f t="shared" si="17"/>
        <v>0</v>
      </c>
      <c r="S108" s="3">
        <f>VLOOKUP(CONCATENATE($A108,".data"), 'Random noise 0.01'!$A$1:$AG$235, 31, FALSE)</f>
        <v>0.99078641000000001</v>
      </c>
      <c r="T108" s="17">
        <f>VLOOKUP(CONCATENATE($A108,".data"), 'Random noise 0.01'!$A$1:$AG$235, 33, FALSE)</f>
        <v>3.02017E-3</v>
      </c>
      <c r="U108" s="17">
        <f>VLOOKUP(CONCATENATE($A108,".data"), 'Random noise 0.01'!$A$1:$AG$235, 15, FALSE)</f>
        <v>7</v>
      </c>
      <c r="V108" s="17">
        <f>VLOOKUP(CONCATENATE($A108,".data"), 'Random noise 0.01'!$A$1:$AG$235, 17, FALSE)</f>
        <v>0.6</v>
      </c>
      <c r="W108" s="17" t="str">
        <f>VLOOKUP(CONCATENATE($A108,".data"), 'Random noise 0.01'!$A$1:$AG$235, 27, FALSE)</f>
        <v>0.13*x0**0.5 + 0.05</v>
      </c>
      <c r="X108" s="17">
        <f t="shared" si="18"/>
        <v>0</v>
      </c>
      <c r="Y108" s="17">
        <f t="shared" si="19"/>
        <v>0</v>
      </c>
      <c r="Z108" s="4">
        <f t="shared" si="20"/>
        <v>0</v>
      </c>
    </row>
    <row r="109" spans="1:26" x14ac:dyDescent="0.25">
      <c r="A109" t="s">
        <v>1034</v>
      </c>
      <c r="B109" s="12" t="s">
        <v>1035</v>
      </c>
      <c r="C109" s="3">
        <f>VLOOKUP(CONCATENATE($A109,".data"), 'Random noise 0'!$A$1:$AG$235, 31, FALSE)</f>
        <v>0.95663807999999995</v>
      </c>
      <c r="D109" s="17">
        <f>VLOOKUP(CONCATENATE($A109,".data"), 'Random noise 0'!$A$1:$AG$235, 33, FALSE)</f>
        <v>0.13704225</v>
      </c>
      <c r="E109" s="17">
        <f>VLOOKUP(CONCATENATE($A109,".data"), 'Random noise 0'!$A$1:$AG$235, 15, FALSE)</f>
        <v>28</v>
      </c>
      <c r="F109" s="17">
        <f>VLOOKUP(CONCATENATE($A109,".data"), 'Random noise 0'!$A$1:$AG$235, 17, FALSE)</f>
        <v>224.5</v>
      </c>
      <c r="G109" s="17" t="str">
        <f>VLOOKUP(CONCATENATE($A109,".data"), 'Random noise 0'!$A$1:$AG$235, 27, FALSE)</f>
        <v>-3.11977363*sin((x0*x1 + 1)**(-5)) - 1.24732678*cos(0.10353727*((1 + 1/x1)/x0)**0.5) + 2.41581542</v>
      </c>
      <c r="H109" s="17">
        <f t="shared" si="12"/>
        <v>0</v>
      </c>
      <c r="I109" s="17">
        <f t="shared" si="13"/>
        <v>0</v>
      </c>
      <c r="J109" s="4">
        <f t="shared" si="14"/>
        <v>0</v>
      </c>
      <c r="K109" s="3">
        <f>VLOOKUP(CONCATENATE($A109,".data"), 'Random noise 0.001'!$A$1:$AG$235, 31, FALSE)</f>
        <v>0.97682393000000001</v>
      </c>
      <c r="L109" s="17">
        <f>VLOOKUP(CONCATENATE($A109,".data"), 'Random noise 0.001'!$A$1:$AG$235, 33, FALSE)</f>
        <v>0.10018902</v>
      </c>
      <c r="M109" s="17">
        <f>VLOOKUP(CONCATENATE($A109,".data"), 'Random noise 0.001'!$A$1:$AG$235, 15, FALSE)</f>
        <v>36</v>
      </c>
      <c r="N109" s="17">
        <f>VLOOKUP(CONCATENATE($A109,".data"), 'Random noise 0.001'!$A$1:$AG$235, 17, FALSE)</f>
        <v>189.5</v>
      </c>
      <c r="O109" s="17" t="str">
        <f>VLOOKUP(CONCATENATE($A109,".data"), 'Random noise 0.001'!$A$1:$AG$235, 27, FALSE)</f>
        <v>-1.227*sin(0.878*((-0.5 + 1/x0)/x1)**0.25) + 3.499 + 0.801/(-0.697*sin(x0*x1) - 0.717*cos(x0*x1) + 0.5)</v>
      </c>
      <c r="P109" s="17">
        <f t="shared" si="15"/>
        <v>0</v>
      </c>
      <c r="Q109" s="17">
        <f t="shared" si="16"/>
        <v>0</v>
      </c>
      <c r="R109" s="4">
        <f t="shared" si="17"/>
        <v>0</v>
      </c>
      <c r="S109" s="3">
        <f>VLOOKUP(CONCATENATE($A109,".data"), 'Random noise 0.01'!$A$1:$AG$235, 31, FALSE)</f>
        <v>0.97493598000000004</v>
      </c>
      <c r="T109" s="17">
        <f>VLOOKUP(CONCATENATE($A109,".data"), 'Random noise 0.01'!$A$1:$AG$235, 33, FALSE)</f>
        <v>0.10418988</v>
      </c>
      <c r="U109" s="17">
        <f>VLOOKUP(CONCATENATE($A109,".data"), 'Random noise 0.01'!$A$1:$AG$235, 15, FALSE)</f>
        <v>36</v>
      </c>
      <c r="V109" s="17">
        <f>VLOOKUP(CONCATENATE($A109,".data"), 'Random noise 0.01'!$A$1:$AG$235, 17, FALSE)</f>
        <v>69.900000000000006</v>
      </c>
      <c r="W109" s="17" t="str">
        <f>VLOOKUP(CONCATENATE($A109,".data"), 'Random noise 0.01'!$A$1:$AG$235, 27, FALSE)</f>
        <v>-1.23*sin(0.88*((-0.5 + 1/x0)/x1)**0.25) + 3.5 + 0.8/(-0.7*sin(x0*x1) - 0.72*cos(x0*x1) + 0.5)</v>
      </c>
      <c r="X109" s="17">
        <f t="shared" si="18"/>
        <v>0</v>
      </c>
      <c r="Y109" s="17">
        <f t="shared" si="19"/>
        <v>0</v>
      </c>
      <c r="Z109" s="4">
        <f t="shared" si="20"/>
        <v>0</v>
      </c>
    </row>
    <row r="110" spans="1:26" x14ac:dyDescent="0.25">
      <c r="A110" t="s">
        <v>1036</v>
      </c>
      <c r="B110" s="12" t="s">
        <v>1037</v>
      </c>
      <c r="C110" s="3">
        <f>VLOOKUP(CONCATENATE($A110,".data"), 'Random noise 0'!$A$1:$AG$235, 31, FALSE)</f>
        <v>0.99882132000000001</v>
      </c>
      <c r="D110" s="17">
        <f>VLOOKUP(CONCATENATE($A110,".data"), 'Random noise 0'!$A$1:$AG$235, 33, FALSE)</f>
        <v>1.546432E-2</v>
      </c>
      <c r="E110" s="17">
        <f>VLOOKUP(CONCATENATE($A110,".data"), 'Random noise 0'!$A$1:$AG$235, 15, FALSE)</f>
        <v>18</v>
      </c>
      <c r="F110" s="17">
        <f>VLOOKUP(CONCATENATE($A110,".data"), 'Random noise 0'!$A$1:$AG$235, 17, FALSE)</f>
        <v>223.9</v>
      </c>
      <c r="G110" s="17" t="str">
        <f>VLOOKUP(CONCATENATE($A110,".data"), 'Random noise 0'!$A$1:$AG$235, 27, FALSE)</f>
        <v>-0.92075062*x0*x1**2 + 0.11992764*x0 + 1.04920191*cos(log(x1) + 0.72) - 0.02650265</v>
      </c>
      <c r="H110" s="17">
        <f t="shared" si="12"/>
        <v>0</v>
      </c>
      <c r="I110" s="17">
        <f t="shared" si="13"/>
        <v>0</v>
      </c>
      <c r="J110" s="4">
        <f t="shared" si="14"/>
        <v>0</v>
      </c>
      <c r="K110" s="3">
        <f>VLOOKUP(CONCATENATE($A110,".data"), 'Random noise 0.001'!$A$1:$AG$235, 31, FALSE)</f>
        <v>0.99882550999999997</v>
      </c>
      <c r="L110" s="17">
        <f>VLOOKUP(CONCATENATE($A110,".data"), 'Random noise 0.001'!$A$1:$AG$235, 33, FALSE)</f>
        <v>1.543683E-2</v>
      </c>
      <c r="M110" s="17">
        <f>VLOOKUP(CONCATENATE($A110,".data"), 'Random noise 0.001'!$A$1:$AG$235, 15, FALSE)</f>
        <v>18</v>
      </c>
      <c r="N110" s="17">
        <f>VLOOKUP(CONCATENATE($A110,".data"), 'Random noise 0.001'!$A$1:$AG$235, 17, FALSE)</f>
        <v>139.9</v>
      </c>
      <c r="O110" s="17" t="str">
        <f>VLOOKUP(CONCATENATE($A110,".data"), 'Random noise 0.001'!$A$1:$AG$235, 27, FALSE)</f>
        <v>-0.92*x0*x1**2 + 0.12*x0 + 1.049*cos(log(x1) + 0.72) - 0.026</v>
      </c>
      <c r="P110" s="17">
        <f t="shared" si="15"/>
        <v>0</v>
      </c>
      <c r="Q110" s="17">
        <f t="shared" si="16"/>
        <v>0</v>
      </c>
      <c r="R110" s="4">
        <f t="shared" si="17"/>
        <v>0</v>
      </c>
      <c r="S110" s="3">
        <f>VLOOKUP(CONCATENATE($A110,".data"), 'Random noise 0.01'!$A$1:$AG$235, 31, FALSE)</f>
        <v>0.91360425999999995</v>
      </c>
      <c r="T110" s="17">
        <f>VLOOKUP(CONCATENATE($A110,".data"), 'Random noise 0.01'!$A$1:$AG$235, 33, FALSE)</f>
        <v>0.13239736999999999</v>
      </c>
      <c r="U110" s="17">
        <f>VLOOKUP(CONCATENATE($A110,".data"), 'Random noise 0.01'!$A$1:$AG$235, 15, FALSE)</f>
        <v>32</v>
      </c>
      <c r="V110" s="17">
        <f>VLOOKUP(CONCATENATE($A110,".data"), 'Random noise 0.01'!$A$1:$AG$235, 17, FALSE)</f>
        <v>19.899999999999999</v>
      </c>
      <c r="W110" s="17" t="str">
        <f>VLOOKUP(CONCATENATE($A110,".data"), 'Random noise 0.01'!$A$1:$AG$235, 27, FALSE)</f>
        <v>1.22*x0*cos(x1)**2 - 1.08*x0 + 1.02*log(x1) + 3.99*cos(x1)**2 - 2.76*cos(x1 + 0.01/x1) + 1.07</v>
      </c>
      <c r="X110" s="17">
        <f t="shared" si="18"/>
        <v>0</v>
      </c>
      <c r="Y110" s="17">
        <f t="shared" si="19"/>
        <v>0</v>
      </c>
      <c r="Z110" s="4">
        <f t="shared" si="20"/>
        <v>0</v>
      </c>
    </row>
    <row r="111" spans="1:26" x14ac:dyDescent="0.25">
      <c r="A111" t="s">
        <v>1038</v>
      </c>
      <c r="B111" s="12" t="s">
        <v>1039</v>
      </c>
      <c r="C111" s="3">
        <f>VLOOKUP(CONCATENATE($A111,".data"), 'Random noise 0'!$A$1:$AG$235, 31, FALSE)</f>
        <v>0.99709031000000004</v>
      </c>
      <c r="D111" s="17">
        <f>VLOOKUP(CONCATENATE($A111,".data"), 'Random noise 0'!$A$1:$AG$235, 33, FALSE)</f>
        <v>5.0915500000000002E-3</v>
      </c>
      <c r="E111" s="17">
        <f>VLOOKUP(CONCATENATE($A111,".data"), 'Random noise 0'!$A$1:$AG$235, 15, FALSE)</f>
        <v>10</v>
      </c>
      <c r="F111" s="17">
        <f>VLOOKUP(CONCATENATE($A111,".data"), 'Random noise 0'!$A$1:$AG$235, 17, FALSE)</f>
        <v>153.5</v>
      </c>
      <c r="G111" s="17" t="str">
        <f>VLOOKUP(CONCATENATE($A111,".data"), 'Random noise 0'!$A$1:$AG$235, 27, FALSE)</f>
        <v>-0.58406962*x0**2*x1**2 - 0.053615</v>
      </c>
      <c r="H111" s="17">
        <f t="shared" si="12"/>
        <v>0</v>
      </c>
      <c r="I111" s="17">
        <f t="shared" si="13"/>
        <v>0</v>
      </c>
      <c r="J111" s="4">
        <f t="shared" si="14"/>
        <v>0</v>
      </c>
      <c r="K111" s="3">
        <f>VLOOKUP(CONCATENATE($A111,".data"), 'Random noise 0.001'!$A$1:$AG$235, 31, FALSE)</f>
        <v>0.99712248999999997</v>
      </c>
      <c r="L111" s="17">
        <f>VLOOKUP(CONCATENATE($A111,".data"), 'Random noise 0.001'!$A$1:$AG$235, 33, FALSE)</f>
        <v>5.0633199999999996E-3</v>
      </c>
      <c r="M111" s="17">
        <f>VLOOKUP(CONCATENATE($A111,".data"), 'Random noise 0.001'!$A$1:$AG$235, 15, FALSE)</f>
        <v>10</v>
      </c>
      <c r="N111" s="17">
        <f>VLOOKUP(CONCATENATE($A111,".data"), 'Random noise 0.001'!$A$1:$AG$235, 17, FALSE)</f>
        <v>126.1</v>
      </c>
      <c r="O111" s="17" t="str">
        <f>VLOOKUP(CONCATENATE($A111,".data"), 'Random noise 0.001'!$A$1:$AG$235, 27, FALSE)</f>
        <v>-0.584*x0**2*x1**2 - 0.054</v>
      </c>
      <c r="P111" s="17">
        <f t="shared" si="15"/>
        <v>0</v>
      </c>
      <c r="Q111" s="17">
        <f t="shared" si="16"/>
        <v>0</v>
      </c>
      <c r="R111" s="4">
        <f t="shared" si="17"/>
        <v>0</v>
      </c>
      <c r="S111" s="3">
        <f>VLOOKUP(CONCATENATE($A111,".data"), 'Random noise 0.01'!$A$1:$AG$235, 31, FALSE)</f>
        <v>0.99444814999999998</v>
      </c>
      <c r="T111" s="17">
        <f>VLOOKUP(CONCATENATE($A111,".data"), 'Random noise 0.01'!$A$1:$AG$235, 33, FALSE)</f>
        <v>7.0330799999999997E-3</v>
      </c>
      <c r="U111" s="17">
        <f>VLOOKUP(CONCATENATE($A111,".data"), 'Random noise 0.01'!$A$1:$AG$235, 15, FALSE)</f>
        <v>10</v>
      </c>
      <c r="V111" s="17">
        <f>VLOOKUP(CONCATENATE($A111,".data"), 'Random noise 0.01'!$A$1:$AG$235, 17, FALSE)</f>
        <v>1.5</v>
      </c>
      <c r="W111" s="17" t="str">
        <f>VLOOKUP(CONCATENATE($A111,".data"), 'Random noise 0.01'!$A$1:$AG$235, 27, FALSE)</f>
        <v>-0.58*x0**2*x1**2 - 0.05</v>
      </c>
      <c r="X111" s="17">
        <f t="shared" si="18"/>
        <v>0</v>
      </c>
      <c r="Y111" s="17">
        <f t="shared" si="19"/>
        <v>0</v>
      </c>
      <c r="Z111" s="4">
        <f t="shared" si="20"/>
        <v>0</v>
      </c>
    </row>
    <row r="112" spans="1:26" x14ac:dyDescent="0.25">
      <c r="A112" t="s">
        <v>1040</v>
      </c>
      <c r="B112" s="12" t="s">
        <v>1041</v>
      </c>
      <c r="C112" s="3">
        <f>VLOOKUP(CONCATENATE($A112,".data"), 'Random noise 0'!$A$1:$AG$235, 31, FALSE)</f>
        <v>-2.49368861</v>
      </c>
      <c r="D112" s="17">
        <f>VLOOKUP(CONCATENATE($A112,".data"), 'Random noise 0'!$A$1:$AG$235, 33, FALSE)</f>
        <v>15.31765766</v>
      </c>
      <c r="E112" s="17">
        <f>VLOOKUP(CONCATENATE($A112,".data"), 'Random noise 0'!$A$1:$AG$235, 15, FALSE)</f>
        <v>31</v>
      </c>
      <c r="F112" s="17">
        <f>VLOOKUP(CONCATENATE($A112,".data"), 'Random noise 0'!$A$1:$AG$235, 17, FALSE)</f>
        <v>261.39999999999998</v>
      </c>
      <c r="G112" s="17" t="str">
        <f>VLOOKUP(CONCATENATE($A112,".data"), 'Random noise 0'!$A$1:$AG$235, 27, FALSE)</f>
        <v>-1.65484825*x0**2 + 47.26994463*x1**0.5 - 18.25256887*x1 + 0.58612441*exp(x0)*log(x1) - 14.95693944*log(sin(x1)) - 27.61591858 + 0.00951628/x1</v>
      </c>
      <c r="H112" s="17">
        <f t="shared" si="12"/>
        <v>0</v>
      </c>
      <c r="I112" s="17">
        <f t="shared" si="13"/>
        <v>0</v>
      </c>
      <c r="J112" s="4">
        <f t="shared" si="14"/>
        <v>0</v>
      </c>
      <c r="K112" s="3">
        <f>VLOOKUP(CONCATENATE($A112,".data"), 'Random noise 0.001'!$A$1:$AG$235, 31, FALSE)</f>
        <v>0.99659520999999995</v>
      </c>
      <c r="L112" s="17">
        <f>VLOOKUP(CONCATENATE($A112,".data"), 'Random noise 0.001'!$A$1:$AG$235, 33, FALSE)</f>
        <v>0.47818475999999999</v>
      </c>
      <c r="M112" s="17">
        <f>VLOOKUP(CONCATENATE($A112,".data"), 'Random noise 0.001'!$A$1:$AG$235, 15, FALSE)</f>
        <v>27</v>
      </c>
      <c r="N112" s="17">
        <f>VLOOKUP(CONCATENATE($A112,".data"), 'Random noise 0.001'!$A$1:$AG$235, 17, FALSE)</f>
        <v>10.199999999999999</v>
      </c>
      <c r="O112" s="17" t="str">
        <f>VLOOKUP(CONCATENATE($A112,".data"), 'Random noise 0.001'!$A$1:$AG$235, 27, FALSE)</f>
        <v>-19.273*x0 + 35.821*log((x0 + x1**0.5*(x0**2 + 6.283*x0 + 9.87) + 3.142)/x1**0.5) - 88.068</v>
      </c>
      <c r="P112" s="17">
        <f t="shared" si="15"/>
        <v>0</v>
      </c>
      <c r="Q112" s="17">
        <f t="shared" si="16"/>
        <v>0</v>
      </c>
      <c r="R112" s="4">
        <f t="shared" si="17"/>
        <v>0</v>
      </c>
      <c r="S112" s="3">
        <f>VLOOKUP(CONCATENATE($A112,".data"), 'Random noise 0.01'!$A$1:$AG$235, 31, FALSE)</f>
        <v>0.99606393000000004</v>
      </c>
      <c r="T112" s="17">
        <f>VLOOKUP(CONCATENATE($A112,".data"), 'Random noise 0.01'!$A$1:$AG$235, 33, FALSE)</f>
        <v>0.51414011999999998</v>
      </c>
      <c r="U112" s="17">
        <f>VLOOKUP(CONCATENATE($A112,".data"), 'Random noise 0.01'!$A$1:$AG$235, 15, FALSE)</f>
        <v>27</v>
      </c>
      <c r="V112" s="17">
        <f>VLOOKUP(CONCATENATE($A112,".data"), 'Random noise 0.01'!$A$1:$AG$235, 17, FALSE)</f>
        <v>14.4</v>
      </c>
      <c r="W112" s="17" t="str">
        <f>VLOOKUP(CONCATENATE($A112,".data"), 'Random noise 0.01'!$A$1:$AG$235, 27, FALSE)</f>
        <v>-19.4*x0 + 35.19*log((x0 + x1**0.5*(x0**2 + 6.28*x0 + 9.37) + 3.14)/x1**0.5) - 85.17</v>
      </c>
      <c r="X112" s="17">
        <f t="shared" si="18"/>
        <v>0</v>
      </c>
      <c r="Y112" s="17">
        <f t="shared" si="19"/>
        <v>0</v>
      </c>
      <c r="Z112" s="4">
        <f t="shared" si="20"/>
        <v>0</v>
      </c>
    </row>
    <row r="113" spans="1:26" x14ac:dyDescent="0.25">
      <c r="A113" t="s">
        <v>1042</v>
      </c>
      <c r="B113" s="12" t="s">
        <v>1043</v>
      </c>
      <c r="C113" s="3">
        <f>VLOOKUP(CONCATENATE($A113,".data"), 'Random noise 0'!$A$1:$AG$235, 31, FALSE)</f>
        <v>0.99602813999999995</v>
      </c>
      <c r="D113" s="17">
        <f>VLOOKUP(CONCATENATE($A113,".data"), 'Random noise 0'!$A$1:$AG$235, 33, FALSE)</f>
        <v>6.26014E-3</v>
      </c>
      <c r="E113" s="17">
        <f>VLOOKUP(CONCATENATE($A113,".data"), 'Random noise 0'!$A$1:$AG$235, 15, FALSE)</f>
        <v>13</v>
      </c>
      <c r="F113" s="17">
        <f>VLOOKUP(CONCATENATE($A113,".data"), 'Random noise 0'!$A$1:$AG$235, 17, FALSE)</f>
        <v>170.7</v>
      </c>
      <c r="G113" s="17" t="str">
        <f>VLOOKUP(CONCATENATE($A113,".data"), 'Random noise 0'!$A$1:$AG$235, 27, FALSE)</f>
        <v>0.00464813 - 1.00316518*sin(sin(x0) + sin(sin(x1) + 0.54030231))</v>
      </c>
      <c r="H113" s="17">
        <f t="shared" si="12"/>
        <v>0</v>
      </c>
      <c r="I113" s="17">
        <f t="shared" si="13"/>
        <v>0</v>
      </c>
      <c r="J113" s="4">
        <f t="shared" si="14"/>
        <v>0</v>
      </c>
      <c r="K113" s="3">
        <f>VLOOKUP(CONCATENATE($A113,".data"), 'Random noise 0.001'!$A$1:$AG$235, 31, FALSE)</f>
        <v>0.99607688999999999</v>
      </c>
      <c r="L113" s="17">
        <f>VLOOKUP(CONCATENATE($A113,".data"), 'Random noise 0.001'!$A$1:$AG$235, 33, FALSE)</f>
        <v>6.2216099999999998E-3</v>
      </c>
      <c r="M113" s="17">
        <f>VLOOKUP(CONCATENATE($A113,".data"), 'Random noise 0.001'!$A$1:$AG$235, 15, FALSE)</f>
        <v>13</v>
      </c>
      <c r="N113" s="17">
        <f>VLOOKUP(CONCATENATE($A113,".data"), 'Random noise 0.001'!$A$1:$AG$235, 17, FALSE)</f>
        <v>144.80000000000001</v>
      </c>
      <c r="O113" s="17" t="str">
        <f>VLOOKUP(CONCATENATE($A113,".data"), 'Random noise 0.001'!$A$1:$AG$235, 27, FALSE)</f>
        <v>0.005 - 1.003*sin(sin(x0) + sin(sin(x1) + 0.54))</v>
      </c>
      <c r="P113" s="17">
        <f t="shared" si="15"/>
        <v>0</v>
      </c>
      <c r="Q113" s="17">
        <f t="shared" si="16"/>
        <v>0</v>
      </c>
      <c r="R113" s="4">
        <f t="shared" si="17"/>
        <v>0</v>
      </c>
      <c r="S113" s="3">
        <f>VLOOKUP(CONCATENATE($A113,".data"), 'Random noise 0.01'!$A$1:$AG$235, 31, FALSE)</f>
        <v>0.99440004999999998</v>
      </c>
      <c r="T113" s="17">
        <f>VLOOKUP(CONCATENATE($A113,".data"), 'Random noise 0.01'!$A$1:$AG$235, 33, FALSE)</f>
        <v>7.4332599999999997E-3</v>
      </c>
      <c r="U113" s="17">
        <f>VLOOKUP(CONCATENATE($A113,".data"), 'Random noise 0.01'!$A$1:$AG$235, 15, FALSE)</f>
        <v>13</v>
      </c>
      <c r="V113" s="17">
        <f>VLOOKUP(CONCATENATE($A113,".data"), 'Random noise 0.01'!$A$1:$AG$235, 17, FALSE)</f>
        <v>140.69999999999999</v>
      </c>
      <c r="W113" s="17" t="str">
        <f>VLOOKUP(CONCATENATE($A113,".data"), 'Random noise 0.01'!$A$1:$AG$235, 27, FALSE)</f>
        <v>-0.93*sin(sin(x0) + sin(sin(x1) + 0.5)) - 0.07</v>
      </c>
      <c r="X113" s="17">
        <f t="shared" si="18"/>
        <v>0</v>
      </c>
      <c r="Y113" s="17">
        <f t="shared" si="19"/>
        <v>0</v>
      </c>
      <c r="Z113" s="4">
        <f t="shared" si="20"/>
        <v>0</v>
      </c>
    </row>
    <row r="114" spans="1:26" x14ac:dyDescent="0.25">
      <c r="A114" t="s">
        <v>1044</v>
      </c>
      <c r="B114" s="12" t="s">
        <v>1045</v>
      </c>
      <c r="C114" s="3">
        <f>VLOOKUP(CONCATENATE($A114,".data"), 'Random noise 0'!$A$1:$AG$235, 31, FALSE)</f>
        <v>-117.3969302</v>
      </c>
      <c r="D114" s="17">
        <f>VLOOKUP(CONCATENATE($A114,".data"), 'Random noise 0'!$A$1:$AG$235, 33, FALSE)</f>
        <v>6.5861390799999997</v>
      </c>
      <c r="E114" s="17">
        <f>VLOOKUP(CONCATENATE($A114,".data"), 'Random noise 0'!$A$1:$AG$235, 15, FALSE)</f>
        <v>27</v>
      </c>
      <c r="F114" s="17">
        <f>VLOOKUP(CONCATENATE($A114,".data"), 'Random noise 0'!$A$1:$AG$235, 17, FALSE)</f>
        <v>198.2</v>
      </c>
      <c r="G114" s="17" t="str">
        <f>VLOOKUP(CONCATENATE($A114,".data"), 'Random noise 0'!$A$1:$AG$235, 27, FALSE)</f>
        <v>0.00034542*x0**8/x2**2 - 0.03048359*x0*x2/x1 + 0.93346859*sin(log(sin(x1)/sin(x2)))</v>
      </c>
      <c r="H114" s="17">
        <f t="shared" si="12"/>
        <v>0</v>
      </c>
      <c r="I114" s="17">
        <f t="shared" si="13"/>
        <v>0</v>
      </c>
      <c r="J114" s="4">
        <f t="shared" si="14"/>
        <v>0</v>
      </c>
      <c r="K114" s="3">
        <f>VLOOKUP(CONCATENATE($A114,".data"), 'Random noise 0.001'!$A$1:$AG$235, 31, FALSE)</f>
        <v>0.50966186000000002</v>
      </c>
      <c r="L114" s="17">
        <f>VLOOKUP(CONCATENATE($A114,".data"), 'Random noise 0.001'!$A$1:$AG$235, 33, FALSE)</f>
        <v>0.42384641000000001</v>
      </c>
      <c r="M114" s="17">
        <f>VLOOKUP(CONCATENATE($A114,".data"), 'Random noise 0.001'!$A$1:$AG$235, 15, FALSE)</f>
        <v>23</v>
      </c>
      <c r="N114" s="17">
        <f>VLOOKUP(CONCATENATE($A114,".data"), 'Random noise 0.001'!$A$1:$AG$235, 17, FALSE)</f>
        <v>181.7</v>
      </c>
      <c r="O114" s="17" t="str">
        <f>VLOOKUP(CONCATENATE($A114,".data"), 'Random noise 0.001'!$A$1:$AG$235, 27, FALSE)</f>
        <v>0.957*sin(log(sin(x1)/sin(x2))) + 4.026*cos(0.028*x0*x2/x1) - 4.03</v>
      </c>
      <c r="P114" s="17">
        <f t="shared" si="15"/>
        <v>0</v>
      </c>
      <c r="Q114" s="17">
        <f t="shared" si="16"/>
        <v>0</v>
      </c>
      <c r="R114" s="4">
        <f t="shared" si="17"/>
        <v>0</v>
      </c>
      <c r="S114" s="3">
        <f>VLOOKUP(CONCATENATE($A114,".data"), 'Random noise 0.01'!$A$1:$AG$235, 31, FALSE)</f>
        <v>-508.65970381</v>
      </c>
      <c r="T114" s="17">
        <f>VLOOKUP(CONCATENATE($A114,".data"), 'Random noise 0.01'!$A$1:$AG$235, 33, FALSE)</f>
        <v>13.66472276</v>
      </c>
      <c r="U114" s="17">
        <f>VLOOKUP(CONCATENATE($A114,".data"), 'Random noise 0.01'!$A$1:$AG$235, 15, FALSE)</f>
        <v>31</v>
      </c>
      <c r="V114" s="17">
        <f>VLOOKUP(CONCATENATE($A114,".data"), 'Random noise 0.01'!$A$1:$AG$235, 17, FALSE)</f>
        <v>203.7</v>
      </c>
      <c r="W114" s="17" t="str">
        <f>VLOOKUP(CONCATENATE($A114,".data"), 'Random noise 0.01'!$A$1:$AG$235, 27, FALSE)</f>
        <v>2.51*0.45**(x2/x1) - 0.02*x1/x2 - 1.12 - 0.02/(0.5*x1 - x1/x2)</v>
      </c>
      <c r="X114" s="17">
        <f t="shared" si="18"/>
        <v>0</v>
      </c>
      <c r="Y114" s="17">
        <f t="shared" si="19"/>
        <v>0</v>
      </c>
      <c r="Z114" s="4">
        <f t="shared" si="20"/>
        <v>0</v>
      </c>
    </row>
    <row r="115" spans="1:26" x14ac:dyDescent="0.25">
      <c r="A115" t="s">
        <v>1046</v>
      </c>
      <c r="B115" s="12" t="s">
        <v>1047</v>
      </c>
      <c r="C115" s="3">
        <f>VLOOKUP(CONCATENATE($A115,".data"), 'Random noise 0'!$A$1:$AG$235, 31, FALSE)</f>
        <v>0.99790062000000002</v>
      </c>
      <c r="D115" s="17">
        <f>VLOOKUP(CONCATENATE($A115,".data"), 'Random noise 0'!$A$1:$AG$235, 33, FALSE)</f>
        <v>1.38195E-2</v>
      </c>
      <c r="E115" s="17">
        <f>VLOOKUP(CONCATENATE($A115,".data"), 'Random noise 0'!$A$1:$AG$235, 15, FALSE)</f>
        <v>12</v>
      </c>
      <c r="F115" s="17">
        <f>VLOOKUP(CONCATENATE($A115,".data"), 'Random noise 0'!$A$1:$AG$235, 17, FALSE)</f>
        <v>165.8</v>
      </c>
      <c r="G115" s="17" t="str">
        <f>VLOOKUP(CONCATENATE($A115,".data"), 'Random noise 0'!$A$1:$AG$235, 27, FALSE)</f>
        <v>-0.93793256*x1*x2**2 - 0.96181134*sin(x0) + 0.54695069</v>
      </c>
      <c r="H115" s="17">
        <f t="shared" si="12"/>
        <v>0</v>
      </c>
      <c r="I115" s="17">
        <f t="shared" si="13"/>
        <v>0</v>
      </c>
      <c r="J115" s="4">
        <f t="shared" si="14"/>
        <v>0</v>
      </c>
      <c r="K115" s="3">
        <f>VLOOKUP(CONCATENATE($A115,".data"), 'Random noise 0.001'!$A$1:$AG$235, 31, FALSE)</f>
        <v>0.99789945999999996</v>
      </c>
      <c r="L115" s="17">
        <f>VLOOKUP(CONCATENATE($A115,".data"), 'Random noise 0.001'!$A$1:$AG$235, 33, FALSE)</f>
        <v>1.382328E-2</v>
      </c>
      <c r="M115" s="17">
        <f>VLOOKUP(CONCATENATE($A115,".data"), 'Random noise 0.001'!$A$1:$AG$235, 15, FALSE)</f>
        <v>12</v>
      </c>
      <c r="N115" s="17">
        <f>VLOOKUP(CONCATENATE($A115,".data"), 'Random noise 0.001'!$A$1:$AG$235, 17, FALSE)</f>
        <v>133.69999999999999</v>
      </c>
      <c r="O115" s="17" t="str">
        <f>VLOOKUP(CONCATENATE($A115,".data"), 'Random noise 0.001'!$A$1:$AG$235, 27, FALSE)</f>
        <v>-0.938*x1*x2**2 - 0.962*sin(x0) + 0.547</v>
      </c>
      <c r="P115" s="17">
        <f t="shared" si="15"/>
        <v>0</v>
      </c>
      <c r="Q115" s="17">
        <f t="shared" si="16"/>
        <v>0</v>
      </c>
      <c r="R115" s="4">
        <f t="shared" si="17"/>
        <v>0</v>
      </c>
      <c r="S115" s="3">
        <f>VLOOKUP(CONCATENATE($A115,".data"), 'Random noise 0.01'!$A$1:$AG$235, 31, FALSE)</f>
        <v>0.99777084000000005</v>
      </c>
      <c r="T115" s="17">
        <f>VLOOKUP(CONCATENATE($A115,".data"), 'Random noise 0.01'!$A$1:$AG$235, 33, FALSE)</f>
        <v>1.424022E-2</v>
      </c>
      <c r="U115" s="17">
        <f>VLOOKUP(CONCATENATE($A115,".data"), 'Random noise 0.01'!$A$1:$AG$235, 15, FALSE)</f>
        <v>12</v>
      </c>
      <c r="V115" s="17">
        <f>VLOOKUP(CONCATENATE($A115,".data"), 'Random noise 0.01'!$A$1:$AG$235, 17, FALSE)</f>
        <v>4.3</v>
      </c>
      <c r="W115" s="17" t="str">
        <f>VLOOKUP(CONCATENATE($A115,".data"), 'Random noise 0.01'!$A$1:$AG$235, 27, FALSE)</f>
        <v>-0.94*x1*x2**2 - 0.96*sin(x0) + 0.55</v>
      </c>
      <c r="X115" s="17">
        <f t="shared" si="18"/>
        <v>0</v>
      </c>
      <c r="Y115" s="17">
        <f t="shared" si="19"/>
        <v>0</v>
      </c>
      <c r="Z115" s="4">
        <f t="shared" si="20"/>
        <v>0</v>
      </c>
    </row>
    <row r="116" spans="1:26" x14ac:dyDescent="0.25">
      <c r="A116" t="s">
        <v>1048</v>
      </c>
      <c r="B116" s="12" t="s">
        <v>1049</v>
      </c>
      <c r="C116" s="3">
        <f>VLOOKUP(CONCATENATE($A116,".data"), 'Random noise 0'!$A$1:$AG$235, 31, FALSE)</f>
        <v>1</v>
      </c>
      <c r="D116" s="17">
        <f>VLOOKUP(CONCATENATE($A116,".data"), 'Random noise 0'!$A$1:$AG$235, 33, FALSE)</f>
        <v>0</v>
      </c>
      <c r="E116" s="17">
        <f>VLOOKUP(CONCATENATE($A116,".data"), 'Random noise 0'!$A$1:$AG$235, 15, FALSE)</f>
        <v>14</v>
      </c>
      <c r="F116" s="17">
        <f>VLOOKUP(CONCATENATE($A116,".data"), 'Random noise 0'!$A$1:$AG$235, 17, FALSE)</f>
        <v>32.4</v>
      </c>
      <c r="G116" s="17" t="str">
        <f>VLOOKUP(CONCATENATE($A116,".data"), 'Random noise 0'!$A$1:$AG$235, 27, FALSE)</f>
        <v>0.5*log(x0*x1**2) - log(cos(x2))</v>
      </c>
      <c r="H116" s="17">
        <f t="shared" si="12"/>
        <v>1</v>
      </c>
      <c r="I116" s="17">
        <f t="shared" si="13"/>
        <v>1</v>
      </c>
      <c r="J116" s="4">
        <f t="shared" si="14"/>
        <v>1</v>
      </c>
      <c r="K116" s="3">
        <f>VLOOKUP(CONCATENATE($A116,".data"), 'Random noise 0.001'!$A$1:$AG$235, 31, FALSE)</f>
        <v>0.9999266</v>
      </c>
      <c r="L116" s="17">
        <f>VLOOKUP(CONCATENATE($A116,".data"), 'Random noise 0.001'!$A$1:$AG$235, 33, FALSE)</f>
        <v>9.9143100000000008E-3</v>
      </c>
      <c r="M116" s="17">
        <f>VLOOKUP(CONCATENATE($A116,".data"), 'Random noise 0.001'!$A$1:$AG$235, 15, FALSE)</f>
        <v>15</v>
      </c>
      <c r="N116" s="17">
        <f>VLOOKUP(CONCATENATE($A116,".data"), 'Random noise 0.001'!$A$1:$AG$235, 17, FALSE)</f>
        <v>5.4</v>
      </c>
      <c r="O116" s="17" t="str">
        <f>VLOOKUP(CONCATENATE($A116,".data"), 'Random noise 0.001'!$A$1:$AG$235, 27, FALSE)</f>
        <v>0.597*x2**2 + 0.501*log(x0) + 0.999*log(x1) - 0.012</v>
      </c>
      <c r="P116" s="17">
        <f t="shared" si="15"/>
        <v>1</v>
      </c>
      <c r="Q116" s="17">
        <f t="shared" si="16"/>
        <v>0</v>
      </c>
      <c r="R116" s="4">
        <f t="shared" si="17"/>
        <v>0</v>
      </c>
      <c r="S116" s="3">
        <f>VLOOKUP(CONCATENATE($A116,".data"), 'Random noise 0.01'!$A$1:$AG$235, 31, FALSE)</f>
        <v>0.99986514000000004</v>
      </c>
      <c r="T116" s="17">
        <f>VLOOKUP(CONCATENATE($A116,".data"), 'Random noise 0.01'!$A$1:$AG$235, 33, FALSE)</f>
        <v>1.3438769999999999E-2</v>
      </c>
      <c r="U116" s="17">
        <f>VLOOKUP(CONCATENATE($A116,".data"), 'Random noise 0.01'!$A$1:$AG$235, 15, FALSE)</f>
        <v>12</v>
      </c>
      <c r="V116" s="17">
        <f>VLOOKUP(CONCATENATE($A116,".data"), 'Random noise 0.01'!$A$1:$AG$235, 17, FALSE)</f>
        <v>5.4</v>
      </c>
      <c r="W116" s="17" t="str">
        <f>VLOOKUP(CONCATENATE($A116,".data"), 'Random noise 0.01'!$A$1:$AG$235, 27, FALSE)</f>
        <v>0.59*x2**2 + 0.5*log(x0) + log(x1)</v>
      </c>
      <c r="X116" s="17">
        <f t="shared" si="18"/>
        <v>1</v>
      </c>
      <c r="Y116" s="17">
        <f t="shared" si="19"/>
        <v>0</v>
      </c>
      <c r="Z116" s="4">
        <f t="shared" si="20"/>
        <v>0</v>
      </c>
    </row>
    <row r="117" spans="1:26" x14ac:dyDescent="0.25">
      <c r="A117" t="s">
        <v>1050</v>
      </c>
      <c r="B117" s="12" t="s">
        <v>1051</v>
      </c>
      <c r="C117" s="3">
        <f>VLOOKUP(CONCATENATE($A117,".data"), 'Random noise 0'!$A$1:$AG$235, 31, FALSE)</f>
        <v>0.99721398999999999</v>
      </c>
      <c r="D117" s="17">
        <f>VLOOKUP(CONCATENATE($A117,".data"), 'Random noise 0'!$A$1:$AG$235, 33, FALSE)</f>
        <v>5.1504899999999998E-3</v>
      </c>
      <c r="E117" s="17">
        <f>VLOOKUP(CONCATENATE($A117,".data"), 'Random noise 0'!$A$1:$AG$235, 15, FALSE)</f>
        <v>17</v>
      </c>
      <c r="F117" s="17">
        <f>VLOOKUP(CONCATENATE($A117,".data"), 'Random noise 0'!$A$1:$AG$235, 17, FALSE)</f>
        <v>200.7</v>
      </c>
      <c r="G117" s="17" t="str">
        <f>VLOOKUP(CONCATENATE($A117,".data"), 'Random noise 0'!$A$1:$AG$235, 27, FALSE)</f>
        <v>0.41579613*x0**x0 + 0.25583061*exp(x0**(x0*(x1 + x2))) - 0.10256384</v>
      </c>
      <c r="H117" s="17">
        <f t="shared" si="12"/>
        <v>0</v>
      </c>
      <c r="I117" s="17">
        <f t="shared" si="13"/>
        <v>0</v>
      </c>
      <c r="J117" s="4">
        <f t="shared" si="14"/>
        <v>0</v>
      </c>
      <c r="K117" s="3">
        <f>VLOOKUP(CONCATENATE($A117,".data"), 'Random noise 0.001'!$A$1:$AG$235, 31, FALSE)</f>
        <v>0.99721519000000003</v>
      </c>
      <c r="L117" s="17">
        <f>VLOOKUP(CONCATENATE($A117,".data"), 'Random noise 0.001'!$A$1:$AG$235, 33, FALSE)</f>
        <v>5.1493900000000002E-3</v>
      </c>
      <c r="M117" s="17">
        <f>VLOOKUP(CONCATENATE($A117,".data"), 'Random noise 0.001'!$A$1:$AG$235, 15, FALSE)</f>
        <v>17</v>
      </c>
      <c r="N117" s="17">
        <f>VLOOKUP(CONCATENATE($A117,".data"), 'Random noise 0.001'!$A$1:$AG$235, 17, FALSE)</f>
        <v>161.6</v>
      </c>
      <c r="O117" s="17" t="str">
        <f>VLOOKUP(CONCATENATE($A117,".data"), 'Random noise 0.001'!$A$1:$AG$235, 27, FALSE)</f>
        <v>0.415*x0**x0 + 0.256*exp(x0**(x0*(x1 + x2))) - 0.103</v>
      </c>
      <c r="P117" s="17">
        <f t="shared" si="15"/>
        <v>0</v>
      </c>
      <c r="Q117" s="17">
        <f t="shared" si="16"/>
        <v>0</v>
      </c>
      <c r="R117" s="4">
        <f t="shared" si="17"/>
        <v>0</v>
      </c>
      <c r="S117" s="3">
        <f>VLOOKUP(CONCATENATE($A117,".data"), 'Random noise 0.01'!$A$1:$AG$235, 31, FALSE)</f>
        <v>0.99347211999999996</v>
      </c>
      <c r="T117" s="17">
        <f>VLOOKUP(CONCATENATE($A117,".data"), 'Random noise 0.01'!$A$1:$AG$235, 33, FALSE)</f>
        <v>7.8839400000000007E-3</v>
      </c>
      <c r="U117" s="17">
        <f>VLOOKUP(CONCATENATE($A117,".data"), 'Random noise 0.01'!$A$1:$AG$235, 15, FALSE)</f>
        <v>12</v>
      </c>
      <c r="V117" s="17">
        <f>VLOOKUP(CONCATENATE($A117,".data"), 'Random noise 0.01'!$A$1:$AG$235, 17, FALSE)</f>
        <v>25.8</v>
      </c>
      <c r="W117" s="17" t="str">
        <f>VLOOKUP(CONCATENATE($A117,".data"), 'Random noise 0.01'!$A$1:$AG$235, 27, FALSE)</f>
        <v>0.69*x0**(x0*(x1 + x2 + 0.6)) + 0.32</v>
      </c>
      <c r="X117" s="17">
        <f t="shared" si="18"/>
        <v>0</v>
      </c>
      <c r="Y117" s="17">
        <f t="shared" si="19"/>
        <v>0</v>
      </c>
      <c r="Z117" s="4">
        <f t="shared" si="20"/>
        <v>0</v>
      </c>
    </row>
    <row r="118" spans="1:26" x14ac:dyDescent="0.25">
      <c r="A118" t="s">
        <v>1052</v>
      </c>
      <c r="B118" s="12" t="s">
        <v>1053</v>
      </c>
      <c r="C118" s="3">
        <f>VLOOKUP(CONCATENATE($A118,".data"), 'Random noise 0'!$A$1:$AG$235, 31, FALSE)</f>
        <v>0.99999749999999998</v>
      </c>
      <c r="D118" s="17">
        <f>VLOOKUP(CONCATENATE($A118,".data"), 'Random noise 0'!$A$1:$AG$235, 33, FALSE)</f>
        <v>1.09497E-3</v>
      </c>
      <c r="E118" s="17">
        <f>VLOOKUP(CONCATENATE($A118,".data"), 'Random noise 0'!$A$1:$AG$235, 15, FALSE)</f>
        <v>13</v>
      </c>
      <c r="F118" s="17">
        <f>VLOOKUP(CONCATENATE($A118,".data"), 'Random noise 0'!$A$1:$AG$235, 17, FALSE)</f>
        <v>191.8</v>
      </c>
      <c r="G118" s="17" t="str">
        <f>VLOOKUP(CONCATENATE($A118,".data"), 'Random noise 0'!$A$1:$AG$235, 27, FALSE)</f>
        <v>0.99982925*cos(x0/x2**2 + x1 - 0.84084506) - 0.00028475</v>
      </c>
      <c r="H118" s="17">
        <f t="shared" si="12"/>
        <v>1</v>
      </c>
      <c r="I118" s="17">
        <f t="shared" si="13"/>
        <v>0</v>
      </c>
      <c r="J118" s="4">
        <f t="shared" si="14"/>
        <v>0</v>
      </c>
      <c r="K118" s="3">
        <f>VLOOKUP(CONCATENATE($A118,".data"), 'Random noise 0.001'!$A$1:$AG$235, 31, FALSE)</f>
        <v>0.99999667999999997</v>
      </c>
      <c r="L118" s="17">
        <f>VLOOKUP(CONCATENATE($A118,".data"), 'Random noise 0.001'!$A$1:$AG$235, 33, FALSE)</f>
        <v>1.2605800000000001E-3</v>
      </c>
      <c r="M118" s="17">
        <f>VLOOKUP(CONCATENATE($A118,".data"), 'Random noise 0.001'!$A$1:$AG$235, 15, FALSE)</f>
        <v>9</v>
      </c>
      <c r="N118" s="17">
        <f>VLOOKUP(CONCATENATE($A118,".data"), 'Random noise 0.001'!$A$1:$AG$235, 17, FALSE)</f>
        <v>77.599999999999994</v>
      </c>
      <c r="O118" s="17" t="str">
        <f>VLOOKUP(CONCATENATE($A118,".data"), 'Random noise 0.001'!$A$1:$AG$235, 27, FALSE)</f>
        <v>cos(x0/x2**2 + x1 - 0.841)</v>
      </c>
      <c r="P118" s="17">
        <f t="shared" si="15"/>
        <v>1</v>
      </c>
      <c r="Q118" s="17">
        <f t="shared" si="16"/>
        <v>0</v>
      </c>
      <c r="R118" s="4">
        <f t="shared" si="17"/>
        <v>0</v>
      </c>
      <c r="S118" s="3">
        <f>VLOOKUP(CONCATENATE($A118,".data"), 'Random noise 0.01'!$A$1:$AG$235, 31, FALSE)</f>
        <v>0.99679258999999998</v>
      </c>
      <c r="T118" s="17">
        <f>VLOOKUP(CONCATENATE($A118,".data"), 'Random noise 0.01'!$A$1:$AG$235, 33, FALSE)</f>
        <v>3.9195340000000002E-2</v>
      </c>
      <c r="U118" s="17">
        <f>VLOOKUP(CONCATENATE($A118,".data"), 'Random noise 0.01'!$A$1:$AG$235, 15, FALSE)</f>
        <v>14</v>
      </c>
      <c r="V118" s="17">
        <f>VLOOKUP(CONCATENATE($A118,".data"), 'Random noise 0.01'!$A$1:$AG$235, 17, FALSE)</f>
        <v>19.3</v>
      </c>
      <c r="W118" s="17" t="str">
        <f>VLOOKUP(CONCATENATE($A118,".data"), 'Random noise 0.01'!$A$1:$AG$235, 27, FALSE)</f>
        <v>0.99*cos(x0/x2**2 + sin(x1**2) - 0.66)</v>
      </c>
      <c r="X118" s="17">
        <f t="shared" si="18"/>
        <v>0</v>
      </c>
      <c r="Y118" s="17">
        <f t="shared" si="19"/>
        <v>0</v>
      </c>
      <c r="Z118" s="4">
        <f t="shared" si="20"/>
        <v>0</v>
      </c>
    </row>
    <row r="119" spans="1:26" x14ac:dyDescent="0.25">
      <c r="A119" t="s">
        <v>1054</v>
      </c>
      <c r="B119" s="12" t="s">
        <v>1055</v>
      </c>
      <c r="C119" s="3">
        <f>VLOOKUP(CONCATENATE($A119,".data"), 'Random noise 0'!$A$1:$AG$235, 31, FALSE)</f>
        <v>0.74016634999999997</v>
      </c>
      <c r="D119" s="17">
        <f>VLOOKUP(CONCATENATE($A119,".data"), 'Random noise 0'!$A$1:$AG$235, 33, FALSE)</f>
        <v>0.23970343999999999</v>
      </c>
      <c r="E119" s="17">
        <f>VLOOKUP(CONCATENATE($A119,".data"), 'Random noise 0'!$A$1:$AG$235, 15, FALSE)</f>
        <v>41</v>
      </c>
      <c r="F119" s="17">
        <f>VLOOKUP(CONCATENATE($A119,".data"), 'Random noise 0'!$A$1:$AG$235, 17, FALSE)</f>
        <v>259.2</v>
      </c>
      <c r="G119" s="17" t="str">
        <f>VLOOKUP(CONCATENATE($A119,".data"), 'Random noise 0'!$A$1:$AG$235, 27, FALSE)</f>
        <v>0.44253845*x1**0.5 + 1.01401515*cos(x0**2*x3 - x1*x3**2*sin(x2) + x3*log(x1*x3*sin(x2) + x2**2 + x2*x3*sin(x2))) - 0.34462352</v>
      </c>
      <c r="H119" s="17">
        <f t="shared" si="12"/>
        <v>0</v>
      </c>
      <c r="I119" s="17">
        <f t="shared" si="13"/>
        <v>0</v>
      </c>
      <c r="J119" s="4">
        <f t="shared" si="14"/>
        <v>0</v>
      </c>
      <c r="K119" s="3">
        <f>VLOOKUP(CONCATENATE($A119,".data"), 'Random noise 0.001'!$A$1:$AG$235, 31, FALSE)</f>
        <v>0.73597201000000001</v>
      </c>
      <c r="L119" s="17">
        <f>VLOOKUP(CONCATENATE($A119,".data"), 'Random noise 0.001'!$A$1:$AG$235, 33, FALSE)</f>
        <v>0.24163039</v>
      </c>
      <c r="M119" s="17">
        <f>VLOOKUP(CONCATENATE($A119,".data"), 'Random noise 0.001'!$A$1:$AG$235, 15, FALSE)</f>
        <v>41</v>
      </c>
      <c r="N119" s="17">
        <f>VLOOKUP(CONCATENATE($A119,".data"), 'Random noise 0.001'!$A$1:$AG$235, 17, FALSE)</f>
        <v>206.9</v>
      </c>
      <c r="O119" s="17" t="str">
        <f>VLOOKUP(CONCATENATE($A119,".data"), 'Random noise 0.001'!$A$1:$AG$235, 27, FALSE)</f>
        <v>0.165*x0 + 1.436*x2*sin(0.318*x3*(x0 - 1/x2)*log(x1*x2)) - 0.334*x2 + 1.461*sin(0.358*x3*log(x1*x2)) + 0.276*cos(log(x2)) + 0.971</v>
      </c>
      <c r="P119" s="17">
        <f t="shared" si="15"/>
        <v>0</v>
      </c>
      <c r="Q119" s="17">
        <f t="shared" si="16"/>
        <v>0</v>
      </c>
      <c r="R119" s="4">
        <f t="shared" si="17"/>
        <v>0</v>
      </c>
      <c r="S119" s="3">
        <f>VLOOKUP(CONCATENATE($A119,".data"), 'Random noise 0.01'!$A$1:$AG$235, 31, FALSE)</f>
        <v>0.74305416000000002</v>
      </c>
      <c r="T119" s="17">
        <f>VLOOKUP(CONCATENATE($A119,".data"), 'Random noise 0.01'!$A$1:$AG$235, 33, FALSE)</f>
        <v>0.23836768</v>
      </c>
      <c r="U119" s="17">
        <f>VLOOKUP(CONCATENATE($A119,".data"), 'Random noise 0.01'!$A$1:$AG$235, 15, FALSE)</f>
        <v>28</v>
      </c>
      <c r="V119" s="17">
        <f>VLOOKUP(CONCATENATE($A119,".data"), 'Random noise 0.01'!$A$1:$AG$235, 17, FALSE)</f>
        <v>234.8</v>
      </c>
      <c r="W119" s="17" t="str">
        <f>VLOOKUP(CONCATENATE($A119,".data"), 'Random noise 0.01'!$A$1:$AG$235, 27, FALSE)</f>
        <v>0.51*x3**0.5*cos(x0 + log(x2)) - 0.59*x3**0.5 + 0.56*cos(x0 + x3*log(x1*x2)) + 0.53</v>
      </c>
      <c r="X119" s="17">
        <f t="shared" si="18"/>
        <v>0</v>
      </c>
      <c r="Y119" s="17">
        <f t="shared" si="19"/>
        <v>0</v>
      </c>
      <c r="Z119" s="4">
        <f t="shared" si="20"/>
        <v>0</v>
      </c>
    </row>
    <row r="120" spans="1:26" x14ac:dyDescent="0.25">
      <c r="A120" t="s">
        <v>1056</v>
      </c>
      <c r="B120" s="12" t="s">
        <v>1057</v>
      </c>
      <c r="C120" s="3">
        <f>VLOOKUP(CONCATENATE($A120,".data"), 'Random noise 0'!$A$1:$AG$235, 31, FALSE)</f>
        <v>-6.6023469199999996</v>
      </c>
      <c r="D120" s="17">
        <f>VLOOKUP(CONCATENATE($A120,".data"), 'Random noise 0'!$A$1:$AG$235, 33, FALSE)</f>
        <v>1.70010164</v>
      </c>
      <c r="E120" s="17">
        <f>VLOOKUP(CONCATENATE($A120,".data"), 'Random noise 0'!$A$1:$AG$235, 15, FALSE)</f>
        <v>77</v>
      </c>
      <c r="F120" s="17">
        <f>VLOOKUP(CONCATENATE($A120,".data"), 'Random noise 0'!$A$1:$AG$235, 17, FALSE)</f>
        <v>300.3</v>
      </c>
      <c r="G120" s="17" t="str">
        <f>VLOOKUP(CONCATENATE($A120,".data"), 'Random noise 0'!$A$1:$AG$235, 27, FALSE)</f>
        <v>2.30055435*x0*x1*x2*x3 - 1.91449939*x0*x1 + 2.21660589*x1*cos(x0/(x0 + log(x1*x2*x3)))**40 + 2.16464275*x3*cos(x0/log(x0))**40 + 16.20384091*exp(x0) + 0.72728703*log(x2)*cos(x0/log(x0))**40 + 58.30583734*cos(x0) + 2.74415839*cos(log(sin(x0)))**20 - 77.74299913 + 0.20769915/(x0 + x1)</v>
      </c>
      <c r="H120" s="17">
        <f t="shared" si="12"/>
        <v>0</v>
      </c>
      <c r="I120" s="17">
        <f t="shared" si="13"/>
        <v>0</v>
      </c>
      <c r="J120" s="4">
        <f t="shared" si="14"/>
        <v>0</v>
      </c>
      <c r="K120" s="3">
        <f>VLOOKUP(CONCATENATE($A120,".data"), 'Random noise 0.001'!$A$1:$AG$235, 31, FALSE)</f>
        <v>-9.4145277800000002</v>
      </c>
      <c r="L120" s="17">
        <f>VLOOKUP(CONCATENATE($A120,".data"), 'Random noise 0.001'!$A$1:$AG$235, 33, FALSE)</f>
        <v>1.9898522700000001</v>
      </c>
      <c r="M120" s="17">
        <f>VLOOKUP(CONCATENATE($A120,".data"), 'Random noise 0.001'!$A$1:$AG$235, 15, FALSE)</f>
        <v>91</v>
      </c>
      <c r="N120" s="17">
        <f>VLOOKUP(CONCATENATE($A120,".data"), 'Random noise 0.001'!$A$1:$AG$235, 17, FALSE)</f>
        <v>300.7</v>
      </c>
      <c r="O120" s="17" t="str">
        <f>VLOOKUP(CONCATENATE($A120,".data"), 'Random noise 0.001'!$A$1:$AG$235, 27, FALSE)</f>
        <v>1.716*x0*x1*x2*x3 - 1.514*x0*x1 + 2.807*x1*cos(x0/(x0 + log(x1*x2*x3)))**80 - 1.68*x3**2*cos(x0/log(x0))**40 + 4.199*x3*cos(x0/log(x0))**40 + 19.975*exp(x0) + 0.936*log(x2)*cos(x0/log(x0))**40 + 71.203*cos(x0) + 3.094*cos(log(sin(x0)))**20 - 95.31 + 0.245/(x0 + x1)</v>
      </c>
      <c r="P120" s="17">
        <f t="shared" si="15"/>
        <v>0</v>
      </c>
      <c r="Q120" s="17">
        <f t="shared" si="16"/>
        <v>0</v>
      </c>
      <c r="R120" s="4">
        <f t="shared" si="17"/>
        <v>0</v>
      </c>
      <c r="S120" s="3">
        <f>VLOOKUP(CONCATENATE($A120,".data"), 'Random noise 0.01'!$A$1:$AG$235, 31, FALSE)</f>
        <v>-9.8067726999999998</v>
      </c>
      <c r="T120" s="17">
        <f>VLOOKUP(CONCATENATE($A120,".data"), 'Random noise 0.01'!$A$1:$AG$235, 33, FALSE)</f>
        <v>2.0269780800000001</v>
      </c>
      <c r="U120" s="17">
        <f>VLOOKUP(CONCATENATE($A120,".data"), 'Random noise 0.01'!$A$1:$AG$235, 15, FALSE)</f>
        <v>91</v>
      </c>
      <c r="V120" s="17">
        <f>VLOOKUP(CONCATENATE($A120,".data"), 'Random noise 0.01'!$A$1:$AG$235, 17, FALSE)</f>
        <v>301.10000000000002</v>
      </c>
      <c r="W120" s="17" t="str">
        <f>VLOOKUP(CONCATENATE($A120,".data"), 'Random noise 0.01'!$A$1:$AG$235, 27, FALSE)</f>
        <v>1.71*x0*x1*x2*x3 - 1.51*x0*x1 + 2.81*x1*cos(x0/(x0 + log(x1*x2*x3)))**80 - 1.68*x3**2*cos(x0/log(x0))**40 + 4.21*x3*cos(x0/log(x0))**40 + 19.98*exp(x0) + 0.94*log(x2)*cos(x0/log(x0))**40 + 71.21*cos(x0) + 3.09*cos(log(sin(x0)))**20 - 95.33 + 0.25/(x0 + x1)</v>
      </c>
      <c r="X120" s="17">
        <f t="shared" si="18"/>
        <v>0</v>
      </c>
      <c r="Y120" s="17">
        <f t="shared" si="19"/>
        <v>0</v>
      </c>
      <c r="Z120" s="4">
        <f t="shared" si="20"/>
        <v>0</v>
      </c>
    </row>
    <row r="121" spans="1:26" x14ac:dyDescent="0.25">
      <c r="A121" t="s">
        <v>1058</v>
      </c>
      <c r="B121" s="12" t="s">
        <v>1059</v>
      </c>
      <c r="C121" s="3">
        <f>VLOOKUP(CONCATENATE($A121,".data"), 'Random noise 0'!$A$1:$AG$235, 31, FALSE)</f>
        <v>-12829.711502030001</v>
      </c>
      <c r="D121" s="17">
        <f>VLOOKUP(CONCATENATE($A121,".data"), 'Random noise 0'!$A$1:$AG$235, 33, FALSE)</f>
        <v>63.727955110000003</v>
      </c>
      <c r="E121" s="17">
        <f>VLOOKUP(CONCATENATE($A121,".data"), 'Random noise 0'!$A$1:$AG$235, 15, FALSE)</f>
        <v>41</v>
      </c>
      <c r="F121" s="17">
        <f>VLOOKUP(CONCATENATE($A121,".data"), 'Random noise 0'!$A$1:$AG$235, 17, FALSE)</f>
        <v>297.8</v>
      </c>
      <c r="G121" s="17" t="str">
        <f>VLOOKUP(CONCATENATE($A121,".data"), 'Random noise 0'!$A$1:$AG$235, 27, FALSE)</f>
        <v>-2.60570233*x0*x1**2 + 3.41258525*x0*x1 + 1.064988*x1*x2 - 1.25054286*x1*x3 + 1.62082284*x1 - 1.59356245 - 0.83944864/(10*x1 + x1/x0) + 0.1041267/x1</v>
      </c>
      <c r="H121" s="17">
        <f t="shared" si="12"/>
        <v>0</v>
      </c>
      <c r="I121" s="17">
        <f t="shared" si="13"/>
        <v>0</v>
      </c>
      <c r="J121" s="4">
        <f t="shared" si="14"/>
        <v>0</v>
      </c>
      <c r="K121" s="3">
        <f>VLOOKUP(CONCATENATE($A121,".data"), 'Random noise 0.001'!$A$1:$AG$235, 31, FALSE)</f>
        <v>-7187.0770759500001</v>
      </c>
      <c r="L121" s="17">
        <f>VLOOKUP(CONCATENATE($A121,".data"), 'Random noise 0.001'!$A$1:$AG$235, 33, FALSE)</f>
        <v>47.69918689</v>
      </c>
      <c r="M121" s="17">
        <f>VLOOKUP(CONCATENATE($A121,".data"), 'Random noise 0.001'!$A$1:$AG$235, 15, FALSE)</f>
        <v>37</v>
      </c>
      <c r="N121" s="17">
        <f>VLOOKUP(CONCATENATE($A121,".data"), 'Random noise 0.001'!$A$1:$AG$235, 17, FALSE)</f>
        <v>242.7</v>
      </c>
      <c r="O121" s="17" t="str">
        <f>VLOOKUP(CONCATENATE($A121,".data"), 'Random noise 0.001'!$A$1:$AG$235, 27, FALSE)</f>
        <v>-3.033*x0*x1**2 + 3.701*x0*x1 + 1.065*x1*x2 - 1.238*x1*x3 + 1.91*x1 - 1.883 + 0.09/(0.318*x0 + x1) + 0.028/x1</v>
      </c>
      <c r="P121" s="17">
        <f t="shared" si="15"/>
        <v>0</v>
      </c>
      <c r="Q121" s="17">
        <f t="shared" si="16"/>
        <v>0</v>
      </c>
      <c r="R121" s="4">
        <f t="shared" si="17"/>
        <v>0</v>
      </c>
      <c r="S121" s="3">
        <f>VLOOKUP(CONCATENATE($A121,".data"), 'Random noise 0.01'!$A$1:$AG$235, 31, FALSE)</f>
        <v>-8251.1633342900004</v>
      </c>
      <c r="T121" s="17">
        <f>VLOOKUP(CONCATENATE($A121,".data"), 'Random noise 0.01'!$A$1:$AG$235, 33, FALSE)</f>
        <v>51.10795701</v>
      </c>
      <c r="U121" s="17">
        <f>VLOOKUP(CONCATENATE($A121,".data"), 'Random noise 0.01'!$A$1:$AG$235, 15, FALSE)</f>
        <v>37</v>
      </c>
      <c r="V121" s="17">
        <f>VLOOKUP(CONCATENATE($A121,".data"), 'Random noise 0.01'!$A$1:$AG$235, 17, FALSE)</f>
        <v>239.5</v>
      </c>
      <c r="W121" s="17" t="str">
        <f>VLOOKUP(CONCATENATE($A121,".data"), 'Random noise 0.01'!$A$1:$AG$235, 27, FALSE)</f>
        <v>-3.07*x0*x1**2 + 3.72*x0*x1 + 1.06*x1*x2 - 1.24*x1*x3 + 1.92*x1 - 1.89 + 0.09/(0.32*x0 + x1) + 0.03/x1</v>
      </c>
      <c r="X121" s="17">
        <f t="shared" si="18"/>
        <v>0</v>
      </c>
      <c r="Y121" s="17">
        <f t="shared" si="19"/>
        <v>0</v>
      </c>
      <c r="Z121" s="4">
        <f t="shared" si="20"/>
        <v>0</v>
      </c>
    </row>
    <row r="122" spans="1:26" x14ac:dyDescent="0.25">
      <c r="A122" t="s">
        <v>1060</v>
      </c>
      <c r="B122" s="12" t="s">
        <v>1061</v>
      </c>
      <c r="C122" s="3">
        <f>VLOOKUP(CONCATENATE($A122,".data"), 'Random noise 0'!$A$1:$AG$235, 31, FALSE)</f>
        <v>-116.02293079</v>
      </c>
      <c r="D122" s="17">
        <f>VLOOKUP(CONCATENATE($A122,".data"), 'Random noise 0'!$A$1:$AG$235, 33, FALSE)</f>
        <v>2.30112965</v>
      </c>
      <c r="E122" s="17">
        <f>VLOOKUP(CONCATENATE($A122,".data"), 'Random noise 0'!$A$1:$AG$235, 15, FALSE)</f>
        <v>21</v>
      </c>
      <c r="F122" s="17">
        <f>VLOOKUP(CONCATENATE($A122,".data"), 'Random noise 0'!$A$1:$AG$235, 17, FALSE)</f>
        <v>230.3</v>
      </c>
      <c r="G122" s="17" t="str">
        <f>VLOOKUP(CONCATENATE($A122,".data"), 'Random noise 0'!$A$1:$AG$235, 27, FALSE)</f>
        <v>1.08030793*x1*x2*sin(2*x0 + x3)**0.5 - 0.1061347*x1*x2/x3 + 0.01208185</v>
      </c>
      <c r="H122" s="17">
        <f t="shared" si="12"/>
        <v>0</v>
      </c>
      <c r="I122" s="17">
        <f t="shared" si="13"/>
        <v>0</v>
      </c>
      <c r="J122" s="4">
        <f t="shared" si="14"/>
        <v>0</v>
      </c>
      <c r="K122" s="3">
        <f>VLOOKUP(CONCATENATE($A122,".data"), 'Random noise 0.001'!$A$1:$AG$235, 31, FALSE)</f>
        <v>-115.72566525000001</v>
      </c>
      <c r="L122" s="17">
        <f>VLOOKUP(CONCATENATE($A122,".data"), 'Random noise 0.001'!$A$1:$AG$235, 33, FALSE)</f>
        <v>2.2982050799999998</v>
      </c>
      <c r="M122" s="17">
        <f>VLOOKUP(CONCATENATE($A122,".data"), 'Random noise 0.001'!$A$1:$AG$235, 15, FALSE)</f>
        <v>21</v>
      </c>
      <c r="N122" s="17">
        <f>VLOOKUP(CONCATENATE($A122,".data"), 'Random noise 0.001'!$A$1:$AG$235, 17, FALSE)</f>
        <v>178.2</v>
      </c>
      <c r="O122" s="17" t="str">
        <f>VLOOKUP(CONCATENATE($A122,".data"), 'Random noise 0.001'!$A$1:$AG$235, 27, FALSE)</f>
        <v>1.08*x1*x2*sin(2*x0 + x3)**0.5 - 0.106*x1*x2/x3 + 0.012</v>
      </c>
      <c r="P122" s="17">
        <f t="shared" si="15"/>
        <v>0</v>
      </c>
      <c r="Q122" s="17">
        <f t="shared" si="16"/>
        <v>0</v>
      </c>
      <c r="R122" s="4">
        <f t="shared" si="17"/>
        <v>0</v>
      </c>
      <c r="S122" s="3">
        <f>VLOOKUP(CONCATENATE($A122,".data"), 'Random noise 0.01'!$A$1:$AG$235, 31, FALSE)</f>
        <v>-124.76779697000001</v>
      </c>
      <c r="T122" s="17">
        <f>VLOOKUP(CONCATENATE($A122,".data"), 'Random noise 0.01'!$A$1:$AG$235, 33, FALSE)</f>
        <v>2.3855599199999999</v>
      </c>
      <c r="U122" s="17">
        <f>VLOOKUP(CONCATENATE($A122,".data"), 'Random noise 0.01'!$A$1:$AG$235, 15, FALSE)</f>
        <v>21</v>
      </c>
      <c r="V122" s="17">
        <f>VLOOKUP(CONCATENATE($A122,".data"), 'Random noise 0.01'!$A$1:$AG$235, 17, FALSE)</f>
        <v>170.3</v>
      </c>
      <c r="W122" s="17" t="str">
        <f>VLOOKUP(CONCATENATE($A122,".data"), 'Random noise 0.01'!$A$1:$AG$235, 27, FALSE)</f>
        <v>1.08*x1*x2*sin(2*x0 + x3)**0.5 - 0.11*x1*x2/x3 + 0.01</v>
      </c>
      <c r="X122" s="17">
        <f t="shared" si="18"/>
        <v>0</v>
      </c>
      <c r="Y122" s="17">
        <f t="shared" si="19"/>
        <v>0</v>
      </c>
      <c r="Z122" s="4">
        <f t="shared" si="20"/>
        <v>0</v>
      </c>
    </row>
    <row r="123" spans="1:26" x14ac:dyDescent="0.25">
      <c r="A123" t="s">
        <v>1062</v>
      </c>
      <c r="B123" s="12" t="s">
        <v>1063</v>
      </c>
      <c r="C123" s="3">
        <f>VLOOKUP(CONCATENATE($A123,".data"), 'Random noise 0'!$A$1:$AG$235, 31, FALSE)</f>
        <v>0.99742403000000002</v>
      </c>
      <c r="D123" s="17">
        <f>VLOOKUP(CONCATENATE($A123,".data"), 'Random noise 0'!$A$1:$AG$235, 33, FALSE)</f>
        <v>6.7304699999999997E-3</v>
      </c>
      <c r="E123" s="17">
        <f>VLOOKUP(CONCATENATE($A123,".data"), 'Random noise 0'!$A$1:$AG$235, 15, FALSE)</f>
        <v>18</v>
      </c>
      <c r="F123" s="17">
        <f>VLOOKUP(CONCATENATE($A123,".data"), 'Random noise 0'!$A$1:$AG$235, 17, FALSE)</f>
        <v>209.1</v>
      </c>
      <c r="G123" s="17" t="str">
        <f>VLOOKUP(CONCATENATE($A123,".data"), 'Random noise 0'!$A$1:$AG$235, 27, FALSE)</f>
        <v>-0.55108285*x0**2*x2**2 - 0.55744872*x1**2*x3**2 + 0.00485406</v>
      </c>
      <c r="H123" s="17">
        <f t="shared" si="12"/>
        <v>0</v>
      </c>
      <c r="I123" s="17">
        <f t="shared" si="13"/>
        <v>0</v>
      </c>
      <c r="J123" s="4">
        <f t="shared" si="14"/>
        <v>0</v>
      </c>
      <c r="K123" s="3">
        <f>VLOOKUP(CONCATENATE($A123,".data"), 'Random noise 0.001'!$A$1:$AG$235, 31, FALSE)</f>
        <v>0.99741959999999996</v>
      </c>
      <c r="L123" s="17">
        <f>VLOOKUP(CONCATENATE($A123,".data"), 'Random noise 0.001'!$A$1:$AG$235, 33, FALSE)</f>
        <v>6.73626E-3</v>
      </c>
      <c r="M123" s="17">
        <f>VLOOKUP(CONCATENATE($A123,".data"), 'Random noise 0.001'!$A$1:$AG$235, 15, FALSE)</f>
        <v>18</v>
      </c>
      <c r="N123" s="17">
        <f>VLOOKUP(CONCATENATE($A123,".data"), 'Random noise 0.001'!$A$1:$AG$235, 17, FALSE)</f>
        <v>165.2</v>
      </c>
      <c r="O123" s="17" t="str">
        <f>VLOOKUP(CONCATENATE($A123,".data"), 'Random noise 0.001'!$A$1:$AG$235, 27, FALSE)</f>
        <v>-0.551*x0**2*x2**2 - 0.558*x1**2*x3**2 + 0.005</v>
      </c>
      <c r="P123" s="17">
        <f t="shared" si="15"/>
        <v>0</v>
      </c>
      <c r="Q123" s="17">
        <f t="shared" si="16"/>
        <v>0</v>
      </c>
      <c r="R123" s="4">
        <f t="shared" si="17"/>
        <v>0</v>
      </c>
      <c r="S123" s="3">
        <f>VLOOKUP(CONCATENATE($A123,".data"), 'Random noise 0.01'!$A$1:$AG$235, 31, FALSE)</f>
        <v>0.99566363000000002</v>
      </c>
      <c r="T123" s="17">
        <f>VLOOKUP(CONCATENATE($A123,".data"), 'Random noise 0.01'!$A$1:$AG$235, 33, FALSE)</f>
        <v>8.7325000000000007E-3</v>
      </c>
      <c r="U123" s="17">
        <f>VLOOKUP(CONCATENATE($A123,".data"), 'Random noise 0.01'!$A$1:$AG$235, 15, FALSE)</f>
        <v>18</v>
      </c>
      <c r="V123" s="17">
        <f>VLOOKUP(CONCATENATE($A123,".data"), 'Random noise 0.01'!$A$1:$AG$235, 17, FALSE)</f>
        <v>11</v>
      </c>
      <c r="W123" s="17" t="str">
        <f>VLOOKUP(CONCATENATE($A123,".data"), 'Random noise 0.01'!$A$1:$AG$235, 27, FALSE)</f>
        <v>-0.55*x0**2*x2**2 - 0.56*x1**2*x3**2 + 0.01</v>
      </c>
      <c r="X123" s="17">
        <f t="shared" si="18"/>
        <v>0</v>
      </c>
      <c r="Y123" s="17">
        <f t="shared" si="19"/>
        <v>0</v>
      </c>
      <c r="Z123" s="4">
        <f t="shared" si="20"/>
        <v>0</v>
      </c>
    </row>
    <row r="124" spans="1:26" x14ac:dyDescent="0.25">
      <c r="A124" t="s">
        <v>1064</v>
      </c>
      <c r="B124" s="12" t="s">
        <v>1065</v>
      </c>
      <c r="C124" s="3">
        <f>VLOOKUP(CONCATENATE($A124,".data"), 'Random noise 0'!$A$1:$AG$235, 31, FALSE)</f>
        <v>0.65013929999999998</v>
      </c>
      <c r="D124" s="17">
        <f>VLOOKUP(CONCATENATE($A124,".data"), 'Random noise 0'!$A$1:$AG$235, 33, FALSE)</f>
        <v>56053444362.539299</v>
      </c>
      <c r="E124" s="17">
        <f>VLOOKUP(CONCATENATE($A124,".data"), 'Random noise 0'!$A$1:$AG$235, 15, FALSE)</f>
        <v>20</v>
      </c>
      <c r="F124" s="17">
        <f>VLOOKUP(CONCATENATE($A124,".data"), 'Random noise 0'!$A$1:$AG$235, 17, FALSE)</f>
        <v>197.3</v>
      </c>
      <c r="G124" s="17" t="str">
        <f>VLOOKUP(CONCATENATE($A124,".data"), 'Random noise 0'!$A$1:$AG$235, 27, FALSE)</f>
        <v>94606.64595846*x0*sin(sin(2*x0**27)) - 1019844.42284884 + 1019856.31832513/cos(x0**46)**25</v>
      </c>
      <c r="H124" s="17">
        <f t="shared" si="12"/>
        <v>0</v>
      </c>
      <c r="I124" s="17">
        <f t="shared" si="13"/>
        <v>0</v>
      </c>
      <c r="J124" s="4">
        <f t="shared" si="14"/>
        <v>0</v>
      </c>
      <c r="K124" s="3">
        <f>VLOOKUP(CONCATENATE($A124,".data"), 'Random noise 0.001'!$A$1:$AG$235, 31, FALSE)</f>
        <v>-1159064.05912843</v>
      </c>
      <c r="L124" s="17">
        <f>VLOOKUP(CONCATENATE($A124,".data"), 'Random noise 0.001'!$A$1:$AG$235, 33, FALSE)</f>
        <v>102025476878649</v>
      </c>
      <c r="M124" s="17">
        <f>VLOOKUP(CONCATENATE($A124,".data"), 'Random noise 0.001'!$A$1:$AG$235, 15, FALSE)</f>
        <v>20</v>
      </c>
      <c r="N124" s="17">
        <f>VLOOKUP(CONCATENATE($A124,".data"), 'Random noise 0.001'!$A$1:$AG$235, 17, FALSE)</f>
        <v>142.1</v>
      </c>
      <c r="O124" s="17" t="str">
        <f>VLOOKUP(CONCATENATE($A124,".data"), 'Random noise 0.001'!$A$1:$AG$235, 27, FALSE)</f>
        <v>2207963958583.25 - 9238228413864870*log(x0 + 0.6)**9/(x0 + 0.6)**2 - 470416705845.753/x0</v>
      </c>
      <c r="P124" s="17">
        <f t="shared" si="15"/>
        <v>0</v>
      </c>
      <c r="Q124" s="17">
        <f t="shared" si="16"/>
        <v>0</v>
      </c>
      <c r="R124" s="4">
        <f t="shared" si="17"/>
        <v>0</v>
      </c>
      <c r="S124" s="3">
        <f>VLOOKUP(CONCATENATE($A124,".data"), 'Random noise 0.01'!$A$1:$AG$235, 31, FALSE)</f>
        <v>-71249.961232389993</v>
      </c>
      <c r="T124" s="17">
        <f>VLOOKUP(CONCATENATE($A124,".data"), 'Random noise 0.01'!$A$1:$AG$235, 33, FALSE)</f>
        <v>25295897353159.898</v>
      </c>
      <c r="U124" s="17">
        <f>VLOOKUP(CONCATENATE($A124,".data"), 'Random noise 0.01'!$A$1:$AG$235, 15, FALSE)</f>
        <v>31</v>
      </c>
      <c r="V124" s="17">
        <f>VLOOKUP(CONCATENATE($A124,".data"), 'Random noise 0.01'!$A$1:$AG$235, 17, FALSE)</f>
        <v>146.1</v>
      </c>
      <c r="W124" s="17" t="str">
        <f>VLOOKUP(CONCATENATE($A124,".data"), 'Random noise 0.01'!$A$1:$AG$235, 27, FALSE)</f>
        <v>14214398007192.2*log(x0 + 1) - 25276867616390.9*sin(x0 + 14543595665449.9*log(10.84 - x0)) + 1421439800719.22*log(x0 + 1)/(x0 + 0.8)**40</v>
      </c>
      <c r="X124" s="17">
        <f t="shared" si="18"/>
        <v>0</v>
      </c>
      <c r="Y124" s="17">
        <f t="shared" si="19"/>
        <v>0</v>
      </c>
      <c r="Z124" s="4">
        <f t="shared" si="20"/>
        <v>0</v>
      </c>
    </row>
    <row r="125" spans="1:26" x14ac:dyDescent="0.25">
      <c r="A125" t="s">
        <v>1066</v>
      </c>
      <c r="B125" s="12" t="s">
        <v>1067</v>
      </c>
      <c r="C125" s="3">
        <f>VLOOKUP(CONCATENATE($A125,".data"), 'Random noise 0'!$A$1:$AG$235, 31, FALSE)</f>
        <v>0.99984634999999999</v>
      </c>
      <c r="D125" s="17">
        <f>VLOOKUP(CONCATENATE($A125,".data"), 'Random noise 0'!$A$1:$AG$235, 33, FALSE)</f>
        <v>1.84122E-3</v>
      </c>
      <c r="E125" s="17">
        <f>VLOOKUP(CONCATENATE($A125,".data"), 'Random noise 0'!$A$1:$AG$235, 15, FALSE)</f>
        <v>7</v>
      </c>
      <c r="F125" s="17">
        <f>VLOOKUP(CONCATENATE($A125,".data"), 'Random noise 0'!$A$1:$AG$235, 17, FALSE)</f>
        <v>143.19999999999999</v>
      </c>
      <c r="G125" s="17" t="str">
        <f>VLOOKUP(CONCATENATE($A125,".data"), 'Random noise 0'!$A$1:$AG$235, 27, FALSE)</f>
        <v>0.00144541*444**x0 + 0.36676953</v>
      </c>
      <c r="H125" s="17">
        <f t="shared" si="12"/>
        <v>1</v>
      </c>
      <c r="I125" s="17">
        <f t="shared" si="13"/>
        <v>0</v>
      </c>
      <c r="J125" s="4">
        <f t="shared" si="14"/>
        <v>0</v>
      </c>
      <c r="K125" s="3">
        <f>VLOOKUP(CONCATENATE($A125,".data"), 'Random noise 0.001'!$A$1:$AG$235, 31, FALSE)</f>
        <v>0.92424713999999997</v>
      </c>
      <c r="L125" s="17">
        <f>VLOOKUP(CONCATENATE($A125,".data"), 'Random noise 0.001'!$A$1:$AG$235, 33, FALSE)</f>
        <v>4.0882130000000003E-2</v>
      </c>
      <c r="M125" s="17">
        <f>VLOOKUP(CONCATENATE($A125,".data"), 'Random noise 0.001'!$A$1:$AG$235, 15, FALSE)</f>
        <v>7</v>
      </c>
      <c r="N125" s="17">
        <f>VLOOKUP(CONCATENATE($A125,".data"), 'Random noise 0.001'!$A$1:$AG$235, 17, FALSE)</f>
        <v>13.9</v>
      </c>
      <c r="O125" s="17" t="str">
        <f>VLOOKUP(CONCATENATE($A125,".data"), 'Random noise 0.001'!$A$1:$AG$235, 27, FALSE)</f>
        <v>0.001*500**x0 + 0.368</v>
      </c>
      <c r="P125" s="17">
        <f t="shared" si="15"/>
        <v>0</v>
      </c>
      <c r="Q125" s="17">
        <f t="shared" si="16"/>
        <v>0</v>
      </c>
      <c r="R125" s="4">
        <f t="shared" si="17"/>
        <v>0</v>
      </c>
      <c r="S125" s="3">
        <f>VLOOKUP(CONCATENATE($A125,".data"), 'Random noise 0.01'!$A$1:$AG$235, 31, FALSE)</f>
        <v>0.99747739999999996</v>
      </c>
      <c r="T125" s="17">
        <f>VLOOKUP(CONCATENATE($A125,".data"), 'Random noise 0.01'!$A$1:$AG$235, 33, FALSE)</f>
        <v>7.4603400000000002E-3</v>
      </c>
      <c r="U125" s="17">
        <f>VLOOKUP(CONCATENATE($A125,".data"), 'Random noise 0.01'!$A$1:$AG$235, 15, FALSE)</f>
        <v>7</v>
      </c>
      <c r="V125" s="17">
        <f>VLOOKUP(CONCATENATE($A125,".data"), 'Random noise 0.01'!$A$1:$AG$235, 17, FALSE)</f>
        <v>1.5</v>
      </c>
      <c r="W125" s="17" t="str">
        <f>VLOOKUP(CONCATENATE($A125,".data"), 'Random noise 0.01'!$A$1:$AG$235, 27, FALSE)</f>
        <v>0.59*x0**5 + 0.37</v>
      </c>
      <c r="X125" s="17">
        <f t="shared" si="18"/>
        <v>0</v>
      </c>
      <c r="Y125" s="17">
        <f t="shared" si="19"/>
        <v>0</v>
      </c>
      <c r="Z125" s="4">
        <f t="shared" si="20"/>
        <v>0</v>
      </c>
    </row>
    <row r="126" spans="1:26" x14ac:dyDescent="0.25">
      <c r="A126" t="s">
        <v>1068</v>
      </c>
      <c r="B126" s="12" t="s">
        <v>1069</v>
      </c>
      <c r="C126" s="3">
        <f>VLOOKUP(CONCATENATE($A126,".data"), 'Random noise 0'!$A$1:$AG$235, 31, FALSE)</f>
        <v>0.99962642999999995</v>
      </c>
      <c r="D126" s="17">
        <f>VLOOKUP(CONCATENATE($A126,".data"), 'Random noise 0'!$A$1:$AG$235, 33, FALSE)</f>
        <v>6.3076699999999996E-3</v>
      </c>
      <c r="E126" s="17">
        <f>VLOOKUP(CONCATENATE($A126,".data"), 'Random noise 0'!$A$1:$AG$235, 15, FALSE)</f>
        <v>9</v>
      </c>
      <c r="F126" s="17">
        <f>VLOOKUP(CONCATENATE($A126,".data"), 'Random noise 0'!$A$1:$AG$235, 17, FALSE)</f>
        <v>145.30000000000001</v>
      </c>
      <c r="G126" s="17" t="str">
        <f>VLOOKUP(CONCATENATE($A126,".data"), 'Random noise 0'!$A$1:$AG$235, 27, FALSE)</f>
        <v>0.98788209*x0 + 0.04087851*log(x0) + 4.94801115</v>
      </c>
      <c r="H126" s="17">
        <f t="shared" si="12"/>
        <v>1</v>
      </c>
      <c r="I126" s="17">
        <f t="shared" si="13"/>
        <v>0</v>
      </c>
      <c r="J126" s="4">
        <f t="shared" si="14"/>
        <v>0</v>
      </c>
      <c r="K126" s="3">
        <f>VLOOKUP(CONCATENATE($A126,".data"), 'Random noise 0.001'!$A$1:$AG$235, 31, FALSE)</f>
        <v>-0.81163896999999996</v>
      </c>
      <c r="L126" s="17">
        <f>VLOOKUP(CONCATENATE($A126,".data"), 'Random noise 0.001'!$A$1:$AG$235, 33, FALSE)</f>
        <v>0.43925784000000001</v>
      </c>
      <c r="M126" s="17">
        <f>VLOOKUP(CONCATENATE($A126,".data"), 'Random noise 0.001'!$A$1:$AG$235, 15, FALSE)</f>
        <v>10</v>
      </c>
      <c r="N126" s="17">
        <f>VLOOKUP(CONCATENATE($A126,".data"), 'Random noise 0.001'!$A$1:$AG$235, 17, FALSE)</f>
        <v>1</v>
      </c>
      <c r="O126" s="17" t="str">
        <f>VLOOKUP(CONCATENATE($A126,".data"), 'Random noise 0.001'!$A$1:$AG$235, 27, FALSE)</f>
        <v>1.077*x0 + 4.872 - 0.002/x0</v>
      </c>
      <c r="P126" s="17">
        <f t="shared" si="15"/>
        <v>0</v>
      </c>
      <c r="Q126" s="17">
        <f t="shared" si="16"/>
        <v>0</v>
      </c>
      <c r="R126" s="4">
        <f t="shared" si="17"/>
        <v>0</v>
      </c>
      <c r="S126" s="3">
        <f>VLOOKUP(CONCATENATE($A126,".data"), 'Random noise 0.01'!$A$1:$AG$235, 31, FALSE)</f>
        <v>0.99394680999999996</v>
      </c>
      <c r="T126" s="17">
        <f>VLOOKUP(CONCATENATE($A126,".data"), 'Random noise 0.01'!$A$1:$AG$235, 33, FALSE)</f>
        <v>2.539077E-2</v>
      </c>
      <c r="U126" s="17">
        <f>VLOOKUP(CONCATENATE($A126,".data"), 'Random noise 0.01'!$A$1:$AG$235, 15, FALSE)</f>
        <v>5</v>
      </c>
      <c r="V126" s="17">
        <f>VLOOKUP(CONCATENATE($A126,".data"), 'Random noise 0.01'!$A$1:$AG$235, 17, FALSE)</f>
        <v>100.6</v>
      </c>
      <c r="W126" s="17" t="str">
        <f>VLOOKUP(CONCATENATE($A126,".data"), 'Random noise 0.01'!$A$1:$AG$235, 27, FALSE)</f>
        <v>1.09*x0 + 4.87</v>
      </c>
      <c r="X126" s="17">
        <f t="shared" si="18"/>
        <v>0</v>
      </c>
      <c r="Y126" s="17">
        <f t="shared" si="19"/>
        <v>0</v>
      </c>
      <c r="Z126" s="4">
        <f t="shared" si="20"/>
        <v>0</v>
      </c>
    </row>
    <row r="127" spans="1:26" x14ac:dyDescent="0.25">
      <c r="A127" t="s">
        <v>1070</v>
      </c>
      <c r="B127" s="12" t="s">
        <v>1071</v>
      </c>
      <c r="C127" s="3">
        <f>VLOOKUP(CONCATENATE($A127,".data"), 'Random noise 0'!$A$1:$AG$235, 31, FALSE)</f>
        <v>0.99999168000000005</v>
      </c>
      <c r="D127" s="17">
        <f>VLOOKUP(CONCATENATE($A127,".data"), 'Random noise 0'!$A$1:$AG$235, 33, FALSE)</f>
        <v>1.2338E-4</v>
      </c>
      <c r="E127" s="17">
        <f>VLOOKUP(CONCATENATE($A127,".data"), 'Random noise 0'!$A$1:$AG$235, 15, FALSE)</f>
        <v>7</v>
      </c>
      <c r="F127" s="17">
        <f>VLOOKUP(CONCATENATE($A127,".data"), 'Random noise 0'!$A$1:$AG$235, 17, FALSE)</f>
        <v>133.4</v>
      </c>
      <c r="G127" s="17" t="str">
        <f>VLOOKUP(CONCATENATE($A127,".data"), 'Random noise 0'!$A$1:$AG$235, 27, FALSE)</f>
        <v>0.14284804*x0**2 + 0.74547289</v>
      </c>
      <c r="H127" s="17">
        <f t="shared" si="12"/>
        <v>1</v>
      </c>
      <c r="I127" s="17" t="str">
        <f t="shared" si="13"/>
        <v>?</v>
      </c>
      <c r="J127" s="4">
        <v>0</v>
      </c>
      <c r="K127" s="3">
        <f>VLOOKUP(CONCATENATE($A127,".data"), 'Random noise 0.001'!$A$1:$AG$235, 31, FALSE)</f>
        <v>0.99981399000000004</v>
      </c>
      <c r="L127" s="17">
        <f>VLOOKUP(CONCATENATE($A127,".data"), 'Random noise 0.001'!$A$1:$AG$235, 33, FALSE)</f>
        <v>5.8345000000000001E-4</v>
      </c>
      <c r="M127" s="17">
        <f>VLOOKUP(CONCATENATE($A127,".data"), 'Random noise 0.001'!$A$1:$AG$235, 15, FALSE)</f>
        <v>7</v>
      </c>
      <c r="N127" s="17">
        <f>VLOOKUP(CONCATENATE($A127,".data"), 'Random noise 0.001'!$A$1:$AG$235, 17, FALSE)</f>
        <v>0.7</v>
      </c>
      <c r="O127" s="17" t="str">
        <f>VLOOKUP(CONCATENATE($A127,".data"), 'Random noise 0.001'!$A$1:$AG$235, 27, FALSE)</f>
        <v>0.143*x0**2 + 0.746</v>
      </c>
      <c r="P127" s="17">
        <f t="shared" si="15"/>
        <v>1</v>
      </c>
      <c r="Q127" s="17" t="str">
        <f t="shared" si="16"/>
        <v>?</v>
      </c>
      <c r="R127" s="4">
        <v>0</v>
      </c>
      <c r="S127" s="3">
        <f>VLOOKUP(CONCATENATE($A127,".data"), 'Random noise 0.01'!$A$1:$AG$235, 31, FALSE)</f>
        <v>0.98819992999999995</v>
      </c>
      <c r="T127" s="17">
        <f>VLOOKUP(CONCATENATE($A127,".data"), 'Random noise 0.01'!$A$1:$AG$235, 33, FALSE)</f>
        <v>4.6470299999999999E-3</v>
      </c>
      <c r="U127" s="17">
        <f>VLOOKUP(CONCATENATE($A127,".data"), 'Random noise 0.01'!$A$1:$AG$235, 15, FALSE)</f>
        <v>6</v>
      </c>
      <c r="V127" s="17">
        <f>VLOOKUP(CONCATENATE($A127,".data"), 'Random noise 0.01'!$A$1:$AG$235, 17, FALSE)</f>
        <v>106.8</v>
      </c>
      <c r="W127" s="17" t="str">
        <f>VLOOKUP(CONCATENATE($A127,".data"), 'Random noise 0.01'!$A$1:$AG$235, 27, FALSE)</f>
        <v>1.05 - 0.3*cos(x0)</v>
      </c>
      <c r="X127" s="17">
        <f t="shared" si="18"/>
        <v>0</v>
      </c>
      <c r="Y127" s="17">
        <f t="shared" si="19"/>
        <v>0</v>
      </c>
      <c r="Z127" s="4">
        <f t="shared" si="20"/>
        <v>0</v>
      </c>
    </row>
    <row r="128" spans="1:26" x14ac:dyDescent="0.25">
      <c r="A128" t="s">
        <v>1072</v>
      </c>
      <c r="B128" s="12" t="s">
        <v>1073</v>
      </c>
      <c r="C128" s="3">
        <f>VLOOKUP(CONCATENATE($A128,".data"), 'Random noise 0'!$A$1:$AG$235, 31, FALSE)</f>
        <v>0.99999998999999995</v>
      </c>
      <c r="D128" s="17">
        <f>VLOOKUP(CONCATENATE($A128,".data"), 'Random noise 0'!$A$1:$AG$235, 33, FALSE)</f>
        <v>3.2362900000000002E-3</v>
      </c>
      <c r="E128" s="17">
        <f>VLOOKUP(CONCATENATE($A128,".data"), 'Random noise 0'!$A$1:$AG$235, 15, FALSE)</f>
        <v>19</v>
      </c>
      <c r="F128" s="17">
        <f>VLOOKUP(CONCATENATE($A128,".data"), 'Random noise 0'!$A$1:$AG$235, 17, FALSE)</f>
        <v>202.3</v>
      </c>
      <c r="G128" s="17" t="str">
        <f>VLOOKUP(CONCATENATE($A128,".data"), 'Random noise 0'!$A$1:$AG$235, 27, FALSE)</f>
        <v>89.11395266*x0**0.5 + 49.33387044*x0 + 17.39915816*x0**1.77245385 + 2.96320135*cos(x0) + 87.0368549</v>
      </c>
      <c r="H128" s="17">
        <f t="shared" si="12"/>
        <v>1</v>
      </c>
      <c r="I128" s="17">
        <f t="shared" si="13"/>
        <v>0</v>
      </c>
      <c r="J128" s="4">
        <f t="shared" si="14"/>
        <v>0</v>
      </c>
      <c r="K128" s="3">
        <f>VLOOKUP(CONCATENATE($A128,".data"), 'Random noise 0.001'!$A$1:$AG$235, 31, FALSE)</f>
        <v>0.54957575000000003</v>
      </c>
      <c r="L128" s="17">
        <f>VLOOKUP(CONCATENATE($A128,".data"), 'Random noise 0.001'!$A$1:$AG$235, 33, FALSE)</f>
        <v>27.163370870000001</v>
      </c>
      <c r="M128" s="17">
        <f>VLOOKUP(CONCATENATE($A128,".data"), 'Random noise 0.001'!$A$1:$AG$235, 15, FALSE)</f>
        <v>26</v>
      </c>
      <c r="N128" s="17">
        <f>VLOOKUP(CONCATENATE($A128,".data"), 'Random noise 0.001'!$A$1:$AG$235, 17, FALSE)</f>
        <v>17.5</v>
      </c>
      <c r="O128" s="17" t="str">
        <f>VLOOKUP(CONCATENATE($A128,".data"), 'Random noise 0.001'!$A$1:$AG$235, 27, FALSE)</f>
        <v>-3.484/x0**0.5 - 66.276*sin(1.21*sin(x0)) + 892.315 - 2435.931/(x0 + 3.142) + 0.163/x0</v>
      </c>
      <c r="P128" s="17">
        <f t="shared" si="15"/>
        <v>0</v>
      </c>
      <c r="Q128" s="17">
        <f t="shared" si="16"/>
        <v>0</v>
      </c>
      <c r="R128" s="4">
        <f t="shared" si="17"/>
        <v>0</v>
      </c>
      <c r="S128" s="3">
        <f>VLOOKUP(CONCATENATE($A128,".data"), 'Random noise 0.01'!$A$1:$AG$235, 31, FALSE)</f>
        <v>0.82105870999999997</v>
      </c>
      <c r="T128" s="17">
        <f>VLOOKUP(CONCATENATE($A128,".data"), 'Random noise 0.01'!$A$1:$AG$235, 33, FALSE)</f>
        <v>17.12095811</v>
      </c>
      <c r="U128" s="17">
        <f>VLOOKUP(CONCATENATE($A128,".data"), 'Random noise 0.01'!$A$1:$AG$235, 15, FALSE)</f>
        <v>25</v>
      </c>
      <c r="V128" s="17">
        <f>VLOOKUP(CONCATENATE($A128,".data"), 'Random noise 0.01'!$A$1:$AG$235, 17, FALSE)</f>
        <v>162.19999999999999</v>
      </c>
      <c r="W128" s="17" t="str">
        <f>VLOOKUP(CONCATENATE($A128,".data"), 'Random noise 0.01'!$A$1:$AG$235, 27, FALSE)</f>
        <v>159.68*sin(x0) - 1.96*sin(9.87*(0.32*x0 + 1)**2 - 0.32) + 107.14 - 0.08/x0</v>
      </c>
      <c r="X128" s="17">
        <f t="shared" si="18"/>
        <v>0</v>
      </c>
      <c r="Y128" s="17">
        <f t="shared" si="19"/>
        <v>0</v>
      </c>
      <c r="Z128" s="4">
        <f t="shared" si="20"/>
        <v>0</v>
      </c>
    </row>
    <row r="129" spans="1:26" x14ac:dyDescent="0.25">
      <c r="A129" t="s">
        <v>1074</v>
      </c>
      <c r="B129" s="12" t="s">
        <v>1075</v>
      </c>
      <c r="C129" s="3">
        <f>VLOOKUP(CONCATENATE($A129,".data"), 'Random noise 0'!$A$1:$AG$235, 31, FALSE)</f>
        <v>0.99996355999999997</v>
      </c>
      <c r="D129" s="17">
        <f>VLOOKUP(CONCATENATE($A129,".data"), 'Random noise 0'!$A$1:$AG$235, 33, FALSE)</f>
        <v>1.272715E-2</v>
      </c>
      <c r="E129" s="17">
        <f>VLOOKUP(CONCATENATE($A129,".data"), 'Random noise 0'!$A$1:$AG$235, 15, FALSE)</f>
        <v>16</v>
      </c>
      <c r="F129" s="17">
        <f>VLOOKUP(CONCATENATE($A129,".data"), 'Random noise 0'!$A$1:$AG$235, 17, FALSE)</f>
        <v>194.7</v>
      </c>
      <c r="G129" s="17" t="str">
        <f>VLOOKUP(CONCATENATE($A129,".data"), 'Random noise 0'!$A$1:$AG$235, 27, FALSE)</f>
        <v>-0.72546518*x0**(x1 + 1)*sin(x1) - 2.00042835*log(sin(x0)) + 0.00712453</v>
      </c>
      <c r="H129" s="17">
        <f t="shared" si="12"/>
        <v>1</v>
      </c>
      <c r="I129" s="17">
        <f t="shared" si="13"/>
        <v>0</v>
      </c>
      <c r="J129" s="4">
        <f t="shared" si="14"/>
        <v>0</v>
      </c>
      <c r="K129" s="3">
        <f>VLOOKUP(CONCATENATE($A129,".data"), 'Random noise 0.001'!$A$1:$AG$235, 31, FALSE)</f>
        <v>0.99984130999999998</v>
      </c>
      <c r="L129" s="17">
        <f>VLOOKUP(CONCATENATE($A129,".data"), 'Random noise 0.001'!$A$1:$AG$235, 33, FALSE)</f>
        <v>2.6558249999999999E-2</v>
      </c>
      <c r="M129" s="17">
        <f>VLOOKUP(CONCATENATE($A129,".data"), 'Random noise 0.001'!$A$1:$AG$235, 15, FALSE)</f>
        <v>12</v>
      </c>
      <c r="N129" s="17">
        <f>VLOOKUP(CONCATENATE($A129,".data"), 'Random noise 0.001'!$A$1:$AG$235, 17, FALSE)</f>
        <v>3.6</v>
      </c>
      <c r="O129" s="17" t="str">
        <f>VLOOKUP(CONCATENATE($A129,".data"), 'Random noise 0.001'!$A$1:$AG$235, 27, FALSE)</f>
        <v>-0.44*x0*x1 + 0.22*x0 - 2*log(x0)</v>
      </c>
      <c r="P129" s="17">
        <f t="shared" si="15"/>
        <v>1</v>
      </c>
      <c r="Q129" s="17">
        <f t="shared" si="16"/>
        <v>0</v>
      </c>
      <c r="R129" s="4">
        <f t="shared" si="17"/>
        <v>0</v>
      </c>
      <c r="S129" s="3">
        <f>VLOOKUP(CONCATENATE($A129,".data"), 'Random noise 0.01'!$A$1:$AG$235, 31, FALSE)</f>
        <v>0.99869755000000004</v>
      </c>
      <c r="T129" s="17">
        <f>VLOOKUP(CONCATENATE($A129,".data"), 'Random noise 0.01'!$A$1:$AG$235, 33, FALSE)</f>
        <v>7.6086310000000004E-2</v>
      </c>
      <c r="U129" s="17">
        <f>VLOOKUP(CONCATENATE($A129,".data"), 'Random noise 0.01'!$A$1:$AG$235, 15, FALSE)</f>
        <v>4</v>
      </c>
      <c r="V129" s="17">
        <f>VLOOKUP(CONCATENATE($A129,".data"), 'Random noise 0.01'!$A$1:$AG$235, 17, FALSE)</f>
        <v>0.5</v>
      </c>
      <c r="W129" s="17" t="str">
        <f>VLOOKUP(CONCATENATE($A129,".data"), 'Random noise 0.01'!$A$1:$AG$235, 27, FALSE)</f>
        <v>-1.99*log(x0)</v>
      </c>
      <c r="X129" s="17">
        <f t="shared" si="18"/>
        <v>0</v>
      </c>
      <c r="Y129" s="17">
        <f t="shared" si="19"/>
        <v>0</v>
      </c>
      <c r="Z129" s="4">
        <f t="shared" si="20"/>
        <v>0</v>
      </c>
    </row>
    <row r="130" spans="1:26" x14ac:dyDescent="0.25">
      <c r="A130" t="s">
        <v>1076</v>
      </c>
      <c r="B130" s="12" t="s">
        <v>1077</v>
      </c>
      <c r="C130" s="3">
        <f>VLOOKUP(CONCATENATE($A130,".data"), 'Random noise 0'!$A$1:$AG$235, 31, FALSE)</f>
        <v>0.9999479</v>
      </c>
      <c r="D130" s="17">
        <f>VLOOKUP(CONCATENATE($A130,".data"), 'Random noise 0'!$A$1:$AG$235, 33, FALSE)</f>
        <v>3.1777999999999998E-4</v>
      </c>
      <c r="E130" s="17">
        <f>VLOOKUP(CONCATENATE($A130,".data"), 'Random noise 0'!$A$1:$AG$235, 15, FALSE)</f>
        <v>11</v>
      </c>
      <c r="F130" s="17">
        <f>VLOOKUP(CONCATENATE($A130,".data"), 'Random noise 0'!$A$1:$AG$235, 17, FALSE)</f>
        <v>153.4</v>
      </c>
      <c r="G130" s="17" t="str">
        <f>VLOOKUP(CONCATENATE($A130,".data"), 'Random noise 0'!$A$1:$AG$235, 27, FALSE)</f>
        <v>0.24782168*cos(1.8*x0*x1**2) - 0.83873451</v>
      </c>
      <c r="H130" s="17">
        <f t="shared" si="12"/>
        <v>1</v>
      </c>
      <c r="I130" s="17" t="str">
        <f t="shared" si="13"/>
        <v>?</v>
      </c>
      <c r="J130" s="4">
        <v>0</v>
      </c>
      <c r="K130" s="3">
        <f>VLOOKUP(CONCATENATE($A130,".data"), 'Random noise 0.001'!$A$1:$AG$235, 31, FALSE)</f>
        <v>0.99963555000000004</v>
      </c>
      <c r="L130" s="17">
        <f>VLOOKUP(CONCATENATE($A130,".data"), 'Random noise 0.001'!$A$1:$AG$235, 33, FALSE)</f>
        <v>8.4049999999999999E-4</v>
      </c>
      <c r="M130" s="17">
        <f>VLOOKUP(CONCATENATE($A130,".data"), 'Random noise 0.001'!$A$1:$AG$235, 15, FALSE)</f>
        <v>11</v>
      </c>
      <c r="N130" s="17">
        <f>VLOOKUP(CONCATENATE($A130,".data"), 'Random noise 0.001'!$A$1:$AG$235, 17, FALSE)</f>
        <v>5.9</v>
      </c>
      <c r="O130" s="17" t="str">
        <f>VLOOKUP(CONCATENATE($A130,".data"), 'Random noise 0.001'!$A$1:$AG$235, 27, FALSE)</f>
        <v>0.206*cos(2*x0*x1**2) - 0.796</v>
      </c>
      <c r="P130" s="17">
        <f t="shared" si="15"/>
        <v>1</v>
      </c>
      <c r="Q130" s="17" t="str">
        <f t="shared" si="16"/>
        <v>?</v>
      </c>
      <c r="R130" s="4">
        <v>0</v>
      </c>
      <c r="S130" s="3">
        <f>VLOOKUP(CONCATENATE($A130,".data"), 'Random noise 0.01'!$A$1:$AG$235, 31, FALSE)</f>
        <v>0.99626802000000003</v>
      </c>
      <c r="T130" s="17">
        <f>VLOOKUP(CONCATENATE($A130,".data"), 'Random noise 0.01'!$A$1:$AG$235, 33, FALSE)</f>
        <v>2.6895999999999999E-3</v>
      </c>
      <c r="U130" s="17">
        <f>VLOOKUP(CONCATENATE($A130,".data"), 'Random noise 0.01'!$A$1:$AG$235, 15, FALSE)</f>
        <v>10</v>
      </c>
      <c r="V130" s="17">
        <f>VLOOKUP(CONCATENATE($A130,".data"), 'Random noise 0.01'!$A$1:$AG$235, 17, FALSE)</f>
        <v>123.3</v>
      </c>
      <c r="W130" s="17" t="str">
        <f>VLOOKUP(CONCATENATE($A130,".data"), 'Random noise 0.01'!$A$1:$AG$235, 27, FALSE)</f>
        <v>0.74*cos(x0*x1**2) - 1.33</v>
      </c>
      <c r="X130" s="17">
        <f t="shared" si="18"/>
        <v>0</v>
      </c>
      <c r="Y130" s="17">
        <f t="shared" si="19"/>
        <v>0</v>
      </c>
      <c r="Z130" s="4">
        <f t="shared" si="20"/>
        <v>0</v>
      </c>
    </row>
    <row r="131" spans="1:26" x14ac:dyDescent="0.25">
      <c r="A131" t="s">
        <v>1078</v>
      </c>
      <c r="B131" s="12" t="s">
        <v>1079</v>
      </c>
      <c r="C131" s="3">
        <f>VLOOKUP(CONCATENATE($A131,".data"), 'Random noise 0'!$A$1:$AG$235, 31, FALSE)</f>
        <v>0.96978741999999996</v>
      </c>
      <c r="D131" s="17">
        <f>VLOOKUP(CONCATENATE($A131,".data"), 'Random noise 0'!$A$1:$AG$235, 33, FALSE)</f>
        <v>3.1079300000000001E-3</v>
      </c>
      <c r="E131" s="17">
        <f>VLOOKUP(CONCATENATE($A131,".data"), 'Random noise 0'!$A$1:$AG$235, 15, FALSE)</f>
        <v>22</v>
      </c>
      <c r="F131" s="17">
        <f>VLOOKUP(CONCATENATE($A131,".data"), 'Random noise 0'!$A$1:$AG$235, 17, FALSE)</f>
        <v>197.6</v>
      </c>
      <c r="G131" s="17" t="str">
        <f>VLOOKUP(CONCATENATE($A131,".data"), 'Random noise 0'!$A$1:$AG$235, 27, FALSE)</f>
        <v>0.01115859*x0**2 + 0.15841006*x1 - 0.07173792*(exp(x1) + sin(x0)**4 + 1)**x1 + 1.03662138</v>
      </c>
      <c r="H131" s="17">
        <f t="shared" si="12"/>
        <v>0</v>
      </c>
      <c r="I131" s="17">
        <f t="shared" si="13"/>
        <v>0</v>
      </c>
      <c r="J131" s="4">
        <f t="shared" si="14"/>
        <v>0</v>
      </c>
      <c r="K131" s="3">
        <f>VLOOKUP(CONCATENATE($A131,".data"), 'Random noise 0.001'!$A$1:$AG$235, 31, FALSE)</f>
        <v>0.97033168000000003</v>
      </c>
      <c r="L131" s="17">
        <f>VLOOKUP(CONCATENATE($A131,".data"), 'Random noise 0.001'!$A$1:$AG$235, 33, FALSE)</f>
        <v>3.0798100000000001E-3</v>
      </c>
      <c r="M131" s="17">
        <f>VLOOKUP(CONCATENATE($A131,".data"), 'Random noise 0.001'!$A$1:$AG$235, 15, FALSE)</f>
        <v>25</v>
      </c>
      <c r="N131" s="17">
        <f>VLOOKUP(CONCATENATE($A131,".data"), 'Random noise 0.001'!$A$1:$AG$235, 17, FALSE)</f>
        <v>167.7</v>
      </c>
      <c r="O131" s="17" t="str">
        <f>VLOOKUP(CONCATENATE($A131,".data"), 'Random noise 0.001'!$A$1:$AG$235, 27, FALSE)</f>
        <v>0.016*x0*(x1 + exp(x1))**x1 + 0.166*x1 - 0.077*(x0**2 + exp(x1) + 1)**x1 + 1.038</v>
      </c>
      <c r="P131" s="17">
        <f t="shared" si="15"/>
        <v>0</v>
      </c>
      <c r="Q131" s="17">
        <f t="shared" si="16"/>
        <v>0</v>
      </c>
      <c r="R131" s="4">
        <f t="shared" si="17"/>
        <v>0</v>
      </c>
      <c r="S131" s="3">
        <f>VLOOKUP(CONCATENATE($A131,".data"), 'Random noise 0.01'!$A$1:$AG$235, 31, FALSE)</f>
        <v>0.83079817</v>
      </c>
      <c r="T131" s="17">
        <f>VLOOKUP(CONCATENATE($A131,".data"), 'Random noise 0.01'!$A$1:$AG$235, 33, FALSE)</f>
        <v>7.3549399999999999E-3</v>
      </c>
      <c r="U131" s="17">
        <f>VLOOKUP(CONCATENATE($A131,".data"), 'Random noise 0.01'!$A$1:$AG$235, 15, FALSE)</f>
        <v>15</v>
      </c>
      <c r="V131" s="17">
        <f>VLOOKUP(CONCATENATE($A131,".data"), 'Random noise 0.01'!$A$1:$AG$235, 17, FALSE)</f>
        <v>141.80000000000001</v>
      </c>
      <c r="W131" s="17" t="str">
        <f>VLOOKUP(CONCATENATE($A131,".data"), 'Random noise 0.01'!$A$1:$AG$235, 27, FALSE)</f>
        <v>-0.02*10**x1 - 0.09*x1**100 + 0.14*x1 + 0.99</v>
      </c>
      <c r="X131" s="17">
        <f t="shared" si="18"/>
        <v>0</v>
      </c>
      <c r="Y131" s="17">
        <f t="shared" si="19"/>
        <v>0</v>
      </c>
      <c r="Z131" s="4">
        <f t="shared" si="20"/>
        <v>0</v>
      </c>
    </row>
    <row r="132" spans="1:26" x14ac:dyDescent="0.25">
      <c r="A132" t="s">
        <v>1080</v>
      </c>
      <c r="B132" s="12" t="s">
        <v>1081</v>
      </c>
      <c r="C132" s="3">
        <f>VLOOKUP(CONCATENATE($A132,".data"), 'Random noise 0'!$A$1:$AG$235, 31, FALSE)</f>
        <v>0.99999881000000002</v>
      </c>
      <c r="D132" s="17">
        <f>VLOOKUP(CONCATENATE($A132,".data"), 'Random noise 0'!$A$1:$AG$235, 33, FALSE)</f>
        <v>2.7109999999999998E-4</v>
      </c>
      <c r="E132" s="17">
        <f>VLOOKUP(CONCATENATE($A132,".data"), 'Random noise 0'!$A$1:$AG$235, 15, FALSE)</f>
        <v>11</v>
      </c>
      <c r="F132" s="17">
        <f>VLOOKUP(CONCATENATE($A132,".data"), 'Random noise 0'!$A$1:$AG$235, 17, FALSE)</f>
        <v>147.5</v>
      </c>
      <c r="G132" s="17" t="str">
        <f>VLOOKUP(CONCATENATE($A132,".data"), 'Random noise 0'!$A$1:$AG$235, 27, FALSE)</f>
        <v>0.09423743*x0**0.5 + 1.00003375*sin(x1) + 2.67193861</v>
      </c>
      <c r="H132" s="17">
        <f t="shared" si="12"/>
        <v>1</v>
      </c>
      <c r="I132" s="17" t="str">
        <f t="shared" si="13"/>
        <v>?</v>
      </c>
      <c r="J132" s="4">
        <v>0</v>
      </c>
      <c r="K132" s="3">
        <f>VLOOKUP(CONCATENATE($A132,".data"), 'Random noise 0.001'!$A$1:$AG$235, 31, FALSE)</f>
        <v>0.99956431999999995</v>
      </c>
      <c r="L132" s="17">
        <f>VLOOKUP(CONCATENATE($A132,".data"), 'Random noise 0.001'!$A$1:$AG$235, 33, FALSE)</f>
        <v>5.1922000000000001E-3</v>
      </c>
      <c r="M132" s="17">
        <f>VLOOKUP(CONCATENATE($A132,".data"), 'Random noise 0.001'!$A$1:$AG$235, 15, FALSE)</f>
        <v>9</v>
      </c>
      <c r="N132" s="17">
        <f>VLOOKUP(CONCATENATE($A132,".data"), 'Random noise 0.001'!$A$1:$AG$235, 17, FALSE)</f>
        <v>1.9</v>
      </c>
      <c r="O132" s="17" t="str">
        <f>VLOOKUP(CONCATENATE($A132,".data"), 'Random noise 0.001'!$A$1:$AG$235, 27, FALSE)</f>
        <v>0.073*x0 + 0.999*sin(x1) + 2.7</v>
      </c>
      <c r="P132" s="17">
        <f t="shared" si="15"/>
        <v>1</v>
      </c>
      <c r="Q132" s="17">
        <f t="shared" si="16"/>
        <v>0</v>
      </c>
      <c r="R132" s="4">
        <f t="shared" si="17"/>
        <v>0</v>
      </c>
      <c r="S132" s="3">
        <f>VLOOKUP(CONCATENATE($A132,".data"), 'Random noise 0.01'!$A$1:$AG$235, 31, FALSE)</f>
        <v>0.99760082000000005</v>
      </c>
      <c r="T132" s="17">
        <f>VLOOKUP(CONCATENATE($A132,".data"), 'Random noise 0.01'!$A$1:$AG$235, 33, FALSE)</f>
        <v>1.2184209999999999E-2</v>
      </c>
      <c r="U132" s="17">
        <f>VLOOKUP(CONCATENATE($A132,".data"), 'Random noise 0.01'!$A$1:$AG$235, 15, FALSE)</f>
        <v>9</v>
      </c>
      <c r="V132" s="17">
        <f>VLOOKUP(CONCATENATE($A132,".data"), 'Random noise 0.01'!$A$1:$AG$235, 17, FALSE)</f>
        <v>120.6</v>
      </c>
      <c r="W132" s="17" t="str">
        <f>VLOOKUP(CONCATENATE($A132,".data"), 'Random noise 0.01'!$A$1:$AG$235, 27, FALSE)</f>
        <v>0.08*x0 + 0.99*sin(x1) + 2.71</v>
      </c>
      <c r="X132" s="17">
        <f t="shared" si="18"/>
        <v>0</v>
      </c>
      <c r="Y132" s="17">
        <f t="shared" si="19"/>
        <v>0</v>
      </c>
      <c r="Z132" s="4">
        <f t="shared" si="20"/>
        <v>0</v>
      </c>
    </row>
    <row r="133" spans="1:26" x14ac:dyDescent="0.25">
      <c r="A133" t="s">
        <v>1082</v>
      </c>
      <c r="B133" s="12" t="s">
        <v>1083</v>
      </c>
      <c r="C133" s="3">
        <f>VLOOKUP(CONCATENATE($A133,".data"), 'Random noise 0'!$A$1:$AG$235, 31, FALSE)</f>
        <v>0.98719920000000005</v>
      </c>
      <c r="D133" s="17">
        <f>VLOOKUP(CONCATENATE($A133,".data"), 'Random noise 0'!$A$1:$AG$235, 33, FALSE)</f>
        <v>7.6793860000000005E-2</v>
      </c>
      <c r="E133" s="17">
        <f>VLOOKUP(CONCATENATE($A133,".data"), 'Random noise 0'!$A$1:$AG$235, 15, FALSE)</f>
        <v>15</v>
      </c>
      <c r="F133" s="17">
        <f>VLOOKUP(CONCATENATE($A133,".data"), 'Random noise 0'!$A$1:$AG$235, 17, FALSE)</f>
        <v>184</v>
      </c>
      <c r="G133" s="17" t="str">
        <f>VLOOKUP(CONCATENATE($A133,".data"), 'Random noise 0'!$A$1:$AG$235, 27, FALSE)</f>
        <v>-25.99394235*x0 + 25.67729749*sin(x0) + 4.88566242*sin(x0**10) + 0.94462672</v>
      </c>
      <c r="H133" s="17">
        <f t="shared" ref="H133:H196" si="21">IF(C133&gt;0.999,1,0)</f>
        <v>0</v>
      </c>
      <c r="I133" s="17">
        <f t="shared" ref="I133:I196" si="22">IF(AND(C133=1, D133&lt;0.000001),1,IF(AND(C133&gt;0.999,D133&lt;0.001),"?",0))</f>
        <v>0</v>
      </c>
      <c r="J133" s="4">
        <f t="shared" ref="J133:J196" si="23">IF(I133&lt;&gt;"?",I133,"")</f>
        <v>0</v>
      </c>
      <c r="K133" s="3">
        <f>VLOOKUP(CONCATENATE($A133,".data"), 'Random noise 0.001'!$A$1:$AG$235, 31, FALSE)</f>
        <v>0.98721382999999996</v>
      </c>
      <c r="L133" s="17">
        <f>VLOOKUP(CONCATENATE($A133,".data"), 'Random noise 0.001'!$A$1:$AG$235, 33, FALSE)</f>
        <v>7.6749979999999995E-2</v>
      </c>
      <c r="M133" s="17">
        <f>VLOOKUP(CONCATENATE($A133,".data"), 'Random noise 0.001'!$A$1:$AG$235, 15, FALSE)</f>
        <v>15</v>
      </c>
      <c r="N133" s="17">
        <f>VLOOKUP(CONCATENATE($A133,".data"), 'Random noise 0.001'!$A$1:$AG$235, 17, FALSE)</f>
        <v>165.6</v>
      </c>
      <c r="O133" s="17" t="str">
        <f>VLOOKUP(CONCATENATE($A133,".data"), 'Random noise 0.001'!$A$1:$AG$235, 27, FALSE)</f>
        <v>-26.001*x0 + 25.685*sin(x0) + 4.886*sin(x0**10) + 0.944</v>
      </c>
      <c r="P133" s="17">
        <f t="shared" ref="P133:P196" si="24">IF(K133&gt;0.999,1,0)</f>
        <v>0</v>
      </c>
      <c r="Q133" s="17">
        <f t="shared" ref="Q133:Q196" si="25">IF(AND(K133=1, L133&lt;0.000001),1,IF(AND(K133&gt;0.999,L133&lt;0.001),"?",0))</f>
        <v>0</v>
      </c>
      <c r="R133" s="4">
        <f t="shared" ref="R133:R196" si="26">IF(Q133&lt;&gt;"?",Q133,"")</f>
        <v>0</v>
      </c>
      <c r="S133" s="3">
        <f>VLOOKUP(CONCATENATE($A133,".data"), 'Random noise 0.01'!$A$1:$AG$235, 31, FALSE)</f>
        <v>0.98757200999999994</v>
      </c>
      <c r="T133" s="17">
        <f>VLOOKUP(CONCATENATE($A133,".data"), 'Random noise 0.01'!$A$1:$AG$235, 33, FALSE)</f>
        <v>7.5667319999999996E-2</v>
      </c>
      <c r="U133" s="17">
        <f>VLOOKUP(CONCATENATE($A133,".data"), 'Random noise 0.01'!$A$1:$AG$235, 15, FALSE)</f>
        <v>18</v>
      </c>
      <c r="V133" s="17">
        <f>VLOOKUP(CONCATENATE($A133,".data"), 'Random noise 0.01'!$A$1:$AG$235, 17, FALSE)</f>
        <v>166.1</v>
      </c>
      <c r="W133" s="17" t="str">
        <f>VLOOKUP(CONCATENATE($A133,".data"), 'Random noise 0.01'!$A$1:$AG$235, 27, FALSE)</f>
        <v>-5.16*sin(cos(exp(x0**4)) + 1.2) + 10.71 - 4.67/cos(x0)</v>
      </c>
      <c r="X133" s="17">
        <f t="shared" ref="X133:X196" si="27">IF(S133&gt;0.999,1,0)</f>
        <v>0</v>
      </c>
      <c r="Y133" s="17">
        <f t="shared" ref="Y133:Y196" si="28">IF(AND(S133=1, T133&lt;0.000001),1,IF(AND(S133&gt;0.999,T133&lt;0.001),"?",0))</f>
        <v>0</v>
      </c>
      <c r="Z133" s="4">
        <f t="shared" ref="Z133:Z196" si="29">IF(Y133&lt;&gt;"?",Y133,"")</f>
        <v>0</v>
      </c>
    </row>
    <row r="134" spans="1:26" x14ac:dyDescent="0.25">
      <c r="A134" t="s">
        <v>1084</v>
      </c>
      <c r="B134" s="12" t="s">
        <v>1085</v>
      </c>
      <c r="C134" s="3">
        <f>VLOOKUP(CONCATENATE($A134,".data"), 'Random noise 0'!$A$1:$AG$235, 31, FALSE)</f>
        <v>1</v>
      </c>
      <c r="D134" s="17">
        <f>VLOOKUP(CONCATENATE($A134,".data"), 'Random noise 0'!$A$1:$AG$235, 33, FALSE)</f>
        <v>0</v>
      </c>
      <c r="E134" s="17">
        <f>VLOOKUP(CONCATENATE($A134,".data"), 'Random noise 0'!$A$1:$AG$235, 15, FALSE)</f>
        <v>10</v>
      </c>
      <c r="F134" s="17">
        <f>VLOOKUP(CONCATENATE($A134,".data"), 'Random noise 0'!$A$1:$AG$235, 17, FALSE)</f>
        <v>11.3</v>
      </c>
      <c r="G134" s="17" t="str">
        <f>VLOOKUP(CONCATENATE($A134,".data"), 'Random noise 0'!$A$1:$AG$235, 27, FALSE)</f>
        <v>x0**2*log(x2) + log(x1) + 4.60517019</v>
      </c>
      <c r="H134" s="17">
        <f t="shared" si="21"/>
        <v>1</v>
      </c>
      <c r="I134" s="17">
        <f t="shared" si="22"/>
        <v>1</v>
      </c>
      <c r="J134" s="4">
        <f t="shared" si="23"/>
        <v>1</v>
      </c>
      <c r="K134" s="3">
        <f>VLOOKUP(CONCATENATE($A134,".data"), 'Random noise 0.001'!$A$1:$AG$235, 31, FALSE)</f>
        <v>0.99999948999999999</v>
      </c>
      <c r="L134" s="17">
        <f>VLOOKUP(CONCATENATE($A134,".data"), 'Random noise 0.001'!$A$1:$AG$235, 33, FALSE)</f>
        <v>8.2981000000000005E-4</v>
      </c>
      <c r="M134" s="17">
        <f>VLOOKUP(CONCATENATE($A134,".data"), 'Random noise 0.001'!$A$1:$AG$235, 15, FALSE)</f>
        <v>10</v>
      </c>
      <c r="N134" s="17">
        <f>VLOOKUP(CONCATENATE($A134,".data"), 'Random noise 0.001'!$A$1:$AG$235, 17, FALSE)</f>
        <v>9.6</v>
      </c>
      <c r="O134" s="17" t="str">
        <f>VLOOKUP(CONCATENATE($A134,".data"), 'Random noise 0.001'!$A$1:$AG$235, 27, FALSE)</f>
        <v>x0**2*log(x2) + log(x1) + 4.606</v>
      </c>
      <c r="P134" s="17">
        <f t="shared" si="24"/>
        <v>1</v>
      </c>
      <c r="Q134" s="17" t="str">
        <f t="shared" si="25"/>
        <v>?</v>
      </c>
      <c r="R134" s="4">
        <v>1</v>
      </c>
      <c r="S134" s="3">
        <f>VLOOKUP(CONCATENATE($A134,".data"), 'Random noise 0.01'!$A$1:$AG$235, 31, FALSE)</f>
        <v>0.99973100000000004</v>
      </c>
      <c r="T134" s="17">
        <f>VLOOKUP(CONCATENATE($A134,".data"), 'Random noise 0.01'!$A$1:$AG$235, 33, FALSE)</f>
        <v>1.909108E-2</v>
      </c>
      <c r="U134" s="17">
        <f>VLOOKUP(CONCATENATE($A134,".data"), 'Random noise 0.01'!$A$1:$AG$235, 15, FALSE)</f>
        <v>13</v>
      </c>
      <c r="V134" s="17">
        <f>VLOOKUP(CONCATENATE($A134,".data"), 'Random noise 0.01'!$A$1:$AG$235, 17, FALSE)</f>
        <v>6.1</v>
      </c>
      <c r="W134" s="17" t="str">
        <f>VLOOKUP(CONCATENATE($A134,".data"), 'Random noise 0.01'!$A$1:$AG$235, 27, FALSE)</f>
        <v>-0.99*x0**2*log(1/x2) + log(x1) + 4.62</v>
      </c>
      <c r="X134" s="17">
        <f t="shared" si="27"/>
        <v>1</v>
      </c>
      <c r="Y134" s="17">
        <f t="shared" si="28"/>
        <v>0</v>
      </c>
      <c r="Z134" s="4">
        <f t="shared" si="29"/>
        <v>0</v>
      </c>
    </row>
    <row r="135" spans="1:26" x14ac:dyDescent="0.25">
      <c r="A135" t="s">
        <v>1086</v>
      </c>
      <c r="B135" s="12" t="s">
        <v>1087</v>
      </c>
      <c r="C135" s="3">
        <f>VLOOKUP(CONCATENATE($A135,".data"), 'Random noise 0'!$A$1:$AG$235, 31, FALSE)</f>
        <v>1</v>
      </c>
      <c r="D135" s="17">
        <f>VLOOKUP(CONCATENATE($A135,".data"), 'Random noise 0'!$A$1:$AG$235, 33, FALSE)</f>
        <v>1.11E-5</v>
      </c>
      <c r="E135" s="17">
        <f>VLOOKUP(CONCATENATE($A135,".data"), 'Random noise 0'!$A$1:$AG$235, 15, FALSE)</f>
        <v>10</v>
      </c>
      <c r="F135" s="17">
        <f>VLOOKUP(CONCATENATE($A135,".data"), 'Random noise 0'!$A$1:$AG$235, 17, FALSE)</f>
        <v>10.3</v>
      </c>
      <c r="G135" s="17" t="str">
        <f>VLOOKUP(CONCATENATE($A135,".data"), 'Random noise 0'!$A$1:$AG$235, 27, FALSE)</f>
        <v>sin(x1) + cos(x0) + 0.69314718/x2**2</v>
      </c>
      <c r="H135" s="17">
        <f t="shared" si="21"/>
        <v>1</v>
      </c>
      <c r="I135" s="17" t="str">
        <f t="shared" si="22"/>
        <v>?</v>
      </c>
      <c r="J135" s="4">
        <v>1</v>
      </c>
      <c r="K135" s="3">
        <f>VLOOKUP(CONCATENATE($A135,".data"), 'Random noise 0.001'!$A$1:$AG$235, 31, FALSE)</f>
        <v>0.85792316999999996</v>
      </c>
      <c r="L135" s="17">
        <f>VLOOKUP(CONCATENATE($A135,".data"), 'Random noise 0.001'!$A$1:$AG$235, 33, FALSE)</f>
        <v>5167.7427653699997</v>
      </c>
      <c r="M135" s="17">
        <f>VLOOKUP(CONCATENATE($A135,".data"), 'Random noise 0.001'!$A$1:$AG$235, 15, FALSE)</f>
        <v>29</v>
      </c>
      <c r="N135" s="17">
        <f>VLOOKUP(CONCATENATE($A135,".data"), 'Random noise 0.001'!$A$1:$AG$235, 17, FALSE)</f>
        <v>170</v>
      </c>
      <c r="O135" s="17" t="str">
        <f>VLOOKUP(CONCATENATE($A135,".data"), 'Random noise 0.001'!$A$1:$AG$235, 27, FALSE)</f>
        <v>-73.678*x1 - 73.678*sin(1/x2) + 162.109 + 0.728*(x2**2)**(x0*x2)/x2**2 - 9.161*x2/x1</v>
      </c>
      <c r="P135" s="17">
        <f t="shared" si="24"/>
        <v>0</v>
      </c>
      <c r="Q135" s="17">
        <f t="shared" si="25"/>
        <v>0</v>
      </c>
      <c r="R135" s="4">
        <f t="shared" si="26"/>
        <v>0</v>
      </c>
      <c r="S135" s="3">
        <f>VLOOKUP(CONCATENATE($A135,".data"), 'Random noise 0.01'!$A$1:$AG$235, 31, FALSE)</f>
        <v>-1.88785161</v>
      </c>
      <c r="T135" s="17">
        <f>VLOOKUP(CONCATENATE($A135,".data"), 'Random noise 0.01'!$A$1:$AG$235, 33, FALSE)</f>
        <v>23298.432217540001</v>
      </c>
      <c r="U135" s="17">
        <f>VLOOKUP(CONCATENATE($A135,".data"), 'Random noise 0.01'!$A$1:$AG$235, 15, FALSE)</f>
        <v>57</v>
      </c>
      <c r="V135" s="17">
        <f>VLOOKUP(CONCATENATE($A135,".data"), 'Random noise 0.01'!$A$1:$AG$235, 17, FALSE)</f>
        <v>203.8</v>
      </c>
      <c r="W135" s="17" t="str">
        <f>VLOOKUP(CONCATENATE($A135,".data"), 'Random noise 0.01'!$A$1:$AG$235, 27, FALSE)</f>
        <v>-2.15*x0*x1/x2**2 + 2.66*x1/x2**2 - 780.14*(x0 + x2)**3*cos(34.33/(2 - x0)) + 1240.07*cos(34.33/(2 - x0)) + 788.37 - 12.24*(x0 + x2)**3/(x0*x1)</v>
      </c>
      <c r="X135" s="17">
        <f t="shared" si="27"/>
        <v>0</v>
      </c>
      <c r="Y135" s="17">
        <f t="shared" si="28"/>
        <v>0</v>
      </c>
      <c r="Z135" s="4">
        <f t="shared" si="29"/>
        <v>0</v>
      </c>
    </row>
    <row r="136" spans="1:26" x14ac:dyDescent="0.25">
      <c r="A136" t="s">
        <v>1088</v>
      </c>
      <c r="B136" s="12" t="s">
        <v>1089</v>
      </c>
      <c r="C136" s="3">
        <f>VLOOKUP(CONCATENATE($A136,".data"), 'Random noise 0'!$A$1:$AG$235, 31, FALSE)</f>
        <v>1</v>
      </c>
      <c r="D136" s="17">
        <f>VLOOKUP(CONCATENATE($A136,".data"), 'Random noise 0'!$A$1:$AG$235, 33, FALSE)</f>
        <v>0</v>
      </c>
      <c r="E136" s="17">
        <f>VLOOKUP(CONCATENATE($A136,".data"), 'Random noise 0'!$A$1:$AG$235, 15, FALSE)</f>
        <v>10</v>
      </c>
      <c r="F136" s="17">
        <f>VLOOKUP(CONCATENATE($A136,".data"), 'Random noise 0'!$A$1:$AG$235, 17, FALSE)</f>
        <v>7.2</v>
      </c>
      <c r="G136" s="17" t="str">
        <f>VLOOKUP(CONCATENATE($A136,".data"), 'Random noise 0'!$A$1:$AG$235, 27, FALSE)</f>
        <v>-0.41614684*x1**2 + exp(x2) + sin(x0)</v>
      </c>
      <c r="H136" s="17">
        <f t="shared" si="21"/>
        <v>1</v>
      </c>
      <c r="I136" s="17">
        <f t="shared" si="22"/>
        <v>1</v>
      </c>
      <c r="J136" s="4">
        <f t="shared" si="23"/>
        <v>1</v>
      </c>
      <c r="K136" s="3">
        <f>VLOOKUP(CONCATENATE($A136,".data"), 'Random noise 0.001'!$A$1:$AG$235, 31, FALSE)</f>
        <v>0.99999881000000002</v>
      </c>
      <c r="L136" s="17">
        <f>VLOOKUP(CONCATENATE($A136,".data"), 'Random noise 0.001'!$A$1:$AG$235, 33, FALSE)</f>
        <v>5.9937E-4</v>
      </c>
      <c r="M136" s="17">
        <f>VLOOKUP(CONCATENATE($A136,".data"), 'Random noise 0.001'!$A$1:$AG$235, 15, FALSE)</f>
        <v>13</v>
      </c>
      <c r="N136" s="17">
        <f>VLOOKUP(CONCATENATE($A136,".data"), 'Random noise 0.001'!$A$1:$AG$235, 17, FALSE)</f>
        <v>6.5</v>
      </c>
      <c r="O136" s="17" t="str">
        <f>VLOOKUP(CONCATENATE($A136,".data"), 'Random noise 0.001'!$A$1:$AG$235, 27, FALSE)</f>
        <v>-0.416*x1**2 + 0.999*exp(x2) + sin(x0) + 0.002</v>
      </c>
      <c r="P136" s="17">
        <f t="shared" si="24"/>
        <v>1</v>
      </c>
      <c r="Q136" s="17" t="str">
        <f t="shared" si="25"/>
        <v>?</v>
      </c>
      <c r="R136" s="4">
        <v>1</v>
      </c>
      <c r="S136" s="3">
        <f>VLOOKUP(CONCATENATE($A136,".data"), 'Random noise 0.01'!$A$1:$AG$235, 31, FALSE)</f>
        <v>0.99982638999999995</v>
      </c>
      <c r="T136" s="17">
        <f>VLOOKUP(CONCATENATE($A136,".data"), 'Random noise 0.01'!$A$1:$AG$235, 33, FALSE)</f>
        <v>7.2444900000000001E-3</v>
      </c>
      <c r="U136" s="17">
        <f>VLOOKUP(CONCATENATE($A136,".data"), 'Random noise 0.01'!$A$1:$AG$235, 15, FALSE)</f>
        <v>13</v>
      </c>
      <c r="V136" s="17">
        <f>VLOOKUP(CONCATENATE($A136,".data"), 'Random noise 0.01'!$A$1:$AG$235, 17, FALSE)</f>
        <v>7.4</v>
      </c>
      <c r="W136" s="17" t="str">
        <f>VLOOKUP(CONCATENATE($A136,".data"), 'Random noise 0.01'!$A$1:$AG$235, 27, FALSE)</f>
        <v>-0.41*x1**2 + 0.99*exp(x2) + sin(x0) + 0.02</v>
      </c>
      <c r="X136" s="17">
        <f t="shared" si="27"/>
        <v>1</v>
      </c>
      <c r="Y136" s="17">
        <f t="shared" si="28"/>
        <v>0</v>
      </c>
      <c r="Z136" s="4">
        <f t="shared" si="29"/>
        <v>0</v>
      </c>
    </row>
    <row r="137" spans="1:26" x14ac:dyDescent="0.25">
      <c r="A137" t="s">
        <v>1090</v>
      </c>
      <c r="B137" s="12" t="s">
        <v>1091</v>
      </c>
      <c r="C137" s="3">
        <f>VLOOKUP(CONCATENATE($A137,".data"), 'Random noise 0'!$A$1:$AG$235, 31, FALSE)</f>
        <v>0.99993149999999997</v>
      </c>
      <c r="D137" s="17">
        <f>VLOOKUP(CONCATENATE($A137,".data"), 'Random noise 0'!$A$1:$AG$235, 33, FALSE)</f>
        <v>3.9139699999999999E-2</v>
      </c>
      <c r="E137" s="17">
        <f>VLOOKUP(CONCATENATE($A137,".data"), 'Random noise 0'!$A$1:$AG$235, 15, FALSE)</f>
        <v>35</v>
      </c>
      <c r="F137" s="17">
        <f>VLOOKUP(CONCATENATE($A137,".data"), 'Random noise 0'!$A$1:$AG$235, 17, FALSE)</f>
        <v>271.7</v>
      </c>
      <c r="G137" s="17" t="str">
        <f>VLOOKUP(CONCATENATE($A137,".data"), 'Random noise 0'!$A$1:$AG$235, 27, FALSE)</f>
        <v>0.62808618*x0*(x2*(x0 + 1/x1))**0.5 + 0.54274567*x1*(x2*(x0 + 1/x1))**0.5 + 0.97952986*(x2/sin(x1))**0.5</v>
      </c>
      <c r="H137" s="17">
        <f t="shared" si="21"/>
        <v>1</v>
      </c>
      <c r="I137" s="17">
        <f t="shared" si="22"/>
        <v>0</v>
      </c>
      <c r="J137" s="4">
        <f t="shared" si="23"/>
        <v>0</v>
      </c>
      <c r="K137" s="3">
        <f>VLOOKUP(CONCATENATE($A137,".data"), 'Random noise 0.001'!$A$1:$AG$235, 31, FALSE)</f>
        <v>0.99994273</v>
      </c>
      <c r="L137" s="17">
        <f>VLOOKUP(CONCATENATE($A137,".data"), 'Random noise 0.001'!$A$1:$AG$235, 33, FALSE)</f>
        <v>3.5787359999999997E-2</v>
      </c>
      <c r="M137" s="17">
        <f>VLOOKUP(CONCATENATE($A137,".data"), 'Random noise 0.001'!$A$1:$AG$235, 15, FALSE)</f>
        <v>33</v>
      </c>
      <c r="N137" s="17">
        <f>VLOOKUP(CONCATENATE($A137,".data"), 'Random noise 0.001'!$A$1:$AG$235, 17, FALSE)</f>
        <v>13</v>
      </c>
      <c r="O137" s="17" t="str">
        <f>VLOOKUP(CONCATENATE($A137,".data"), 'Random noise 0.001'!$A$1:$AG$235, 27, FALSE)</f>
        <v>0.652*x0*(x2*(x0 + 1/x1))**0.5 + 0.723*x1*(x2/x1)**0.5 + 0.963*(x2/x1)**0.5 - 0.019</v>
      </c>
      <c r="P137" s="17">
        <f t="shared" si="24"/>
        <v>1</v>
      </c>
      <c r="Q137" s="17">
        <f t="shared" si="25"/>
        <v>0</v>
      </c>
      <c r="R137" s="4">
        <f t="shared" si="26"/>
        <v>0</v>
      </c>
      <c r="S137" s="3">
        <f>VLOOKUP(CONCATENATE($A137,".data"), 'Random noise 0.01'!$A$1:$AG$235, 31, FALSE)</f>
        <v>0.99985329999999994</v>
      </c>
      <c r="T137" s="17">
        <f>VLOOKUP(CONCATENATE($A137,".data"), 'Random noise 0.01'!$A$1:$AG$235, 33, FALSE)</f>
        <v>5.7277090000000003E-2</v>
      </c>
      <c r="U137" s="17">
        <f>VLOOKUP(CONCATENATE($A137,".data"), 'Random noise 0.01'!$A$1:$AG$235, 15, FALSE)</f>
        <v>33</v>
      </c>
      <c r="V137" s="17">
        <f>VLOOKUP(CONCATENATE($A137,".data"), 'Random noise 0.01'!$A$1:$AG$235, 17, FALSE)</f>
        <v>13.1</v>
      </c>
      <c r="W137" s="17" t="str">
        <f>VLOOKUP(CONCATENATE($A137,".data"), 'Random noise 0.01'!$A$1:$AG$235, 27, FALSE)</f>
        <v>0.66*x0*(x2*(x0 + 1/x1))**0.5 + 0.67*x1*(x2/x1)**0.5 + 0.95*(x2/x1)**0.5 + 0.04</v>
      </c>
      <c r="X137" s="17">
        <f t="shared" si="27"/>
        <v>1</v>
      </c>
      <c r="Y137" s="17">
        <f t="shared" si="28"/>
        <v>0</v>
      </c>
      <c r="Z137" s="4">
        <f t="shared" si="29"/>
        <v>0</v>
      </c>
    </row>
    <row r="138" spans="1:26" x14ac:dyDescent="0.25">
      <c r="A138" t="s">
        <v>1092</v>
      </c>
      <c r="B138" s="12" t="s">
        <v>1093</v>
      </c>
      <c r="C138" s="3">
        <f>VLOOKUP(CONCATENATE($A138,".data"), 'Random noise 0'!$A$1:$AG$235, 31, FALSE)</f>
        <v>0.99529308000000005</v>
      </c>
      <c r="D138" s="17">
        <f>VLOOKUP(CONCATENATE($A138,".data"), 'Random noise 0'!$A$1:$AG$235, 33, FALSE)</f>
        <v>2.8614509999999999E-2</v>
      </c>
      <c r="E138" s="17">
        <f>VLOOKUP(CONCATENATE($A138,".data"), 'Random noise 0'!$A$1:$AG$235, 15, FALSE)</f>
        <v>13</v>
      </c>
      <c r="F138" s="17">
        <f>VLOOKUP(CONCATENATE($A138,".data"), 'Random noise 0'!$A$1:$AG$235, 17, FALSE)</f>
        <v>161.30000000000001</v>
      </c>
      <c r="G138" s="17" t="str">
        <f>VLOOKUP(CONCATENATE($A138,".data"), 'Random noise 0'!$A$1:$AG$235, 27, FALSE)</f>
        <v>0.93858146*x1 + 0.92622086*sin(x0) - 0.92298384*sin(x2) - 0.39143475</v>
      </c>
      <c r="H138" s="17">
        <f t="shared" si="21"/>
        <v>0</v>
      </c>
      <c r="I138" s="17">
        <f t="shared" si="22"/>
        <v>0</v>
      </c>
      <c r="J138" s="4">
        <f t="shared" si="23"/>
        <v>0</v>
      </c>
      <c r="K138" s="3">
        <f>VLOOKUP(CONCATENATE($A138,".data"), 'Random noise 0.001'!$A$1:$AG$235, 31, FALSE)</f>
        <v>0.99525858</v>
      </c>
      <c r="L138" s="17">
        <f>VLOOKUP(CONCATENATE($A138,".data"), 'Random noise 0.001'!$A$1:$AG$235, 33, FALSE)</f>
        <v>2.871918E-2</v>
      </c>
      <c r="M138" s="17">
        <f>VLOOKUP(CONCATENATE($A138,".data"), 'Random noise 0.001'!$A$1:$AG$235, 15, FALSE)</f>
        <v>13</v>
      </c>
      <c r="N138" s="17">
        <f>VLOOKUP(CONCATENATE($A138,".data"), 'Random noise 0.001'!$A$1:$AG$235, 17, FALSE)</f>
        <v>141.19999999999999</v>
      </c>
      <c r="O138" s="17" t="str">
        <f>VLOOKUP(CONCATENATE($A138,".data"), 'Random noise 0.001'!$A$1:$AG$235, 27, FALSE)</f>
        <v>0.939*x1 + 0.926*sin(x0) - 0.923*sin(x2) - 0.391</v>
      </c>
      <c r="P138" s="17">
        <f t="shared" si="24"/>
        <v>0</v>
      </c>
      <c r="Q138" s="17">
        <f t="shared" si="25"/>
        <v>0</v>
      </c>
      <c r="R138" s="4">
        <f t="shared" si="26"/>
        <v>0</v>
      </c>
      <c r="S138" s="3">
        <f>VLOOKUP(CONCATENATE($A138,".data"), 'Random noise 0.01'!$A$1:$AG$235, 31, FALSE)</f>
        <v>0.99508079999999999</v>
      </c>
      <c r="T138" s="17">
        <f>VLOOKUP(CONCATENATE($A138,".data"), 'Random noise 0.01'!$A$1:$AG$235, 33, FALSE)</f>
        <v>2.9252630000000002E-2</v>
      </c>
      <c r="U138" s="17">
        <f>VLOOKUP(CONCATENATE($A138,".data"), 'Random noise 0.01'!$A$1:$AG$235, 15, FALSE)</f>
        <v>13</v>
      </c>
      <c r="V138" s="17">
        <f>VLOOKUP(CONCATENATE($A138,".data"), 'Random noise 0.01'!$A$1:$AG$235, 17, FALSE)</f>
        <v>4.8</v>
      </c>
      <c r="W138" s="17" t="str">
        <f>VLOOKUP(CONCATENATE($A138,".data"), 'Random noise 0.01'!$A$1:$AG$235, 27, FALSE)</f>
        <v>0.94*x1 + 0.93*sin(x0) - 0.93*sin(x2) - 0.39</v>
      </c>
      <c r="X138" s="17">
        <f t="shared" si="27"/>
        <v>0</v>
      </c>
      <c r="Y138" s="17">
        <f t="shared" si="28"/>
        <v>0</v>
      </c>
      <c r="Z138" s="4">
        <f t="shared" si="29"/>
        <v>0</v>
      </c>
    </row>
    <row r="139" spans="1:26" x14ac:dyDescent="0.25">
      <c r="A139" t="s">
        <v>1094</v>
      </c>
      <c r="B139" s="12" t="s">
        <v>1095</v>
      </c>
      <c r="C139" s="3">
        <f>VLOOKUP(CONCATENATE($A139,".data"), 'Random noise 0'!$A$1:$AG$235, 31, FALSE)</f>
        <v>0.99516252000000005</v>
      </c>
      <c r="D139" s="17">
        <f>VLOOKUP(CONCATENATE($A139,".data"), 'Random noise 0'!$A$1:$AG$235, 33, FALSE)</f>
        <v>2.6697700000000001E-3</v>
      </c>
      <c r="E139" s="17">
        <f>VLOOKUP(CONCATENATE($A139,".data"), 'Random noise 0'!$A$1:$AG$235, 15, FALSE)</f>
        <v>31</v>
      </c>
      <c r="F139" s="17">
        <f>VLOOKUP(CONCATENATE($A139,".data"), 'Random noise 0'!$A$1:$AG$235, 17, FALSE)</f>
        <v>221.9</v>
      </c>
      <c r="G139" s="17" t="str">
        <f>VLOOKUP(CONCATENATE($A139,".data"), 'Random noise 0'!$A$1:$AG$235, 27, FALSE)</f>
        <v>-0.50797989*0.5**(x0**2)*x3**2*(cos(x2)/x2**0.5)**(x2**2)*sin(x1)**2*cos(x2 + sin(x0)) + 0.99996411</v>
      </c>
      <c r="H139" s="17">
        <f t="shared" si="21"/>
        <v>0</v>
      </c>
      <c r="I139" s="17">
        <f t="shared" si="22"/>
        <v>0</v>
      </c>
      <c r="J139" s="4">
        <f t="shared" si="23"/>
        <v>0</v>
      </c>
      <c r="K139" s="3">
        <f>VLOOKUP(CONCATENATE($A139,".data"), 'Random noise 0.001'!$A$1:$AG$235, 31, FALSE)</f>
        <v>0.99233685999999999</v>
      </c>
      <c r="L139" s="17">
        <f>VLOOKUP(CONCATENATE($A139,".data"), 'Random noise 0.001'!$A$1:$AG$235, 33, FALSE)</f>
        <v>3.3602200000000001E-3</v>
      </c>
      <c r="M139" s="17">
        <f>VLOOKUP(CONCATENATE($A139,".data"), 'Random noise 0.001'!$A$1:$AG$235, 15, FALSE)</f>
        <v>29</v>
      </c>
      <c r="N139" s="17">
        <f>VLOOKUP(CONCATENATE($A139,".data"), 'Random noise 0.001'!$A$1:$AG$235, 17, FALSE)</f>
        <v>193</v>
      </c>
      <c r="O139" s="17" t="str">
        <f>VLOOKUP(CONCATENATE($A139,".data"), 'Random noise 0.001'!$A$1:$AG$235, 27, FALSE)</f>
        <v>-0.546*(sin(x3)/x2)**(x2*x3)*sin(x1)**2*sin(x3)**2*cos(x0)*cos(x2 + sin(x0)) + 1</v>
      </c>
      <c r="P139" s="17">
        <f t="shared" si="24"/>
        <v>0</v>
      </c>
      <c r="Q139" s="17">
        <f t="shared" si="25"/>
        <v>0</v>
      </c>
      <c r="R139" s="4">
        <f t="shared" si="26"/>
        <v>0</v>
      </c>
      <c r="S139" s="3">
        <f>VLOOKUP(CONCATENATE($A139,".data"), 'Random noise 0.01'!$A$1:$AG$235, 31, FALSE)</f>
        <v>0.98641436000000005</v>
      </c>
      <c r="T139" s="17">
        <f>VLOOKUP(CONCATENATE($A139,".data"), 'Random noise 0.01'!$A$1:$AG$235, 33, FALSE)</f>
        <v>4.47409E-3</v>
      </c>
      <c r="U139" s="17">
        <f>VLOOKUP(CONCATENATE($A139,".data"), 'Random noise 0.01'!$A$1:$AG$235, 15, FALSE)</f>
        <v>30</v>
      </c>
      <c r="V139" s="17">
        <f>VLOOKUP(CONCATENATE($A139,".data"), 'Random noise 0.01'!$A$1:$AG$235, 17, FALSE)</f>
        <v>187</v>
      </c>
      <c r="W139" s="17" t="str">
        <f>VLOOKUP(CONCATENATE($A139,".data"), 'Random noise 0.01'!$A$1:$AG$235, 27, FALSE)</f>
        <v>-0.38*x3**2*(sin(x0**(x2**5))**2/x0)**x0*sin(x1)**2*cos(x2 + sin(x0)) + 1</v>
      </c>
      <c r="X139" s="17">
        <f t="shared" si="27"/>
        <v>0</v>
      </c>
      <c r="Y139" s="17">
        <f t="shared" si="28"/>
        <v>0</v>
      </c>
      <c r="Z139" s="4">
        <f t="shared" si="29"/>
        <v>0</v>
      </c>
    </row>
    <row r="140" spans="1:26" x14ac:dyDescent="0.25">
      <c r="A140" t="s">
        <v>1096</v>
      </c>
      <c r="B140" s="12" t="s">
        <v>784</v>
      </c>
      <c r="C140" s="3">
        <f>VLOOKUP(CONCATENATE($A140,".data"), 'Random noise 0'!$A$1:$AG$235, 31, FALSE)</f>
        <v>1</v>
      </c>
      <c r="D140" s="17">
        <f>VLOOKUP(CONCATENATE($A140,".data"), 'Random noise 0'!$A$1:$AG$235, 33, FALSE)</f>
        <v>0</v>
      </c>
      <c r="E140" s="17">
        <f>VLOOKUP(CONCATENATE($A140,".data"), 'Random noise 0'!$A$1:$AG$235, 15, FALSE)</f>
        <v>11</v>
      </c>
      <c r="F140" s="17">
        <f>VLOOKUP(CONCATENATE($A140,".data"), 'Random noise 0'!$A$1:$AG$235, 17, FALSE)</f>
        <v>16</v>
      </c>
      <c r="G140" s="17" t="str">
        <f>VLOOKUP(CONCATENATE($A140,".data"), 'Random noise 0'!$A$1:$AG$235, 27, FALSE)</f>
        <v>exp(x2)*sin(x3) + exp(x0*sin(x1))</v>
      </c>
      <c r="H140" s="17">
        <f t="shared" si="21"/>
        <v>1</v>
      </c>
      <c r="I140" s="17">
        <f t="shared" si="22"/>
        <v>1</v>
      </c>
      <c r="J140" s="4">
        <f t="shared" si="23"/>
        <v>1</v>
      </c>
      <c r="K140" s="3">
        <f>VLOOKUP(CONCATENATE($A140,".data"), 'Random noise 0.001'!$A$1:$AG$235, 31, FALSE)</f>
        <v>0.99999473000000005</v>
      </c>
      <c r="L140" s="17">
        <f>VLOOKUP(CONCATENATE($A140,".data"), 'Random noise 0.001'!$A$1:$AG$235, 33, FALSE)</f>
        <v>1.3190999999999999E-3</v>
      </c>
      <c r="M140" s="17">
        <f>VLOOKUP(CONCATENATE($A140,".data"), 'Random noise 0.001'!$A$1:$AG$235, 15, FALSE)</f>
        <v>13</v>
      </c>
      <c r="N140" s="17">
        <f>VLOOKUP(CONCATENATE($A140,".data"), 'Random noise 0.001'!$A$1:$AG$235, 17, FALSE)</f>
        <v>16.100000000000001</v>
      </c>
      <c r="O140" s="17" t="str">
        <f>VLOOKUP(CONCATENATE($A140,".data"), 'Random noise 0.001'!$A$1:$AG$235, 27, FALSE)</f>
        <v>exp(x2)*sin(x3) + 0.999*exp(x0*sin(x1))</v>
      </c>
      <c r="P140" s="17">
        <f t="shared" si="24"/>
        <v>1</v>
      </c>
      <c r="Q140" s="17">
        <f t="shared" si="25"/>
        <v>0</v>
      </c>
      <c r="R140" s="4">
        <f t="shared" si="26"/>
        <v>0</v>
      </c>
      <c r="S140" s="3">
        <f>VLOOKUP(CONCATENATE($A140,".data"), 'Random noise 0.01'!$A$1:$AG$235, 31, FALSE)</f>
        <v>0.99780924999999998</v>
      </c>
      <c r="T140" s="17">
        <f>VLOOKUP(CONCATENATE($A140,".data"), 'Random noise 0.01'!$A$1:$AG$235, 33, FALSE)</f>
        <v>2.6901789999999998E-2</v>
      </c>
      <c r="U140" s="17">
        <f>VLOOKUP(CONCATENATE($A140,".data"), 'Random noise 0.01'!$A$1:$AG$235, 15, FALSE)</f>
        <v>11</v>
      </c>
      <c r="V140" s="17">
        <f>VLOOKUP(CONCATENATE($A140,".data"), 'Random noise 0.01'!$A$1:$AG$235, 17, FALSE)</f>
        <v>8.3000000000000007</v>
      </c>
      <c r="W140" s="17" t="str">
        <f>VLOOKUP(CONCATENATE($A140,".data"), 'Random noise 0.01'!$A$1:$AG$235, 27, FALSE)</f>
        <v>1.19*x0*x1 + exp(x2)*sin(x3) + 0.99</v>
      </c>
      <c r="X140" s="17">
        <f t="shared" si="27"/>
        <v>0</v>
      </c>
      <c r="Y140" s="17">
        <f t="shared" si="28"/>
        <v>0</v>
      </c>
      <c r="Z140" s="4">
        <f t="shared" si="29"/>
        <v>0</v>
      </c>
    </row>
    <row r="141" spans="1:26" x14ac:dyDescent="0.25">
      <c r="A141" t="s">
        <v>1097</v>
      </c>
      <c r="B141" s="12" t="s">
        <v>1098</v>
      </c>
      <c r="C141" s="3">
        <f>VLOOKUP(CONCATENATE($A141,".data"), 'Random noise 0'!$A$1:$AG$235, 31, FALSE)</f>
        <v>0.99859348999999997</v>
      </c>
      <c r="D141" s="17">
        <f>VLOOKUP(CONCATENATE($A141,".data"), 'Random noise 0'!$A$1:$AG$235, 33, FALSE)</f>
        <v>1.594311E-2</v>
      </c>
      <c r="E141" s="17">
        <f>VLOOKUP(CONCATENATE($A141,".data"), 'Random noise 0'!$A$1:$AG$235, 15, FALSE)</f>
        <v>28</v>
      </c>
      <c r="F141" s="17">
        <f>VLOOKUP(CONCATENATE($A141,".data"), 'Random noise 0'!$A$1:$AG$235, 17, FALSE)</f>
        <v>217.8</v>
      </c>
      <c r="G141" s="17" t="str">
        <f>VLOOKUP(CONCATENATE($A141,".data"), 'Random noise 0'!$A$1:$AG$235, 27, FALSE)</f>
        <v>0.42775379*x0**0.5*x3 - 0.42048096*x0**0.5 + 0.39476415*x2*(x0*x2)**0.5 + 1.8919197*(x0*cos(x1))**0.5</v>
      </c>
      <c r="H141" s="17">
        <f t="shared" si="21"/>
        <v>0</v>
      </c>
      <c r="I141" s="17">
        <f t="shared" si="22"/>
        <v>0</v>
      </c>
      <c r="J141" s="4">
        <f t="shared" si="23"/>
        <v>0</v>
      </c>
      <c r="K141" s="3">
        <f>VLOOKUP(CONCATENATE($A141,".data"), 'Random noise 0.001'!$A$1:$AG$235, 31, FALSE)</f>
        <v>0.99858891999999999</v>
      </c>
      <c r="L141" s="17">
        <f>VLOOKUP(CONCATENATE($A141,".data"), 'Random noise 0.001'!$A$1:$AG$235, 33, FALSE)</f>
        <v>1.5968960000000001E-2</v>
      </c>
      <c r="M141" s="17">
        <f>VLOOKUP(CONCATENATE($A141,".data"), 'Random noise 0.001'!$A$1:$AG$235, 15, FALSE)</f>
        <v>28</v>
      </c>
      <c r="N141" s="17">
        <f>VLOOKUP(CONCATENATE($A141,".data"), 'Random noise 0.001'!$A$1:$AG$235, 17, FALSE)</f>
        <v>194.6</v>
      </c>
      <c r="O141" s="17" t="str">
        <f>VLOOKUP(CONCATENATE($A141,".data"), 'Random noise 0.001'!$A$1:$AG$235, 27, FALSE)</f>
        <v>0.427*x0**0.5*x3 - 0.424*x0**0.5 + 0.395*x2*(x0*x2)**0.5 + 1.896*(x0*cos(x1))**0.5</v>
      </c>
      <c r="P141" s="17">
        <f t="shared" si="24"/>
        <v>0</v>
      </c>
      <c r="Q141" s="17">
        <f t="shared" si="25"/>
        <v>0</v>
      </c>
      <c r="R141" s="4">
        <f t="shared" si="26"/>
        <v>0</v>
      </c>
      <c r="S141" s="3">
        <f>VLOOKUP(CONCATENATE($A141,".data"), 'Random noise 0.01'!$A$1:$AG$235, 31, FALSE)</f>
        <v>0.98912140000000004</v>
      </c>
      <c r="T141" s="17">
        <f>VLOOKUP(CONCATENATE($A141,".data"), 'Random noise 0.01'!$A$1:$AG$235, 33, FALSE)</f>
        <v>4.4339160000000002E-2</v>
      </c>
      <c r="U141" s="17">
        <f>VLOOKUP(CONCATENATE($A141,".data"), 'Random noise 0.01'!$A$1:$AG$235, 15, FALSE)</f>
        <v>24</v>
      </c>
      <c r="V141" s="17">
        <f>VLOOKUP(CONCATENATE($A141,".data"), 'Random noise 0.01'!$A$1:$AG$235, 17, FALSE)</f>
        <v>13.3</v>
      </c>
      <c r="W141" s="17" t="str">
        <f>VLOOKUP(CONCATENATE($A141,".data"), 'Random noise 0.01'!$A$1:$AG$235, 27, FALSE)</f>
        <v>1.68*x0**0.5 - 0.4*x0*x1 + 0.37*x0*x3 - 0.13*x1 + 0.26*x2 + 0.11*x3 - 0.11</v>
      </c>
      <c r="X141" s="17">
        <f t="shared" si="27"/>
        <v>0</v>
      </c>
      <c r="Y141" s="17">
        <f t="shared" si="28"/>
        <v>0</v>
      </c>
      <c r="Z141" s="4">
        <f t="shared" si="29"/>
        <v>0</v>
      </c>
    </row>
    <row r="142" spans="1:26" x14ac:dyDescent="0.25">
      <c r="A142" t="s">
        <v>1099</v>
      </c>
      <c r="B142" s="12" t="s">
        <v>1100</v>
      </c>
      <c r="C142" s="3">
        <f>VLOOKUP(CONCATENATE($A142,".data"), 'Random noise 0'!$A$1:$AG$235, 31, FALSE)</f>
        <v>0.91812590000000005</v>
      </c>
      <c r="D142" s="17">
        <f>VLOOKUP(CONCATENATE($A142,".data"), 'Random noise 0'!$A$1:$AG$235, 33, FALSE)</f>
        <v>9.7742910000000002E-2</v>
      </c>
      <c r="E142" s="17">
        <f>VLOOKUP(CONCATENATE($A142,".data"), 'Random noise 0'!$A$1:$AG$235, 15, FALSE)</f>
        <v>34</v>
      </c>
      <c r="F142" s="17">
        <f>VLOOKUP(CONCATENATE($A142,".data"), 'Random noise 0'!$A$1:$AG$235, 17, FALSE)</f>
        <v>240.7</v>
      </c>
      <c r="G142" s="17" t="str">
        <f>VLOOKUP(CONCATENATE($A142,".data"), 'Random noise 0'!$A$1:$AG$235, 27, FALSE)</f>
        <v>-0.45828326*x0**2*x2 + 0.77879313*x0*x1*x2*log(1/x3) - 0.85478743*x0*x2 - 1.18908546*x1*log(1/x3) - 3.39137535*sin(x3**x1) + 3.41925993</v>
      </c>
      <c r="H142" s="17">
        <f t="shared" si="21"/>
        <v>0</v>
      </c>
      <c r="I142" s="17">
        <f t="shared" si="22"/>
        <v>0</v>
      </c>
      <c r="J142" s="4">
        <f t="shared" si="23"/>
        <v>0</v>
      </c>
      <c r="K142" s="3">
        <f>VLOOKUP(CONCATENATE($A142,".data"), 'Random noise 0.001'!$A$1:$AG$235, 31, FALSE)</f>
        <v>0.91814242000000001</v>
      </c>
      <c r="L142" s="17">
        <f>VLOOKUP(CONCATENATE($A142,".data"), 'Random noise 0.001'!$A$1:$AG$235, 33, FALSE)</f>
        <v>9.7733050000000002E-2</v>
      </c>
      <c r="M142" s="17">
        <f>VLOOKUP(CONCATENATE($A142,".data"), 'Random noise 0.001'!$A$1:$AG$235, 15, FALSE)</f>
        <v>34</v>
      </c>
      <c r="N142" s="17">
        <f>VLOOKUP(CONCATENATE($A142,".data"), 'Random noise 0.001'!$A$1:$AG$235, 17, FALSE)</f>
        <v>210.2</v>
      </c>
      <c r="O142" s="17" t="str">
        <f>VLOOKUP(CONCATENATE($A142,".data"), 'Random noise 0.001'!$A$1:$AG$235, 27, FALSE)</f>
        <v>-0.457*x0**2*x2 + 0.779*x0*x1*x2*log(1/x3) - 0.856*x0*x2 - 1.189*x1*log(1/x3) - 3.391*sin(x3**x1) + 3.419</v>
      </c>
      <c r="P142" s="17">
        <f t="shared" si="24"/>
        <v>0</v>
      </c>
      <c r="Q142" s="17">
        <f t="shared" si="25"/>
        <v>0</v>
      </c>
      <c r="R142" s="4">
        <f t="shared" si="26"/>
        <v>0</v>
      </c>
      <c r="S142" s="3">
        <f>VLOOKUP(CONCATENATE($A142,".data"), 'Random noise 0.01'!$A$1:$AG$235, 31, FALSE)</f>
        <v>-13758.48045055</v>
      </c>
      <c r="T142" s="17">
        <f>VLOOKUP(CONCATENATE($A142,".data"), 'Random noise 0.01'!$A$1:$AG$235, 33, FALSE)</f>
        <v>40.06941526</v>
      </c>
      <c r="U142" s="17">
        <f>VLOOKUP(CONCATENATE($A142,".data"), 'Random noise 0.01'!$A$1:$AG$235, 15, FALSE)</f>
        <v>39</v>
      </c>
      <c r="V142" s="17">
        <f>VLOOKUP(CONCATENATE($A142,".data"), 'Random noise 0.01'!$A$1:$AG$235, 17, FALSE)</f>
        <v>216.5</v>
      </c>
      <c r="W142" s="17" t="str">
        <f>VLOOKUP(CONCATENATE($A142,".data"), 'Random noise 0.01'!$A$1:$AG$235, 27, FALSE)</f>
        <v>-0.63*x0**2*x2 - 0.78*x0*x2*x3 - 1.17*x1**0.5*x3 + 1.06*x1**0.5 - 0.01*x1**10/x3**2 + 0.2*x1*x3 + 0.19*x3 + 0.33</v>
      </c>
      <c r="X142" s="17">
        <f t="shared" si="27"/>
        <v>0</v>
      </c>
      <c r="Y142" s="17">
        <f t="shared" si="28"/>
        <v>0</v>
      </c>
      <c r="Z142" s="4">
        <f t="shared" si="29"/>
        <v>0</v>
      </c>
    </row>
    <row r="143" spans="1:26" x14ac:dyDescent="0.25">
      <c r="A143" t="s">
        <v>1101</v>
      </c>
      <c r="B143" s="12" t="s">
        <v>1102</v>
      </c>
      <c r="C143" s="3">
        <f>VLOOKUP(CONCATENATE($A143,".data"), 'Random noise 0'!$A$1:$AG$235, 31, FALSE)</f>
        <v>0.97106824000000003</v>
      </c>
      <c r="D143" s="17">
        <f>VLOOKUP(CONCATENATE($A143,".data"), 'Random noise 0'!$A$1:$AG$235, 33, FALSE)</f>
        <v>4.9483149999999997E-2</v>
      </c>
      <c r="E143" s="17">
        <f>VLOOKUP(CONCATENATE($A143,".data"), 'Random noise 0'!$A$1:$AG$235, 15, FALSE)</f>
        <v>16</v>
      </c>
      <c r="F143" s="17">
        <f>VLOOKUP(CONCATENATE($A143,".data"), 'Random noise 0'!$A$1:$AG$235, 17, FALSE)</f>
        <v>170.9</v>
      </c>
      <c r="G143" s="17" t="str">
        <f>VLOOKUP(CONCATENATE($A143,".data"), 'Random noise 0'!$A$1:$AG$235, 27, FALSE)</f>
        <v>-0.48369193*x1*x2**2 + 0.9983205*x1*(x0 + x3)**0.5 + 0.9777286</v>
      </c>
      <c r="H143" s="17">
        <f t="shared" si="21"/>
        <v>0</v>
      </c>
      <c r="I143" s="17">
        <f t="shared" si="22"/>
        <v>0</v>
      </c>
      <c r="J143" s="4">
        <f t="shared" si="23"/>
        <v>0</v>
      </c>
      <c r="K143" s="3">
        <f>VLOOKUP(CONCATENATE($A143,".data"), 'Random noise 0.001'!$A$1:$AG$235, 31, FALSE)</f>
        <v>0.97104199999999996</v>
      </c>
      <c r="L143" s="17">
        <f>VLOOKUP(CONCATENATE($A143,".data"), 'Random noise 0.001'!$A$1:$AG$235, 33, FALSE)</f>
        <v>4.9505590000000002E-2</v>
      </c>
      <c r="M143" s="17">
        <f>VLOOKUP(CONCATENATE($A143,".data"), 'Random noise 0.001'!$A$1:$AG$235, 15, FALSE)</f>
        <v>16</v>
      </c>
      <c r="N143" s="17">
        <f>VLOOKUP(CONCATENATE($A143,".data"), 'Random noise 0.001'!$A$1:$AG$235, 17, FALSE)</f>
        <v>150.80000000000001</v>
      </c>
      <c r="O143" s="17" t="str">
        <f>VLOOKUP(CONCATENATE($A143,".data"), 'Random noise 0.001'!$A$1:$AG$235, 27, FALSE)</f>
        <v>-0.484*x1*x2**2 + 0.998*x1*(x0 + x3)**0.5 + 0.978</v>
      </c>
      <c r="P143" s="17">
        <f t="shared" si="24"/>
        <v>0</v>
      </c>
      <c r="Q143" s="17">
        <f t="shared" si="25"/>
        <v>0</v>
      </c>
      <c r="R143" s="4">
        <f t="shared" si="26"/>
        <v>0</v>
      </c>
      <c r="S143" s="3">
        <f>VLOOKUP(CONCATENATE($A143,".data"), 'Random noise 0.01'!$A$1:$AG$235, 31, FALSE)</f>
        <v>0.99491845000000001</v>
      </c>
      <c r="T143" s="17">
        <f>VLOOKUP(CONCATENATE($A143,".data"), 'Random noise 0.01'!$A$1:$AG$235, 33, FALSE)</f>
        <v>2.0738059999999999E-2</v>
      </c>
      <c r="U143" s="17">
        <f>VLOOKUP(CONCATENATE($A143,".data"), 'Random noise 0.01'!$A$1:$AG$235, 15, FALSE)</f>
        <v>32</v>
      </c>
      <c r="V143" s="17">
        <f>VLOOKUP(CONCATENATE($A143,".data"), 'Random noise 0.01'!$A$1:$AG$235, 17, FALSE)</f>
        <v>53.4</v>
      </c>
      <c r="W143" s="17" t="str">
        <f>VLOOKUP(CONCATENATE($A143,".data"), 'Random noise 0.01'!$A$1:$AG$235, 27, FALSE)</f>
        <v>-0.8*x0**2*x1*x3 - 0.4*x0*x1*x2**2 + 1.13*x0*x1 - 0.49*x1*x2**2*x3 + 1.17*x1*sin(x3) + 0.98</v>
      </c>
      <c r="X143" s="17">
        <f t="shared" si="27"/>
        <v>0</v>
      </c>
      <c r="Y143" s="17">
        <f t="shared" si="28"/>
        <v>0</v>
      </c>
      <c r="Z143" s="4">
        <f t="shared" si="29"/>
        <v>0</v>
      </c>
    </row>
    <row r="144" spans="1:26" x14ac:dyDescent="0.25">
      <c r="A144" t="s">
        <v>1103</v>
      </c>
      <c r="B144" s="12" t="s">
        <v>1104</v>
      </c>
      <c r="C144" s="3">
        <f>VLOOKUP(CONCATENATE($A144,".data"), 'Random noise 0'!$A$1:$AG$235, 31, FALSE)</f>
        <v>1</v>
      </c>
      <c r="D144" s="17">
        <f>VLOOKUP(CONCATENATE($A144,".data"), 'Random noise 0'!$A$1:$AG$235, 33, FALSE)</f>
        <v>0</v>
      </c>
      <c r="E144" s="17">
        <f>VLOOKUP(CONCATENATE($A144,".data"), 'Random noise 0'!$A$1:$AG$235, 15, FALSE)</f>
        <v>10</v>
      </c>
      <c r="F144" s="17">
        <f>VLOOKUP(CONCATENATE($A144,".data"), 'Random noise 0'!$A$1:$AG$235, 17, FALSE)</f>
        <v>9.8000000000000007</v>
      </c>
      <c r="G144" s="17" t="str">
        <f>VLOOKUP(CONCATENATE($A144,".data"), 'Random noise 0'!$A$1:$AG$235, 27, FALSE)</f>
        <v>-1.4127434*x0**0.5 - 1.30736384*x0 - 0.38165426</v>
      </c>
      <c r="H144" s="17">
        <f t="shared" si="21"/>
        <v>1</v>
      </c>
      <c r="I144" s="17">
        <f t="shared" si="22"/>
        <v>1</v>
      </c>
      <c r="J144" s="4">
        <f t="shared" si="23"/>
        <v>1</v>
      </c>
      <c r="K144" s="3">
        <f>VLOOKUP(CONCATENATE($A144,".data"), 'Random noise 0.001'!$A$1:$AG$235, 31, FALSE)</f>
        <v>0.17511789</v>
      </c>
      <c r="L144" s="17">
        <f>VLOOKUP(CONCATENATE($A144,".data"), 'Random noise 0.001'!$A$1:$AG$235, 33, FALSE)</f>
        <v>0.65521834000000001</v>
      </c>
      <c r="M144" s="17">
        <f>VLOOKUP(CONCATENATE($A144,".data"), 'Random noise 0.001'!$A$1:$AG$235, 15, FALSE)</f>
        <v>11</v>
      </c>
      <c r="N144" s="17">
        <f>VLOOKUP(CONCATENATE($A144,".data"), 'Random noise 0.001'!$A$1:$AG$235, 17, FALSE)</f>
        <v>1.8</v>
      </c>
      <c r="O144" s="17" t="str">
        <f>VLOOKUP(CONCATENATE($A144,".data"), 'Random noise 0.001'!$A$1:$AG$235, 27, FALSE)</f>
        <v>-2.784*sin(x0) - 0.713 + 0.003/x0</v>
      </c>
      <c r="P144" s="17">
        <f t="shared" si="24"/>
        <v>0</v>
      </c>
      <c r="Q144" s="17">
        <f t="shared" si="25"/>
        <v>0</v>
      </c>
      <c r="R144" s="4">
        <f t="shared" si="26"/>
        <v>0</v>
      </c>
      <c r="S144" s="3">
        <f>VLOOKUP(CONCATENATE($A144,".data"), 'Random noise 0.01'!$A$1:$AG$235, 31, FALSE)</f>
        <v>0.9960253</v>
      </c>
      <c r="T144" s="17">
        <f>VLOOKUP(CONCATENATE($A144,".data"), 'Random noise 0.01'!$A$1:$AG$235, 33, FALSE)</f>
        <v>4.5482309999999998E-2</v>
      </c>
      <c r="U144" s="17">
        <f>VLOOKUP(CONCATENATE($A144,".data"), 'Random noise 0.01'!$A$1:$AG$235, 15, FALSE)</f>
        <v>6</v>
      </c>
      <c r="V144" s="17">
        <f>VLOOKUP(CONCATENATE($A144,".data"), 'Random noise 0.01'!$A$1:$AG$235, 17, FALSE)</f>
        <v>1.9</v>
      </c>
      <c r="W144" s="17" t="str">
        <f>VLOOKUP(CONCATENATE($A144,".data"), 'Random noise 0.01'!$A$1:$AG$235, 27, FALSE)</f>
        <v>-2.78*sin(x0) - 0.71</v>
      </c>
      <c r="X144" s="17">
        <f t="shared" si="27"/>
        <v>0</v>
      </c>
      <c r="Y144" s="17">
        <f t="shared" si="28"/>
        <v>0</v>
      </c>
      <c r="Z144" s="4">
        <f t="shared" si="29"/>
        <v>0</v>
      </c>
    </row>
    <row r="145" spans="1:26" x14ac:dyDescent="0.25">
      <c r="A145" t="s">
        <v>1105</v>
      </c>
      <c r="B145" s="12" t="s">
        <v>1292</v>
      </c>
      <c r="C145" s="3">
        <f>VLOOKUP(CONCATENATE($A145,".data"), 'Random noise 0'!$A$1:$AG$235, 31, FALSE)</f>
        <v>-0.20915315000000001</v>
      </c>
      <c r="D145" s="17">
        <f>VLOOKUP(CONCATENATE($A145,".data"), 'Random noise 0'!$A$1:$AG$235, 33, FALSE)</f>
        <v>0.77191405000000002</v>
      </c>
      <c r="E145" s="17">
        <f>VLOOKUP(CONCATENATE($A145,".data"), 'Random noise 0'!$A$1:$AG$235, 15, FALSE)</f>
        <v>32</v>
      </c>
      <c r="F145" s="17">
        <f>VLOOKUP(CONCATENATE($A145,".data"), 'Random noise 0'!$A$1:$AG$235, 17, FALSE)</f>
        <v>148.6</v>
      </c>
      <c r="G145" s="17" t="str">
        <f>VLOOKUP(CONCATENATE($A145,".data"), 'Random noise 0'!$A$1:$AG$235, 27, FALSE)</f>
        <v>0.426032*cos(x0**(2*x0)/cos(x0)**40 + x0**(2*x0 - 20) + 20 + 2/x0**20 + x0**(-40)) + 85.57667812</v>
      </c>
      <c r="H145" s="17">
        <f t="shared" si="21"/>
        <v>0</v>
      </c>
      <c r="I145" s="17">
        <f t="shared" si="22"/>
        <v>0</v>
      </c>
      <c r="J145" s="4">
        <f t="shared" si="23"/>
        <v>0</v>
      </c>
      <c r="K145" s="3">
        <f>VLOOKUP(CONCATENATE($A145,".data"), 'Random noise 0.001'!$A$1:$AG$235, 31, FALSE)</f>
        <v>-35.932079620000003</v>
      </c>
      <c r="L145" s="17">
        <f>VLOOKUP(CONCATENATE($A145,".data"), 'Random noise 0.001'!$A$1:$AG$235, 33, FALSE)</f>
        <v>4.2660915700000004</v>
      </c>
      <c r="M145" s="17">
        <f>VLOOKUP(CONCATENATE($A145,".data"), 'Random noise 0.001'!$A$1:$AG$235, 15, FALSE)</f>
        <v>20</v>
      </c>
      <c r="N145" s="17">
        <f>VLOOKUP(CONCATENATE($A145,".data"), 'Random noise 0.001'!$A$1:$AG$235, 17, FALSE)</f>
        <v>128.69999999999999</v>
      </c>
      <c r="O145" s="17" t="str">
        <f>VLOOKUP(CONCATENATE($A145,".data"), 'Random noise 0.001'!$A$1:$AG$235, 27, FALSE)</f>
        <v>0.209*sin(100 + 1/x0) + 85.456 + 0.048/sin(100 + 1/x0)</v>
      </c>
      <c r="P145" s="17">
        <f t="shared" si="24"/>
        <v>0</v>
      </c>
      <c r="Q145" s="17">
        <f t="shared" si="25"/>
        <v>0</v>
      </c>
      <c r="R145" s="4">
        <f t="shared" si="26"/>
        <v>0</v>
      </c>
      <c r="S145" s="3">
        <f>VLOOKUP(CONCATENATE($A145,".data"), 'Random noise 0.01'!$A$1:$AG$235, 31, FALSE)</f>
        <v>-1.2142335900000001</v>
      </c>
      <c r="T145" s="17">
        <f>VLOOKUP(CONCATENATE($A145,".data"), 'Random noise 0.01'!$A$1:$AG$235, 33, FALSE)</f>
        <v>1.04457592</v>
      </c>
      <c r="U145" s="17">
        <f>VLOOKUP(CONCATENATE($A145,".data"), 'Random noise 0.01'!$A$1:$AG$235, 15, FALSE)</f>
        <v>31</v>
      </c>
      <c r="V145" s="17">
        <f>VLOOKUP(CONCATENATE($A145,".data"), 'Random noise 0.01'!$A$1:$AG$235, 17, FALSE)</f>
        <v>136.69999999999999</v>
      </c>
      <c r="W145" s="17" t="str">
        <f>VLOOKUP(CONCATENATE($A145,".data"), 'Random noise 0.01'!$A$1:$AG$235, 27, FALSE)</f>
        <v>0.27*(1/x0)**0.5*cos(log(x0**2) + 1) - 0.46*cos(log(-x0**2 + x0) + x0**(-50)) + 85.69</v>
      </c>
      <c r="X145" s="17">
        <f t="shared" si="27"/>
        <v>0</v>
      </c>
      <c r="Y145" s="17">
        <f t="shared" si="28"/>
        <v>0</v>
      </c>
      <c r="Z145" s="4">
        <f t="shared" si="29"/>
        <v>0</v>
      </c>
    </row>
    <row r="146" spans="1:26" x14ac:dyDescent="0.25">
      <c r="A146" t="s">
        <v>1106</v>
      </c>
      <c r="B146" s="12" t="s">
        <v>1107</v>
      </c>
      <c r="C146" s="3">
        <f>VLOOKUP(CONCATENATE($A146,".data"), 'Random noise 0'!$A$1:$AG$235, 31, FALSE)</f>
        <v>0.99976520000000002</v>
      </c>
      <c r="D146" s="17">
        <f>VLOOKUP(CONCATENATE($A146,".data"), 'Random noise 0'!$A$1:$AG$235, 33, FALSE)</f>
        <v>1.6576000000000001E-4</v>
      </c>
      <c r="E146" s="17">
        <f>VLOOKUP(CONCATENATE($A146,".data"), 'Random noise 0'!$A$1:$AG$235, 15, FALSE)</f>
        <v>9</v>
      </c>
      <c r="F146" s="17">
        <f>VLOOKUP(CONCATENATE($A146,".data"), 'Random noise 0'!$A$1:$AG$235, 17, FALSE)</f>
        <v>134.30000000000001</v>
      </c>
      <c r="G146" s="17" t="str">
        <f>VLOOKUP(CONCATENATE($A146,".data"), 'Random noise 0'!$A$1:$AG$235, 27, FALSE)</f>
        <v>10.03494876 - 0.04137986*sin(sin(1.8*x0))</v>
      </c>
      <c r="H146" s="17">
        <f t="shared" si="21"/>
        <v>1</v>
      </c>
      <c r="I146" s="17" t="str">
        <f t="shared" si="22"/>
        <v>?</v>
      </c>
      <c r="J146" s="4">
        <v>0</v>
      </c>
      <c r="K146" s="3">
        <f>VLOOKUP(CONCATENATE($A146,".data"), 'Random noise 0.001'!$A$1:$AG$235, 31, FALSE)</f>
        <v>0.64988913999999998</v>
      </c>
      <c r="L146" s="17">
        <f>VLOOKUP(CONCATENATE($A146,".data"), 'Random noise 0.001'!$A$1:$AG$235, 33, FALSE)</f>
        <v>6.4007100000000004E-3</v>
      </c>
      <c r="M146" s="17">
        <f>VLOOKUP(CONCATENATE($A146,".data"), 'Random noise 0.001'!$A$1:$AG$235, 15, FALSE)</f>
        <v>6</v>
      </c>
      <c r="N146" s="17">
        <f>VLOOKUP(CONCATENATE($A146,".data"), 'Random noise 0.001'!$A$1:$AG$235, 17, FALSE)</f>
        <v>103.2</v>
      </c>
      <c r="O146" s="17" t="str">
        <f>VLOOKUP(CONCATENATE($A146,".data"), 'Random noise 0.001'!$A$1:$AG$235, 27, FALSE)</f>
        <v>10 - 0.013*log(x0)</v>
      </c>
      <c r="P146" s="17">
        <f t="shared" si="24"/>
        <v>0</v>
      </c>
      <c r="Q146" s="17">
        <f t="shared" si="25"/>
        <v>0</v>
      </c>
      <c r="R146" s="4">
        <f t="shared" si="26"/>
        <v>0</v>
      </c>
      <c r="S146" s="3">
        <f>VLOOKUP(CONCATENATE($A146,".data"), 'Random noise 0.01'!$A$1:$AG$235, 31, FALSE)</f>
        <v>-19.73388637</v>
      </c>
      <c r="T146" s="17">
        <f>VLOOKUP(CONCATENATE($A146,".data"), 'Random noise 0.01'!$A$1:$AG$235, 33, FALSE)</f>
        <v>4.9256719999999997E-2</v>
      </c>
      <c r="U146" s="17">
        <f>VLOOKUP(CONCATENATE($A146,".data"), 'Random noise 0.01'!$A$1:$AG$235, 15, FALSE)</f>
        <v>13</v>
      </c>
      <c r="V146" s="17">
        <f>VLOOKUP(CONCATENATE($A146,".data"), 'Random noise 0.01'!$A$1:$AG$235, 17, FALSE)</f>
        <v>126.4</v>
      </c>
      <c r="W146" s="17" t="str">
        <f>VLOOKUP(CONCATENATE($A146,".data"), 'Random noise 0.01'!$A$1:$AG$235, 27, FALSE)</f>
        <v>-0.36*x0**0.25 + 0.1*cos(x0**(-0.5)) + 10.32</v>
      </c>
      <c r="X146" s="17">
        <f t="shared" si="27"/>
        <v>0</v>
      </c>
      <c r="Y146" s="17">
        <f t="shared" si="28"/>
        <v>0</v>
      </c>
      <c r="Z146" s="4">
        <f t="shared" si="29"/>
        <v>0</v>
      </c>
    </row>
    <row r="147" spans="1:26" x14ac:dyDescent="0.25">
      <c r="A147" t="s">
        <v>1108</v>
      </c>
      <c r="B147" s="12" t="s">
        <v>1109</v>
      </c>
      <c r="C147" s="3">
        <f>VLOOKUP(CONCATENATE($A147,".data"), 'Random noise 0'!$A$1:$AG$235, 31, FALSE)</f>
        <v>0.99999145</v>
      </c>
      <c r="D147" s="17">
        <f>VLOOKUP(CONCATENATE($A147,".data"), 'Random noise 0'!$A$1:$AG$235, 33, FALSE)</f>
        <v>7.8512000000000005E-4</v>
      </c>
      <c r="E147" s="17">
        <f>VLOOKUP(CONCATENATE($A147,".data"), 'Random noise 0'!$A$1:$AG$235, 15, FALSE)</f>
        <v>9</v>
      </c>
      <c r="F147" s="17">
        <f>VLOOKUP(CONCATENATE($A147,".data"), 'Random noise 0'!$A$1:$AG$235, 17, FALSE)</f>
        <v>127.9</v>
      </c>
      <c r="G147" s="17" t="str">
        <f>VLOOKUP(CONCATENATE($A147,".data"), 'Random noise 0'!$A$1:$AG$235, 27, FALSE)</f>
        <v>4.05544307 - 2.21823507*(x0 + 1)**0.5</v>
      </c>
      <c r="H147" s="17">
        <f t="shared" si="21"/>
        <v>1</v>
      </c>
      <c r="I147" s="17" t="str">
        <f t="shared" si="22"/>
        <v>?</v>
      </c>
      <c r="J147" s="4">
        <v>0</v>
      </c>
      <c r="K147" s="3">
        <f>VLOOKUP(CONCATENATE($A147,".data"), 'Random noise 0.001'!$A$1:$AG$235, 31, FALSE)</f>
        <v>0.99988023000000004</v>
      </c>
      <c r="L147" s="17">
        <f>VLOOKUP(CONCATENATE($A147,".data"), 'Random noise 0.001'!$A$1:$AG$235, 33, FALSE)</f>
        <v>2.9379800000000002E-3</v>
      </c>
      <c r="M147" s="17">
        <f>VLOOKUP(CONCATENATE($A147,".data"), 'Random noise 0.001'!$A$1:$AG$235, 15, FALSE)</f>
        <v>8</v>
      </c>
      <c r="N147" s="17">
        <f>VLOOKUP(CONCATENATE($A147,".data"), 'Random noise 0.001'!$A$1:$AG$235, 17, FALSE)</f>
        <v>1.4</v>
      </c>
      <c r="O147" s="17" t="str">
        <f>VLOOKUP(CONCATENATE($A147,".data"), 'Random noise 0.001'!$A$1:$AG$235, 27, FALSE)</f>
        <v>1.83 - 1.262*sin(0.8*x0)</v>
      </c>
      <c r="P147" s="17">
        <f t="shared" si="24"/>
        <v>1</v>
      </c>
      <c r="Q147" s="17">
        <f t="shared" si="25"/>
        <v>0</v>
      </c>
      <c r="R147" s="4">
        <f t="shared" si="26"/>
        <v>0</v>
      </c>
      <c r="S147" s="3">
        <f>VLOOKUP(CONCATENATE($A147,".data"), 'Random noise 0.01'!$A$1:$AG$235, 31, FALSE)</f>
        <v>0.99913370000000001</v>
      </c>
      <c r="T147" s="17">
        <f>VLOOKUP(CONCATENATE($A147,".data"), 'Random noise 0.01'!$A$1:$AG$235, 33, FALSE)</f>
        <v>7.9014099999999993E-3</v>
      </c>
      <c r="U147" s="17">
        <f>VLOOKUP(CONCATENATE($A147,".data"), 'Random noise 0.01'!$A$1:$AG$235, 15, FALSE)</f>
        <v>8</v>
      </c>
      <c r="V147" s="17">
        <f>VLOOKUP(CONCATENATE($A147,".data"), 'Random noise 0.01'!$A$1:$AG$235, 17, FALSE)</f>
        <v>1.4</v>
      </c>
      <c r="W147" s="17" t="str">
        <f>VLOOKUP(CONCATENATE($A147,".data"), 'Random noise 0.01'!$A$1:$AG$235, 27, FALSE)</f>
        <v>1.84 - 1.27*sin(0.8*x0)</v>
      </c>
      <c r="X147" s="17">
        <f t="shared" si="27"/>
        <v>1</v>
      </c>
      <c r="Y147" s="17">
        <f t="shared" si="28"/>
        <v>0</v>
      </c>
      <c r="Z147" s="4">
        <f t="shared" si="29"/>
        <v>0</v>
      </c>
    </row>
    <row r="148" spans="1:26" x14ac:dyDescent="0.25">
      <c r="A148" t="s">
        <v>1110</v>
      </c>
      <c r="B148" s="12" t="s">
        <v>1111</v>
      </c>
      <c r="C148" s="3">
        <f>VLOOKUP(CONCATENATE($A148,".data"), 'Random noise 0'!$A$1:$AG$235, 31, FALSE)</f>
        <v>0.99414950000000002</v>
      </c>
      <c r="D148" s="17">
        <f>VLOOKUP(CONCATENATE($A148,".data"), 'Random noise 0'!$A$1:$AG$235, 33, FALSE)</f>
        <v>80114.276663719997</v>
      </c>
      <c r="E148" s="17">
        <f>VLOOKUP(CONCATENATE($A148,".data"), 'Random noise 0'!$A$1:$AG$235, 15, FALSE)</f>
        <v>34</v>
      </c>
      <c r="F148" s="17">
        <f>VLOOKUP(CONCATENATE($A148,".data"), 'Random noise 0'!$A$1:$AG$235, 17, FALSE)</f>
        <v>221.7</v>
      </c>
      <c r="G148" s="17" t="str">
        <f>VLOOKUP(CONCATENATE($A148,".data"), 'Random noise 0'!$A$1:$AG$235, 27, FALSE)</f>
        <v>(x0**3*(0.11766544*log(x0) - 0.13488683) + 0.24457626*x0**2 + x0*(0.01315486*log(x0)**2 + 0.30237801*log(x0) + 2.3434516))/x0**3</v>
      </c>
      <c r="H148" s="17">
        <f t="shared" si="21"/>
        <v>0</v>
      </c>
      <c r="I148" s="17">
        <f t="shared" si="22"/>
        <v>0</v>
      </c>
      <c r="J148" s="4">
        <f t="shared" si="23"/>
        <v>0</v>
      </c>
      <c r="K148" s="3">
        <f>VLOOKUP(CONCATENATE($A148,".data"), 'Random noise 0.001'!$A$1:$AG$235, 31, FALSE)</f>
        <v>1.01252E-3</v>
      </c>
      <c r="L148" s="17">
        <f>VLOOKUP(CONCATENATE($A148,".data"), 'Random noise 0.001'!$A$1:$AG$235, 33, FALSE)</f>
        <v>1046872.06867107</v>
      </c>
      <c r="M148" s="17">
        <f>VLOOKUP(CONCATENATE($A148,".data"), 'Random noise 0.001'!$A$1:$AG$235, 15, FALSE)</f>
        <v>24</v>
      </c>
      <c r="N148" s="17">
        <f>VLOOKUP(CONCATENATE($A148,".data"), 'Random noise 0.001'!$A$1:$AG$235, 17, FALSE)</f>
        <v>165.8</v>
      </c>
      <c r="O148" s="17" t="str">
        <f>VLOOKUP(CONCATENATE($A148,".data"), 'Random noise 0.001'!$A$1:$AG$235, 27, FALSE)</f>
        <v>-3774.516*log(x0) + 9895.263*sin(x0**3)*sin(82.802*x0**20) + 6113.553*cos(x0**(-0.5)) - 2374.678</v>
      </c>
      <c r="P148" s="17">
        <f t="shared" si="24"/>
        <v>0</v>
      </c>
      <c r="Q148" s="17">
        <f t="shared" si="25"/>
        <v>0</v>
      </c>
      <c r="R148" s="4">
        <f t="shared" si="26"/>
        <v>0</v>
      </c>
      <c r="S148" s="3">
        <f>VLOOKUP(CONCATENATE($A148,".data"), 'Random noise 0.01'!$A$1:$AG$235, 31, FALSE)</f>
        <v>1.0429E-3</v>
      </c>
      <c r="T148" s="17">
        <f>VLOOKUP(CONCATENATE($A148,".data"), 'Random noise 0.01'!$A$1:$AG$235, 33, FALSE)</f>
        <v>1046856.1472242801</v>
      </c>
      <c r="U148" s="17">
        <f>VLOOKUP(CONCATENATE($A148,".data"), 'Random noise 0.01'!$A$1:$AG$235, 15, FALSE)</f>
        <v>38</v>
      </c>
      <c r="V148" s="17">
        <f>VLOOKUP(CONCATENATE($A148,".data"), 'Random noise 0.01'!$A$1:$AG$235, 17, FALSE)</f>
        <v>179.1</v>
      </c>
      <c r="W148" s="17" t="str">
        <f>VLOOKUP(CONCATENATE($A148,".data"), 'Random noise 0.01'!$A$1:$AG$235, 27, FALSE)</f>
        <v>874845.95*x0**x0 - 46965.89*sin(10*3.14**x0*x0**(9*x0)) - 62709.01*sin(x0 - 5*x0**(9*x0)) - 2597223.99*cos(x0 + 9) - 3143123.37</v>
      </c>
      <c r="X148" s="17">
        <f t="shared" si="27"/>
        <v>0</v>
      </c>
      <c r="Y148" s="17">
        <f t="shared" si="28"/>
        <v>0</v>
      </c>
      <c r="Z148" s="4">
        <f t="shared" si="29"/>
        <v>0</v>
      </c>
    </row>
    <row r="149" spans="1:26" x14ac:dyDescent="0.25">
      <c r="A149" t="s">
        <v>1112</v>
      </c>
      <c r="B149" s="12" t="s">
        <v>1113</v>
      </c>
      <c r="C149" s="3">
        <f>VLOOKUP(CONCATENATE($A149,".data"), 'Random noise 0'!$A$1:$AG$235, 31, FALSE)</f>
        <v>1</v>
      </c>
      <c r="D149" s="17">
        <f>VLOOKUP(CONCATENATE($A149,".data"), 'Random noise 0'!$A$1:$AG$235, 33, FALSE)</f>
        <v>1E-8</v>
      </c>
      <c r="E149" s="17">
        <f>VLOOKUP(CONCATENATE($A149,".data"), 'Random noise 0'!$A$1:$AG$235, 15, FALSE)</f>
        <v>11</v>
      </c>
      <c r="F149" s="17">
        <f>VLOOKUP(CONCATENATE($A149,".data"), 'Random noise 0'!$A$1:$AG$235, 17, FALSE)</f>
        <v>5</v>
      </c>
      <c r="G149" s="17" t="str">
        <f>VLOOKUP(CONCATENATE($A149,".data"), 'Random noise 0'!$A$1:$AG$235, 27, FALSE)</f>
        <v>1618.17799191*exp(cos(x0)) - log(x1) + 100</v>
      </c>
      <c r="H149" s="17">
        <f t="shared" si="21"/>
        <v>1</v>
      </c>
      <c r="I149" s="17">
        <f t="shared" si="22"/>
        <v>1</v>
      </c>
      <c r="J149" s="4">
        <v>1</v>
      </c>
      <c r="K149" s="3">
        <f>VLOOKUP(CONCATENATE($A149,".data"), 'Random noise 0.001'!$A$1:$AG$235, 31, FALSE)</f>
        <v>0.99999236000000002</v>
      </c>
      <c r="L149" s="17">
        <f>VLOOKUP(CONCATENATE($A149,".data"), 'Random noise 0.001'!$A$1:$AG$235, 33, FALSE)</f>
        <v>1.3908638900000001</v>
      </c>
      <c r="M149" s="17">
        <f>VLOOKUP(CONCATENATE($A149,".data"), 'Random noise 0.001'!$A$1:$AG$235, 15, FALSE)</f>
        <v>24</v>
      </c>
      <c r="N149" s="17">
        <f>VLOOKUP(CONCATENATE($A149,".data"), 'Random noise 0.001'!$A$1:$AG$235, 17, FALSE)</f>
        <v>151.30000000000001</v>
      </c>
      <c r="O149" s="17" t="str">
        <f>VLOOKUP(CONCATENATE($A149,".data"), 'Random noise 0.001'!$A$1:$AG$235, 27, FALSE)</f>
        <v>6.516*x0 - 6.516*x1**0.5 + 1623.995*exp(cos(x0)) - 1.621*cos(exp(x0)/x1) + 88.819</v>
      </c>
      <c r="P149" s="17">
        <f t="shared" si="24"/>
        <v>1</v>
      </c>
      <c r="Q149" s="17">
        <f t="shared" si="25"/>
        <v>0</v>
      </c>
      <c r="R149" s="4">
        <f t="shared" si="26"/>
        <v>0</v>
      </c>
      <c r="S149" s="3">
        <f>VLOOKUP(CONCATENATE($A149,".data"), 'Random noise 0.01'!$A$1:$AG$235, 31, FALSE)</f>
        <v>0.99948075999999997</v>
      </c>
      <c r="T149" s="17">
        <f>VLOOKUP(CONCATENATE($A149,".data"), 'Random noise 0.01'!$A$1:$AG$235, 33, FALSE)</f>
        <v>11.46874774</v>
      </c>
      <c r="U149" s="17">
        <f>VLOOKUP(CONCATENATE($A149,".data"), 'Random noise 0.01'!$A$1:$AG$235, 15, FALSE)</f>
        <v>12</v>
      </c>
      <c r="V149" s="17">
        <f>VLOOKUP(CONCATENATE($A149,".data"), 'Random noise 0.01'!$A$1:$AG$235, 17, FALSE)</f>
        <v>117.4</v>
      </c>
      <c r="W149" s="17" t="str">
        <f>VLOOKUP(CONCATENATE($A149,".data"), 'Random noise 0.01'!$A$1:$AG$235, 27, FALSE)</f>
        <v>2447.46*(2.2 - 0.01*x1)**cos(x0) - 871.8</v>
      </c>
      <c r="X149" s="17">
        <f t="shared" si="27"/>
        <v>1</v>
      </c>
      <c r="Y149" s="17">
        <f t="shared" si="28"/>
        <v>0</v>
      </c>
      <c r="Z149" s="4">
        <f t="shared" si="29"/>
        <v>0</v>
      </c>
    </row>
    <row r="150" spans="1:26" x14ac:dyDescent="0.25">
      <c r="A150" t="s">
        <v>1114</v>
      </c>
      <c r="B150" s="12" t="s">
        <v>1115</v>
      </c>
      <c r="C150" s="3">
        <f>VLOOKUP(CONCATENATE($A150,".data"), 'Random noise 0'!$A$1:$AG$235, 31, FALSE)</f>
        <v>0.99783730999999998</v>
      </c>
      <c r="D150" s="17">
        <f>VLOOKUP(CONCATENATE($A150,".data"), 'Random noise 0'!$A$1:$AG$235, 33, FALSE)</f>
        <v>4.57414E-3</v>
      </c>
      <c r="E150" s="17">
        <f>VLOOKUP(CONCATENATE($A150,".data"), 'Random noise 0'!$A$1:$AG$235, 15, FALSE)</f>
        <v>11</v>
      </c>
      <c r="F150" s="17">
        <f>VLOOKUP(CONCATENATE($A150,".data"), 'Random noise 0'!$A$1:$AG$235, 17, FALSE)</f>
        <v>147</v>
      </c>
      <c r="G150" s="17" t="str">
        <f>VLOOKUP(CONCATENATE($A150,".data"), 'Random noise 0'!$A$1:$AG$235, 27, FALSE)</f>
        <v>-0.1886303*0.25**x0 + 0.36244588*sin(x1) + 1.32727716</v>
      </c>
      <c r="H150" s="17">
        <f t="shared" si="21"/>
        <v>0</v>
      </c>
      <c r="I150" s="17">
        <f t="shared" si="22"/>
        <v>0</v>
      </c>
      <c r="J150" s="4">
        <f t="shared" si="23"/>
        <v>0</v>
      </c>
      <c r="K150" s="3">
        <f>VLOOKUP(CONCATENATE($A150,".data"), 'Random noise 0.001'!$A$1:$AG$235, 31, FALSE)</f>
        <v>0.99782177000000005</v>
      </c>
      <c r="L150" s="17">
        <f>VLOOKUP(CONCATENATE($A150,".data"), 'Random noise 0.001'!$A$1:$AG$235, 33, FALSE)</f>
        <v>4.5905499999999997E-3</v>
      </c>
      <c r="M150" s="17">
        <f>VLOOKUP(CONCATENATE($A150,".data"), 'Random noise 0.001'!$A$1:$AG$235, 15, FALSE)</f>
        <v>11</v>
      </c>
      <c r="N150" s="17">
        <f>VLOOKUP(CONCATENATE($A150,".data"), 'Random noise 0.001'!$A$1:$AG$235, 17, FALSE)</f>
        <v>128.6</v>
      </c>
      <c r="O150" s="17" t="str">
        <f>VLOOKUP(CONCATENATE($A150,".data"), 'Random noise 0.001'!$A$1:$AG$235, 27, FALSE)</f>
        <v>-0.189*0.25**x0 + 0.362*sin(x1) + 1.328</v>
      </c>
      <c r="P150" s="17">
        <f t="shared" si="24"/>
        <v>0</v>
      </c>
      <c r="Q150" s="17">
        <f t="shared" si="25"/>
        <v>0</v>
      </c>
      <c r="R150" s="4">
        <f t="shared" si="26"/>
        <v>0</v>
      </c>
      <c r="S150" s="3">
        <f>VLOOKUP(CONCATENATE($A150,".data"), 'Random noise 0.01'!$A$1:$AG$235, 31, FALSE)</f>
        <v>0.99249071</v>
      </c>
      <c r="T150" s="17">
        <f>VLOOKUP(CONCATENATE($A150,".data"), 'Random noise 0.01'!$A$1:$AG$235, 33, FALSE)</f>
        <v>8.5233900000000005E-3</v>
      </c>
      <c r="U150" s="17">
        <f>VLOOKUP(CONCATENATE($A150,".data"), 'Random noise 0.01'!$A$1:$AG$235, 15, FALSE)</f>
        <v>11</v>
      </c>
      <c r="V150" s="17">
        <f>VLOOKUP(CONCATENATE($A150,".data"), 'Random noise 0.01'!$A$1:$AG$235, 17, FALSE)</f>
        <v>126.8</v>
      </c>
      <c r="W150" s="17" t="str">
        <f>VLOOKUP(CONCATENATE($A150,".data"), 'Random noise 0.01'!$A$1:$AG$235, 27, FALSE)</f>
        <v>-0.17*0.1**x0 + 0.36*sin(x1) + 1.3</v>
      </c>
      <c r="X150" s="17">
        <f t="shared" si="27"/>
        <v>0</v>
      </c>
      <c r="Y150" s="17">
        <f t="shared" si="28"/>
        <v>0</v>
      </c>
      <c r="Z150" s="4">
        <f t="shared" si="29"/>
        <v>0</v>
      </c>
    </row>
    <row r="151" spans="1:26" x14ac:dyDescent="0.25">
      <c r="A151" t="s">
        <v>1116</v>
      </c>
      <c r="B151" s="12" t="s">
        <v>1117</v>
      </c>
      <c r="C151" s="3">
        <f>VLOOKUP(CONCATENATE($A151,".data"), 'Random noise 0'!$A$1:$AG$235, 31, FALSE)</f>
        <v>0.99999998999999995</v>
      </c>
      <c r="D151" s="17">
        <f>VLOOKUP(CONCATENATE($A151,".data"), 'Random noise 0'!$A$1:$AG$235, 33, FALSE)</f>
        <v>807.34542668999995</v>
      </c>
      <c r="E151" s="17">
        <f>VLOOKUP(CONCATENATE($A151,".data"), 'Random noise 0'!$A$1:$AG$235, 15, FALSE)</f>
        <v>16</v>
      </c>
      <c r="F151" s="17">
        <f>VLOOKUP(CONCATENATE($A151,".data"), 'Random noise 0'!$A$1:$AG$235, 17, FALSE)</f>
        <v>199.9</v>
      </c>
      <c r="G151" s="17" t="str">
        <f>VLOOKUP(CONCATENATE($A151,".data"), 'Random noise 0'!$A$1:$AG$235, 27, FALSE)</f>
        <v>(-33.31433955*x1/sin(x1) + 2.89727551)/(x0**2*x1)</v>
      </c>
      <c r="H151" s="17">
        <f t="shared" si="21"/>
        <v>1</v>
      </c>
      <c r="I151" s="17">
        <f t="shared" si="22"/>
        <v>0</v>
      </c>
      <c r="J151" s="4">
        <f t="shared" si="23"/>
        <v>0</v>
      </c>
      <c r="K151" s="3">
        <f>VLOOKUP(CONCATENATE($A151,".data"), 'Random noise 0.001'!$A$1:$AG$235, 31, FALSE)</f>
        <v>-0.60816292999999999</v>
      </c>
      <c r="L151" s="17">
        <f>VLOOKUP(CONCATENATE($A151,".data"), 'Random noise 0.001'!$A$1:$AG$235, 33, FALSE)</f>
        <v>10952677.699304899</v>
      </c>
      <c r="M151" s="17">
        <f>VLOOKUP(CONCATENATE($A151,".data"), 'Random noise 0.001'!$A$1:$AG$235, 15, FALSE)</f>
        <v>7</v>
      </c>
      <c r="N151" s="17">
        <f>VLOOKUP(CONCATENATE($A151,".data"), 'Random noise 0.001'!$A$1:$AG$235, 17, FALSE)</f>
        <v>109.2</v>
      </c>
      <c r="O151" s="17" t="str">
        <f>VLOOKUP(CONCATENATE($A151,".data"), 'Random noise 0.001'!$A$1:$AG$235, 27, FALSE)</f>
        <v>36997.196 - 115.179/x0**2</v>
      </c>
      <c r="P151" s="17">
        <f t="shared" si="24"/>
        <v>0</v>
      </c>
      <c r="Q151" s="17">
        <f t="shared" si="25"/>
        <v>0</v>
      </c>
      <c r="R151" s="4">
        <f t="shared" si="26"/>
        <v>0</v>
      </c>
      <c r="S151" s="3">
        <f>VLOOKUP(CONCATENATE($A151,".data"), 'Random noise 0.01'!$A$1:$AG$235, 31, FALSE)</f>
        <v>0.26235174</v>
      </c>
      <c r="T151" s="17">
        <f>VLOOKUP(CONCATENATE($A151,".data"), 'Random noise 0.01'!$A$1:$AG$235, 33, FALSE)</f>
        <v>7417882.4241810003</v>
      </c>
      <c r="U151" s="17">
        <f>VLOOKUP(CONCATENATE($A151,".data"), 'Random noise 0.01'!$A$1:$AG$235, 15, FALSE)</f>
        <v>17</v>
      </c>
      <c r="V151" s="17">
        <f>VLOOKUP(CONCATENATE($A151,".data"), 'Random noise 0.01'!$A$1:$AG$235, 17, FALSE)</f>
        <v>136.4</v>
      </c>
      <c r="W151" s="17" t="str">
        <f>VLOOKUP(CONCATENATE($A151,".data"), 'Random noise 0.01'!$A$1:$AG$235, 27, FALSE)</f>
        <v>308442.17 + 11262.81/(x0*(x0 - sin(x0 - 10)))</v>
      </c>
      <c r="X151" s="17">
        <f t="shared" si="27"/>
        <v>0</v>
      </c>
      <c r="Y151" s="17">
        <f t="shared" si="28"/>
        <v>0</v>
      </c>
      <c r="Z151" s="4">
        <f t="shared" si="29"/>
        <v>0</v>
      </c>
    </row>
    <row r="152" spans="1:26" x14ac:dyDescent="0.25">
      <c r="A152" t="s">
        <v>1118</v>
      </c>
      <c r="B152" s="12" t="s">
        <v>1119</v>
      </c>
      <c r="C152" s="3">
        <f>VLOOKUP(CONCATENATE($A152,".data"), 'Random noise 0'!$A$1:$AG$235, 31, FALSE)</f>
        <v>0.99999875999999999</v>
      </c>
      <c r="D152" s="17">
        <f>VLOOKUP(CONCATENATE($A152,".data"), 'Random noise 0'!$A$1:$AG$235, 33, FALSE)</f>
        <v>0.21516762</v>
      </c>
      <c r="E152" s="17">
        <f>VLOOKUP(CONCATENATE($A152,".data"), 'Random noise 0'!$A$1:$AG$235, 15, FALSE)</f>
        <v>17</v>
      </c>
      <c r="F152" s="17">
        <f>VLOOKUP(CONCATENATE($A152,".data"), 'Random noise 0'!$A$1:$AG$235, 17, FALSE)</f>
        <v>196.2</v>
      </c>
      <c r="G152" s="17" t="str">
        <f>VLOOKUP(CONCATENATE($A152,".data"), 'Random noise 0'!$A$1:$AG$235, 27, FALSE)</f>
        <v>(-0.0067895*x0 + 0.78109911*x1**0.25 + 1.34770855*x1 + 1.02325267)/x0</v>
      </c>
      <c r="H152" s="17">
        <f t="shared" si="21"/>
        <v>1</v>
      </c>
      <c r="I152" s="17">
        <f t="shared" si="22"/>
        <v>0</v>
      </c>
      <c r="J152" s="4">
        <f t="shared" si="23"/>
        <v>0</v>
      </c>
      <c r="K152" s="3">
        <f>VLOOKUP(CONCATENATE($A152,".data"), 'Random noise 0.001'!$A$1:$AG$235, 31, FALSE)</f>
        <v>0.99999886999999998</v>
      </c>
      <c r="L152" s="17">
        <f>VLOOKUP(CONCATENATE($A152,".data"), 'Random noise 0.001'!$A$1:$AG$235, 33, FALSE)</f>
        <v>0.2059175</v>
      </c>
      <c r="M152" s="17">
        <f>VLOOKUP(CONCATENATE($A152,".data"), 'Random noise 0.001'!$A$1:$AG$235, 15, FALSE)</f>
        <v>11</v>
      </c>
      <c r="N152" s="17">
        <f>VLOOKUP(CONCATENATE($A152,".data"), 'Random noise 0.001'!$A$1:$AG$235, 17, FALSE)</f>
        <v>135.6</v>
      </c>
      <c r="O152" s="17" t="str">
        <f>VLOOKUP(CONCATENATE($A152,".data"), 'Random noise 0.001'!$A$1:$AG$235, 27, FALSE)</f>
        <v>0.162 + 1.159*exp(x1**0.5)/x0</v>
      </c>
      <c r="P152" s="17">
        <f t="shared" si="24"/>
        <v>1</v>
      </c>
      <c r="Q152" s="17">
        <f t="shared" si="25"/>
        <v>0</v>
      </c>
      <c r="R152" s="4">
        <f t="shared" si="26"/>
        <v>0</v>
      </c>
      <c r="S152" s="3">
        <f>VLOOKUP(CONCATENATE($A152,".data"), 'Random noise 0.01'!$A$1:$AG$235, 31, FALSE)</f>
        <v>0.99782769000000004</v>
      </c>
      <c r="T152" s="17">
        <f>VLOOKUP(CONCATENATE($A152,".data"), 'Random noise 0.01'!$A$1:$AG$235, 33, FALSE)</f>
        <v>9.0161593599999996</v>
      </c>
      <c r="U152" s="17">
        <f>VLOOKUP(CONCATENATE($A152,".data"), 'Random noise 0.01'!$A$1:$AG$235, 15, FALSE)</f>
        <v>12</v>
      </c>
      <c r="V152" s="17">
        <f>VLOOKUP(CONCATENATE($A152,".data"), 'Random noise 0.01'!$A$1:$AG$235, 17, FALSE)</f>
        <v>132.1</v>
      </c>
      <c r="W152" s="17" t="str">
        <f>VLOOKUP(CONCATENATE($A152,".data"), 'Random noise 0.01'!$A$1:$AG$235, 27, FALSE)</f>
        <v>(1.74*x0 + 1.38*x1 + 1.58)/x0</v>
      </c>
      <c r="X152" s="17">
        <f t="shared" si="27"/>
        <v>0</v>
      </c>
      <c r="Y152" s="17">
        <f t="shared" si="28"/>
        <v>0</v>
      </c>
      <c r="Z152" s="4">
        <f t="shared" si="29"/>
        <v>0</v>
      </c>
    </row>
    <row r="153" spans="1:26" x14ac:dyDescent="0.25">
      <c r="A153" t="s">
        <v>1120</v>
      </c>
      <c r="B153" s="12" t="s">
        <v>1121</v>
      </c>
      <c r="C153" s="3">
        <f>VLOOKUP(CONCATENATE($A153,".data"), 'Random noise 0'!$A$1:$AG$235, 31, FALSE)</f>
        <v>1</v>
      </c>
      <c r="D153" s="17">
        <f>VLOOKUP(CONCATENATE($A153,".data"), 'Random noise 0'!$A$1:$AG$235, 33, FALSE)</f>
        <v>0</v>
      </c>
      <c r="E153" s="17">
        <f>VLOOKUP(CONCATENATE($A153,".data"), 'Random noise 0'!$A$1:$AG$235, 15, FALSE)</f>
        <v>10</v>
      </c>
      <c r="F153" s="17">
        <f>VLOOKUP(CONCATENATE($A153,".data"), 'Random noise 0'!$A$1:$AG$235, 17, FALSE)</f>
        <v>3.7</v>
      </c>
      <c r="G153" s="17" t="str">
        <f>VLOOKUP(CONCATENATE($A153,".data"), 'Random noise 0'!$A$1:$AG$235, 27, FALSE)</f>
        <v>-x0**0.5 + x1**4 - 0.93098287</v>
      </c>
      <c r="H153" s="17">
        <f t="shared" si="21"/>
        <v>1</v>
      </c>
      <c r="I153" s="17">
        <f t="shared" si="22"/>
        <v>1</v>
      </c>
      <c r="J153" s="4">
        <f t="shared" si="23"/>
        <v>1</v>
      </c>
      <c r="K153" s="3">
        <f>VLOOKUP(CONCATENATE($A153,".data"), 'Random noise 0.001'!$A$1:$AG$235, 31, FALSE)</f>
        <v>1</v>
      </c>
      <c r="L153" s="17">
        <f>VLOOKUP(CONCATENATE($A153,".data"), 'Random noise 0.001'!$A$1:$AG$235, 33, FALSE)</f>
        <v>1.713E-5</v>
      </c>
      <c r="M153" s="17">
        <f>VLOOKUP(CONCATENATE($A153,".data"), 'Random noise 0.001'!$A$1:$AG$235, 15, FALSE)</f>
        <v>10</v>
      </c>
      <c r="N153" s="17">
        <f>VLOOKUP(CONCATENATE($A153,".data"), 'Random noise 0.001'!$A$1:$AG$235, 17, FALSE)</f>
        <v>3.6</v>
      </c>
      <c r="O153" s="17" t="str">
        <f>VLOOKUP(CONCATENATE($A153,".data"), 'Random noise 0.001'!$A$1:$AG$235, 27, FALSE)</f>
        <v>-x0**0.5 + x1**4 - 0.931</v>
      </c>
      <c r="P153" s="17">
        <f t="shared" si="24"/>
        <v>1</v>
      </c>
      <c r="Q153" s="17" t="str">
        <f t="shared" si="25"/>
        <v>?</v>
      </c>
      <c r="R153" s="4">
        <v>1</v>
      </c>
      <c r="S153" s="3">
        <f>VLOOKUP(CONCATENATE($A153,".data"), 'Random noise 0.01'!$A$1:$AG$235, 31, FALSE)</f>
        <v>0.99999258999999996</v>
      </c>
      <c r="T153" s="17">
        <f>VLOOKUP(CONCATENATE($A153,".data"), 'Random noise 0.01'!$A$1:$AG$235, 33, FALSE)</f>
        <v>9.8287000000000005E-4</v>
      </c>
      <c r="U153" s="17">
        <f>VLOOKUP(CONCATENATE($A153,".data"), 'Random noise 0.01'!$A$1:$AG$235, 15, FALSE)</f>
        <v>10</v>
      </c>
      <c r="V153" s="17">
        <f>VLOOKUP(CONCATENATE($A153,".data"), 'Random noise 0.01'!$A$1:$AG$235, 17, FALSE)</f>
        <v>3.6</v>
      </c>
      <c r="W153" s="17" t="str">
        <f>VLOOKUP(CONCATENATE($A153,".data"), 'Random noise 0.01'!$A$1:$AG$235, 27, FALSE)</f>
        <v>-x0**0.5 + x1**4 - 0.93</v>
      </c>
      <c r="X153" s="17">
        <f t="shared" si="27"/>
        <v>1</v>
      </c>
      <c r="Y153" s="17" t="str">
        <f t="shared" si="28"/>
        <v>?</v>
      </c>
      <c r="Z153" s="4">
        <v>1</v>
      </c>
    </row>
    <row r="154" spans="1:26" x14ac:dyDescent="0.25">
      <c r="A154" t="s">
        <v>1122</v>
      </c>
      <c r="B154" s="12" t="s">
        <v>1123</v>
      </c>
      <c r="C154" s="3">
        <f>VLOOKUP(CONCATENATE($A154,".data"), 'Random noise 0'!$A$1:$AG$235, 31, FALSE)</f>
        <v>0.30090812</v>
      </c>
      <c r="D154" s="17">
        <f>VLOOKUP(CONCATENATE($A154,".data"), 'Random noise 0'!$A$1:$AG$235, 33, FALSE)</f>
        <v>0.59060018000000003</v>
      </c>
      <c r="E154" s="17">
        <f>VLOOKUP(CONCATENATE($A154,".data"), 'Random noise 0'!$A$1:$AG$235, 15, FALSE)</f>
        <v>47</v>
      </c>
      <c r="F154" s="17">
        <f>VLOOKUP(CONCATENATE($A154,".data"), 'Random noise 0'!$A$1:$AG$235, 17, FALSE)</f>
        <v>227.7</v>
      </c>
      <c r="G154" s="17" t="str">
        <f>VLOOKUP(CONCATENATE($A154,".data"), 'Random noise 0'!$A$1:$AG$235, 27, FALSE)</f>
        <v>1.00389845*0.5**x2*x0 - 8.13283099*0.5**x2 + 2.46647646*x1**2*sin(x2**(-0.5))**20 - 0.97115227*x1 - 0.8952927*x2*(x0 - x1 + 4)**sin(1/(x2*(x0 + x2)**0.5)) + 7.02981039</v>
      </c>
      <c r="H154" s="17">
        <f t="shared" si="21"/>
        <v>0</v>
      </c>
      <c r="I154" s="17">
        <f t="shared" si="22"/>
        <v>0</v>
      </c>
      <c r="J154" s="4">
        <f t="shared" si="23"/>
        <v>0</v>
      </c>
      <c r="K154" s="3">
        <f>VLOOKUP(CONCATENATE($A154,".data"), 'Random noise 0.001'!$A$1:$AG$235, 31, FALSE)</f>
        <v>0.30077875999999998</v>
      </c>
      <c r="L154" s="17">
        <f>VLOOKUP(CONCATENATE($A154,".data"), 'Random noise 0.001'!$A$1:$AG$235, 33, FALSE)</f>
        <v>0.59065482000000002</v>
      </c>
      <c r="M154" s="17">
        <f>VLOOKUP(CONCATENATE($A154,".data"), 'Random noise 0.001'!$A$1:$AG$235, 15, FALSE)</f>
        <v>47</v>
      </c>
      <c r="N154" s="17">
        <f>VLOOKUP(CONCATENATE($A154,".data"), 'Random noise 0.001'!$A$1:$AG$235, 17, FALSE)</f>
        <v>199.4</v>
      </c>
      <c r="O154" s="17" t="str">
        <f>VLOOKUP(CONCATENATE($A154,".data"), 'Random noise 0.001'!$A$1:$AG$235, 27, FALSE)</f>
        <v>1.004*0.5**x2*x0 - 8.133*0.5**x2 + 2.466*x1**2*sin(x2**(-0.5))**20 - 0.971*x1 - 0.896*x2*(x0 - x1 + 4)**sin(1/(x2*(x0 + x2)**0.5)) + 7.031</v>
      </c>
      <c r="P154" s="17">
        <f t="shared" si="24"/>
        <v>0</v>
      </c>
      <c r="Q154" s="17">
        <f t="shared" si="25"/>
        <v>0</v>
      </c>
      <c r="R154" s="4">
        <f t="shared" si="26"/>
        <v>0</v>
      </c>
      <c r="S154" s="3">
        <f>VLOOKUP(CONCATENATE($A154,".data"), 'Random noise 0.01'!$A$1:$AG$235, 31, FALSE)</f>
        <v>0.30114381000000001</v>
      </c>
      <c r="T154" s="17">
        <f>VLOOKUP(CONCATENATE($A154,".data"), 'Random noise 0.01'!$A$1:$AG$235, 33, FALSE)</f>
        <v>0.59050060999999998</v>
      </c>
      <c r="U154" s="17">
        <f>VLOOKUP(CONCATENATE($A154,".data"), 'Random noise 0.01'!$A$1:$AG$235, 15, FALSE)</f>
        <v>46</v>
      </c>
      <c r="V154" s="17">
        <f>VLOOKUP(CONCATENATE($A154,".data"), 'Random noise 0.01'!$A$1:$AG$235, 17, FALSE)</f>
        <v>195.4</v>
      </c>
      <c r="W154" s="17" t="str">
        <f>VLOOKUP(CONCATENATE($A154,".data"), 'Random noise 0.01'!$A$1:$AG$235, 27, FALSE)</f>
        <v>0.5**x2*x0 - 8.14*0.5**x2 + 2.46*x1**2*sin(x2**(-0.5))**20 - 0.97*x1 - 0.9*x2*(x0 - x1 + 4)**sin(1/(x2*(x0 + x2)**0.5)) + 7.04</v>
      </c>
      <c r="X154" s="17">
        <f t="shared" si="27"/>
        <v>0</v>
      </c>
      <c r="Y154" s="17">
        <f t="shared" si="28"/>
        <v>0</v>
      </c>
      <c r="Z154" s="4">
        <f t="shared" si="29"/>
        <v>0</v>
      </c>
    </row>
    <row r="155" spans="1:26" x14ac:dyDescent="0.25">
      <c r="A155" t="s">
        <v>1124</v>
      </c>
      <c r="B155" s="12" t="s">
        <v>1125</v>
      </c>
      <c r="C155" s="3">
        <f>VLOOKUP(CONCATENATE($A155,".data"), 'Random noise 0'!$A$1:$AG$235, 31, FALSE)</f>
        <v>1</v>
      </c>
      <c r="D155" s="17">
        <f>VLOOKUP(CONCATENATE($A155,".data"), 'Random noise 0'!$A$1:$AG$235, 33, FALSE)</f>
        <v>0</v>
      </c>
      <c r="E155" s="17">
        <f>VLOOKUP(CONCATENATE($A155,".data"), 'Random noise 0'!$A$1:$AG$235, 15, FALSE)</f>
        <v>9</v>
      </c>
      <c r="F155" s="17">
        <f>VLOOKUP(CONCATENATE($A155,".data"), 'Random noise 0'!$A$1:$AG$235, 17, FALSE)</f>
        <v>3</v>
      </c>
      <c r="G155" s="17" t="str">
        <f>VLOOKUP(CONCATENATE($A155,".data"), 'Random noise 0'!$A$1:$AG$235, 27, FALSE)</f>
        <v>x0**2 - x1**2</v>
      </c>
      <c r="H155" s="17">
        <f t="shared" si="21"/>
        <v>1</v>
      </c>
      <c r="I155" s="17">
        <f t="shared" si="22"/>
        <v>1</v>
      </c>
      <c r="J155" s="4">
        <f t="shared" si="23"/>
        <v>1</v>
      </c>
      <c r="K155" s="3">
        <f>VLOOKUP(CONCATENATE($A155,".data"), 'Random noise 0.001'!$A$1:$AG$235, 31, FALSE)</f>
        <v>1</v>
      </c>
      <c r="L155" s="17">
        <f>VLOOKUP(CONCATENATE($A155,".data"), 'Random noise 0.001'!$A$1:$AG$235, 33, FALSE)</f>
        <v>0</v>
      </c>
      <c r="M155" s="17">
        <f>VLOOKUP(CONCATENATE($A155,".data"), 'Random noise 0.001'!$A$1:$AG$235, 15, FALSE)</f>
        <v>9</v>
      </c>
      <c r="N155" s="17">
        <f>VLOOKUP(CONCATENATE($A155,".data"), 'Random noise 0.001'!$A$1:$AG$235, 17, FALSE)</f>
        <v>2.7</v>
      </c>
      <c r="O155" s="17" t="str">
        <f>VLOOKUP(CONCATENATE($A155,".data"), 'Random noise 0.001'!$A$1:$AG$235, 27, FALSE)</f>
        <v>x0**2 - x1**2</v>
      </c>
      <c r="P155" s="17">
        <f t="shared" si="24"/>
        <v>1</v>
      </c>
      <c r="Q155" s="17">
        <f t="shared" si="25"/>
        <v>1</v>
      </c>
      <c r="R155" s="4">
        <f t="shared" si="26"/>
        <v>1</v>
      </c>
      <c r="S155" s="3">
        <f>VLOOKUP(CONCATENATE($A155,".data"), 'Random noise 0.01'!$A$1:$AG$235, 31, FALSE)</f>
        <v>1</v>
      </c>
      <c r="T155" s="17">
        <f>VLOOKUP(CONCATENATE($A155,".data"), 'Random noise 0.01'!$A$1:$AG$235, 33, FALSE)</f>
        <v>0</v>
      </c>
      <c r="U155" s="17">
        <f>VLOOKUP(CONCATENATE($A155,".data"), 'Random noise 0.01'!$A$1:$AG$235, 15, FALSE)</f>
        <v>9</v>
      </c>
      <c r="V155" s="17">
        <f>VLOOKUP(CONCATENATE($A155,".data"), 'Random noise 0.01'!$A$1:$AG$235, 17, FALSE)</f>
        <v>2.6</v>
      </c>
      <c r="W155" s="17" t="str">
        <f>VLOOKUP(CONCATENATE($A155,".data"), 'Random noise 0.01'!$A$1:$AG$235, 27, FALSE)</f>
        <v>x0**2 - x1**2</v>
      </c>
      <c r="X155" s="17">
        <f t="shared" si="27"/>
        <v>1</v>
      </c>
      <c r="Y155" s="17">
        <f t="shared" si="28"/>
        <v>1</v>
      </c>
      <c r="Z155" s="4">
        <f t="shared" si="29"/>
        <v>1</v>
      </c>
    </row>
    <row r="156" spans="1:26" x14ac:dyDescent="0.25">
      <c r="A156" t="s">
        <v>1126</v>
      </c>
      <c r="B156" s="12" t="s">
        <v>1127</v>
      </c>
      <c r="C156" s="3">
        <f>VLOOKUP(CONCATENATE($A156,".data"), 'Random noise 0'!$A$1:$AG$235, 31, FALSE)</f>
        <v>-37.866456880000001</v>
      </c>
      <c r="D156" s="17">
        <f>VLOOKUP(CONCATENATE($A156,".data"), 'Random noise 0'!$A$1:$AG$235, 33, FALSE)</f>
        <v>8474600.0806401297</v>
      </c>
      <c r="E156" s="17">
        <f>VLOOKUP(CONCATENATE($A156,".data"), 'Random noise 0'!$A$1:$AG$235, 15, FALSE)</f>
        <v>91</v>
      </c>
      <c r="F156" s="17">
        <f>VLOOKUP(CONCATENATE($A156,".data"), 'Random noise 0'!$A$1:$AG$235, 17, FALSE)</f>
        <v>300.5</v>
      </c>
      <c r="G156" s="17" t="str">
        <f>VLOOKUP(CONCATENATE($A156,".data"), 'Random noise 0'!$A$1:$AG$235, 27, FALSE)</f>
        <v>-7603.68124156*x0**0.5 - 500.43734169*log(1/(x0*x2))*sin(x2) + 5681.79636374*sin(x0) + 2860.52305579 + 380.28840671*(-x1*x2**2 + x1*x2/x0)**0.5/(x1 + sin(x2))**2 + 7.87845853/x2 + 0.39083892/(x2**2*sin(x0)**2) - 106.93299875*sin(x1**0.5)/(x0*(x1 + sin(x2))**2) - 4.28559935/(x0*x2) - 0.58462482/(x0*x2**2)</v>
      </c>
      <c r="H156" s="17">
        <f t="shared" si="21"/>
        <v>0</v>
      </c>
      <c r="I156" s="17">
        <f t="shared" si="22"/>
        <v>0</v>
      </c>
      <c r="J156" s="4">
        <f t="shared" si="23"/>
        <v>0</v>
      </c>
      <c r="K156" s="3">
        <f>VLOOKUP(CONCATENATE($A156,".data"), 'Random noise 0.001'!$A$1:$AG$235, 31, FALSE)</f>
        <v>-8.80762511</v>
      </c>
      <c r="L156" s="17">
        <f>VLOOKUP(CONCATENATE($A156,".data"), 'Random noise 0.001'!$A$1:$AG$235, 33, FALSE)</f>
        <v>4257098.1732421201</v>
      </c>
      <c r="M156" s="17">
        <f>VLOOKUP(CONCATENATE($A156,".data"), 'Random noise 0.001'!$A$1:$AG$235, 15, FALSE)</f>
        <v>35</v>
      </c>
      <c r="N156" s="17">
        <f>VLOOKUP(CONCATENATE($A156,".data"), 'Random noise 0.001'!$A$1:$AG$235, 17, FALSE)</f>
        <v>214.9</v>
      </c>
      <c r="O156" s="17" t="str">
        <f>VLOOKUP(CONCATENATE($A156,".data"), 'Random noise 0.001'!$A$1:$AG$235, 27, FALSE)</f>
        <v>-1.043*x1/x2**2 - 599.222*x2 + 518.838 + 0.125/(x2**2*(x0 + x2)**2) - 4.18/x1 + 0.388*x1/(x0**2*x2**2)</v>
      </c>
      <c r="P156" s="17">
        <f t="shared" si="24"/>
        <v>0</v>
      </c>
      <c r="Q156" s="17">
        <f t="shared" si="25"/>
        <v>0</v>
      </c>
      <c r="R156" s="4">
        <f t="shared" si="26"/>
        <v>0</v>
      </c>
      <c r="S156" s="3">
        <f>VLOOKUP(CONCATENATE($A156,".data"), 'Random noise 0.01'!$A$1:$AG$235, 31, FALSE)</f>
        <v>-3.51289447</v>
      </c>
      <c r="T156" s="17">
        <f>VLOOKUP(CONCATENATE($A156,".data"), 'Random noise 0.01'!$A$1:$AG$235, 33, FALSE)</f>
        <v>2887748.2287309999</v>
      </c>
      <c r="U156" s="17">
        <f>VLOOKUP(CONCATENATE($A156,".data"), 'Random noise 0.01'!$A$1:$AG$235, 15, FALSE)</f>
        <v>35</v>
      </c>
      <c r="V156" s="17">
        <f>VLOOKUP(CONCATENATE($A156,".data"), 'Random noise 0.01'!$A$1:$AG$235, 17, FALSE)</f>
        <v>196.2</v>
      </c>
      <c r="W156" s="17" t="str">
        <f>VLOOKUP(CONCATENATE($A156,".data"), 'Random noise 0.01'!$A$1:$AG$235, 27, FALSE)</f>
        <v>-2489.41*sin(1/x2) + 3080.3 - 3.96/x2**2 - 38.71/x1 + 2.6/(x0*x2**2) + 0.27*x1/(x0**2*x2**2)</v>
      </c>
      <c r="X156" s="17">
        <f t="shared" si="27"/>
        <v>0</v>
      </c>
      <c r="Y156" s="17">
        <f t="shared" si="28"/>
        <v>0</v>
      </c>
      <c r="Z156" s="4">
        <f t="shared" si="29"/>
        <v>0</v>
      </c>
    </row>
    <row r="157" spans="1:26" x14ac:dyDescent="0.25">
      <c r="A157" t="s">
        <v>1128</v>
      </c>
      <c r="B157" s="12" t="s">
        <v>1129</v>
      </c>
      <c r="C157" s="3">
        <f>VLOOKUP(CONCATENATE($A157,".data"), 'Random noise 0'!$A$1:$AG$235, 31, FALSE)</f>
        <v>1</v>
      </c>
      <c r="D157" s="17">
        <f>VLOOKUP(CONCATENATE($A157,".data"), 'Random noise 0'!$A$1:$AG$235, 33, FALSE)</f>
        <v>6.04139420999683E+30</v>
      </c>
      <c r="E157" s="17">
        <f>VLOOKUP(CONCATENATE($A157,".data"), 'Random noise 0'!$A$1:$AG$235, 15, FALSE)</f>
        <v>15</v>
      </c>
      <c r="F157" s="17">
        <f>VLOOKUP(CONCATENATE($A157,".data"), 'Random noise 0'!$A$1:$AG$235, 17, FALSE)</f>
        <v>127</v>
      </c>
      <c r="G157" s="17" t="str">
        <f>VLOOKUP(CONCATENATE($A157,".data"), 'Random noise 0'!$A$1:$AG$235, 27, FALSE)</f>
        <v>26881171418161400000000000000000000000000000/(x0**2)**0.5 - 1344058570908070000000000000000/(x0 + 3.14159265)</v>
      </c>
      <c r="H157" s="17">
        <f t="shared" si="21"/>
        <v>1</v>
      </c>
      <c r="I157" s="17">
        <f t="shared" si="22"/>
        <v>0</v>
      </c>
      <c r="J157" s="4">
        <f t="shared" si="23"/>
        <v>0</v>
      </c>
      <c r="K157" s="3">
        <f>VLOOKUP(CONCATENATE($A157,".data"), 'Random noise 0.001'!$A$1:$AG$235, 31, FALSE)</f>
        <v>0.99981808000000005</v>
      </c>
      <c r="L157" s="17">
        <f>VLOOKUP(CONCATENATE($A157,".data"), 'Random noise 0.001'!$A$1:$AG$235, 33, FALSE)</f>
        <v>4.7438370314509699E+43</v>
      </c>
      <c r="M157" s="17">
        <f>VLOOKUP(CONCATENATE($A157,".data"), 'Random noise 0.001'!$A$1:$AG$235, 15, FALSE)</f>
        <v>19</v>
      </c>
      <c r="N157" s="17">
        <f>VLOOKUP(CONCATENATE($A157,".data"), 'Random noise 0.001'!$A$1:$AG$235, 17, FALSE)</f>
        <v>128.9</v>
      </c>
      <c r="O157" s="17" t="str">
        <f>VLOOKUP(CONCATENATE($A157,".data"), 'Random noise 0.001'!$A$1:$AG$235, 27, FALSE)</f>
        <v>-1874489029793630000000000000000000000000000*x1**x0*x2 + 1530053671315510000000000000000000000000000 - 84630949756157600000000000000000000000000*x2/x1 + 26876645838507300000000000000000000000000000/x0</v>
      </c>
      <c r="P157" s="17">
        <f t="shared" si="24"/>
        <v>1</v>
      </c>
      <c r="Q157" s="17">
        <f t="shared" si="25"/>
        <v>0</v>
      </c>
      <c r="R157" s="4">
        <f t="shared" si="26"/>
        <v>0</v>
      </c>
      <c r="S157" s="3">
        <f>VLOOKUP(CONCATENATE($A157,".data"), 'Random noise 0.01'!$A$1:$AG$235, 31, FALSE)</f>
        <v>0.99996220999999996</v>
      </c>
      <c r="T157" s="17">
        <f>VLOOKUP(CONCATENATE($A157,".data"), 'Random noise 0.01'!$A$1:$AG$235, 33, FALSE)</f>
        <v>2.16195574738281E+43</v>
      </c>
      <c r="U157" s="17">
        <f>VLOOKUP(CONCATENATE($A157,".data"), 'Random noise 0.01'!$A$1:$AG$235, 15, FALSE)</f>
        <v>18</v>
      </c>
      <c r="V157" s="17">
        <f>VLOOKUP(CONCATENATE($A157,".data"), 'Random noise 0.01'!$A$1:$AG$235, 17, FALSE)</f>
        <v>122.7</v>
      </c>
      <c r="W157" s="17" t="str">
        <f>VLOOKUP(CONCATENATE($A157,".data"), 'Random noise 0.01'!$A$1:$AG$235, 27, FALSE)</f>
        <v>-15685684478323500000000000000000000000000000/x1**0.25 - 15685684478323500000000000000000000000000000*x1 - 17190929190886600000000000000000000000000000*x2 + 44225095918730300000000000000000000000000000 + 26734395312178200000000000000000000000000000/x0</v>
      </c>
      <c r="X157" s="17">
        <f t="shared" si="27"/>
        <v>1</v>
      </c>
      <c r="Y157" s="17">
        <f t="shared" si="28"/>
        <v>0</v>
      </c>
      <c r="Z157" s="4">
        <f t="shared" si="29"/>
        <v>0</v>
      </c>
    </row>
    <row r="158" spans="1:26" x14ac:dyDescent="0.25">
      <c r="A158" t="s">
        <v>1130</v>
      </c>
      <c r="B158" s="12" t="s">
        <v>1131</v>
      </c>
      <c r="C158" s="3">
        <f>VLOOKUP(CONCATENATE($A158,".data"), 'Random noise 0'!$A$1:$AG$235, 31, FALSE)</f>
        <v>0.99999958</v>
      </c>
      <c r="D158" s="17">
        <f>VLOOKUP(CONCATENATE($A158,".data"), 'Random noise 0'!$A$1:$AG$235, 33, FALSE)</f>
        <v>9.2973000000000003E-4</v>
      </c>
      <c r="E158" s="17">
        <f>VLOOKUP(CONCATENATE($A158,".data"), 'Random noise 0'!$A$1:$AG$235, 15, FALSE)</f>
        <v>13</v>
      </c>
      <c r="F158" s="17">
        <f>VLOOKUP(CONCATENATE($A158,".data"), 'Random noise 0'!$A$1:$AG$235, 17, FALSE)</f>
        <v>148.5</v>
      </c>
      <c r="G158" s="17" t="str">
        <f>VLOOKUP(CONCATENATE($A158,".data"), 'Random noise 0'!$A$1:$AG$235, 27, FALSE)</f>
        <v>0.99997711*log(x0*x2) + 2.04830863*sin(cos(x1)) - 2.88066564</v>
      </c>
      <c r="H158" s="17">
        <f t="shared" si="21"/>
        <v>1</v>
      </c>
      <c r="I158" s="17" t="str">
        <f t="shared" si="22"/>
        <v>?</v>
      </c>
      <c r="J158" s="4">
        <v>0</v>
      </c>
      <c r="K158" s="3">
        <f>VLOOKUP(CONCATENATE($A158,".data"), 'Random noise 0.001'!$A$1:$AG$235, 31, FALSE)</f>
        <v>0.99996814999999994</v>
      </c>
      <c r="L158" s="17">
        <f>VLOOKUP(CONCATENATE($A158,".data"), 'Random noise 0.001'!$A$1:$AG$235, 33, FALSE)</f>
        <v>8.0653300000000008E-3</v>
      </c>
      <c r="M158" s="17">
        <f>VLOOKUP(CONCATENATE($A158,".data"), 'Random noise 0.001'!$A$1:$AG$235, 15, FALSE)</f>
        <v>15</v>
      </c>
      <c r="N158" s="17">
        <f>VLOOKUP(CONCATENATE($A158,".data"), 'Random noise 0.001'!$A$1:$AG$235, 17, FALSE)</f>
        <v>5.5</v>
      </c>
      <c r="O158" s="17" t="str">
        <f>VLOOKUP(CONCATENATE($A158,".data"), 'Random noise 0.001'!$A$1:$AG$235, 27, FALSE)</f>
        <v>-0.656*x1**2 + 1.001*log(x0) + 0.998*log(x2) - 1.148</v>
      </c>
      <c r="P158" s="17">
        <f t="shared" si="24"/>
        <v>1</v>
      </c>
      <c r="Q158" s="17">
        <f t="shared" si="25"/>
        <v>0</v>
      </c>
      <c r="R158" s="4">
        <f t="shared" si="26"/>
        <v>0</v>
      </c>
      <c r="S158" s="3">
        <f>VLOOKUP(CONCATENATE($A158,".data"), 'Random noise 0.01'!$A$1:$AG$235, 31, FALSE)</f>
        <v>0.99989570999999999</v>
      </c>
      <c r="T158" s="17">
        <f>VLOOKUP(CONCATENATE($A158,".data"), 'Random noise 0.01'!$A$1:$AG$235, 33, FALSE)</f>
        <v>1.4595199999999999E-2</v>
      </c>
      <c r="U158" s="17">
        <f>VLOOKUP(CONCATENATE($A158,".data"), 'Random noise 0.01'!$A$1:$AG$235, 15, FALSE)</f>
        <v>13</v>
      </c>
      <c r="V158" s="17">
        <f>VLOOKUP(CONCATENATE($A158,".data"), 'Random noise 0.01'!$A$1:$AG$235, 17, FALSE)</f>
        <v>5.6</v>
      </c>
      <c r="W158" s="17" t="str">
        <f>VLOOKUP(CONCATENATE($A158,".data"), 'Random noise 0.01'!$A$1:$AG$235, 27, FALSE)</f>
        <v>-0.66*x1**2 + log(x0) + 0.99*log(x2) - 1.15</v>
      </c>
      <c r="X158" s="17">
        <f t="shared" si="27"/>
        <v>1</v>
      </c>
      <c r="Y158" s="17">
        <f t="shared" si="28"/>
        <v>0</v>
      </c>
      <c r="Z158" s="4">
        <f t="shared" si="29"/>
        <v>0</v>
      </c>
    </row>
    <row r="159" spans="1:26" x14ac:dyDescent="0.25">
      <c r="A159" t="s">
        <v>1132</v>
      </c>
      <c r="B159" s="12" t="s">
        <v>1133</v>
      </c>
      <c r="C159" s="3">
        <f>VLOOKUP(CONCATENATE($A159,".data"), 'Random noise 0'!$A$1:$AG$235, 31, FALSE)</f>
        <v>1</v>
      </c>
      <c r="D159" s="17">
        <f>VLOOKUP(CONCATENATE($A159,".data"), 'Random noise 0'!$A$1:$AG$235, 33, FALSE)</f>
        <v>0</v>
      </c>
      <c r="E159" s="17">
        <f>VLOOKUP(CONCATENATE($A159,".data"), 'Random noise 0'!$A$1:$AG$235, 15, FALSE)</f>
        <v>12</v>
      </c>
      <c r="F159" s="17">
        <f>VLOOKUP(CONCATENATE($A159,".data"), 'Random noise 0'!$A$1:$AG$235, 17, FALSE)</f>
        <v>19</v>
      </c>
      <c r="G159" s="17" t="str">
        <f>VLOOKUP(CONCATENATE($A159,".data"), 'Random noise 0'!$A$1:$AG$235, 27, FALSE)</f>
        <v>x0*x2*x3**0.5 + exp(x3*sin(x1))</v>
      </c>
      <c r="H159" s="17">
        <f t="shared" si="21"/>
        <v>1</v>
      </c>
      <c r="I159" s="17">
        <f t="shared" si="22"/>
        <v>1</v>
      </c>
      <c r="J159" s="4">
        <f t="shared" si="23"/>
        <v>1</v>
      </c>
      <c r="K159" s="3">
        <f>VLOOKUP(CONCATENATE($A159,".data"), 'Random noise 0.001'!$A$1:$AG$235, 31, FALSE)</f>
        <v>0.99998620999999999</v>
      </c>
      <c r="L159" s="17">
        <f>VLOOKUP(CONCATENATE($A159,".data"), 'Random noise 0.001'!$A$1:$AG$235, 33, FALSE)</f>
        <v>1.31763E-3</v>
      </c>
      <c r="M159" s="17">
        <f>VLOOKUP(CONCATENATE($A159,".data"), 'Random noise 0.001'!$A$1:$AG$235, 15, FALSE)</f>
        <v>14</v>
      </c>
      <c r="N159" s="17">
        <f>VLOOKUP(CONCATENATE($A159,".data"), 'Random noise 0.001'!$A$1:$AG$235, 17, FALSE)</f>
        <v>16.899999999999999</v>
      </c>
      <c r="O159" s="17" t="str">
        <f>VLOOKUP(CONCATENATE($A159,".data"), 'Random noise 0.001'!$A$1:$AG$235, 27, FALSE)</f>
        <v>x0*x2*x3**0.5 + 0.999*exp(x3*sin(x1))</v>
      </c>
      <c r="P159" s="17">
        <f t="shared" si="24"/>
        <v>1</v>
      </c>
      <c r="Q159" s="17">
        <f t="shared" si="25"/>
        <v>0</v>
      </c>
      <c r="R159" s="4">
        <f t="shared" si="26"/>
        <v>0</v>
      </c>
      <c r="S159" s="3">
        <f>VLOOKUP(CONCATENATE($A159,".data"), 'Random noise 0.01'!$A$1:$AG$235, 31, FALSE)</f>
        <v>0.99267925999999995</v>
      </c>
      <c r="T159" s="17">
        <f>VLOOKUP(CONCATENATE($A159,".data"), 'Random noise 0.01'!$A$1:$AG$235, 33, FALSE)</f>
        <v>3.0356649999999999E-2</v>
      </c>
      <c r="U159" s="17">
        <f>VLOOKUP(CONCATENATE($A159,".data"), 'Random noise 0.01'!$A$1:$AG$235, 15, FALSE)</f>
        <v>12</v>
      </c>
      <c r="V159" s="17">
        <f>VLOOKUP(CONCATENATE($A159,".data"), 'Random noise 0.01'!$A$1:$AG$235, 17, FALSE)</f>
        <v>5.7</v>
      </c>
      <c r="W159" s="17" t="str">
        <f>VLOOKUP(CONCATENATE($A159,".data"), 'Random noise 0.01'!$A$1:$AG$235, 27, FALSE)</f>
        <v>0.41*x0*x2*exp(x3) + 1.23*x1*x3 + 0.97</v>
      </c>
      <c r="X159" s="17">
        <f t="shared" si="27"/>
        <v>0</v>
      </c>
      <c r="Y159" s="17">
        <f t="shared" si="28"/>
        <v>0</v>
      </c>
      <c r="Z159" s="4">
        <f t="shared" si="29"/>
        <v>0</v>
      </c>
    </row>
    <row r="160" spans="1:26" x14ac:dyDescent="0.25">
      <c r="A160" t="s">
        <v>1134</v>
      </c>
      <c r="B160" s="12" t="s">
        <v>1135</v>
      </c>
      <c r="C160" s="3">
        <f>VLOOKUP(CONCATENATE($A160,".data"), 'Random noise 0'!$A$1:$AG$235, 31, FALSE)</f>
        <v>-5619.3023979</v>
      </c>
      <c r="D160" s="17">
        <f>VLOOKUP(CONCATENATE($A160,".data"), 'Random noise 0'!$A$1:$AG$235, 33, FALSE)</f>
        <v>3.1207982099999998</v>
      </c>
      <c r="E160" s="17">
        <f>VLOOKUP(CONCATENATE($A160,".data"), 'Random noise 0'!$A$1:$AG$235, 15, FALSE)</f>
        <v>35</v>
      </c>
      <c r="F160" s="17">
        <f>VLOOKUP(CONCATENATE($A160,".data"), 'Random noise 0'!$A$1:$AG$235, 17, FALSE)</f>
        <v>228.8</v>
      </c>
      <c r="G160" s="17" t="str">
        <f>VLOOKUP(CONCATENATE($A160,".data"), 'Random noise 0'!$A$1:$AG$235, 27, FALSE)</f>
        <v>(0.02769073*x0*x2*x3 - 0.0138663*x0*x3 + x1*(0.0988669*x0*x3*log(x1) + 0.04025626*cos(x0**2*x3/x1) + 0.96673717))/x1</v>
      </c>
      <c r="H160" s="17">
        <f t="shared" si="21"/>
        <v>0</v>
      </c>
      <c r="I160" s="17">
        <f t="shared" si="22"/>
        <v>0</v>
      </c>
      <c r="J160" s="4">
        <f t="shared" si="23"/>
        <v>0</v>
      </c>
      <c r="K160" s="3">
        <f>VLOOKUP(CONCATENATE($A160,".data"), 'Random noise 0.001'!$A$1:$AG$235, 31, FALSE)</f>
        <v>-5696.39967308</v>
      </c>
      <c r="L160" s="17">
        <f>VLOOKUP(CONCATENATE($A160,".data"), 'Random noise 0.001'!$A$1:$AG$235, 33, FALSE)</f>
        <v>3.1421302899999999</v>
      </c>
      <c r="M160" s="17">
        <f>VLOOKUP(CONCATENATE($A160,".data"), 'Random noise 0.001'!$A$1:$AG$235, 15, FALSE)</f>
        <v>35</v>
      </c>
      <c r="N160" s="17">
        <f>VLOOKUP(CONCATENATE($A160,".data"), 'Random noise 0.001'!$A$1:$AG$235, 17, FALSE)</f>
        <v>195.4</v>
      </c>
      <c r="O160" s="17" t="str">
        <f>VLOOKUP(CONCATENATE($A160,".data"), 'Random noise 0.001'!$A$1:$AG$235, 27, FALSE)</f>
        <v>(0.028*x0*x2*x3 - 0.014*x0*x3 + x1*(0.099*x0*x3*log(x1) + 0.04*cos(x0**2*x3/x1) + 0.967))/x1</v>
      </c>
      <c r="P160" s="17">
        <f t="shared" si="24"/>
        <v>0</v>
      </c>
      <c r="Q160" s="17">
        <f t="shared" si="25"/>
        <v>0</v>
      </c>
      <c r="R160" s="4">
        <f t="shared" si="26"/>
        <v>0</v>
      </c>
      <c r="S160" s="3">
        <f>VLOOKUP(CONCATENATE($A160,".data"), 'Random noise 0.01'!$A$1:$AG$235, 31, FALSE)</f>
        <v>0.89451877000000002</v>
      </c>
      <c r="T160" s="17">
        <f>VLOOKUP(CONCATENATE($A160,".data"), 'Random noise 0.01'!$A$1:$AG$235, 33, FALSE)</f>
        <v>1.35199E-2</v>
      </c>
      <c r="U160" s="17">
        <f>VLOOKUP(CONCATENATE($A160,".data"), 'Random noise 0.01'!$A$1:$AG$235, 15, FALSE)</f>
        <v>21</v>
      </c>
      <c r="V160" s="17">
        <f>VLOOKUP(CONCATENATE($A160,".data"), 'Random noise 0.01'!$A$1:$AG$235, 17, FALSE)</f>
        <v>169.6</v>
      </c>
      <c r="W160" s="17" t="str">
        <f>VLOOKUP(CONCATENATE($A160,".data"), 'Random noise 0.01'!$A$1:$AG$235, 27, FALSE)</f>
        <v>-0.32*x0*sin(x0*x3*log(x0*x1))**2*cos(x2)**(2.2*x2) + 1</v>
      </c>
      <c r="X160" s="17">
        <f t="shared" si="27"/>
        <v>0</v>
      </c>
      <c r="Y160" s="17">
        <f t="shared" si="28"/>
        <v>0</v>
      </c>
      <c r="Z160" s="4">
        <f t="shared" si="29"/>
        <v>0</v>
      </c>
    </row>
    <row r="161" spans="1:26" x14ac:dyDescent="0.25">
      <c r="A161" t="s">
        <v>1136</v>
      </c>
      <c r="B161" s="12" t="s">
        <v>1137</v>
      </c>
      <c r="C161" s="3">
        <f>VLOOKUP(CONCATENATE($A161,".data"), 'Random noise 0'!$A$1:$AG$235, 31, FALSE)</f>
        <v>-135.21255837999999</v>
      </c>
      <c r="D161" s="17">
        <f>VLOOKUP(CONCATENATE($A161,".data"), 'Random noise 0'!$A$1:$AG$235, 33, FALSE)</f>
        <v>55.365842899999997</v>
      </c>
      <c r="E161" s="17">
        <f>VLOOKUP(CONCATENATE($A161,".data"), 'Random noise 0'!$A$1:$AG$235, 15, FALSE)</f>
        <v>65</v>
      </c>
      <c r="F161" s="17">
        <f>VLOOKUP(CONCATENATE($A161,".data"), 'Random noise 0'!$A$1:$AG$235, 17, FALSE)</f>
        <v>301.2</v>
      </c>
      <c r="G161" s="17" t="str">
        <f>VLOOKUP(CONCATENATE($A161,".data"), 'Random noise 0'!$A$1:$AG$235, 27, FALSE)</f>
        <v>-2.09342522*x0**2*x2**2*x3**2/x1 + 13.02844279*x0*x1*x2*x3 + 9.12838019*x0*x2**2*x3**2 - 18.37006216*x0*x2**2*x3 - 3.2796733*x0*x3**2 + 1.58786879*x1**0.5 - 1.35538726 - 1.02745155*x2**10*x3**3/x1 - 0.00040055/x0</v>
      </c>
      <c r="H161" s="17">
        <f t="shared" si="21"/>
        <v>0</v>
      </c>
      <c r="I161" s="17">
        <f t="shared" si="22"/>
        <v>0</v>
      </c>
      <c r="J161" s="4">
        <f t="shared" si="23"/>
        <v>0</v>
      </c>
      <c r="K161" s="3">
        <f>VLOOKUP(CONCATENATE($A161,".data"), 'Random noise 0.001'!$A$1:$AG$235, 31, FALSE)</f>
        <v>-135.15668694999999</v>
      </c>
      <c r="L161" s="17">
        <f>VLOOKUP(CONCATENATE($A161,".data"), 'Random noise 0.001'!$A$1:$AG$235, 33, FALSE)</f>
        <v>55.354486799999997</v>
      </c>
      <c r="M161" s="17">
        <f>VLOOKUP(CONCATENATE($A161,".data"), 'Random noise 0.001'!$A$1:$AG$235, 15, FALSE)</f>
        <v>60</v>
      </c>
      <c r="N161" s="17">
        <f>VLOOKUP(CONCATENATE($A161,".data"), 'Random noise 0.001'!$A$1:$AG$235, 17, FALSE)</f>
        <v>299.8</v>
      </c>
      <c r="O161" s="17" t="str">
        <f>VLOOKUP(CONCATENATE($A161,".data"), 'Random noise 0.001'!$A$1:$AG$235, 27, FALSE)</f>
        <v>-2.093*x0**2*x2**2*x3**2/x1 + 13.018*x0*x1*x2*x3 + 9.091*x0*x2**2*x3**2 - 18.341*x0*x2**2*x3 - 3.276*x0*x3**2 + 1.589*x1**0.5 - 1.355 - 1.027*x2**10*x3**3/x1</v>
      </c>
      <c r="P161" s="17">
        <f t="shared" si="24"/>
        <v>0</v>
      </c>
      <c r="Q161" s="17">
        <f t="shared" si="25"/>
        <v>0</v>
      </c>
      <c r="R161" s="4">
        <f t="shared" si="26"/>
        <v>0</v>
      </c>
      <c r="S161" s="3">
        <f>VLOOKUP(CONCATENATE($A161,".data"), 'Random noise 0.01'!$A$1:$AG$235, 31, FALSE)</f>
        <v>-136.05523701000001</v>
      </c>
      <c r="T161" s="17">
        <f>VLOOKUP(CONCATENATE($A161,".data"), 'Random noise 0.01'!$A$1:$AG$235, 33, FALSE)</f>
        <v>55.53683916</v>
      </c>
      <c r="U161" s="17">
        <f>VLOOKUP(CONCATENATE($A161,".data"), 'Random noise 0.01'!$A$1:$AG$235, 15, FALSE)</f>
        <v>52</v>
      </c>
      <c r="V161" s="17">
        <f>VLOOKUP(CONCATENATE($A161,".data"), 'Random noise 0.01'!$A$1:$AG$235, 17, FALSE)</f>
        <v>96</v>
      </c>
      <c r="W161" s="17" t="str">
        <f>VLOOKUP(CONCATENATE($A161,".data"), 'Random noise 0.01'!$A$1:$AG$235, 27, FALSE)</f>
        <v>(-2.1*x0**2*x2**2*x3**2 + x1*(13.33*x0*x1*x2*x3**2 - 9.76*x0*x2**2*x3 - 3.13*x0*x3**2 + 1.74*x1 - 1.13) - 1.12*x2**10*x3**3)/x1</v>
      </c>
      <c r="X161" s="17">
        <f t="shared" si="27"/>
        <v>0</v>
      </c>
      <c r="Y161" s="17">
        <f t="shared" si="28"/>
        <v>0</v>
      </c>
      <c r="Z161" s="4">
        <f t="shared" si="29"/>
        <v>0</v>
      </c>
    </row>
    <row r="162" spans="1:26" x14ac:dyDescent="0.25">
      <c r="A162" t="s">
        <v>1138</v>
      </c>
      <c r="B162" s="12" t="s">
        <v>1139</v>
      </c>
      <c r="C162" s="3">
        <f>VLOOKUP(CONCATENATE($A162,".data"), 'Random noise 0'!$A$1:$AG$235, 31, FALSE)</f>
        <v>0.83952760000000004</v>
      </c>
      <c r="D162" s="17">
        <f>VLOOKUP(CONCATENATE($A162,".data"), 'Random noise 0'!$A$1:$AG$235, 33, FALSE)</f>
        <v>3.7953239999999999E-2</v>
      </c>
      <c r="E162" s="17">
        <f>VLOOKUP(CONCATENATE($A162,".data"), 'Random noise 0'!$A$1:$AG$235, 15, FALSE)</f>
        <v>36</v>
      </c>
      <c r="F162" s="17">
        <f>VLOOKUP(CONCATENATE($A162,".data"), 'Random noise 0'!$A$1:$AG$235, 17, FALSE)</f>
        <v>251.9</v>
      </c>
      <c r="G162" s="17" t="str">
        <f>VLOOKUP(CONCATENATE($A162,".data"), 'Random noise 0'!$A$1:$AG$235, 27, FALSE)</f>
        <v>-0.06493374*x0 + 0.50711505*x1*(x0*x3)**0.5 - 0.18330762*x1*exp(x3) - 0.07769754*x2**2*exp(x3)*log(1/x0) - 0.0575809*x2*x3 + 0.06068734*x2 + 1.04194413</v>
      </c>
      <c r="H162" s="17">
        <f t="shared" si="21"/>
        <v>0</v>
      </c>
      <c r="I162" s="17">
        <f t="shared" si="22"/>
        <v>0</v>
      </c>
      <c r="J162" s="4">
        <f t="shared" si="23"/>
        <v>0</v>
      </c>
      <c r="K162" s="3">
        <f>VLOOKUP(CONCATENATE($A162,".data"), 'Random noise 0.001'!$A$1:$AG$235, 31, FALSE)</f>
        <v>0.88140943999999999</v>
      </c>
      <c r="L162" s="17">
        <f>VLOOKUP(CONCATENATE($A162,".data"), 'Random noise 0.001'!$A$1:$AG$235, 33, FALSE)</f>
        <v>3.2626750000000003E-2</v>
      </c>
      <c r="M162" s="17">
        <f>VLOOKUP(CONCATENATE($A162,".data"), 'Random noise 0.001'!$A$1:$AG$235, 15, FALSE)</f>
        <v>42</v>
      </c>
      <c r="N162" s="17">
        <f>VLOOKUP(CONCATENATE($A162,".data"), 'Random noise 0.001'!$A$1:$AG$235, 17, FALSE)</f>
        <v>212.1</v>
      </c>
      <c r="O162" s="17" t="str">
        <f>VLOOKUP(CONCATENATE($A162,".data"), 'Random noise 0.001'!$A$1:$AG$235, 27, FALSE)</f>
        <v>-0.042*x0 + 0.504*x1*(x0*x3)**0.5 - 0.185*x1*exp(x3) - 0.039*x2*x3 - 0.254*x2*(x0**2 + x2*exp(x3)*log(1/x0))**0.5 + 0.271*x2 + 1.026</v>
      </c>
      <c r="P162" s="17">
        <f t="shared" si="24"/>
        <v>0</v>
      </c>
      <c r="Q162" s="17">
        <f t="shared" si="25"/>
        <v>0</v>
      </c>
      <c r="R162" s="4">
        <f t="shared" si="26"/>
        <v>0</v>
      </c>
      <c r="S162" s="3">
        <f>VLOOKUP(CONCATENATE($A162,".data"), 'Random noise 0.01'!$A$1:$AG$235, 31, FALSE)</f>
        <v>0.94292297000000003</v>
      </c>
      <c r="T162" s="17">
        <f>VLOOKUP(CONCATENATE($A162,".data"), 'Random noise 0.01'!$A$1:$AG$235, 33, FALSE)</f>
        <v>2.2634939999999999E-2</v>
      </c>
      <c r="U162" s="17">
        <f>VLOOKUP(CONCATENATE($A162,".data"), 'Random noise 0.01'!$A$1:$AG$235, 15, FALSE)</f>
        <v>34</v>
      </c>
      <c r="V162" s="17">
        <f>VLOOKUP(CONCATENATE($A162,".data"), 'Random noise 0.01'!$A$1:$AG$235, 17, FALSE)</f>
        <v>208.2</v>
      </c>
      <c r="W162" s="17" t="str">
        <f>VLOOKUP(CONCATENATE($A162,".data"), 'Random noise 0.01'!$A$1:$AG$235, 27, FALSE)</f>
        <v>-0.21*x1*(-x0*x2 - x0 + x2 + x3**0.5)**2 - 0.05*(-x0*x3 + x2*x3 + x3**2)**2 + 1</v>
      </c>
      <c r="X162" s="17">
        <f t="shared" si="27"/>
        <v>0</v>
      </c>
      <c r="Y162" s="17">
        <f t="shared" si="28"/>
        <v>0</v>
      </c>
      <c r="Z162" s="4">
        <f t="shared" si="29"/>
        <v>0</v>
      </c>
    </row>
    <row r="163" spans="1:26" x14ac:dyDescent="0.25">
      <c r="A163" t="s">
        <v>1140</v>
      </c>
      <c r="B163" s="12" t="s">
        <v>1141</v>
      </c>
      <c r="C163" s="3">
        <f>VLOOKUP(CONCATENATE($A163,".data"), 'Random noise 0'!$A$1:$AG$235, 31, FALSE)</f>
        <v>0.99771147000000004</v>
      </c>
      <c r="D163" s="17">
        <f>VLOOKUP(CONCATENATE($A163,".data"), 'Random noise 0'!$A$1:$AG$235, 33, FALSE)</f>
        <v>1.0134570000000001E-2</v>
      </c>
      <c r="E163" s="17">
        <f>VLOOKUP(CONCATENATE($A163,".data"), 'Random noise 0'!$A$1:$AG$235, 15, FALSE)</f>
        <v>15</v>
      </c>
      <c r="F163" s="17">
        <f>VLOOKUP(CONCATENATE($A163,".data"), 'Random noise 0'!$A$1:$AG$235, 17, FALSE)</f>
        <v>170.3</v>
      </c>
      <c r="G163" s="17" t="str">
        <f>VLOOKUP(CONCATENATE($A163,".data"), 'Random noise 0'!$A$1:$AG$235, 27, FALSE)</f>
        <v>-0.0944771*x0*x2 + 1.36540546*sin(x3)*sin(0.34042094*exp(x1)) + 1.01281603</v>
      </c>
      <c r="H163" s="17">
        <f t="shared" si="21"/>
        <v>0</v>
      </c>
      <c r="I163" s="17">
        <f t="shared" si="22"/>
        <v>0</v>
      </c>
      <c r="J163" s="4">
        <f t="shared" si="23"/>
        <v>0</v>
      </c>
      <c r="K163" s="3">
        <f>VLOOKUP(CONCATENATE($A163,".data"), 'Random noise 0.001'!$A$1:$AG$235, 31, FALSE)</f>
        <v>0.99770369999999997</v>
      </c>
      <c r="L163" s="17">
        <f>VLOOKUP(CONCATENATE($A163,".data"), 'Random noise 0.001'!$A$1:$AG$235, 33, FALSE)</f>
        <v>1.0151779999999999E-2</v>
      </c>
      <c r="M163" s="17">
        <f>VLOOKUP(CONCATENATE($A163,".data"), 'Random noise 0.001'!$A$1:$AG$235, 15, FALSE)</f>
        <v>15</v>
      </c>
      <c r="N163" s="17">
        <f>VLOOKUP(CONCATENATE($A163,".data"), 'Random noise 0.001'!$A$1:$AG$235, 17, FALSE)</f>
        <v>144.80000000000001</v>
      </c>
      <c r="O163" s="17" t="str">
        <f>VLOOKUP(CONCATENATE($A163,".data"), 'Random noise 0.001'!$A$1:$AG$235, 27, FALSE)</f>
        <v>-0.094*x0*x2 + 1.318*sin(x3)*sin(0.357*exp(x1)) + 1.012</v>
      </c>
      <c r="P163" s="17">
        <f t="shared" si="24"/>
        <v>0</v>
      </c>
      <c r="Q163" s="17">
        <f t="shared" si="25"/>
        <v>0</v>
      </c>
      <c r="R163" s="4">
        <f t="shared" si="26"/>
        <v>0</v>
      </c>
      <c r="S163" s="3">
        <f>VLOOKUP(CONCATENATE($A163,".data"), 'Random noise 0.01'!$A$1:$AG$235, 31, FALSE)</f>
        <v>0.99049350999999997</v>
      </c>
      <c r="T163" s="17">
        <f>VLOOKUP(CONCATENATE($A163,".data"), 'Random noise 0.01'!$A$1:$AG$235, 33, FALSE)</f>
        <v>2.0655590000000001E-2</v>
      </c>
      <c r="U163" s="17">
        <f>VLOOKUP(CONCATENATE($A163,".data"), 'Random noise 0.01'!$A$1:$AG$235, 15, FALSE)</f>
        <v>16</v>
      </c>
      <c r="V163" s="17">
        <f>VLOOKUP(CONCATENATE($A163,".data"), 'Random noise 0.01'!$A$1:$AG$235, 17, FALSE)</f>
        <v>14.5</v>
      </c>
      <c r="W163" s="17" t="str">
        <f>VLOOKUP(CONCATENATE($A163,".data"), 'Random noise 0.01'!$A$1:$AG$235, 27, FALSE)</f>
        <v>-0.09*x0*x2 + 0.63*x1*sin(x3) + 0.47*x3**0.5 + 0.89</v>
      </c>
      <c r="X163" s="17">
        <f t="shared" si="27"/>
        <v>0</v>
      </c>
      <c r="Y163" s="17">
        <f t="shared" si="28"/>
        <v>0</v>
      </c>
      <c r="Z163" s="4">
        <f t="shared" si="29"/>
        <v>0</v>
      </c>
    </row>
    <row r="164" spans="1:26" x14ac:dyDescent="0.25">
      <c r="A164" t="s">
        <v>1142</v>
      </c>
      <c r="B164" s="12" t="s">
        <v>1143</v>
      </c>
      <c r="C164" s="3">
        <f>VLOOKUP(CONCATENATE($A164,".data"), 'Random noise 0'!$A$1:$AG$235, 31, FALSE)</f>
        <v>0.99943055000000003</v>
      </c>
      <c r="D164" s="17">
        <f>VLOOKUP(CONCATENATE($A164,".data"), 'Random noise 0'!$A$1:$AG$235, 33, FALSE)</f>
        <v>3.05938E-3</v>
      </c>
      <c r="E164" s="17">
        <f>VLOOKUP(CONCATENATE($A164,".data"), 'Random noise 0'!$A$1:$AG$235, 15, FALSE)</f>
        <v>7</v>
      </c>
      <c r="F164" s="17">
        <f>VLOOKUP(CONCATENATE($A164,".data"), 'Random noise 0'!$A$1:$AG$235, 17, FALSE)</f>
        <v>146.9</v>
      </c>
      <c r="G164" s="17" t="str">
        <f>VLOOKUP(CONCATENATE($A164,".data"), 'Random noise 0'!$A$1:$AG$235, 27, FALSE)</f>
        <v>0.00662572*77**x0 + 1.1587668</v>
      </c>
      <c r="H164" s="17">
        <f t="shared" si="21"/>
        <v>1</v>
      </c>
      <c r="I164" s="17">
        <f t="shared" si="22"/>
        <v>0</v>
      </c>
      <c r="J164" s="4">
        <f t="shared" si="23"/>
        <v>0</v>
      </c>
      <c r="K164" s="3">
        <f>VLOOKUP(CONCATENATE($A164,".data"), 'Random noise 0.001'!$A$1:$AG$235, 31, FALSE)</f>
        <v>0.99904071000000005</v>
      </c>
      <c r="L164" s="17">
        <f>VLOOKUP(CONCATENATE($A164,".data"), 'Random noise 0.001'!$A$1:$AG$235, 33, FALSE)</f>
        <v>3.9708499999999997E-3</v>
      </c>
      <c r="M164" s="17">
        <f>VLOOKUP(CONCATENATE($A164,".data"), 'Random noise 0.001'!$A$1:$AG$235, 15, FALSE)</f>
        <v>10</v>
      </c>
      <c r="N164" s="17">
        <f>VLOOKUP(CONCATENATE($A164,".data"), 'Random noise 0.001'!$A$1:$AG$235, 17, FALSE)</f>
        <v>4.8</v>
      </c>
      <c r="O164" s="17" t="str">
        <f>VLOOKUP(CONCATENATE($A164,".data"), 'Random noise 0.001'!$A$1:$AG$235, 27, FALSE)</f>
        <v>0.415*x0**5 + 0.097*x0 + 1.157</v>
      </c>
      <c r="P164" s="17">
        <f t="shared" si="24"/>
        <v>1</v>
      </c>
      <c r="Q164" s="17">
        <f t="shared" si="25"/>
        <v>0</v>
      </c>
      <c r="R164" s="4">
        <f t="shared" si="26"/>
        <v>0</v>
      </c>
      <c r="S164" s="3">
        <f>VLOOKUP(CONCATENATE($A164,".data"), 'Random noise 0.01'!$A$1:$AG$235, 31, FALSE)</f>
        <v>0.43397142</v>
      </c>
      <c r="T164" s="17">
        <f>VLOOKUP(CONCATENATE($A164,".data"), 'Random noise 0.01'!$A$1:$AG$235, 33, FALSE)</f>
        <v>9.6455490000000005E-2</v>
      </c>
      <c r="U164" s="17">
        <f>VLOOKUP(CONCATENATE($A164,".data"), 'Random noise 0.01'!$A$1:$AG$235, 15, FALSE)</f>
        <v>7</v>
      </c>
      <c r="V164" s="17">
        <f>VLOOKUP(CONCATENATE($A164,".data"), 'Random noise 0.01'!$A$1:$AG$235, 17, FALSE)</f>
        <v>14</v>
      </c>
      <c r="W164" s="17" t="str">
        <f>VLOOKUP(CONCATENATE($A164,".data"), 'Random noise 0.01'!$A$1:$AG$235, 27, FALSE)</f>
        <v>0.01*80**x0 + 1.16</v>
      </c>
      <c r="X164" s="17">
        <f t="shared" si="27"/>
        <v>0</v>
      </c>
      <c r="Y164" s="17">
        <f t="shared" si="28"/>
        <v>0</v>
      </c>
      <c r="Z164" s="4">
        <f t="shared" si="29"/>
        <v>0</v>
      </c>
    </row>
    <row r="165" spans="1:26" x14ac:dyDescent="0.25">
      <c r="A165" t="s">
        <v>1144</v>
      </c>
      <c r="B165" s="12" t="s">
        <v>1145</v>
      </c>
      <c r="C165" s="3">
        <f>VLOOKUP(CONCATENATE($A165,".data"), 'Random noise 0'!$A$1:$AG$235, 31, FALSE)</f>
        <v>0.99993951999999997</v>
      </c>
      <c r="D165" s="17">
        <f>VLOOKUP(CONCATENATE($A165,".data"), 'Random noise 0'!$A$1:$AG$235, 33, FALSE)</f>
        <v>1.6458E-4</v>
      </c>
      <c r="E165" s="17">
        <f>VLOOKUP(CONCATENATE($A165,".data"), 'Random noise 0'!$A$1:$AG$235, 15, FALSE)</f>
        <v>7</v>
      </c>
      <c r="F165" s="17">
        <f>VLOOKUP(CONCATENATE($A165,".data"), 'Random noise 0'!$A$1:$AG$235, 17, FALSE)</f>
        <v>125.6</v>
      </c>
      <c r="G165" s="17" t="str">
        <f>VLOOKUP(CONCATENATE($A165,".data"), 'Random noise 0'!$A$1:$AG$235, 27, FALSE)</f>
        <v>0.2577438 - 0.21937236*sin(cos(x0))</v>
      </c>
      <c r="H165" s="17">
        <f t="shared" si="21"/>
        <v>1</v>
      </c>
      <c r="I165" s="17" t="str">
        <f t="shared" si="22"/>
        <v>?</v>
      </c>
      <c r="J165" s="4">
        <v>0</v>
      </c>
      <c r="K165" s="3">
        <f>VLOOKUP(CONCATENATE($A165,".data"), 'Random noise 0.001'!$A$1:$AG$235, 31, FALSE)</f>
        <v>0.99864739000000002</v>
      </c>
      <c r="L165" s="17">
        <f>VLOOKUP(CONCATENATE($A165,".data"), 'Random noise 0.001'!$A$1:$AG$235, 33, FALSE)</f>
        <v>7.7837000000000002E-4</v>
      </c>
      <c r="M165" s="17">
        <f>VLOOKUP(CONCATENATE($A165,".data"), 'Random noise 0.001'!$A$1:$AG$235, 15, FALSE)</f>
        <v>8</v>
      </c>
      <c r="N165" s="17">
        <f>VLOOKUP(CONCATENATE($A165,".data"), 'Random noise 0.001'!$A$1:$AG$235, 17, FALSE)</f>
        <v>5</v>
      </c>
      <c r="O165" s="17" t="str">
        <f>VLOOKUP(CONCATENATE($A165,".data"), 'Random noise 0.001'!$A$1:$AG$235, 27, FALSE)</f>
        <v>0.343 - 0.27*cos(x0)**0.5</v>
      </c>
      <c r="P165" s="17">
        <f t="shared" si="24"/>
        <v>0</v>
      </c>
      <c r="Q165" s="17">
        <f t="shared" si="25"/>
        <v>0</v>
      </c>
      <c r="R165" s="4">
        <f t="shared" si="26"/>
        <v>0</v>
      </c>
      <c r="S165" s="3">
        <f>VLOOKUP(CONCATENATE($A165,".data"), 'Random noise 0.01'!$A$1:$AG$235, 31, FALSE)</f>
        <v>0.98533040000000005</v>
      </c>
      <c r="T165" s="17">
        <f>VLOOKUP(CONCATENATE($A165,".data"), 'Random noise 0.01'!$A$1:$AG$235, 33, FALSE)</f>
        <v>2.5633499999999998E-3</v>
      </c>
      <c r="U165" s="17">
        <f>VLOOKUP(CONCATENATE($A165,".data"), 'Random noise 0.01'!$A$1:$AG$235, 15, FALSE)</f>
        <v>7</v>
      </c>
      <c r="V165" s="17">
        <f>VLOOKUP(CONCATENATE($A165,".data"), 'Random noise 0.01'!$A$1:$AG$235, 17, FALSE)</f>
        <v>0.6</v>
      </c>
      <c r="W165" s="17" t="str">
        <f>VLOOKUP(CONCATENATE($A165,".data"), 'Random noise 0.01'!$A$1:$AG$235, 27, FALSE)</f>
        <v>0.07*x0**2 + 0.07</v>
      </c>
      <c r="X165" s="17">
        <f t="shared" si="27"/>
        <v>0</v>
      </c>
      <c r="Y165" s="17">
        <f t="shared" si="28"/>
        <v>0</v>
      </c>
      <c r="Z165" s="4">
        <f t="shared" si="29"/>
        <v>0</v>
      </c>
    </row>
    <row r="166" spans="1:26" x14ac:dyDescent="0.25">
      <c r="A166" t="s">
        <v>1146</v>
      </c>
      <c r="B166" s="12" t="s">
        <v>1147</v>
      </c>
      <c r="C166" s="3">
        <f>VLOOKUP(CONCATENATE($A166,".data"), 'Random noise 0'!$A$1:$AG$235, 31, FALSE)</f>
        <v>1</v>
      </c>
      <c r="D166" s="17">
        <f>VLOOKUP(CONCATENATE($A166,".data"), 'Random noise 0'!$A$1:$AG$235, 33, FALSE)</f>
        <v>0</v>
      </c>
      <c r="E166" s="17">
        <f>VLOOKUP(CONCATENATE($A166,".data"), 'Random noise 0'!$A$1:$AG$235, 15, FALSE)</f>
        <v>5</v>
      </c>
      <c r="F166" s="17">
        <f>VLOOKUP(CONCATENATE($A166,".data"), 'Random noise 0'!$A$1:$AG$235, 17, FALSE)</f>
        <v>0.6</v>
      </c>
      <c r="G166" s="17" t="str">
        <f>VLOOKUP(CONCATENATE($A166,".data"), 'Random noise 0'!$A$1:$AG$235, 27, FALSE)</f>
        <v>0.00053471*x0 - 0.00297744</v>
      </c>
      <c r="H166" s="17">
        <f t="shared" si="21"/>
        <v>1</v>
      </c>
      <c r="I166" s="17">
        <f t="shared" si="22"/>
        <v>1</v>
      </c>
      <c r="J166" s="4">
        <f t="shared" si="23"/>
        <v>1</v>
      </c>
      <c r="K166" s="3">
        <f>VLOOKUP(CONCATENATE($A166,".data"), 'Random noise 0.001'!$A$1:$AG$235, 31, FALSE)</f>
        <v>-1.47886597</v>
      </c>
      <c r="L166" s="17">
        <f>VLOOKUP(CONCATENATE($A166,".data"), 'Random noise 0.001'!$A$1:$AG$235, 33, FALSE)</f>
        <v>2.4673000000000002E-4</v>
      </c>
      <c r="M166" s="17">
        <f>VLOOKUP(CONCATENATE($A166,".data"), 'Random noise 0.001'!$A$1:$AG$235, 15, FALSE)</f>
        <v>5</v>
      </c>
      <c r="N166" s="17">
        <f>VLOOKUP(CONCATENATE($A166,".data"), 'Random noise 0.001'!$A$1:$AG$235, 17, FALSE)</f>
        <v>0.5</v>
      </c>
      <c r="O166" s="17" t="str">
        <f>VLOOKUP(CONCATENATE($A166,".data"), 'Random noise 0.001'!$A$1:$AG$235, 27, FALSE)</f>
        <v>0.001*x0 - 0.003</v>
      </c>
      <c r="P166" s="17">
        <f t="shared" si="24"/>
        <v>0</v>
      </c>
      <c r="Q166" s="17">
        <f t="shared" si="25"/>
        <v>0</v>
      </c>
      <c r="R166" s="4">
        <f t="shared" si="26"/>
        <v>0</v>
      </c>
      <c r="S166" s="3">
        <f>VLOOKUP(CONCATENATE($A166,".data"), 'Random noise 0.01'!$A$1:$AG$235, 31, FALSE)</f>
        <v>-300.20057401000003</v>
      </c>
      <c r="T166" s="17">
        <f>VLOOKUP(CONCATENATE($A166,".data"), 'Random noise 0.01'!$A$1:$AG$235, 33, FALSE)</f>
        <v>2.7197300000000001E-3</v>
      </c>
      <c r="U166" s="17">
        <f>VLOOKUP(CONCATENATE($A166,".data"), 'Random noise 0.01'!$A$1:$AG$235, 15, FALSE)</f>
        <v>1</v>
      </c>
      <c r="V166" s="17">
        <f>VLOOKUP(CONCATENATE($A166,".data"), 'Random noise 0.01'!$A$1:$AG$235, 17, FALSE)</f>
        <v>100.6</v>
      </c>
      <c r="W166" s="17" t="str">
        <f>VLOOKUP(CONCATENATE($A166,".data"), 'Random noise 0.01'!$A$1:$AG$235, 27, FALSE)</f>
        <v>0</v>
      </c>
      <c r="X166" s="17">
        <f t="shared" si="27"/>
        <v>0</v>
      </c>
      <c r="Y166" s="17">
        <f t="shared" si="28"/>
        <v>0</v>
      </c>
      <c r="Z166" s="4">
        <f t="shared" si="29"/>
        <v>0</v>
      </c>
    </row>
    <row r="167" spans="1:26" x14ac:dyDescent="0.25">
      <c r="A167" t="s">
        <v>1148</v>
      </c>
      <c r="B167" s="12" t="s">
        <v>1149</v>
      </c>
      <c r="C167" s="3">
        <f>VLOOKUP(CONCATENATE($A167,".data"), 'Random noise 0'!$A$1:$AG$235, 31, FALSE)</f>
        <v>-1</v>
      </c>
      <c r="D167" s="17">
        <f>VLOOKUP(CONCATENATE($A167,".data"), 'Random noise 0'!$A$1:$AG$235, 33, FALSE)</f>
        <v>-1</v>
      </c>
      <c r="E167" s="17">
        <f>VLOOKUP(CONCATENATE($A167,".data"), 'Random noise 0'!$A$1:$AG$235, 15, FALSE)</f>
        <v>14</v>
      </c>
      <c r="F167" s="17">
        <f>VLOOKUP(CONCATENATE($A167,".data"), 'Random noise 0'!$A$1:$AG$235, 17, FALSE)</f>
        <v>156.30000000000001</v>
      </c>
      <c r="G167" s="17" t="str">
        <f>VLOOKUP(CONCATENATE($A167,".data"), 'Random noise 0'!$A$1:$AG$235, 27, FALSE)</f>
        <v>0.43842021*cos(15.91549431 + 0.31830989/x0**(1.5/x0))</v>
      </c>
      <c r="H167" s="17">
        <f t="shared" si="21"/>
        <v>0</v>
      </c>
      <c r="I167" s="17">
        <f t="shared" si="22"/>
        <v>0</v>
      </c>
      <c r="J167" s="4">
        <f t="shared" si="23"/>
        <v>0</v>
      </c>
      <c r="K167" s="3">
        <f>VLOOKUP(CONCATENATE($A167,".data"), 'Random noise 0.001'!$A$1:$AG$235, 31, FALSE)</f>
        <v>-1</v>
      </c>
      <c r="L167" s="17">
        <f>VLOOKUP(CONCATENATE($A167,".data"), 'Random noise 0.001'!$A$1:$AG$235, 33, FALSE)</f>
        <v>-1</v>
      </c>
      <c r="M167" s="17">
        <f>VLOOKUP(CONCATENATE($A167,".data"), 'Random noise 0.001'!$A$1:$AG$235, 15, FALSE)</f>
        <v>14</v>
      </c>
      <c r="N167" s="17">
        <f>VLOOKUP(CONCATENATE($A167,".data"), 'Random noise 0.001'!$A$1:$AG$235, 17, FALSE)</f>
        <v>134.80000000000001</v>
      </c>
      <c r="O167" s="17" t="str">
        <f>VLOOKUP(CONCATENATE($A167,".data"), 'Random noise 0.001'!$A$1:$AG$235, 27, FALSE)</f>
        <v>0.438*cos(15.915 + 0.318/x0**(1.5/x0))</v>
      </c>
      <c r="P167" s="17">
        <f t="shared" si="24"/>
        <v>0</v>
      </c>
      <c r="Q167" s="17">
        <f t="shared" si="25"/>
        <v>0</v>
      </c>
      <c r="R167" s="4">
        <f t="shared" si="26"/>
        <v>0</v>
      </c>
      <c r="S167" s="3">
        <f>VLOOKUP(CONCATENATE($A167,".data"), 'Random noise 0.01'!$A$1:$AG$235, 31, FALSE)</f>
        <v>-1</v>
      </c>
      <c r="T167" s="17">
        <f>VLOOKUP(CONCATENATE($A167,".data"), 'Random noise 0.01'!$A$1:$AG$235, 33, FALSE)</f>
        <v>-1</v>
      </c>
      <c r="U167" s="17">
        <f>VLOOKUP(CONCATENATE($A167,".data"), 'Random noise 0.01'!$A$1:$AG$235, 15, FALSE)</f>
        <v>14</v>
      </c>
      <c r="V167" s="17">
        <f>VLOOKUP(CONCATENATE($A167,".data"), 'Random noise 0.01'!$A$1:$AG$235, 17, FALSE)</f>
        <v>130.30000000000001</v>
      </c>
      <c r="W167" s="17" t="str">
        <f>VLOOKUP(CONCATENATE($A167,".data"), 'Random noise 0.01'!$A$1:$AG$235, 27, FALSE)</f>
        <v>0.44*cos(15.92 + 0.32/x0**(1.5/x0))</v>
      </c>
      <c r="X167" s="17">
        <f t="shared" si="27"/>
        <v>0</v>
      </c>
      <c r="Y167" s="17">
        <f t="shared" si="28"/>
        <v>0</v>
      </c>
      <c r="Z167" s="4">
        <f t="shared" si="29"/>
        <v>0</v>
      </c>
    </row>
    <row r="168" spans="1:26" x14ac:dyDescent="0.25">
      <c r="A168" t="s">
        <v>1150</v>
      </c>
      <c r="B168" s="12" t="s">
        <v>1151</v>
      </c>
      <c r="C168" s="3">
        <f>VLOOKUP(CONCATENATE($A168,".data"), 'Random noise 0'!$A$1:$AG$235, 31, FALSE)</f>
        <v>0.99994660999999996</v>
      </c>
      <c r="D168" s="17">
        <f>VLOOKUP(CONCATENATE($A168,".data"), 'Random noise 0'!$A$1:$AG$235, 33, FALSE)</f>
        <v>1.64854E-3</v>
      </c>
      <c r="E168" s="17">
        <f>VLOOKUP(CONCATENATE($A168,".data"), 'Random noise 0'!$A$1:$AG$235, 15, FALSE)</f>
        <v>10</v>
      </c>
      <c r="F168" s="17">
        <f>VLOOKUP(CONCATENATE($A168,".data"), 'Random noise 0'!$A$1:$AG$235, 17, FALSE)</f>
        <v>144.9</v>
      </c>
      <c r="G168" s="17" t="str">
        <f>VLOOKUP(CONCATENATE($A168,".data"), 'Random noise 0'!$A$1:$AG$235, 27, FALSE)</f>
        <v>-1.83808758 - 1.7982551*exp(-1/x0)</v>
      </c>
      <c r="H168" s="17">
        <f t="shared" si="21"/>
        <v>1</v>
      </c>
      <c r="I168" s="17">
        <f t="shared" si="22"/>
        <v>0</v>
      </c>
      <c r="J168" s="4">
        <f t="shared" si="23"/>
        <v>0</v>
      </c>
      <c r="K168" s="3">
        <f>VLOOKUP(CONCATENATE($A168,".data"), 'Random noise 0.001'!$A$1:$AG$235, 31, FALSE)</f>
        <v>0.99963108000000001</v>
      </c>
      <c r="L168" s="17">
        <f>VLOOKUP(CONCATENATE($A168,".data"), 'Random noise 0.001'!$A$1:$AG$235, 33, FALSE)</f>
        <v>4.3334599999999999E-3</v>
      </c>
      <c r="M168" s="17">
        <f>VLOOKUP(CONCATENATE($A168,".data"), 'Random noise 0.001'!$A$1:$AG$235, 15, FALSE)</f>
        <v>14</v>
      </c>
      <c r="N168" s="17">
        <f>VLOOKUP(CONCATENATE($A168,".data"), 'Random noise 0.001'!$A$1:$AG$235, 17, FALSE)</f>
        <v>9.4</v>
      </c>
      <c r="O168" s="17" t="str">
        <f>VLOOKUP(CONCATENATE($A168,".data"), 'Random noise 0.001'!$A$1:$AG$235, 27, FALSE)</f>
        <v>-2.455*x0**2 + 9.36*x0 - 8.96*sin(x0) - 1.848</v>
      </c>
      <c r="P168" s="17">
        <f t="shared" si="24"/>
        <v>1</v>
      </c>
      <c r="Q168" s="17">
        <f t="shared" si="25"/>
        <v>0</v>
      </c>
      <c r="R168" s="4">
        <f t="shared" si="26"/>
        <v>0</v>
      </c>
      <c r="S168" s="3">
        <f>VLOOKUP(CONCATENATE($A168,".data"), 'Random noise 0.01'!$A$1:$AG$235, 31, FALSE)</f>
        <v>0.99805410000000006</v>
      </c>
      <c r="T168" s="17">
        <f>VLOOKUP(CONCATENATE($A168,".data"), 'Random noise 0.01'!$A$1:$AG$235, 33, FALSE)</f>
        <v>9.9524699999999997E-3</v>
      </c>
      <c r="U168" s="17">
        <f>VLOOKUP(CONCATENATE($A168,".data"), 'Random noise 0.01'!$A$1:$AG$235, 15, FALSE)</f>
        <v>11</v>
      </c>
      <c r="V168" s="17">
        <f>VLOOKUP(CONCATENATE($A168,".data"), 'Random noise 0.01'!$A$1:$AG$235, 17, FALSE)</f>
        <v>1.7</v>
      </c>
      <c r="W168" s="17" t="str">
        <f>VLOOKUP(CONCATENATE($A168,".data"), 'Random noise 0.01'!$A$1:$AG$235, 27, FALSE)</f>
        <v>4.97*x0**2 + 12.26*cos(x0) - 14.08</v>
      </c>
      <c r="X168" s="17">
        <f t="shared" si="27"/>
        <v>0</v>
      </c>
      <c r="Y168" s="17">
        <f t="shared" si="28"/>
        <v>0</v>
      </c>
      <c r="Z168" s="4">
        <f t="shared" si="29"/>
        <v>0</v>
      </c>
    </row>
    <row r="169" spans="1:26" x14ac:dyDescent="0.25">
      <c r="A169" t="s">
        <v>1152</v>
      </c>
      <c r="B169" s="12" t="s">
        <v>1153</v>
      </c>
      <c r="C169" s="3">
        <f>VLOOKUP(CONCATENATE($A169,".data"), 'Random noise 0'!$A$1:$AG$235, 31, FALSE)</f>
        <v>0.99981078999999995</v>
      </c>
      <c r="D169" s="17">
        <f>VLOOKUP(CONCATENATE($A169,".data"), 'Random noise 0'!$A$1:$AG$235, 33, FALSE)</f>
        <v>4.9950699999999999E-3</v>
      </c>
      <c r="E169" s="17">
        <f>VLOOKUP(CONCATENATE($A169,".data"), 'Random noise 0'!$A$1:$AG$235, 15, FALSE)</f>
        <v>20</v>
      </c>
      <c r="F169" s="17">
        <f>VLOOKUP(CONCATENATE($A169,".data"), 'Random noise 0'!$A$1:$AG$235, 17, FALSE)</f>
        <v>190</v>
      </c>
      <c r="G169" s="17" t="str">
        <f>VLOOKUP(CONCATENATE($A169,".data"), 'Random noise 0'!$A$1:$AG$235, 27, FALSE)</f>
        <v>-2.06842707*x1*exp(-0.9*sin(x1)) - 0.72387655*cos(1.64872127*x0*exp(-x1)) + 1.88871912</v>
      </c>
      <c r="H169" s="17">
        <f t="shared" si="21"/>
        <v>1</v>
      </c>
      <c r="I169" s="17">
        <f t="shared" si="22"/>
        <v>0</v>
      </c>
      <c r="J169" s="4">
        <f t="shared" si="23"/>
        <v>0</v>
      </c>
      <c r="K169" s="3">
        <f>VLOOKUP(CONCATENATE($A169,".data"), 'Random noise 0.001'!$A$1:$AG$235, 31, FALSE)</f>
        <v>0.99791998999999998</v>
      </c>
      <c r="L169" s="17">
        <f>VLOOKUP(CONCATENATE($A169,".data"), 'Random noise 0.001'!$A$1:$AG$235, 33, FALSE)</f>
        <v>1.6561630000000001E-2</v>
      </c>
      <c r="M169" s="17">
        <f>VLOOKUP(CONCATENATE($A169,".data"), 'Random noise 0.001'!$A$1:$AG$235, 15, FALSE)</f>
        <v>15</v>
      </c>
      <c r="N169" s="17">
        <f>VLOOKUP(CONCATENATE($A169,".data"), 'Random noise 0.001'!$A$1:$AG$235, 17, FALSE)</f>
        <v>49.9</v>
      </c>
      <c r="O169" s="17" t="str">
        <f>VLOOKUP(CONCATENATE($A169,".data"), 'Random noise 0.001'!$A$1:$AG$235, 27, FALSE)</f>
        <v>0.787*0.5**x1 + 0.538*exp(x0 - 2*x1) - 0.282</v>
      </c>
      <c r="P169" s="17">
        <f t="shared" si="24"/>
        <v>0</v>
      </c>
      <c r="Q169" s="17">
        <f t="shared" si="25"/>
        <v>0</v>
      </c>
      <c r="R169" s="4">
        <f t="shared" si="26"/>
        <v>0</v>
      </c>
      <c r="S169" s="3">
        <f>VLOOKUP(CONCATENATE($A169,".data"), 'Random noise 0.01'!$A$1:$AG$235, 31, FALSE)</f>
        <v>0.99363836999999999</v>
      </c>
      <c r="T169" s="17">
        <f>VLOOKUP(CONCATENATE($A169,".data"), 'Random noise 0.01'!$A$1:$AG$235, 33, FALSE)</f>
        <v>2.8963740000000002E-2</v>
      </c>
      <c r="U169" s="17">
        <f>VLOOKUP(CONCATENATE($A169,".data"), 'Random noise 0.01'!$A$1:$AG$235, 15, FALSE)</f>
        <v>19</v>
      </c>
      <c r="V169" s="17">
        <f>VLOOKUP(CONCATENATE($A169,".data"), 'Random noise 0.01'!$A$1:$AG$235, 17, FALSE)</f>
        <v>5.0999999999999996</v>
      </c>
      <c r="W169" s="17" t="str">
        <f>VLOOKUP(CONCATENATE($A169,".data"), 'Random noise 0.01'!$A$1:$AG$235, 27, FALSE)</f>
        <v>-0.84*x0*x1**0.5 - 0.99*x1**0.5 + 0.66*exp(0.89*x0) + 0.56</v>
      </c>
      <c r="X169" s="17">
        <f t="shared" si="27"/>
        <v>0</v>
      </c>
      <c r="Y169" s="17">
        <f t="shared" si="28"/>
        <v>0</v>
      </c>
      <c r="Z169" s="4">
        <f t="shared" si="29"/>
        <v>0</v>
      </c>
    </row>
    <row r="170" spans="1:26" x14ac:dyDescent="0.25">
      <c r="A170" t="s">
        <v>1154</v>
      </c>
      <c r="B170" s="12" t="s">
        <v>1155</v>
      </c>
      <c r="C170" s="3">
        <f>VLOOKUP(CONCATENATE($A170,".data"), 'Random noise 0'!$A$1:$AG$235, 31, FALSE)</f>
        <v>1</v>
      </c>
      <c r="D170" s="17">
        <f>VLOOKUP(CONCATENATE($A170,".data"), 'Random noise 0'!$A$1:$AG$235, 33, FALSE)</f>
        <v>8.4533999999999998E-4</v>
      </c>
      <c r="E170" s="17">
        <f>VLOOKUP(CONCATENATE($A170,".data"), 'Random noise 0'!$A$1:$AG$235, 15, FALSE)</f>
        <v>10</v>
      </c>
      <c r="F170" s="17">
        <f>VLOOKUP(CONCATENATE($A170,".data"), 'Random noise 0'!$A$1:$AG$235, 17, FALSE)</f>
        <v>3.5</v>
      </c>
      <c r="G170" s="17" t="str">
        <f>VLOOKUP(CONCATENATE($A170,".data"), 'Random noise 0'!$A$1:$AG$235, 27, FALSE)</f>
        <v>(1.62786837*cos(x1) - 51.14099318)/x0**2</v>
      </c>
      <c r="H170" s="17">
        <f t="shared" si="21"/>
        <v>1</v>
      </c>
      <c r="I170" s="17" t="str">
        <f t="shared" si="22"/>
        <v>?</v>
      </c>
      <c r="J170" s="4">
        <v>1</v>
      </c>
      <c r="K170" s="3">
        <f>VLOOKUP(CONCATENATE($A170,".data"), 'Random noise 0.001'!$A$1:$AG$235, 31, FALSE)</f>
        <v>-1.01525734</v>
      </c>
      <c r="L170" s="17">
        <f>VLOOKUP(CONCATENATE($A170,".data"), 'Random noise 0.001'!$A$1:$AG$235, 33, FALSE)</f>
        <v>11770062.385937201</v>
      </c>
      <c r="M170" s="17">
        <f>VLOOKUP(CONCATENATE($A170,".data"), 'Random noise 0.001'!$A$1:$AG$235, 15, FALSE)</f>
        <v>16</v>
      </c>
      <c r="N170" s="17">
        <f>VLOOKUP(CONCATENATE($A170,".data"), 'Random noise 0.001'!$A$1:$AG$235, 17, FALSE)</f>
        <v>125.2</v>
      </c>
      <c r="O170" s="17" t="str">
        <f>VLOOKUP(CONCATENATE($A170,".data"), 'Random noise 0.001'!$A$1:$AG$235, 27, FALSE)</f>
        <v>44409.395 - 46.982*sin(x1)/(x0 - sin(1.5*x0))**2</v>
      </c>
      <c r="P170" s="17">
        <f t="shared" si="24"/>
        <v>0</v>
      </c>
      <c r="Q170" s="17">
        <f t="shared" si="25"/>
        <v>0</v>
      </c>
      <c r="R170" s="4">
        <f t="shared" si="26"/>
        <v>0</v>
      </c>
      <c r="S170" s="3">
        <f>VLOOKUP(CONCATENATE($A170,".data"), 'Random noise 0.01'!$A$1:$AG$235, 31, FALSE)</f>
        <v>-17.7805119</v>
      </c>
      <c r="T170" s="17">
        <f>VLOOKUP(CONCATENATE($A170,".data"), 'Random noise 0.01'!$A$1:$AG$235, 33, FALSE)</f>
        <v>35930827.721976601</v>
      </c>
      <c r="U170" s="17">
        <f>VLOOKUP(CONCATENATE($A170,".data"), 'Random noise 0.01'!$A$1:$AG$235, 15, FALSE)</f>
        <v>58</v>
      </c>
      <c r="V170" s="17">
        <f>VLOOKUP(CONCATENATE($A170,".data"), 'Random noise 0.01'!$A$1:$AG$235, 17, FALSE)</f>
        <v>223.5</v>
      </c>
      <c r="W170" s="17" t="str">
        <f>VLOOKUP(CONCATENATE($A170,".data"), 'Random noise 0.01'!$A$1:$AG$235, 27, FALSE)</f>
        <v>198385.84 - 25019.61*cos(1/(x0**2 + x1**2))/cos(1/x1) + 21543.42/x1 + 4241.47/(x1*cos(2**x1*x1**(x1 - 5))) - 3386.26/(x0*x1*cos(x1**(x1 - 5)))</v>
      </c>
      <c r="X170" s="17">
        <f t="shared" si="27"/>
        <v>0</v>
      </c>
      <c r="Y170" s="17">
        <f t="shared" si="28"/>
        <v>0</v>
      </c>
      <c r="Z170" s="4">
        <f t="shared" si="29"/>
        <v>0</v>
      </c>
    </row>
    <row r="171" spans="1:26" x14ac:dyDescent="0.25">
      <c r="A171" t="s">
        <v>1156</v>
      </c>
      <c r="B171" s="12" t="s">
        <v>1157</v>
      </c>
      <c r="C171" s="3">
        <f>VLOOKUP(CONCATENATE($A171,".data"), 'Random noise 0'!$A$1:$AG$235, 31, FALSE)</f>
        <v>0.99999998999999995</v>
      </c>
      <c r="D171" s="17">
        <f>VLOOKUP(CONCATENATE($A171,".data"), 'Random noise 0'!$A$1:$AG$235, 33, FALSE)</f>
        <v>7.4775999999999998E-4</v>
      </c>
      <c r="E171" s="17">
        <f>VLOOKUP(CONCATENATE($A171,".data"), 'Random noise 0'!$A$1:$AG$235, 15, FALSE)</f>
        <v>24</v>
      </c>
      <c r="F171" s="17">
        <f>VLOOKUP(CONCATENATE($A171,".data"), 'Random noise 0'!$A$1:$AG$235, 17, FALSE)</f>
        <v>208.8</v>
      </c>
      <c r="G171" s="17" t="str">
        <f>VLOOKUP(CONCATENATE($A171,".data"), 'Random noise 0'!$A$1:$AG$235, 27, FALSE)</f>
        <v>0.99768464*x0**2 - 1.99950665*x0*exp(x1) - 12.77633017*x0 + 8.47853833*x1*exp(x1) + 6.29768438*sin(x1) + 54.59690092</v>
      </c>
      <c r="H171" s="17">
        <f t="shared" si="21"/>
        <v>1</v>
      </c>
      <c r="I171" s="17" t="str">
        <f t="shared" si="22"/>
        <v>?</v>
      </c>
      <c r="J171" s="4">
        <v>0</v>
      </c>
      <c r="K171" s="3">
        <f>VLOOKUP(CONCATENATE($A171,".data"), 'Random noise 0.001'!$A$1:$AG$235, 31, FALSE)</f>
        <v>0.99998169999999997</v>
      </c>
      <c r="L171" s="17">
        <f>VLOOKUP(CONCATENATE($A171,".data"), 'Random noise 0.001'!$A$1:$AG$235, 33, FALSE)</f>
        <v>3.8003049999999997E-2</v>
      </c>
      <c r="M171" s="17">
        <f>VLOOKUP(CONCATENATE($A171,".data"), 'Random noise 0.001'!$A$1:$AG$235, 15, FALSE)</f>
        <v>22</v>
      </c>
      <c r="N171" s="17">
        <f>VLOOKUP(CONCATENATE($A171,".data"), 'Random noise 0.001'!$A$1:$AG$235, 17, FALSE)</f>
        <v>7.6</v>
      </c>
      <c r="O171" s="17" t="str">
        <f>VLOOKUP(CONCATENATE($A171,".data"), 'Random noise 0.001'!$A$1:$AG$235, 27, FALSE)</f>
        <v>0.956*x0**2 - 1.988*x0*exp(x1) - 12.758*x0 - 5.834*x1 + 19.771*exp(x1) + 34.921</v>
      </c>
      <c r="P171" s="17">
        <f t="shared" si="24"/>
        <v>1</v>
      </c>
      <c r="Q171" s="17">
        <f t="shared" si="25"/>
        <v>0</v>
      </c>
      <c r="R171" s="4">
        <f t="shared" si="26"/>
        <v>0</v>
      </c>
      <c r="S171" s="3">
        <f>VLOOKUP(CONCATENATE($A171,".data"), 'Random noise 0.01'!$A$1:$AG$235, 31, FALSE)</f>
        <v>0.99942644999999997</v>
      </c>
      <c r="T171" s="17">
        <f>VLOOKUP(CONCATENATE($A171,".data"), 'Random noise 0.01'!$A$1:$AG$235, 33, FALSE)</f>
        <v>0.21274203</v>
      </c>
      <c r="U171" s="17">
        <f>VLOOKUP(CONCATENATE($A171,".data"), 'Random noise 0.01'!$A$1:$AG$235, 15, FALSE)</f>
        <v>17</v>
      </c>
      <c r="V171" s="17">
        <f>VLOOKUP(CONCATENATE($A171,".data"), 'Random noise 0.01'!$A$1:$AG$235, 17, FALSE)</f>
        <v>4.7</v>
      </c>
      <c r="W171" s="17" t="str">
        <f>VLOOKUP(CONCATENATE($A171,".data"), 'Random noise 0.01'!$A$1:$AG$235, 27, FALSE)</f>
        <v>-1.02*x0*exp(x1) - 13.3*x0 - 6.84*x1 + 19.79*exp(x1) + 35.26</v>
      </c>
      <c r="X171" s="17">
        <f t="shared" si="27"/>
        <v>1</v>
      </c>
      <c r="Y171" s="17">
        <f t="shared" si="28"/>
        <v>0</v>
      </c>
      <c r="Z171" s="4">
        <f t="shared" si="29"/>
        <v>0</v>
      </c>
    </row>
    <row r="172" spans="1:26" x14ac:dyDescent="0.25">
      <c r="A172" t="s">
        <v>1158</v>
      </c>
      <c r="B172" s="12" t="s">
        <v>1293</v>
      </c>
      <c r="C172" s="3">
        <f>VLOOKUP(CONCATENATE($A172,".data"), 'Random noise 0'!$A$1:$AG$235, 31, FALSE)</f>
        <v>0.99999992000000004</v>
      </c>
      <c r="D172" s="17">
        <f>VLOOKUP(CONCATENATE($A172,".data"), 'Random noise 0'!$A$1:$AG$235, 33, FALSE)</f>
        <v>1.9953000000000001E-4</v>
      </c>
      <c r="E172" s="17">
        <f>VLOOKUP(CONCATENATE($A172,".data"), 'Random noise 0'!$A$1:$AG$235, 15, FALSE)</f>
        <v>12</v>
      </c>
      <c r="F172" s="17">
        <f>VLOOKUP(CONCATENATE($A172,".data"), 'Random noise 0'!$A$1:$AG$235, 17, FALSE)</f>
        <v>173.2</v>
      </c>
      <c r="G172" s="17" t="str">
        <f>VLOOKUP(CONCATENATE($A172,".data"), 'Random noise 0'!$A$1:$AG$235, 27, FALSE)</f>
        <v>(-0.13021356*x1**2 - 0.3523603)*exp(2*x0)</v>
      </c>
      <c r="H172" s="17">
        <f t="shared" si="21"/>
        <v>1</v>
      </c>
      <c r="I172" s="17" t="str">
        <f t="shared" si="22"/>
        <v>?</v>
      </c>
      <c r="J172" s="4">
        <v>0</v>
      </c>
      <c r="K172" s="3">
        <f>VLOOKUP(CONCATENATE($A172,".data"), 'Random noise 0.001'!$A$1:$AG$235, 31, FALSE)</f>
        <v>0.99935558000000002</v>
      </c>
      <c r="L172" s="17">
        <f>VLOOKUP(CONCATENATE($A172,".data"), 'Random noise 0.001'!$A$1:$AG$235, 33, FALSE)</f>
        <v>1.8034629999999999E-2</v>
      </c>
      <c r="M172" s="17">
        <f>VLOOKUP(CONCATENATE($A172,".data"), 'Random noise 0.001'!$A$1:$AG$235, 15, FALSE)</f>
        <v>16</v>
      </c>
      <c r="N172" s="17">
        <f>VLOOKUP(CONCATENATE($A172,".data"), 'Random noise 0.001'!$A$1:$AG$235, 17, FALSE)</f>
        <v>15.2</v>
      </c>
      <c r="O172" s="17" t="str">
        <f>VLOOKUP(CONCATENATE($A172,".data"), 'Random noise 0.001'!$A$1:$AG$235, 27, FALSE)</f>
        <v>-1.518*x0**3 - 0.804*x0*x1**2 - 0.735*x0 - 0.381</v>
      </c>
      <c r="P172" s="17">
        <f t="shared" si="24"/>
        <v>1</v>
      </c>
      <c r="Q172" s="17">
        <f t="shared" si="25"/>
        <v>0</v>
      </c>
      <c r="R172" s="4">
        <f t="shared" si="26"/>
        <v>0</v>
      </c>
      <c r="S172" s="3">
        <f>VLOOKUP(CONCATENATE($A172,".data"), 'Random noise 0.01'!$A$1:$AG$235, 31, FALSE)</f>
        <v>0.99716532000000002</v>
      </c>
      <c r="T172" s="17">
        <f>VLOOKUP(CONCATENATE($A172,".data"), 'Random noise 0.01'!$A$1:$AG$235, 33, FALSE)</f>
        <v>3.7824549999999998E-2</v>
      </c>
      <c r="U172" s="17">
        <f>VLOOKUP(CONCATENATE($A172,".data"), 'Random noise 0.01'!$A$1:$AG$235, 15, FALSE)</f>
        <v>15</v>
      </c>
      <c r="V172" s="17">
        <f>VLOOKUP(CONCATENATE($A172,".data"), 'Random noise 0.01'!$A$1:$AG$235, 17, FALSE)</f>
        <v>3.4</v>
      </c>
      <c r="W172" s="17" t="str">
        <f>VLOOKUP(CONCATENATE($A172,".data"), 'Random noise 0.01'!$A$1:$AG$235, 27, FALSE)</f>
        <v>-2.14*x0**2 - 0.19*x1*(x0 + x1)**2 - 0.4</v>
      </c>
      <c r="X172" s="17">
        <f t="shared" si="27"/>
        <v>0</v>
      </c>
      <c r="Y172" s="17">
        <f t="shared" si="28"/>
        <v>0</v>
      </c>
      <c r="Z172" s="4">
        <f t="shared" si="29"/>
        <v>0</v>
      </c>
    </row>
    <row r="173" spans="1:26" x14ac:dyDescent="0.25">
      <c r="A173" t="s">
        <v>1159</v>
      </c>
      <c r="B173" s="12" t="s">
        <v>1160</v>
      </c>
      <c r="C173" s="3">
        <f>VLOOKUP(CONCATENATE($A173,".data"), 'Random noise 0'!$A$1:$AG$235, 31, FALSE)</f>
        <v>0.99931013999999996</v>
      </c>
      <c r="D173" s="17">
        <f>VLOOKUP(CONCATENATE($A173,".data"), 'Random noise 0'!$A$1:$AG$235, 33, FALSE)</f>
        <v>2.5917900000000001E-2</v>
      </c>
      <c r="E173" s="17">
        <f>VLOOKUP(CONCATENATE($A173,".data"), 'Random noise 0'!$A$1:$AG$235, 15, FALSE)</f>
        <v>20</v>
      </c>
      <c r="F173" s="17">
        <f>VLOOKUP(CONCATENATE($A173,".data"), 'Random noise 0'!$A$1:$AG$235, 17, FALSE)</f>
        <v>206.5</v>
      </c>
      <c r="G173" s="17" t="str">
        <f>VLOOKUP(CONCATENATE($A173,".data"), 'Random noise 0'!$A$1:$AG$235, 27, FALSE)</f>
        <v>3.53987176*2**cos(x0) + 1.12885941*x1*cos(x0) + 10.23345588*x1 - 5.35223596*exp(x1) + 7.23536536</v>
      </c>
      <c r="H173" s="17">
        <f t="shared" si="21"/>
        <v>1</v>
      </c>
      <c r="I173" s="17">
        <f t="shared" si="22"/>
        <v>0</v>
      </c>
      <c r="J173" s="4">
        <f t="shared" si="23"/>
        <v>0</v>
      </c>
      <c r="K173" s="3">
        <f>VLOOKUP(CONCATENATE($A173,".data"), 'Random noise 0.001'!$A$1:$AG$235, 31, FALSE)</f>
        <v>0.99934659999999997</v>
      </c>
      <c r="L173" s="17">
        <f>VLOOKUP(CONCATENATE($A173,".data"), 'Random noise 0.001'!$A$1:$AG$235, 33, FALSE)</f>
        <v>2.5223679999999998E-2</v>
      </c>
      <c r="M173" s="17">
        <f>VLOOKUP(CONCATENATE($A173,".data"), 'Random noise 0.001'!$A$1:$AG$235, 15, FALSE)</f>
        <v>22</v>
      </c>
      <c r="N173" s="17">
        <f>VLOOKUP(CONCATENATE($A173,".data"), 'Random noise 0.001'!$A$1:$AG$235, 17, FALSE)</f>
        <v>10.1</v>
      </c>
      <c r="O173" s="17" t="str">
        <f>VLOOKUP(CONCATENATE($A173,".data"), 'Random noise 0.001'!$A$1:$AG$235, 27, FALSE)</f>
        <v>1.105*x1*cos(x0) - 0.576*x1 + 2.117*sin(2.267*x1) + 2.683*cos(x0)**2 + 6.346</v>
      </c>
      <c r="P173" s="17">
        <f t="shared" si="24"/>
        <v>1</v>
      </c>
      <c r="Q173" s="17">
        <f t="shared" si="25"/>
        <v>0</v>
      </c>
      <c r="R173" s="4">
        <f t="shared" si="26"/>
        <v>0</v>
      </c>
      <c r="S173" s="3">
        <f>VLOOKUP(CONCATENATE($A173,".data"), 'Random noise 0.01'!$A$1:$AG$235, 31, FALSE)</f>
        <v>0.99809579000000004</v>
      </c>
      <c r="T173" s="17">
        <f>VLOOKUP(CONCATENATE($A173,".data"), 'Random noise 0.01'!$A$1:$AG$235, 33, FALSE)</f>
        <v>4.3060180000000003E-2</v>
      </c>
      <c r="U173" s="17">
        <f>VLOOKUP(CONCATENATE($A173,".data"), 'Random noise 0.01'!$A$1:$AG$235, 15, FALSE)</f>
        <v>17</v>
      </c>
      <c r="V173" s="17">
        <f>VLOOKUP(CONCATENATE($A173,".data"), 'Random noise 0.01'!$A$1:$AG$235, 17, FALSE)</f>
        <v>78.3</v>
      </c>
      <c r="W173" s="17" t="str">
        <f>VLOOKUP(CONCATENATE($A173,".data"), 'Random noise 0.01'!$A$1:$AG$235, 27, FALSE)</f>
        <v>-0.4*x0*x1 + 11.3*x1 - 5.31*exp(x1) + 4.44*cos(x0) + 9.87</v>
      </c>
      <c r="X173" s="17">
        <f t="shared" si="27"/>
        <v>0</v>
      </c>
      <c r="Y173" s="17">
        <f t="shared" si="28"/>
        <v>0</v>
      </c>
      <c r="Z173" s="4">
        <f t="shared" si="29"/>
        <v>0</v>
      </c>
    </row>
    <row r="174" spans="1:26" x14ac:dyDescent="0.25">
      <c r="A174" t="s">
        <v>1161</v>
      </c>
      <c r="B174" s="12" t="s">
        <v>1294</v>
      </c>
      <c r="C174" s="3">
        <f>VLOOKUP(CONCATENATE($A174,".data"), 'Random noise 0'!$A$1:$AG$235, 31, FALSE)</f>
        <v>0.99998841000000005</v>
      </c>
      <c r="D174" s="17">
        <f>VLOOKUP(CONCATENATE($A174,".data"), 'Random noise 0'!$A$1:$AG$235, 33, FALSE)</f>
        <v>1.3399099999999999E-3</v>
      </c>
      <c r="E174" s="17">
        <f>VLOOKUP(CONCATENATE($A174,".data"), 'Random noise 0'!$A$1:$AG$235, 15, FALSE)</f>
        <v>14</v>
      </c>
      <c r="F174" s="17">
        <f>VLOOKUP(CONCATENATE($A174,".data"), 'Random noise 0'!$A$1:$AG$235, 17, FALSE)</f>
        <v>171.5</v>
      </c>
      <c r="G174" s="17" t="str">
        <f>VLOOKUP(CONCATENATE($A174,".data"), 'Random noise 0'!$A$1:$AG$235, 27, FALSE)</f>
        <v>-0.26104335*x1**2 - 1.00034736*x2 + 1.00079294*sin(x0) - 6.69641197</v>
      </c>
      <c r="H174" s="17">
        <f t="shared" si="21"/>
        <v>1</v>
      </c>
      <c r="I174" s="17">
        <f t="shared" si="22"/>
        <v>0</v>
      </c>
      <c r="J174" s="4">
        <f t="shared" si="23"/>
        <v>0</v>
      </c>
      <c r="K174" s="3">
        <f>VLOOKUP(CONCATENATE($A174,".data"), 'Random noise 0.001'!$A$1:$AG$235, 31, FALSE)</f>
        <v>0.99993677999999997</v>
      </c>
      <c r="L174" s="17">
        <f>VLOOKUP(CONCATENATE($A174,".data"), 'Random noise 0.001'!$A$1:$AG$235, 33, FALSE)</f>
        <v>3.12883E-3</v>
      </c>
      <c r="M174" s="17">
        <f>VLOOKUP(CONCATENATE($A174,".data"), 'Random noise 0.001'!$A$1:$AG$235, 15, FALSE)</f>
        <v>14</v>
      </c>
      <c r="N174" s="17">
        <f>VLOOKUP(CONCATENATE($A174,".data"), 'Random noise 0.001'!$A$1:$AG$235, 17, FALSE)</f>
        <v>4.7</v>
      </c>
      <c r="O174" s="17" t="str">
        <f>VLOOKUP(CONCATENATE($A174,".data"), 'Random noise 0.001'!$A$1:$AG$235, 27, FALSE)</f>
        <v>-0.261*x1**2 - 1.005*x2 + 1.001*sin(x0) - 6.692</v>
      </c>
      <c r="P174" s="17">
        <f t="shared" si="24"/>
        <v>1</v>
      </c>
      <c r="Q174" s="17">
        <f t="shared" si="25"/>
        <v>0</v>
      </c>
      <c r="R174" s="4">
        <f t="shared" si="26"/>
        <v>0</v>
      </c>
      <c r="S174" s="3">
        <f>VLOOKUP(CONCATENATE($A174,".data"), 'Random noise 0.01'!$A$1:$AG$235, 31, FALSE)</f>
        <v>0.99769012999999995</v>
      </c>
      <c r="T174" s="17">
        <f>VLOOKUP(CONCATENATE($A174,".data"), 'Random noise 0.01'!$A$1:$AG$235, 33, FALSE)</f>
        <v>1.89129E-2</v>
      </c>
      <c r="U174" s="17">
        <f>VLOOKUP(CONCATENATE($A174,".data"), 'Random noise 0.01'!$A$1:$AG$235, 15, FALSE)</f>
        <v>12</v>
      </c>
      <c r="V174" s="17">
        <f>VLOOKUP(CONCATENATE($A174,".data"), 'Random noise 0.01'!$A$1:$AG$235, 17, FALSE)</f>
        <v>142.6</v>
      </c>
      <c r="W174" s="17" t="str">
        <f>VLOOKUP(CONCATENATE($A174,".data"), 'Random noise 0.01'!$A$1:$AG$235, 27, FALSE)</f>
        <v>-0.26*x1**2 - 1.05*x2 + sin(x0) - 6.66</v>
      </c>
      <c r="X174" s="17">
        <f t="shared" si="27"/>
        <v>0</v>
      </c>
      <c r="Y174" s="17">
        <f t="shared" si="28"/>
        <v>0</v>
      </c>
      <c r="Z174" s="4">
        <f t="shared" si="29"/>
        <v>0</v>
      </c>
    </row>
    <row r="175" spans="1:26" x14ac:dyDescent="0.25">
      <c r="A175" t="s">
        <v>1162</v>
      </c>
      <c r="B175" s="12" t="s">
        <v>1163</v>
      </c>
      <c r="C175" s="3">
        <f>VLOOKUP(CONCATENATE($A175,".data"), 'Random noise 0'!$A$1:$AG$235, 31, FALSE)</f>
        <v>1</v>
      </c>
      <c r="D175" s="17">
        <f>VLOOKUP(CONCATENATE($A175,".data"), 'Random noise 0'!$A$1:$AG$235, 33, FALSE)</f>
        <v>6.8999999999999996E-7</v>
      </c>
      <c r="E175" s="17">
        <f>VLOOKUP(CONCATENATE($A175,".data"), 'Random noise 0'!$A$1:$AG$235, 15, FALSE)</f>
        <v>10</v>
      </c>
      <c r="F175" s="17">
        <f>VLOOKUP(CONCATENATE($A175,".data"), 'Random noise 0'!$A$1:$AG$235, 17, FALSE)</f>
        <v>12.8</v>
      </c>
      <c r="G175" s="17" t="str">
        <f>VLOOKUP(CONCATENATE($A175,".data"), 'Random noise 0'!$A$1:$AG$235, 27, FALSE)</f>
        <v>0.69314718*x2**0.25*log(x0)/x1</v>
      </c>
      <c r="H175" s="17">
        <f t="shared" si="21"/>
        <v>1</v>
      </c>
      <c r="I175" s="17">
        <f t="shared" si="22"/>
        <v>1</v>
      </c>
      <c r="J175" s="4">
        <v>1</v>
      </c>
      <c r="K175" s="3">
        <f>VLOOKUP(CONCATENATE($A175,".data"), 'Random noise 0.001'!$A$1:$AG$235, 31, FALSE)</f>
        <v>0.99996910000000006</v>
      </c>
      <c r="L175" s="17">
        <f>VLOOKUP(CONCATENATE($A175,".data"), 'Random noise 0.001'!$A$1:$AG$235, 33, FALSE)</f>
        <v>4.72433309</v>
      </c>
      <c r="M175" s="17">
        <f>VLOOKUP(CONCATENATE($A175,".data"), 'Random noise 0.001'!$A$1:$AG$235, 15, FALSE)</f>
        <v>12</v>
      </c>
      <c r="N175" s="17">
        <f>VLOOKUP(CONCATENATE($A175,".data"), 'Random noise 0.001'!$A$1:$AG$235, 17, FALSE)</f>
        <v>11.4</v>
      </c>
      <c r="O175" s="17" t="str">
        <f>VLOOKUP(CONCATENATE($A175,".data"), 'Random noise 0.001'!$A$1:$AG$235, 27, FALSE)</f>
        <v>0.076 + 0.697*x2**0.25*log(x0)/x1</v>
      </c>
      <c r="P175" s="17">
        <f t="shared" si="24"/>
        <v>1</v>
      </c>
      <c r="Q175" s="17">
        <f t="shared" si="25"/>
        <v>0</v>
      </c>
      <c r="R175" s="4">
        <f t="shared" si="26"/>
        <v>0</v>
      </c>
      <c r="S175" s="3">
        <f>VLOOKUP(CONCATENATE($A175,".data"), 'Random noise 0.01'!$A$1:$AG$235, 31, FALSE)</f>
        <v>-1</v>
      </c>
      <c r="T175" s="17">
        <f>VLOOKUP(CONCATENATE($A175,".data"), 'Random noise 0.01'!$A$1:$AG$235, 33, FALSE)</f>
        <v>-1</v>
      </c>
      <c r="U175" s="17">
        <f>VLOOKUP(CONCATENATE($A175,".data"), 'Random noise 0.01'!$A$1:$AG$235, 15, FALSE)</f>
        <v>26</v>
      </c>
      <c r="V175" s="17">
        <f>VLOOKUP(CONCATENATE($A175,".data"), 'Random noise 0.01'!$A$1:$AG$235, 17, FALSE)</f>
        <v>163.30000000000001</v>
      </c>
      <c r="W175" s="17" t="str">
        <f>VLOOKUP(CONCATENATE($A175,".data"), 'Random noise 0.01'!$A$1:$AG$235, 27, FALSE)</f>
        <v>2.23*x0*sin(exp(x2/sin(x1)) + 1) + 0.82 + 0.74*log(x0)*sin(x2 + 0.49)/x1</v>
      </c>
      <c r="X175" s="17">
        <f t="shared" si="27"/>
        <v>0</v>
      </c>
      <c r="Y175" s="17">
        <f t="shared" si="28"/>
        <v>0</v>
      </c>
      <c r="Z175" s="4">
        <f t="shared" si="29"/>
        <v>0</v>
      </c>
    </row>
    <row r="176" spans="1:26" x14ac:dyDescent="0.25">
      <c r="A176" t="s">
        <v>1164</v>
      </c>
      <c r="B176" s="12" t="s">
        <v>1165</v>
      </c>
      <c r="C176" s="3">
        <f>VLOOKUP(CONCATENATE($A176,".data"), 'Random noise 0'!$A$1:$AG$235, 31, FALSE)</f>
        <v>1</v>
      </c>
      <c r="D176" s="17">
        <f>VLOOKUP(CONCATENATE($A176,".data"), 'Random noise 0'!$A$1:$AG$235, 33, FALSE)</f>
        <v>0</v>
      </c>
      <c r="E176" s="17">
        <f>VLOOKUP(CONCATENATE($A176,".data"), 'Random noise 0'!$A$1:$AG$235, 15, FALSE)</f>
        <v>11</v>
      </c>
      <c r="F176" s="17">
        <f>VLOOKUP(CONCATENATE($A176,".data"), 'Random noise 0'!$A$1:$AG$235, 17, FALSE)</f>
        <v>8.3000000000000007</v>
      </c>
      <c r="G176" s="17" t="str">
        <f>VLOOKUP(CONCATENATE($A176,".data"), 'Random noise 0'!$A$1:$AG$235, 27, FALSE)</f>
        <v>x0 + exp(x2) + 3.69452805*cos(2*x1) - 4.69452805</v>
      </c>
      <c r="H176" s="17">
        <f t="shared" si="21"/>
        <v>1</v>
      </c>
      <c r="I176" s="17">
        <f t="shared" si="22"/>
        <v>1</v>
      </c>
      <c r="J176" s="4">
        <f t="shared" si="23"/>
        <v>1</v>
      </c>
      <c r="K176" s="3">
        <f>VLOOKUP(CONCATENATE($A176,".data"), 'Random noise 0.001'!$A$1:$AG$235, 31, FALSE)</f>
        <v>0.99999989</v>
      </c>
      <c r="L176" s="17">
        <f>VLOOKUP(CONCATENATE($A176,".data"), 'Random noise 0.001'!$A$1:$AG$235, 33, FALSE)</f>
        <v>5.7890999999999997E-4</v>
      </c>
      <c r="M176" s="17">
        <f>VLOOKUP(CONCATENATE($A176,".data"), 'Random noise 0.001'!$A$1:$AG$235, 15, FALSE)</f>
        <v>13</v>
      </c>
      <c r="N176" s="17">
        <f>VLOOKUP(CONCATENATE($A176,".data"), 'Random noise 0.001'!$A$1:$AG$235, 17, FALSE)</f>
        <v>6.4</v>
      </c>
      <c r="O176" s="17" t="str">
        <f>VLOOKUP(CONCATENATE($A176,".data"), 'Random noise 0.001'!$A$1:$AG$235, 27, FALSE)</f>
        <v>x0 + 0.999*exp(x2) + 7.389*cos(x1)**2 - 8.387</v>
      </c>
      <c r="P176" s="17">
        <f t="shared" si="24"/>
        <v>1</v>
      </c>
      <c r="Q176" s="17" t="str">
        <f t="shared" si="25"/>
        <v>?</v>
      </c>
      <c r="R176" s="4">
        <v>0</v>
      </c>
      <c r="S176" s="3">
        <f>VLOOKUP(CONCATENATE($A176,".data"), 'Random noise 0.01'!$A$1:$AG$235, 31, FALSE)</f>
        <v>0.99998964000000001</v>
      </c>
      <c r="T176" s="17">
        <f>VLOOKUP(CONCATENATE($A176,".data"), 'Random noise 0.01'!$A$1:$AG$235, 33, FALSE)</f>
        <v>5.5788699999999997E-3</v>
      </c>
      <c r="U176" s="17">
        <f>VLOOKUP(CONCATENATE($A176,".data"), 'Random noise 0.01'!$A$1:$AG$235, 15, FALSE)</f>
        <v>13</v>
      </c>
      <c r="V176" s="17">
        <f>VLOOKUP(CONCATENATE($A176,".data"), 'Random noise 0.01'!$A$1:$AG$235, 17, FALSE)</f>
        <v>5.9</v>
      </c>
      <c r="W176" s="17" t="str">
        <f>VLOOKUP(CONCATENATE($A176,".data"), 'Random noise 0.01'!$A$1:$AG$235, 27, FALSE)</f>
        <v>x0 + 0.99*exp(x2) + 7.39*cos(x1)**2 - 8.37</v>
      </c>
      <c r="X176" s="17">
        <f t="shared" si="27"/>
        <v>1</v>
      </c>
      <c r="Y176" s="17">
        <f t="shared" si="28"/>
        <v>0</v>
      </c>
      <c r="Z176" s="4">
        <f t="shared" si="29"/>
        <v>0</v>
      </c>
    </row>
    <row r="177" spans="1:26" x14ac:dyDescent="0.25">
      <c r="A177" t="s">
        <v>1166</v>
      </c>
      <c r="B177" s="12" t="s">
        <v>1167</v>
      </c>
      <c r="C177" s="3">
        <f>VLOOKUP(CONCATENATE($A177,".data"), 'Random noise 0'!$A$1:$AG$235, 31, FALSE)</f>
        <v>0.99827010000000005</v>
      </c>
      <c r="D177" s="17">
        <f>VLOOKUP(CONCATENATE($A177,".data"), 'Random noise 0'!$A$1:$AG$235, 33, FALSE)</f>
        <v>2.4469049999999999E-2</v>
      </c>
      <c r="E177" s="17">
        <f>VLOOKUP(CONCATENATE($A177,".data"), 'Random noise 0'!$A$1:$AG$235, 15, FALSE)</f>
        <v>33</v>
      </c>
      <c r="F177" s="17">
        <f>VLOOKUP(CONCATENATE($A177,".data"), 'Random noise 0'!$A$1:$AG$235, 17, FALSE)</f>
        <v>240.2</v>
      </c>
      <c r="G177" s="17" t="str">
        <f>VLOOKUP(CONCATENATE($A177,".data"), 'Random noise 0'!$A$1:$AG$235, 27, FALSE)</f>
        <v>1.23114251*x1*x2/(x0**2 + x0 + 1/x2)**2 + 1.83374018*sin((x0 + 1)**(-2)) - 0.31156185 + 1.6976352*sin(x1)/(x0 + 1)**2</v>
      </c>
      <c r="H177" s="17">
        <f t="shared" si="21"/>
        <v>0</v>
      </c>
      <c r="I177" s="17">
        <f t="shared" si="22"/>
        <v>0</v>
      </c>
      <c r="J177" s="4">
        <f t="shared" si="23"/>
        <v>0</v>
      </c>
      <c r="K177" s="3">
        <f>VLOOKUP(CONCATENATE($A177,".data"), 'Random noise 0.001'!$A$1:$AG$235, 31, FALSE)</f>
        <v>0.99768869000000004</v>
      </c>
      <c r="L177" s="17">
        <f>VLOOKUP(CONCATENATE($A177,".data"), 'Random noise 0.001'!$A$1:$AG$235, 33, FALSE)</f>
        <v>2.828369E-2</v>
      </c>
      <c r="M177" s="17">
        <f>VLOOKUP(CONCATENATE($A177,".data"), 'Random noise 0.001'!$A$1:$AG$235, 15, FALSE)</f>
        <v>32</v>
      </c>
      <c r="N177" s="17">
        <f>VLOOKUP(CONCATENATE($A177,".data"), 'Random noise 0.001'!$A$1:$AG$235, 17, FALSE)</f>
        <v>213.9</v>
      </c>
      <c r="O177" s="17" t="str">
        <f>VLOOKUP(CONCATENATE($A177,".data"), 'Random noise 0.001'!$A$1:$AG$235, 27, FALSE)</f>
        <v>1.182*x1*x2/(x0**2 + x0 + 1/x2)**2 + 1.478*x1/(x0 + 1)**2 + 1.88*sin((x0 + 1)**(-2)) - 0.306</v>
      </c>
      <c r="P177" s="17">
        <f t="shared" si="24"/>
        <v>0</v>
      </c>
      <c r="Q177" s="17">
        <f t="shared" si="25"/>
        <v>0</v>
      </c>
      <c r="R177" s="4">
        <f t="shared" si="26"/>
        <v>0</v>
      </c>
      <c r="S177" s="3">
        <f>VLOOKUP(CONCATENATE($A177,".data"), 'Random noise 0.01'!$A$1:$AG$235, 31, FALSE)</f>
        <v>0.99240212999999999</v>
      </c>
      <c r="T177" s="17">
        <f>VLOOKUP(CONCATENATE($A177,".data"), 'Random noise 0.01'!$A$1:$AG$235, 33, FALSE)</f>
        <v>5.1280539999999999E-2</v>
      </c>
      <c r="U177" s="17">
        <f>VLOOKUP(CONCATENATE($A177,".data"), 'Random noise 0.01'!$A$1:$AG$235, 15, FALSE)</f>
        <v>29</v>
      </c>
      <c r="V177" s="17">
        <f>VLOOKUP(CONCATENATE($A177,".data"), 'Random noise 0.01'!$A$1:$AG$235, 17, FALSE)</f>
        <v>22.1</v>
      </c>
      <c r="W177" s="17" t="str">
        <f>VLOOKUP(CONCATENATE($A177,".data"), 'Random noise 0.01'!$A$1:$AG$235, 27, FALSE)</f>
        <v>-x0**0.5*x1*x2 - 1.24*x0**0.5*x1 - 1.28*x0**0.5 + 1.08*x1*x2**2 + 1.67*x1 + 1.43</v>
      </c>
      <c r="X177" s="17">
        <f t="shared" si="27"/>
        <v>0</v>
      </c>
      <c r="Y177" s="17">
        <f t="shared" si="28"/>
        <v>0</v>
      </c>
      <c r="Z177" s="4">
        <f t="shared" si="29"/>
        <v>0</v>
      </c>
    </row>
    <row r="178" spans="1:26" x14ac:dyDescent="0.25">
      <c r="A178" t="s">
        <v>1168</v>
      </c>
      <c r="B178" s="12" t="s">
        <v>1169</v>
      </c>
      <c r="C178" s="3">
        <f>VLOOKUP(CONCATENATE($A178,".data"), 'Random noise 0'!$A$1:$AG$235, 31, FALSE)</f>
        <v>1</v>
      </c>
      <c r="D178" s="17">
        <f>VLOOKUP(CONCATENATE($A178,".data"), 'Random noise 0'!$A$1:$AG$235, 33, FALSE)</f>
        <v>0</v>
      </c>
      <c r="E178" s="17">
        <f>VLOOKUP(CONCATENATE($A178,".data"), 'Random noise 0'!$A$1:$AG$235, 15, FALSE)</f>
        <v>1</v>
      </c>
      <c r="F178" s="17">
        <f>VLOOKUP(CONCATENATE($A178,".data"), 'Random noise 0'!$A$1:$AG$235, 17, FALSE)</f>
        <v>6.8</v>
      </c>
      <c r="G178" s="17" t="str">
        <f>VLOOKUP(CONCATENATE($A178,".data"), 'Random noise 0'!$A$1:$AG$235, 27, FALSE)</f>
        <v>0</v>
      </c>
      <c r="H178" s="17">
        <f t="shared" si="21"/>
        <v>1</v>
      </c>
      <c r="I178" s="17">
        <f t="shared" si="22"/>
        <v>1</v>
      </c>
      <c r="J178" s="4">
        <f t="shared" si="23"/>
        <v>1</v>
      </c>
      <c r="K178" s="3">
        <f>VLOOKUP(CONCATENATE($A178,".data"), 'Random noise 0.001'!$A$1:$AG$235, 31, FALSE)</f>
        <v>1</v>
      </c>
      <c r="L178" s="17">
        <f>VLOOKUP(CONCATENATE($A178,".data"), 'Random noise 0.001'!$A$1:$AG$235, 33, FALSE)</f>
        <v>0</v>
      </c>
      <c r="M178" s="17">
        <f>VLOOKUP(CONCATENATE($A178,".data"), 'Random noise 0.001'!$A$1:$AG$235, 15, FALSE)</f>
        <v>1</v>
      </c>
      <c r="N178" s="17">
        <f>VLOOKUP(CONCATENATE($A178,".data"), 'Random noise 0.001'!$A$1:$AG$235, 17, FALSE)</f>
        <v>5.8</v>
      </c>
      <c r="O178" s="17" t="str">
        <f>VLOOKUP(CONCATENATE($A178,".data"), 'Random noise 0.001'!$A$1:$AG$235, 27, FALSE)</f>
        <v>0</v>
      </c>
      <c r="P178" s="17">
        <f t="shared" si="24"/>
        <v>1</v>
      </c>
      <c r="Q178" s="17">
        <f t="shared" si="25"/>
        <v>1</v>
      </c>
      <c r="R178" s="4">
        <f t="shared" si="26"/>
        <v>1</v>
      </c>
      <c r="S178" s="3">
        <f>VLOOKUP(CONCATENATE($A178,".data"), 'Random noise 0.01'!$A$1:$AG$235, 31, FALSE)</f>
        <v>1</v>
      </c>
      <c r="T178" s="17">
        <f>VLOOKUP(CONCATENATE($A178,".data"), 'Random noise 0.01'!$A$1:$AG$235, 33, FALSE)</f>
        <v>0</v>
      </c>
      <c r="U178" s="17">
        <f>VLOOKUP(CONCATENATE($A178,".data"), 'Random noise 0.01'!$A$1:$AG$235, 15, FALSE)</f>
        <v>1</v>
      </c>
      <c r="V178" s="17">
        <f>VLOOKUP(CONCATENATE($A178,".data"), 'Random noise 0.01'!$A$1:$AG$235, 17, FALSE)</f>
        <v>5.5</v>
      </c>
      <c r="W178" s="17" t="str">
        <f>VLOOKUP(CONCATENATE($A178,".data"), 'Random noise 0.01'!$A$1:$AG$235, 27, FALSE)</f>
        <v>0</v>
      </c>
      <c r="X178" s="17">
        <f t="shared" si="27"/>
        <v>1</v>
      </c>
      <c r="Y178" s="17">
        <f t="shared" si="28"/>
        <v>1</v>
      </c>
      <c r="Z178" s="4">
        <f t="shared" si="29"/>
        <v>1</v>
      </c>
    </row>
    <row r="179" spans="1:26" x14ac:dyDescent="0.25">
      <c r="A179" t="s">
        <v>1170</v>
      </c>
      <c r="B179" s="12" t="s">
        <v>1295</v>
      </c>
      <c r="C179" s="3">
        <f>VLOOKUP(CONCATENATE($A179,".data"), 'Random noise 0'!$A$1:$AG$235, 31, FALSE)</f>
        <v>0.91563483000000001</v>
      </c>
      <c r="D179" s="17">
        <f>VLOOKUP(CONCATENATE($A179,".data"), 'Random noise 0'!$A$1:$AG$235, 33, FALSE)</f>
        <v>0.33828859</v>
      </c>
      <c r="E179" s="17">
        <f>VLOOKUP(CONCATENATE($A179,".data"), 'Random noise 0'!$A$1:$AG$235, 15, FALSE)</f>
        <v>19</v>
      </c>
      <c r="F179" s="17">
        <f>VLOOKUP(CONCATENATE($A179,".data"), 'Random noise 0'!$A$1:$AG$235, 17, FALSE)</f>
        <v>182.7</v>
      </c>
      <c r="G179" s="17" t="str">
        <f>VLOOKUP(CONCATENATE($A179,".data"), 'Random noise 0'!$A$1:$AG$235, 27, FALSE)</f>
        <v>-1.03583859*x0 + 2.43549148*x1 + 1.01280072*x3 - 0.99726659*log(x1/x2) - 2.87162421</v>
      </c>
      <c r="H179" s="17">
        <f t="shared" si="21"/>
        <v>0</v>
      </c>
      <c r="I179" s="17">
        <f t="shared" si="22"/>
        <v>0</v>
      </c>
      <c r="J179" s="4">
        <f t="shared" si="23"/>
        <v>0</v>
      </c>
      <c r="K179" s="3">
        <f>VLOOKUP(CONCATENATE($A179,".data"), 'Random noise 0.001'!$A$1:$AG$235, 31, FALSE)</f>
        <v>0.91567264999999998</v>
      </c>
      <c r="L179" s="17">
        <f>VLOOKUP(CONCATENATE($A179,".data"), 'Random noise 0.001'!$A$1:$AG$235, 33, FALSE)</f>
        <v>0.33821275000000001</v>
      </c>
      <c r="M179" s="17">
        <f>VLOOKUP(CONCATENATE($A179,".data"), 'Random noise 0.001'!$A$1:$AG$235, 15, FALSE)</f>
        <v>19</v>
      </c>
      <c r="N179" s="17">
        <f>VLOOKUP(CONCATENATE($A179,".data"), 'Random noise 0.001'!$A$1:$AG$235, 17, FALSE)</f>
        <v>157.69999999999999</v>
      </c>
      <c r="O179" s="17" t="str">
        <f>VLOOKUP(CONCATENATE($A179,".data"), 'Random noise 0.001'!$A$1:$AG$235, 27, FALSE)</f>
        <v>-1.036*x0 + 2.435*x1 + 1.013*x3 - 0.997*log(x1/x2) - 2.871</v>
      </c>
      <c r="P179" s="17">
        <f t="shared" si="24"/>
        <v>0</v>
      </c>
      <c r="Q179" s="17">
        <f t="shared" si="25"/>
        <v>0</v>
      </c>
      <c r="R179" s="4">
        <f t="shared" si="26"/>
        <v>0</v>
      </c>
      <c r="S179" s="3">
        <f>VLOOKUP(CONCATENATE($A179,".data"), 'Random noise 0.01'!$A$1:$AG$235, 31, FALSE)</f>
        <v>0.91497150999999999</v>
      </c>
      <c r="T179" s="17">
        <f>VLOOKUP(CONCATENATE($A179,".data"), 'Random noise 0.01'!$A$1:$AG$235, 33, FALSE)</f>
        <v>0.33961587999999998</v>
      </c>
      <c r="U179" s="17">
        <f>VLOOKUP(CONCATENATE($A179,".data"), 'Random noise 0.01'!$A$1:$AG$235, 15, FALSE)</f>
        <v>19</v>
      </c>
      <c r="V179" s="17">
        <f>VLOOKUP(CONCATENATE($A179,".data"), 'Random noise 0.01'!$A$1:$AG$235, 17, FALSE)</f>
        <v>10.7</v>
      </c>
      <c r="W179" s="17" t="str">
        <f>VLOOKUP(CONCATENATE($A179,".data"), 'Random noise 0.01'!$A$1:$AG$235, 27, FALSE)</f>
        <v>-1.04*x0 + 2.43*x1 + 1.01*x3 - log(x1/x2) - 2.87</v>
      </c>
      <c r="X179" s="17">
        <f t="shared" si="27"/>
        <v>0</v>
      </c>
      <c r="Y179" s="17">
        <f t="shared" si="28"/>
        <v>0</v>
      </c>
      <c r="Z179" s="4">
        <f t="shared" si="29"/>
        <v>0</v>
      </c>
    </row>
    <row r="180" spans="1:26" x14ac:dyDescent="0.25">
      <c r="A180" t="s">
        <v>1171</v>
      </c>
      <c r="B180" s="12" t="s">
        <v>1172</v>
      </c>
      <c r="C180" s="3">
        <f>VLOOKUP(CONCATENATE($A180,".data"), 'Random noise 0'!$A$1:$AG$235, 31, FALSE)</f>
        <v>0.44731328999999997</v>
      </c>
      <c r="D180" s="17">
        <f>VLOOKUP(CONCATENATE($A180,".data"), 'Random noise 0'!$A$1:$AG$235, 33, FALSE)</f>
        <v>0.41370107</v>
      </c>
      <c r="E180" s="17">
        <f>VLOOKUP(CONCATENATE($A180,".data"), 'Random noise 0'!$A$1:$AG$235, 15, FALSE)</f>
        <v>22</v>
      </c>
      <c r="F180" s="17">
        <f>VLOOKUP(CONCATENATE($A180,".data"), 'Random noise 0'!$A$1:$AG$235, 17, FALSE)</f>
        <v>198.6</v>
      </c>
      <c r="G180" s="17" t="str">
        <f>VLOOKUP(CONCATENATE($A180,".data"), 'Random noise 0'!$A$1:$AG$235, 27, FALSE)</f>
        <v>2.26181753*x0*x2 - 0.86526004*x0*x3 - 0.92160119*x2*x3 + 0.22803882*cos(3.14159265/x1) - 0.20430547</v>
      </c>
      <c r="H180" s="17">
        <f t="shared" si="21"/>
        <v>0</v>
      </c>
      <c r="I180" s="17">
        <f t="shared" si="22"/>
        <v>0</v>
      </c>
      <c r="J180" s="4">
        <f t="shared" si="23"/>
        <v>0</v>
      </c>
      <c r="K180" s="3">
        <f>VLOOKUP(CONCATENATE($A180,".data"), 'Random noise 0.001'!$A$1:$AG$235, 31, FALSE)</f>
        <v>0.44694898999999999</v>
      </c>
      <c r="L180" s="17">
        <f>VLOOKUP(CONCATENATE($A180,".data"), 'Random noise 0.001'!$A$1:$AG$235, 33, FALSE)</f>
        <v>0.41383740000000002</v>
      </c>
      <c r="M180" s="17">
        <f>VLOOKUP(CONCATENATE($A180,".data"), 'Random noise 0.001'!$A$1:$AG$235, 15, FALSE)</f>
        <v>22</v>
      </c>
      <c r="N180" s="17">
        <f>VLOOKUP(CONCATENATE($A180,".data"), 'Random noise 0.001'!$A$1:$AG$235, 17, FALSE)</f>
        <v>174.8</v>
      </c>
      <c r="O180" s="17" t="str">
        <f>VLOOKUP(CONCATENATE($A180,".data"), 'Random noise 0.001'!$A$1:$AG$235, 27, FALSE)</f>
        <v>2.262*x0*x2 - 0.865*x0*x3 - 0.922*x2*x3 + 0.228*cos(3.142/x1) - 0.204</v>
      </c>
      <c r="P180" s="17">
        <f t="shared" si="24"/>
        <v>0</v>
      </c>
      <c r="Q180" s="17">
        <f t="shared" si="25"/>
        <v>0</v>
      </c>
      <c r="R180" s="4">
        <f t="shared" si="26"/>
        <v>0</v>
      </c>
      <c r="S180" s="3">
        <f>VLOOKUP(CONCATENATE($A180,".data"), 'Random noise 0.01'!$A$1:$AG$235, 31, FALSE)</f>
        <v>0.44518187999999997</v>
      </c>
      <c r="T180" s="17">
        <f>VLOOKUP(CONCATENATE($A180,".data"), 'Random noise 0.01'!$A$1:$AG$235, 33, FALSE)</f>
        <v>0.41449802000000002</v>
      </c>
      <c r="U180" s="17">
        <f>VLOOKUP(CONCATENATE($A180,".data"), 'Random noise 0.01'!$A$1:$AG$235, 15, FALSE)</f>
        <v>22</v>
      </c>
      <c r="V180" s="17">
        <f>VLOOKUP(CONCATENATE($A180,".data"), 'Random noise 0.01'!$A$1:$AG$235, 17, FALSE)</f>
        <v>170.8</v>
      </c>
      <c r="W180" s="17" t="str">
        <f>VLOOKUP(CONCATENATE($A180,".data"), 'Random noise 0.01'!$A$1:$AG$235, 27, FALSE)</f>
        <v>2.26*x0*x2 - 0.87*x0*x3 - 0.92*x2*x3 + 0.23*cos(3.14/x1) - 0.2</v>
      </c>
      <c r="X180" s="17">
        <f t="shared" si="27"/>
        <v>0</v>
      </c>
      <c r="Y180" s="17">
        <f t="shared" si="28"/>
        <v>0</v>
      </c>
      <c r="Z180" s="4">
        <f t="shared" si="29"/>
        <v>0</v>
      </c>
    </row>
    <row r="181" spans="1:26" x14ac:dyDescent="0.25">
      <c r="A181" t="s">
        <v>1173</v>
      </c>
      <c r="B181" s="12" t="s">
        <v>1174</v>
      </c>
      <c r="C181" s="3">
        <f>VLOOKUP(CONCATENATE($A181,".data"), 'Random noise 0'!$A$1:$AG$235, 31, FALSE)</f>
        <v>1</v>
      </c>
      <c r="D181" s="17">
        <f>VLOOKUP(CONCATENATE($A181,".data"), 'Random noise 0'!$A$1:$AG$235, 33, FALSE)</f>
        <v>6.7308999999999999E-4</v>
      </c>
      <c r="E181" s="17">
        <f>VLOOKUP(CONCATENATE($A181,".data"), 'Random noise 0'!$A$1:$AG$235, 15, FALSE)</f>
        <v>13</v>
      </c>
      <c r="F181" s="17">
        <f>VLOOKUP(CONCATENATE($A181,".data"), 'Random noise 0'!$A$1:$AG$235, 17, FALSE)</f>
        <v>202.7</v>
      </c>
      <c r="G181" s="17" t="str">
        <f>VLOOKUP(CONCATENATE($A181,".data"), 'Random noise 0'!$A$1:$AG$235, 27, FALSE)</f>
        <v>535.49165552*x3*sin(x1)**2/(x0**2*x2)</v>
      </c>
      <c r="H181" s="17">
        <f t="shared" si="21"/>
        <v>1</v>
      </c>
      <c r="I181" s="17" t="str">
        <f t="shared" si="22"/>
        <v>?</v>
      </c>
      <c r="J181" s="4">
        <v>1</v>
      </c>
      <c r="K181" s="3">
        <f>VLOOKUP(CONCATENATE($A181,".data"), 'Random noise 0.001'!$A$1:$AG$235, 31, FALSE)</f>
        <v>-6.1574000000000004E-4</v>
      </c>
      <c r="L181" s="17">
        <f>VLOOKUP(CONCATENATE($A181,".data"), 'Random noise 0.001'!$A$1:$AG$235, 33, FALSE)</f>
        <v>75508397.717271596</v>
      </c>
      <c r="M181" s="17">
        <f>VLOOKUP(CONCATENATE($A181,".data"), 'Random noise 0.001'!$A$1:$AG$235, 15, FALSE)</f>
        <v>31</v>
      </c>
      <c r="N181" s="17">
        <f>VLOOKUP(CONCATENATE($A181,".data"), 'Random noise 0.001'!$A$1:$AG$235, 17, FALSE)</f>
        <v>188.5</v>
      </c>
      <c r="O181" s="17" t="str">
        <f>VLOOKUP(CONCATENATE($A181,".data"), 'Random noise 0.001'!$A$1:$AG$235, 27, FALSE)</f>
        <v>507560.638*x0 + 564032.635*x2 + 564032.635*x3 + 3393465.685*cos(x0*x1**8*x3 + x2*x3) - 3912056.894 + 97640.388*x2*x3/x0</v>
      </c>
      <c r="P181" s="17">
        <f t="shared" si="24"/>
        <v>0</v>
      </c>
      <c r="Q181" s="17">
        <f t="shared" si="25"/>
        <v>0</v>
      </c>
      <c r="R181" s="4">
        <f t="shared" si="26"/>
        <v>0</v>
      </c>
      <c r="S181" s="3">
        <f>VLOOKUP(CONCATENATE($A181,".data"), 'Random noise 0.01'!$A$1:$AG$235, 31, FALSE)</f>
        <v>-0.11035867000000001</v>
      </c>
      <c r="T181" s="17">
        <f>VLOOKUP(CONCATENATE($A181,".data"), 'Random noise 0.01'!$A$1:$AG$235, 33, FALSE)</f>
        <v>79541400.632167295</v>
      </c>
      <c r="U181" s="17">
        <f>VLOOKUP(CONCATENATE($A181,".data"), 'Random noise 0.01'!$A$1:$AG$235, 15, FALSE)</f>
        <v>22</v>
      </c>
      <c r="V181" s="17">
        <f>VLOOKUP(CONCATENATE($A181,".data"), 'Random noise 0.01'!$A$1:$AG$235, 17, FALSE)</f>
        <v>162.19999999999999</v>
      </c>
      <c r="W181" s="17" t="str">
        <f>VLOOKUP(CONCATENATE($A181,".data"), 'Random noise 0.01'!$A$1:$AG$235, 27, FALSE)</f>
        <v>-865635910.61*x2*x3**200 + 1850414.75 + 368508.01*cos(5669983.04*x2 + 17812777.05)/x0**cos(x3)</v>
      </c>
      <c r="X181" s="17">
        <f t="shared" si="27"/>
        <v>0</v>
      </c>
      <c r="Y181" s="17">
        <f t="shared" si="28"/>
        <v>0</v>
      </c>
      <c r="Z181" s="4">
        <f t="shared" si="29"/>
        <v>0</v>
      </c>
    </row>
    <row r="182" spans="1:26" x14ac:dyDescent="0.25">
      <c r="A182" t="s">
        <v>1175</v>
      </c>
      <c r="B182" s="12" t="s">
        <v>1176</v>
      </c>
      <c r="C182" s="3">
        <f>VLOOKUP(CONCATENATE($A182,".data"), 'Random noise 0'!$A$1:$AG$235, 31, FALSE)</f>
        <v>-2.1651705799999998</v>
      </c>
      <c r="D182" s="17">
        <f>VLOOKUP(CONCATENATE($A182,".data"), 'Random noise 0'!$A$1:$AG$235, 33, FALSE)</f>
        <v>1.2514187999999999</v>
      </c>
      <c r="E182" s="17">
        <f>VLOOKUP(CONCATENATE($A182,".data"), 'Random noise 0'!$A$1:$AG$235, 15, FALSE)</f>
        <v>26</v>
      </c>
      <c r="F182" s="17">
        <f>VLOOKUP(CONCATENATE($A182,".data"), 'Random noise 0'!$A$1:$AG$235, 17, FALSE)</f>
        <v>233.8</v>
      </c>
      <c r="G182" s="17" t="str">
        <f>VLOOKUP(CONCATENATE($A182,".data"), 'Random noise 0'!$A$1:$AG$235, 27, FALSE)</f>
        <v>0.98670384*x0 - 0.99360758*x1 - 0.30334888/x2**0.5 + 2.72772381*x2**2 - 5.44337041*x2 - 0.46619078*x3**2 + 3.40938438</v>
      </c>
      <c r="H182" s="17">
        <f t="shared" si="21"/>
        <v>0</v>
      </c>
      <c r="I182" s="17">
        <f t="shared" si="22"/>
        <v>0</v>
      </c>
      <c r="J182" s="4">
        <f t="shared" si="23"/>
        <v>0</v>
      </c>
      <c r="K182" s="3">
        <f>VLOOKUP(CONCATENATE($A182,".data"), 'Random noise 0.001'!$A$1:$AG$235, 31, FALSE)</f>
        <v>-2.1572954100000001</v>
      </c>
      <c r="L182" s="17">
        <f>VLOOKUP(CONCATENATE($A182,".data"), 'Random noise 0.001'!$A$1:$AG$235, 33, FALSE)</f>
        <v>1.24986102</v>
      </c>
      <c r="M182" s="17">
        <f>VLOOKUP(CONCATENATE($A182,".data"), 'Random noise 0.001'!$A$1:$AG$235, 15, FALSE)</f>
        <v>26</v>
      </c>
      <c r="N182" s="17">
        <f>VLOOKUP(CONCATENATE($A182,".data"), 'Random noise 0.001'!$A$1:$AG$235, 17, FALSE)</f>
        <v>204.7</v>
      </c>
      <c r="O182" s="17" t="str">
        <f>VLOOKUP(CONCATENATE($A182,".data"), 'Random noise 0.001'!$A$1:$AG$235, 27, FALSE)</f>
        <v>0.987*x0 - 0.994*x1 - 0.303/x2**0.5 + 2.727*x2**2 - 5.443*x2 - 0.466*x3**2 + 3.41</v>
      </c>
      <c r="P182" s="17">
        <f t="shared" si="24"/>
        <v>0</v>
      </c>
      <c r="Q182" s="17">
        <f t="shared" si="25"/>
        <v>0</v>
      </c>
      <c r="R182" s="4">
        <f t="shared" si="26"/>
        <v>0</v>
      </c>
      <c r="S182" s="3">
        <f>VLOOKUP(CONCATENATE($A182,".data"), 'Random noise 0.01'!$A$1:$AG$235, 31, FALSE)</f>
        <v>-2.0899968900000001</v>
      </c>
      <c r="T182" s="17">
        <f>VLOOKUP(CONCATENATE($A182,".data"), 'Random noise 0.01'!$A$1:$AG$235, 33, FALSE)</f>
        <v>1.2364687299999999</v>
      </c>
      <c r="U182" s="17">
        <f>VLOOKUP(CONCATENATE($A182,".data"), 'Random noise 0.01'!$A$1:$AG$235, 15, FALSE)</f>
        <v>26</v>
      </c>
      <c r="V182" s="17">
        <f>VLOOKUP(CONCATENATE($A182,".data"), 'Random noise 0.01'!$A$1:$AG$235, 17, FALSE)</f>
        <v>18.8</v>
      </c>
      <c r="W182" s="17" t="str">
        <f>VLOOKUP(CONCATENATE($A182,".data"), 'Random noise 0.01'!$A$1:$AG$235, 27, FALSE)</f>
        <v>0.99*x0 - x1 - 0.3/x2**0.5 + 2.73*x2**2 - 5.44*x2 - 0.47*x3**2 + 3.42</v>
      </c>
      <c r="X182" s="17">
        <f t="shared" si="27"/>
        <v>0</v>
      </c>
      <c r="Y182" s="17">
        <f t="shared" si="28"/>
        <v>0</v>
      </c>
      <c r="Z182" s="4">
        <f t="shared" si="29"/>
        <v>0</v>
      </c>
    </row>
    <row r="183" spans="1:26" x14ac:dyDescent="0.25">
      <c r="A183" t="s">
        <v>1177</v>
      </c>
      <c r="B183" s="12" t="s">
        <v>1178</v>
      </c>
      <c r="C183" s="3">
        <f>VLOOKUP(CONCATENATE($A183,".data"), 'Random noise 0'!$A$1:$AG$235, 31, FALSE)</f>
        <v>0.92343735999999998</v>
      </c>
      <c r="D183" s="17">
        <f>VLOOKUP(CONCATENATE($A183,".data"), 'Random noise 0'!$A$1:$AG$235, 33, FALSE)</f>
        <v>0.19889318</v>
      </c>
      <c r="E183" s="17">
        <f>VLOOKUP(CONCATENATE($A183,".data"), 'Random noise 0'!$A$1:$AG$235, 15, FALSE)</f>
        <v>24</v>
      </c>
      <c r="F183" s="17">
        <f>VLOOKUP(CONCATENATE($A183,".data"), 'Random noise 0'!$A$1:$AG$235, 17, FALSE)</f>
        <v>193.4</v>
      </c>
      <c r="G183" s="17" t="str">
        <f>VLOOKUP(CONCATENATE($A183,".data"), 'Random noise 0'!$A$1:$AG$235, 27, FALSE)</f>
        <v>0.27080984*log(x0*(x2 + 1)) - 2.9594142*sin(x0**2*x2 + x0*x1*x2 + x0) + 1.75822679</v>
      </c>
      <c r="H183" s="17">
        <f t="shared" si="21"/>
        <v>0</v>
      </c>
      <c r="I183" s="17">
        <f t="shared" si="22"/>
        <v>0</v>
      </c>
      <c r="J183" s="4">
        <f t="shared" si="23"/>
        <v>0</v>
      </c>
      <c r="K183" s="3">
        <f>VLOOKUP(CONCATENATE($A183,".data"), 'Random noise 0.001'!$A$1:$AG$235, 31, FALSE)</f>
        <v>0.92342564999999999</v>
      </c>
      <c r="L183" s="17">
        <f>VLOOKUP(CONCATENATE($A183,".data"), 'Random noise 0.001'!$A$1:$AG$235, 33, FALSE)</f>
        <v>0.19890838999999999</v>
      </c>
      <c r="M183" s="17">
        <f>VLOOKUP(CONCATENATE($A183,".data"), 'Random noise 0.001'!$A$1:$AG$235, 15, FALSE)</f>
        <v>24</v>
      </c>
      <c r="N183" s="17">
        <f>VLOOKUP(CONCATENATE($A183,".data"), 'Random noise 0.001'!$A$1:$AG$235, 17, FALSE)</f>
        <v>168</v>
      </c>
      <c r="O183" s="17" t="str">
        <f>VLOOKUP(CONCATENATE($A183,".data"), 'Random noise 0.001'!$A$1:$AG$235, 27, FALSE)</f>
        <v>0.271*log(x0*(x2 + 1)) - 2.959*sin(x0**2*x2 + x0*x1*x2 + x0) + 1.758</v>
      </c>
      <c r="P183" s="17">
        <f t="shared" si="24"/>
        <v>0</v>
      </c>
      <c r="Q183" s="17">
        <f t="shared" si="25"/>
        <v>0</v>
      </c>
      <c r="R183" s="4">
        <f t="shared" si="26"/>
        <v>0</v>
      </c>
      <c r="S183" s="3">
        <f>VLOOKUP(CONCATENATE($A183,".data"), 'Random noise 0.01'!$A$1:$AG$235, 31, FALSE)</f>
        <v>0.92252192</v>
      </c>
      <c r="T183" s="17">
        <f>VLOOKUP(CONCATENATE($A183,".data"), 'Random noise 0.01'!$A$1:$AG$235, 33, FALSE)</f>
        <v>0.2000787</v>
      </c>
      <c r="U183" s="17">
        <f>VLOOKUP(CONCATENATE($A183,".data"), 'Random noise 0.01'!$A$1:$AG$235, 15, FALSE)</f>
        <v>27</v>
      </c>
      <c r="V183" s="17">
        <f>VLOOKUP(CONCATENATE($A183,".data"), 'Random noise 0.01'!$A$1:$AG$235, 17, FALSE)</f>
        <v>164.5</v>
      </c>
      <c r="W183" s="17" t="str">
        <f>VLOOKUP(CONCATENATE($A183,".data"), 'Random noise 0.01'!$A$1:$AG$235, 27, FALSE)</f>
        <v>0.49*x0*x2 - 0.27*x3 + 0.27*log(x0) - 3.15*sin(x0**2*x2 + x0*x1*x2 + x0) + 2</v>
      </c>
      <c r="X183" s="17">
        <f t="shared" si="27"/>
        <v>0</v>
      </c>
      <c r="Y183" s="17">
        <f t="shared" si="28"/>
        <v>0</v>
      </c>
      <c r="Z183" s="4">
        <f t="shared" si="29"/>
        <v>0</v>
      </c>
    </row>
    <row r="184" spans="1:26" x14ac:dyDescent="0.25">
      <c r="A184" t="s">
        <v>1179</v>
      </c>
      <c r="B184" s="12" t="s">
        <v>1180</v>
      </c>
      <c r="C184" s="3">
        <f>VLOOKUP(CONCATENATE($A184,".data"), 'Random noise 0'!$A$1:$AG$235, 31, FALSE)</f>
        <v>0.87157633000000001</v>
      </c>
      <c r="D184" s="17">
        <f>VLOOKUP(CONCATENATE($A184,".data"), 'Random noise 0'!$A$1:$AG$235, 33, FALSE)</f>
        <v>0.10828864000000001</v>
      </c>
      <c r="E184" s="17">
        <f>VLOOKUP(CONCATENATE($A184,".data"), 'Random noise 0'!$A$1:$AG$235, 15, FALSE)</f>
        <v>26</v>
      </c>
      <c r="F184" s="17">
        <f>VLOOKUP(CONCATENATE($A184,".data"), 'Random noise 0'!$A$1:$AG$235, 17, FALSE)</f>
        <v>254.9</v>
      </c>
      <c r="G184" s="17" t="str">
        <f>VLOOKUP(CONCATENATE($A184,".data"), 'Random noise 0'!$A$1:$AG$235, 27, FALSE)</f>
        <v>0.90320096*x1**0.5 + 0.34578402*x1*x3 - 0.43085876*x2*x3 - 0.2820905*log(x0*x3/x4 + x1) + 0.1669191</v>
      </c>
      <c r="H184" s="17">
        <f t="shared" si="21"/>
        <v>0</v>
      </c>
      <c r="I184" s="17">
        <f t="shared" si="22"/>
        <v>0</v>
      </c>
      <c r="J184" s="4">
        <f t="shared" si="23"/>
        <v>0</v>
      </c>
      <c r="K184" s="3">
        <f>VLOOKUP(CONCATENATE($A184,".data"), 'Random noise 0.001'!$A$1:$AG$235, 31, FALSE)</f>
        <v>-2.4116257700000001</v>
      </c>
      <c r="L184" s="17">
        <f>VLOOKUP(CONCATENATE($A184,".data"), 'Random noise 0.001'!$A$1:$AG$235, 33, FALSE)</f>
        <v>0.55813731</v>
      </c>
      <c r="M184" s="17">
        <f>VLOOKUP(CONCATENATE($A184,".data"), 'Random noise 0.001'!$A$1:$AG$235, 15, FALSE)</f>
        <v>33</v>
      </c>
      <c r="N184" s="17">
        <f>VLOOKUP(CONCATENATE($A184,".data"), 'Random noise 0.001'!$A$1:$AG$235, 17, FALSE)</f>
        <v>217.6</v>
      </c>
      <c r="O184" s="17" t="str">
        <f>VLOOKUP(CONCATENATE($A184,".data"), 'Random noise 0.001'!$A$1:$AG$235, 27, FALSE)</f>
        <v>-0.069*x0*log(x2) + 1.192*x1**0.5 - 0.069*x3*log(x2) - 0.341*log(x0*x3/x4 + x1) - 0.132 + 0.004/x4</v>
      </c>
      <c r="P184" s="17">
        <f t="shared" si="24"/>
        <v>0</v>
      </c>
      <c r="Q184" s="17">
        <f t="shared" si="25"/>
        <v>0</v>
      </c>
      <c r="R184" s="4">
        <f t="shared" si="26"/>
        <v>0</v>
      </c>
      <c r="S184" s="3">
        <f>VLOOKUP(CONCATENATE($A184,".data"), 'Random noise 0.01'!$A$1:$AG$235, 31, FALSE)</f>
        <v>0.88638375999999997</v>
      </c>
      <c r="T184" s="17">
        <f>VLOOKUP(CONCATENATE($A184,".data"), 'Random noise 0.01'!$A$1:$AG$235, 33, FALSE)</f>
        <v>0.10185458</v>
      </c>
      <c r="U184" s="17">
        <f>VLOOKUP(CONCATENATE($A184,".data"), 'Random noise 0.01'!$A$1:$AG$235, 15, FALSE)</f>
        <v>46</v>
      </c>
      <c r="V184" s="17">
        <f>VLOOKUP(CONCATENATE($A184,".data"), 'Random noise 0.01'!$A$1:$AG$235, 17, FALSE)</f>
        <v>238.9</v>
      </c>
      <c r="W184" s="17" t="str">
        <f>VLOOKUP(CONCATENATE($A184,".data"), 'Random noise 0.01'!$A$1:$AG$235, 27, FALSE)</f>
        <v>0.2*x0*x3 - 0.65*x2*x3 + 0.08*x3/x4**0.5 - 0.32*log(-x0*x1*x3 + x0*x3/x4 - x1*x2*x3 + x1) + 1.91 + 1.72/(-x1 - 1)</v>
      </c>
      <c r="X184" s="17">
        <f t="shared" si="27"/>
        <v>0</v>
      </c>
      <c r="Y184" s="17">
        <f t="shared" si="28"/>
        <v>0</v>
      </c>
      <c r="Z184" s="4">
        <f t="shared" si="29"/>
        <v>0</v>
      </c>
    </row>
    <row r="185" spans="1:26" x14ac:dyDescent="0.25">
      <c r="A185" t="s">
        <v>1181</v>
      </c>
      <c r="B185" s="12" t="s">
        <v>1182</v>
      </c>
      <c r="C185" s="3">
        <f>VLOOKUP(CONCATENATE($A185,".data"), 'Random noise 0'!$A$1:$AG$235, 31, FALSE)</f>
        <v>1</v>
      </c>
      <c r="D185" s="17">
        <f>VLOOKUP(CONCATENATE($A185,".data"), 'Random noise 0'!$A$1:$AG$235, 33, FALSE)</f>
        <v>0</v>
      </c>
      <c r="E185" s="17">
        <f>VLOOKUP(CONCATENATE($A185,".data"), 'Random noise 0'!$A$1:$AG$235, 15, FALSE)</f>
        <v>13</v>
      </c>
      <c r="F185" s="17">
        <f>VLOOKUP(CONCATENATE($A185,".data"), 'Random noise 0'!$A$1:$AG$235, 17, FALSE)</f>
        <v>20.6</v>
      </c>
      <c r="G185" s="17" t="str">
        <f>VLOOKUP(CONCATENATE($A185,".data"), 'Random noise 0'!$A$1:$AG$235, 27, FALSE)</f>
        <v>x2 + x4 + 0.5*log(x0) - sin(x1) + sin(x3)</v>
      </c>
      <c r="H185" s="17">
        <f t="shared" si="21"/>
        <v>1</v>
      </c>
      <c r="I185" s="17">
        <f t="shared" si="22"/>
        <v>1</v>
      </c>
      <c r="J185" s="4">
        <f t="shared" si="23"/>
        <v>1</v>
      </c>
      <c r="K185" s="3">
        <f>VLOOKUP(CONCATENATE($A185,".data"), 'Random noise 0.001'!$A$1:$AG$235, 31, FALSE)</f>
        <v>0.99999824999999998</v>
      </c>
      <c r="L185" s="17">
        <f>VLOOKUP(CONCATENATE($A185,".data"), 'Random noise 0.001'!$A$1:$AG$235, 33, FALSE)</f>
        <v>9.8309000000000005E-4</v>
      </c>
      <c r="M185" s="17">
        <f>VLOOKUP(CONCATENATE($A185,".data"), 'Random noise 0.001'!$A$1:$AG$235, 15, FALSE)</f>
        <v>16</v>
      </c>
      <c r="N185" s="17">
        <f>VLOOKUP(CONCATENATE($A185,".data"), 'Random noise 0.001'!$A$1:$AG$235, 17, FALSE)</f>
        <v>18.100000000000001</v>
      </c>
      <c r="O185" s="17" t="str">
        <f>VLOOKUP(CONCATENATE($A185,".data"), 'Random noise 0.001'!$A$1:$AG$235, 27, FALSE)</f>
        <v>x2 + x4 + 0.5*log(x0) - 0.999*sin(x1) + 1.001*sin(x3) - 0.e-3</v>
      </c>
      <c r="P185" s="17">
        <f t="shared" si="24"/>
        <v>1</v>
      </c>
      <c r="Q185" s="17" t="str">
        <f t="shared" si="25"/>
        <v>?</v>
      </c>
      <c r="R185" s="4" t="str">
        <f t="shared" si="26"/>
        <v/>
      </c>
      <c r="S185" s="3">
        <f>VLOOKUP(CONCATENATE($A185,".data"), 'Random noise 0.01'!$A$1:$AG$235, 31, FALSE)</f>
        <v>0.99874766000000004</v>
      </c>
      <c r="T185" s="17">
        <f>VLOOKUP(CONCATENATE($A185,".data"), 'Random noise 0.01'!$A$1:$AG$235, 33, FALSE)</f>
        <v>2.629103E-2</v>
      </c>
      <c r="U185" s="17">
        <f>VLOOKUP(CONCATENATE($A185,".data"), 'Random noise 0.01'!$A$1:$AG$235, 15, FALSE)</f>
        <v>15</v>
      </c>
      <c r="V185" s="17">
        <f>VLOOKUP(CONCATENATE($A185,".data"), 'Random noise 0.01'!$A$1:$AG$235, 17, FALSE)</f>
        <v>9</v>
      </c>
      <c r="W185" s="17" t="str">
        <f>VLOOKUP(CONCATENATE($A185,".data"), 'Random noise 0.01'!$A$1:$AG$235, 27, FALSE)</f>
        <v>-0.86*x1 + 0.99*x2 + 0.86*x3 + x4 + 0.5*log(x0)</v>
      </c>
      <c r="X185" s="17">
        <f t="shared" si="27"/>
        <v>0</v>
      </c>
      <c r="Y185" s="17">
        <f t="shared" si="28"/>
        <v>0</v>
      </c>
      <c r="Z185" s="4">
        <f t="shared" si="29"/>
        <v>0</v>
      </c>
    </row>
    <row r="186" spans="1:26" x14ac:dyDescent="0.25">
      <c r="A186" t="s">
        <v>1183</v>
      </c>
      <c r="B186" s="12" t="s">
        <v>1184</v>
      </c>
      <c r="C186" s="3">
        <f>VLOOKUP(CONCATENATE($A186,".data"), 'Random noise 0'!$A$1:$AG$235, 31, FALSE)</f>
        <v>0.87069848999999999</v>
      </c>
      <c r="D186" s="17">
        <f>VLOOKUP(CONCATENATE($A186,".data"), 'Random noise 0'!$A$1:$AG$235, 33, FALSE)</f>
        <v>0.11958518999999999</v>
      </c>
      <c r="E186" s="17">
        <f>VLOOKUP(CONCATENATE($A186,".data"), 'Random noise 0'!$A$1:$AG$235, 15, FALSE)</f>
        <v>44</v>
      </c>
      <c r="F186" s="17">
        <f>VLOOKUP(CONCATENATE($A186,".data"), 'Random noise 0'!$A$1:$AG$235, 17, FALSE)</f>
        <v>288.10000000000002</v>
      </c>
      <c r="G186" s="17" t="str">
        <f>VLOOKUP(CONCATENATE($A186,".data"), 'Random noise 0'!$A$1:$AG$235, 27, FALSE)</f>
        <v>0.34637586*x0*x1*(x0*x3)**x2 + 0.34637586*x0*(x0*x3)**x2 + 1.09139383*x0**(2/x1) - 1.87258092*x0**(x0*x1*x3*log(1/x2)) + 1.03592591*cos(x0) + 0.8174655</v>
      </c>
      <c r="H186" s="17">
        <f t="shared" si="21"/>
        <v>0</v>
      </c>
      <c r="I186" s="17">
        <f t="shared" si="22"/>
        <v>0</v>
      </c>
      <c r="J186" s="4">
        <f t="shared" si="23"/>
        <v>0</v>
      </c>
      <c r="K186" s="3">
        <f>VLOOKUP(CONCATENATE($A186,".data"), 'Random noise 0.001'!$A$1:$AG$235, 31, FALSE)</f>
        <v>0.87066695000000005</v>
      </c>
      <c r="L186" s="17">
        <f>VLOOKUP(CONCATENATE($A186,".data"), 'Random noise 0.001'!$A$1:$AG$235, 33, FALSE)</f>
        <v>0.11959978</v>
      </c>
      <c r="M186" s="17">
        <f>VLOOKUP(CONCATENATE($A186,".data"), 'Random noise 0.001'!$A$1:$AG$235, 15, FALSE)</f>
        <v>44</v>
      </c>
      <c r="N186" s="17">
        <f>VLOOKUP(CONCATENATE($A186,".data"), 'Random noise 0.001'!$A$1:$AG$235, 17, FALSE)</f>
        <v>233.1</v>
      </c>
      <c r="O186" s="17" t="str">
        <f>VLOOKUP(CONCATENATE($A186,".data"), 'Random noise 0.001'!$A$1:$AG$235, 27, FALSE)</f>
        <v>0.346*x0*x1*(x0*x3)**x2 + 0.346*x0*(x0*x3)**x2 + 1.092*x0**(2/x1) - 1.873*x0**(x0*x1*x3*log(1/x2)) + 1.037*cos(x0) + 0.816</v>
      </c>
      <c r="P186" s="17">
        <f t="shared" si="24"/>
        <v>0</v>
      </c>
      <c r="Q186" s="17">
        <f t="shared" si="25"/>
        <v>0</v>
      </c>
      <c r="R186" s="4">
        <f t="shared" si="26"/>
        <v>0</v>
      </c>
      <c r="S186" s="3">
        <f>VLOOKUP(CONCATENATE($A186,".data"), 'Random noise 0.01'!$A$1:$AG$235, 31, FALSE)</f>
        <v>0.90717278000000001</v>
      </c>
      <c r="T186" s="17">
        <f>VLOOKUP(CONCATENATE($A186,".data"), 'Random noise 0.01'!$A$1:$AG$235, 33, FALSE)</f>
        <v>0.10132422000000001</v>
      </c>
      <c r="U186" s="17">
        <f>VLOOKUP(CONCATENATE($A186,".data"), 'Random noise 0.01'!$A$1:$AG$235, 15, FALSE)</f>
        <v>40</v>
      </c>
      <c r="V186" s="17">
        <f>VLOOKUP(CONCATENATE($A186,".data"), 'Random noise 0.01'!$A$1:$AG$235, 17, FALSE)</f>
        <v>239.5</v>
      </c>
      <c r="W186" s="17" t="str">
        <f>VLOOKUP(CONCATENATE($A186,".data"), 'Random noise 0.01'!$A$1:$AG$235, 27, FALSE)</f>
        <v>-1.06*0.1**(x0**3*x1**2)*0.5**(x0*x1*x3/x2)*x2**(2*x0*x1**2*x3) + 9.25*x0**2 + 19.92*cos(x0) - 18.86</v>
      </c>
      <c r="X186" s="17">
        <f t="shared" si="27"/>
        <v>0</v>
      </c>
      <c r="Y186" s="17">
        <f t="shared" si="28"/>
        <v>0</v>
      </c>
      <c r="Z186" s="4">
        <f t="shared" si="29"/>
        <v>0</v>
      </c>
    </row>
    <row r="187" spans="1:26" x14ac:dyDescent="0.25">
      <c r="A187" t="s">
        <v>1185</v>
      </c>
      <c r="B187" s="12" t="s">
        <v>1186</v>
      </c>
      <c r="C187" s="3">
        <f>VLOOKUP(CONCATENATE($A187,".data"), 'Random noise 0'!$A$1:$AG$235, 31, FALSE)</f>
        <v>0.97589809999999999</v>
      </c>
      <c r="D187" s="17">
        <f>VLOOKUP(CONCATENATE($A187,".data"), 'Random noise 0'!$A$1:$AG$235, 33, FALSE)</f>
        <v>3.1399169999999997E-2</v>
      </c>
      <c r="E187" s="17">
        <f>VLOOKUP(CONCATENATE($A187,".data"), 'Random noise 0'!$A$1:$AG$235, 15, FALSE)</f>
        <v>24</v>
      </c>
      <c r="F187" s="17">
        <f>VLOOKUP(CONCATENATE($A187,".data"), 'Random noise 0'!$A$1:$AG$235, 17, FALSE)</f>
        <v>204.1</v>
      </c>
      <c r="G187" s="17" t="str">
        <f>VLOOKUP(CONCATENATE($A187,".data"), 'Random noise 0'!$A$1:$AG$235, 27, FALSE)</f>
        <v>0.89958503*x4*(x0*x1*sin(x3) + x0*x3*sin(x2) + x1*sin(x0)*sin(x2))**2 + 0.00887026</v>
      </c>
      <c r="H187" s="17">
        <f t="shared" si="21"/>
        <v>0</v>
      </c>
      <c r="I187" s="17">
        <f t="shared" si="22"/>
        <v>0</v>
      </c>
      <c r="J187" s="4">
        <f t="shared" si="23"/>
        <v>0</v>
      </c>
      <c r="K187" s="3">
        <f>VLOOKUP(CONCATENATE($A187,".data"), 'Random noise 0.001'!$A$1:$AG$235, 31, FALSE)</f>
        <v>0.97578010000000004</v>
      </c>
      <c r="L187" s="17">
        <f>VLOOKUP(CONCATENATE($A187,".data"), 'Random noise 0.001'!$A$1:$AG$235, 33, FALSE)</f>
        <v>3.1475940000000001E-2</v>
      </c>
      <c r="M187" s="17">
        <f>VLOOKUP(CONCATENATE($A187,".data"), 'Random noise 0.001'!$A$1:$AG$235, 15, FALSE)</f>
        <v>24</v>
      </c>
      <c r="N187" s="17">
        <f>VLOOKUP(CONCATENATE($A187,".data"), 'Random noise 0.001'!$A$1:$AG$235, 17, FALSE)</f>
        <v>175.4</v>
      </c>
      <c r="O187" s="17" t="str">
        <f>VLOOKUP(CONCATENATE($A187,".data"), 'Random noise 0.001'!$A$1:$AG$235, 27, FALSE)</f>
        <v>0.9*x4*(x0*x1*sin(x3) + x0*x3*sin(x2) + x1*sin(x0)*sin(x2))**2 + 0.009</v>
      </c>
      <c r="P187" s="17">
        <f t="shared" si="24"/>
        <v>0</v>
      </c>
      <c r="Q187" s="17">
        <f t="shared" si="25"/>
        <v>0</v>
      </c>
      <c r="R187" s="4">
        <f t="shared" si="26"/>
        <v>0</v>
      </c>
      <c r="S187" s="3">
        <f>VLOOKUP(CONCATENATE($A187,".data"), 'Random noise 0.01'!$A$1:$AG$235, 31, FALSE)</f>
        <v>0.97551547999999999</v>
      </c>
      <c r="T187" s="17">
        <f>VLOOKUP(CONCATENATE($A187,".data"), 'Random noise 0.01'!$A$1:$AG$235, 33, FALSE)</f>
        <v>3.1647420000000002E-2</v>
      </c>
      <c r="U187" s="17">
        <f>VLOOKUP(CONCATENATE($A187,".data"), 'Random noise 0.01'!$A$1:$AG$235, 15, FALSE)</f>
        <v>24</v>
      </c>
      <c r="V187" s="17">
        <f>VLOOKUP(CONCATENATE($A187,".data"), 'Random noise 0.01'!$A$1:$AG$235, 17, FALSE)</f>
        <v>82.9</v>
      </c>
      <c r="W187" s="17" t="str">
        <f>VLOOKUP(CONCATENATE($A187,".data"), 'Random noise 0.01'!$A$1:$AG$235, 27, FALSE)</f>
        <v>0.9*x4*(x0*x1*sin(x3) + x0*x3*sin(x2) + x1*sin(x0)*sin(x2))**2 + 0.01</v>
      </c>
      <c r="X187" s="17">
        <f t="shared" si="27"/>
        <v>0</v>
      </c>
      <c r="Y187" s="17">
        <f t="shared" si="28"/>
        <v>0</v>
      </c>
      <c r="Z187" s="4">
        <f t="shared" si="29"/>
        <v>0</v>
      </c>
    </row>
    <row r="188" spans="1:26" x14ac:dyDescent="0.25">
      <c r="A188" t="s">
        <v>1187</v>
      </c>
      <c r="B188" s="12" t="s">
        <v>1188</v>
      </c>
      <c r="C188" s="3">
        <f>VLOOKUP(CONCATENATE($A188,".data"), 'Random noise 0'!$A$1:$AG$235, 31, FALSE)</f>
        <v>1.9877889999999999E-2</v>
      </c>
      <c r="D188" s="17">
        <f>VLOOKUP(CONCATENATE($A188,".data"), 'Random noise 0'!$A$1:$AG$235, 33, FALSE)</f>
        <v>219330221.831626</v>
      </c>
      <c r="E188" s="17">
        <f>VLOOKUP(CONCATENATE($A188,".data"), 'Random noise 0'!$A$1:$AG$235, 15, FALSE)</f>
        <v>66</v>
      </c>
      <c r="F188" s="17">
        <f>VLOOKUP(CONCATENATE($A188,".data"), 'Random noise 0'!$A$1:$AG$235, 17, FALSE)</f>
        <v>300.3</v>
      </c>
      <c r="G188" s="17" t="str">
        <f>VLOOKUP(CONCATENATE($A188,".data"), 'Random noise 0'!$A$1:$AG$235, 27, FALSE)</f>
        <v>-2.60195059*x0*x1*x2*sin(x4)/x3 + 3.13960774*x0*x2*exp(x1)*sin(x4)/x3 - 5.19917985*x0*exp(x1)*cos(x2) + 6.19906495*x0*exp(x1) + 1.82310481*x0*exp(x1)*sin(x4)/x3 - 0.00053333*x2**4/(x3**2*x4) + 1.54e-6*sin(3*x0)**2/x3**5</v>
      </c>
      <c r="H188" s="17">
        <f t="shared" si="21"/>
        <v>0</v>
      </c>
      <c r="I188" s="17">
        <f t="shared" si="22"/>
        <v>0</v>
      </c>
      <c r="J188" s="4">
        <f t="shared" si="23"/>
        <v>0</v>
      </c>
      <c r="K188" s="3">
        <f>VLOOKUP(CONCATENATE($A188,".data"), 'Random noise 0.001'!$A$1:$AG$235, 31, FALSE)</f>
        <v>-3.80577049743852E+119</v>
      </c>
      <c r="L188" s="17">
        <f>VLOOKUP(CONCATENATE($A188,".data"), 'Random noise 0.001'!$A$1:$AG$235, 33, FALSE)</f>
        <v>1.3667204163220601E+68</v>
      </c>
      <c r="M188" s="17">
        <f>VLOOKUP(CONCATENATE($A188,".data"), 'Random noise 0.001'!$A$1:$AG$235, 15, FALSE)</f>
        <v>57</v>
      </c>
      <c r="N188" s="17">
        <f>VLOOKUP(CONCATENATE($A188,".data"), 'Random noise 0.001'!$A$1:$AG$235, 17, FALSE)</f>
        <v>231.8</v>
      </c>
      <c r="O188" s="17" t="str">
        <f>VLOOKUP(CONCATENATE($A188,".data"), 'Random noise 0.001'!$A$1:$AG$235, 27, FALSE)</f>
        <v>13675787659893300000000000000000000000000000000000000000000000000000*x0*x1**4 + 33453745354394300000000000000000000000000000000000000000000000000000*x3**40 + 2112200951706170000000000000000000000000000000000000000000000000000*x3*x4/x1 - 1381362050801870000000000000000000000000000000000000000000000000000*x4/x1 - 2916038635138190000000000000000000000000000000000000000000000000000*x1*x4**2/x0 + 322275371839670000000000000000000000000000000000000000000000000000*x2*x3*x4/(x0*(0.5 - x0)) + 2255918476512680000000000000000000000000000000000000000000000000000*x4**2/x0</v>
      </c>
      <c r="P188" s="17">
        <f t="shared" si="24"/>
        <v>0</v>
      </c>
      <c r="Q188" s="17">
        <f t="shared" si="25"/>
        <v>0</v>
      </c>
      <c r="R188" s="4">
        <f t="shared" si="26"/>
        <v>0</v>
      </c>
      <c r="S188" s="3">
        <f>VLOOKUP(CONCATENATE($A188,".data"), 'Random noise 0.01'!$A$1:$AG$235, 31, FALSE)</f>
        <v>-3.8057704974384199E+121</v>
      </c>
      <c r="T188" s="17">
        <f>VLOOKUP(CONCATENATE($A188,".data"), 'Random noise 0.01'!$A$1:$AG$235, 33, FALSE)</f>
        <v>1.36672041632204E+69</v>
      </c>
      <c r="U188" s="17">
        <f>VLOOKUP(CONCATENATE($A188,".data"), 'Random noise 0.01'!$A$1:$AG$235, 15, FALSE)</f>
        <v>57</v>
      </c>
      <c r="V188" s="17">
        <f>VLOOKUP(CONCATENATE($A188,".data"), 'Random noise 0.01'!$A$1:$AG$235, 17, FALSE)</f>
        <v>227.9</v>
      </c>
      <c r="W188" s="17" t="str">
        <f>VLOOKUP(CONCATENATE($A188,".data"), 'Random noise 0.01'!$A$1:$AG$235, 27, FALSE)</f>
        <v>136757876598926000000000000000000000000000000000000000000000000000000*x0*x1**4 + 334537453543942000000000000000000000000000000000000000000000000000000*x3**40 + 21122009517062200000000000000000000000000000000000000000000000000000*x3*x4/x1 - 13813620508018600000000000000000000000000000000000000000000000000000*x4/x1 - 29160386351382100000000000000000000000000000000000000000000000000000*x1*x4**2/x0 + 3222753718396710000000000000000000000000000000000000000000000000000*x2*x3*x4/(x0*(0.5 - x0)) + 22559184765126900000000000000000000000000000000000000000000000000000*x4**2/x0</v>
      </c>
      <c r="X188" s="17">
        <f t="shared" si="27"/>
        <v>0</v>
      </c>
      <c r="Y188" s="17">
        <f t="shared" si="28"/>
        <v>0</v>
      </c>
      <c r="Z188" s="4">
        <f t="shared" si="29"/>
        <v>0</v>
      </c>
    </row>
    <row r="189" spans="1:26" x14ac:dyDescent="0.25">
      <c r="A189" t="s">
        <v>1189</v>
      </c>
      <c r="B189" s="12" t="s">
        <v>1190</v>
      </c>
      <c r="C189" s="3">
        <f>VLOOKUP(CONCATENATE($A189,".data"), 'Random noise 0'!$A$1:$AG$235, 31, FALSE)</f>
        <v>0.99957302000000003</v>
      </c>
      <c r="D189" s="17">
        <f>VLOOKUP(CONCATENATE($A189,".data"), 'Random noise 0'!$A$1:$AG$235, 33, FALSE)</f>
        <v>3.5617999999999999E-4</v>
      </c>
      <c r="E189" s="17">
        <f>VLOOKUP(CONCATENATE($A189,".data"), 'Random noise 0'!$A$1:$AG$235, 15, FALSE)</f>
        <v>8</v>
      </c>
      <c r="F189" s="17">
        <f>VLOOKUP(CONCATENATE($A189,".data"), 'Random noise 0'!$A$1:$AG$235, 17, FALSE)</f>
        <v>132.80000000000001</v>
      </c>
      <c r="G189" s="17" t="str">
        <f>VLOOKUP(CONCATENATE($A189,".data"), 'Random noise 0'!$A$1:$AG$235, 27, FALSE)</f>
        <v>-0.0776333*sin(x0)**0.5 - 0.84256969</v>
      </c>
      <c r="H189" s="17">
        <f t="shared" si="21"/>
        <v>1</v>
      </c>
      <c r="I189" s="17" t="str">
        <f t="shared" si="22"/>
        <v>?</v>
      </c>
      <c r="J189" s="4">
        <v>0</v>
      </c>
      <c r="K189" s="3">
        <f>VLOOKUP(CONCATENATE($A189,".data"), 'Random noise 0.001'!$A$1:$AG$235, 31, FALSE)</f>
        <v>0.99915136000000004</v>
      </c>
      <c r="L189" s="17">
        <f>VLOOKUP(CONCATENATE($A189,".data"), 'Random noise 0.001'!$A$1:$AG$235, 33, FALSE)</f>
        <v>5.0213999999999999E-4</v>
      </c>
      <c r="M189" s="17">
        <f>VLOOKUP(CONCATENATE($A189,".data"), 'Random noise 0.001'!$A$1:$AG$235, 15, FALSE)</f>
        <v>8</v>
      </c>
      <c r="N189" s="17">
        <f>VLOOKUP(CONCATENATE($A189,".data"), 'Random noise 0.001'!$A$1:$AG$235, 17, FALSE)</f>
        <v>115.8</v>
      </c>
      <c r="O189" s="17" t="str">
        <f>VLOOKUP(CONCATENATE($A189,".data"), 'Random noise 0.001'!$A$1:$AG$235, 27, FALSE)</f>
        <v>-0.078*sin(x0)**0.5 - 0.842</v>
      </c>
      <c r="P189" s="17">
        <f t="shared" si="24"/>
        <v>1</v>
      </c>
      <c r="Q189" s="17" t="str">
        <f t="shared" si="25"/>
        <v>?</v>
      </c>
      <c r="R189" s="4">
        <v>0</v>
      </c>
      <c r="S189" s="3">
        <f>VLOOKUP(CONCATENATE($A189,".data"), 'Random noise 0.01'!$A$1:$AG$235, 31, FALSE)</f>
        <v>0.84018568000000005</v>
      </c>
      <c r="T189" s="17">
        <f>VLOOKUP(CONCATENATE($A189,".data"), 'Random noise 0.01'!$A$1:$AG$235, 33, FALSE)</f>
        <v>6.8908600000000004E-3</v>
      </c>
      <c r="U189" s="17">
        <f>VLOOKUP(CONCATENATE($A189,".data"), 'Random noise 0.01'!$A$1:$AG$235, 15, FALSE)</f>
        <v>5</v>
      </c>
      <c r="V189" s="17">
        <f>VLOOKUP(CONCATENATE($A189,".data"), 'Random noise 0.01'!$A$1:$AG$235, 17, FALSE)</f>
        <v>127.9</v>
      </c>
      <c r="W189" s="17" t="str">
        <f>VLOOKUP(CONCATENATE($A189,".data"), 'Random noise 0.01'!$A$1:$AG$235, 27, FALSE)</f>
        <v>-0.04*x0 - 0.87</v>
      </c>
      <c r="X189" s="17">
        <f t="shared" si="27"/>
        <v>0</v>
      </c>
      <c r="Y189" s="17">
        <f t="shared" si="28"/>
        <v>0</v>
      </c>
      <c r="Z189" s="4">
        <f t="shared" si="29"/>
        <v>0</v>
      </c>
    </row>
    <row r="190" spans="1:26" x14ac:dyDescent="0.25">
      <c r="A190" t="s">
        <v>1191</v>
      </c>
      <c r="B190" s="12" t="s">
        <v>1192</v>
      </c>
      <c r="C190" s="3">
        <f>VLOOKUP(CONCATENATE($A190,".data"), 'Random noise 0'!$A$1:$AG$235, 31, FALSE)</f>
        <v>0.99732105000000004</v>
      </c>
      <c r="D190" s="17">
        <f>VLOOKUP(CONCATENATE($A190,".data"), 'Random noise 0'!$A$1:$AG$235, 33, FALSE)</f>
        <v>2.665959E-2</v>
      </c>
      <c r="E190" s="17">
        <f>VLOOKUP(CONCATENATE($A190,".data"), 'Random noise 0'!$A$1:$AG$235, 15, FALSE)</f>
        <v>9</v>
      </c>
      <c r="F190" s="17">
        <f>VLOOKUP(CONCATENATE($A190,".data"), 'Random noise 0'!$A$1:$AG$235, 17, FALSE)</f>
        <v>158.30000000000001</v>
      </c>
      <c r="G190" s="17" t="str">
        <f>VLOOKUP(CONCATENATE($A190,".data"), 'Random noise 0'!$A$1:$AG$235, 27, FALSE)</f>
        <v>-0.83709546*sin(log(x0) - 1.69314718) - 0.13328932</v>
      </c>
      <c r="H190" s="17">
        <f t="shared" si="21"/>
        <v>0</v>
      </c>
      <c r="I190" s="17">
        <f t="shared" si="22"/>
        <v>0</v>
      </c>
      <c r="J190" s="4">
        <f t="shared" si="23"/>
        <v>0</v>
      </c>
      <c r="K190" s="3">
        <f>VLOOKUP(CONCATENATE($A190,".data"), 'Random noise 0.001'!$A$1:$AG$235, 31, FALSE)</f>
        <v>-50.722550920000003</v>
      </c>
      <c r="L190" s="17">
        <f>VLOOKUP(CONCATENATE($A190,".data"), 'Random noise 0.001'!$A$1:$AG$235, 33, FALSE)</f>
        <v>3.7043432799999998</v>
      </c>
      <c r="M190" s="17">
        <f>VLOOKUP(CONCATENATE($A190,".data"), 'Random noise 0.001'!$A$1:$AG$235, 15, FALSE)</f>
        <v>25</v>
      </c>
      <c r="N190" s="17">
        <f>VLOOKUP(CONCATENATE($A190,".data"), 'Random noise 0.001'!$A$1:$AG$235, 17, FALSE)</f>
        <v>60.2</v>
      </c>
      <c r="O190" s="17" t="str">
        <f>VLOOKUP(CONCATENATE($A190,".data"), 'Random noise 0.001'!$A$1:$AG$235, 27, FALSE)</f>
        <v>4.009*x0**0.5 - 1.254*x0**2*sin(x0**2 + 1/x0) - 2.189 + 0.017/x0</v>
      </c>
      <c r="P190" s="17">
        <f t="shared" si="24"/>
        <v>0</v>
      </c>
      <c r="Q190" s="17">
        <f t="shared" si="25"/>
        <v>0</v>
      </c>
      <c r="R190" s="4">
        <f t="shared" si="26"/>
        <v>0</v>
      </c>
      <c r="S190" s="3">
        <f>VLOOKUP(CONCATENATE($A190,".data"), 'Random noise 0.01'!$A$1:$AG$235, 31, FALSE)</f>
        <v>-70.789611829999998</v>
      </c>
      <c r="T190" s="17">
        <f>VLOOKUP(CONCATENATE($A190,".data"), 'Random noise 0.01'!$A$1:$AG$235, 33, FALSE)</f>
        <v>4.36417403</v>
      </c>
      <c r="U190" s="17">
        <f>VLOOKUP(CONCATENATE($A190,".data"), 'Random noise 0.01'!$A$1:$AG$235, 15, FALSE)</f>
        <v>21</v>
      </c>
      <c r="V190" s="17">
        <f>VLOOKUP(CONCATENATE($A190,".data"), 'Random noise 0.01'!$A$1:$AG$235, 17, FALSE)</f>
        <v>8.4</v>
      </c>
      <c r="W190" s="17" t="str">
        <f>VLOOKUP(CONCATENATE($A190,".data"), 'Random noise 0.01'!$A$1:$AG$235, 27, FALSE)</f>
        <v>3.1*(-sin(x0**2 - 2.4*x0))**0.5 - 2.4 + 0.02/x0</v>
      </c>
      <c r="X190" s="17">
        <f t="shared" si="27"/>
        <v>0</v>
      </c>
      <c r="Y190" s="17">
        <f t="shared" si="28"/>
        <v>0</v>
      </c>
      <c r="Z190" s="4">
        <f t="shared" si="29"/>
        <v>0</v>
      </c>
    </row>
    <row r="191" spans="1:26" x14ac:dyDescent="0.25">
      <c r="A191" t="s">
        <v>1193</v>
      </c>
      <c r="B191" s="12" t="s">
        <v>1194</v>
      </c>
      <c r="C191" s="3">
        <f>VLOOKUP(CONCATENATE($A191,".data"), 'Random noise 0'!$A$1:$AG$235, 31, FALSE)</f>
        <v>0.99964231000000003</v>
      </c>
      <c r="D191" s="17">
        <f>VLOOKUP(CONCATENATE($A191,".data"), 'Random noise 0'!$A$1:$AG$235, 33, FALSE)</f>
        <v>8.2909999999999998E-3</v>
      </c>
      <c r="E191" s="17">
        <f>VLOOKUP(CONCATENATE($A191,".data"), 'Random noise 0'!$A$1:$AG$235, 15, FALSE)</f>
        <v>9</v>
      </c>
      <c r="F191" s="17">
        <f>VLOOKUP(CONCATENATE($A191,".data"), 'Random noise 0'!$A$1:$AG$235, 17, FALSE)</f>
        <v>138.9</v>
      </c>
      <c r="G191" s="17" t="str">
        <f>VLOOKUP(CONCATENATE($A191,".data"), 'Random noise 0'!$A$1:$AG$235, 27, FALSE)</f>
        <v>0.35807003*x0 + 3.87918817*cos(x0) - 3.25255503</v>
      </c>
      <c r="H191" s="17">
        <f t="shared" si="21"/>
        <v>1</v>
      </c>
      <c r="I191" s="17">
        <f t="shared" si="22"/>
        <v>0</v>
      </c>
      <c r="J191" s="4">
        <f t="shared" si="23"/>
        <v>0</v>
      </c>
      <c r="K191" s="3">
        <f>VLOOKUP(CONCATENATE($A191,".data"), 'Random noise 0.001'!$A$1:$AG$235, 31, FALSE)</f>
        <v>0.99953884999999998</v>
      </c>
      <c r="L191" s="17">
        <f>VLOOKUP(CONCATENATE($A191,".data"), 'Random noise 0.001'!$A$1:$AG$235, 33, FALSE)</f>
        <v>9.4139400000000008E-3</v>
      </c>
      <c r="M191" s="17">
        <f>VLOOKUP(CONCATENATE($A191,".data"), 'Random noise 0.001'!$A$1:$AG$235, 15, FALSE)</f>
        <v>10</v>
      </c>
      <c r="N191" s="17">
        <f>VLOOKUP(CONCATENATE($A191,".data"), 'Random noise 0.001'!$A$1:$AG$235, 17, FALSE)</f>
        <v>1.4</v>
      </c>
      <c r="O191" s="17" t="str">
        <f>VLOOKUP(CONCATENATE($A191,".data"), 'Random noise 0.001'!$A$1:$AG$235, 27, FALSE)</f>
        <v>-1.679*x0**2 + 0.225*x0 + 0.638</v>
      </c>
      <c r="P191" s="17">
        <f t="shared" si="24"/>
        <v>1</v>
      </c>
      <c r="Q191" s="17">
        <f t="shared" si="25"/>
        <v>0</v>
      </c>
      <c r="R191" s="4">
        <f t="shared" si="26"/>
        <v>0</v>
      </c>
      <c r="S191" s="3">
        <f>VLOOKUP(CONCATENATE($A191,".data"), 'Random noise 0.01'!$A$1:$AG$235, 31, FALSE)</f>
        <v>0.99949283</v>
      </c>
      <c r="T191" s="17">
        <f>VLOOKUP(CONCATENATE($A191,".data"), 'Random noise 0.01'!$A$1:$AG$235, 33, FALSE)</f>
        <v>9.8724799999999995E-3</v>
      </c>
      <c r="U191" s="17">
        <f>VLOOKUP(CONCATENATE($A191,".data"), 'Random noise 0.01'!$A$1:$AG$235, 15, FALSE)</f>
        <v>10</v>
      </c>
      <c r="V191" s="17">
        <f>VLOOKUP(CONCATENATE($A191,".data"), 'Random noise 0.01'!$A$1:$AG$235, 17, FALSE)</f>
        <v>1.4</v>
      </c>
      <c r="W191" s="17" t="str">
        <f>VLOOKUP(CONCATENATE($A191,".data"), 'Random noise 0.01'!$A$1:$AG$235, 27, FALSE)</f>
        <v>-1.67*x0**2 + 0.22*x0 + 0.64</v>
      </c>
      <c r="X191" s="17">
        <f t="shared" si="27"/>
        <v>1</v>
      </c>
      <c r="Y191" s="17">
        <f t="shared" si="28"/>
        <v>0</v>
      </c>
      <c r="Z191" s="4">
        <f t="shared" si="29"/>
        <v>0</v>
      </c>
    </row>
    <row r="192" spans="1:26" x14ac:dyDescent="0.25">
      <c r="A192" t="s">
        <v>1195</v>
      </c>
      <c r="B192" s="12" t="s">
        <v>1196</v>
      </c>
      <c r="C192" s="3">
        <f>VLOOKUP(CONCATENATE($A192,".data"), 'Random noise 0'!$A$1:$AG$235, 31, FALSE)</f>
        <v>0.99998277000000002</v>
      </c>
      <c r="D192" s="17">
        <f>VLOOKUP(CONCATENATE($A192,".data"), 'Random noise 0'!$A$1:$AG$235, 33, FALSE)</f>
        <v>3.9666000000000001E-4</v>
      </c>
      <c r="E192" s="17">
        <f>VLOOKUP(CONCATENATE($A192,".data"), 'Random noise 0'!$A$1:$AG$235, 15, FALSE)</f>
        <v>10</v>
      </c>
      <c r="F192" s="17">
        <f>VLOOKUP(CONCATENATE($A192,".data"), 'Random noise 0'!$A$1:$AG$235, 17, FALSE)</f>
        <v>138.19999999999999</v>
      </c>
      <c r="G192" s="17" t="str">
        <f>VLOOKUP(CONCATENATE($A192,".data"), 'Random noise 0'!$A$1:$AG$235, 27, FALSE)</f>
        <v>0.29041887*x0**0.5 + 0.08752779*x0 - 0.00345285</v>
      </c>
      <c r="H192" s="17">
        <f t="shared" si="21"/>
        <v>1</v>
      </c>
      <c r="I192" s="17" t="str">
        <f t="shared" si="22"/>
        <v>?</v>
      </c>
      <c r="J192" s="4">
        <v>0</v>
      </c>
      <c r="K192" s="3">
        <f>VLOOKUP(CONCATENATE($A192,".data"), 'Random noise 0.001'!$A$1:$AG$235, 31, FALSE)</f>
        <v>0.99997285999999996</v>
      </c>
      <c r="L192" s="17">
        <f>VLOOKUP(CONCATENATE($A192,".data"), 'Random noise 0.001'!$A$1:$AG$235, 33, FALSE)</f>
        <v>4.9775999999999998E-4</v>
      </c>
      <c r="M192" s="17">
        <f>VLOOKUP(CONCATENATE($A192,".data"), 'Random noise 0.001'!$A$1:$AG$235, 15, FALSE)</f>
        <v>10</v>
      </c>
      <c r="N192" s="17">
        <f>VLOOKUP(CONCATENATE($A192,".data"), 'Random noise 0.001'!$A$1:$AG$235, 17, FALSE)</f>
        <v>1.3</v>
      </c>
      <c r="O192" s="17" t="str">
        <f>VLOOKUP(CONCATENATE($A192,".data"), 'Random noise 0.001'!$A$1:$AG$235, 27, FALSE)</f>
        <v>0.289*x0**0.5 + 0.088*x0 - 0.003</v>
      </c>
      <c r="P192" s="17">
        <f t="shared" si="24"/>
        <v>1</v>
      </c>
      <c r="Q192" s="17" t="str">
        <f t="shared" si="25"/>
        <v>?</v>
      </c>
      <c r="R192" s="4">
        <v>0</v>
      </c>
      <c r="S192" s="3">
        <f>VLOOKUP(CONCATENATE($A192,".data"), 'Random noise 0.01'!$A$1:$AG$235, 31, FALSE)</f>
        <v>0.99900312000000002</v>
      </c>
      <c r="T192" s="17">
        <f>VLOOKUP(CONCATENATE($A192,".data"), 'Random noise 0.01'!$A$1:$AG$235, 33, FALSE)</f>
        <v>3.0168399999999998E-3</v>
      </c>
      <c r="U192" s="17">
        <f>VLOOKUP(CONCATENATE($A192,".data"), 'Random noise 0.01'!$A$1:$AG$235, 15, FALSE)</f>
        <v>9</v>
      </c>
      <c r="V192" s="17">
        <f>VLOOKUP(CONCATENATE($A192,".data"), 'Random noise 0.01'!$A$1:$AG$235, 17, FALSE)</f>
        <v>1.4</v>
      </c>
      <c r="W192" s="17" t="str">
        <f>VLOOKUP(CONCATENATE($A192,".data"), 'Random noise 0.01'!$A$1:$AG$235, 27, FALSE)</f>
        <v>0.28*x0**0.5 + 0.1*x0</v>
      </c>
      <c r="X192" s="17">
        <f t="shared" si="27"/>
        <v>1</v>
      </c>
      <c r="Y192" s="17">
        <f t="shared" si="28"/>
        <v>0</v>
      </c>
      <c r="Z192" s="4">
        <f t="shared" si="29"/>
        <v>0</v>
      </c>
    </row>
    <row r="193" spans="1:26" x14ac:dyDescent="0.25">
      <c r="A193" t="s">
        <v>1197</v>
      </c>
      <c r="B193" s="12" t="s">
        <v>1198</v>
      </c>
      <c r="C193" s="3">
        <f>VLOOKUP(CONCATENATE($A193,".data"), 'Random noise 0'!$A$1:$AG$235, 31, FALSE)</f>
        <v>1</v>
      </c>
      <c r="D193" s="17">
        <f>VLOOKUP(CONCATENATE($A193,".data"), 'Random noise 0'!$A$1:$AG$235, 33, FALSE)</f>
        <v>0</v>
      </c>
      <c r="E193" s="17">
        <f>VLOOKUP(CONCATENATE($A193,".data"), 'Random noise 0'!$A$1:$AG$235, 15, FALSE)</f>
        <v>12</v>
      </c>
      <c r="F193" s="17">
        <f>VLOOKUP(CONCATENATE($A193,".data"), 'Random noise 0'!$A$1:$AG$235, 17, FALSE)</f>
        <v>72.400000000000006</v>
      </c>
      <c r="G193" s="17" t="str">
        <f>VLOOKUP(CONCATENATE($A193,".data"), 'Random noise 0'!$A$1:$AG$235, 27, FALSE)</f>
        <v>-0.98776595*sin(log(x0)) + 0.15594369*cos(log(x0)) + 139.0489064</v>
      </c>
      <c r="H193" s="17">
        <f t="shared" si="21"/>
        <v>1</v>
      </c>
      <c r="I193" s="17">
        <f t="shared" si="22"/>
        <v>1</v>
      </c>
      <c r="J193" s="4">
        <f t="shared" si="23"/>
        <v>1</v>
      </c>
      <c r="K193" s="3">
        <f>VLOOKUP(CONCATENATE($A193,".data"), 'Random noise 0.001'!$A$1:$AG$235, 31, FALSE)</f>
        <v>0.67179321000000003</v>
      </c>
      <c r="L193" s="17">
        <f>VLOOKUP(CONCATENATE($A193,".data"), 'Random noise 0.001'!$A$1:$AG$235, 33, FALSE)</f>
        <v>0.22072497999999999</v>
      </c>
      <c r="M193" s="17">
        <f>VLOOKUP(CONCATENATE($A193,".data"), 'Random noise 0.001'!$A$1:$AG$235, 15, FALSE)</f>
        <v>12</v>
      </c>
      <c r="N193" s="17">
        <f>VLOOKUP(CONCATENATE($A193,".data"), 'Random noise 0.001'!$A$1:$AG$235, 17, FALSE)</f>
        <v>129.69999999999999</v>
      </c>
      <c r="O193" s="17" t="str">
        <f>VLOOKUP(CONCATENATE($A193,".data"), 'Random noise 0.001'!$A$1:$AG$235, 27, FALSE)</f>
        <v>9.715*0.45**x0 + 9.402*x0**0.25 + 125.425</v>
      </c>
      <c r="P193" s="17">
        <f t="shared" si="24"/>
        <v>0</v>
      </c>
      <c r="Q193" s="17">
        <f t="shared" si="25"/>
        <v>0</v>
      </c>
      <c r="R193" s="4">
        <f t="shared" si="26"/>
        <v>0</v>
      </c>
      <c r="S193" s="3">
        <f>VLOOKUP(CONCATENATE($A193,".data"), 'Random noise 0.01'!$A$1:$AG$235, 31, FALSE)</f>
        <v>-25.445492789999999</v>
      </c>
      <c r="T193" s="17">
        <f>VLOOKUP(CONCATENATE($A193,".data"), 'Random noise 0.01'!$A$1:$AG$235, 33, FALSE)</f>
        <v>1.9813150500000001</v>
      </c>
      <c r="U193" s="17">
        <f>VLOOKUP(CONCATENATE($A193,".data"), 'Random noise 0.01'!$A$1:$AG$235, 15, FALSE)</f>
        <v>34</v>
      </c>
      <c r="V193" s="17">
        <f>VLOOKUP(CONCATENATE($A193,".data"), 'Random noise 0.01'!$A$1:$AG$235, 17, FALSE)</f>
        <v>151.9</v>
      </c>
      <c r="W193" s="17" t="str">
        <f>VLOOKUP(CONCATENATE($A193,".data"), 'Random noise 0.01'!$A$1:$AG$235, 27, FALSE)</f>
        <v>25.43*x0**2*sin(160/x0 - 80/x0**10)**400 - 0.77*x0 - 1.46*sin(100/x0**10)**20 + 140.4</v>
      </c>
      <c r="X193" s="17">
        <f t="shared" si="27"/>
        <v>0</v>
      </c>
      <c r="Y193" s="17">
        <f t="shared" si="28"/>
        <v>0</v>
      </c>
      <c r="Z193" s="4">
        <f t="shared" si="29"/>
        <v>0</v>
      </c>
    </row>
    <row r="194" spans="1:26" x14ac:dyDescent="0.25">
      <c r="A194" t="s">
        <v>1199</v>
      </c>
      <c r="B194" s="12" t="s">
        <v>1200</v>
      </c>
      <c r="C194" s="3">
        <f>VLOOKUP(CONCATENATE($A194,".data"), 'Random noise 0'!$A$1:$AG$235, 31, FALSE)</f>
        <v>0.99970559999999997</v>
      </c>
      <c r="D194" s="17">
        <f>VLOOKUP(CONCATENATE($A194,".data"), 'Random noise 0'!$A$1:$AG$235, 33, FALSE)</f>
        <v>1.282022E-2</v>
      </c>
      <c r="E194" s="17">
        <f>VLOOKUP(CONCATENATE($A194,".data"), 'Random noise 0'!$A$1:$AG$235, 15, FALSE)</f>
        <v>24</v>
      </c>
      <c r="F194" s="17">
        <f>VLOOKUP(CONCATENATE($A194,".data"), 'Random noise 0'!$A$1:$AG$235, 17, FALSE)</f>
        <v>199.9</v>
      </c>
      <c r="G194" s="17" t="str">
        <f>VLOOKUP(CONCATENATE($A194,".data"), 'Random noise 0'!$A$1:$AG$235, 27, FALSE)</f>
        <v>21.59568623*3**x1 - 0.69646713*x0*x1**3 + 1.27502593*(x0 + x1)**0.5 - 23.82742309*exp(x1) + 2.35957798</v>
      </c>
      <c r="H194" s="17">
        <f t="shared" si="21"/>
        <v>1</v>
      </c>
      <c r="I194" s="17">
        <f t="shared" si="22"/>
        <v>0</v>
      </c>
      <c r="J194" s="4">
        <f t="shared" si="23"/>
        <v>0</v>
      </c>
      <c r="K194" s="3">
        <f>VLOOKUP(CONCATENATE($A194,".data"), 'Random noise 0.001'!$A$1:$AG$235, 31, FALSE)</f>
        <v>0.99927151000000003</v>
      </c>
      <c r="L194" s="17">
        <f>VLOOKUP(CONCATENATE($A194,".data"), 'Random noise 0.001'!$A$1:$AG$235, 33, FALSE)</f>
        <v>2.0166860000000002E-2</v>
      </c>
      <c r="M194" s="17">
        <f>VLOOKUP(CONCATENATE($A194,".data"), 'Random noise 0.001'!$A$1:$AG$235, 15, FALSE)</f>
        <v>24</v>
      </c>
      <c r="N194" s="17">
        <f>VLOOKUP(CONCATENATE($A194,".data"), 'Random noise 0.001'!$A$1:$AG$235, 17, FALSE)</f>
        <v>23.3</v>
      </c>
      <c r="O194" s="17" t="str">
        <f>VLOOKUP(CONCATENATE($A194,".data"), 'Random noise 0.001'!$A$1:$AG$235, 27, FALSE)</f>
        <v>-0.967*x0*x1**2 + 0.813*x0 + 1.309*x1**3 + 0.923*x1**2 + 0.813*x1 + 0.604</v>
      </c>
      <c r="P194" s="17">
        <f t="shared" si="24"/>
        <v>1</v>
      </c>
      <c r="Q194" s="17">
        <f t="shared" si="25"/>
        <v>0</v>
      </c>
      <c r="R194" s="4">
        <f t="shared" si="26"/>
        <v>0</v>
      </c>
      <c r="S194" s="3">
        <f>VLOOKUP(CONCATENATE($A194,".data"), 'Random noise 0.01'!$A$1:$AG$235, 31, FALSE)</f>
        <v>0.99766336</v>
      </c>
      <c r="T194" s="17">
        <f>VLOOKUP(CONCATENATE($A194,".data"), 'Random noise 0.01'!$A$1:$AG$235, 33, FALSE)</f>
        <v>3.6117959999999998E-2</v>
      </c>
      <c r="U194" s="17">
        <f>VLOOKUP(CONCATENATE($A194,".data"), 'Random noise 0.01'!$A$1:$AG$235, 15, FALSE)</f>
        <v>16</v>
      </c>
      <c r="V194" s="17">
        <f>VLOOKUP(CONCATENATE($A194,".data"), 'Random noise 0.01'!$A$1:$AG$235, 17, FALSE)</f>
        <v>6.6</v>
      </c>
      <c r="W194" s="17" t="str">
        <f>VLOOKUP(CONCATENATE($A194,".data"), 'Random noise 0.01'!$A$1:$AG$235, 27, FALSE)</f>
        <v>-x0*x1**2 + 0.81*x0 + 2.92*x1**2 + 0.68</v>
      </c>
      <c r="X194" s="17">
        <f t="shared" si="27"/>
        <v>0</v>
      </c>
      <c r="Y194" s="17">
        <f t="shared" si="28"/>
        <v>0</v>
      </c>
      <c r="Z194" s="4">
        <f t="shared" si="29"/>
        <v>0</v>
      </c>
    </row>
    <row r="195" spans="1:26" x14ac:dyDescent="0.25">
      <c r="A195" t="s">
        <v>1201</v>
      </c>
      <c r="B195" s="12" t="s">
        <v>1202</v>
      </c>
      <c r="C195" s="3">
        <f>VLOOKUP(CONCATENATE($A195,".data"), 'Random noise 0'!$A$1:$AG$235, 31, FALSE)</f>
        <v>0.93852022000000002</v>
      </c>
      <c r="D195" s="17">
        <f>VLOOKUP(CONCATENATE($A195,".data"), 'Random noise 0'!$A$1:$AG$235, 33, FALSE)</f>
        <v>9.6732100000000001E-2</v>
      </c>
      <c r="E195" s="17">
        <f>VLOOKUP(CONCATENATE($A195,".data"), 'Random noise 0'!$A$1:$AG$235, 15, FALSE)</f>
        <v>20</v>
      </c>
      <c r="F195" s="17">
        <f>VLOOKUP(CONCATENATE($A195,".data"), 'Random noise 0'!$A$1:$AG$235, 17, FALSE)</f>
        <v>198.8</v>
      </c>
      <c r="G195" s="17" t="str">
        <f>VLOOKUP(CONCATENATE($A195,".data"), 'Random noise 0'!$A$1:$AG$235, 27, FALSE)</f>
        <v>-0.82551983*sin(-0.5*x1**2 + log(sin(x0)) + 0.605) + 0.18097203 - 0.00159136/x0</v>
      </c>
      <c r="H195" s="17">
        <f t="shared" si="21"/>
        <v>0</v>
      </c>
      <c r="I195" s="17">
        <f t="shared" si="22"/>
        <v>0</v>
      </c>
      <c r="J195" s="4">
        <f t="shared" si="23"/>
        <v>0</v>
      </c>
      <c r="K195" s="3">
        <f>VLOOKUP(CONCATENATE($A195,".data"), 'Random noise 0.001'!$A$1:$AG$235, 31, FALSE)</f>
        <v>0.89524583999999996</v>
      </c>
      <c r="L195" s="17">
        <f>VLOOKUP(CONCATENATE($A195,".data"), 'Random noise 0.001'!$A$1:$AG$235, 33, FALSE)</f>
        <v>0.12626708</v>
      </c>
      <c r="M195" s="17">
        <f>VLOOKUP(CONCATENATE($A195,".data"), 'Random noise 0.001'!$A$1:$AG$235, 15, FALSE)</f>
        <v>20</v>
      </c>
      <c r="N195" s="17">
        <f>VLOOKUP(CONCATENATE($A195,".data"), 'Random noise 0.001'!$A$1:$AG$235, 17, FALSE)</f>
        <v>172.7</v>
      </c>
      <c r="O195" s="17" t="str">
        <f>VLOOKUP(CONCATENATE($A195,".data"), 'Random noise 0.001'!$A$1:$AG$235, 27, FALSE)</f>
        <v>-0.825*sin(-0.5*x1**2 + log(sin(x0)) + 0.605) + 0.181 - 0.002/x0</v>
      </c>
      <c r="P195" s="17">
        <f t="shared" si="24"/>
        <v>0</v>
      </c>
      <c r="Q195" s="17">
        <f t="shared" si="25"/>
        <v>0</v>
      </c>
      <c r="R195" s="4">
        <f t="shared" si="26"/>
        <v>0</v>
      </c>
      <c r="S195" s="3">
        <f>VLOOKUP(CONCATENATE($A195,".data"), 'Random noise 0.01'!$A$1:$AG$235, 31, FALSE)</f>
        <v>0.92439565999999995</v>
      </c>
      <c r="T195" s="17">
        <f>VLOOKUP(CONCATENATE($A195,".data"), 'Random noise 0.01'!$A$1:$AG$235, 33, FALSE)</f>
        <v>0.10726989000000001</v>
      </c>
      <c r="U195" s="17">
        <f>VLOOKUP(CONCATENATE($A195,".data"), 'Random noise 0.01'!$A$1:$AG$235, 15, FALSE)</f>
        <v>37</v>
      </c>
      <c r="V195" s="17">
        <f>VLOOKUP(CONCATENATE($A195,".data"), 'Random noise 0.01'!$A$1:$AG$235, 17, FALSE)</f>
        <v>97</v>
      </c>
      <c r="W195" s="17" t="str">
        <f>VLOOKUP(CONCATENATE($A195,".data"), 'Random noise 0.01'!$A$1:$AG$235, 27, FALSE)</f>
        <v>1.01*x0**2 + 0.56*x0*x1**2 - 0.37*x0*x1 - 1.39*x0 - 0.06*x1*log(x0)**2 + 0.32*x1 - 0.87*sin(0.82*log(x0)) + 0.24</v>
      </c>
      <c r="X195" s="17">
        <f t="shared" si="27"/>
        <v>0</v>
      </c>
      <c r="Y195" s="17">
        <f t="shared" si="28"/>
        <v>0</v>
      </c>
      <c r="Z195" s="4">
        <f t="shared" si="29"/>
        <v>0</v>
      </c>
    </row>
    <row r="196" spans="1:26" x14ac:dyDescent="0.25">
      <c r="A196" t="s">
        <v>1203</v>
      </c>
      <c r="B196" s="12" t="s">
        <v>1204</v>
      </c>
      <c r="C196" s="3">
        <f>VLOOKUP(CONCATENATE($A196,".data"), 'Random noise 0'!$A$1:$AG$235, 31, FALSE)</f>
        <v>0.99864227999999999</v>
      </c>
      <c r="D196" s="17">
        <f>VLOOKUP(CONCATENATE($A196,".data"), 'Random noise 0'!$A$1:$AG$235, 33, FALSE)</f>
        <v>2.4712800000000002E-3</v>
      </c>
      <c r="E196" s="17">
        <f>VLOOKUP(CONCATENATE($A196,".data"), 'Random noise 0'!$A$1:$AG$235, 15, FALSE)</f>
        <v>9</v>
      </c>
      <c r="F196" s="17">
        <f>VLOOKUP(CONCATENATE($A196,".data"), 'Random noise 0'!$A$1:$AG$235, 17, FALSE)</f>
        <v>134.4</v>
      </c>
      <c r="G196" s="17" t="str">
        <f>VLOOKUP(CONCATENATE($A196,".data"), 'Random noise 0'!$A$1:$AG$235, 27, FALSE)</f>
        <v>-0.22306422*x0 + 0.10472727*cos(x1) + 0.8918595</v>
      </c>
      <c r="H196" s="17">
        <f t="shared" si="21"/>
        <v>0</v>
      </c>
      <c r="I196" s="17">
        <f t="shared" si="22"/>
        <v>0</v>
      </c>
      <c r="J196" s="4">
        <f t="shared" si="23"/>
        <v>0</v>
      </c>
      <c r="K196" s="3">
        <f>VLOOKUP(CONCATENATE($A196,".data"), 'Random noise 0.001'!$A$1:$AG$235, 31, FALSE)</f>
        <v>0.99866677999999998</v>
      </c>
      <c r="L196" s="17">
        <f>VLOOKUP(CONCATENATE($A196,".data"), 'Random noise 0.001'!$A$1:$AG$235, 33, FALSE)</f>
        <v>2.4488800000000001E-3</v>
      </c>
      <c r="M196" s="17">
        <f>VLOOKUP(CONCATENATE($A196,".data"), 'Random noise 0.001'!$A$1:$AG$235, 15, FALSE)</f>
        <v>9</v>
      </c>
      <c r="N196" s="17">
        <f>VLOOKUP(CONCATENATE($A196,".data"), 'Random noise 0.001'!$A$1:$AG$235, 17, FALSE)</f>
        <v>119.1</v>
      </c>
      <c r="O196" s="17" t="str">
        <f>VLOOKUP(CONCATENATE($A196,".data"), 'Random noise 0.001'!$A$1:$AG$235, 27, FALSE)</f>
        <v>-0.223*x0 + 0.105*cos(x1) + 0.892</v>
      </c>
      <c r="P196" s="17">
        <f t="shared" si="24"/>
        <v>0</v>
      </c>
      <c r="Q196" s="17">
        <f t="shared" si="25"/>
        <v>0</v>
      </c>
      <c r="R196" s="4">
        <f t="shared" si="26"/>
        <v>0</v>
      </c>
      <c r="S196" s="3">
        <f>VLOOKUP(CONCATENATE($A196,".data"), 'Random noise 0.01'!$A$1:$AG$235, 31, FALSE)</f>
        <v>0.73937967000000004</v>
      </c>
      <c r="T196" s="17">
        <f>VLOOKUP(CONCATENATE($A196,".data"), 'Random noise 0.01'!$A$1:$AG$235, 33, FALSE)</f>
        <v>3.4238919999999999E-2</v>
      </c>
      <c r="U196" s="17">
        <f>VLOOKUP(CONCATENATE($A196,".data"), 'Random noise 0.01'!$A$1:$AG$235, 15, FALSE)</f>
        <v>10</v>
      </c>
      <c r="V196" s="17">
        <f>VLOOKUP(CONCATENATE($A196,".data"), 'Random noise 0.01'!$A$1:$AG$235, 17, FALSE)</f>
        <v>121.2</v>
      </c>
      <c r="W196" s="17" t="str">
        <f>VLOOKUP(CONCATENATE($A196,".data"), 'Random noise 0.01'!$A$1:$AG$235, 27, FALSE)</f>
        <v>-0.e-2*7**x1 - 0.22*x0 + 1.01</v>
      </c>
      <c r="X196" s="17">
        <f t="shared" si="27"/>
        <v>0</v>
      </c>
      <c r="Y196" s="17">
        <f t="shared" si="28"/>
        <v>0</v>
      </c>
      <c r="Z196" s="4">
        <f t="shared" si="29"/>
        <v>0</v>
      </c>
    </row>
    <row r="197" spans="1:26" x14ac:dyDescent="0.25">
      <c r="A197" t="s">
        <v>1205</v>
      </c>
      <c r="B197" s="12" t="s">
        <v>1206</v>
      </c>
      <c r="C197" s="3">
        <f>VLOOKUP(CONCATENATE($A197,".data"), 'Random noise 0'!$A$1:$AG$235, 31, FALSE)</f>
        <v>1</v>
      </c>
      <c r="D197" s="17">
        <f>VLOOKUP(CONCATENATE($A197,".data"), 'Random noise 0'!$A$1:$AG$235, 33, FALSE)</f>
        <v>983.04000000999997</v>
      </c>
      <c r="E197" s="17">
        <f>VLOOKUP(CONCATENATE($A197,".data"), 'Random noise 0'!$A$1:$AG$235, 15, FALSE)</f>
        <v>20</v>
      </c>
      <c r="F197" s="17">
        <f>VLOOKUP(CONCATENATE($A197,".data"), 'Random noise 0'!$A$1:$AG$235, 17, FALSE)</f>
        <v>7.1</v>
      </c>
      <c r="G197" s="17" t="str">
        <f>VLOOKUP(CONCATENATE($A197,".data"), 'Random noise 0'!$A$1:$AG$235, 27, FALSE)</f>
        <v>3.14159281 - 3.54490774/x1 + 4.5449077/x1**2 - 2/x1**3 + x1**(-4)</v>
      </c>
      <c r="H197" s="17">
        <f t="shared" ref="H197:H238" si="30">IF(C197&gt;0.999,1,0)</f>
        <v>1</v>
      </c>
      <c r="I197" s="17">
        <f t="shared" ref="I197:I238" si="31">IF(AND(C197=1, D197&lt;0.000001),1,IF(AND(C197&gt;0.999,D197&lt;0.001),"?",0))</f>
        <v>0</v>
      </c>
      <c r="J197" s="4">
        <f t="shared" ref="J197:J238" si="32">IF(I197&lt;&gt;"?",I197,"")</f>
        <v>0</v>
      </c>
      <c r="K197" s="3">
        <f>VLOOKUP(CONCATENATE($A197,".data"), 'Random noise 0.001'!$A$1:$AG$235, 31, FALSE)</f>
        <v>-3.9984999999999999E-4</v>
      </c>
      <c r="L197" s="17">
        <f>VLOOKUP(CONCATENATE($A197,".data"), 'Random noise 0.001'!$A$1:$AG$235, 33, FALSE)</f>
        <v>1.04728010659296E+18</v>
      </c>
      <c r="M197" s="17">
        <f>VLOOKUP(CONCATENATE($A197,".data"), 'Random noise 0.001'!$A$1:$AG$235, 15, FALSE)</f>
        <v>21</v>
      </c>
      <c r="N197" s="17">
        <f>VLOOKUP(CONCATENATE($A197,".data"), 'Random noise 0.001'!$A$1:$AG$235, 17, FALSE)</f>
        <v>127.4</v>
      </c>
      <c r="O197" s="17" t="str">
        <f>VLOOKUP(CONCATENATE($A197,".data"), 'Random noise 0.001'!$A$1:$AG$235, 27, FALSE)</f>
        <v>2631562060783.2 - 6973571316404.78*cos(0.707 + x1/x0**40 + x1**(x0 + 1)/x0**50)</v>
      </c>
      <c r="P197" s="17">
        <f t="shared" ref="P197:P238" si="33">IF(K197&gt;0.999,1,0)</f>
        <v>0</v>
      </c>
      <c r="Q197" s="17">
        <f t="shared" ref="Q197:Q238" si="34">IF(AND(K197=1, L197&lt;0.000001),1,IF(AND(K197&gt;0.999,L197&lt;0.001),"?",0))</f>
        <v>0</v>
      </c>
      <c r="R197" s="4">
        <f t="shared" ref="R197:R238" si="35">IF(Q197&lt;&gt;"?",Q197,"")</f>
        <v>0</v>
      </c>
      <c r="S197" s="3">
        <f>VLOOKUP(CONCATENATE($A197,".data"), 'Random noise 0.01'!$A$1:$AG$235, 31, FALSE)</f>
        <v>-3.9701E-4</v>
      </c>
      <c r="T197" s="17">
        <f>VLOOKUP(CONCATENATE($A197,".data"), 'Random noise 0.01'!$A$1:$AG$235, 33, FALSE)</f>
        <v>1.04727862027567E+18</v>
      </c>
      <c r="U197" s="17">
        <f>VLOOKUP(CONCATENATE($A197,".data"), 'Random noise 0.01'!$A$1:$AG$235, 15, FALSE)</f>
        <v>21</v>
      </c>
      <c r="V197" s="17">
        <f>VLOOKUP(CONCATENATE($A197,".data"), 'Random noise 0.01'!$A$1:$AG$235, 17, FALSE)</f>
        <v>125.6</v>
      </c>
      <c r="W197" s="17" t="str">
        <f>VLOOKUP(CONCATENATE($A197,".data"), 'Random noise 0.01'!$A$1:$AG$235, 27, FALSE)</f>
        <v>26313750280314.3 - 69738266856376.9*cos(0.71 + x1/x0**40 + x1**(x0 + 1)/x0**50)</v>
      </c>
      <c r="X197" s="17">
        <f t="shared" ref="X197:X238" si="36">IF(S197&gt;0.999,1,0)</f>
        <v>0</v>
      </c>
      <c r="Y197" s="17">
        <f t="shared" ref="Y197:Y238" si="37">IF(AND(S197=1, T197&lt;0.000001),1,IF(AND(S197&gt;0.999,T197&lt;0.001),"?",0))</f>
        <v>0</v>
      </c>
      <c r="Z197" s="4">
        <f t="shared" ref="Z197:Z238" si="38">IF(Y197&lt;&gt;"?",Y197,"")</f>
        <v>0</v>
      </c>
    </row>
    <row r="198" spans="1:26" x14ac:dyDescent="0.25">
      <c r="A198" t="s">
        <v>1207</v>
      </c>
      <c r="B198" s="12" t="s">
        <v>1208</v>
      </c>
      <c r="C198" s="3">
        <f>VLOOKUP(CONCATENATE($A198,".data"), 'Random noise 0'!$A$1:$AG$235, 31, FALSE)</f>
        <v>0.98390491000000002</v>
      </c>
      <c r="D198" s="17">
        <f>VLOOKUP(CONCATENATE($A198,".data"), 'Random noise 0'!$A$1:$AG$235, 33, FALSE)</f>
        <v>1.3411289999999999E-2</v>
      </c>
      <c r="E198" s="17">
        <f>VLOOKUP(CONCATENATE($A198,".data"), 'Random noise 0'!$A$1:$AG$235, 15, FALSE)</f>
        <v>12</v>
      </c>
      <c r="F198" s="17">
        <f>VLOOKUP(CONCATENATE($A198,".data"), 'Random noise 0'!$A$1:$AG$235, 17, FALSE)</f>
        <v>150.30000000000001</v>
      </c>
      <c r="G198" s="17" t="str">
        <f>VLOOKUP(CONCATENATE($A198,".data"), 'Random noise 0'!$A$1:$AG$235, 27, FALSE)</f>
        <v>-3.19232495*x1**2 + 3.04322468*x1**2.5 + 0.86747401</v>
      </c>
      <c r="H198" s="17">
        <f t="shared" si="30"/>
        <v>0</v>
      </c>
      <c r="I198" s="17">
        <f t="shared" si="31"/>
        <v>0</v>
      </c>
      <c r="J198" s="4">
        <f t="shared" si="32"/>
        <v>0</v>
      </c>
      <c r="K198" s="3">
        <f>VLOOKUP(CONCATENATE($A198,".data"), 'Random noise 0.001'!$A$1:$AG$235, 31, FALSE)</f>
        <v>0.98399252000000004</v>
      </c>
      <c r="L198" s="17">
        <f>VLOOKUP(CONCATENATE($A198,".data"), 'Random noise 0.001'!$A$1:$AG$235, 33, FALSE)</f>
        <v>1.337474E-2</v>
      </c>
      <c r="M198" s="17">
        <f>VLOOKUP(CONCATENATE($A198,".data"), 'Random noise 0.001'!$A$1:$AG$235, 15, FALSE)</f>
        <v>12</v>
      </c>
      <c r="N198" s="17">
        <f>VLOOKUP(CONCATENATE($A198,".data"), 'Random noise 0.001'!$A$1:$AG$235, 17, FALSE)</f>
        <v>134.19999999999999</v>
      </c>
      <c r="O198" s="17" t="str">
        <f>VLOOKUP(CONCATENATE($A198,".data"), 'Random noise 0.001'!$A$1:$AG$235, 27, FALSE)</f>
        <v>-3.193*x1**2 + 3.043*x1**2.5 + 0.868</v>
      </c>
      <c r="P198" s="17">
        <f t="shared" si="33"/>
        <v>0</v>
      </c>
      <c r="Q198" s="17">
        <f t="shared" si="34"/>
        <v>0</v>
      </c>
      <c r="R198" s="4">
        <f t="shared" si="35"/>
        <v>0</v>
      </c>
      <c r="S198" s="3">
        <f>VLOOKUP(CONCATENATE($A198,".data"), 'Random noise 0.01'!$A$1:$AG$235, 31, FALSE)</f>
        <v>0.99180723000000004</v>
      </c>
      <c r="T198" s="17">
        <f>VLOOKUP(CONCATENATE($A198,".data"), 'Random noise 0.01'!$A$1:$AG$235, 33, FALSE)</f>
        <v>9.5683999999999995E-3</v>
      </c>
      <c r="U198" s="17">
        <f>VLOOKUP(CONCATENATE($A198,".data"), 'Random noise 0.01'!$A$1:$AG$235, 15, FALSE)</f>
        <v>16</v>
      </c>
      <c r="V198" s="17">
        <f>VLOOKUP(CONCATENATE($A198,".data"), 'Random noise 0.01'!$A$1:$AG$235, 17, FALSE)</f>
        <v>120.4</v>
      </c>
      <c r="W198" s="17" t="str">
        <f>VLOOKUP(CONCATENATE($A198,".data"), 'Random noise 0.01'!$A$1:$AG$235, 27, FALSE)</f>
        <v>0.72*x1**4 + 0.06*x1**x0 - 0.54*exp(x1) + 1.42</v>
      </c>
      <c r="X198" s="17">
        <f t="shared" si="36"/>
        <v>0</v>
      </c>
      <c r="Y198" s="17">
        <f t="shared" si="37"/>
        <v>0</v>
      </c>
      <c r="Z198" s="4">
        <f t="shared" si="38"/>
        <v>0</v>
      </c>
    </row>
    <row r="199" spans="1:26" x14ac:dyDescent="0.25">
      <c r="A199" t="s">
        <v>1209</v>
      </c>
      <c r="B199" s="12" t="s">
        <v>1210</v>
      </c>
      <c r="C199" s="3">
        <f>VLOOKUP(CONCATENATE($A199,".data"), 'Random noise 0'!$A$1:$AG$235, 31, FALSE)</f>
        <v>0.99998905000000005</v>
      </c>
      <c r="D199" s="17">
        <f>VLOOKUP(CONCATENATE($A199,".data"), 'Random noise 0'!$A$1:$AG$235, 33, FALSE)</f>
        <v>4.6693799999999999E-3</v>
      </c>
      <c r="E199" s="17">
        <f>VLOOKUP(CONCATENATE($A199,".data"), 'Random noise 0'!$A$1:$AG$235, 15, FALSE)</f>
        <v>22</v>
      </c>
      <c r="F199" s="17">
        <f>VLOOKUP(CONCATENATE($A199,".data"), 'Random noise 0'!$A$1:$AG$235, 17, FALSE)</f>
        <v>208.2</v>
      </c>
      <c r="G199" s="17" t="str">
        <f>VLOOKUP(CONCATENATE($A199,".data"), 'Random noise 0'!$A$1:$AG$235, 27, FALSE)</f>
        <v>1.00172109*x0*x1 + 0.99719075*x0 + 2.99015805*x2**6 + 2.55765173*x2**2 - 0.2061162*x2 + 1.01152368</v>
      </c>
      <c r="H199" s="17">
        <f t="shared" si="30"/>
        <v>1</v>
      </c>
      <c r="I199" s="17">
        <f t="shared" si="31"/>
        <v>0</v>
      </c>
      <c r="J199" s="4">
        <f t="shared" si="32"/>
        <v>0</v>
      </c>
      <c r="K199" s="3">
        <f>VLOOKUP(CONCATENATE($A199,".data"), 'Random noise 0.001'!$A$1:$AG$235, 31, FALSE)</f>
        <v>0.99976651999999999</v>
      </c>
      <c r="L199" s="17">
        <f>VLOOKUP(CONCATENATE($A199,".data"), 'Random noise 0.001'!$A$1:$AG$235, 33, FALSE)</f>
        <v>2.1562540000000002E-2</v>
      </c>
      <c r="M199" s="17">
        <f>VLOOKUP(CONCATENATE($A199,".data"), 'Random noise 0.001'!$A$1:$AG$235, 15, FALSE)</f>
        <v>19</v>
      </c>
      <c r="N199" s="17">
        <f>VLOOKUP(CONCATENATE($A199,".data"), 'Random noise 0.001'!$A$1:$AG$235, 17, FALSE)</f>
        <v>9.1</v>
      </c>
      <c r="O199" s="17" t="str">
        <f>VLOOKUP(CONCATENATE($A199,".data"), 'Random noise 0.001'!$A$1:$AG$235, 27, FALSE)</f>
        <v>1.023*x0*x1 + 0.986*x0 + 0.868*x2 - 7.469*log(cos(x2**2)) + 0.92</v>
      </c>
      <c r="P199" s="17">
        <f t="shared" si="33"/>
        <v>1</v>
      </c>
      <c r="Q199" s="17">
        <f t="shared" si="34"/>
        <v>0</v>
      </c>
      <c r="R199" s="4">
        <f t="shared" si="35"/>
        <v>0</v>
      </c>
      <c r="S199" s="3">
        <f>VLOOKUP(CONCATENATE($A199,".data"), 'Random noise 0.01'!$A$1:$AG$235, 31, FALSE)</f>
        <v>0.99973016000000003</v>
      </c>
      <c r="T199" s="17">
        <f>VLOOKUP(CONCATENATE($A199,".data"), 'Random noise 0.01'!$A$1:$AG$235, 33, FALSE)</f>
        <v>2.3180969999999999E-2</v>
      </c>
      <c r="U199" s="17">
        <f>VLOOKUP(CONCATENATE($A199,".data"), 'Random noise 0.01'!$A$1:$AG$235, 15, FALSE)</f>
        <v>19</v>
      </c>
      <c r="V199" s="17">
        <f>VLOOKUP(CONCATENATE($A199,".data"), 'Random noise 0.01'!$A$1:$AG$235, 17, FALSE)</f>
        <v>9.1999999999999993</v>
      </c>
      <c r="W199" s="17" t="str">
        <f>VLOOKUP(CONCATENATE($A199,".data"), 'Random noise 0.01'!$A$1:$AG$235, 27, FALSE)</f>
        <v>1.03*x0*x1 + 0.98*x0 + 0.83*x2 - 7.49*log(cos(x2**2)) + 0.94</v>
      </c>
      <c r="X199" s="17">
        <f t="shared" si="36"/>
        <v>1</v>
      </c>
      <c r="Y199" s="17">
        <f t="shared" si="37"/>
        <v>0</v>
      </c>
      <c r="Z199" s="4">
        <f t="shared" si="38"/>
        <v>0</v>
      </c>
    </row>
    <row r="200" spans="1:26" x14ac:dyDescent="0.25">
      <c r="A200" t="s">
        <v>1211</v>
      </c>
      <c r="B200" s="12" t="s">
        <v>1212</v>
      </c>
      <c r="C200" s="3">
        <f>VLOOKUP(CONCATENATE($A200,".data"), 'Random noise 0'!$A$1:$AG$235, 31, FALSE)</f>
        <v>-158.17231670000001</v>
      </c>
      <c r="D200" s="17">
        <f>VLOOKUP(CONCATENATE($A200,".data"), 'Random noise 0'!$A$1:$AG$235, 33, FALSE)</f>
        <v>0.12230185</v>
      </c>
      <c r="E200" s="17">
        <f>VLOOKUP(CONCATENATE($A200,".data"), 'Random noise 0'!$A$1:$AG$235, 15, FALSE)</f>
        <v>5</v>
      </c>
      <c r="F200" s="17">
        <f>VLOOKUP(CONCATENATE($A200,".data"), 'Random noise 0'!$A$1:$AG$235, 17, FALSE)</f>
        <v>124.4</v>
      </c>
      <c r="G200" s="17" t="str">
        <f>VLOOKUP(CONCATENATE($A200,".data"), 'Random noise 0'!$A$1:$AG$235, 27, FALSE)</f>
        <v>6.887e-5/x1</v>
      </c>
      <c r="H200" s="17">
        <f t="shared" si="30"/>
        <v>0</v>
      </c>
      <c r="I200" s="17">
        <f t="shared" si="31"/>
        <v>0</v>
      </c>
      <c r="J200" s="4">
        <f t="shared" si="32"/>
        <v>0</v>
      </c>
      <c r="K200" s="3">
        <f>VLOOKUP(CONCATENATE($A200,".data"), 'Random noise 0.001'!$A$1:$AG$235, 31, FALSE)</f>
        <v>-3.6140500000000002E-3</v>
      </c>
      <c r="L200" s="17">
        <f>VLOOKUP(CONCATENATE($A200,".data"), 'Random noise 0.001'!$A$1:$AG$235, 33, FALSE)</f>
        <v>9.7114200000000001E-3</v>
      </c>
      <c r="M200" s="17">
        <f>VLOOKUP(CONCATENATE($A200,".data"), 'Random noise 0.001'!$A$1:$AG$235, 15, FALSE)</f>
        <v>1</v>
      </c>
      <c r="N200" s="17">
        <f>VLOOKUP(CONCATENATE($A200,".data"), 'Random noise 0.001'!$A$1:$AG$235, 17, FALSE)</f>
        <v>0.8</v>
      </c>
      <c r="O200" s="17" t="str">
        <f>VLOOKUP(CONCATENATE($A200,".data"), 'Random noise 0.001'!$A$1:$AG$235, 27, FALSE)</f>
        <v>0</v>
      </c>
      <c r="P200" s="17">
        <f t="shared" si="33"/>
        <v>0</v>
      </c>
      <c r="Q200" s="17">
        <f t="shared" si="34"/>
        <v>0</v>
      </c>
      <c r="R200" s="4">
        <f t="shared" si="35"/>
        <v>0</v>
      </c>
      <c r="S200" s="3">
        <f>VLOOKUP(CONCATENATE($A200,".data"), 'Random noise 0.01'!$A$1:$AG$235, 31, FALSE)</f>
        <v>-3.6140500000000002E-3</v>
      </c>
      <c r="T200" s="17">
        <f>VLOOKUP(CONCATENATE($A200,".data"), 'Random noise 0.01'!$A$1:$AG$235, 33, FALSE)</f>
        <v>9.7114200000000001E-3</v>
      </c>
      <c r="U200" s="17">
        <f>VLOOKUP(CONCATENATE($A200,".data"), 'Random noise 0.01'!$A$1:$AG$235, 15, FALSE)</f>
        <v>1</v>
      </c>
      <c r="V200" s="17">
        <f>VLOOKUP(CONCATENATE($A200,".data"), 'Random noise 0.01'!$A$1:$AG$235, 17, FALSE)</f>
        <v>0.9</v>
      </c>
      <c r="W200" s="17" t="str">
        <f>VLOOKUP(CONCATENATE($A200,".data"), 'Random noise 0.01'!$A$1:$AG$235, 27, FALSE)</f>
        <v>0</v>
      </c>
      <c r="X200" s="17">
        <f t="shared" si="36"/>
        <v>0</v>
      </c>
      <c r="Y200" s="17">
        <f t="shared" si="37"/>
        <v>0</v>
      </c>
      <c r="Z200" s="4">
        <f t="shared" si="38"/>
        <v>0</v>
      </c>
    </row>
    <row r="201" spans="1:26" x14ac:dyDescent="0.25">
      <c r="A201" t="s">
        <v>1213</v>
      </c>
      <c r="B201" s="12" t="s">
        <v>1214</v>
      </c>
      <c r="C201" s="3">
        <f>VLOOKUP(CONCATENATE($A201,".data"), 'Random noise 0'!$A$1:$AG$235, 31, FALSE)</f>
        <v>0.99966829000000001</v>
      </c>
      <c r="D201" s="17">
        <f>VLOOKUP(CONCATENATE($A201,".data"), 'Random noise 0'!$A$1:$AG$235, 33, FALSE)</f>
        <v>0.10492505000000001</v>
      </c>
      <c r="E201" s="17">
        <f>VLOOKUP(CONCATENATE($A201,".data"), 'Random noise 0'!$A$1:$AG$235, 15, FALSE)</f>
        <v>50</v>
      </c>
      <c r="F201" s="17">
        <f>VLOOKUP(CONCATENATE($A201,".data"), 'Random noise 0'!$A$1:$AG$235, 17, FALSE)</f>
        <v>275.39999999999998</v>
      </c>
      <c r="G201" s="17" t="str">
        <f>VLOOKUP(CONCATENATE($A201,".data"), 'Random noise 0'!$A$1:$AG$235, 27, FALSE)</f>
        <v>1.6130494*x0*log(x0) - 1.46391261*x1**0.5*log(x0) + 7.54927209*x1**0.5*sin(x2)**0.5 - 3.59861211*x1*sin(x2)**0.5 + 8.5593113*log(x0)*sin(x1**0.5)**0.5 - 10.9743128*log(x0) - 8.84714699*sin(x2)**0.5 + 0.92626933</v>
      </c>
      <c r="H201" s="17">
        <f t="shared" si="30"/>
        <v>1</v>
      </c>
      <c r="I201" s="17">
        <f t="shared" si="31"/>
        <v>0</v>
      </c>
      <c r="J201" s="4">
        <f t="shared" si="32"/>
        <v>0</v>
      </c>
      <c r="K201" s="3">
        <f>VLOOKUP(CONCATENATE($A201,".data"), 'Random noise 0.001'!$A$1:$AG$235, 31, FALSE)</f>
        <v>0.99606974999999998</v>
      </c>
      <c r="L201" s="17">
        <f>VLOOKUP(CONCATENATE($A201,".data"), 'Random noise 0.001'!$A$1:$AG$235, 33, FALSE)</f>
        <v>0.36117029</v>
      </c>
      <c r="M201" s="17">
        <f>VLOOKUP(CONCATENATE($A201,".data"), 'Random noise 0.001'!$A$1:$AG$235, 15, FALSE)</f>
        <v>42</v>
      </c>
      <c r="N201" s="17">
        <f>VLOOKUP(CONCATENATE($A201,".data"), 'Random noise 0.001'!$A$1:$AG$235, 17, FALSE)</f>
        <v>36.6</v>
      </c>
      <c r="O201" s="17" t="str">
        <f>VLOOKUP(CONCATENATE($A201,".data"), 'Random noise 0.001'!$A$1:$AG$235, 27, FALSE)</f>
        <v>(-1.852*x1 + (1.879*x0*x1 - 3.728*x1**2*log(x0*x1) + 5.527*x1*log(x0) - 1.45*x2 - 7.153*log(x0) - 4.329)*exp(3.623*x2) + 4.074)*exp(-3.623*x2)</v>
      </c>
      <c r="P201" s="17">
        <f t="shared" si="33"/>
        <v>0</v>
      </c>
      <c r="Q201" s="17">
        <f t="shared" si="34"/>
        <v>0</v>
      </c>
      <c r="R201" s="4">
        <f t="shared" si="35"/>
        <v>0</v>
      </c>
      <c r="S201" s="3">
        <f>VLOOKUP(CONCATENATE($A201,".data"), 'Random noise 0.01'!$A$1:$AG$235, 31, FALSE)</f>
        <v>0.99549374999999996</v>
      </c>
      <c r="T201" s="17">
        <f>VLOOKUP(CONCATENATE($A201,".data"), 'Random noise 0.01'!$A$1:$AG$235, 33, FALSE)</f>
        <v>0.38673175999999998</v>
      </c>
      <c r="U201" s="17">
        <f>VLOOKUP(CONCATENATE($A201,".data"), 'Random noise 0.01'!$A$1:$AG$235, 15, FALSE)</f>
        <v>46</v>
      </c>
      <c r="V201" s="17">
        <f>VLOOKUP(CONCATENATE($A201,".data"), 'Random noise 0.01'!$A$1:$AG$235, 17, FALSE)</f>
        <v>37.5</v>
      </c>
      <c r="W201" s="17" t="str">
        <f>VLOOKUP(CONCATENATE($A201,".data"), 'Random noise 0.01'!$A$1:$AG$235, 27, FALSE)</f>
        <v>(-1.2*x1 + (-2.29*x0*x1**2 + 4.27*x0*x1 - 2.71*x1**2*log(x0) + 4.42*x1*log(x0) - 1.54*x2 - 7.02*log(x0) - 4.13)*exp(3.66*x2) + 3.73)*exp(-3.66*x2)</v>
      </c>
      <c r="X201" s="17">
        <f t="shared" si="36"/>
        <v>0</v>
      </c>
      <c r="Y201" s="17">
        <f t="shared" si="37"/>
        <v>0</v>
      </c>
      <c r="Z201" s="4">
        <f t="shared" si="38"/>
        <v>0</v>
      </c>
    </row>
    <row r="202" spans="1:26" x14ac:dyDescent="0.25">
      <c r="A202" t="s">
        <v>1215</v>
      </c>
      <c r="B202" s="12" t="s">
        <v>1216</v>
      </c>
      <c r="C202" s="3">
        <f>VLOOKUP(CONCATENATE($A202,".data"), 'Random noise 0'!$A$1:$AG$235, 31, FALSE)</f>
        <v>0.99961601</v>
      </c>
      <c r="D202" s="17">
        <f>VLOOKUP(CONCATENATE($A202,".data"), 'Random noise 0'!$A$1:$AG$235, 33, FALSE)</f>
        <v>1.0493209999999999E-2</v>
      </c>
      <c r="E202" s="17">
        <f>VLOOKUP(CONCATENATE($A202,".data"), 'Random noise 0'!$A$1:$AG$235, 15, FALSE)</f>
        <v>16</v>
      </c>
      <c r="F202" s="17">
        <f>VLOOKUP(CONCATENATE($A202,".data"), 'Random noise 0'!$A$1:$AG$235, 17, FALSE)</f>
        <v>160.6</v>
      </c>
      <c r="G202" s="17" t="str">
        <f>VLOOKUP(CONCATENATE($A202,".data"), 'Random noise 0'!$A$1:$AG$235, 27, FALSE)</f>
        <v>1.71602118*x2 + 0.12726151*(x2 + 3.14159265)**x1 + 1.00206459*cos(x0) - 2.00300261</v>
      </c>
      <c r="H202" s="17">
        <f t="shared" si="30"/>
        <v>1</v>
      </c>
      <c r="I202" s="17">
        <f t="shared" si="31"/>
        <v>0</v>
      </c>
      <c r="J202" s="4">
        <f t="shared" si="32"/>
        <v>0</v>
      </c>
      <c r="K202" s="3">
        <f>VLOOKUP(CONCATENATE($A202,".data"), 'Random noise 0.001'!$A$1:$AG$235, 31, FALSE)</f>
        <v>0.99898796000000001</v>
      </c>
      <c r="L202" s="17">
        <f>VLOOKUP(CONCATENATE($A202,".data"), 'Random noise 0.001'!$A$1:$AG$235, 33, FALSE)</f>
        <v>1.70353E-2</v>
      </c>
      <c r="M202" s="17">
        <f>VLOOKUP(CONCATENATE($A202,".data"), 'Random noise 0.001'!$A$1:$AG$235, 15, FALSE)</f>
        <v>15</v>
      </c>
      <c r="N202" s="17">
        <f>VLOOKUP(CONCATENATE($A202,".data"), 'Random noise 0.001'!$A$1:$AG$235, 17, FALSE)</f>
        <v>5.3</v>
      </c>
      <c r="O202" s="17" t="str">
        <f>VLOOKUP(CONCATENATE($A202,".data"), 'Random noise 0.001'!$A$1:$AG$235, 27, FALSE)</f>
        <v>-0.462*x0**2 + 0.331*x1**2 + 1.755*x2 - 0.873</v>
      </c>
      <c r="P202" s="17">
        <f t="shared" si="33"/>
        <v>0</v>
      </c>
      <c r="Q202" s="17">
        <f t="shared" si="34"/>
        <v>0</v>
      </c>
      <c r="R202" s="4">
        <f t="shared" si="35"/>
        <v>0</v>
      </c>
      <c r="S202" s="3">
        <f>VLOOKUP(CONCATENATE($A202,".data"), 'Random noise 0.01'!$A$1:$AG$235, 31, FALSE)</f>
        <v>0.99894307999999998</v>
      </c>
      <c r="T202" s="17">
        <f>VLOOKUP(CONCATENATE($A202,".data"), 'Random noise 0.01'!$A$1:$AG$235, 33, FALSE)</f>
        <v>1.7408940000000001E-2</v>
      </c>
      <c r="U202" s="17">
        <f>VLOOKUP(CONCATENATE($A202,".data"), 'Random noise 0.01'!$A$1:$AG$235, 15, FALSE)</f>
        <v>15</v>
      </c>
      <c r="V202" s="17">
        <f>VLOOKUP(CONCATENATE($A202,".data"), 'Random noise 0.01'!$A$1:$AG$235, 17, FALSE)</f>
        <v>5.0999999999999996</v>
      </c>
      <c r="W202" s="17" t="str">
        <f>VLOOKUP(CONCATENATE($A202,".data"), 'Random noise 0.01'!$A$1:$AG$235, 27, FALSE)</f>
        <v>-0.46*x0**2 + 0.33*x1**2 + 1.75*x2 - 0.87</v>
      </c>
      <c r="X202" s="17">
        <f t="shared" si="36"/>
        <v>0</v>
      </c>
      <c r="Y202" s="17">
        <f t="shared" si="37"/>
        <v>0</v>
      </c>
      <c r="Z202" s="4">
        <f t="shared" si="38"/>
        <v>0</v>
      </c>
    </row>
    <row r="203" spans="1:26" x14ac:dyDescent="0.25">
      <c r="A203" t="s">
        <v>1217</v>
      </c>
      <c r="B203" s="12" t="s">
        <v>1218</v>
      </c>
      <c r="C203" s="3">
        <f>VLOOKUP(CONCATENATE($A203,".data"), 'Random noise 0'!$A$1:$AG$235, 31, FALSE)</f>
        <v>0.72576101000000004</v>
      </c>
      <c r="D203" s="17">
        <f>VLOOKUP(CONCATENATE($A203,".data"), 'Random noise 0'!$A$1:$AG$235, 33, FALSE)</f>
        <v>0.34702666999999998</v>
      </c>
      <c r="E203" s="17">
        <f>VLOOKUP(CONCATENATE($A203,".data"), 'Random noise 0'!$A$1:$AG$235, 15, FALSE)</f>
        <v>31</v>
      </c>
      <c r="F203" s="17">
        <f>VLOOKUP(CONCATENATE($A203,".data"), 'Random noise 0'!$A$1:$AG$235, 17, FALSE)</f>
        <v>217.5</v>
      </c>
      <c r="G203" s="17" t="str">
        <f>VLOOKUP(CONCATENATE($A203,".data"), 'Random noise 0'!$A$1:$AG$235, 27, FALSE)</f>
        <v>2.91700252*x0 - 0.96033215*x1 - 0.27294886*x2 - 1.11611708*sin(x0 + 0.18899985*x2/x1) + 3.34230849*sin(-x0 + x1 + 0.5) - 1.3654556</v>
      </c>
      <c r="H203" s="17">
        <f t="shared" si="30"/>
        <v>0</v>
      </c>
      <c r="I203" s="17">
        <f t="shared" si="31"/>
        <v>0</v>
      </c>
      <c r="J203" s="4">
        <f t="shared" si="32"/>
        <v>0</v>
      </c>
      <c r="K203" s="3">
        <f>VLOOKUP(CONCATENATE($A203,".data"), 'Random noise 0.001'!$A$1:$AG$235, 31, FALSE)</f>
        <v>0.72580356000000001</v>
      </c>
      <c r="L203" s="17">
        <f>VLOOKUP(CONCATENATE($A203,".data"), 'Random noise 0.001'!$A$1:$AG$235, 33, FALSE)</f>
        <v>0.34699974</v>
      </c>
      <c r="M203" s="17">
        <f>VLOOKUP(CONCATENATE($A203,".data"), 'Random noise 0.001'!$A$1:$AG$235, 15, FALSE)</f>
        <v>31</v>
      </c>
      <c r="N203" s="17">
        <f>VLOOKUP(CONCATENATE($A203,".data"), 'Random noise 0.001'!$A$1:$AG$235, 17, FALSE)</f>
        <v>185</v>
      </c>
      <c r="O203" s="17" t="str">
        <f>VLOOKUP(CONCATENATE($A203,".data"), 'Random noise 0.001'!$A$1:$AG$235, 27, FALSE)</f>
        <v>2.918*x0 - 0.961*x1 - 0.273*x2 - 1.116*sin(x0 + 0.189*x2/x1) + 3.343*sin(-x0 + x1 + 0.5) - 1.365</v>
      </c>
      <c r="P203" s="17">
        <f t="shared" si="33"/>
        <v>0</v>
      </c>
      <c r="Q203" s="17">
        <f t="shared" si="34"/>
        <v>0</v>
      </c>
      <c r="R203" s="4">
        <f t="shared" si="35"/>
        <v>0</v>
      </c>
      <c r="S203" s="3">
        <f>VLOOKUP(CONCATENATE($A203,".data"), 'Random noise 0.01'!$A$1:$AG$235, 31, FALSE)</f>
        <v>-262.50902722000001</v>
      </c>
      <c r="T203" s="17">
        <f>VLOOKUP(CONCATENATE($A203,".data"), 'Random noise 0.01'!$A$1:$AG$235, 33, FALSE)</f>
        <v>10.75711957</v>
      </c>
      <c r="U203" s="17">
        <f>VLOOKUP(CONCATENATE($A203,".data"), 'Random noise 0.01'!$A$1:$AG$235, 15, FALSE)</f>
        <v>41</v>
      </c>
      <c r="V203" s="17">
        <f>VLOOKUP(CONCATENATE($A203,".data"), 'Random noise 0.01'!$A$1:$AG$235, 17, FALSE)</f>
        <v>193.7</v>
      </c>
      <c r="W203" s="17" t="str">
        <f>VLOOKUP(CONCATENATE($A203,".data"), 'Random noise 0.01'!$A$1:$AG$235, 27, FALSE)</f>
        <v>2.37*x0**2*x1**2 + 0.37*x0**2*x2**2/x1 - 1.12*x0*x2 + 7.69*x1 - 0.34*x2 - 3.48*exp(x1) - 2.6*sin(x0)**4 + 2.73</v>
      </c>
      <c r="X203" s="17">
        <f t="shared" si="36"/>
        <v>0</v>
      </c>
      <c r="Y203" s="17">
        <f t="shared" si="37"/>
        <v>0</v>
      </c>
      <c r="Z203" s="4">
        <f t="shared" si="38"/>
        <v>0</v>
      </c>
    </row>
    <row r="204" spans="1:26" x14ac:dyDescent="0.25">
      <c r="A204" t="s">
        <v>1219</v>
      </c>
      <c r="B204" s="12" t="s">
        <v>1220</v>
      </c>
      <c r="C204" s="3">
        <f>VLOOKUP(CONCATENATE($A204,".data"), 'Random noise 0'!$A$1:$AG$235, 31, FALSE)</f>
        <v>1</v>
      </c>
      <c r="D204" s="17">
        <f>VLOOKUP(CONCATENATE($A204,".data"), 'Random noise 0'!$A$1:$AG$235, 33, FALSE)</f>
        <v>0</v>
      </c>
      <c r="E204" s="17">
        <f>VLOOKUP(CONCATENATE($A204,".data"), 'Random noise 0'!$A$1:$AG$235, 15, FALSE)</f>
        <v>15</v>
      </c>
      <c r="F204" s="17">
        <f>VLOOKUP(CONCATENATE($A204,".data"), 'Random noise 0'!$A$1:$AG$235, 17, FALSE)</f>
        <v>30.1</v>
      </c>
      <c r="G204" s="17" t="str">
        <f>VLOOKUP(CONCATENATE($A204,".data"), 'Random noise 0'!$A$1:$AG$235, 27, FALSE)</f>
        <v>(10*x2 - 10*x3 - 10*exp(x0))/x1</v>
      </c>
      <c r="H204" s="17">
        <f t="shared" si="30"/>
        <v>1</v>
      </c>
      <c r="I204" s="17">
        <f t="shared" si="31"/>
        <v>1</v>
      </c>
      <c r="J204" s="4">
        <f t="shared" si="32"/>
        <v>1</v>
      </c>
      <c r="K204" s="3">
        <f>VLOOKUP(CONCATENATE($A204,".data"), 'Random noise 0.001'!$A$1:$AG$235, 31, FALSE)</f>
        <v>0.99609066999999996</v>
      </c>
      <c r="L204" s="17">
        <f>VLOOKUP(CONCATENATE($A204,".data"), 'Random noise 0.001'!$A$1:$AG$235, 33, FALSE)</f>
        <v>2251.44678914</v>
      </c>
      <c r="M204" s="17">
        <f>VLOOKUP(CONCATENATE($A204,".data"), 'Random noise 0.001'!$A$1:$AG$235, 15, FALSE)</f>
        <v>38</v>
      </c>
      <c r="N204" s="17">
        <f>VLOOKUP(CONCATENATE($A204,".data"), 'Random noise 0.001'!$A$1:$AG$235, 17, FALSE)</f>
        <v>208.8</v>
      </c>
      <c r="O204" s="17" t="str">
        <f>VLOOKUP(CONCATENATE($A204,".data"), 'Random noise 0.001'!$A$1:$AG$235, 27, FALSE)</f>
        <v>(-21.771*x0 + x1*(-1559.44*x0*x3**(200*x0/x2) + 7.63) - 5.498*x3**(2*x0)*exp(x2) - 16.308*cos(x2 + 1))/x1</v>
      </c>
      <c r="P204" s="17">
        <f t="shared" si="33"/>
        <v>0</v>
      </c>
      <c r="Q204" s="17">
        <f t="shared" si="34"/>
        <v>0</v>
      </c>
      <c r="R204" s="4">
        <f t="shared" si="35"/>
        <v>0</v>
      </c>
      <c r="S204" s="3">
        <f>VLOOKUP(CONCATENATE($A204,".data"), 'Random noise 0.01'!$A$1:$AG$235, 31, FALSE)</f>
        <v>-1864705.9195183599</v>
      </c>
      <c r="T204" s="17">
        <f>VLOOKUP(CONCATENATE($A204,".data"), 'Random noise 0.01'!$A$1:$AG$235, 33, FALSE)</f>
        <v>49171754.566357903</v>
      </c>
      <c r="U204" s="17">
        <f>VLOOKUP(CONCATENATE($A204,".data"), 'Random noise 0.01'!$A$1:$AG$235, 15, FALSE)</f>
        <v>60</v>
      </c>
      <c r="V204" s="17">
        <f>VLOOKUP(CONCATENATE($A204,".data"), 'Random noise 0.01'!$A$1:$AG$235, 17, FALSE)</f>
        <v>214.8</v>
      </c>
      <c r="W204" s="17" t="str">
        <f>VLOOKUP(CONCATENATE($A204,".data"), 'Random noise 0.01'!$A$1:$AG$235, 27, FALSE)</f>
        <v>-17.96*x1/cos(x2/x1**2 - 1/(x1**2*x2)) + 0.04*exp(8.87*x0)*log(-x2 + 1/x3) - 5.58/(x3*cos(2*x0*x1 - x2/sin(x1)**2)) - 0.34/x1**2</v>
      </c>
      <c r="X204" s="17">
        <f t="shared" si="36"/>
        <v>0</v>
      </c>
      <c r="Y204" s="17">
        <f t="shared" si="37"/>
        <v>0</v>
      </c>
      <c r="Z204" s="4">
        <f t="shared" si="38"/>
        <v>0</v>
      </c>
    </row>
    <row r="205" spans="1:26" x14ac:dyDescent="0.25">
      <c r="A205" t="s">
        <v>1221</v>
      </c>
      <c r="B205" s="12" t="s">
        <v>1222</v>
      </c>
      <c r="C205" s="3">
        <f>VLOOKUP(CONCATENATE($A205,".data"), 'Random noise 0'!$A$1:$AG$235, 31, FALSE)</f>
        <v>0.98602604000000005</v>
      </c>
      <c r="D205" s="17">
        <f>VLOOKUP(CONCATENATE($A205,".data"), 'Random noise 0'!$A$1:$AG$235, 33, FALSE)</f>
        <v>1.28237278</v>
      </c>
      <c r="E205" s="17">
        <f>VLOOKUP(CONCATENATE($A205,".data"), 'Random noise 0'!$A$1:$AG$235, 15, FALSE)</f>
        <v>71</v>
      </c>
      <c r="F205" s="17">
        <f>VLOOKUP(CONCATENATE($A205,".data"), 'Random noise 0'!$A$1:$AG$235, 17, FALSE)</f>
        <v>300.2</v>
      </c>
      <c r="G205" s="17" t="str">
        <f>VLOOKUP(CONCATENATE($A205,".data"), 'Random noise 0'!$A$1:$AG$235, 27, FALSE)</f>
        <v>2.08295704*x1*exp(-x0*x3 - x0 + 2*x1) + 241.80952922*x2**3*exp(-x0*x3 - 2/x1) + 1.87370803*x2**2*exp(-x0*x3 - x0 + 2*x1) + 27.00595153*x2**2*exp(-x0)*cos(x3**2) + 0.60169787 + 7.15383135*exp(-x0)*cos(x3)</v>
      </c>
      <c r="H205" s="17">
        <f t="shared" si="30"/>
        <v>0</v>
      </c>
      <c r="I205" s="17">
        <f t="shared" si="31"/>
        <v>0</v>
      </c>
      <c r="J205" s="4">
        <f t="shared" si="32"/>
        <v>0</v>
      </c>
      <c r="K205" s="3">
        <f>VLOOKUP(CONCATENATE($A205,".data"), 'Random noise 0.001'!$A$1:$AG$235, 31, FALSE)</f>
        <v>0.99010938999999998</v>
      </c>
      <c r="L205" s="17">
        <f>VLOOKUP(CONCATENATE($A205,".data"), 'Random noise 0.001'!$A$1:$AG$235, 33, FALSE)</f>
        <v>1.0788628899999999</v>
      </c>
      <c r="M205" s="17">
        <f>VLOOKUP(CONCATENATE($A205,".data"), 'Random noise 0.001'!$A$1:$AG$235, 15, FALSE)</f>
        <v>73</v>
      </c>
      <c r="N205" s="17">
        <f>VLOOKUP(CONCATENATE($A205,".data"), 'Random noise 0.001'!$A$1:$AG$235, 17, FALSE)</f>
        <v>287.39999999999998</v>
      </c>
      <c r="O205" s="17" t="str">
        <f>VLOOKUP(CONCATENATE($A205,".data"), 'Random noise 0.001'!$A$1:$AG$235, 27, FALSE)</f>
        <v>2.079*x1*exp(-x0*x3 - x0 + 2*x1) + 203.646*x2**3*exp(-x0*x3 - 2/x1) + 10.511*x2**2*exp(-x0 + x2)*cos(x3**2) + 2.656*x2**2*exp(-x0*x3 - x0 + 2*x1) + 1.098 + 7.494*exp(-x0)*cos(x3)</v>
      </c>
      <c r="P205" s="17">
        <f t="shared" si="33"/>
        <v>0</v>
      </c>
      <c r="Q205" s="17">
        <f t="shared" si="34"/>
        <v>0</v>
      </c>
      <c r="R205" s="4">
        <f t="shared" si="35"/>
        <v>0</v>
      </c>
      <c r="S205" s="3">
        <f>VLOOKUP(CONCATENATE($A205,".data"), 'Random noise 0.01'!$A$1:$AG$235, 31, FALSE)</f>
        <v>0.99012264999999999</v>
      </c>
      <c r="T205" s="17">
        <f>VLOOKUP(CONCATENATE($A205,".data"), 'Random noise 0.01'!$A$1:$AG$235, 33, FALSE)</f>
        <v>1.07813895</v>
      </c>
      <c r="U205" s="17">
        <f>VLOOKUP(CONCATENATE($A205,".data"), 'Random noise 0.01'!$A$1:$AG$235, 15, FALSE)</f>
        <v>73</v>
      </c>
      <c r="V205" s="17">
        <f>VLOOKUP(CONCATENATE($A205,".data"), 'Random noise 0.01'!$A$1:$AG$235, 17, FALSE)</f>
        <v>281.2</v>
      </c>
      <c r="W205" s="17" t="str">
        <f>VLOOKUP(CONCATENATE($A205,".data"), 'Random noise 0.01'!$A$1:$AG$235, 27, FALSE)</f>
        <v>2.08*x1*exp(-x0*x3 - x0 + 2*x1) + 198.96*x2**3*exp(-x0*x3 - 2/x1) + 10.51*x2**2*exp(-x0 + x2)*cos(x3**2) + 2.75*x2**2*exp(-x0*x3 - x0 + 2*x1) + 1.16 + 7.43*exp(-x0)*cos(x3)</v>
      </c>
      <c r="X205" s="17">
        <f t="shared" si="36"/>
        <v>0</v>
      </c>
      <c r="Y205" s="17">
        <f t="shared" si="37"/>
        <v>0</v>
      </c>
      <c r="Z205" s="4">
        <f t="shared" si="38"/>
        <v>0</v>
      </c>
    </row>
    <row r="206" spans="1:26" x14ac:dyDescent="0.25">
      <c r="A206" t="s">
        <v>1223</v>
      </c>
      <c r="B206" s="12" t="s">
        <v>1296</v>
      </c>
      <c r="C206" s="3">
        <f>VLOOKUP(CONCATENATE($A206,".data"), 'Random noise 0'!$A$1:$AG$235, 31, FALSE)</f>
        <v>0.99999932999999996</v>
      </c>
      <c r="D206" s="17">
        <f>VLOOKUP(CONCATENATE($A206,".data"), 'Random noise 0'!$A$1:$AG$235, 33, FALSE)</f>
        <v>4.1661999999999998E-4</v>
      </c>
      <c r="E206" s="17">
        <f>VLOOKUP(CONCATENATE($A206,".data"), 'Random noise 0'!$A$1:$AG$235, 15, FALSE)</f>
        <v>23</v>
      </c>
      <c r="F206" s="17">
        <f>VLOOKUP(CONCATENATE($A206,".data"), 'Random noise 0'!$A$1:$AG$235, 17, FALSE)</f>
        <v>200.2</v>
      </c>
      <c r="G206" s="17" t="str">
        <f>VLOOKUP(CONCATENATE($A206,".data"), 'Random noise 0'!$A$1:$AG$235, 27, FALSE)</f>
        <v>-1.00009216*x2*x3 - 1.29303877*log(sin(x1 + 1)) - 1.60597052*sin(x1**2) - 0.72470333*cos(x0) + 0.31568431</v>
      </c>
      <c r="H206" s="17">
        <f t="shared" si="30"/>
        <v>1</v>
      </c>
      <c r="I206" s="17" t="str">
        <f t="shared" si="31"/>
        <v>?</v>
      </c>
      <c r="J206" s="4">
        <v>0</v>
      </c>
      <c r="K206" s="3">
        <f>VLOOKUP(CONCATENATE($A206,".data"), 'Random noise 0.001'!$A$1:$AG$235, 31, FALSE)</f>
        <v>0.99891863000000003</v>
      </c>
      <c r="L206" s="17">
        <f>VLOOKUP(CONCATENATE($A206,".data"), 'Random noise 0.001'!$A$1:$AG$235, 33, FALSE)</f>
        <v>1.6741229999999999E-2</v>
      </c>
      <c r="M206" s="17">
        <f>VLOOKUP(CONCATENATE($A206,".data"), 'Random noise 0.001'!$A$1:$AG$235, 15, FALSE)</f>
        <v>19</v>
      </c>
      <c r="N206" s="17">
        <f>VLOOKUP(CONCATENATE($A206,".data"), 'Random noise 0.001'!$A$1:$AG$235, 17, FALSE)</f>
        <v>8.6</v>
      </c>
      <c r="O206" s="17" t="str">
        <f>VLOOKUP(CONCATENATE($A206,".data"), 'Random noise 0.001'!$A$1:$AG$235, 27, FALSE)</f>
        <v>0.338*x0**2 - 0.494*x1**2 - 1.047*x1 - 1.004*x2*x3 - 0.157</v>
      </c>
      <c r="P206" s="17">
        <f t="shared" si="33"/>
        <v>0</v>
      </c>
      <c r="Q206" s="17">
        <f t="shared" si="34"/>
        <v>0</v>
      </c>
      <c r="R206" s="4">
        <f t="shared" si="35"/>
        <v>0</v>
      </c>
      <c r="S206" s="3">
        <f>VLOOKUP(CONCATENATE($A206,".data"), 'Random noise 0.01'!$A$1:$AG$235, 31, FALSE)</f>
        <v>0.99866745999999995</v>
      </c>
      <c r="T206" s="17">
        <f>VLOOKUP(CONCATENATE($A206,".data"), 'Random noise 0.01'!$A$1:$AG$235, 33, FALSE)</f>
        <v>1.8584050000000001E-2</v>
      </c>
      <c r="U206" s="17">
        <f>VLOOKUP(CONCATENATE($A206,".data"), 'Random noise 0.01'!$A$1:$AG$235, 15, FALSE)</f>
        <v>19</v>
      </c>
      <c r="V206" s="17">
        <f>VLOOKUP(CONCATENATE($A206,".data"), 'Random noise 0.01'!$A$1:$AG$235, 17, FALSE)</f>
        <v>8.8000000000000007</v>
      </c>
      <c r="W206" s="17" t="str">
        <f>VLOOKUP(CONCATENATE($A206,".data"), 'Random noise 0.01'!$A$1:$AG$235, 27, FALSE)</f>
        <v>0.34*x0**2 - 0.5*x1**2 - 1.04*x1 - 1.01*x2*x3 - 0.15</v>
      </c>
      <c r="X206" s="17">
        <f t="shared" si="36"/>
        <v>0</v>
      </c>
      <c r="Y206" s="17">
        <f t="shared" si="37"/>
        <v>0</v>
      </c>
      <c r="Z206" s="4">
        <f t="shared" si="38"/>
        <v>0</v>
      </c>
    </row>
    <row r="207" spans="1:26" x14ac:dyDescent="0.25">
      <c r="A207" t="s">
        <v>1224</v>
      </c>
      <c r="B207" s="12" t="s">
        <v>1297</v>
      </c>
      <c r="C207" s="3">
        <f>VLOOKUP(CONCATENATE($A207,".data"), 'Random noise 0'!$A$1:$AG$235, 31, FALSE)</f>
        <v>1</v>
      </c>
      <c r="D207" s="17">
        <f>VLOOKUP(CONCATENATE($A207,".data"), 'Random noise 0'!$A$1:$AG$235, 33, FALSE)</f>
        <v>1.6607600000000001E-3</v>
      </c>
      <c r="E207" s="17">
        <f>VLOOKUP(CONCATENATE($A207,".data"), 'Random noise 0'!$A$1:$AG$235, 15, FALSE)</f>
        <v>16</v>
      </c>
      <c r="F207" s="17">
        <f>VLOOKUP(CONCATENATE($A207,".data"), 'Random noise 0'!$A$1:$AG$235, 17, FALSE)</f>
        <v>170.6</v>
      </c>
      <c r="G207" s="17" t="str">
        <f>VLOOKUP(CONCATENATE($A207,".data"), 'Random noise 0'!$A$1:$AG$235, 27, FALSE)</f>
        <v>-1.00091286*x0*x2 + 97.40954713*exp(x3) - 0.47460952*cos(x1)**2 - 0.52419292</v>
      </c>
      <c r="H207" s="17">
        <f t="shared" si="30"/>
        <v>1</v>
      </c>
      <c r="I207" s="17">
        <f t="shared" si="31"/>
        <v>0</v>
      </c>
      <c r="J207" s="4">
        <f t="shared" si="32"/>
        <v>0</v>
      </c>
      <c r="K207" s="3">
        <f>VLOOKUP(CONCATENATE($A207,".data"), 'Random noise 0.001'!$A$1:$AG$235, 31, FALSE)</f>
        <v>0.99999903000000001</v>
      </c>
      <c r="L207" s="17">
        <f>VLOOKUP(CONCATENATE($A207,".data"), 'Random noise 0.001'!$A$1:$AG$235, 33, FALSE)</f>
        <v>4.7386209999999998E-2</v>
      </c>
      <c r="M207" s="17">
        <f>VLOOKUP(CONCATENATE($A207,".data"), 'Random noise 0.001'!$A$1:$AG$235, 15, FALSE)</f>
        <v>13</v>
      </c>
      <c r="N207" s="17">
        <f>VLOOKUP(CONCATENATE($A207,".data"), 'Random noise 0.001'!$A$1:$AG$235, 17, FALSE)</f>
        <v>5.6</v>
      </c>
      <c r="O207" s="17" t="str">
        <f>VLOOKUP(CONCATENATE($A207,".data"), 'Random noise 0.001'!$A$1:$AG$235, 27, FALSE)</f>
        <v>-0.995*x0*x2 + 0.299*x1 + 97.404*exp(x3) - 0.97</v>
      </c>
      <c r="P207" s="17">
        <f t="shared" si="33"/>
        <v>1</v>
      </c>
      <c r="Q207" s="17">
        <f t="shared" si="34"/>
        <v>0</v>
      </c>
      <c r="R207" s="4">
        <f t="shared" si="35"/>
        <v>0</v>
      </c>
      <c r="S207" s="3">
        <f>VLOOKUP(CONCATENATE($A207,".data"), 'Random noise 0.01'!$A$1:$AG$235, 31, FALSE)</f>
        <v>0.99977943000000002</v>
      </c>
      <c r="T207" s="17">
        <f>VLOOKUP(CONCATENATE($A207,".data"), 'Random noise 0.01'!$A$1:$AG$235, 33, FALSE)</f>
        <v>0.71350035999999994</v>
      </c>
      <c r="U207" s="17">
        <f>VLOOKUP(CONCATENATE($A207,".data"), 'Random noise 0.01'!$A$1:$AG$235, 15, FALSE)</f>
        <v>21</v>
      </c>
      <c r="V207" s="17">
        <f>VLOOKUP(CONCATENATE($A207,".data"), 'Random noise 0.01'!$A$1:$AG$235, 17, FALSE)</f>
        <v>142</v>
      </c>
      <c r="W207" s="17" t="str">
        <f>VLOOKUP(CONCATENATE($A207,".data"), 'Random noise 0.01'!$A$1:$AG$235, 27, FALSE)</f>
        <v>75.93*exp(x3) + 5.75*exp(x2*x3) + 16.39*exp(x3*cos(x2))*sin(x3) + 15.28</v>
      </c>
      <c r="X207" s="17">
        <f t="shared" si="36"/>
        <v>1</v>
      </c>
      <c r="Y207" s="17">
        <f t="shared" si="37"/>
        <v>0</v>
      </c>
      <c r="Z207" s="4">
        <f t="shared" si="38"/>
        <v>0</v>
      </c>
    </row>
    <row r="208" spans="1:26" x14ac:dyDescent="0.25">
      <c r="A208" t="s">
        <v>1225</v>
      </c>
      <c r="B208" s="12" t="s">
        <v>1226</v>
      </c>
      <c r="C208" s="3">
        <f>VLOOKUP(CONCATENATE($A208,".data"), 'Random noise 0'!$A$1:$AG$235, 31, FALSE)</f>
        <v>1</v>
      </c>
      <c r="D208" s="17">
        <f>VLOOKUP(CONCATENATE($A208,".data"), 'Random noise 0'!$A$1:$AG$235, 33, FALSE)</f>
        <v>0</v>
      </c>
      <c r="E208" s="17">
        <f>VLOOKUP(CONCATENATE($A208,".data"), 'Random noise 0'!$A$1:$AG$235, 15, FALSE)</f>
        <v>22</v>
      </c>
      <c r="F208" s="17">
        <f>VLOOKUP(CONCATENATE($A208,".data"), 'Random noise 0'!$A$1:$AG$235, 17, FALSE)</f>
        <v>193.8</v>
      </c>
      <c r="G208" s="17" t="str">
        <f>VLOOKUP(CONCATENATE($A208,".data"), 'Random noise 0'!$A$1:$AG$235, 27, FALSE)</f>
        <v>3.14159265*x2*x3 + 3.14159265*x2 + exp(2*x1) + 2*exp(x1)*cos(x0) + cos(x0)**2</v>
      </c>
      <c r="H208" s="17">
        <f t="shared" si="30"/>
        <v>1</v>
      </c>
      <c r="I208" s="17">
        <f t="shared" si="31"/>
        <v>1</v>
      </c>
      <c r="J208" s="4">
        <f t="shared" si="32"/>
        <v>1</v>
      </c>
      <c r="K208" s="3">
        <f>VLOOKUP(CONCATENATE($A208,".data"), 'Random noise 0.001'!$A$1:$AG$235, 31, FALSE)</f>
        <v>0.99985997999999998</v>
      </c>
      <c r="L208" s="17">
        <f>VLOOKUP(CONCATENATE($A208,".data"), 'Random noise 0.001'!$A$1:$AG$235, 33, FALSE)</f>
        <v>3.6804129999999997E-2</v>
      </c>
      <c r="M208" s="17">
        <f>VLOOKUP(CONCATENATE($A208,".data"), 'Random noise 0.001'!$A$1:$AG$235, 15, FALSE)</f>
        <v>23</v>
      </c>
      <c r="N208" s="17">
        <f>VLOOKUP(CONCATENATE($A208,".data"), 'Random noise 0.001'!$A$1:$AG$235, 17, FALSE)</f>
        <v>18</v>
      </c>
      <c r="O208" s="17" t="str">
        <f>VLOOKUP(CONCATENATE($A208,".data"), 'Random noise 0.001'!$A$1:$AG$235, 27, FALSE)</f>
        <v>3.256*x1*cos(x0) + 3.091*x2*x3 + 3.168*x2 - 10.381*log(cos(x1)) + 3.402*cos(x0) + 0.639</v>
      </c>
      <c r="P208" s="17">
        <f t="shared" si="33"/>
        <v>1</v>
      </c>
      <c r="Q208" s="17">
        <f t="shared" si="34"/>
        <v>0</v>
      </c>
      <c r="R208" s="4">
        <f t="shared" si="35"/>
        <v>0</v>
      </c>
      <c r="S208" s="3">
        <f>VLOOKUP(CONCATENATE($A208,".data"), 'Random noise 0.01'!$A$1:$AG$235, 31, FALSE)</f>
        <v>0.99969158000000002</v>
      </c>
      <c r="T208" s="17">
        <f>VLOOKUP(CONCATENATE($A208,".data"), 'Random noise 0.01'!$A$1:$AG$235, 33, FALSE)</f>
        <v>5.46221E-2</v>
      </c>
      <c r="U208" s="17">
        <f>VLOOKUP(CONCATENATE($A208,".data"), 'Random noise 0.01'!$A$1:$AG$235, 15, FALSE)</f>
        <v>23</v>
      </c>
      <c r="V208" s="17">
        <f>VLOOKUP(CONCATENATE($A208,".data"), 'Random noise 0.01'!$A$1:$AG$235, 17, FALSE)</f>
        <v>18.100000000000001</v>
      </c>
      <c r="W208" s="17" t="str">
        <f>VLOOKUP(CONCATENATE($A208,".data"), 'Random noise 0.01'!$A$1:$AG$235, 27, FALSE)</f>
        <v>3.38*x1*cos(x0) + 3.04*x2*x3 + 3.21*x2 - 10.15*log(cos(x1)) + 3.33*cos(x0) + 0.71</v>
      </c>
      <c r="X208" s="17">
        <f t="shared" si="36"/>
        <v>1</v>
      </c>
      <c r="Y208" s="17">
        <f t="shared" si="37"/>
        <v>0</v>
      </c>
      <c r="Z208" s="4">
        <f t="shared" si="38"/>
        <v>0</v>
      </c>
    </row>
    <row r="209" spans="1:26" x14ac:dyDescent="0.25">
      <c r="A209" t="s">
        <v>1227</v>
      </c>
      <c r="B209" s="12" t="s">
        <v>1298</v>
      </c>
      <c r="C209" s="3">
        <f>VLOOKUP(CONCATENATE($A209,".data"), 'Random noise 0'!$A$1:$AG$235, 31, FALSE)</f>
        <v>1</v>
      </c>
      <c r="D209" s="17">
        <f>VLOOKUP(CONCATENATE($A209,".data"), 'Random noise 0'!$A$1:$AG$235, 33, FALSE)</f>
        <v>0</v>
      </c>
      <c r="E209" s="17">
        <f>VLOOKUP(CONCATENATE($A209,".data"), 'Random noise 0'!$A$1:$AG$235, 15, FALSE)</f>
        <v>23</v>
      </c>
      <c r="F209" s="17">
        <f>VLOOKUP(CONCATENATE($A209,".data"), 'Random noise 0'!$A$1:$AG$235, 17, FALSE)</f>
        <v>74.3</v>
      </c>
      <c r="G209" s="17" t="str">
        <f>VLOOKUP(CONCATENATE($A209,".data"), 'Random noise 0'!$A$1:$AG$235, 27, FALSE)</f>
        <v>x3*(-x0*x2*x4 - x0*x4**2 + x1*x2*x4 + x1*x4**2)</v>
      </c>
      <c r="H209" s="17">
        <f t="shared" si="30"/>
        <v>1</v>
      </c>
      <c r="I209" s="17">
        <f t="shared" si="31"/>
        <v>1</v>
      </c>
      <c r="J209" s="4">
        <f t="shared" si="32"/>
        <v>1</v>
      </c>
      <c r="K209" s="3">
        <f>VLOOKUP(CONCATENATE($A209,".data"), 'Random noise 0.001'!$A$1:$AG$235, 31, FALSE)</f>
        <v>1</v>
      </c>
      <c r="L209" s="17">
        <f>VLOOKUP(CONCATENATE($A209,".data"), 'Random noise 0.001'!$A$1:$AG$235, 33, FALSE)</f>
        <v>0</v>
      </c>
      <c r="M209" s="17">
        <f>VLOOKUP(CONCATENATE($A209,".data"), 'Random noise 0.001'!$A$1:$AG$235, 15, FALSE)</f>
        <v>23</v>
      </c>
      <c r="N209" s="17">
        <f>VLOOKUP(CONCATENATE($A209,".data"), 'Random noise 0.001'!$A$1:$AG$235, 17, FALSE)</f>
        <v>76.3</v>
      </c>
      <c r="O209" s="17" t="str">
        <f>VLOOKUP(CONCATENATE($A209,".data"), 'Random noise 0.001'!$A$1:$AG$235, 27, FALSE)</f>
        <v>x3*(-x0*x2*x4 - x0*x4**2 + x1*x2*x4 + x1*x4**2)</v>
      </c>
      <c r="P209" s="17">
        <f t="shared" si="33"/>
        <v>1</v>
      </c>
      <c r="Q209" s="17">
        <f t="shared" si="34"/>
        <v>1</v>
      </c>
      <c r="R209" s="4">
        <f t="shared" si="35"/>
        <v>1</v>
      </c>
      <c r="S209" s="3">
        <f>VLOOKUP(CONCATENATE($A209,".data"), 'Random noise 0.01'!$A$1:$AG$235, 31, FALSE)</f>
        <v>1</v>
      </c>
      <c r="T209" s="17">
        <f>VLOOKUP(CONCATENATE($A209,".data"), 'Random noise 0.01'!$A$1:$AG$235, 33, FALSE)</f>
        <v>0</v>
      </c>
      <c r="U209" s="17">
        <f>VLOOKUP(CONCATENATE($A209,".data"), 'Random noise 0.01'!$A$1:$AG$235, 15, FALSE)</f>
        <v>23</v>
      </c>
      <c r="V209" s="17">
        <f>VLOOKUP(CONCATENATE($A209,".data"), 'Random noise 0.01'!$A$1:$AG$235, 17, FALSE)</f>
        <v>133.6</v>
      </c>
      <c r="W209" s="17" t="str">
        <f>VLOOKUP(CONCATENATE($A209,".data"), 'Random noise 0.01'!$A$1:$AG$235, 27, FALSE)</f>
        <v>x3*(-x0*x2*x4 - x0*x4**2 + x1*x2*x4 + x1*x4**2)</v>
      </c>
      <c r="X209" s="17">
        <f t="shared" si="36"/>
        <v>1</v>
      </c>
      <c r="Y209" s="17">
        <f t="shared" si="37"/>
        <v>1</v>
      </c>
      <c r="Z209" s="4">
        <f t="shared" si="38"/>
        <v>1</v>
      </c>
    </row>
    <row r="210" spans="1:26" x14ac:dyDescent="0.25">
      <c r="A210" t="s">
        <v>1228</v>
      </c>
      <c r="B210" s="12" t="s">
        <v>1229</v>
      </c>
      <c r="C210" s="3">
        <f>VLOOKUP(CONCATENATE($A210,".data"), 'Random noise 0'!$A$1:$AG$235, 31, FALSE)</f>
        <v>0.98511304</v>
      </c>
      <c r="D210" s="17">
        <f>VLOOKUP(CONCATENATE($A210,".data"), 'Random noise 0'!$A$1:$AG$235, 33, FALSE)</f>
        <v>5.8015520000000001E-2</v>
      </c>
      <c r="E210" s="17">
        <f>VLOOKUP(CONCATENATE($A210,".data"), 'Random noise 0'!$A$1:$AG$235, 15, FALSE)</f>
        <v>18</v>
      </c>
      <c r="F210" s="17">
        <f>VLOOKUP(CONCATENATE($A210,".data"), 'Random noise 0'!$A$1:$AG$235, 17, FALSE)</f>
        <v>235.1</v>
      </c>
      <c r="G210" s="17" t="str">
        <f>VLOOKUP(CONCATENATE($A210,".data"), 'Random noise 0'!$A$1:$AG$235, 27, FALSE)</f>
        <v>(0.88730428*x2 + 0.96389428*x3 + 0.95855769*cos(x0)**2)*sin(x1**2)</v>
      </c>
      <c r="H210" s="17">
        <f t="shared" si="30"/>
        <v>0</v>
      </c>
      <c r="I210" s="17">
        <f t="shared" si="31"/>
        <v>0</v>
      </c>
      <c r="J210" s="4">
        <f t="shared" si="32"/>
        <v>0</v>
      </c>
      <c r="K210" s="3">
        <f>VLOOKUP(CONCATENATE($A210,".data"), 'Random noise 0.001'!$A$1:$AG$235, 31, FALSE)</f>
        <v>0.98508556999999997</v>
      </c>
      <c r="L210" s="17">
        <f>VLOOKUP(CONCATENATE($A210,".data"), 'Random noise 0.001'!$A$1:$AG$235, 33, FALSE)</f>
        <v>5.8069030000000001E-2</v>
      </c>
      <c r="M210" s="17">
        <f>VLOOKUP(CONCATENATE($A210,".data"), 'Random noise 0.001'!$A$1:$AG$235, 15, FALSE)</f>
        <v>18</v>
      </c>
      <c r="N210" s="17">
        <f>VLOOKUP(CONCATENATE($A210,".data"), 'Random noise 0.001'!$A$1:$AG$235, 17, FALSE)</f>
        <v>198</v>
      </c>
      <c r="O210" s="17" t="str">
        <f>VLOOKUP(CONCATENATE($A210,".data"), 'Random noise 0.001'!$A$1:$AG$235, 27, FALSE)</f>
        <v>(0.887*x2 + 0.965*x3 + 0.954*cos(x0)**2)*sin(x1**2)</v>
      </c>
      <c r="P210" s="17">
        <f t="shared" si="33"/>
        <v>0</v>
      </c>
      <c r="Q210" s="17">
        <f t="shared" si="34"/>
        <v>0</v>
      </c>
      <c r="R210" s="4">
        <f t="shared" si="35"/>
        <v>0</v>
      </c>
      <c r="S210" s="3">
        <f>VLOOKUP(CONCATENATE($A210,".data"), 'Random noise 0.01'!$A$1:$AG$235, 31, FALSE)</f>
        <v>0.98519619999999997</v>
      </c>
      <c r="T210" s="17">
        <f>VLOOKUP(CONCATENATE($A210,".data"), 'Random noise 0.01'!$A$1:$AG$235, 33, FALSE)</f>
        <v>5.7853259999999997E-2</v>
      </c>
      <c r="U210" s="17">
        <f>VLOOKUP(CONCATENATE($A210,".data"), 'Random noise 0.01'!$A$1:$AG$235, 15, FALSE)</f>
        <v>15</v>
      </c>
      <c r="V210" s="17">
        <f>VLOOKUP(CONCATENATE($A210,".data"), 'Random noise 0.01'!$A$1:$AG$235, 17, FALSE)</f>
        <v>186.9</v>
      </c>
      <c r="W210" s="17" t="str">
        <f>VLOOKUP(CONCATENATE($A210,".data"), 'Random noise 0.01'!$A$1:$AG$235, 27, FALSE)</f>
        <v>(0.9*x2 + x3 + 1.69*cos(x0) - 0.74)*sin(x1**2)</v>
      </c>
      <c r="X210" s="17">
        <f t="shared" si="36"/>
        <v>0</v>
      </c>
      <c r="Y210" s="17">
        <f t="shared" si="37"/>
        <v>0</v>
      </c>
      <c r="Z210" s="4">
        <f t="shared" si="38"/>
        <v>0</v>
      </c>
    </row>
    <row r="211" spans="1:26" x14ac:dyDescent="0.25">
      <c r="A211" t="s">
        <v>1230</v>
      </c>
      <c r="B211" s="12" t="s">
        <v>1231</v>
      </c>
      <c r="C211" s="3">
        <f>VLOOKUP(CONCATENATE($A211,".data"), 'Random noise 0'!$A$1:$AG$235, 31, FALSE)</f>
        <v>0.92626889999999995</v>
      </c>
      <c r="D211" s="17">
        <f>VLOOKUP(CONCATENATE($A211,".data"), 'Random noise 0'!$A$1:$AG$235, 33, FALSE)</f>
        <v>0.42423620000000001</v>
      </c>
      <c r="E211" s="17">
        <f>VLOOKUP(CONCATENATE($A211,".data"), 'Random noise 0'!$A$1:$AG$235, 15, FALSE)</f>
        <v>55</v>
      </c>
      <c r="F211" s="17">
        <f>VLOOKUP(CONCATENATE($A211,".data"), 'Random noise 0'!$A$1:$AG$235, 17, FALSE)</f>
        <v>301.39999999999998</v>
      </c>
      <c r="G211" s="17" t="str">
        <f>VLOOKUP(CONCATENATE($A211,".data"), 'Random noise 0'!$A$1:$AG$235, 27, FALSE)</f>
        <v>2.51073784*x0*x1**0.5*x2 - 1.07009286*x0*x4**0.5 - 1.3893481*x0 - 3.65959523*x1**0.5*x2*x3 + 3.24437658*x1**0.5*x2*x4 - 4.86511702*x1**0.5*x2 + 1.41985016*x3**10 + 6.6708511*x3*x4**0.5 - 2.89446052*x3*x4**1.5 + 3.40684506</v>
      </c>
      <c r="H211" s="17">
        <f t="shared" si="30"/>
        <v>0</v>
      </c>
      <c r="I211" s="17">
        <f t="shared" si="31"/>
        <v>0</v>
      </c>
      <c r="J211" s="4">
        <f t="shared" si="32"/>
        <v>0</v>
      </c>
      <c r="K211" s="3">
        <f>VLOOKUP(CONCATENATE($A211,".data"), 'Random noise 0.001'!$A$1:$AG$235, 31, FALSE)</f>
        <v>0.92613816000000004</v>
      </c>
      <c r="L211" s="17">
        <f>VLOOKUP(CONCATENATE($A211,".data"), 'Random noise 0.001'!$A$1:$AG$235, 33, FALSE)</f>
        <v>0.42461216000000002</v>
      </c>
      <c r="M211" s="17">
        <f>VLOOKUP(CONCATENATE($A211,".data"), 'Random noise 0.001'!$A$1:$AG$235, 15, FALSE)</f>
        <v>55</v>
      </c>
      <c r="N211" s="17">
        <f>VLOOKUP(CONCATENATE($A211,".data"), 'Random noise 0.001'!$A$1:$AG$235, 17, FALSE)</f>
        <v>270.89999999999998</v>
      </c>
      <c r="O211" s="17" t="str">
        <f>VLOOKUP(CONCATENATE($A211,".data"), 'Random noise 0.001'!$A$1:$AG$235, 27, FALSE)</f>
        <v>2.513*x0*x1**0.5*x2 - 1.07*x0*x4**0.5 - 1.391*x0 - 3.661*x1**0.5*x2*x3 + 3.245*x1**0.5*x2*x4 - 4.864*x1**0.5*x2 + 1.426*x3**10 + 6.672*x3*x4**0.5 - 2.894*x3*x4**1.5 + 3.407</v>
      </c>
      <c r="P211" s="17">
        <f t="shared" si="33"/>
        <v>0</v>
      </c>
      <c r="Q211" s="17">
        <f t="shared" si="34"/>
        <v>0</v>
      </c>
      <c r="R211" s="4">
        <f t="shared" si="35"/>
        <v>0</v>
      </c>
      <c r="S211" s="3">
        <f>VLOOKUP(CONCATENATE($A211,".data"), 'Random noise 0.01'!$A$1:$AG$235, 31, FALSE)</f>
        <v>0.89948311999999997</v>
      </c>
      <c r="T211" s="17">
        <f>VLOOKUP(CONCATENATE($A211,".data"), 'Random noise 0.01'!$A$1:$AG$235, 33, FALSE)</f>
        <v>0.49533823999999999</v>
      </c>
      <c r="U211" s="17">
        <f>VLOOKUP(CONCATENATE($A211,".data"), 'Random noise 0.01'!$A$1:$AG$235, 15, FALSE)</f>
        <v>48</v>
      </c>
      <c r="V211" s="17">
        <f>VLOOKUP(CONCATENATE($A211,".data"), 'Random noise 0.01'!$A$1:$AG$235, 17, FALSE)</f>
        <v>266.39999999999998</v>
      </c>
      <c r="W211" s="17" t="str">
        <f>VLOOKUP(CONCATENATE($A211,".data"), 'Random noise 0.01'!$A$1:$AG$235, 27, FALSE)</f>
        <v>2.36*x0*x1*x2 - 1.58*x0*x4 - 1.16*x0 - 5.37*x1**0.5*x2 - 4.23*x1*x2*x3 + 4.03*x1*x2*x4 + 0.62*x2 + 1.87*x3**20 + 6.16*x3*x4**0.5 - 1.58*x3*x4 + 3.31</v>
      </c>
      <c r="X211" s="17">
        <f t="shared" si="36"/>
        <v>0</v>
      </c>
      <c r="Y211" s="17">
        <f t="shared" si="37"/>
        <v>0</v>
      </c>
      <c r="Z211" s="4">
        <f t="shared" si="38"/>
        <v>0</v>
      </c>
    </row>
    <row r="212" spans="1:26" x14ac:dyDescent="0.25">
      <c r="A212" t="s">
        <v>1232</v>
      </c>
      <c r="B212" s="12" t="s">
        <v>1233</v>
      </c>
      <c r="C212" s="3">
        <f>VLOOKUP(CONCATENATE($A212,".data"), 'Random noise 0'!$A$1:$AG$235, 31, FALSE)</f>
        <v>0.90563433999999998</v>
      </c>
      <c r="D212" s="17">
        <f>VLOOKUP(CONCATENATE($A212,".data"), 'Random noise 0'!$A$1:$AG$235, 33, FALSE)</f>
        <v>0.11220183</v>
      </c>
      <c r="E212" s="17">
        <f>VLOOKUP(CONCATENATE($A212,".data"), 'Random noise 0'!$A$1:$AG$235, 15, FALSE)</f>
        <v>18</v>
      </c>
      <c r="F212" s="17">
        <f>VLOOKUP(CONCATENATE($A212,".data"), 'Random noise 0'!$A$1:$AG$235, 17, FALSE)</f>
        <v>168.4</v>
      </c>
      <c r="G212" s="17" t="str">
        <f>VLOOKUP(CONCATENATE($A212,".data"), 'Random noise 0'!$A$1:$AG$235, 27, FALSE)</f>
        <v>0.38515847*x0*x2**0.5*x3 - 0.1297382*x0 - 0.97289782*cos(x1)**8 + 0.95379843</v>
      </c>
      <c r="H212" s="17">
        <f t="shared" si="30"/>
        <v>0</v>
      </c>
      <c r="I212" s="17">
        <f t="shared" si="31"/>
        <v>0</v>
      </c>
      <c r="J212" s="4">
        <f t="shared" si="32"/>
        <v>0</v>
      </c>
      <c r="K212" s="3">
        <f>VLOOKUP(CONCATENATE($A212,".data"), 'Random noise 0.001'!$A$1:$AG$235, 31, FALSE)</f>
        <v>0.90566599999999997</v>
      </c>
      <c r="L212" s="17">
        <f>VLOOKUP(CONCATENATE($A212,".data"), 'Random noise 0.001'!$A$1:$AG$235, 33, FALSE)</f>
        <v>0.112183</v>
      </c>
      <c r="M212" s="17">
        <f>VLOOKUP(CONCATENATE($A212,".data"), 'Random noise 0.001'!$A$1:$AG$235, 15, FALSE)</f>
        <v>18</v>
      </c>
      <c r="N212" s="17">
        <f>VLOOKUP(CONCATENATE($A212,".data"), 'Random noise 0.001'!$A$1:$AG$235, 17, FALSE)</f>
        <v>144.30000000000001</v>
      </c>
      <c r="O212" s="17" t="str">
        <f>VLOOKUP(CONCATENATE($A212,".data"), 'Random noise 0.001'!$A$1:$AG$235, 27, FALSE)</f>
        <v>0.386*x0*x2**0.5*x3 - 0.13*x0 - 0.973*cos(x1)**8 + 0.954</v>
      </c>
      <c r="P212" s="17">
        <f t="shared" si="33"/>
        <v>0</v>
      </c>
      <c r="Q212" s="17">
        <f t="shared" si="34"/>
        <v>0</v>
      </c>
      <c r="R212" s="4">
        <f t="shared" si="35"/>
        <v>0</v>
      </c>
      <c r="S212" s="3">
        <f>VLOOKUP(CONCATENATE($A212,".data"), 'Random noise 0.01'!$A$1:$AG$235, 31, FALSE)</f>
        <v>0.93081665999999996</v>
      </c>
      <c r="T212" s="17">
        <f>VLOOKUP(CONCATENATE($A212,".data"), 'Random noise 0.01'!$A$1:$AG$235, 33, FALSE)</f>
        <v>9.6071309999999993E-2</v>
      </c>
      <c r="U212" s="17">
        <f>VLOOKUP(CONCATENATE($A212,".data"), 'Random noise 0.01'!$A$1:$AG$235, 15, FALSE)</f>
        <v>25</v>
      </c>
      <c r="V212" s="17">
        <f>VLOOKUP(CONCATENATE($A212,".data"), 'Random noise 0.01'!$A$1:$AG$235, 17, FALSE)</f>
        <v>176.8</v>
      </c>
      <c r="W212" s="17" t="str">
        <f>VLOOKUP(CONCATENATE($A212,".data"), 'Random noise 0.01'!$A$1:$AG$235, 27, FALSE)</f>
        <v>0.24*x3*cos(x2*x4)**9 - 0.87*cos(x1)**9 - 0.28*cos(x1 + x2 + x4 + 1) + 0.61</v>
      </c>
      <c r="X212" s="17">
        <f t="shared" si="36"/>
        <v>0</v>
      </c>
      <c r="Y212" s="17">
        <f t="shared" si="37"/>
        <v>0</v>
      </c>
      <c r="Z212" s="4">
        <f t="shared" si="38"/>
        <v>0</v>
      </c>
    </row>
    <row r="213" spans="1:26" x14ac:dyDescent="0.25">
      <c r="A213" t="s">
        <v>1234</v>
      </c>
      <c r="B213" s="12" t="s">
        <v>1299</v>
      </c>
      <c r="C213" s="3">
        <f>VLOOKUP(CONCATENATE($A213,".data"), 'Random noise 0'!$A$1:$AG$235, 31, FALSE)</f>
        <v>1</v>
      </c>
      <c r="D213" s="17">
        <f>VLOOKUP(CONCATENATE($A213,".data"), 'Random noise 0'!$A$1:$AG$235, 33, FALSE)</f>
        <v>1.314717E-2</v>
      </c>
      <c r="E213" s="17">
        <f>VLOOKUP(CONCATENATE($A213,".data"), 'Random noise 0'!$A$1:$AG$235, 15, FALSE)</f>
        <v>24</v>
      </c>
      <c r="F213" s="17">
        <f>VLOOKUP(CONCATENATE($A213,".data"), 'Random noise 0'!$A$1:$AG$235, 17, FALSE)</f>
        <v>190.8</v>
      </c>
      <c r="G213" s="17" t="str">
        <f>VLOOKUP(CONCATENATE($A213,".data"), 'Random noise 0'!$A$1:$AG$235, 27, FALSE)</f>
        <v>1.05415211*x0**0.5 - 0.99996906*x1*x4/x2 + 1.00012891*sin(x3) + 0.79188376*cos(x0 + 10) + 1.6582239</v>
      </c>
      <c r="H213" s="17">
        <f t="shared" si="30"/>
        <v>1</v>
      </c>
      <c r="I213" s="17">
        <f t="shared" si="31"/>
        <v>0</v>
      </c>
      <c r="J213" s="4">
        <f t="shared" si="32"/>
        <v>0</v>
      </c>
      <c r="K213" s="3">
        <f>VLOOKUP(CONCATENATE($A213,".data"), 'Random noise 0.001'!$A$1:$AG$235, 31, FALSE)</f>
        <v>0.99999899000000003</v>
      </c>
      <c r="L213" s="17">
        <f>VLOOKUP(CONCATENATE($A213,".data"), 'Random noise 0.001'!$A$1:$AG$235, 33, FALSE)</f>
        <v>0.42690338</v>
      </c>
      <c r="M213" s="17">
        <f>VLOOKUP(CONCATENATE($A213,".data"), 'Random noise 0.001'!$A$1:$AG$235, 15, FALSE)</f>
        <v>15</v>
      </c>
      <c r="N213" s="17">
        <f>VLOOKUP(CONCATENATE($A213,".data"), 'Random noise 0.001'!$A$1:$AG$235, 17, FALSE)</f>
        <v>6.3</v>
      </c>
      <c r="O213" s="17" t="str">
        <f>VLOOKUP(CONCATENATE($A213,".data"), 'Random noise 0.001'!$A$1:$AG$235, 27, FALSE)</f>
        <v>1.546*x0 - 0.999*x1*x4/x2 + 0.885*x3 + 1.26</v>
      </c>
      <c r="P213" s="17">
        <f t="shared" si="33"/>
        <v>1</v>
      </c>
      <c r="Q213" s="17">
        <f t="shared" si="34"/>
        <v>0</v>
      </c>
      <c r="R213" s="4">
        <f t="shared" si="35"/>
        <v>0</v>
      </c>
      <c r="S213" s="3">
        <f>VLOOKUP(CONCATENATE($A213,".data"), 'Random noise 0.01'!$A$1:$AG$235, 31, FALSE)</f>
        <v>0.99999930999999997</v>
      </c>
      <c r="T213" s="17">
        <f>VLOOKUP(CONCATENATE($A213,".data"), 'Random noise 0.01'!$A$1:$AG$235, 33, FALSE)</f>
        <v>0.35354319000000001</v>
      </c>
      <c r="U213" s="17">
        <f>VLOOKUP(CONCATENATE($A213,".data"), 'Random noise 0.01'!$A$1:$AG$235, 15, FALSE)</f>
        <v>19</v>
      </c>
      <c r="V213" s="17">
        <f>VLOOKUP(CONCATENATE($A213,".data"), 'Random noise 0.01'!$A$1:$AG$235, 17, FALSE)</f>
        <v>159.80000000000001</v>
      </c>
      <c r="W213" s="17" t="str">
        <f>VLOOKUP(CONCATENATE($A213,".data"), 'Random noise 0.01'!$A$1:$AG$235, 27, FALSE)</f>
        <v>0.79*x0**2*exp(x1) - x1*x4/x2 + 1.58*x3 + 1.4</v>
      </c>
      <c r="X213" s="17">
        <f t="shared" si="36"/>
        <v>1</v>
      </c>
      <c r="Y213" s="17">
        <f t="shared" si="37"/>
        <v>0</v>
      </c>
      <c r="Z213" s="4">
        <f t="shared" si="38"/>
        <v>0</v>
      </c>
    </row>
    <row r="214" spans="1:26" x14ac:dyDescent="0.25">
      <c r="A214" t="s">
        <v>1235</v>
      </c>
      <c r="B214" s="12" t="s">
        <v>1300</v>
      </c>
      <c r="C214" s="3">
        <f>VLOOKUP(CONCATENATE($A214,".data"), 'Random noise 0'!$A$1:$AG$235, 31, FALSE)</f>
        <v>0.99999104000000005</v>
      </c>
      <c r="D214" s="17">
        <f>VLOOKUP(CONCATENATE($A214,".data"), 'Random noise 0'!$A$1:$AG$235, 33, FALSE)</f>
        <v>1.24485E-3</v>
      </c>
      <c r="E214" s="17">
        <f>VLOOKUP(CONCATENATE($A214,".data"), 'Random noise 0'!$A$1:$AG$235, 15, FALSE)</f>
        <v>10</v>
      </c>
      <c r="F214" s="17">
        <f>VLOOKUP(CONCATENATE($A214,".data"), 'Random noise 0'!$A$1:$AG$235, 17, FALSE)</f>
        <v>143.30000000000001</v>
      </c>
      <c r="G214" s="17" t="str">
        <f>VLOOKUP(CONCATENATE($A214,".data"), 'Random noise 0'!$A$1:$AG$235, 27, FALSE)</f>
        <v>0.75011558*x0 + 1.40816701*cos(exp(x0)) + 0.03011705</v>
      </c>
      <c r="H214" s="17">
        <f t="shared" si="30"/>
        <v>1</v>
      </c>
      <c r="I214" s="17">
        <f t="shared" si="31"/>
        <v>0</v>
      </c>
      <c r="J214" s="4">
        <f t="shared" si="32"/>
        <v>0</v>
      </c>
      <c r="K214" s="3">
        <f>VLOOKUP(CONCATENATE($A214,".data"), 'Random noise 0.001'!$A$1:$AG$235, 31, FALSE)</f>
        <v>0.99945932999999998</v>
      </c>
      <c r="L214" s="17">
        <f>VLOOKUP(CONCATENATE($A214,".data"), 'Random noise 0.001'!$A$1:$AG$235, 33, FALSE)</f>
        <v>9.6720399999999998E-3</v>
      </c>
      <c r="M214" s="17">
        <f>VLOOKUP(CONCATENATE($A214,".data"), 'Random noise 0.001'!$A$1:$AG$235, 15, FALSE)</f>
        <v>11</v>
      </c>
      <c r="N214" s="17">
        <f>VLOOKUP(CONCATENATE($A214,".data"), 'Random noise 0.001'!$A$1:$AG$235, 17, FALSE)</f>
        <v>1.8</v>
      </c>
      <c r="O214" s="17" t="str">
        <f>VLOOKUP(CONCATENATE($A214,".data"), 'Random noise 0.001'!$A$1:$AG$235, 27, FALSE)</f>
        <v>-0.347*x0 + 1.403*cos(x0)**2 - 0.615</v>
      </c>
      <c r="P214" s="17">
        <f t="shared" si="33"/>
        <v>1</v>
      </c>
      <c r="Q214" s="17">
        <f t="shared" si="34"/>
        <v>0</v>
      </c>
      <c r="R214" s="4">
        <f t="shared" si="35"/>
        <v>0</v>
      </c>
      <c r="S214" s="3">
        <f>VLOOKUP(CONCATENATE($A214,".data"), 'Random noise 0.01'!$A$1:$AG$235, 31, FALSE)</f>
        <v>0.99946645000000001</v>
      </c>
      <c r="T214" s="17">
        <f>VLOOKUP(CONCATENATE($A214,".data"), 'Random noise 0.01'!$A$1:$AG$235, 33, FALSE)</f>
        <v>9.6081599999999993E-3</v>
      </c>
      <c r="U214" s="17">
        <f>VLOOKUP(CONCATENATE($A214,".data"), 'Random noise 0.01'!$A$1:$AG$235, 15, FALSE)</f>
        <v>11</v>
      </c>
      <c r="V214" s="17">
        <f>VLOOKUP(CONCATENATE($A214,".data"), 'Random noise 0.01'!$A$1:$AG$235, 17, FALSE)</f>
        <v>1.7</v>
      </c>
      <c r="W214" s="17" t="str">
        <f>VLOOKUP(CONCATENATE($A214,".data"), 'Random noise 0.01'!$A$1:$AG$235, 27, FALSE)</f>
        <v>-0.36*x0 + 1.39*cos(x0)**2 - 0.6</v>
      </c>
      <c r="X214" s="17">
        <f t="shared" si="36"/>
        <v>1</v>
      </c>
      <c r="Y214" s="17">
        <f t="shared" si="37"/>
        <v>0</v>
      </c>
      <c r="Z214" s="4">
        <f t="shared" si="38"/>
        <v>0</v>
      </c>
    </row>
    <row r="215" spans="1:26" x14ac:dyDescent="0.25">
      <c r="A215" t="s">
        <v>1236</v>
      </c>
      <c r="B215" s="12" t="s">
        <v>1237</v>
      </c>
      <c r="C215" s="3">
        <f>VLOOKUP(CONCATENATE($A215,".data"), 'Random noise 0'!$A$1:$AG$235, 31, FALSE)</f>
        <v>-0.98624696000000001</v>
      </c>
      <c r="D215" s="17">
        <f>VLOOKUP(CONCATENATE($A215,".data"), 'Random noise 0'!$A$1:$AG$235, 33, FALSE)</f>
        <v>6.2785786699999999</v>
      </c>
      <c r="E215" s="17">
        <f>VLOOKUP(CONCATENATE($A215,".data"), 'Random noise 0'!$A$1:$AG$235, 15, FALSE)</f>
        <v>19</v>
      </c>
      <c r="F215" s="17">
        <f>VLOOKUP(CONCATENATE($A215,".data"), 'Random noise 0'!$A$1:$AG$235, 17, FALSE)</f>
        <v>168.6</v>
      </c>
      <c r="G215" s="17" t="str">
        <f>VLOOKUP(CONCATENATE($A215,".data"), 'Random noise 0'!$A$1:$AG$235, 27, FALSE)</f>
        <v>2.24824607/x0**0.5 + 2.1710252*x0 - 0.97999135*log(x0) - 5.07541217 - 0.0471295/x0</v>
      </c>
      <c r="H215" s="17">
        <f t="shared" si="30"/>
        <v>0</v>
      </c>
      <c r="I215" s="17">
        <f t="shared" si="31"/>
        <v>0</v>
      </c>
      <c r="J215" s="4">
        <f t="shared" si="32"/>
        <v>0</v>
      </c>
      <c r="K215" s="3">
        <f>VLOOKUP(CONCATENATE($A215,".data"), 'Random noise 0.001'!$A$1:$AG$235, 31, FALSE)</f>
        <v>-5.1723642600000002</v>
      </c>
      <c r="L215" s="17">
        <f>VLOOKUP(CONCATENATE($A215,".data"), 'Random noise 0.001'!$A$1:$AG$235, 33, FALSE)</f>
        <v>11.068034170000001</v>
      </c>
      <c r="M215" s="17">
        <f>VLOOKUP(CONCATENATE($A215,".data"), 'Random noise 0.001'!$A$1:$AG$235, 15, FALSE)</f>
        <v>18</v>
      </c>
      <c r="N215" s="17">
        <f>VLOOKUP(CONCATENATE($A215,".data"), 'Random noise 0.001'!$A$1:$AG$235, 17, FALSE)</f>
        <v>4.7</v>
      </c>
      <c r="O215" s="17" t="str">
        <f>VLOOKUP(CONCATENATE($A215,".data"), 'Random noise 0.001'!$A$1:$AG$235, 27, FALSE)</f>
        <v>2.915/x0**0.5 - 1.32*cos(1.261*x0) - 3.13 - 0.076/x0</v>
      </c>
      <c r="P215" s="17">
        <f t="shared" si="33"/>
        <v>0</v>
      </c>
      <c r="Q215" s="17">
        <f t="shared" si="34"/>
        <v>0</v>
      </c>
      <c r="R215" s="4">
        <f t="shared" si="35"/>
        <v>0</v>
      </c>
      <c r="S215" s="3">
        <f>VLOOKUP(CONCATENATE($A215,".data"), 'Random noise 0.01'!$A$1:$AG$235, 31, FALSE)</f>
        <v>-8.4019982100000004</v>
      </c>
      <c r="T215" s="17">
        <f>VLOOKUP(CONCATENATE($A215,".data"), 'Random noise 0.01'!$A$1:$AG$235, 33, FALSE)</f>
        <v>13.66012896</v>
      </c>
      <c r="U215" s="17">
        <f>VLOOKUP(CONCATENATE($A215,".data"), 'Random noise 0.01'!$A$1:$AG$235, 15, FALSE)</f>
        <v>15</v>
      </c>
      <c r="V215" s="17">
        <f>VLOOKUP(CONCATENATE($A215,".data"), 'Random noise 0.01'!$A$1:$AG$235, 17, FALSE)</f>
        <v>2.8</v>
      </c>
      <c r="W215" s="17" t="str">
        <f>VLOOKUP(CONCATENATE($A215,".data"), 'Random noise 0.01'!$A$1:$AG$235, 27, FALSE)</f>
        <v>3.1/x0**0.5 + 1.26*x0 - 5.03 - 0.09/x0</v>
      </c>
      <c r="X215" s="17">
        <f t="shared" si="36"/>
        <v>0</v>
      </c>
      <c r="Y215" s="17">
        <f t="shared" si="37"/>
        <v>0</v>
      </c>
      <c r="Z215" s="4">
        <f t="shared" si="38"/>
        <v>0</v>
      </c>
    </row>
    <row r="216" spans="1:26" x14ac:dyDescent="0.25">
      <c r="A216" t="s">
        <v>1238</v>
      </c>
      <c r="B216" s="12" t="s">
        <v>1239</v>
      </c>
      <c r="C216" s="3">
        <f>VLOOKUP(CONCATENATE($A216,".data"), 'Random noise 0'!$A$1:$AG$235, 31, FALSE)</f>
        <v>1</v>
      </c>
      <c r="D216" s="17">
        <f>VLOOKUP(CONCATENATE($A216,".data"), 'Random noise 0'!$A$1:$AG$235, 33, FALSE)</f>
        <v>0</v>
      </c>
      <c r="E216" s="17">
        <f>VLOOKUP(CONCATENATE($A216,".data"), 'Random noise 0'!$A$1:$AG$235, 15, FALSE)</f>
        <v>1</v>
      </c>
      <c r="F216" s="17">
        <f>VLOOKUP(CONCATENATE($A216,".data"), 'Random noise 0'!$A$1:$AG$235, 17, FALSE)</f>
        <v>0.3</v>
      </c>
      <c r="G216" s="17" t="str">
        <f>VLOOKUP(CONCATENATE($A216,".data"), 'Random noise 0'!$A$1:$AG$235, 27, FALSE)</f>
        <v>2.41906954</v>
      </c>
      <c r="H216" s="17">
        <f t="shared" si="30"/>
        <v>1</v>
      </c>
      <c r="I216" s="17">
        <f t="shared" si="31"/>
        <v>1</v>
      </c>
      <c r="J216" s="4">
        <f t="shared" si="32"/>
        <v>1</v>
      </c>
      <c r="K216" s="3">
        <f>VLOOKUP(CONCATENATE($A216,".data"), 'Random noise 0.001'!$A$1:$AG$235, 31, FALSE)</f>
        <v>0.99751051999999996</v>
      </c>
      <c r="L216" s="17">
        <f>VLOOKUP(CONCATENATE($A216,".data"), 'Random noise 0.001'!$A$1:$AG$235, 33, FALSE)</f>
        <v>9.9788999999999997E-4</v>
      </c>
      <c r="M216" s="17">
        <f>VLOOKUP(CONCATENATE($A216,".data"), 'Random noise 0.001'!$A$1:$AG$235, 15, FALSE)</f>
        <v>13</v>
      </c>
      <c r="N216" s="17">
        <f>VLOOKUP(CONCATENATE($A216,".data"), 'Random noise 0.001'!$A$1:$AG$235, 17, FALSE)</f>
        <v>118.4</v>
      </c>
      <c r="O216" s="17" t="str">
        <f>VLOOKUP(CONCATENATE($A216,".data"), 'Random noise 0.001'!$A$1:$AG$235, 27, FALSE)</f>
        <v>-0.007*x0**0.25 + 0.002*cos(x0**(-0.5)) + 2.425</v>
      </c>
      <c r="P216" s="17">
        <f t="shared" si="33"/>
        <v>0</v>
      </c>
      <c r="Q216" s="17">
        <f t="shared" si="34"/>
        <v>0</v>
      </c>
      <c r="R216" s="4">
        <f t="shared" si="35"/>
        <v>0</v>
      </c>
      <c r="S216" s="3">
        <f>VLOOKUP(CONCATENATE($A216,".data"), 'Random noise 0.01'!$A$1:$AG$235, 31, FALSE)</f>
        <v>0.70950773</v>
      </c>
      <c r="T216" s="17">
        <f>VLOOKUP(CONCATENATE($A216,".data"), 'Random noise 0.01'!$A$1:$AG$235, 33, FALSE)</f>
        <v>1.0779469999999999E-2</v>
      </c>
      <c r="U216" s="17">
        <f>VLOOKUP(CONCATENATE($A216,".data"), 'Random noise 0.01'!$A$1:$AG$235, 15, FALSE)</f>
        <v>13</v>
      </c>
      <c r="V216" s="17">
        <f>VLOOKUP(CONCATENATE($A216,".data"), 'Random noise 0.01'!$A$1:$AG$235, 17, FALSE)</f>
        <v>116.2</v>
      </c>
      <c r="W216" s="17" t="str">
        <f>VLOOKUP(CONCATENATE($A216,".data"), 'Random noise 0.01'!$A$1:$AG$235, 27, FALSE)</f>
        <v>-0.07*x0**0.25 + 0.02*cos(x0**(-0.5)) + 2.48</v>
      </c>
      <c r="X216" s="17">
        <f t="shared" si="36"/>
        <v>0</v>
      </c>
      <c r="Y216" s="17">
        <f t="shared" si="37"/>
        <v>0</v>
      </c>
      <c r="Z216" s="4">
        <f t="shared" si="38"/>
        <v>0</v>
      </c>
    </row>
    <row r="217" spans="1:26" x14ac:dyDescent="0.25">
      <c r="A217" t="s">
        <v>1240</v>
      </c>
      <c r="B217" s="12" t="s">
        <v>1241</v>
      </c>
      <c r="C217" s="3">
        <f>VLOOKUP(CONCATENATE($A217,".data"), 'Random noise 0'!$A$1:$AG$235, 31, FALSE)</f>
        <v>1</v>
      </c>
      <c r="D217" s="17">
        <f>VLOOKUP(CONCATENATE($A217,".data"), 'Random noise 0'!$A$1:$AG$235, 33, FALSE)</f>
        <v>0</v>
      </c>
      <c r="E217" s="17">
        <f>VLOOKUP(CONCATENATE($A217,".data"), 'Random noise 0'!$A$1:$AG$235, 15, FALSE)</f>
        <v>9</v>
      </c>
      <c r="F217" s="17">
        <f>VLOOKUP(CONCATENATE($A217,".data"), 'Random noise 0'!$A$1:$AG$235, 17, FALSE)</f>
        <v>140.5</v>
      </c>
      <c r="G217" s="17" t="str">
        <f>VLOOKUP(CONCATENATE($A217,".data"), 'Random noise 0'!$A$1:$AG$235, 27, FALSE)</f>
        <v>2.13885731*(-x0*log(x0))**0.5</v>
      </c>
      <c r="H217" s="17">
        <f t="shared" si="30"/>
        <v>1</v>
      </c>
      <c r="I217" s="17">
        <f t="shared" si="31"/>
        <v>1</v>
      </c>
      <c r="J217" s="4">
        <f t="shared" si="32"/>
        <v>1</v>
      </c>
      <c r="K217" s="3">
        <f>VLOOKUP(CONCATENATE($A217,".data"), 'Random noise 0.001'!$A$1:$AG$235, 31, FALSE)</f>
        <v>0.14683635</v>
      </c>
      <c r="L217" s="17">
        <f>VLOOKUP(CONCATENATE($A217,".data"), 'Random noise 0.001'!$A$1:$AG$235, 33, FALSE)</f>
        <v>0.25945744999999998</v>
      </c>
      <c r="M217" s="17">
        <f>VLOOKUP(CONCATENATE($A217,".data"), 'Random noise 0.001'!$A$1:$AG$235, 15, FALSE)</f>
        <v>20</v>
      </c>
      <c r="N217" s="17">
        <f>VLOOKUP(CONCATENATE($A217,".data"), 'Random noise 0.001'!$A$1:$AG$235, 17, FALSE)</f>
        <v>6.3</v>
      </c>
      <c r="O217" s="17" t="str">
        <f>VLOOKUP(CONCATENATE($A217,".data"), 'Random noise 0.001'!$A$1:$AG$235, 27, FALSE)</f>
        <v>-1.757*x0**2 + 0.723*x0 + 0.236*log(x0) + 1.515 + 0.006/log(x0)</v>
      </c>
      <c r="P217" s="17">
        <f t="shared" si="33"/>
        <v>0</v>
      </c>
      <c r="Q217" s="17">
        <f t="shared" si="34"/>
        <v>0</v>
      </c>
      <c r="R217" s="4">
        <f t="shared" si="35"/>
        <v>0</v>
      </c>
      <c r="S217" s="3">
        <f>VLOOKUP(CONCATENATE($A217,".data"), 'Random noise 0.01'!$A$1:$AG$235, 31, FALSE)</f>
        <v>-1.5369527700000001</v>
      </c>
      <c r="T217" s="17">
        <f>VLOOKUP(CONCATENATE($A217,".data"), 'Random noise 0.01'!$A$1:$AG$235, 33, FALSE)</f>
        <v>0.44741048</v>
      </c>
      <c r="U217" s="17">
        <f>VLOOKUP(CONCATENATE($A217,".data"), 'Random noise 0.01'!$A$1:$AG$235, 15, FALSE)</f>
        <v>20</v>
      </c>
      <c r="V217" s="17">
        <f>VLOOKUP(CONCATENATE($A217,".data"), 'Random noise 0.01'!$A$1:$AG$235, 17, FALSE)</f>
        <v>6.4</v>
      </c>
      <c r="W217" s="17" t="str">
        <f>VLOOKUP(CONCATENATE($A217,".data"), 'Random noise 0.01'!$A$1:$AG$235, 27, FALSE)</f>
        <v>-1.75*x0**2 + 0.74*x0 + 0.23*log(x0) + 1.5 + 0.01/log(x0)</v>
      </c>
      <c r="X217" s="17">
        <f t="shared" si="36"/>
        <v>0</v>
      </c>
      <c r="Y217" s="17">
        <f t="shared" si="37"/>
        <v>0</v>
      </c>
      <c r="Z217" s="4">
        <f t="shared" si="38"/>
        <v>0</v>
      </c>
    </row>
    <row r="218" spans="1:26" x14ac:dyDescent="0.25">
      <c r="A218" t="s">
        <v>1242</v>
      </c>
      <c r="B218" s="12" t="s">
        <v>1243</v>
      </c>
      <c r="C218" s="3">
        <f>VLOOKUP(CONCATENATE($A218,".data"), 'Random noise 0'!$A$1:$AG$235, 31, FALSE)</f>
        <v>0.99894912000000002</v>
      </c>
      <c r="D218" s="17">
        <f>VLOOKUP(CONCATENATE($A218,".data"), 'Random noise 0'!$A$1:$AG$235, 33, FALSE)</f>
        <v>3.9166100000000001E-3</v>
      </c>
      <c r="E218" s="17">
        <f>VLOOKUP(CONCATENATE($A218,".data"), 'Random noise 0'!$A$1:$AG$235, 15, FALSE)</f>
        <v>8</v>
      </c>
      <c r="F218" s="17">
        <f>VLOOKUP(CONCATENATE($A218,".data"), 'Random noise 0'!$A$1:$AG$235, 17, FALSE)</f>
        <v>130</v>
      </c>
      <c r="G218" s="17" t="str">
        <f>VLOOKUP(CONCATENATE($A218,".data"), 'Random noise 0'!$A$1:$AG$235, 27, FALSE)</f>
        <v>0.02028438*exp(3.14159265*x0) + 0.12770598</v>
      </c>
      <c r="H218" s="17">
        <f t="shared" si="30"/>
        <v>0</v>
      </c>
      <c r="I218" s="17">
        <f t="shared" si="31"/>
        <v>0</v>
      </c>
      <c r="J218" s="4">
        <f t="shared" si="32"/>
        <v>0</v>
      </c>
      <c r="K218" s="3">
        <f>VLOOKUP(CONCATENATE($A218,".data"), 'Random noise 0.001'!$A$1:$AG$235, 31, FALSE)</f>
        <v>0.99923852999999996</v>
      </c>
      <c r="L218" s="17">
        <f>VLOOKUP(CONCATENATE($A218,".data"), 'Random noise 0.001'!$A$1:$AG$235, 33, FALSE)</f>
        <v>3.33396E-3</v>
      </c>
      <c r="M218" s="17">
        <f>VLOOKUP(CONCATENATE($A218,".data"), 'Random noise 0.001'!$A$1:$AG$235, 15, FALSE)</f>
        <v>10</v>
      </c>
      <c r="N218" s="17">
        <f>VLOOKUP(CONCATENATE($A218,".data"), 'Random noise 0.001'!$A$1:$AG$235, 17, FALSE)</f>
        <v>4.9000000000000004</v>
      </c>
      <c r="O218" s="17" t="str">
        <f>VLOOKUP(CONCATENATE($A218,".data"), 'Random noise 0.001'!$A$1:$AG$235, 27, FALSE)</f>
        <v>0.333*x0**4 + 0.122*x0 + 0.143</v>
      </c>
      <c r="P218" s="17">
        <f t="shared" si="33"/>
        <v>1</v>
      </c>
      <c r="Q218" s="17">
        <f t="shared" si="34"/>
        <v>0</v>
      </c>
      <c r="R218" s="4">
        <f t="shared" si="35"/>
        <v>0</v>
      </c>
      <c r="S218" s="3">
        <f>VLOOKUP(CONCATENATE($A218,".data"), 'Random noise 0.01'!$A$1:$AG$235, 31, FALSE)</f>
        <v>0.99242481999999999</v>
      </c>
      <c r="T218" s="17">
        <f>VLOOKUP(CONCATENATE($A218,".data"), 'Random noise 0.01'!$A$1:$AG$235, 33, FALSE)</f>
        <v>1.051553E-2</v>
      </c>
      <c r="U218" s="17">
        <f>VLOOKUP(CONCATENATE($A218,".data"), 'Random noise 0.01'!$A$1:$AG$235, 15, FALSE)</f>
        <v>7</v>
      </c>
      <c r="V218" s="17">
        <f>VLOOKUP(CONCATENATE($A218,".data"), 'Random noise 0.01'!$A$1:$AG$235, 17, FALSE)</f>
        <v>1</v>
      </c>
      <c r="W218" s="17" t="str">
        <f>VLOOKUP(CONCATENATE($A218,".data"), 'Random noise 0.01'!$A$1:$AG$235, 27, FALSE)</f>
        <v>0.42*x0**3 + 0.17</v>
      </c>
      <c r="X218" s="17">
        <f t="shared" si="36"/>
        <v>0</v>
      </c>
      <c r="Y218" s="17">
        <f t="shared" si="37"/>
        <v>0</v>
      </c>
      <c r="Z218" s="4">
        <f t="shared" si="38"/>
        <v>0</v>
      </c>
    </row>
    <row r="219" spans="1:26" x14ac:dyDescent="0.25">
      <c r="A219" t="s">
        <v>1244</v>
      </c>
      <c r="B219" s="12" t="s">
        <v>1245</v>
      </c>
      <c r="C219" s="3">
        <f>VLOOKUP(CONCATENATE($A219,".data"), 'Random noise 0'!$A$1:$AG$235, 31, FALSE)</f>
        <v>1</v>
      </c>
      <c r="D219" s="17">
        <f>VLOOKUP(CONCATENATE($A219,".data"), 'Random noise 0'!$A$1:$AG$235, 33, FALSE)</f>
        <v>0</v>
      </c>
      <c r="E219" s="17">
        <f>VLOOKUP(CONCATENATE($A219,".data"), 'Random noise 0'!$A$1:$AG$235, 15, FALSE)</f>
        <v>12</v>
      </c>
      <c r="F219" s="17">
        <f>VLOOKUP(CONCATENATE($A219,".data"), 'Random noise 0'!$A$1:$AG$235, 17, FALSE)</f>
        <v>124</v>
      </c>
      <c r="G219" s="17" t="str">
        <f>VLOOKUP(CONCATENATE($A219,".data"), 'Random noise 0'!$A$1:$AG$235, 27, FALSE)</f>
        <v>0.95780739 - cos(x0 - x1**2)</v>
      </c>
      <c r="H219" s="17">
        <f t="shared" si="30"/>
        <v>1</v>
      </c>
      <c r="I219" s="17">
        <f t="shared" si="31"/>
        <v>1</v>
      </c>
      <c r="J219" s="4">
        <f t="shared" si="32"/>
        <v>1</v>
      </c>
      <c r="K219" s="3">
        <f>VLOOKUP(CONCATENATE($A219,".data"), 'Random noise 0.001'!$A$1:$AG$235, 31, FALSE)</f>
        <v>0.99956332000000003</v>
      </c>
      <c r="L219" s="17">
        <f>VLOOKUP(CONCATENATE($A219,".data"), 'Random noise 0.001'!$A$1:$AG$235, 33, FALSE)</f>
        <v>2.2838799999999999E-3</v>
      </c>
      <c r="M219" s="17">
        <f>VLOOKUP(CONCATENATE($A219,".data"), 'Random noise 0.001'!$A$1:$AG$235, 15, FALSE)</f>
        <v>13</v>
      </c>
      <c r="N219" s="17">
        <f>VLOOKUP(CONCATENATE($A219,".data"), 'Random noise 0.001'!$A$1:$AG$235, 17, FALSE)</f>
        <v>42</v>
      </c>
      <c r="O219" s="17" t="str">
        <f>VLOOKUP(CONCATENATE($A219,".data"), 'Random noise 0.001'!$A$1:$AG$235, 27, FALSE)</f>
        <v>0.47*(x0 - x1**2)**2 - 0.04</v>
      </c>
      <c r="P219" s="17">
        <f t="shared" si="33"/>
        <v>1</v>
      </c>
      <c r="Q219" s="17">
        <f t="shared" si="34"/>
        <v>0</v>
      </c>
      <c r="R219" s="4">
        <f t="shared" si="35"/>
        <v>0</v>
      </c>
      <c r="S219" s="3">
        <f>VLOOKUP(CONCATENATE($A219,".data"), 'Random noise 0.01'!$A$1:$AG$235, 31, FALSE)</f>
        <v>0.99092729999999996</v>
      </c>
      <c r="T219" s="17">
        <f>VLOOKUP(CONCATENATE($A219,".data"), 'Random noise 0.01'!$A$1:$AG$235, 33, FALSE)</f>
        <v>1.041018E-2</v>
      </c>
      <c r="U219" s="17">
        <f>VLOOKUP(CONCATENATE($A219,".data"), 'Random noise 0.01'!$A$1:$AG$235, 15, FALSE)</f>
        <v>44</v>
      </c>
      <c r="V219" s="17">
        <f>VLOOKUP(CONCATENATE($A219,".data"), 'Random noise 0.01'!$A$1:$AG$235, 17, FALSE)</f>
        <v>37.4</v>
      </c>
      <c r="W219" s="17" t="str">
        <f>VLOOKUP(CONCATENATE($A219,".data"), 'Random noise 0.01'!$A$1:$AG$235, 27, FALSE)</f>
        <v>(0.49*x1*exp(2*x1) + (0.43*x0**2 + 0.52*x0*x1 + 0.09*x0 - 2.17*x1**2)*exp(x0) - 0.09*exp(x0 + x1))*exp(-x0 - x1)</v>
      </c>
      <c r="X219" s="17">
        <f t="shared" si="36"/>
        <v>0</v>
      </c>
      <c r="Y219" s="17">
        <f t="shared" si="37"/>
        <v>0</v>
      </c>
      <c r="Z219" s="4">
        <f t="shared" si="38"/>
        <v>0</v>
      </c>
    </row>
    <row r="220" spans="1:26" x14ac:dyDescent="0.25">
      <c r="A220" t="s">
        <v>1246</v>
      </c>
      <c r="B220" s="12" t="s">
        <v>1247</v>
      </c>
      <c r="C220" s="3">
        <f>VLOOKUP(CONCATENATE($A220,".data"), 'Random noise 0'!$A$1:$AG$235, 31, FALSE)</f>
        <v>0.56207048999999998</v>
      </c>
      <c r="D220" s="17">
        <f>VLOOKUP(CONCATENATE($A220,".data"), 'Random noise 0'!$A$1:$AG$235, 33, FALSE)</f>
        <v>0.41774591999999999</v>
      </c>
      <c r="E220" s="17">
        <f>VLOOKUP(CONCATENATE($A220,".data"), 'Random noise 0'!$A$1:$AG$235, 15, FALSE)</f>
        <v>42</v>
      </c>
      <c r="F220" s="17">
        <f>VLOOKUP(CONCATENATE($A220,".data"), 'Random noise 0'!$A$1:$AG$235, 17, FALSE)</f>
        <v>280.10000000000002</v>
      </c>
      <c r="G220" s="17" t="str">
        <f>VLOOKUP(CONCATENATE($A220,".data"), 'Random noise 0'!$A$1:$AG$235, 27, FALSE)</f>
        <v>-2.16050803*x0 + 0.63588672*x1*sin(x0 + 0.5 + 0.5/x0) + 0.53118713*x1 - 0.32961158*sin(2*x0*x1 - 1/x0) + 4.89757738 - 4.982552/(x0 + x0**x0)</v>
      </c>
      <c r="H220" s="17">
        <f t="shared" si="30"/>
        <v>0</v>
      </c>
      <c r="I220" s="17">
        <f t="shared" si="31"/>
        <v>0</v>
      </c>
      <c r="J220" s="4">
        <f t="shared" si="32"/>
        <v>0</v>
      </c>
      <c r="K220" s="3">
        <f>VLOOKUP(CONCATENATE($A220,".data"), 'Random noise 0.001'!$A$1:$AG$235, 31, FALSE)</f>
        <v>0.56203217000000005</v>
      </c>
      <c r="L220" s="17">
        <f>VLOOKUP(CONCATENATE($A220,".data"), 'Random noise 0.001'!$A$1:$AG$235, 33, FALSE)</f>
        <v>0.41776419999999997</v>
      </c>
      <c r="M220" s="17">
        <f>VLOOKUP(CONCATENATE($A220,".data"), 'Random noise 0.001'!$A$1:$AG$235, 15, FALSE)</f>
        <v>42</v>
      </c>
      <c r="N220" s="17">
        <f>VLOOKUP(CONCATENATE($A220,".data"), 'Random noise 0.001'!$A$1:$AG$235, 17, FALSE)</f>
        <v>224.9</v>
      </c>
      <c r="O220" s="17" t="str">
        <f>VLOOKUP(CONCATENATE($A220,".data"), 'Random noise 0.001'!$A$1:$AG$235, 27, FALSE)</f>
        <v>-2.16*x0 + 0.636*x1*sin(x0 + 0.5 + 0.5/x0) + 0.531*x1 - 0.33*sin(2*x0*x1 - 1/x0) + 4.897 - 4.982/(x0 + x0**x0)</v>
      </c>
      <c r="P220" s="17">
        <f t="shared" si="33"/>
        <v>0</v>
      </c>
      <c r="Q220" s="17">
        <f t="shared" si="34"/>
        <v>0</v>
      </c>
      <c r="R220" s="4">
        <f t="shared" si="35"/>
        <v>0</v>
      </c>
      <c r="S220" s="3">
        <f>VLOOKUP(CONCATENATE($A220,".data"), 'Random noise 0.01'!$A$1:$AG$235, 31, FALSE)</f>
        <v>0.56466293000000001</v>
      </c>
      <c r="T220" s="17">
        <f>VLOOKUP(CONCATENATE($A220,".data"), 'Random noise 0.01'!$A$1:$AG$235, 33, FALSE)</f>
        <v>0.41650759999999998</v>
      </c>
      <c r="U220" s="17">
        <f>VLOOKUP(CONCATENATE($A220,".data"), 'Random noise 0.01'!$A$1:$AG$235, 15, FALSE)</f>
        <v>42</v>
      </c>
      <c r="V220" s="17">
        <f>VLOOKUP(CONCATENATE($A220,".data"), 'Random noise 0.01'!$A$1:$AG$235, 17, FALSE)</f>
        <v>220</v>
      </c>
      <c r="W220" s="17" t="str">
        <f>VLOOKUP(CONCATENATE($A220,".data"), 'Random noise 0.01'!$A$1:$AG$235, 27, FALSE)</f>
        <v>-2.16*x0 + 0.64*x1*sin(x0 + 0.5 + 0.5/x0) + 0.53*x1 - 0.33*sin(2*x0*x1 - 1/x0) + 4.89 - 4.97/(x0 + x0**x0)</v>
      </c>
      <c r="X220" s="17">
        <f t="shared" si="36"/>
        <v>0</v>
      </c>
      <c r="Y220" s="17">
        <f t="shared" si="37"/>
        <v>0</v>
      </c>
      <c r="Z220" s="4">
        <f t="shared" si="38"/>
        <v>0</v>
      </c>
    </row>
    <row r="221" spans="1:26" x14ac:dyDescent="0.25">
      <c r="A221" t="s">
        <v>1248</v>
      </c>
      <c r="B221" s="12" t="s">
        <v>1249</v>
      </c>
      <c r="C221" s="3">
        <f>VLOOKUP(CONCATENATE($A221,".data"), 'Random noise 0'!$A$1:$AG$235, 31, FALSE)</f>
        <v>0.99972711000000003</v>
      </c>
      <c r="D221" s="17">
        <f>VLOOKUP(CONCATENATE($A221,".data"), 'Random noise 0'!$A$1:$AG$235, 33, FALSE)</f>
        <v>1.6145690000000001E-2</v>
      </c>
      <c r="E221" s="17">
        <f>VLOOKUP(CONCATENATE($A221,".data"), 'Random noise 0'!$A$1:$AG$235, 15, FALSE)</f>
        <v>25</v>
      </c>
      <c r="F221" s="17">
        <f>VLOOKUP(CONCATENATE($A221,".data"), 'Random noise 0'!$A$1:$AG$235, 17, FALSE)</f>
        <v>190.6</v>
      </c>
      <c r="G221" s="17" t="str">
        <f>VLOOKUP(CONCATENATE($A221,".data"), 'Random noise 0'!$A$1:$AG$235, 27, FALSE)</f>
        <v>1.66972272*x0**2 + 2.43683878*x1**2*cos(x0*x1) + 2.89821366*x1 - 8.68316923*sin(x1**2) + 2.32397616</v>
      </c>
      <c r="H221" s="17">
        <f t="shared" si="30"/>
        <v>1</v>
      </c>
      <c r="I221" s="17">
        <f t="shared" si="31"/>
        <v>0</v>
      </c>
      <c r="J221" s="4">
        <f t="shared" si="32"/>
        <v>0</v>
      </c>
      <c r="K221" s="3">
        <f>VLOOKUP(CONCATENATE($A221,".data"), 'Random noise 0.001'!$A$1:$AG$235, 31, FALSE)</f>
        <v>0.99935923999999998</v>
      </c>
      <c r="L221" s="17">
        <f>VLOOKUP(CONCATENATE($A221,".data"), 'Random noise 0.001'!$A$1:$AG$235, 33, FALSE)</f>
        <v>2.4740390000000001E-2</v>
      </c>
      <c r="M221" s="17">
        <f>VLOOKUP(CONCATENATE($A221,".data"), 'Random noise 0.001'!$A$1:$AG$235, 15, FALSE)</f>
        <v>23</v>
      </c>
      <c r="N221" s="17">
        <f>VLOOKUP(CONCATENATE($A221,".data"), 'Random noise 0.001'!$A$1:$AG$235, 17, FALSE)</f>
        <v>12.1</v>
      </c>
      <c r="O221" s="17" t="str">
        <f>VLOOKUP(CONCATENATE($A221,".data"), 'Random noise 0.001'!$A$1:$AG$235, 27, FALSE)</f>
        <v>1.735*x0**2 + 1.893*x1**2*cos(x0) + 3.143*x1 - 8.349*sin(x1**2) + 2.284</v>
      </c>
      <c r="P221" s="17">
        <f t="shared" si="33"/>
        <v>1</v>
      </c>
      <c r="Q221" s="17">
        <f t="shared" si="34"/>
        <v>0</v>
      </c>
      <c r="R221" s="4">
        <f t="shared" si="35"/>
        <v>0</v>
      </c>
      <c r="S221" s="3">
        <f>VLOOKUP(CONCATENATE($A221,".data"), 'Random noise 0.01'!$A$1:$AG$235, 31, FALSE)</f>
        <v>0.99831586999999999</v>
      </c>
      <c r="T221" s="17">
        <f>VLOOKUP(CONCATENATE($A221,".data"), 'Random noise 0.01'!$A$1:$AG$235, 33, FALSE)</f>
        <v>4.0109499999999999E-2</v>
      </c>
      <c r="U221" s="17">
        <f>VLOOKUP(CONCATENATE($A221,".data"), 'Random noise 0.01'!$A$1:$AG$235, 15, FALSE)</f>
        <v>23</v>
      </c>
      <c r="V221" s="17">
        <f>VLOOKUP(CONCATENATE($A221,".data"), 'Random noise 0.01'!$A$1:$AG$235, 17, FALSE)</f>
        <v>11.7</v>
      </c>
      <c r="W221" s="17" t="str">
        <f>VLOOKUP(CONCATENATE($A221,".data"), 'Random noise 0.01'!$A$1:$AG$235, 27, FALSE)</f>
        <v>1.72*x0**2 - 1.02*x0*sin(x1**2) + 2.8*x1 - 5.66*sin(x1**2) + 2.33</v>
      </c>
      <c r="X221" s="17">
        <f t="shared" si="36"/>
        <v>0</v>
      </c>
      <c r="Y221" s="17">
        <f t="shared" si="37"/>
        <v>0</v>
      </c>
      <c r="Z221" s="4">
        <f t="shared" si="38"/>
        <v>0</v>
      </c>
    </row>
    <row r="222" spans="1:26" x14ac:dyDescent="0.25">
      <c r="A222" t="s">
        <v>1250</v>
      </c>
      <c r="B222" s="12" t="s">
        <v>1251</v>
      </c>
      <c r="C222" s="3">
        <f>VLOOKUP(CONCATENATE($A222,".data"), 'Random noise 0'!$A$1:$AG$235, 31, FALSE)</f>
        <v>0.99996030000000002</v>
      </c>
      <c r="D222" s="17">
        <f>VLOOKUP(CONCATENATE($A222,".data"), 'Random noise 0'!$A$1:$AG$235, 33, FALSE)</f>
        <v>8.4237200000000009E-3</v>
      </c>
      <c r="E222" s="17">
        <f>VLOOKUP(CONCATENATE($A222,".data"), 'Random noise 0'!$A$1:$AG$235, 15, FALSE)</f>
        <v>16</v>
      </c>
      <c r="F222" s="17">
        <f>VLOOKUP(CONCATENATE($A222,".data"), 'Random noise 0'!$A$1:$AG$235, 17, FALSE)</f>
        <v>172.4</v>
      </c>
      <c r="G222" s="17" t="str">
        <f>VLOOKUP(CONCATENATE($A222,".data"), 'Random noise 0'!$A$1:$AG$235, 27, FALSE)</f>
        <v>2.24409661*x1*cos(x0) + 0.45023437*x1 + 4.39236981*cos(x0)**2 + 5.01123562</v>
      </c>
      <c r="H222" s="17">
        <f t="shared" si="30"/>
        <v>1</v>
      </c>
      <c r="I222" s="17">
        <f t="shared" si="31"/>
        <v>0</v>
      </c>
      <c r="J222" s="4">
        <f t="shared" si="32"/>
        <v>0</v>
      </c>
      <c r="K222" s="3">
        <f>VLOOKUP(CONCATENATE($A222,".data"), 'Random noise 0.001'!$A$1:$AG$235, 31, FALSE)</f>
        <v>0.99894693000000001</v>
      </c>
      <c r="L222" s="17">
        <f>VLOOKUP(CONCATENATE($A222,".data"), 'Random noise 0.001'!$A$1:$AG$235, 33, FALSE)</f>
        <v>4.3385849999999997E-2</v>
      </c>
      <c r="M222" s="17">
        <f>VLOOKUP(CONCATENATE($A222,".data"), 'Random noise 0.001'!$A$1:$AG$235, 15, FALSE)</f>
        <v>13</v>
      </c>
      <c r="N222" s="17">
        <f>VLOOKUP(CONCATENATE($A222,".data"), 'Random noise 0.001'!$A$1:$AG$235, 17, FALSE)</f>
        <v>3.1</v>
      </c>
      <c r="O222" s="17" t="str">
        <f>VLOOKUP(CONCATENATE($A222,".data"), 'Random noise 0.001'!$A$1:$AG$235, 27, FALSE)</f>
        <v>-1.284*x0*x1 + 2.994*x1 + 6.875*cos(x0) + 2.415</v>
      </c>
      <c r="P222" s="17">
        <f t="shared" si="33"/>
        <v>0</v>
      </c>
      <c r="Q222" s="17">
        <f t="shared" si="34"/>
        <v>0</v>
      </c>
      <c r="R222" s="4">
        <f t="shared" si="35"/>
        <v>0</v>
      </c>
      <c r="S222" s="3">
        <f>VLOOKUP(CONCATENATE($A222,".data"), 'Random noise 0.01'!$A$1:$AG$235, 31, FALSE)</f>
        <v>0.99855422000000005</v>
      </c>
      <c r="T222" s="17">
        <f>VLOOKUP(CONCATENATE($A222,".data"), 'Random noise 0.01'!$A$1:$AG$235, 33, FALSE)</f>
        <v>5.0835989999999998E-2</v>
      </c>
      <c r="U222" s="17">
        <f>VLOOKUP(CONCATENATE($A222,".data"), 'Random noise 0.01'!$A$1:$AG$235, 15, FALSE)</f>
        <v>13</v>
      </c>
      <c r="V222" s="17">
        <f>VLOOKUP(CONCATENATE($A222,".data"), 'Random noise 0.01'!$A$1:$AG$235, 17, FALSE)</f>
        <v>5.5</v>
      </c>
      <c r="W222" s="17" t="str">
        <f>VLOOKUP(CONCATENATE($A222,".data"), 'Random noise 0.01'!$A$1:$AG$235, 27, FALSE)</f>
        <v>-x0*x1 + 2.84*x1 + 7.12*cos(x0) + 2.24</v>
      </c>
      <c r="X222" s="17">
        <f t="shared" si="36"/>
        <v>0</v>
      </c>
      <c r="Y222" s="17">
        <f t="shared" si="37"/>
        <v>0</v>
      </c>
      <c r="Z222" s="4">
        <f t="shared" si="38"/>
        <v>0</v>
      </c>
    </row>
    <row r="223" spans="1:26" x14ac:dyDescent="0.25">
      <c r="A223" t="s">
        <v>1252</v>
      </c>
      <c r="B223" s="12" t="s">
        <v>1253</v>
      </c>
      <c r="C223" s="3">
        <f>VLOOKUP(CONCATENATE($A223,".data"), 'Random noise 0'!$A$1:$AG$235, 31, FALSE)</f>
        <v>1</v>
      </c>
      <c r="D223" s="17">
        <f>VLOOKUP(CONCATENATE($A223,".data"), 'Random noise 0'!$A$1:$AG$235, 33, FALSE)</f>
        <v>0</v>
      </c>
      <c r="E223" s="17">
        <f>VLOOKUP(CONCATENATE($A223,".data"), 'Random noise 0'!$A$1:$AG$235, 15, FALSE)</f>
        <v>7</v>
      </c>
      <c r="F223" s="17">
        <f>VLOOKUP(CONCATENATE($A223,".data"), 'Random noise 0'!$A$1:$AG$235, 17, FALSE)</f>
        <v>1.6</v>
      </c>
      <c r="G223" s="17" t="str">
        <f>VLOOKUP(CONCATENATE($A223,".data"), 'Random noise 0'!$A$1:$AG$235, 27, FALSE)</f>
        <v>x0*(-0.65901023*x1 - 14.11331465)</v>
      </c>
      <c r="H223" s="17">
        <f t="shared" si="30"/>
        <v>1</v>
      </c>
      <c r="I223" s="17">
        <f t="shared" si="31"/>
        <v>1</v>
      </c>
      <c r="J223" s="4">
        <f t="shared" si="32"/>
        <v>1</v>
      </c>
      <c r="K223" s="3">
        <f>VLOOKUP(CONCATENATE($A223,".data"), 'Random noise 0.001'!$A$1:$AG$235, 31, FALSE)</f>
        <v>0.99999998999999995</v>
      </c>
      <c r="L223" s="17">
        <f>VLOOKUP(CONCATENATE($A223,".data"), 'Random noise 0.001'!$A$1:$AG$235, 33, FALSE)</f>
        <v>5.0259999999999997E-4</v>
      </c>
      <c r="M223" s="17">
        <f>VLOOKUP(CONCATENATE($A223,".data"), 'Random noise 0.001'!$A$1:$AG$235, 15, FALSE)</f>
        <v>7</v>
      </c>
      <c r="N223" s="17">
        <f>VLOOKUP(CONCATENATE($A223,".data"), 'Random noise 0.001'!$A$1:$AG$235, 17, FALSE)</f>
        <v>1.6</v>
      </c>
      <c r="O223" s="17" t="str">
        <f>VLOOKUP(CONCATENATE($A223,".data"), 'Random noise 0.001'!$A$1:$AG$235, 27, FALSE)</f>
        <v>x0*(-0.66*x1 - 14.112)</v>
      </c>
      <c r="P223" s="17">
        <f t="shared" si="33"/>
        <v>1</v>
      </c>
      <c r="Q223" s="17" t="str">
        <f t="shared" si="34"/>
        <v>?</v>
      </c>
      <c r="R223" s="4">
        <v>1</v>
      </c>
      <c r="S223" s="3">
        <f>VLOOKUP(CONCATENATE($A223,".data"), 'Random noise 0.01'!$A$1:$AG$235, 31, FALSE)</f>
        <v>0.99999864999999999</v>
      </c>
      <c r="T223" s="17">
        <f>VLOOKUP(CONCATENATE($A223,".data"), 'Random noise 0.01'!$A$1:$AG$235, 33, FALSE)</f>
        <v>4.8944100000000001E-3</v>
      </c>
      <c r="U223" s="17">
        <f>VLOOKUP(CONCATENATE($A223,".data"), 'Random noise 0.01'!$A$1:$AG$235, 15, FALSE)</f>
        <v>7</v>
      </c>
      <c r="V223" s="17">
        <f>VLOOKUP(CONCATENATE($A223,".data"), 'Random noise 0.01'!$A$1:$AG$235, 17, FALSE)</f>
        <v>1.5</v>
      </c>
      <c r="W223" s="17" t="str">
        <f>VLOOKUP(CONCATENATE($A223,".data"), 'Random noise 0.01'!$A$1:$AG$235, 27, FALSE)</f>
        <v>x0*(-0.67*x1 - 14.1)</v>
      </c>
      <c r="X223" s="17">
        <f t="shared" si="36"/>
        <v>1</v>
      </c>
      <c r="Y223" s="17">
        <f t="shared" si="37"/>
        <v>0</v>
      </c>
      <c r="Z223" s="4">
        <f t="shared" si="38"/>
        <v>0</v>
      </c>
    </row>
    <row r="224" spans="1:26" x14ac:dyDescent="0.25">
      <c r="A224" t="s">
        <v>1254</v>
      </c>
      <c r="B224" s="12" t="s">
        <v>1255</v>
      </c>
      <c r="C224" s="3">
        <f>VLOOKUP(CONCATENATE($A224,".data"), 'Random noise 0'!$A$1:$AG$235, 31, FALSE)</f>
        <v>0.99999996999999996</v>
      </c>
      <c r="D224" s="17">
        <f>VLOOKUP(CONCATENATE($A224,".data"), 'Random noise 0'!$A$1:$AG$235, 33, FALSE)</f>
        <v>69.879822619999999</v>
      </c>
      <c r="E224" s="17">
        <f>VLOOKUP(CONCATENATE($A224,".data"), 'Random noise 0'!$A$1:$AG$235, 15, FALSE)</f>
        <v>45</v>
      </c>
      <c r="F224" s="17">
        <f>VLOOKUP(CONCATENATE($A224,".data"), 'Random noise 0'!$A$1:$AG$235, 17, FALSE)</f>
        <v>276</v>
      </c>
      <c r="G224" s="17" t="str">
        <f>VLOOKUP(CONCATENATE($A224,".data"), 'Random noise 0'!$A$1:$AG$235, 27, FALSE)</f>
        <v>-0.95058951 + 3.99728247*exp(-x2) - 1.31520292*x1**0.5*x2*exp(-x2**3 - x2)/x0 - 3.45702025*x1**0.5*exp(-x2)/x0 + 0.99981522*x1/x0**2</v>
      </c>
      <c r="H224" s="17">
        <f t="shared" si="30"/>
        <v>1</v>
      </c>
      <c r="I224" s="17">
        <f t="shared" si="31"/>
        <v>0</v>
      </c>
      <c r="J224" s="4">
        <f t="shared" si="32"/>
        <v>0</v>
      </c>
      <c r="K224" s="3">
        <f>VLOOKUP(CONCATENATE($A224,".data"), 'Random noise 0.001'!$A$1:$AG$235, 31, FALSE)</f>
        <v>0.84355106999999996</v>
      </c>
      <c r="L224" s="17">
        <f>VLOOKUP(CONCATENATE($A224,".data"), 'Random noise 0.001'!$A$1:$AG$235, 33, FALSE)</f>
        <v>150583.80868433</v>
      </c>
      <c r="M224" s="17">
        <f>VLOOKUP(CONCATENATE($A224,".data"), 'Random noise 0.001'!$A$1:$AG$235, 15, FALSE)</f>
        <v>32</v>
      </c>
      <c r="N224" s="17">
        <f>VLOOKUP(CONCATENATE($A224,".data"), 'Random noise 0.001'!$A$1:$AG$235, 17, FALSE)</f>
        <v>189.9</v>
      </c>
      <c r="O224" s="17" t="str">
        <f>VLOOKUP(CONCATENATE($A224,".data"), 'Random noise 0.001'!$A$1:$AG$235, 27, FALSE)</f>
        <v>0.08*x2/(-x0 + x1 + 0.5)**2 + 134.248*(x1/(x0 + x1)**2)**0.5 - 74.299 + 1.194*x1**2/x0**2</v>
      </c>
      <c r="P224" s="17">
        <f t="shared" si="33"/>
        <v>0</v>
      </c>
      <c r="Q224" s="17">
        <f t="shared" si="34"/>
        <v>0</v>
      </c>
      <c r="R224" s="4">
        <f t="shared" si="35"/>
        <v>0</v>
      </c>
      <c r="S224" s="3">
        <f>VLOOKUP(CONCATENATE($A224,".data"), 'Random noise 0.01'!$A$1:$AG$235, 31, FALSE)</f>
        <v>-2.8263000000000002E-4</v>
      </c>
      <c r="T224" s="17">
        <f>VLOOKUP(CONCATENATE($A224,".data"), 'Random noise 0.01'!$A$1:$AG$235, 33, FALSE)</f>
        <v>380761.76980923</v>
      </c>
      <c r="U224" s="17">
        <f>VLOOKUP(CONCATENATE($A224,".data"), 'Random noise 0.01'!$A$1:$AG$235, 15, FALSE)</f>
        <v>55</v>
      </c>
      <c r="V224" s="17">
        <f>VLOOKUP(CONCATENATE($A224,".data"), 'Random noise 0.01'!$A$1:$AG$235, 17, FALSE)</f>
        <v>190.3</v>
      </c>
      <c r="W224" s="17" t="str">
        <f>VLOOKUP(CONCATENATE($A224,".data"), 'Random noise 0.01'!$A$1:$AG$235, 27, FALSE)</f>
        <v>-1438.02*x0**15*x1 - 1438.02*x1**0.5*sin(3.14*x0**15 - x0**12/x2 + x2**2 + x2*log(x0)/x0 + 1/x0) - 472.19*(-x0 + x2 + x2/x1)**0.5 + 1715.51</v>
      </c>
      <c r="X224" s="17">
        <f t="shared" si="36"/>
        <v>0</v>
      </c>
      <c r="Y224" s="17">
        <f t="shared" si="37"/>
        <v>0</v>
      </c>
      <c r="Z224" s="4">
        <f t="shared" si="38"/>
        <v>0</v>
      </c>
    </row>
    <row r="225" spans="1:26" x14ac:dyDescent="0.25">
      <c r="A225" t="s">
        <v>1256</v>
      </c>
      <c r="B225" s="12" t="s">
        <v>1257</v>
      </c>
      <c r="C225" s="3">
        <f>VLOOKUP(CONCATENATE($A225,".data"), 'Random noise 0'!$A$1:$AG$235, 31, FALSE)</f>
        <v>0.75353126999999998</v>
      </c>
      <c r="D225" s="17">
        <f>VLOOKUP(CONCATENATE($A225,".data"), 'Random noise 0'!$A$1:$AG$235, 33, FALSE)</f>
        <v>0.26362644000000002</v>
      </c>
      <c r="E225" s="17">
        <f>VLOOKUP(CONCATENATE($A225,".data"), 'Random noise 0'!$A$1:$AG$235, 15, FALSE)</f>
        <v>62</v>
      </c>
      <c r="F225" s="17">
        <f>VLOOKUP(CONCATENATE($A225,".data"), 'Random noise 0'!$A$1:$AG$235, 17, FALSE)</f>
        <v>285.2</v>
      </c>
      <c r="G225" s="17" t="str">
        <f>VLOOKUP(CONCATENATE($A225,".data"), 'Random noise 0'!$A$1:$AG$235, 27, FALSE)</f>
        <v>1.02889316*x0**2 + 3.32824022*x0*(x0 - x1)**2 + 17.41766045*x1*x2**5*(-0.5*x1*x2**2 + sin(x0*x1))**2 - 1.70529574*x2*(x0**2*x1 + x0 - x1**2)**2 + 0.8646153*(x0 - x1)**2 - 1.04150683</v>
      </c>
      <c r="H225" s="17">
        <f t="shared" si="30"/>
        <v>0</v>
      </c>
      <c r="I225" s="17">
        <f t="shared" si="31"/>
        <v>0</v>
      </c>
      <c r="J225" s="4">
        <f t="shared" si="32"/>
        <v>0</v>
      </c>
      <c r="K225" s="3">
        <f>VLOOKUP(CONCATENATE($A225,".data"), 'Random noise 0.001'!$A$1:$AG$235, 31, FALSE)</f>
        <v>0.75344798999999996</v>
      </c>
      <c r="L225" s="17">
        <f>VLOOKUP(CONCATENATE($A225,".data"), 'Random noise 0.001'!$A$1:$AG$235, 33, FALSE)</f>
        <v>0.26367098</v>
      </c>
      <c r="M225" s="17">
        <f>VLOOKUP(CONCATENATE($A225,".data"), 'Random noise 0.001'!$A$1:$AG$235, 15, FALSE)</f>
        <v>62</v>
      </c>
      <c r="N225" s="17">
        <f>VLOOKUP(CONCATENATE($A225,".data"), 'Random noise 0.001'!$A$1:$AG$235, 17, FALSE)</f>
        <v>257.7</v>
      </c>
      <c r="O225" s="17" t="str">
        <f>VLOOKUP(CONCATENATE($A225,".data"), 'Random noise 0.001'!$A$1:$AG$235, 27, FALSE)</f>
        <v>1.029*x0**2 + 3.327*x0*(x0 - x1)**2 + 17.411*x1*x2**5*(-0.5*x1*x2**2 + sin(x0*x1))**2 - 1.705*x2*(x0**2*x1 + x0 - x1**2)**2 + 0.865*(x0 - x1)**2 - 1.041</v>
      </c>
      <c r="P225" s="17">
        <f t="shared" si="33"/>
        <v>0</v>
      </c>
      <c r="Q225" s="17">
        <f t="shared" si="34"/>
        <v>0</v>
      </c>
      <c r="R225" s="4">
        <f t="shared" si="35"/>
        <v>0</v>
      </c>
      <c r="S225" s="3">
        <f>VLOOKUP(CONCATENATE($A225,".data"), 'Random noise 0.01'!$A$1:$AG$235, 31, FALSE)</f>
        <v>0.75282970000000005</v>
      </c>
      <c r="T225" s="17">
        <f>VLOOKUP(CONCATENATE($A225,".data"), 'Random noise 0.01'!$A$1:$AG$235, 33, FALSE)</f>
        <v>0.26400138000000001</v>
      </c>
      <c r="U225" s="17">
        <f>VLOOKUP(CONCATENATE($A225,".data"), 'Random noise 0.01'!$A$1:$AG$235, 15, FALSE)</f>
        <v>62</v>
      </c>
      <c r="V225" s="17">
        <f>VLOOKUP(CONCATENATE($A225,".data"), 'Random noise 0.01'!$A$1:$AG$235, 17, FALSE)</f>
        <v>284.2</v>
      </c>
      <c r="W225" s="17" t="str">
        <f>VLOOKUP(CONCATENATE($A225,".data"), 'Random noise 0.01'!$A$1:$AG$235, 27, FALSE)</f>
        <v>1.03*x0**2 + 3.32*x0*(x0 - x1)**2 + 17.35*x1*x2**5*(-0.5*x1*x2**2 + sin(x0*x1))**2 - 1.7*x2*(x0**2*x1 + x0 - x1**2)**2 + 0.87*(x0 - x1)**2 - 1.04</v>
      </c>
      <c r="X225" s="17">
        <f t="shared" si="36"/>
        <v>0</v>
      </c>
      <c r="Y225" s="17">
        <f t="shared" si="37"/>
        <v>0</v>
      </c>
      <c r="Z225" s="4">
        <f t="shared" si="38"/>
        <v>0</v>
      </c>
    </row>
    <row r="226" spans="1:26" x14ac:dyDescent="0.25">
      <c r="A226" t="s">
        <v>1258</v>
      </c>
      <c r="B226" s="12" t="s">
        <v>1259</v>
      </c>
      <c r="C226" s="3">
        <f>VLOOKUP(CONCATENATE($A226,".data"), 'Random noise 0'!$A$1:$AG$235, 31, FALSE)</f>
        <v>0.99706386999999996</v>
      </c>
      <c r="D226" s="17">
        <f>VLOOKUP(CONCATENATE($A226,".data"), 'Random noise 0'!$A$1:$AG$235, 33, FALSE)</f>
        <v>2.2806320000000001E-2</v>
      </c>
      <c r="E226" s="17">
        <f>VLOOKUP(CONCATENATE($A226,".data"), 'Random noise 0'!$A$1:$AG$235, 15, FALSE)</f>
        <v>29</v>
      </c>
      <c r="F226" s="17">
        <f>VLOOKUP(CONCATENATE($A226,".data"), 'Random noise 0'!$A$1:$AG$235, 17, FALSE)</f>
        <v>205</v>
      </c>
      <c r="G226" s="17" t="str">
        <f>VLOOKUP(CONCATENATE($A226,".data"), 'Random noise 0'!$A$1:$AG$235, 27, FALSE)</f>
        <v>-0.75213507*x0*x1 - 0.85182054*x1**2 - 0.97371564*log(cos(x2)**1.5*cos(x1 - x2**2)**0.5) + 2.70810486</v>
      </c>
      <c r="H226" s="17">
        <f t="shared" si="30"/>
        <v>0</v>
      </c>
      <c r="I226" s="17">
        <f t="shared" si="31"/>
        <v>0</v>
      </c>
      <c r="J226" s="4">
        <f t="shared" si="32"/>
        <v>0</v>
      </c>
      <c r="K226" s="3">
        <f>VLOOKUP(CONCATENATE($A226,".data"), 'Random noise 0.001'!$A$1:$AG$235, 31, FALSE)</f>
        <v>0.99706116</v>
      </c>
      <c r="L226" s="17">
        <f>VLOOKUP(CONCATENATE($A226,".data"), 'Random noise 0.001'!$A$1:$AG$235, 33, FALSE)</f>
        <v>2.2816820000000002E-2</v>
      </c>
      <c r="M226" s="17">
        <f>VLOOKUP(CONCATENATE($A226,".data"), 'Random noise 0.001'!$A$1:$AG$235, 15, FALSE)</f>
        <v>29</v>
      </c>
      <c r="N226" s="17">
        <f>VLOOKUP(CONCATENATE($A226,".data"), 'Random noise 0.001'!$A$1:$AG$235, 17, FALSE)</f>
        <v>183.2</v>
      </c>
      <c r="O226" s="17" t="str">
        <f>VLOOKUP(CONCATENATE($A226,".data"), 'Random noise 0.001'!$A$1:$AG$235, 27, FALSE)</f>
        <v>-0.752*x0*x1 - 0.852*x1**2 - 0.972*log(cos(x2)**1.5*cos(x1 - x2**2)**0.5) + 2.709</v>
      </c>
      <c r="P226" s="17">
        <f t="shared" si="33"/>
        <v>0</v>
      </c>
      <c r="Q226" s="17">
        <f t="shared" si="34"/>
        <v>0</v>
      </c>
      <c r="R226" s="4">
        <f t="shared" si="35"/>
        <v>0</v>
      </c>
      <c r="S226" s="3">
        <f>VLOOKUP(CONCATENATE($A226,".data"), 'Random noise 0.01'!$A$1:$AG$235, 31, FALSE)</f>
        <v>0.99444798000000001</v>
      </c>
      <c r="T226" s="17">
        <f>VLOOKUP(CONCATENATE($A226,".data"), 'Random noise 0.01'!$A$1:$AG$235, 33, FALSE)</f>
        <v>3.1361220000000002E-2</v>
      </c>
      <c r="U226" s="17">
        <f>VLOOKUP(CONCATENATE($A226,".data"), 'Random noise 0.01'!$A$1:$AG$235, 15, FALSE)</f>
        <v>22</v>
      </c>
      <c r="V226" s="17">
        <f>VLOOKUP(CONCATENATE($A226,".data"), 'Random noise 0.01'!$A$1:$AG$235, 17, FALSE)</f>
        <v>17.899999999999999</v>
      </c>
      <c r="W226" s="17" t="str">
        <f>VLOOKUP(CONCATENATE($A226,".data"), 'Random noise 0.01'!$A$1:$AG$235, 27, FALSE)</f>
        <v>-0.73*x0*x1 - 0.51*x1**2 - 0.54*x1*x2 - 0.9*log(cos(x2)**2) + 2.72</v>
      </c>
      <c r="X226" s="17">
        <f t="shared" si="36"/>
        <v>0</v>
      </c>
      <c r="Y226" s="17">
        <f t="shared" si="37"/>
        <v>0</v>
      </c>
      <c r="Z226" s="4">
        <f t="shared" si="38"/>
        <v>0</v>
      </c>
    </row>
    <row r="227" spans="1:26" x14ac:dyDescent="0.25">
      <c r="A227" t="s">
        <v>1260</v>
      </c>
      <c r="B227" s="12" t="s">
        <v>1261</v>
      </c>
      <c r="C227" s="3">
        <f>VLOOKUP(CONCATENATE($A227,".data"), 'Random noise 0'!$A$1:$AG$235, 31, FALSE)</f>
        <v>-0.88840669000000005</v>
      </c>
      <c r="D227" s="17">
        <f>VLOOKUP(CONCATENATE($A227,".data"), 'Random noise 0'!$A$1:$AG$235, 33, FALSE)</f>
        <v>44.448334770000002</v>
      </c>
      <c r="E227" s="17">
        <f>VLOOKUP(CONCATENATE($A227,".data"), 'Random noise 0'!$A$1:$AG$235, 15, FALSE)</f>
        <v>64</v>
      </c>
      <c r="F227" s="17">
        <f>VLOOKUP(CONCATENATE($A227,".data"), 'Random noise 0'!$A$1:$AG$235, 17, FALSE)</f>
        <v>270.8</v>
      </c>
      <c r="G227" s="17" t="str">
        <f>VLOOKUP(CONCATENATE($A227,".data"), 'Random noise 0'!$A$1:$AG$235, 27, FALSE)</f>
        <v>-2.52530122*x0 + 29.64274609*x1**20*x2**20 - 1.60418108*x1 - 1.60418108*x2 + 9.1187395*sin(x2 + log(sin(x0)**2) + 1/x0) - 2.02630438 + 6.9075964*x2**20/(x1*(x0 + x2)**10) - 0.44472752*x1**0.5*sin(x1 + log(sin(x0)**2) + 1/x0)/x0</v>
      </c>
      <c r="H227" s="17">
        <f t="shared" si="30"/>
        <v>0</v>
      </c>
      <c r="I227" s="17">
        <f t="shared" si="31"/>
        <v>0</v>
      </c>
      <c r="J227" s="4">
        <f t="shared" si="32"/>
        <v>0</v>
      </c>
      <c r="K227" s="3">
        <f>VLOOKUP(CONCATENATE($A227,".data"), 'Random noise 0.001'!$A$1:$AG$235, 31, FALSE)</f>
        <v>-3.9566190000000001E-2</v>
      </c>
      <c r="L227" s="17">
        <f>VLOOKUP(CONCATENATE($A227,".data"), 'Random noise 0.001'!$A$1:$AG$235, 33, FALSE)</f>
        <v>32.97872057</v>
      </c>
      <c r="M227" s="17">
        <f>VLOOKUP(CONCATENATE($A227,".data"), 'Random noise 0.001'!$A$1:$AG$235, 15, FALSE)</f>
        <v>89</v>
      </c>
      <c r="N227" s="17">
        <f>VLOOKUP(CONCATENATE($A227,".data"), 'Random noise 0.001'!$A$1:$AG$235, 17, FALSE)</f>
        <v>301.2</v>
      </c>
      <c r="O227" s="17" t="str">
        <f>VLOOKUP(CONCATENATE($A227,".data"), 'Random noise 0.001'!$A$1:$AG$235, 27, FALSE)</f>
        <v>-28.295*x0**2*log(1/x0)**4 + 6.05*x1*x2**20*log(1/x0)**2 - 2.076*x1*log(1/x0) - 1.685*x2*log(1/x0) - 48.796*sin(0.008*x2**20*log(1/x0)**2/x1**2) - 2.516*sin(0.5 - 0.558/x0) + 3.231*sin(x1 - 1/x0) - 3.169*cos(log((x2 + 1)/x0)**2) + 7.212</v>
      </c>
      <c r="P227" s="17">
        <f t="shared" si="33"/>
        <v>0</v>
      </c>
      <c r="Q227" s="17">
        <f t="shared" si="34"/>
        <v>0</v>
      </c>
      <c r="R227" s="4">
        <f t="shared" si="35"/>
        <v>0</v>
      </c>
      <c r="S227" s="3">
        <f>VLOOKUP(CONCATENATE($A227,".data"), 'Random noise 0.01'!$A$1:$AG$235, 31, FALSE)</f>
        <v>0.99120675999999996</v>
      </c>
      <c r="T227" s="17">
        <f>VLOOKUP(CONCATENATE($A227,".data"), 'Random noise 0.01'!$A$1:$AG$235, 33, FALSE)</f>
        <v>3.03306853</v>
      </c>
      <c r="U227" s="17">
        <f>VLOOKUP(CONCATENATE($A227,".data"), 'Random noise 0.01'!$A$1:$AG$235, 15, FALSE)</f>
        <v>43</v>
      </c>
      <c r="V227" s="17">
        <f>VLOOKUP(CONCATENATE($A227,".data"), 'Random noise 0.01'!$A$1:$AG$235, 17, FALSE)</f>
        <v>200.1</v>
      </c>
      <c r="W227" s="17" t="str">
        <f>VLOOKUP(CONCATENATE($A227,".data"), 'Random noise 0.01'!$A$1:$AG$235, 27, FALSE)</f>
        <v>(-0.55*x2*log(x0) + (-2.49*x2 + 2.49*cos((log(x0) + 1/x0)/x2) + 3.44)*sin(2.87*x1)*cos(x1 + log(x0)) + 1.31)/cos(x1 + log(x0))</v>
      </c>
      <c r="X227" s="17">
        <f t="shared" si="36"/>
        <v>0</v>
      </c>
      <c r="Y227" s="17">
        <f t="shared" si="37"/>
        <v>0</v>
      </c>
      <c r="Z227" s="4">
        <f t="shared" si="38"/>
        <v>0</v>
      </c>
    </row>
    <row r="228" spans="1:26" x14ac:dyDescent="0.25">
      <c r="A228" t="s">
        <v>1262</v>
      </c>
      <c r="B228" s="12" t="s">
        <v>1263</v>
      </c>
      <c r="C228" s="3">
        <f>VLOOKUP(CONCATENATE($A228,".data"), 'Random noise 0'!$A$1:$AG$235, 31, FALSE)</f>
        <v>0.99999994000000003</v>
      </c>
      <c r="D228" s="17">
        <f>VLOOKUP(CONCATENATE($A228,".data"), 'Random noise 0'!$A$1:$AG$235, 33, FALSE)</f>
        <v>5.8036999999999997E-4</v>
      </c>
      <c r="E228" s="17">
        <f>VLOOKUP(CONCATENATE($A228,".data"), 'Random noise 0'!$A$1:$AG$235, 15, FALSE)</f>
        <v>15</v>
      </c>
      <c r="F228" s="17">
        <f>VLOOKUP(CONCATENATE($A228,".data"), 'Random noise 0'!$A$1:$AG$235, 17, FALSE)</f>
        <v>161.30000000000001</v>
      </c>
      <c r="G228" s="17" t="str">
        <f>VLOOKUP(CONCATENATE($A228,".data"), 'Random noise 0'!$A$1:$AG$235, 27, FALSE)</f>
        <v>0.50042829*x0*x1 + 2.47704399*x2**2 - 12.81534073*cos(x2) + 91.48436474</v>
      </c>
      <c r="H228" s="17">
        <f t="shared" si="30"/>
        <v>1</v>
      </c>
      <c r="I228" s="17" t="str">
        <f t="shared" si="31"/>
        <v>?</v>
      </c>
      <c r="J228" s="4">
        <v>0</v>
      </c>
      <c r="K228" s="3">
        <f>VLOOKUP(CONCATENATE($A228,".data"), 'Random noise 0.001'!$A$1:$AG$235, 31, FALSE)</f>
        <v>0.99987879999999996</v>
      </c>
      <c r="L228" s="17">
        <f>VLOOKUP(CONCATENATE($A228,".data"), 'Random noise 0.001'!$A$1:$AG$235, 33, FALSE)</f>
        <v>2.7141370000000001E-2</v>
      </c>
      <c r="M228" s="17">
        <f>VLOOKUP(CONCATENATE($A228,".data"), 'Random noise 0.001'!$A$1:$AG$235, 15, FALSE)</f>
        <v>12</v>
      </c>
      <c r="N228" s="17">
        <f>VLOOKUP(CONCATENATE($A228,".data"), 'Random noise 0.001'!$A$1:$AG$235, 17, FALSE)</f>
        <v>4.8</v>
      </c>
      <c r="O228" s="17" t="str">
        <f>VLOOKUP(CONCATENATE($A228,".data"), 'Random noise 0.001'!$A$1:$AG$235, 27, FALSE)</f>
        <v>0.514*x0*x1 - 27.442*cos(0.8*x2) + 106.151</v>
      </c>
      <c r="P228" s="17">
        <f t="shared" si="33"/>
        <v>1</v>
      </c>
      <c r="Q228" s="17">
        <f t="shared" si="34"/>
        <v>0</v>
      </c>
      <c r="R228" s="4">
        <f t="shared" si="35"/>
        <v>0</v>
      </c>
      <c r="S228" s="3">
        <f>VLOOKUP(CONCATENATE($A228,".data"), 'Random noise 0.01'!$A$1:$AG$235, 31, FALSE)</f>
        <v>0.91422720000000002</v>
      </c>
      <c r="T228" s="17">
        <f>VLOOKUP(CONCATENATE($A228,".data"), 'Random noise 0.01'!$A$1:$AG$235, 33, FALSE)</f>
        <v>0.72203956999999996</v>
      </c>
      <c r="U228" s="17">
        <f>VLOOKUP(CONCATENATE($A228,".data"), 'Random noise 0.01'!$A$1:$AG$235, 15, FALSE)</f>
        <v>12</v>
      </c>
      <c r="V228" s="17">
        <f>VLOOKUP(CONCATENATE($A228,".data"), 'Random noise 0.01'!$A$1:$AG$235, 17, FALSE)</f>
        <v>132.19999999999999</v>
      </c>
      <c r="W228" s="17" t="str">
        <f>VLOOKUP(CONCATENATE($A228,".data"), 'Random noise 0.01'!$A$1:$AG$235, 27, FALSE)</f>
        <v>-0.11/x1**0.5 + 7.87*x2**2 + 79.39</v>
      </c>
      <c r="X228" s="17">
        <f t="shared" si="36"/>
        <v>0</v>
      </c>
      <c r="Y228" s="17">
        <f t="shared" si="37"/>
        <v>0</v>
      </c>
      <c r="Z228" s="4">
        <f t="shared" si="38"/>
        <v>0</v>
      </c>
    </row>
    <row r="229" spans="1:26" x14ac:dyDescent="0.25">
      <c r="A229" t="s">
        <v>1264</v>
      </c>
      <c r="B229" s="12" t="s">
        <v>1265</v>
      </c>
      <c r="C229" s="3">
        <f>VLOOKUP(CONCATENATE($A229,".data"), 'Random noise 0'!$A$1:$AG$235, 31, FALSE)</f>
        <v>0.98969446999999999</v>
      </c>
      <c r="D229" s="17">
        <f>VLOOKUP(CONCATENATE($A229,".data"), 'Random noise 0'!$A$1:$AG$235, 33, FALSE)</f>
        <v>3.1906169999999998E-2</v>
      </c>
      <c r="E229" s="17">
        <f>VLOOKUP(CONCATENATE($A229,".data"), 'Random noise 0'!$A$1:$AG$235, 15, FALSE)</f>
        <v>28</v>
      </c>
      <c r="F229" s="17">
        <f>VLOOKUP(CONCATENATE($A229,".data"), 'Random noise 0'!$A$1:$AG$235, 17, FALSE)</f>
        <v>199.9</v>
      </c>
      <c r="G229" s="17" t="str">
        <f>VLOOKUP(CONCATENATE($A229,".data"), 'Random noise 0'!$A$1:$AG$235, 27, FALSE)</f>
        <v>0.21529484*x0**2*x1**2*(x2 + x3)**2 - 0.12778326*x0 - 1.28519647*sin(1.5*x1 + x2*x3) + 0.30289267</v>
      </c>
      <c r="H229" s="17">
        <f t="shared" si="30"/>
        <v>0</v>
      </c>
      <c r="I229" s="17">
        <f t="shared" si="31"/>
        <v>0</v>
      </c>
      <c r="J229" s="4">
        <f t="shared" si="32"/>
        <v>0</v>
      </c>
      <c r="K229" s="3">
        <f>VLOOKUP(CONCATENATE($A229,".data"), 'Random noise 0.001'!$A$1:$AG$235, 31, FALSE)</f>
        <v>0.99071103000000005</v>
      </c>
      <c r="L229" s="17">
        <f>VLOOKUP(CONCATENATE($A229,".data"), 'Random noise 0.001'!$A$1:$AG$235, 33, FALSE)</f>
        <v>3.0291680000000001E-2</v>
      </c>
      <c r="M229" s="17">
        <f>VLOOKUP(CONCATENATE($A229,".data"), 'Random noise 0.001'!$A$1:$AG$235, 15, FALSE)</f>
        <v>30</v>
      </c>
      <c r="N229" s="17">
        <f>VLOOKUP(CONCATENATE($A229,".data"), 'Random noise 0.001'!$A$1:$AG$235, 17, FALSE)</f>
        <v>215.2</v>
      </c>
      <c r="O229" s="17" t="str">
        <f>VLOOKUP(CONCATENATE($A229,".data"), 'Random noise 0.001'!$A$1:$AG$235, 27, FALSE)</f>
        <v>1.622*x0*x2*x3*cos(x1*x2 - 2) + 2.571*x1 - 0.841*x2*x3*cos(x1*(x3 + 1)) - 4.471*sin(x1) + 0.225</v>
      </c>
      <c r="P229" s="17">
        <f t="shared" si="33"/>
        <v>0</v>
      </c>
      <c r="Q229" s="17">
        <f t="shared" si="34"/>
        <v>0</v>
      </c>
      <c r="R229" s="4">
        <f t="shared" si="35"/>
        <v>0</v>
      </c>
      <c r="S229" s="3">
        <f>VLOOKUP(CONCATENATE($A229,".data"), 'Random noise 0.01'!$A$1:$AG$235, 31, FALSE)</f>
        <v>0.98279561000000004</v>
      </c>
      <c r="T229" s="17">
        <f>VLOOKUP(CONCATENATE($A229,".data"), 'Random noise 0.01'!$A$1:$AG$235, 33, FALSE)</f>
        <v>4.1224860000000002E-2</v>
      </c>
      <c r="U229" s="17">
        <f>VLOOKUP(CONCATENATE($A229,".data"), 'Random noise 0.01'!$A$1:$AG$235, 15, FALSE)</f>
        <v>23</v>
      </c>
      <c r="V229" s="17">
        <f>VLOOKUP(CONCATENATE($A229,".data"), 'Random noise 0.01'!$A$1:$AG$235, 17, FALSE)</f>
        <v>153.30000000000001</v>
      </c>
      <c r="W229" s="17" t="str">
        <f>VLOOKUP(CONCATENATE($A229,".data"), 'Random noise 0.01'!$A$1:$AG$235, 27, FALSE)</f>
        <v>-0.07*x0*log(-x0 + 1/x1) - 1.35*sin(1.6*x1 + x2*x3) + 0.35</v>
      </c>
      <c r="X229" s="17">
        <f t="shared" si="36"/>
        <v>0</v>
      </c>
      <c r="Y229" s="17">
        <f t="shared" si="37"/>
        <v>0</v>
      </c>
      <c r="Z229" s="4">
        <f t="shared" si="38"/>
        <v>0</v>
      </c>
    </row>
    <row r="230" spans="1:26" x14ac:dyDescent="0.25">
      <c r="A230" t="s">
        <v>1266</v>
      </c>
      <c r="B230" s="12" t="s">
        <v>1267</v>
      </c>
      <c r="C230" s="3">
        <f>VLOOKUP(CONCATENATE($A230,".data"), 'Random noise 0'!$A$1:$AG$235, 31, FALSE)</f>
        <v>-2.3503514600000002</v>
      </c>
      <c r="D230" s="17">
        <f>VLOOKUP(CONCATENATE($A230,".data"), 'Random noise 0'!$A$1:$AG$235, 33, FALSE)</f>
        <v>11.92826367</v>
      </c>
      <c r="E230" s="17">
        <f>VLOOKUP(CONCATENATE($A230,".data"), 'Random noise 0'!$A$1:$AG$235, 15, FALSE)</f>
        <v>17</v>
      </c>
      <c r="F230" s="17">
        <f>VLOOKUP(CONCATENATE($A230,".data"), 'Random noise 0'!$A$1:$AG$235, 17, FALSE)</f>
        <v>210.4</v>
      </c>
      <c r="G230" s="17" t="str">
        <f>VLOOKUP(CONCATENATE($A230,".data"), 'Random noise 0'!$A$1:$AG$235, 27, FALSE)</f>
        <v>-0.00138224 + 0.00038545*sin(x1*x3 - 2*x1)**4/x0**2</v>
      </c>
      <c r="H230" s="17">
        <f t="shared" si="30"/>
        <v>0</v>
      </c>
      <c r="I230" s="17">
        <f t="shared" si="31"/>
        <v>0</v>
      </c>
      <c r="J230" s="4">
        <f t="shared" si="32"/>
        <v>0</v>
      </c>
      <c r="K230" s="3">
        <f>VLOOKUP(CONCATENATE($A230,".data"), 'Random noise 0.001'!$A$1:$AG$235, 31, FALSE)</f>
        <v>-1.6253782999999999</v>
      </c>
      <c r="L230" s="17">
        <f>VLOOKUP(CONCATENATE($A230,".data"), 'Random noise 0.001'!$A$1:$AG$235, 33, FALSE)</f>
        <v>10.55912648</v>
      </c>
      <c r="M230" s="17">
        <f>VLOOKUP(CONCATENATE($A230,".data"), 'Random noise 0.001'!$A$1:$AG$235, 15, FALSE)</f>
        <v>22</v>
      </c>
      <c r="N230" s="17">
        <f>VLOOKUP(CONCATENATE($A230,".data"), 'Random noise 0.001'!$A$1:$AG$235, 17, FALSE)</f>
        <v>156.9</v>
      </c>
      <c r="O230" s="17" t="str">
        <f>VLOOKUP(CONCATENATE($A230,".data"), 'Random noise 0.001'!$A$1:$AG$235, 27, FALSE)</f>
        <v>-0.004*log(sin(x1)**sin(x1/x2))*sin(x1*cos(x3))**4/x0**2</v>
      </c>
      <c r="P230" s="17">
        <f t="shared" si="33"/>
        <v>0</v>
      </c>
      <c r="Q230" s="17">
        <f t="shared" si="34"/>
        <v>0</v>
      </c>
      <c r="R230" s="4">
        <f t="shared" si="35"/>
        <v>0</v>
      </c>
      <c r="S230" s="3">
        <f>VLOOKUP(CONCATENATE($A230,".data"), 'Random noise 0.01'!$A$1:$AG$235, 31, FALSE)</f>
        <v>-6.5534000000000002E-4</v>
      </c>
      <c r="T230" s="17">
        <f>VLOOKUP(CONCATENATE($A230,".data"), 'Random noise 0.01'!$A$1:$AG$235, 33, FALSE)</f>
        <v>6.5188998099999997</v>
      </c>
      <c r="U230" s="17">
        <f>VLOOKUP(CONCATENATE($A230,".data"), 'Random noise 0.01'!$A$1:$AG$235, 15, FALSE)</f>
        <v>1</v>
      </c>
      <c r="V230" s="17">
        <f>VLOOKUP(CONCATENATE($A230,".data"), 'Random noise 0.01'!$A$1:$AG$235, 17, FALSE)</f>
        <v>149.1</v>
      </c>
      <c r="W230" s="17" t="str">
        <f>VLOOKUP(CONCATENATE($A230,".data"), 'Random noise 0.01'!$A$1:$AG$235, 27, FALSE)</f>
        <v>0</v>
      </c>
      <c r="X230" s="17">
        <f t="shared" si="36"/>
        <v>0</v>
      </c>
      <c r="Y230" s="17">
        <f t="shared" si="37"/>
        <v>0</v>
      </c>
      <c r="Z230" s="4">
        <f t="shared" si="38"/>
        <v>0</v>
      </c>
    </row>
    <row r="231" spans="1:26" x14ac:dyDescent="0.25">
      <c r="A231" t="s">
        <v>1268</v>
      </c>
      <c r="B231" s="12" t="s">
        <v>1269</v>
      </c>
      <c r="C231" s="3">
        <f>VLOOKUP(CONCATENATE($A231,".data"), 'Random noise 0'!$A$1:$AG$235, 31, FALSE)</f>
        <v>1</v>
      </c>
      <c r="D231" s="17">
        <f>VLOOKUP(CONCATENATE($A231,".data"), 'Random noise 0'!$A$1:$AG$235, 33, FALSE)</f>
        <v>1.8580000000000002E-5</v>
      </c>
      <c r="E231" s="17">
        <f>VLOOKUP(CONCATENATE($A231,".data"), 'Random noise 0'!$A$1:$AG$235, 15, FALSE)</f>
        <v>10</v>
      </c>
      <c r="F231" s="17">
        <f>VLOOKUP(CONCATENATE($A231,".data"), 'Random noise 0'!$A$1:$AG$235, 17, FALSE)</f>
        <v>120.7</v>
      </c>
      <c r="G231" s="17" t="str">
        <f>VLOOKUP(CONCATENATE($A231,".data"), 'Random noise 0'!$A$1:$AG$235, 27, FALSE)</f>
        <v>2.00000008*log(x0/x2) + 30.00004682</v>
      </c>
      <c r="H231" s="17">
        <f t="shared" si="30"/>
        <v>1</v>
      </c>
      <c r="I231" s="17" t="str">
        <f t="shared" si="31"/>
        <v>?</v>
      </c>
      <c r="J231" s="4">
        <v>0</v>
      </c>
      <c r="K231" s="3">
        <f>VLOOKUP(CONCATENATE($A231,".data"), 'Random noise 0.001'!$A$1:$AG$235, 31, FALSE)</f>
        <v>0.99999298000000003</v>
      </c>
      <c r="L231" s="17">
        <f>VLOOKUP(CONCATENATE($A231,".data"), 'Random noise 0.001'!$A$1:$AG$235, 33, FALSE)</f>
        <v>7.5194900000000002E-3</v>
      </c>
      <c r="M231" s="17">
        <f>VLOOKUP(CONCATENATE($A231,".data"), 'Random noise 0.001'!$A$1:$AG$235, 15, FALSE)</f>
        <v>10</v>
      </c>
      <c r="N231" s="17">
        <f>VLOOKUP(CONCATENATE($A231,".data"), 'Random noise 0.001'!$A$1:$AG$235, 17, FALSE)</f>
        <v>3.4</v>
      </c>
      <c r="O231" s="17" t="str">
        <f>VLOOKUP(CONCATENATE($A231,".data"), 'Random noise 0.001'!$A$1:$AG$235, 27, FALSE)</f>
        <v>1.998*log(x0/x2) + 30.007</v>
      </c>
      <c r="P231" s="17">
        <f t="shared" si="33"/>
        <v>1</v>
      </c>
      <c r="Q231" s="17">
        <f t="shared" si="34"/>
        <v>0</v>
      </c>
      <c r="R231" s="4">
        <f t="shared" si="35"/>
        <v>0</v>
      </c>
      <c r="S231" s="3">
        <f>VLOOKUP(CONCATENATE($A231,".data"), 'Random noise 0.01'!$A$1:$AG$235, 31, FALSE)</f>
        <v>0.99929126999999995</v>
      </c>
      <c r="T231" s="17">
        <f>VLOOKUP(CONCATENATE($A231,".data"), 'Random noise 0.01'!$A$1:$AG$235, 33, FALSE)</f>
        <v>7.5578039999999999E-2</v>
      </c>
      <c r="U231" s="17">
        <f>VLOOKUP(CONCATENATE($A231,".data"), 'Random noise 0.01'!$A$1:$AG$235, 15, FALSE)</f>
        <v>10</v>
      </c>
      <c r="V231" s="17">
        <f>VLOOKUP(CONCATENATE($A231,".data"), 'Random noise 0.01'!$A$1:$AG$235, 17, FALSE)</f>
        <v>3.5</v>
      </c>
      <c r="W231" s="17" t="str">
        <f>VLOOKUP(CONCATENATE($A231,".data"), 'Random noise 0.01'!$A$1:$AG$235, 27, FALSE)</f>
        <v>1.98*log(x0/x2) + 30.07</v>
      </c>
      <c r="X231" s="17">
        <f t="shared" si="36"/>
        <v>1</v>
      </c>
      <c r="Y231" s="17">
        <f t="shared" si="37"/>
        <v>0</v>
      </c>
      <c r="Z231" s="4">
        <f t="shared" si="38"/>
        <v>0</v>
      </c>
    </row>
    <row r="232" spans="1:26" x14ac:dyDescent="0.25">
      <c r="A232" t="s">
        <v>1270</v>
      </c>
      <c r="B232" s="12" t="s">
        <v>1271</v>
      </c>
      <c r="C232" s="3">
        <f>VLOOKUP(CONCATENATE($A232,".data"), 'Random noise 0'!$A$1:$AG$235, 31, FALSE)</f>
        <v>0.99907866000000001</v>
      </c>
      <c r="D232" s="17">
        <f>VLOOKUP(CONCATENATE($A232,".data"), 'Random noise 0'!$A$1:$AG$235, 33, FALSE)</f>
        <v>3.14744E-2</v>
      </c>
      <c r="E232" s="17">
        <f>VLOOKUP(CONCATENATE($A232,".data"), 'Random noise 0'!$A$1:$AG$235, 15, FALSE)</f>
        <v>40</v>
      </c>
      <c r="F232" s="17">
        <f>VLOOKUP(CONCATENATE($A232,".data"), 'Random noise 0'!$A$1:$AG$235, 17, FALSE)</f>
        <v>293.3</v>
      </c>
      <c r="G232" s="17" t="str">
        <f>VLOOKUP(CONCATENATE($A232,".data"), 'Random noise 0'!$A$1:$AG$235, 27, FALSE)</f>
        <v>-0.07785847*x0 + 2.66618979*exp(-x0*x2/x3 + x1**2 - x2/x3) + 0.02597932 - 1.10679178*exp(-x2/x3)*sin(1.24994774*x1**2)</v>
      </c>
      <c r="H232" s="17">
        <f t="shared" si="30"/>
        <v>1</v>
      </c>
      <c r="I232" s="17">
        <f t="shared" si="31"/>
        <v>0</v>
      </c>
      <c r="J232" s="4">
        <f t="shared" si="32"/>
        <v>0</v>
      </c>
      <c r="K232" s="3">
        <f>VLOOKUP(CONCATENATE($A232,".data"), 'Random noise 0.001'!$A$1:$AG$235, 31, FALSE)</f>
        <v>0.99907749000000001</v>
      </c>
      <c r="L232" s="17">
        <f>VLOOKUP(CONCATENATE($A232,".data"), 'Random noise 0.001'!$A$1:$AG$235, 33, FALSE)</f>
        <v>3.1494340000000003E-2</v>
      </c>
      <c r="M232" s="17">
        <f>VLOOKUP(CONCATENATE($A232,".data"), 'Random noise 0.001'!$A$1:$AG$235, 15, FALSE)</f>
        <v>40</v>
      </c>
      <c r="N232" s="17">
        <f>VLOOKUP(CONCATENATE($A232,".data"), 'Random noise 0.001'!$A$1:$AG$235, 17, FALSE)</f>
        <v>169.8</v>
      </c>
      <c r="O232" s="17" t="str">
        <f>VLOOKUP(CONCATENATE($A232,".data"), 'Random noise 0.001'!$A$1:$AG$235, 27, FALSE)</f>
        <v>-0.078*x0 + 2.667*exp(-x0*x2/x3 + x1**2 - x2/x3) + 0.026 - 1.107*exp(-x2/x3)*sin(1.252*x1**2)</v>
      </c>
      <c r="P232" s="17">
        <f t="shared" si="33"/>
        <v>1</v>
      </c>
      <c r="Q232" s="17">
        <f t="shared" si="34"/>
        <v>0</v>
      </c>
      <c r="R232" s="4">
        <f t="shared" si="35"/>
        <v>0</v>
      </c>
      <c r="S232" s="3">
        <f>VLOOKUP(CONCATENATE($A232,".data"), 'Random noise 0.01'!$A$1:$AG$235, 31, FALSE)</f>
        <v>0.98621725999999998</v>
      </c>
      <c r="T232" s="17">
        <f>VLOOKUP(CONCATENATE($A232,".data"), 'Random noise 0.01'!$A$1:$AG$235, 33, FALSE)</f>
        <v>0.12173460999999999</v>
      </c>
      <c r="U232" s="17">
        <f>VLOOKUP(CONCATENATE($A232,".data"), 'Random noise 0.01'!$A$1:$AG$235, 15, FALSE)</f>
        <v>43</v>
      </c>
      <c r="V232" s="17">
        <f>VLOOKUP(CONCATENATE($A232,".data"), 'Random noise 0.01'!$A$1:$AG$235, 17, FALSE)</f>
        <v>88.8</v>
      </c>
      <c r="W232" s="17" t="str">
        <f>VLOOKUP(CONCATENATE($A232,".data"), 'Random noise 0.01'!$A$1:$AG$235, 27, FALSE)</f>
        <v>2.14*x0*exp(-3.14*x2/x3) - 1.08*x1**2*x2*exp(-x2/x3) + 2.88*exp(-x0 + 0.9*x1**2 - x2/x3) - 0.12</v>
      </c>
      <c r="X232" s="17">
        <f t="shared" si="36"/>
        <v>0</v>
      </c>
      <c r="Y232" s="17">
        <f t="shared" si="37"/>
        <v>0</v>
      </c>
      <c r="Z232" s="4">
        <f t="shared" si="38"/>
        <v>0</v>
      </c>
    </row>
    <row r="233" spans="1:26" x14ac:dyDescent="0.25">
      <c r="A233" t="s">
        <v>1272</v>
      </c>
      <c r="B233" s="12" t="s">
        <v>1273</v>
      </c>
      <c r="C233" s="3">
        <f>VLOOKUP(CONCATENATE($A233,".data"), 'Random noise 0'!$A$1:$AG$235, 31, FALSE)</f>
        <v>0.99999948999999999</v>
      </c>
      <c r="D233" s="17">
        <f>VLOOKUP(CONCATENATE($A233,".data"), 'Random noise 0'!$A$1:$AG$235, 33, FALSE)</f>
        <v>0.33204456999999998</v>
      </c>
      <c r="E233" s="17">
        <f>VLOOKUP(CONCATENATE($A233,".data"), 'Random noise 0'!$A$1:$AG$235, 15, FALSE)</f>
        <v>27</v>
      </c>
      <c r="F233" s="17">
        <f>VLOOKUP(CONCATENATE($A233,".data"), 'Random noise 0'!$A$1:$AG$235, 17, FALSE)</f>
        <v>190.9</v>
      </c>
      <c r="G233" s="17" t="str">
        <f>VLOOKUP(CONCATENATE($A233,".data"), 'Random noise 0'!$A$1:$AG$235, 27, FALSE)</f>
        <v>11.06930549*2**log(x1) - 1.62197225*log(x1) - 5.04928909*sin(x1)**2 - 6.89966926 + 0.49999836*x3/(x0*x2)</v>
      </c>
      <c r="H233" s="17">
        <f t="shared" si="30"/>
        <v>1</v>
      </c>
      <c r="I233" s="17">
        <f t="shared" si="31"/>
        <v>0</v>
      </c>
      <c r="J233" s="4">
        <f t="shared" si="32"/>
        <v>0</v>
      </c>
      <c r="K233" s="3">
        <f>VLOOKUP(CONCATENATE($A233,".data"), 'Random noise 0.001'!$A$1:$AG$235, 31, FALSE)</f>
        <v>0.96656284000000003</v>
      </c>
      <c r="L233" s="17">
        <f>VLOOKUP(CONCATENATE($A233,".data"), 'Random noise 0.001'!$A$1:$AG$235, 33, FALSE)</f>
        <v>85.174130329999997</v>
      </c>
      <c r="M233" s="17">
        <f>VLOOKUP(CONCATENATE($A233,".data"), 'Random noise 0.001'!$A$1:$AG$235, 15, FALSE)</f>
        <v>22</v>
      </c>
      <c r="N233" s="17">
        <f>VLOOKUP(CONCATENATE($A233,".data"), 'Random noise 0.001'!$A$1:$AG$235, 17, FALSE)</f>
        <v>166.6</v>
      </c>
      <c r="O233" s="17" t="str">
        <f>VLOOKUP(CONCATENATE($A233,".data"), 'Random noise 0.001'!$A$1:$AG$235, 27, FALSE)</f>
        <v>2.258*sin(1.978*x1) - 1.862 + 0.05/x1 + 0.5*x3/(x0*x2)</v>
      </c>
      <c r="P233" s="17">
        <f t="shared" si="33"/>
        <v>0</v>
      </c>
      <c r="Q233" s="17">
        <f t="shared" si="34"/>
        <v>0</v>
      </c>
      <c r="R233" s="4">
        <f t="shared" si="35"/>
        <v>0</v>
      </c>
      <c r="S233" s="3">
        <f>VLOOKUP(CONCATENATE($A233,".data"), 'Random noise 0.01'!$A$1:$AG$235, 31, FALSE)</f>
        <v>0.99748356000000005</v>
      </c>
      <c r="T233" s="17">
        <f>VLOOKUP(CONCATENATE($A233,".data"), 'Random noise 0.01'!$A$1:$AG$235, 33, FALSE)</f>
        <v>23.366119879999999</v>
      </c>
      <c r="U233" s="17">
        <f>VLOOKUP(CONCATENATE($A233,".data"), 'Random noise 0.01'!$A$1:$AG$235, 15, FALSE)</f>
        <v>31</v>
      </c>
      <c r="V233" s="17">
        <f>VLOOKUP(CONCATENATE($A233,".data"), 'Random noise 0.01'!$A$1:$AG$235, 17, FALSE)</f>
        <v>182.5</v>
      </c>
      <c r="W233" s="17" t="str">
        <f>VLOOKUP(CONCATENATE($A233,".data"), 'Random noise 0.01'!$A$1:$AG$235, 27, FALSE)</f>
        <v>1.36*log(x2*x3)/x0**0.5 + 2.35/x0**0.5 - 10.19*x2*x3 + 3.92 + 0.55*sin(x3)/(x2*sin(x0))</v>
      </c>
      <c r="X233" s="17">
        <f t="shared" si="36"/>
        <v>0</v>
      </c>
      <c r="Y233" s="17">
        <f t="shared" si="37"/>
        <v>0</v>
      </c>
      <c r="Z233" s="4">
        <f t="shared" si="38"/>
        <v>0</v>
      </c>
    </row>
    <row r="234" spans="1:26" x14ac:dyDescent="0.25">
      <c r="A234" t="s">
        <v>1274</v>
      </c>
      <c r="B234" s="12" t="s">
        <v>1275</v>
      </c>
      <c r="C234" s="3">
        <f>VLOOKUP(CONCATENATE($A234,".data"), 'Random noise 0'!$A$1:$AG$235, 31, FALSE)</f>
        <v>0.95383881000000004</v>
      </c>
      <c r="D234" s="17">
        <f>VLOOKUP(CONCATENATE($A234,".data"), 'Random noise 0'!$A$1:$AG$235, 33, FALSE)</f>
        <v>0.14445177000000001</v>
      </c>
      <c r="E234" s="17">
        <f>VLOOKUP(CONCATENATE($A234,".data"), 'Random noise 0'!$A$1:$AG$235, 15, FALSE)</f>
        <v>18</v>
      </c>
      <c r="F234" s="17">
        <f>VLOOKUP(CONCATENATE($A234,".data"), 'Random noise 0'!$A$1:$AG$235, 17, FALSE)</f>
        <v>266.5</v>
      </c>
      <c r="G234" s="17" t="str">
        <f>VLOOKUP(CONCATENATE($A234,".data"), 'Random noise 0'!$A$1:$AG$235, 27, FALSE)</f>
        <v>-0.97955921*cos(x0*x2 + 10*x3 + x4 - sin(x1**2) + 10)</v>
      </c>
      <c r="H234" s="17">
        <f t="shared" si="30"/>
        <v>0</v>
      </c>
      <c r="I234" s="17">
        <f t="shared" si="31"/>
        <v>0</v>
      </c>
      <c r="J234" s="4">
        <f t="shared" si="32"/>
        <v>0</v>
      </c>
      <c r="K234" s="3">
        <f>VLOOKUP(CONCATENATE($A234,".data"), 'Random noise 0.001'!$A$1:$AG$235, 31, FALSE)</f>
        <v>0.9538373</v>
      </c>
      <c r="L234" s="17">
        <f>VLOOKUP(CONCATENATE($A234,".data"), 'Random noise 0.001'!$A$1:$AG$235, 33, FALSE)</f>
        <v>0.14445412999999999</v>
      </c>
      <c r="M234" s="17">
        <f>VLOOKUP(CONCATENATE($A234,".data"), 'Random noise 0.001'!$A$1:$AG$235, 15, FALSE)</f>
        <v>18</v>
      </c>
      <c r="N234" s="17">
        <f>VLOOKUP(CONCATENATE($A234,".data"), 'Random noise 0.001'!$A$1:$AG$235, 17, FALSE)</f>
        <v>248.7</v>
      </c>
      <c r="O234" s="17" t="str">
        <f>VLOOKUP(CONCATENATE($A234,".data"), 'Random noise 0.001'!$A$1:$AG$235, 27, FALSE)</f>
        <v>-0.98*cos(x0*x2 + 10*x3 + x4 - sin(x1**2) + 10)</v>
      </c>
      <c r="P234" s="17">
        <f t="shared" si="33"/>
        <v>0</v>
      </c>
      <c r="Q234" s="17">
        <f t="shared" si="34"/>
        <v>0</v>
      </c>
      <c r="R234" s="4">
        <f t="shared" si="35"/>
        <v>0</v>
      </c>
      <c r="S234" s="3">
        <f>VLOOKUP(CONCATENATE($A234,".data"), 'Random noise 0.01'!$A$1:$AG$235, 31, FALSE)</f>
        <v>0.9538373</v>
      </c>
      <c r="T234" s="17">
        <f>VLOOKUP(CONCATENATE($A234,".data"), 'Random noise 0.01'!$A$1:$AG$235, 33, FALSE)</f>
        <v>0.14445412999999999</v>
      </c>
      <c r="U234" s="17">
        <f>VLOOKUP(CONCATENATE($A234,".data"), 'Random noise 0.01'!$A$1:$AG$235, 15, FALSE)</f>
        <v>18</v>
      </c>
      <c r="V234" s="17">
        <f>VLOOKUP(CONCATENATE($A234,".data"), 'Random noise 0.01'!$A$1:$AG$235, 17, FALSE)</f>
        <v>239.4</v>
      </c>
      <c r="W234" s="17" t="str">
        <f>VLOOKUP(CONCATENATE($A234,".data"), 'Random noise 0.01'!$A$1:$AG$235, 27, FALSE)</f>
        <v>-0.98*cos(x0*x2 + 10*x3 + x4 - sin(x1**2) + 10)</v>
      </c>
      <c r="X234" s="17">
        <f t="shared" si="36"/>
        <v>0</v>
      </c>
      <c r="Y234" s="17">
        <f t="shared" si="37"/>
        <v>0</v>
      </c>
      <c r="Z234" s="4">
        <f t="shared" si="38"/>
        <v>0</v>
      </c>
    </row>
    <row r="235" spans="1:26" x14ac:dyDescent="0.25">
      <c r="A235" t="s">
        <v>1276</v>
      </c>
      <c r="B235" s="12" t="s">
        <v>1277</v>
      </c>
      <c r="C235" s="3">
        <f>VLOOKUP(CONCATENATE($A235,".data"), 'Random noise 0'!$A$1:$AG$235, 31, FALSE)</f>
        <v>0.99995794999999998</v>
      </c>
      <c r="D235" s="17">
        <f>VLOOKUP(CONCATENATE($A235,".data"), 'Random noise 0'!$A$1:$AG$235, 33, FALSE)</f>
        <v>4.1575900000000001E-3</v>
      </c>
      <c r="E235" s="17">
        <f>VLOOKUP(CONCATENATE($A235,".data"), 'Random noise 0'!$A$1:$AG$235, 15, FALSE)</f>
        <v>20</v>
      </c>
      <c r="F235" s="17">
        <f>VLOOKUP(CONCATENATE($A235,".data"), 'Random noise 0'!$A$1:$AG$235, 17, FALSE)</f>
        <v>177.9</v>
      </c>
      <c r="G235" s="17" t="str">
        <f>VLOOKUP(CONCATENATE($A235,".data"), 'Random noise 0'!$A$1:$AG$235, 27, FALSE)</f>
        <v>0.99603391*x0*x1 - 1.0015804*x2 - 0.99990169*x3 + 0.78141238*x4**0.5 + 0.89688051*x4 + 1.13227125</v>
      </c>
      <c r="H235" s="17">
        <f t="shared" si="30"/>
        <v>1</v>
      </c>
      <c r="I235" s="17">
        <f t="shared" si="31"/>
        <v>0</v>
      </c>
      <c r="J235" s="4">
        <f t="shared" si="32"/>
        <v>0</v>
      </c>
      <c r="K235" s="3">
        <f>VLOOKUP(CONCATENATE($A235,".data"), 'Random noise 0.001'!$A$1:$AG$235, 31, FALSE)</f>
        <v>0.99995672000000002</v>
      </c>
      <c r="L235" s="17">
        <f>VLOOKUP(CONCATENATE($A235,".data"), 'Random noise 0.001'!$A$1:$AG$235, 33, FALSE)</f>
        <v>4.2180200000000003E-3</v>
      </c>
      <c r="M235" s="17">
        <f>VLOOKUP(CONCATENATE($A235,".data"), 'Random noise 0.001'!$A$1:$AG$235, 15, FALSE)</f>
        <v>20</v>
      </c>
      <c r="N235" s="17">
        <f>VLOOKUP(CONCATENATE($A235,".data"), 'Random noise 0.001'!$A$1:$AG$235, 17, FALSE)</f>
        <v>85</v>
      </c>
      <c r="O235" s="17" t="str">
        <f>VLOOKUP(CONCATENATE($A235,".data"), 'Random noise 0.001'!$A$1:$AG$235, 27, FALSE)</f>
        <v>0.997*x0*x1 - 1.001*x2 - 0.999*x3 + 0.778*x4**0.5 + 0.9*x4 + 1.133</v>
      </c>
      <c r="P235" s="17">
        <f t="shared" si="33"/>
        <v>1</v>
      </c>
      <c r="Q235" s="17">
        <f t="shared" si="34"/>
        <v>0</v>
      </c>
      <c r="R235" s="4">
        <f t="shared" si="35"/>
        <v>0</v>
      </c>
      <c r="S235" s="3">
        <f>VLOOKUP(CONCATENATE($A235,".data"), 'Random noise 0.01'!$A$1:$AG$235, 31, FALSE)</f>
        <v>0.99872899000000004</v>
      </c>
      <c r="T235" s="17">
        <f>VLOOKUP(CONCATENATE($A235,".data"), 'Random noise 0.01'!$A$1:$AG$235, 33, FALSE)</f>
        <v>2.2858119999999999E-2</v>
      </c>
      <c r="U235" s="17">
        <f>VLOOKUP(CONCATENATE($A235,".data"), 'Random noise 0.01'!$A$1:$AG$235, 15, FALSE)</f>
        <v>16</v>
      </c>
      <c r="V235" s="17">
        <f>VLOOKUP(CONCATENATE($A235,".data"), 'Random noise 0.01'!$A$1:$AG$235, 17, FALSE)</f>
        <v>8.8000000000000007</v>
      </c>
      <c r="W235" s="17" t="str">
        <f>VLOOKUP(CONCATENATE($A235,".data"), 'Random noise 0.01'!$A$1:$AG$235, 27, FALSE)</f>
        <v>0.99*x0*x1 - x2 - 0.99*x3 + 1.78*sin(x4) + 1.28</v>
      </c>
      <c r="X235" s="17">
        <f t="shared" si="36"/>
        <v>0</v>
      </c>
      <c r="Y235" s="17">
        <f t="shared" si="37"/>
        <v>0</v>
      </c>
      <c r="Z235" s="4">
        <f t="shared" si="38"/>
        <v>0</v>
      </c>
    </row>
    <row r="236" spans="1:26" x14ac:dyDescent="0.25">
      <c r="A236" t="s">
        <v>1278</v>
      </c>
      <c r="B236" s="12" t="s">
        <v>1279</v>
      </c>
      <c r="C236" s="3">
        <f>VLOOKUP(CONCATENATE($A236,".data"), 'Random noise 0'!$A$1:$AG$235, 31, FALSE)</f>
        <v>1</v>
      </c>
      <c r="D236" s="17">
        <f>VLOOKUP(CONCATENATE($A236,".data"), 'Random noise 0'!$A$1:$AG$235, 33, FALSE)</f>
        <v>5.0152699999999996E-3</v>
      </c>
      <c r="E236" s="17">
        <f>VLOOKUP(CONCATENATE($A236,".data"), 'Random noise 0'!$A$1:$AG$235, 15, FALSE)</f>
        <v>21</v>
      </c>
      <c r="F236" s="17">
        <f>VLOOKUP(CONCATENATE($A236,".data"), 'Random noise 0'!$A$1:$AG$235, 17, FALSE)</f>
        <v>191.1</v>
      </c>
      <c r="G236" s="17" t="str">
        <f>VLOOKUP(CONCATENATE($A236,".data"), 'Random noise 0'!$A$1:$AG$235, 27, FALSE)</f>
        <v>1.002253*x0 + 0.71874623*x1**3*x3 + 1.00000143*x2 + 1.19763605*x3 + 2.0000112/x4</v>
      </c>
      <c r="H236" s="17">
        <f t="shared" si="30"/>
        <v>1</v>
      </c>
      <c r="I236" s="17">
        <f t="shared" si="31"/>
        <v>0</v>
      </c>
      <c r="J236" s="4">
        <f t="shared" si="32"/>
        <v>0</v>
      </c>
      <c r="K236" s="3">
        <f>VLOOKUP(CONCATENATE($A236,".data"), 'Random noise 0.001'!$A$1:$AG$235, 31, FALSE)</f>
        <v>0.99995230000000002</v>
      </c>
      <c r="L236" s="17">
        <f>VLOOKUP(CONCATENATE($A236,".data"), 'Random noise 0.001'!$A$1:$AG$235, 33, FALSE)</f>
        <v>2.07741446</v>
      </c>
      <c r="M236" s="17">
        <f>VLOOKUP(CONCATENATE($A236,".data"), 'Random noise 0.001'!$A$1:$AG$235, 15, FALSE)</f>
        <v>21</v>
      </c>
      <c r="N236" s="17">
        <f>VLOOKUP(CONCATENATE($A236,".data"), 'Random noise 0.001'!$A$1:$AG$235, 17, FALSE)</f>
        <v>171.4</v>
      </c>
      <c r="O236" s="17" t="str">
        <f>VLOOKUP(CONCATENATE($A236,".data"), 'Random noise 0.001'!$A$1:$AG$235, 27, FALSE)</f>
        <v>0.558*x2/x0**0.5 + 3.948*x0*x1 + 2.071*exp(x3) - 2.954 + 2.011/x4</v>
      </c>
      <c r="P236" s="17">
        <f t="shared" si="33"/>
        <v>1</v>
      </c>
      <c r="Q236" s="17">
        <f t="shared" si="34"/>
        <v>0</v>
      </c>
      <c r="R236" s="4">
        <f t="shared" si="35"/>
        <v>0</v>
      </c>
      <c r="S236" s="3">
        <f>VLOOKUP(CONCATENATE($A236,".data"), 'Random noise 0.01'!$A$1:$AG$235, 31, FALSE)</f>
        <v>0.99341774000000005</v>
      </c>
      <c r="T236" s="17">
        <f>VLOOKUP(CONCATENATE($A236,".data"), 'Random noise 0.01'!$A$1:$AG$235, 33, FALSE)</f>
        <v>24.40307468</v>
      </c>
      <c r="U236" s="17">
        <f>VLOOKUP(CONCATENATE($A236,".data"), 'Random noise 0.01'!$A$1:$AG$235, 15, FALSE)</f>
        <v>45</v>
      </c>
      <c r="V236" s="17">
        <f>VLOOKUP(CONCATENATE($A236,".data"), 'Random noise 0.01'!$A$1:$AG$235, 17, FALSE)</f>
        <v>225.1</v>
      </c>
      <c r="W236" s="17" t="str">
        <f>VLOOKUP(CONCATENATE($A236,".data"), 'Random noise 0.01'!$A$1:$AG$235, 27, FALSE)</f>
        <v>2.31/x0**0.5 - 19.8*x0**2 + 19.8*x0*(x0 + x1)**2 + 36.08*x3*x4*sin(x3*x4 - 19.47*x4) - 27.53 + 19.22*exp(-x0)*exp(x3) + 2.12/x4</v>
      </c>
      <c r="X236" s="17">
        <f t="shared" si="36"/>
        <v>0</v>
      </c>
      <c r="Y236" s="17">
        <f t="shared" si="37"/>
        <v>0</v>
      </c>
      <c r="Z236" s="4">
        <f t="shared" si="38"/>
        <v>0</v>
      </c>
    </row>
    <row r="237" spans="1:26" x14ac:dyDescent="0.25">
      <c r="A237" t="s">
        <v>1280</v>
      </c>
      <c r="B237" s="12" t="s">
        <v>1281</v>
      </c>
      <c r="C237" s="3">
        <f>VLOOKUP(CONCATENATE($A237,".data"), 'Random noise 0'!$A$1:$AG$235, 31, FALSE)</f>
        <v>0.99947768999999997</v>
      </c>
      <c r="D237" s="17">
        <f>VLOOKUP(CONCATENATE($A237,".data"), 'Random noise 0'!$A$1:$AG$235, 33, FALSE)</f>
        <v>8.5468000000000002E-4</v>
      </c>
      <c r="E237" s="17">
        <f>VLOOKUP(CONCATENATE($A237,".data"), 'Random noise 0'!$A$1:$AG$235, 15, FALSE)</f>
        <v>15</v>
      </c>
      <c r="F237" s="17">
        <f>VLOOKUP(CONCATENATE($A237,".data"), 'Random noise 0'!$A$1:$AG$235, 17, FALSE)</f>
        <v>159.30000000000001</v>
      </c>
      <c r="G237" s="17" t="str">
        <f>VLOOKUP(CONCATENATE($A237,".data"), 'Random noise 0'!$A$1:$AG$235, 27, FALSE)</f>
        <v>0.0323443*x0*x1**2 + 0.10054061*x2*x3 - 0.10208905*x4 + 2.3023637</v>
      </c>
      <c r="H237" s="17">
        <f t="shared" si="30"/>
        <v>1</v>
      </c>
      <c r="I237" s="17" t="str">
        <f t="shared" si="31"/>
        <v>?</v>
      </c>
      <c r="J237" s="4">
        <v>0</v>
      </c>
      <c r="K237" s="3">
        <f>VLOOKUP(CONCATENATE($A237,".data"), 'Random noise 0.001'!$A$1:$AG$235, 31, FALSE)</f>
        <v>0.99921821</v>
      </c>
      <c r="L237" s="17">
        <f>VLOOKUP(CONCATENATE($A237,".data"), 'Random noise 0.001'!$A$1:$AG$235, 33, FALSE)</f>
        <v>1.04564E-3</v>
      </c>
      <c r="M237" s="17">
        <f>VLOOKUP(CONCATENATE($A237,".data"), 'Random noise 0.001'!$A$1:$AG$235, 15, FALSE)</f>
        <v>15</v>
      </c>
      <c r="N237" s="17">
        <f>VLOOKUP(CONCATENATE($A237,".data"), 'Random noise 0.001'!$A$1:$AG$235, 17, FALSE)</f>
        <v>150.5</v>
      </c>
      <c r="O237" s="17" t="str">
        <f>VLOOKUP(CONCATENATE($A237,".data"), 'Random noise 0.001'!$A$1:$AG$235, 27, FALSE)</f>
        <v>0.035*x0*x1**2 + 0.102*x2*x3 - 0.102*x4 + 2.302</v>
      </c>
      <c r="P237" s="17">
        <f t="shared" si="33"/>
        <v>1</v>
      </c>
      <c r="Q237" s="17">
        <f t="shared" si="34"/>
        <v>0</v>
      </c>
      <c r="R237" s="4">
        <f t="shared" si="35"/>
        <v>0</v>
      </c>
      <c r="S237" s="3">
        <f>VLOOKUP(CONCATENATE($A237,".data"), 'Random noise 0.01'!$A$1:$AG$235, 31, FALSE)</f>
        <v>0.90546179000000004</v>
      </c>
      <c r="T237" s="17">
        <f>VLOOKUP(CONCATENATE($A237,".data"), 'Random noise 0.01'!$A$1:$AG$235, 33, FALSE)</f>
        <v>1.149852E-2</v>
      </c>
      <c r="U237" s="17">
        <f>VLOOKUP(CONCATENATE($A237,".data"), 'Random noise 0.01'!$A$1:$AG$235, 15, FALSE)</f>
        <v>24</v>
      </c>
      <c r="V237" s="17">
        <f>VLOOKUP(CONCATENATE($A237,".data"), 'Random noise 0.01'!$A$1:$AG$235, 17, FALSE)</f>
        <v>165.8</v>
      </c>
      <c r="W237" s="17" t="str">
        <f>VLOOKUP(CONCATENATE($A237,".data"), 'Random noise 0.01'!$A$1:$AG$235, 27, FALSE)</f>
        <v>0.08*x0*x1**2 + 0.09*x2*x3 - 0.1*x4 - 0.e-2*log(x0*log(1/x3)) + 2.29</v>
      </c>
      <c r="X237" s="17">
        <f t="shared" si="36"/>
        <v>0</v>
      </c>
      <c r="Y237" s="17">
        <f t="shared" si="37"/>
        <v>0</v>
      </c>
      <c r="Z237" s="4">
        <f t="shared" si="38"/>
        <v>0</v>
      </c>
    </row>
    <row r="238" spans="1:26" x14ac:dyDescent="0.25">
      <c r="A238" t="s">
        <v>1282</v>
      </c>
      <c r="B238" s="12" t="s">
        <v>1283</v>
      </c>
      <c r="C238" s="3">
        <f>VLOOKUP(CONCATENATE($A238,".data"), 'Random noise 0'!$A$1:$AG$235, 31, FALSE)</f>
        <v>0.98777101</v>
      </c>
      <c r="D238" s="17">
        <f>VLOOKUP(CONCATENATE($A238,".data"), 'Random noise 0'!$A$1:$AG$235, 33, FALSE)</f>
        <v>2.475805E-2</v>
      </c>
      <c r="E238" s="17">
        <f>VLOOKUP(CONCATENATE($A238,".data"), 'Random noise 0'!$A$1:$AG$235, 15, FALSE)</f>
        <v>34</v>
      </c>
      <c r="F238" s="17">
        <f>VLOOKUP(CONCATENATE($A238,".data"), 'Random noise 0'!$A$1:$AG$235, 17, FALSE)</f>
        <v>228.2</v>
      </c>
      <c r="G238" s="17" t="str">
        <f>VLOOKUP(CONCATENATE($A238,".data"), 'Random noise 0'!$A$1:$AG$235, 27, FALSE)</f>
        <v>-0.63106593*x0*x1 - 0.92141204*x0*x4 + 1.14467947*x0 - 0.40529414*x1*x2 + 0.67926033*x1*x3 - 0.40529414*x2*x4 + 0.59293681*x2 + 0.89435374*x3*x4 - 1.15559355*x3</v>
      </c>
      <c r="H238" s="17">
        <f t="shared" si="30"/>
        <v>0</v>
      </c>
      <c r="I238" s="17">
        <f t="shared" si="31"/>
        <v>0</v>
      </c>
      <c r="J238" s="4">
        <f t="shared" si="32"/>
        <v>0</v>
      </c>
      <c r="K238" s="3">
        <f>VLOOKUP(CONCATENATE($A238,".data"), 'Random noise 0.001'!$A$1:$AG$235, 31, FALSE)</f>
        <v>0.98773648999999997</v>
      </c>
      <c r="L238" s="17">
        <f>VLOOKUP(CONCATENATE($A238,".data"), 'Random noise 0.001'!$A$1:$AG$235, 33, FALSE)</f>
        <v>2.4792970000000001E-2</v>
      </c>
      <c r="M238" s="17">
        <f>VLOOKUP(CONCATENATE($A238,".data"), 'Random noise 0.001'!$A$1:$AG$235, 15, FALSE)</f>
        <v>34</v>
      </c>
      <c r="N238" s="17">
        <f>VLOOKUP(CONCATENATE($A238,".data"), 'Random noise 0.001'!$A$1:$AG$235, 17, FALSE)</f>
        <v>211.5</v>
      </c>
      <c r="O238" s="17" t="str">
        <f>VLOOKUP(CONCATENATE($A238,".data"), 'Random noise 0.001'!$A$1:$AG$235, 27, FALSE)</f>
        <v>-0.63*x0*x1 - 0.922*x0*x4 + 1.144*x0 - 0.405*x1*x2 + 0.679*x1*x3 - 0.405*x2*x4 + 0.593*x2 + 0.895*x3*x4 - 1.155*x3</v>
      </c>
      <c r="P238" s="17">
        <f t="shared" si="33"/>
        <v>0</v>
      </c>
      <c r="Q238" s="17">
        <f t="shared" si="34"/>
        <v>0</v>
      </c>
      <c r="R238" s="4">
        <f t="shared" si="35"/>
        <v>0</v>
      </c>
      <c r="S238" s="3">
        <f>VLOOKUP(CONCATENATE($A238,".data"), 'Random noise 0.01'!$A$1:$AG$235, 31, FALSE)</f>
        <v>0.97261149999999996</v>
      </c>
      <c r="T238" s="17">
        <f>VLOOKUP(CONCATENATE($A238,".data"), 'Random noise 0.01'!$A$1:$AG$235, 33, FALSE)</f>
        <v>3.7051460000000001E-2</v>
      </c>
      <c r="U238" s="17">
        <f>VLOOKUP(CONCATENATE($A238,".data"), 'Random noise 0.01'!$A$1:$AG$235, 15, FALSE)</f>
        <v>34</v>
      </c>
      <c r="V238" s="17">
        <f>VLOOKUP(CONCATENATE($A238,".data"), 'Random noise 0.01'!$A$1:$AG$235, 17, FALSE)</f>
        <v>212.2</v>
      </c>
      <c r="W238" s="17" t="str">
        <f>VLOOKUP(CONCATENATE($A238,".data"), 'Random noise 0.01'!$A$1:$AG$235, 27, FALSE)</f>
        <v>-0.33*x0*x1*exp(x4) - 0.62*x0*x4 + 0.96*x0 - 0.71*x1*x2*x4 + 1.11*x1*x3*x4 + 0.35*x2 + 0.28*x3*x4 - 0.75*x3</v>
      </c>
      <c r="X238" s="17">
        <f t="shared" si="36"/>
        <v>0</v>
      </c>
      <c r="Y238" s="17">
        <f t="shared" si="37"/>
        <v>0</v>
      </c>
      <c r="Z238" s="4">
        <f t="shared" si="38"/>
        <v>0</v>
      </c>
    </row>
  </sheetData>
  <mergeCells count="3">
    <mergeCell ref="C1:G1"/>
    <mergeCell ref="S1:W1"/>
    <mergeCell ref="K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D4A9D-726C-4F77-9C17-E9D396F5A2F8}">
  <dimension ref="A1:AH1291"/>
  <sheetViews>
    <sheetView topLeftCell="E1" workbookViewId="0">
      <selection activeCell="AB1" sqref="AB1"/>
    </sheetView>
  </sheetViews>
  <sheetFormatPr defaultRowHeight="15" x14ac:dyDescent="0.25"/>
  <cols>
    <col min="28" max="28" width="9.140625" style="12"/>
  </cols>
  <sheetData>
    <row r="1" spans="1:34" x14ac:dyDescent="0.25">
      <c r="A1" t="str">
        <f>B1&amp;"_"&amp;H1</f>
        <v>strogatz_vdp2_23654</v>
      </c>
      <c r="B1" t="s">
        <v>7</v>
      </c>
      <c r="C1" t="s">
        <v>143</v>
      </c>
      <c r="D1">
        <v>3600</v>
      </c>
      <c r="E1" t="s">
        <v>144</v>
      </c>
      <c r="F1">
        <v>1000000</v>
      </c>
      <c r="G1" t="s">
        <v>145</v>
      </c>
      <c r="H1">
        <v>23654</v>
      </c>
      <c r="I1" t="s">
        <v>146</v>
      </c>
      <c r="J1">
        <v>1E-3</v>
      </c>
      <c r="K1" t="s">
        <v>3</v>
      </c>
      <c r="L1">
        <v>1</v>
      </c>
      <c r="M1" t="s">
        <v>2</v>
      </c>
      <c r="N1">
        <v>0</v>
      </c>
      <c r="O1" t="s">
        <v>6</v>
      </c>
      <c r="P1">
        <v>3</v>
      </c>
      <c r="Q1" t="s">
        <v>0</v>
      </c>
      <c r="R1">
        <v>0.6</v>
      </c>
      <c r="S1" t="s">
        <v>141</v>
      </c>
      <c r="T1">
        <v>1</v>
      </c>
      <c r="U1" t="s">
        <v>142</v>
      </c>
      <c r="V1">
        <v>2</v>
      </c>
      <c r="W1" t="s">
        <v>140</v>
      </c>
      <c r="X1">
        <v>451</v>
      </c>
      <c r="Y1" t="s">
        <v>1</v>
      </c>
      <c r="Z1" t="s">
        <v>150</v>
      </c>
      <c r="AA1" t="s">
        <v>151</v>
      </c>
      <c r="AB1" s="12" t="s">
        <v>3431</v>
      </c>
      <c r="AC1" t="s">
        <v>424</v>
      </c>
      <c r="AD1" s="5">
        <v>9.9999999999999998E-17</v>
      </c>
      <c r="AE1" t="s">
        <v>5</v>
      </c>
      <c r="AF1">
        <v>1</v>
      </c>
      <c r="AG1" t="s">
        <v>4</v>
      </c>
      <c r="AH1">
        <v>0</v>
      </c>
    </row>
    <row r="2" spans="1:34" x14ac:dyDescent="0.25">
      <c r="A2" t="str">
        <f t="shared" ref="A2:A65" si="0">B2&amp;"_"&amp;H2</f>
        <v>feynman_I_12_1_23654</v>
      </c>
      <c r="B2" t="s">
        <v>26</v>
      </c>
      <c r="C2" t="s">
        <v>143</v>
      </c>
      <c r="D2">
        <v>3600</v>
      </c>
      <c r="E2" t="s">
        <v>144</v>
      </c>
      <c r="F2">
        <v>1000000</v>
      </c>
      <c r="G2" t="s">
        <v>145</v>
      </c>
      <c r="H2">
        <v>23654</v>
      </c>
      <c r="I2" t="s">
        <v>146</v>
      </c>
      <c r="J2">
        <v>1E-3</v>
      </c>
      <c r="K2" t="s">
        <v>3</v>
      </c>
      <c r="L2">
        <v>1</v>
      </c>
      <c r="M2" t="s">
        <v>2</v>
      </c>
      <c r="N2">
        <v>0</v>
      </c>
      <c r="O2" t="s">
        <v>6</v>
      </c>
      <c r="P2">
        <v>3</v>
      </c>
      <c r="Q2" t="s">
        <v>0</v>
      </c>
      <c r="R2">
        <v>2.4</v>
      </c>
      <c r="S2" t="s">
        <v>141</v>
      </c>
      <c r="T2">
        <v>1</v>
      </c>
      <c r="U2" t="s">
        <v>142</v>
      </c>
      <c r="V2">
        <v>2</v>
      </c>
      <c r="W2" t="s">
        <v>140</v>
      </c>
      <c r="X2">
        <v>519</v>
      </c>
      <c r="Y2" t="s">
        <v>1</v>
      </c>
      <c r="Z2" t="s">
        <v>2335</v>
      </c>
      <c r="AA2" t="s">
        <v>151</v>
      </c>
      <c r="AB2" s="12" t="s">
        <v>405</v>
      </c>
      <c r="AC2" t="s">
        <v>424</v>
      </c>
      <c r="AD2" s="5">
        <v>9.9999999999999998E-17</v>
      </c>
      <c r="AE2" t="s">
        <v>5</v>
      </c>
      <c r="AF2">
        <v>1</v>
      </c>
      <c r="AG2" t="s">
        <v>4</v>
      </c>
      <c r="AH2">
        <v>0</v>
      </c>
    </row>
    <row r="3" spans="1:34" x14ac:dyDescent="0.25">
      <c r="A3" t="str">
        <f t="shared" si="0"/>
        <v>feynman_I_34_27_23654</v>
      </c>
      <c r="B3" t="s">
        <v>23</v>
      </c>
      <c r="C3" t="s">
        <v>143</v>
      </c>
      <c r="D3">
        <v>3600</v>
      </c>
      <c r="E3" t="s">
        <v>144</v>
      </c>
      <c r="F3">
        <v>1000000</v>
      </c>
      <c r="G3" t="s">
        <v>145</v>
      </c>
      <c r="H3">
        <v>23654</v>
      </c>
      <c r="I3" t="s">
        <v>146</v>
      </c>
      <c r="J3">
        <v>1E-3</v>
      </c>
      <c r="K3" t="s">
        <v>3</v>
      </c>
      <c r="L3">
        <v>1</v>
      </c>
      <c r="M3" t="s">
        <v>2</v>
      </c>
      <c r="N3">
        <v>0</v>
      </c>
      <c r="O3" t="s">
        <v>6</v>
      </c>
      <c r="P3">
        <v>4</v>
      </c>
      <c r="Q3" t="s">
        <v>0</v>
      </c>
      <c r="R3">
        <v>2.4</v>
      </c>
      <c r="S3" t="s">
        <v>141</v>
      </c>
      <c r="T3">
        <v>1</v>
      </c>
      <c r="U3" t="s">
        <v>142</v>
      </c>
      <c r="V3">
        <v>2</v>
      </c>
      <c r="W3" t="s">
        <v>140</v>
      </c>
      <c r="X3">
        <v>520</v>
      </c>
      <c r="Y3" t="s">
        <v>1</v>
      </c>
      <c r="Z3" t="s">
        <v>2336</v>
      </c>
      <c r="AA3" t="s">
        <v>151</v>
      </c>
      <c r="AB3" s="12" t="s">
        <v>2337</v>
      </c>
      <c r="AC3" t="s">
        <v>424</v>
      </c>
      <c r="AD3" s="5">
        <v>9.9999999999999998E-17</v>
      </c>
      <c r="AE3" t="s">
        <v>5</v>
      </c>
      <c r="AF3">
        <v>1</v>
      </c>
      <c r="AG3" t="s">
        <v>4</v>
      </c>
      <c r="AH3">
        <v>2.9999999999999997E-8</v>
      </c>
    </row>
    <row r="4" spans="1:34" x14ac:dyDescent="0.25">
      <c r="A4" t="str">
        <f t="shared" si="0"/>
        <v>feynman_I_12_5_23654</v>
      </c>
      <c r="B4" t="s">
        <v>25</v>
      </c>
      <c r="C4" t="s">
        <v>143</v>
      </c>
      <c r="D4">
        <v>3600</v>
      </c>
      <c r="E4" t="s">
        <v>144</v>
      </c>
      <c r="F4">
        <v>1000000</v>
      </c>
      <c r="G4" t="s">
        <v>145</v>
      </c>
      <c r="H4">
        <v>23654</v>
      </c>
      <c r="I4" t="s">
        <v>146</v>
      </c>
      <c r="J4">
        <v>1E-3</v>
      </c>
      <c r="K4" t="s">
        <v>3</v>
      </c>
      <c r="L4">
        <v>1</v>
      </c>
      <c r="M4" t="s">
        <v>2</v>
      </c>
      <c r="N4">
        <v>0</v>
      </c>
      <c r="O4" t="s">
        <v>6</v>
      </c>
      <c r="P4">
        <v>3</v>
      </c>
      <c r="Q4" t="s">
        <v>0</v>
      </c>
      <c r="R4">
        <v>2.4</v>
      </c>
      <c r="S4" t="s">
        <v>141</v>
      </c>
      <c r="T4">
        <v>1</v>
      </c>
      <c r="U4" t="s">
        <v>142</v>
      </c>
      <c r="V4">
        <v>2</v>
      </c>
      <c r="W4" t="s">
        <v>140</v>
      </c>
      <c r="X4">
        <v>519</v>
      </c>
      <c r="Y4" t="s">
        <v>1</v>
      </c>
      <c r="Z4" t="s">
        <v>2335</v>
      </c>
      <c r="AA4" t="s">
        <v>151</v>
      </c>
      <c r="AB4" s="12" t="s">
        <v>405</v>
      </c>
      <c r="AC4" t="s">
        <v>424</v>
      </c>
      <c r="AD4" s="5">
        <v>9.9999999999999998E-17</v>
      </c>
      <c r="AE4" t="s">
        <v>5</v>
      </c>
      <c r="AF4">
        <v>1</v>
      </c>
      <c r="AG4" t="s">
        <v>4</v>
      </c>
      <c r="AH4">
        <v>0</v>
      </c>
    </row>
    <row r="5" spans="1:34" x14ac:dyDescent="0.25">
      <c r="A5" t="str">
        <f t="shared" si="0"/>
        <v>feynman_I_39_1_23654</v>
      </c>
      <c r="B5" t="s">
        <v>28</v>
      </c>
      <c r="C5" t="s">
        <v>143</v>
      </c>
      <c r="D5">
        <v>3600</v>
      </c>
      <c r="E5" t="s">
        <v>144</v>
      </c>
      <c r="F5">
        <v>1000000</v>
      </c>
      <c r="G5" t="s">
        <v>145</v>
      </c>
      <c r="H5">
        <v>23654</v>
      </c>
      <c r="I5" t="s">
        <v>146</v>
      </c>
      <c r="J5">
        <v>1E-3</v>
      </c>
      <c r="K5" t="s">
        <v>3</v>
      </c>
      <c r="L5">
        <v>1</v>
      </c>
      <c r="M5" t="s">
        <v>2</v>
      </c>
      <c r="N5">
        <v>0</v>
      </c>
      <c r="O5" t="s">
        <v>6</v>
      </c>
      <c r="P5">
        <v>4</v>
      </c>
      <c r="Q5" t="s">
        <v>0</v>
      </c>
      <c r="R5">
        <v>2.4</v>
      </c>
      <c r="S5" t="s">
        <v>141</v>
      </c>
      <c r="T5">
        <v>1</v>
      </c>
      <c r="U5" t="s">
        <v>142</v>
      </c>
      <c r="V5">
        <v>2</v>
      </c>
      <c r="W5" t="s">
        <v>140</v>
      </c>
      <c r="X5">
        <v>520</v>
      </c>
      <c r="Y5" t="s">
        <v>1</v>
      </c>
      <c r="Z5" t="s">
        <v>152</v>
      </c>
      <c r="AA5" t="s">
        <v>151</v>
      </c>
      <c r="AB5" s="12" t="s">
        <v>153</v>
      </c>
      <c r="AC5" t="s">
        <v>424</v>
      </c>
      <c r="AD5" s="5">
        <v>9.9999999999999998E-17</v>
      </c>
      <c r="AE5" t="s">
        <v>5</v>
      </c>
      <c r="AF5">
        <v>1</v>
      </c>
      <c r="AG5" t="s">
        <v>4</v>
      </c>
      <c r="AH5">
        <v>0</v>
      </c>
    </row>
    <row r="6" spans="1:34" x14ac:dyDescent="0.25">
      <c r="A6" t="str">
        <f t="shared" si="0"/>
        <v>feynman_III_12_43_23654</v>
      </c>
      <c r="B6" t="s">
        <v>22</v>
      </c>
      <c r="C6" t="s">
        <v>143</v>
      </c>
      <c r="D6">
        <v>3600</v>
      </c>
      <c r="E6" t="s">
        <v>144</v>
      </c>
      <c r="F6">
        <v>1000000</v>
      </c>
      <c r="G6" t="s">
        <v>145</v>
      </c>
      <c r="H6">
        <v>23654</v>
      </c>
      <c r="I6" t="s">
        <v>146</v>
      </c>
      <c r="J6">
        <v>1E-3</v>
      </c>
      <c r="K6" t="s">
        <v>3</v>
      </c>
      <c r="L6">
        <v>1</v>
      </c>
      <c r="M6" t="s">
        <v>2</v>
      </c>
      <c r="N6">
        <v>0</v>
      </c>
      <c r="O6" t="s">
        <v>6</v>
      </c>
      <c r="P6">
        <v>4</v>
      </c>
      <c r="Q6" t="s">
        <v>0</v>
      </c>
      <c r="R6">
        <v>2.5</v>
      </c>
      <c r="S6" t="s">
        <v>141</v>
      </c>
      <c r="T6">
        <v>1</v>
      </c>
      <c r="U6" t="s">
        <v>142</v>
      </c>
      <c r="V6">
        <v>2</v>
      </c>
      <c r="W6" t="s">
        <v>140</v>
      </c>
      <c r="X6">
        <v>520</v>
      </c>
      <c r="Y6" t="s">
        <v>1</v>
      </c>
      <c r="Z6" t="s">
        <v>2336</v>
      </c>
      <c r="AA6" t="s">
        <v>151</v>
      </c>
      <c r="AB6" s="12" t="s">
        <v>2337</v>
      </c>
      <c r="AC6" t="s">
        <v>424</v>
      </c>
      <c r="AD6" s="5">
        <v>9.9999999999999998E-17</v>
      </c>
      <c r="AE6" t="s">
        <v>5</v>
      </c>
      <c r="AF6">
        <v>1</v>
      </c>
      <c r="AG6" t="s">
        <v>4</v>
      </c>
      <c r="AH6">
        <v>2.9999999999999997E-8</v>
      </c>
    </row>
    <row r="7" spans="1:34" x14ac:dyDescent="0.25">
      <c r="A7" t="str">
        <f t="shared" si="0"/>
        <v>strogatz_glider1_23654</v>
      </c>
      <c r="B7" t="s">
        <v>14</v>
      </c>
      <c r="C7" t="s">
        <v>143</v>
      </c>
      <c r="D7">
        <v>3600</v>
      </c>
      <c r="E7" t="s">
        <v>144</v>
      </c>
      <c r="F7">
        <v>1000000</v>
      </c>
      <c r="G7" t="s">
        <v>145</v>
      </c>
      <c r="H7">
        <v>23654</v>
      </c>
      <c r="I7" t="s">
        <v>146</v>
      </c>
      <c r="J7">
        <v>1E-3</v>
      </c>
      <c r="K7" t="s">
        <v>3</v>
      </c>
      <c r="L7">
        <v>1</v>
      </c>
      <c r="M7" t="s">
        <v>2</v>
      </c>
      <c r="N7">
        <v>0</v>
      </c>
      <c r="O7" t="s">
        <v>6</v>
      </c>
      <c r="P7">
        <v>10</v>
      </c>
      <c r="Q7" t="s">
        <v>0</v>
      </c>
      <c r="R7">
        <v>3.9</v>
      </c>
      <c r="S7" t="s">
        <v>141</v>
      </c>
      <c r="T7">
        <v>1</v>
      </c>
      <c r="U7" t="s">
        <v>142</v>
      </c>
      <c r="V7">
        <v>6</v>
      </c>
      <c r="W7" t="s">
        <v>140</v>
      </c>
      <c r="X7">
        <v>2560</v>
      </c>
      <c r="Y7" t="s">
        <v>1</v>
      </c>
      <c r="Z7" t="s">
        <v>2338</v>
      </c>
      <c r="AA7" t="s">
        <v>151</v>
      </c>
      <c r="AB7" s="12" t="s">
        <v>2289</v>
      </c>
      <c r="AC7" t="s">
        <v>424</v>
      </c>
      <c r="AD7" s="5">
        <v>9.9999999999999998E-17</v>
      </c>
      <c r="AE7" t="s">
        <v>5</v>
      </c>
      <c r="AF7">
        <v>1</v>
      </c>
      <c r="AG7" t="s">
        <v>4</v>
      </c>
      <c r="AH7">
        <v>0</v>
      </c>
    </row>
    <row r="8" spans="1:34" x14ac:dyDescent="0.25">
      <c r="A8" t="str">
        <f t="shared" si="0"/>
        <v>feynman_I_29_4_23654</v>
      </c>
      <c r="B8" t="s">
        <v>27</v>
      </c>
      <c r="C8" t="s">
        <v>143</v>
      </c>
      <c r="D8">
        <v>3600</v>
      </c>
      <c r="E8" t="s">
        <v>144</v>
      </c>
      <c r="F8">
        <v>1000000</v>
      </c>
      <c r="G8" t="s">
        <v>145</v>
      </c>
      <c r="H8">
        <v>23654</v>
      </c>
      <c r="I8" t="s">
        <v>146</v>
      </c>
      <c r="J8">
        <v>1E-3</v>
      </c>
      <c r="K8" t="s">
        <v>3</v>
      </c>
      <c r="L8">
        <v>1</v>
      </c>
      <c r="M8" t="s">
        <v>2</v>
      </c>
      <c r="N8">
        <v>0</v>
      </c>
      <c r="O8" t="s">
        <v>6</v>
      </c>
      <c r="P8">
        <v>5</v>
      </c>
      <c r="Q8" t="s">
        <v>0</v>
      </c>
      <c r="R8">
        <v>3.7</v>
      </c>
      <c r="S8" t="s">
        <v>141</v>
      </c>
      <c r="T8">
        <v>1</v>
      </c>
      <c r="U8" t="s">
        <v>142</v>
      </c>
      <c r="V8">
        <v>2</v>
      </c>
      <c r="W8" t="s">
        <v>140</v>
      </c>
      <c r="X8">
        <v>798</v>
      </c>
      <c r="Y8" t="s">
        <v>1</v>
      </c>
      <c r="Z8" t="s">
        <v>2339</v>
      </c>
      <c r="AA8" t="s">
        <v>151</v>
      </c>
      <c r="AB8" s="12" t="s">
        <v>406</v>
      </c>
      <c r="AC8" t="s">
        <v>424</v>
      </c>
      <c r="AD8" s="5">
        <v>9.9999999999999998E-17</v>
      </c>
      <c r="AE8" t="s">
        <v>5</v>
      </c>
      <c r="AF8">
        <v>1</v>
      </c>
      <c r="AG8" t="s">
        <v>4</v>
      </c>
      <c r="AH8">
        <v>0</v>
      </c>
    </row>
    <row r="9" spans="1:34" x14ac:dyDescent="0.25">
      <c r="A9" t="str">
        <f t="shared" si="0"/>
        <v>feynman_I_25_13_23654</v>
      </c>
      <c r="B9" t="s">
        <v>24</v>
      </c>
      <c r="C9" t="s">
        <v>143</v>
      </c>
      <c r="D9">
        <v>3600</v>
      </c>
      <c r="E9" t="s">
        <v>144</v>
      </c>
      <c r="F9">
        <v>1000000</v>
      </c>
      <c r="G9" t="s">
        <v>145</v>
      </c>
      <c r="H9">
        <v>23654</v>
      </c>
      <c r="I9" t="s">
        <v>146</v>
      </c>
      <c r="J9">
        <v>1E-3</v>
      </c>
      <c r="K9" t="s">
        <v>3</v>
      </c>
      <c r="L9">
        <v>1</v>
      </c>
      <c r="M9" t="s">
        <v>2</v>
      </c>
      <c r="N9">
        <v>0</v>
      </c>
      <c r="O9" t="s">
        <v>6</v>
      </c>
      <c r="P9">
        <v>5</v>
      </c>
      <c r="Q9" t="s">
        <v>0</v>
      </c>
      <c r="R9">
        <v>3.9</v>
      </c>
      <c r="S9" t="s">
        <v>141</v>
      </c>
      <c r="T9">
        <v>1</v>
      </c>
      <c r="U9" t="s">
        <v>142</v>
      </c>
      <c r="V9">
        <v>2</v>
      </c>
      <c r="W9" t="s">
        <v>140</v>
      </c>
      <c r="X9">
        <v>798</v>
      </c>
      <c r="Y9" t="s">
        <v>1</v>
      </c>
      <c r="Z9" t="s">
        <v>2339</v>
      </c>
      <c r="AA9" t="s">
        <v>151</v>
      </c>
      <c r="AB9" s="12" t="s">
        <v>406</v>
      </c>
      <c r="AC9" t="s">
        <v>424</v>
      </c>
      <c r="AD9" s="5">
        <v>9.9999999999999998E-17</v>
      </c>
      <c r="AE9" t="s">
        <v>5</v>
      </c>
      <c r="AF9">
        <v>1</v>
      </c>
      <c r="AG9" t="s">
        <v>4</v>
      </c>
      <c r="AH9">
        <v>0</v>
      </c>
    </row>
    <row r="10" spans="1:34" x14ac:dyDescent="0.25">
      <c r="A10" t="str">
        <f t="shared" si="0"/>
        <v>feynman_II_8_31_23654</v>
      </c>
      <c r="B10" t="s">
        <v>31</v>
      </c>
      <c r="C10" t="s">
        <v>143</v>
      </c>
      <c r="D10">
        <v>3600</v>
      </c>
      <c r="E10" t="s">
        <v>144</v>
      </c>
      <c r="F10">
        <v>1000000</v>
      </c>
      <c r="G10" t="s">
        <v>145</v>
      </c>
      <c r="H10">
        <v>23654</v>
      </c>
      <c r="I10" t="s">
        <v>146</v>
      </c>
      <c r="J10">
        <v>1E-3</v>
      </c>
      <c r="K10" t="s">
        <v>3</v>
      </c>
      <c r="L10">
        <v>1</v>
      </c>
      <c r="M10" t="s">
        <v>2</v>
      </c>
      <c r="N10">
        <v>0</v>
      </c>
      <c r="O10" t="s">
        <v>6</v>
      </c>
      <c r="P10">
        <v>6</v>
      </c>
      <c r="Q10" t="s">
        <v>0</v>
      </c>
      <c r="R10">
        <v>7.1</v>
      </c>
      <c r="S10" t="s">
        <v>141</v>
      </c>
      <c r="T10">
        <v>1</v>
      </c>
      <c r="U10" t="s">
        <v>142</v>
      </c>
      <c r="V10">
        <v>3</v>
      </c>
      <c r="W10" t="s">
        <v>140</v>
      </c>
      <c r="X10">
        <v>1331</v>
      </c>
      <c r="Y10" t="s">
        <v>1</v>
      </c>
      <c r="Z10" t="s">
        <v>154</v>
      </c>
      <c r="AA10" t="s">
        <v>151</v>
      </c>
      <c r="AB10" s="12" t="s">
        <v>407</v>
      </c>
      <c r="AC10" t="s">
        <v>424</v>
      </c>
      <c r="AD10" s="5">
        <v>9.9999999999999998E-17</v>
      </c>
      <c r="AE10" t="s">
        <v>5</v>
      </c>
      <c r="AF10">
        <v>1</v>
      </c>
      <c r="AG10" t="s">
        <v>4</v>
      </c>
      <c r="AH10">
        <v>0</v>
      </c>
    </row>
    <row r="11" spans="1:34" x14ac:dyDescent="0.25">
      <c r="A11" t="str">
        <f t="shared" si="0"/>
        <v>feynman_I_14_4_23654</v>
      </c>
      <c r="B11" t="s">
        <v>30</v>
      </c>
      <c r="C11" t="s">
        <v>143</v>
      </c>
      <c r="D11">
        <v>3600</v>
      </c>
      <c r="E11" t="s">
        <v>144</v>
      </c>
      <c r="F11">
        <v>1000000</v>
      </c>
      <c r="G11" t="s">
        <v>145</v>
      </c>
      <c r="H11">
        <v>23654</v>
      </c>
      <c r="I11" t="s">
        <v>146</v>
      </c>
      <c r="J11">
        <v>1E-3</v>
      </c>
      <c r="K11" t="s">
        <v>3</v>
      </c>
      <c r="L11">
        <v>1</v>
      </c>
      <c r="M11" t="s">
        <v>2</v>
      </c>
      <c r="N11">
        <v>0</v>
      </c>
      <c r="O11" t="s">
        <v>6</v>
      </c>
      <c r="P11">
        <v>6</v>
      </c>
      <c r="Q11" t="s">
        <v>0</v>
      </c>
      <c r="R11">
        <v>7.1</v>
      </c>
      <c r="S11" t="s">
        <v>141</v>
      </c>
      <c r="T11">
        <v>1</v>
      </c>
      <c r="U11" t="s">
        <v>142</v>
      </c>
      <c r="V11">
        <v>3</v>
      </c>
      <c r="W11" t="s">
        <v>140</v>
      </c>
      <c r="X11">
        <v>1331</v>
      </c>
      <c r="Y11" t="s">
        <v>1</v>
      </c>
      <c r="Z11" t="s">
        <v>154</v>
      </c>
      <c r="AA11" t="s">
        <v>151</v>
      </c>
      <c r="AB11" s="12" t="s">
        <v>407</v>
      </c>
      <c r="AC11" t="s">
        <v>424</v>
      </c>
      <c r="AD11" s="5">
        <v>9.9999999999999998E-17</v>
      </c>
      <c r="AE11" t="s">
        <v>5</v>
      </c>
      <c r="AF11">
        <v>1</v>
      </c>
      <c r="AG11" t="s">
        <v>4</v>
      </c>
      <c r="AH11">
        <v>0</v>
      </c>
    </row>
    <row r="12" spans="1:34" x14ac:dyDescent="0.25">
      <c r="A12" t="str">
        <f t="shared" si="0"/>
        <v>feynman_II_27_18_23654</v>
      </c>
      <c r="B12" t="s">
        <v>32</v>
      </c>
      <c r="C12" t="s">
        <v>143</v>
      </c>
      <c r="D12">
        <v>3600</v>
      </c>
      <c r="E12" t="s">
        <v>144</v>
      </c>
      <c r="F12">
        <v>1000000</v>
      </c>
      <c r="G12" t="s">
        <v>145</v>
      </c>
      <c r="H12">
        <v>23654</v>
      </c>
      <c r="I12" t="s">
        <v>146</v>
      </c>
      <c r="J12">
        <v>1E-3</v>
      </c>
      <c r="K12" t="s">
        <v>3</v>
      </c>
      <c r="L12">
        <v>1</v>
      </c>
      <c r="M12" t="s">
        <v>2</v>
      </c>
      <c r="N12">
        <v>0</v>
      </c>
      <c r="O12" t="s">
        <v>6</v>
      </c>
      <c r="P12">
        <v>5</v>
      </c>
      <c r="Q12" t="s">
        <v>0</v>
      </c>
      <c r="R12">
        <v>5.0999999999999996</v>
      </c>
      <c r="S12" t="s">
        <v>141</v>
      </c>
      <c r="T12">
        <v>1</v>
      </c>
      <c r="U12" t="s">
        <v>142</v>
      </c>
      <c r="V12">
        <v>3</v>
      </c>
      <c r="W12" t="s">
        <v>140</v>
      </c>
      <c r="X12">
        <v>1060</v>
      </c>
      <c r="Y12" t="s">
        <v>1</v>
      </c>
      <c r="Z12" t="s">
        <v>2340</v>
      </c>
      <c r="AA12" t="s">
        <v>151</v>
      </c>
      <c r="AB12" s="12" t="s">
        <v>408</v>
      </c>
      <c r="AC12" t="s">
        <v>424</v>
      </c>
      <c r="AD12" s="5">
        <v>9.9999999999999998E-17</v>
      </c>
      <c r="AE12" t="s">
        <v>5</v>
      </c>
      <c r="AF12">
        <v>1</v>
      </c>
      <c r="AG12" t="s">
        <v>4</v>
      </c>
      <c r="AH12">
        <v>0</v>
      </c>
    </row>
    <row r="13" spans="1:34" x14ac:dyDescent="0.25">
      <c r="A13" t="str">
        <f t="shared" si="0"/>
        <v>feynman_I_43_31_23654</v>
      </c>
      <c r="B13" t="s">
        <v>61</v>
      </c>
      <c r="C13" t="s">
        <v>143</v>
      </c>
      <c r="D13">
        <v>3600</v>
      </c>
      <c r="E13" t="s">
        <v>144</v>
      </c>
      <c r="F13">
        <v>1000000</v>
      </c>
      <c r="G13" t="s">
        <v>145</v>
      </c>
      <c r="H13">
        <v>23654</v>
      </c>
      <c r="I13" t="s">
        <v>146</v>
      </c>
      <c r="J13">
        <v>1E-3</v>
      </c>
      <c r="K13" t="s">
        <v>3</v>
      </c>
      <c r="L13">
        <v>1</v>
      </c>
      <c r="M13" t="s">
        <v>2</v>
      </c>
      <c r="N13">
        <v>0</v>
      </c>
      <c r="O13" t="s">
        <v>6</v>
      </c>
      <c r="P13">
        <v>4</v>
      </c>
      <c r="Q13" t="s">
        <v>0</v>
      </c>
      <c r="R13">
        <v>5.6</v>
      </c>
      <c r="S13" t="s">
        <v>141</v>
      </c>
      <c r="T13">
        <v>1</v>
      </c>
      <c r="U13" t="s">
        <v>142</v>
      </c>
      <c r="V13">
        <v>3</v>
      </c>
      <c r="W13" t="s">
        <v>140</v>
      </c>
      <c r="X13">
        <v>1133</v>
      </c>
      <c r="Y13" t="s">
        <v>1</v>
      </c>
      <c r="Z13" t="s">
        <v>2341</v>
      </c>
      <c r="AA13" t="s">
        <v>151</v>
      </c>
      <c r="AB13" s="12" t="s">
        <v>409</v>
      </c>
      <c r="AC13" t="s">
        <v>424</v>
      </c>
      <c r="AD13" s="5">
        <v>9.9999999999999998E-17</v>
      </c>
      <c r="AE13" t="s">
        <v>5</v>
      </c>
      <c r="AF13">
        <v>1</v>
      </c>
      <c r="AG13" t="s">
        <v>4</v>
      </c>
      <c r="AH13">
        <v>0</v>
      </c>
    </row>
    <row r="14" spans="1:34" x14ac:dyDescent="0.25">
      <c r="A14" t="str">
        <f t="shared" si="0"/>
        <v>feynman_II_34_2_23654</v>
      </c>
      <c r="B14" t="s">
        <v>52</v>
      </c>
      <c r="C14" t="s">
        <v>143</v>
      </c>
      <c r="D14">
        <v>3600</v>
      </c>
      <c r="E14" t="s">
        <v>144</v>
      </c>
      <c r="F14">
        <v>1000000</v>
      </c>
      <c r="G14" t="s">
        <v>145</v>
      </c>
      <c r="H14">
        <v>23654</v>
      </c>
      <c r="I14" t="s">
        <v>146</v>
      </c>
      <c r="J14">
        <v>1E-3</v>
      </c>
      <c r="K14" t="s">
        <v>3</v>
      </c>
      <c r="L14">
        <v>1</v>
      </c>
      <c r="M14" t="s">
        <v>2</v>
      </c>
      <c r="N14">
        <v>0</v>
      </c>
      <c r="O14" t="s">
        <v>6</v>
      </c>
      <c r="P14">
        <v>5</v>
      </c>
      <c r="Q14" t="s">
        <v>0</v>
      </c>
      <c r="R14">
        <v>6.3</v>
      </c>
      <c r="S14" t="s">
        <v>141</v>
      </c>
      <c r="T14">
        <v>1</v>
      </c>
      <c r="U14" t="s">
        <v>142</v>
      </c>
      <c r="V14">
        <v>3</v>
      </c>
      <c r="W14" t="s">
        <v>140</v>
      </c>
      <c r="X14">
        <v>1274</v>
      </c>
      <c r="Y14" t="s">
        <v>1</v>
      </c>
      <c r="Z14" t="s">
        <v>155</v>
      </c>
      <c r="AA14" t="s">
        <v>151</v>
      </c>
      <c r="AB14" s="12" t="s">
        <v>156</v>
      </c>
      <c r="AC14" t="s">
        <v>424</v>
      </c>
      <c r="AD14" s="5">
        <v>9.9999999999999998E-17</v>
      </c>
      <c r="AE14" t="s">
        <v>5</v>
      </c>
      <c r="AF14">
        <v>1</v>
      </c>
      <c r="AG14" t="s">
        <v>4</v>
      </c>
      <c r="AH14">
        <v>0</v>
      </c>
    </row>
    <row r="15" spans="1:34" x14ac:dyDescent="0.25">
      <c r="A15" t="str">
        <f t="shared" si="0"/>
        <v>feynman_I_14_3_23654</v>
      </c>
      <c r="B15" t="s">
        <v>62</v>
      </c>
      <c r="C15" t="s">
        <v>143</v>
      </c>
      <c r="D15">
        <v>3600</v>
      </c>
      <c r="E15" t="s">
        <v>144</v>
      </c>
      <c r="F15">
        <v>1000000</v>
      </c>
      <c r="G15" t="s">
        <v>145</v>
      </c>
      <c r="H15">
        <v>23654</v>
      </c>
      <c r="I15" t="s">
        <v>146</v>
      </c>
      <c r="J15">
        <v>1E-3</v>
      </c>
      <c r="K15" t="s">
        <v>3</v>
      </c>
      <c r="L15">
        <v>1</v>
      </c>
      <c r="M15" t="s">
        <v>2</v>
      </c>
      <c r="N15">
        <v>0</v>
      </c>
      <c r="O15" t="s">
        <v>6</v>
      </c>
      <c r="P15">
        <v>4</v>
      </c>
      <c r="Q15" t="s">
        <v>0</v>
      </c>
      <c r="R15">
        <v>5.9</v>
      </c>
      <c r="S15" t="s">
        <v>141</v>
      </c>
      <c r="T15">
        <v>1</v>
      </c>
      <c r="U15" t="s">
        <v>142</v>
      </c>
      <c r="V15">
        <v>3</v>
      </c>
      <c r="W15" t="s">
        <v>140</v>
      </c>
      <c r="X15">
        <v>1133</v>
      </c>
      <c r="Y15" t="s">
        <v>1</v>
      </c>
      <c r="Z15" t="s">
        <v>2341</v>
      </c>
      <c r="AA15" t="s">
        <v>151</v>
      </c>
      <c r="AB15" s="12" t="s">
        <v>409</v>
      </c>
      <c r="AC15" t="s">
        <v>424</v>
      </c>
      <c r="AD15" s="5">
        <v>9.9999999999999998E-17</v>
      </c>
      <c r="AE15" t="s">
        <v>5</v>
      </c>
      <c r="AF15">
        <v>1</v>
      </c>
      <c r="AG15" t="s">
        <v>4</v>
      </c>
      <c r="AH15">
        <v>0</v>
      </c>
    </row>
    <row r="16" spans="1:34" x14ac:dyDescent="0.25">
      <c r="A16" t="str">
        <f t="shared" si="0"/>
        <v>feynman_II_34_29a_23654</v>
      </c>
      <c r="B16" t="s">
        <v>60</v>
      </c>
      <c r="C16" t="s">
        <v>143</v>
      </c>
      <c r="D16">
        <v>3600</v>
      </c>
      <c r="E16" t="s">
        <v>144</v>
      </c>
      <c r="F16">
        <v>1000000</v>
      </c>
      <c r="G16" t="s">
        <v>145</v>
      </c>
      <c r="H16">
        <v>23654</v>
      </c>
      <c r="I16" t="s">
        <v>146</v>
      </c>
      <c r="J16">
        <v>1E-3</v>
      </c>
      <c r="K16" t="s">
        <v>3</v>
      </c>
      <c r="L16">
        <v>1</v>
      </c>
      <c r="M16" t="s">
        <v>2</v>
      </c>
      <c r="N16">
        <v>0</v>
      </c>
      <c r="O16" t="s">
        <v>6</v>
      </c>
      <c r="P16">
        <v>7</v>
      </c>
      <c r="Q16" t="s">
        <v>0</v>
      </c>
      <c r="R16">
        <v>7.8</v>
      </c>
      <c r="S16" t="s">
        <v>141</v>
      </c>
      <c r="T16">
        <v>1</v>
      </c>
      <c r="U16" t="s">
        <v>142</v>
      </c>
      <c r="V16">
        <v>3</v>
      </c>
      <c r="W16" t="s">
        <v>140</v>
      </c>
      <c r="X16">
        <v>1543</v>
      </c>
      <c r="Y16" t="s">
        <v>1</v>
      </c>
      <c r="Z16" t="s">
        <v>2342</v>
      </c>
      <c r="AA16" t="s">
        <v>151</v>
      </c>
      <c r="AB16" s="12" t="s">
        <v>2343</v>
      </c>
      <c r="AC16" t="s">
        <v>424</v>
      </c>
      <c r="AD16" s="5">
        <v>9.9999999999999998E-17</v>
      </c>
      <c r="AE16" t="s">
        <v>5</v>
      </c>
      <c r="AF16">
        <v>1</v>
      </c>
      <c r="AG16" t="s">
        <v>4</v>
      </c>
      <c r="AH16">
        <v>1E-8</v>
      </c>
    </row>
    <row r="17" spans="1:34" x14ac:dyDescent="0.25">
      <c r="A17" t="str">
        <f t="shared" si="0"/>
        <v>feynman_II_3_24_23654</v>
      </c>
      <c r="B17" t="s">
        <v>35</v>
      </c>
      <c r="C17" t="s">
        <v>143</v>
      </c>
      <c r="D17">
        <v>3600</v>
      </c>
      <c r="E17" t="s">
        <v>144</v>
      </c>
      <c r="F17">
        <v>1000000</v>
      </c>
      <c r="G17" t="s">
        <v>145</v>
      </c>
      <c r="H17">
        <v>23654</v>
      </c>
      <c r="I17" t="s">
        <v>146</v>
      </c>
      <c r="J17">
        <v>1E-3</v>
      </c>
      <c r="K17" t="s">
        <v>3</v>
      </c>
      <c r="L17">
        <v>1</v>
      </c>
      <c r="M17" t="s">
        <v>2</v>
      </c>
      <c r="N17">
        <v>0</v>
      </c>
      <c r="O17" t="s">
        <v>6</v>
      </c>
      <c r="P17">
        <v>6</v>
      </c>
      <c r="Q17" t="s">
        <v>0</v>
      </c>
      <c r="R17">
        <v>9</v>
      </c>
      <c r="S17" t="s">
        <v>141</v>
      </c>
      <c r="T17">
        <v>1</v>
      </c>
      <c r="U17" t="s">
        <v>142</v>
      </c>
      <c r="V17">
        <v>3</v>
      </c>
      <c r="W17" t="s">
        <v>140</v>
      </c>
      <c r="X17">
        <v>1659</v>
      </c>
      <c r="Y17" t="s">
        <v>1</v>
      </c>
      <c r="Z17" t="s">
        <v>2344</v>
      </c>
      <c r="AA17" t="s">
        <v>151</v>
      </c>
      <c r="AB17" s="12" t="s">
        <v>2345</v>
      </c>
      <c r="AC17" t="s">
        <v>424</v>
      </c>
      <c r="AD17" s="5">
        <v>9.9999999999999998E-17</v>
      </c>
      <c r="AE17" t="s">
        <v>5</v>
      </c>
      <c r="AF17">
        <v>1</v>
      </c>
      <c r="AG17" t="s">
        <v>4</v>
      </c>
      <c r="AH17">
        <v>0</v>
      </c>
    </row>
    <row r="18" spans="1:34" x14ac:dyDescent="0.25">
      <c r="A18" t="str">
        <f t="shared" si="0"/>
        <v>feynman_II_34_2a_23654</v>
      </c>
      <c r="B18" t="s">
        <v>55</v>
      </c>
      <c r="C18" t="s">
        <v>143</v>
      </c>
      <c r="D18">
        <v>3600</v>
      </c>
      <c r="E18" t="s">
        <v>144</v>
      </c>
      <c r="F18">
        <v>1000000</v>
      </c>
      <c r="G18" t="s">
        <v>145</v>
      </c>
      <c r="H18">
        <v>23654</v>
      </c>
      <c r="I18" t="s">
        <v>146</v>
      </c>
      <c r="J18">
        <v>1E-3</v>
      </c>
      <c r="K18" t="s">
        <v>3</v>
      </c>
      <c r="L18">
        <v>1</v>
      </c>
      <c r="M18" t="s">
        <v>2</v>
      </c>
      <c r="N18">
        <v>0</v>
      </c>
      <c r="O18" t="s">
        <v>6</v>
      </c>
      <c r="P18">
        <v>7</v>
      </c>
      <c r="Q18" t="s">
        <v>0</v>
      </c>
      <c r="R18">
        <v>7.8</v>
      </c>
      <c r="S18" t="s">
        <v>141</v>
      </c>
      <c r="T18">
        <v>1</v>
      </c>
      <c r="U18" t="s">
        <v>142</v>
      </c>
      <c r="V18">
        <v>3</v>
      </c>
      <c r="W18" t="s">
        <v>140</v>
      </c>
      <c r="X18">
        <v>1543</v>
      </c>
      <c r="Y18" t="s">
        <v>1</v>
      </c>
      <c r="Z18" t="s">
        <v>2346</v>
      </c>
      <c r="AA18" t="s">
        <v>151</v>
      </c>
      <c r="AB18" s="12" t="s">
        <v>2347</v>
      </c>
      <c r="AC18" t="s">
        <v>424</v>
      </c>
      <c r="AD18" s="5">
        <v>9.9999999999999998E-17</v>
      </c>
      <c r="AE18" t="s">
        <v>5</v>
      </c>
      <c r="AF18">
        <v>1</v>
      </c>
      <c r="AG18" t="s">
        <v>4</v>
      </c>
      <c r="AH18">
        <v>1E-8</v>
      </c>
    </row>
    <row r="19" spans="1:34" x14ac:dyDescent="0.25">
      <c r="A19" t="str">
        <f t="shared" si="0"/>
        <v>feynman_III_7_38_23654</v>
      </c>
      <c r="B19" t="s">
        <v>65</v>
      </c>
      <c r="C19" t="s">
        <v>143</v>
      </c>
      <c r="D19">
        <v>3600</v>
      </c>
      <c r="E19" t="s">
        <v>144</v>
      </c>
      <c r="F19">
        <v>1000000</v>
      </c>
      <c r="G19" t="s">
        <v>145</v>
      </c>
      <c r="H19">
        <v>23654</v>
      </c>
      <c r="I19" t="s">
        <v>146</v>
      </c>
      <c r="J19">
        <v>1E-3</v>
      </c>
      <c r="K19" t="s">
        <v>3</v>
      </c>
      <c r="L19">
        <v>1</v>
      </c>
      <c r="M19" t="s">
        <v>2</v>
      </c>
      <c r="N19">
        <v>0</v>
      </c>
      <c r="O19" t="s">
        <v>6</v>
      </c>
      <c r="P19">
        <v>7</v>
      </c>
      <c r="Q19" t="s">
        <v>0</v>
      </c>
      <c r="R19">
        <v>8.1</v>
      </c>
      <c r="S19" t="s">
        <v>141</v>
      </c>
      <c r="T19">
        <v>1</v>
      </c>
      <c r="U19" t="s">
        <v>142</v>
      </c>
      <c r="V19">
        <v>3</v>
      </c>
      <c r="W19" t="s">
        <v>140</v>
      </c>
      <c r="X19">
        <v>1631</v>
      </c>
      <c r="Y19" t="s">
        <v>1</v>
      </c>
      <c r="Z19" t="s">
        <v>2348</v>
      </c>
      <c r="AA19" t="s">
        <v>151</v>
      </c>
      <c r="AB19" s="12" t="s">
        <v>2349</v>
      </c>
      <c r="AC19" t="s">
        <v>424</v>
      </c>
      <c r="AD19" s="5">
        <v>9.9999999999999998E-17</v>
      </c>
      <c r="AE19" t="s">
        <v>5</v>
      </c>
      <c r="AF19">
        <v>1</v>
      </c>
      <c r="AG19" t="s">
        <v>4</v>
      </c>
      <c r="AH19">
        <v>2E-8</v>
      </c>
    </row>
    <row r="20" spans="1:34" x14ac:dyDescent="0.25">
      <c r="A20" t="str">
        <f t="shared" si="0"/>
        <v>feynman_II_38_14_23654</v>
      </c>
      <c r="B20" t="s">
        <v>29</v>
      </c>
      <c r="C20" t="s">
        <v>143</v>
      </c>
      <c r="D20">
        <v>3600</v>
      </c>
      <c r="E20" t="s">
        <v>144</v>
      </c>
      <c r="F20">
        <v>1000000</v>
      </c>
      <c r="G20" t="s">
        <v>145</v>
      </c>
      <c r="H20">
        <v>23654</v>
      </c>
      <c r="I20" t="s">
        <v>146</v>
      </c>
      <c r="J20">
        <v>1E-3</v>
      </c>
      <c r="K20" t="s">
        <v>3</v>
      </c>
      <c r="L20">
        <v>1</v>
      </c>
      <c r="M20" t="s">
        <v>2</v>
      </c>
      <c r="N20">
        <v>0</v>
      </c>
      <c r="O20" t="s">
        <v>6</v>
      </c>
      <c r="P20">
        <v>10</v>
      </c>
      <c r="Q20" t="s">
        <v>0</v>
      </c>
      <c r="R20">
        <v>7.8</v>
      </c>
      <c r="S20" t="s">
        <v>141</v>
      </c>
      <c r="T20">
        <v>1</v>
      </c>
      <c r="U20" t="s">
        <v>142</v>
      </c>
      <c r="V20">
        <v>3</v>
      </c>
      <c r="W20" t="s">
        <v>140</v>
      </c>
      <c r="X20">
        <v>1506</v>
      </c>
      <c r="Y20" t="s">
        <v>1</v>
      </c>
      <c r="Z20" t="s">
        <v>157</v>
      </c>
      <c r="AA20" t="s">
        <v>151</v>
      </c>
      <c r="AB20" s="12" t="s">
        <v>3432</v>
      </c>
      <c r="AC20" t="s">
        <v>424</v>
      </c>
      <c r="AD20" s="5">
        <v>9.9999999999999998E-17</v>
      </c>
      <c r="AE20" t="s">
        <v>5</v>
      </c>
      <c r="AF20">
        <v>1</v>
      </c>
      <c r="AG20" t="s">
        <v>4</v>
      </c>
      <c r="AH20">
        <v>0</v>
      </c>
    </row>
    <row r="21" spans="1:34" x14ac:dyDescent="0.25">
      <c r="A21" t="str">
        <f t="shared" si="0"/>
        <v>feynman_II_4_23_23654</v>
      </c>
      <c r="B21" t="s">
        <v>70</v>
      </c>
      <c r="C21" t="s">
        <v>143</v>
      </c>
      <c r="D21">
        <v>3600</v>
      </c>
      <c r="E21" t="s">
        <v>144</v>
      </c>
      <c r="F21">
        <v>1000000</v>
      </c>
      <c r="G21" t="s">
        <v>145</v>
      </c>
      <c r="H21">
        <v>23654</v>
      </c>
      <c r="I21" t="s">
        <v>146</v>
      </c>
      <c r="J21">
        <v>1E-3</v>
      </c>
      <c r="K21" t="s">
        <v>3</v>
      </c>
      <c r="L21">
        <v>1</v>
      </c>
      <c r="M21" t="s">
        <v>2</v>
      </c>
      <c r="N21">
        <v>0</v>
      </c>
      <c r="O21" t="s">
        <v>6</v>
      </c>
      <c r="P21">
        <v>9</v>
      </c>
      <c r="Q21" t="s">
        <v>0</v>
      </c>
      <c r="R21">
        <v>8.9</v>
      </c>
      <c r="S21" t="s">
        <v>141</v>
      </c>
      <c r="T21">
        <v>1</v>
      </c>
      <c r="U21" t="s">
        <v>142</v>
      </c>
      <c r="V21">
        <v>3</v>
      </c>
      <c r="W21" t="s">
        <v>140</v>
      </c>
      <c r="X21">
        <v>1776</v>
      </c>
      <c r="Y21" t="s">
        <v>1</v>
      </c>
      <c r="Z21" t="s">
        <v>2350</v>
      </c>
      <c r="AA21" t="s">
        <v>151</v>
      </c>
      <c r="AB21" s="12" t="s">
        <v>2351</v>
      </c>
      <c r="AC21" t="s">
        <v>424</v>
      </c>
      <c r="AD21" s="5">
        <v>9.9999999999999998E-17</v>
      </c>
      <c r="AE21" t="s">
        <v>5</v>
      </c>
      <c r="AF21">
        <v>1</v>
      </c>
      <c r="AG21" t="s">
        <v>4</v>
      </c>
      <c r="AH21">
        <v>0</v>
      </c>
    </row>
    <row r="22" spans="1:34" x14ac:dyDescent="0.25">
      <c r="A22" t="str">
        <f t="shared" si="0"/>
        <v>feynman_I_18_12_23654</v>
      </c>
      <c r="B22" t="s">
        <v>67</v>
      </c>
      <c r="C22" t="s">
        <v>143</v>
      </c>
      <c r="D22">
        <v>3600</v>
      </c>
      <c r="E22" t="s">
        <v>144</v>
      </c>
      <c r="F22">
        <v>1000000</v>
      </c>
      <c r="G22" t="s">
        <v>145</v>
      </c>
      <c r="H22">
        <v>23654</v>
      </c>
      <c r="I22" t="s">
        <v>146</v>
      </c>
      <c r="J22">
        <v>1E-3</v>
      </c>
      <c r="K22" t="s">
        <v>3</v>
      </c>
      <c r="L22">
        <v>1</v>
      </c>
      <c r="M22" t="s">
        <v>2</v>
      </c>
      <c r="N22">
        <v>0</v>
      </c>
      <c r="O22" t="s">
        <v>6</v>
      </c>
      <c r="P22">
        <v>5</v>
      </c>
      <c r="Q22" t="s">
        <v>0</v>
      </c>
      <c r="R22">
        <v>11.6</v>
      </c>
      <c r="S22" t="s">
        <v>141</v>
      </c>
      <c r="T22">
        <v>1</v>
      </c>
      <c r="U22" t="s">
        <v>142</v>
      </c>
      <c r="V22">
        <v>4</v>
      </c>
      <c r="W22" t="s">
        <v>140</v>
      </c>
      <c r="X22">
        <v>2358</v>
      </c>
      <c r="Y22" t="s">
        <v>1</v>
      </c>
      <c r="Z22" t="s">
        <v>2352</v>
      </c>
      <c r="AA22" t="s">
        <v>151</v>
      </c>
      <c r="AB22" s="12" t="s">
        <v>410</v>
      </c>
      <c r="AC22" t="s">
        <v>424</v>
      </c>
      <c r="AD22" s="5">
        <v>9.9999999999999998E-17</v>
      </c>
      <c r="AE22" t="s">
        <v>5</v>
      </c>
      <c r="AF22">
        <v>1</v>
      </c>
      <c r="AG22" t="s">
        <v>4</v>
      </c>
      <c r="AH22">
        <v>0</v>
      </c>
    </row>
    <row r="23" spans="1:34" x14ac:dyDescent="0.25">
      <c r="A23" t="str">
        <f t="shared" si="0"/>
        <v>feynman_III_15_27_23654</v>
      </c>
      <c r="B23" t="s">
        <v>48</v>
      </c>
      <c r="C23" t="s">
        <v>143</v>
      </c>
      <c r="D23">
        <v>3600</v>
      </c>
      <c r="E23" t="s">
        <v>144</v>
      </c>
      <c r="F23">
        <v>1000000</v>
      </c>
      <c r="G23" t="s">
        <v>145</v>
      </c>
      <c r="H23">
        <v>23654</v>
      </c>
      <c r="I23" t="s">
        <v>146</v>
      </c>
      <c r="J23">
        <v>1E-3</v>
      </c>
      <c r="K23" t="s">
        <v>3</v>
      </c>
      <c r="L23">
        <v>1</v>
      </c>
      <c r="M23" t="s">
        <v>2</v>
      </c>
      <c r="N23">
        <v>0</v>
      </c>
      <c r="O23" t="s">
        <v>6</v>
      </c>
      <c r="P23">
        <v>9</v>
      </c>
      <c r="Q23" t="s">
        <v>0</v>
      </c>
      <c r="R23">
        <v>9.1999999999999993</v>
      </c>
      <c r="S23" t="s">
        <v>141</v>
      </c>
      <c r="T23">
        <v>1</v>
      </c>
      <c r="U23" t="s">
        <v>142</v>
      </c>
      <c r="V23">
        <v>3</v>
      </c>
      <c r="W23" t="s">
        <v>140</v>
      </c>
      <c r="X23">
        <v>1860</v>
      </c>
      <c r="Y23" t="s">
        <v>1</v>
      </c>
      <c r="Z23" t="s">
        <v>2353</v>
      </c>
      <c r="AA23" t="s">
        <v>151</v>
      </c>
      <c r="AB23" s="12" t="s">
        <v>2354</v>
      </c>
      <c r="AC23" t="s">
        <v>424</v>
      </c>
      <c r="AD23" s="5">
        <v>9.9999999999999998E-17</v>
      </c>
      <c r="AE23" t="s">
        <v>5</v>
      </c>
      <c r="AF23">
        <v>1</v>
      </c>
      <c r="AG23" t="s">
        <v>4</v>
      </c>
      <c r="AH23">
        <v>0</v>
      </c>
    </row>
    <row r="24" spans="1:34" x14ac:dyDescent="0.25">
      <c r="A24" t="str">
        <f t="shared" si="0"/>
        <v>feynman_II_37_1_23654</v>
      </c>
      <c r="B24" t="s">
        <v>64</v>
      </c>
      <c r="C24" t="s">
        <v>143</v>
      </c>
      <c r="D24">
        <v>3600</v>
      </c>
      <c r="E24" t="s">
        <v>144</v>
      </c>
      <c r="F24">
        <v>1000000</v>
      </c>
      <c r="G24" t="s">
        <v>145</v>
      </c>
      <c r="H24">
        <v>23654</v>
      </c>
      <c r="I24" t="s">
        <v>146</v>
      </c>
      <c r="J24">
        <v>1E-3</v>
      </c>
      <c r="K24" t="s">
        <v>3</v>
      </c>
      <c r="L24">
        <v>1</v>
      </c>
      <c r="M24" t="s">
        <v>2</v>
      </c>
      <c r="N24">
        <v>0</v>
      </c>
      <c r="O24" t="s">
        <v>6</v>
      </c>
      <c r="P24">
        <v>6</v>
      </c>
      <c r="Q24" t="s">
        <v>0</v>
      </c>
      <c r="R24">
        <v>11.4</v>
      </c>
      <c r="S24" t="s">
        <v>141</v>
      </c>
      <c r="T24">
        <v>1</v>
      </c>
      <c r="U24" t="s">
        <v>142</v>
      </c>
      <c r="V24">
        <v>4</v>
      </c>
      <c r="W24" t="s">
        <v>140</v>
      </c>
      <c r="X24">
        <v>2171</v>
      </c>
      <c r="Y24" t="s">
        <v>1</v>
      </c>
      <c r="Z24" t="s">
        <v>2355</v>
      </c>
      <c r="AA24" t="s">
        <v>151</v>
      </c>
      <c r="AB24" s="12" t="s">
        <v>2290</v>
      </c>
      <c r="AC24" t="s">
        <v>424</v>
      </c>
      <c r="AD24" s="5">
        <v>9.9999999999999998E-17</v>
      </c>
      <c r="AE24" t="s">
        <v>5</v>
      </c>
      <c r="AF24">
        <v>1</v>
      </c>
      <c r="AG24" t="s">
        <v>4</v>
      </c>
      <c r="AH24">
        <v>0</v>
      </c>
    </row>
    <row r="25" spans="1:34" x14ac:dyDescent="0.25">
      <c r="A25" t="str">
        <f t="shared" si="0"/>
        <v>feynman_I_47_23_23654</v>
      </c>
      <c r="B25" t="s">
        <v>43</v>
      </c>
      <c r="C25" t="s">
        <v>143</v>
      </c>
      <c r="D25">
        <v>3600</v>
      </c>
      <c r="E25" t="s">
        <v>144</v>
      </c>
      <c r="F25">
        <v>1000000</v>
      </c>
      <c r="G25" t="s">
        <v>145</v>
      </c>
      <c r="H25">
        <v>23654</v>
      </c>
      <c r="I25" t="s">
        <v>146</v>
      </c>
      <c r="J25">
        <v>1E-3</v>
      </c>
      <c r="K25" t="s">
        <v>3</v>
      </c>
      <c r="L25">
        <v>1</v>
      </c>
      <c r="M25" t="s">
        <v>2</v>
      </c>
      <c r="N25">
        <v>0</v>
      </c>
      <c r="O25" t="s">
        <v>6</v>
      </c>
      <c r="P25">
        <v>8</v>
      </c>
      <c r="Q25" t="s">
        <v>0</v>
      </c>
      <c r="R25">
        <v>12.5</v>
      </c>
      <c r="S25" t="s">
        <v>141</v>
      </c>
      <c r="T25">
        <v>1</v>
      </c>
      <c r="U25" t="s">
        <v>142</v>
      </c>
      <c r="V25">
        <v>4</v>
      </c>
      <c r="W25" t="s">
        <v>140</v>
      </c>
      <c r="X25">
        <v>2421</v>
      </c>
      <c r="Y25" t="s">
        <v>1</v>
      </c>
      <c r="Z25" t="s">
        <v>2356</v>
      </c>
      <c r="AA25" t="s">
        <v>151</v>
      </c>
      <c r="AB25" s="12" t="s">
        <v>411</v>
      </c>
      <c r="AC25" t="s">
        <v>424</v>
      </c>
      <c r="AD25" s="5">
        <v>9.9999999999999998E-17</v>
      </c>
      <c r="AE25" t="s">
        <v>5</v>
      </c>
      <c r="AF25">
        <v>1</v>
      </c>
      <c r="AG25" t="s">
        <v>4</v>
      </c>
      <c r="AH25">
        <v>0</v>
      </c>
    </row>
    <row r="26" spans="1:34" x14ac:dyDescent="0.25">
      <c r="A26" t="str">
        <f t="shared" si="0"/>
        <v>feynman_II_34_11_23654</v>
      </c>
      <c r="B26" t="s">
        <v>84</v>
      </c>
      <c r="C26" t="s">
        <v>143</v>
      </c>
      <c r="D26">
        <v>3600</v>
      </c>
      <c r="E26" t="s">
        <v>144</v>
      </c>
      <c r="F26">
        <v>1000000</v>
      </c>
      <c r="G26" t="s">
        <v>145</v>
      </c>
      <c r="H26">
        <v>23654</v>
      </c>
      <c r="I26" t="s">
        <v>146</v>
      </c>
      <c r="J26">
        <v>1E-3</v>
      </c>
      <c r="K26" t="s">
        <v>3</v>
      </c>
      <c r="L26">
        <v>1</v>
      </c>
      <c r="M26" t="s">
        <v>2</v>
      </c>
      <c r="N26">
        <v>0</v>
      </c>
      <c r="O26" t="s">
        <v>6</v>
      </c>
      <c r="P26">
        <v>8</v>
      </c>
      <c r="Q26" t="s">
        <v>0</v>
      </c>
      <c r="R26">
        <v>13.2</v>
      </c>
      <c r="S26" t="s">
        <v>141</v>
      </c>
      <c r="T26">
        <v>1</v>
      </c>
      <c r="U26" t="s">
        <v>142</v>
      </c>
      <c r="V26">
        <v>4</v>
      </c>
      <c r="W26" t="s">
        <v>140</v>
      </c>
      <c r="X26">
        <v>2548</v>
      </c>
      <c r="Y26" t="s">
        <v>1</v>
      </c>
      <c r="Z26" t="s">
        <v>158</v>
      </c>
      <c r="AA26" t="s">
        <v>151</v>
      </c>
      <c r="AB26" s="12" t="s">
        <v>412</v>
      </c>
      <c r="AC26" t="s">
        <v>424</v>
      </c>
      <c r="AD26" s="5">
        <v>9.9999999999999998E-17</v>
      </c>
      <c r="AE26" t="s">
        <v>5</v>
      </c>
      <c r="AF26">
        <v>1</v>
      </c>
      <c r="AG26" t="s">
        <v>4</v>
      </c>
      <c r="AH26">
        <v>0</v>
      </c>
    </row>
    <row r="27" spans="1:34" x14ac:dyDescent="0.25">
      <c r="A27" t="str">
        <f t="shared" si="0"/>
        <v>feynman_II_38_3_23654</v>
      </c>
      <c r="B27" t="s">
        <v>90</v>
      </c>
      <c r="C27" t="s">
        <v>143</v>
      </c>
      <c r="D27">
        <v>3600</v>
      </c>
      <c r="E27" t="s">
        <v>144</v>
      </c>
      <c r="F27">
        <v>1000000</v>
      </c>
      <c r="G27" t="s">
        <v>145</v>
      </c>
      <c r="H27">
        <v>23654</v>
      </c>
      <c r="I27" t="s">
        <v>146</v>
      </c>
      <c r="J27">
        <v>1E-3</v>
      </c>
      <c r="K27" t="s">
        <v>3</v>
      </c>
      <c r="L27">
        <v>1</v>
      </c>
      <c r="M27" t="s">
        <v>2</v>
      </c>
      <c r="N27">
        <v>0</v>
      </c>
      <c r="O27" t="s">
        <v>6</v>
      </c>
      <c r="P27">
        <v>7</v>
      </c>
      <c r="Q27" t="s">
        <v>0</v>
      </c>
      <c r="R27">
        <v>13.4</v>
      </c>
      <c r="S27" t="s">
        <v>141</v>
      </c>
      <c r="T27">
        <v>1</v>
      </c>
      <c r="U27" t="s">
        <v>142</v>
      </c>
      <c r="V27">
        <v>4</v>
      </c>
      <c r="W27" t="s">
        <v>140</v>
      </c>
      <c r="X27">
        <v>2582</v>
      </c>
      <c r="Y27" t="s">
        <v>1</v>
      </c>
      <c r="Z27" t="s">
        <v>495</v>
      </c>
      <c r="AA27" t="s">
        <v>151</v>
      </c>
      <c r="AB27" s="12" t="s">
        <v>413</v>
      </c>
      <c r="AC27" t="s">
        <v>424</v>
      </c>
      <c r="AD27" s="5">
        <v>9.9999999999999998E-17</v>
      </c>
      <c r="AE27" t="s">
        <v>5</v>
      </c>
      <c r="AF27">
        <v>1</v>
      </c>
      <c r="AG27" t="s">
        <v>4</v>
      </c>
      <c r="AH27">
        <v>0</v>
      </c>
    </row>
    <row r="28" spans="1:34" x14ac:dyDescent="0.25">
      <c r="A28" t="str">
        <f t="shared" si="0"/>
        <v>feynman_I_18_14_23654</v>
      </c>
      <c r="B28" t="s">
        <v>100</v>
      </c>
      <c r="C28" t="s">
        <v>143</v>
      </c>
      <c r="D28">
        <v>3600</v>
      </c>
      <c r="E28" t="s">
        <v>144</v>
      </c>
      <c r="F28">
        <v>1000000</v>
      </c>
      <c r="G28" t="s">
        <v>145</v>
      </c>
      <c r="H28">
        <v>23654</v>
      </c>
      <c r="I28" t="s">
        <v>146</v>
      </c>
      <c r="J28">
        <v>1E-3</v>
      </c>
      <c r="K28" t="s">
        <v>3</v>
      </c>
      <c r="L28">
        <v>1</v>
      </c>
      <c r="M28" t="s">
        <v>2</v>
      </c>
      <c r="N28">
        <v>0</v>
      </c>
      <c r="O28" t="s">
        <v>6</v>
      </c>
      <c r="P28">
        <v>6</v>
      </c>
      <c r="Q28" t="s">
        <v>0</v>
      </c>
      <c r="R28">
        <v>13.4</v>
      </c>
      <c r="S28" t="s">
        <v>141</v>
      </c>
      <c r="T28">
        <v>1</v>
      </c>
      <c r="U28" t="s">
        <v>142</v>
      </c>
      <c r="V28">
        <v>5</v>
      </c>
      <c r="W28" t="s">
        <v>140</v>
      </c>
      <c r="X28">
        <v>2722</v>
      </c>
      <c r="Y28" t="s">
        <v>1</v>
      </c>
      <c r="Z28" t="s">
        <v>2357</v>
      </c>
      <c r="AA28" t="s">
        <v>151</v>
      </c>
      <c r="AB28" s="12" t="s">
        <v>414</v>
      </c>
      <c r="AC28" t="s">
        <v>424</v>
      </c>
      <c r="AD28" s="5">
        <v>9.9999999999999998E-17</v>
      </c>
      <c r="AE28" t="s">
        <v>5</v>
      </c>
      <c r="AF28">
        <v>1</v>
      </c>
      <c r="AG28" t="s">
        <v>4</v>
      </c>
      <c r="AH28">
        <v>0</v>
      </c>
    </row>
    <row r="29" spans="1:34" x14ac:dyDescent="0.25">
      <c r="A29" t="str">
        <f t="shared" si="0"/>
        <v>feynman_I_34_8_23654</v>
      </c>
      <c r="B29" t="s">
        <v>91</v>
      </c>
      <c r="C29" t="s">
        <v>143</v>
      </c>
      <c r="D29">
        <v>3600</v>
      </c>
      <c r="E29" t="s">
        <v>144</v>
      </c>
      <c r="F29">
        <v>1000000</v>
      </c>
      <c r="G29" t="s">
        <v>145</v>
      </c>
      <c r="H29">
        <v>23654</v>
      </c>
      <c r="I29" t="s">
        <v>146</v>
      </c>
      <c r="J29">
        <v>1E-3</v>
      </c>
      <c r="K29" t="s">
        <v>3</v>
      </c>
      <c r="L29">
        <v>1</v>
      </c>
      <c r="M29" t="s">
        <v>2</v>
      </c>
      <c r="N29">
        <v>0</v>
      </c>
      <c r="O29" t="s">
        <v>6</v>
      </c>
      <c r="P29">
        <v>7</v>
      </c>
      <c r="Q29" t="s">
        <v>0</v>
      </c>
      <c r="R29">
        <v>12.8</v>
      </c>
      <c r="S29" t="s">
        <v>141</v>
      </c>
      <c r="T29">
        <v>1</v>
      </c>
      <c r="U29" t="s">
        <v>142</v>
      </c>
      <c r="V29">
        <v>4</v>
      </c>
      <c r="W29" t="s">
        <v>140</v>
      </c>
      <c r="X29">
        <v>2582</v>
      </c>
      <c r="Y29" t="s">
        <v>1</v>
      </c>
      <c r="Z29" t="s">
        <v>2358</v>
      </c>
      <c r="AA29" t="s">
        <v>151</v>
      </c>
      <c r="AB29" s="12" t="s">
        <v>415</v>
      </c>
      <c r="AC29" t="s">
        <v>424</v>
      </c>
      <c r="AD29" s="5">
        <v>9.9999999999999998E-17</v>
      </c>
      <c r="AE29" t="s">
        <v>5</v>
      </c>
      <c r="AF29">
        <v>1</v>
      </c>
      <c r="AG29" t="s">
        <v>4</v>
      </c>
      <c r="AH29">
        <v>0</v>
      </c>
    </row>
    <row r="30" spans="1:34" x14ac:dyDescent="0.25">
      <c r="A30" t="str">
        <f t="shared" si="0"/>
        <v>feynman_I_43_16_23654</v>
      </c>
      <c r="B30" t="s">
        <v>89</v>
      </c>
      <c r="C30" t="s">
        <v>143</v>
      </c>
      <c r="D30">
        <v>3600</v>
      </c>
      <c r="E30" t="s">
        <v>144</v>
      </c>
      <c r="F30">
        <v>1000000</v>
      </c>
      <c r="G30" t="s">
        <v>145</v>
      </c>
      <c r="H30">
        <v>23654</v>
      </c>
      <c r="I30" t="s">
        <v>146</v>
      </c>
      <c r="J30">
        <v>1E-3</v>
      </c>
      <c r="K30" t="s">
        <v>3</v>
      </c>
      <c r="L30">
        <v>1</v>
      </c>
      <c r="M30" t="s">
        <v>2</v>
      </c>
      <c r="N30">
        <v>0</v>
      </c>
      <c r="O30" t="s">
        <v>6</v>
      </c>
      <c r="P30">
        <v>7</v>
      </c>
      <c r="Q30" t="s">
        <v>0</v>
      </c>
      <c r="R30">
        <v>19.5</v>
      </c>
      <c r="S30" t="s">
        <v>141</v>
      </c>
      <c r="T30">
        <v>1</v>
      </c>
      <c r="U30" t="s">
        <v>142</v>
      </c>
      <c r="V30">
        <v>4</v>
      </c>
      <c r="W30" t="s">
        <v>140</v>
      </c>
      <c r="X30">
        <v>3517</v>
      </c>
      <c r="Y30" t="s">
        <v>1</v>
      </c>
      <c r="Z30" t="s">
        <v>2358</v>
      </c>
      <c r="AA30" t="s">
        <v>151</v>
      </c>
      <c r="AB30" s="12" t="s">
        <v>415</v>
      </c>
      <c r="AC30" t="s">
        <v>424</v>
      </c>
      <c r="AD30" s="5">
        <v>9.9999999999999998E-17</v>
      </c>
      <c r="AE30" t="s">
        <v>5</v>
      </c>
      <c r="AF30">
        <v>1</v>
      </c>
      <c r="AG30" t="s">
        <v>4</v>
      </c>
      <c r="AH30">
        <v>0</v>
      </c>
    </row>
    <row r="31" spans="1:34" x14ac:dyDescent="0.25">
      <c r="A31" t="str">
        <f t="shared" si="0"/>
        <v>feynman_III_21_20_23654</v>
      </c>
      <c r="B31" t="s">
        <v>98</v>
      </c>
      <c r="C31" t="s">
        <v>143</v>
      </c>
      <c r="D31">
        <v>3600</v>
      </c>
      <c r="E31" t="s">
        <v>144</v>
      </c>
      <c r="F31">
        <v>1000000</v>
      </c>
      <c r="G31" t="s">
        <v>145</v>
      </c>
      <c r="H31">
        <v>23654</v>
      </c>
      <c r="I31" t="s">
        <v>146</v>
      </c>
      <c r="J31">
        <v>1E-3</v>
      </c>
      <c r="K31" t="s">
        <v>3</v>
      </c>
      <c r="L31">
        <v>1</v>
      </c>
      <c r="M31" t="s">
        <v>2</v>
      </c>
      <c r="N31">
        <v>0</v>
      </c>
      <c r="O31" t="s">
        <v>6</v>
      </c>
      <c r="P31">
        <v>8</v>
      </c>
      <c r="Q31" t="s">
        <v>0</v>
      </c>
      <c r="R31">
        <v>13</v>
      </c>
      <c r="S31" t="s">
        <v>141</v>
      </c>
      <c r="T31">
        <v>1</v>
      </c>
      <c r="U31" t="s">
        <v>142</v>
      </c>
      <c r="V31">
        <v>4</v>
      </c>
      <c r="W31" t="s">
        <v>140</v>
      </c>
      <c r="X31">
        <v>2570</v>
      </c>
      <c r="Y31" t="s">
        <v>1</v>
      </c>
      <c r="Z31" t="s">
        <v>159</v>
      </c>
      <c r="AA31" t="s">
        <v>151</v>
      </c>
      <c r="AB31" s="12" t="s">
        <v>3433</v>
      </c>
      <c r="AC31" t="s">
        <v>424</v>
      </c>
      <c r="AD31" s="5">
        <v>9.9999999999999998E-17</v>
      </c>
      <c r="AE31" t="s">
        <v>5</v>
      </c>
      <c r="AF31">
        <v>1</v>
      </c>
      <c r="AG31" t="s">
        <v>4</v>
      </c>
      <c r="AH31">
        <v>0</v>
      </c>
    </row>
    <row r="32" spans="1:34" x14ac:dyDescent="0.25">
      <c r="A32" t="str">
        <f t="shared" si="0"/>
        <v>feynman_I_39_22_23654</v>
      </c>
      <c r="B32" t="s">
        <v>88</v>
      </c>
      <c r="C32" t="s">
        <v>143</v>
      </c>
      <c r="D32">
        <v>3600</v>
      </c>
      <c r="E32" t="s">
        <v>144</v>
      </c>
      <c r="F32">
        <v>1000000</v>
      </c>
      <c r="G32" t="s">
        <v>145</v>
      </c>
      <c r="H32">
        <v>23654</v>
      </c>
      <c r="I32" t="s">
        <v>146</v>
      </c>
      <c r="J32">
        <v>1E-3</v>
      </c>
      <c r="K32" t="s">
        <v>3</v>
      </c>
      <c r="L32">
        <v>1</v>
      </c>
      <c r="M32" t="s">
        <v>2</v>
      </c>
      <c r="N32">
        <v>0</v>
      </c>
      <c r="O32" t="s">
        <v>6</v>
      </c>
      <c r="P32">
        <v>7</v>
      </c>
      <c r="Q32" t="s">
        <v>0</v>
      </c>
      <c r="R32">
        <v>13.1</v>
      </c>
      <c r="S32" t="s">
        <v>141</v>
      </c>
      <c r="T32">
        <v>1</v>
      </c>
      <c r="U32" t="s">
        <v>142</v>
      </c>
      <c r="V32">
        <v>4</v>
      </c>
      <c r="W32" t="s">
        <v>140</v>
      </c>
      <c r="X32">
        <v>2675</v>
      </c>
      <c r="Y32" t="s">
        <v>1</v>
      </c>
      <c r="Z32" t="s">
        <v>495</v>
      </c>
      <c r="AA32" t="s">
        <v>151</v>
      </c>
      <c r="AB32" s="12" t="s">
        <v>413</v>
      </c>
      <c r="AC32" t="s">
        <v>424</v>
      </c>
      <c r="AD32" s="5">
        <v>9.9999999999999998E-17</v>
      </c>
      <c r="AE32" t="s">
        <v>5</v>
      </c>
      <c r="AF32">
        <v>1</v>
      </c>
      <c r="AG32" t="s">
        <v>4</v>
      </c>
      <c r="AH32">
        <v>0</v>
      </c>
    </row>
    <row r="33" spans="1:34" x14ac:dyDescent="0.25">
      <c r="A33" t="str">
        <f t="shared" si="0"/>
        <v>feynman_I_12_4_23654</v>
      </c>
      <c r="B33" t="s">
        <v>72</v>
      </c>
      <c r="C33" t="s">
        <v>143</v>
      </c>
      <c r="D33">
        <v>3600</v>
      </c>
      <c r="E33" t="s">
        <v>144</v>
      </c>
      <c r="F33">
        <v>1000000</v>
      </c>
      <c r="G33" t="s">
        <v>145</v>
      </c>
      <c r="H33">
        <v>23654</v>
      </c>
      <c r="I33" t="s">
        <v>146</v>
      </c>
      <c r="J33">
        <v>1E-3</v>
      </c>
      <c r="K33" t="s">
        <v>3</v>
      </c>
      <c r="L33">
        <v>1</v>
      </c>
      <c r="M33" t="s">
        <v>2</v>
      </c>
      <c r="N33">
        <v>0</v>
      </c>
      <c r="O33" t="s">
        <v>6</v>
      </c>
      <c r="P33">
        <v>9</v>
      </c>
      <c r="Q33" t="s">
        <v>0</v>
      </c>
      <c r="R33">
        <v>18.2</v>
      </c>
      <c r="S33" t="s">
        <v>141</v>
      </c>
      <c r="T33">
        <v>1</v>
      </c>
      <c r="U33" t="s">
        <v>142</v>
      </c>
      <c r="V33">
        <v>4</v>
      </c>
      <c r="W33" t="s">
        <v>140</v>
      </c>
      <c r="X33">
        <v>3314</v>
      </c>
      <c r="Y33" t="s">
        <v>1</v>
      </c>
      <c r="Z33" t="s">
        <v>2359</v>
      </c>
      <c r="AA33" t="s">
        <v>151</v>
      </c>
      <c r="AB33" s="12" t="s">
        <v>2360</v>
      </c>
      <c r="AC33" t="s">
        <v>424</v>
      </c>
      <c r="AD33" s="5">
        <v>9.9999999999999998E-17</v>
      </c>
      <c r="AE33" t="s">
        <v>5</v>
      </c>
      <c r="AF33">
        <v>1</v>
      </c>
      <c r="AG33" t="s">
        <v>4</v>
      </c>
      <c r="AH33">
        <v>0</v>
      </c>
    </row>
    <row r="34" spans="1:34" x14ac:dyDescent="0.25">
      <c r="A34" t="str">
        <f t="shared" si="0"/>
        <v>feynman_II_10_9_23654</v>
      </c>
      <c r="B34" t="s">
        <v>57</v>
      </c>
      <c r="C34" t="s">
        <v>143</v>
      </c>
      <c r="D34">
        <v>3600</v>
      </c>
      <c r="E34" t="s">
        <v>144</v>
      </c>
      <c r="F34">
        <v>1000000</v>
      </c>
      <c r="G34" t="s">
        <v>145</v>
      </c>
      <c r="H34">
        <v>23654</v>
      </c>
      <c r="I34" t="s">
        <v>146</v>
      </c>
      <c r="J34">
        <v>1E-3</v>
      </c>
      <c r="K34" t="s">
        <v>3</v>
      </c>
      <c r="L34">
        <v>1</v>
      </c>
      <c r="M34" t="s">
        <v>2</v>
      </c>
      <c r="N34">
        <v>0</v>
      </c>
      <c r="O34" t="s">
        <v>6</v>
      </c>
      <c r="P34">
        <v>13</v>
      </c>
      <c r="Q34" t="s">
        <v>0</v>
      </c>
      <c r="R34">
        <v>15.5</v>
      </c>
      <c r="S34" t="s">
        <v>141</v>
      </c>
      <c r="T34">
        <v>1</v>
      </c>
      <c r="U34" t="s">
        <v>142</v>
      </c>
      <c r="V34">
        <v>4</v>
      </c>
      <c r="W34" t="s">
        <v>140</v>
      </c>
      <c r="X34">
        <v>2885</v>
      </c>
      <c r="Y34" t="s">
        <v>1</v>
      </c>
      <c r="Z34" t="s">
        <v>160</v>
      </c>
      <c r="AA34" t="s">
        <v>151</v>
      </c>
      <c r="AB34" s="12" t="s">
        <v>3434</v>
      </c>
      <c r="AC34" t="s">
        <v>424</v>
      </c>
      <c r="AD34" s="5">
        <v>9.9999999999999998E-17</v>
      </c>
      <c r="AE34" t="s">
        <v>5</v>
      </c>
      <c r="AF34">
        <v>1</v>
      </c>
      <c r="AG34" t="s">
        <v>4</v>
      </c>
      <c r="AH34">
        <v>0</v>
      </c>
    </row>
    <row r="35" spans="1:34" x14ac:dyDescent="0.25">
      <c r="A35" t="str">
        <f t="shared" si="0"/>
        <v>feynman_I_39_11_23654</v>
      </c>
      <c r="B35" t="s">
        <v>42</v>
      </c>
      <c r="C35" t="s">
        <v>143</v>
      </c>
      <c r="D35">
        <v>3600</v>
      </c>
      <c r="E35" t="s">
        <v>144</v>
      </c>
      <c r="F35">
        <v>1000000</v>
      </c>
      <c r="G35" t="s">
        <v>145</v>
      </c>
      <c r="H35">
        <v>23654</v>
      </c>
      <c r="I35" t="s">
        <v>146</v>
      </c>
      <c r="J35">
        <v>1E-3</v>
      </c>
      <c r="K35" t="s">
        <v>3</v>
      </c>
      <c r="L35">
        <v>1</v>
      </c>
      <c r="M35" t="s">
        <v>2</v>
      </c>
      <c r="N35">
        <v>0</v>
      </c>
      <c r="O35" t="s">
        <v>6</v>
      </c>
      <c r="P35">
        <v>11</v>
      </c>
      <c r="Q35" t="s">
        <v>0</v>
      </c>
      <c r="R35">
        <v>19.5</v>
      </c>
      <c r="S35" t="s">
        <v>141</v>
      </c>
      <c r="T35">
        <v>1</v>
      </c>
      <c r="U35" t="s">
        <v>142</v>
      </c>
      <c r="V35">
        <v>4</v>
      </c>
      <c r="W35" t="s">
        <v>140</v>
      </c>
      <c r="X35">
        <v>3458</v>
      </c>
      <c r="Y35" t="s">
        <v>1</v>
      </c>
      <c r="Z35" t="s">
        <v>403</v>
      </c>
      <c r="AA35" t="s">
        <v>151</v>
      </c>
      <c r="AB35" s="12" t="s">
        <v>3435</v>
      </c>
      <c r="AC35" t="s">
        <v>424</v>
      </c>
      <c r="AD35" s="5">
        <v>9.9999999999999998E-17</v>
      </c>
      <c r="AE35" t="s">
        <v>5</v>
      </c>
      <c r="AF35">
        <v>1</v>
      </c>
      <c r="AG35" t="s">
        <v>4</v>
      </c>
      <c r="AH35">
        <v>0</v>
      </c>
    </row>
    <row r="36" spans="1:34" x14ac:dyDescent="0.25">
      <c r="A36" t="str">
        <f t="shared" si="0"/>
        <v>feynman_III_15_14_23654</v>
      </c>
      <c r="B36" t="s">
        <v>73</v>
      </c>
      <c r="C36" t="s">
        <v>143</v>
      </c>
      <c r="D36">
        <v>3600</v>
      </c>
      <c r="E36" t="s">
        <v>144</v>
      </c>
      <c r="F36">
        <v>1000000</v>
      </c>
      <c r="G36" t="s">
        <v>145</v>
      </c>
      <c r="H36">
        <v>23654</v>
      </c>
      <c r="I36" t="s">
        <v>146</v>
      </c>
      <c r="J36">
        <v>1E-3</v>
      </c>
      <c r="K36" t="s">
        <v>3</v>
      </c>
      <c r="L36">
        <v>1</v>
      </c>
      <c r="M36" t="s">
        <v>2</v>
      </c>
      <c r="N36">
        <v>0</v>
      </c>
      <c r="O36" t="s">
        <v>6</v>
      </c>
      <c r="P36">
        <v>11</v>
      </c>
      <c r="Q36" t="s">
        <v>0</v>
      </c>
      <c r="R36">
        <v>19.2</v>
      </c>
      <c r="S36" t="s">
        <v>141</v>
      </c>
      <c r="T36">
        <v>1</v>
      </c>
      <c r="U36" t="s">
        <v>142</v>
      </c>
      <c r="V36">
        <v>5</v>
      </c>
      <c r="W36" t="s">
        <v>140</v>
      </c>
      <c r="X36">
        <v>3635</v>
      </c>
      <c r="Y36" t="s">
        <v>1</v>
      </c>
      <c r="Z36" t="s">
        <v>2361</v>
      </c>
      <c r="AA36" t="s">
        <v>151</v>
      </c>
      <c r="AB36" s="12" t="s">
        <v>2362</v>
      </c>
      <c r="AC36" t="s">
        <v>424</v>
      </c>
      <c r="AD36" s="5">
        <v>9.9999999999999998E-17</v>
      </c>
      <c r="AE36" t="s">
        <v>5</v>
      </c>
      <c r="AF36">
        <v>1</v>
      </c>
      <c r="AG36" t="s">
        <v>4</v>
      </c>
      <c r="AH36">
        <v>0</v>
      </c>
    </row>
    <row r="37" spans="1:34" x14ac:dyDescent="0.25">
      <c r="A37" t="str">
        <f t="shared" si="0"/>
        <v>feynman_I_34_1_23654</v>
      </c>
      <c r="B37" t="s">
        <v>41</v>
      </c>
      <c r="C37" t="s">
        <v>143</v>
      </c>
      <c r="D37">
        <v>3600</v>
      </c>
      <c r="E37" t="s">
        <v>144</v>
      </c>
      <c r="F37">
        <v>1000000</v>
      </c>
      <c r="G37" t="s">
        <v>145</v>
      </c>
      <c r="H37">
        <v>23654</v>
      </c>
      <c r="I37" t="s">
        <v>146</v>
      </c>
      <c r="J37">
        <v>1E-3</v>
      </c>
      <c r="K37" t="s">
        <v>3</v>
      </c>
      <c r="L37">
        <v>1</v>
      </c>
      <c r="M37" t="s">
        <v>2</v>
      </c>
      <c r="N37">
        <v>0</v>
      </c>
      <c r="O37" t="s">
        <v>6</v>
      </c>
      <c r="P37">
        <v>12</v>
      </c>
      <c r="Q37" t="s">
        <v>0</v>
      </c>
      <c r="R37">
        <v>22.6</v>
      </c>
      <c r="S37" t="s">
        <v>141</v>
      </c>
      <c r="T37">
        <v>1</v>
      </c>
      <c r="U37" t="s">
        <v>142</v>
      </c>
      <c r="V37">
        <v>5</v>
      </c>
      <c r="W37" t="s">
        <v>140</v>
      </c>
      <c r="X37">
        <v>3838</v>
      </c>
      <c r="Y37" t="s">
        <v>1</v>
      </c>
      <c r="Z37" t="s">
        <v>2363</v>
      </c>
      <c r="AA37" t="s">
        <v>151</v>
      </c>
      <c r="AB37" s="12" t="s">
        <v>2291</v>
      </c>
      <c r="AC37" t="s">
        <v>424</v>
      </c>
      <c r="AD37" s="5">
        <v>9.9999999999999998E-17</v>
      </c>
      <c r="AE37" t="s">
        <v>5</v>
      </c>
      <c r="AF37">
        <v>1</v>
      </c>
      <c r="AG37" t="s">
        <v>4</v>
      </c>
      <c r="AH37">
        <v>0</v>
      </c>
    </row>
    <row r="38" spans="1:34" x14ac:dyDescent="0.25">
      <c r="A38" t="str">
        <f t="shared" si="0"/>
        <v>feynman_III_13_18_23654</v>
      </c>
      <c r="B38" t="s">
        <v>103</v>
      </c>
      <c r="C38" t="s">
        <v>143</v>
      </c>
      <c r="D38">
        <v>3600</v>
      </c>
      <c r="E38" t="s">
        <v>144</v>
      </c>
      <c r="F38">
        <v>1000000</v>
      </c>
      <c r="G38" t="s">
        <v>145</v>
      </c>
      <c r="H38">
        <v>23654</v>
      </c>
      <c r="I38" t="s">
        <v>146</v>
      </c>
      <c r="J38">
        <v>1E-3</v>
      </c>
      <c r="K38" t="s">
        <v>3</v>
      </c>
      <c r="L38">
        <v>1</v>
      </c>
      <c r="M38" t="s">
        <v>2</v>
      </c>
      <c r="N38">
        <v>2.9999999999999999E-7</v>
      </c>
      <c r="O38" t="s">
        <v>6</v>
      </c>
      <c r="P38">
        <v>10</v>
      </c>
      <c r="Q38" t="s">
        <v>0</v>
      </c>
      <c r="R38">
        <v>25.9</v>
      </c>
      <c r="S38" t="s">
        <v>141</v>
      </c>
      <c r="T38">
        <v>1</v>
      </c>
      <c r="U38" t="s">
        <v>142</v>
      </c>
      <c r="V38">
        <v>5</v>
      </c>
      <c r="W38" t="s">
        <v>140</v>
      </c>
      <c r="X38">
        <v>4441</v>
      </c>
      <c r="Y38" t="s">
        <v>1</v>
      </c>
      <c r="Z38" t="s">
        <v>2364</v>
      </c>
      <c r="AA38" t="s">
        <v>151</v>
      </c>
      <c r="AB38" s="12" t="s">
        <v>2365</v>
      </c>
      <c r="AC38" t="s">
        <v>424</v>
      </c>
      <c r="AD38" s="5">
        <v>9.9999999999999998E-17</v>
      </c>
      <c r="AE38" t="s">
        <v>5</v>
      </c>
      <c r="AF38">
        <v>1</v>
      </c>
      <c r="AG38" t="s">
        <v>4</v>
      </c>
      <c r="AH38">
        <v>2.4999999999999999E-7</v>
      </c>
    </row>
    <row r="39" spans="1:34" x14ac:dyDescent="0.25">
      <c r="A39" t="str">
        <f t="shared" si="0"/>
        <v>feynman_II_34_29b_23654</v>
      </c>
      <c r="B39" t="s">
        <v>122</v>
      </c>
      <c r="C39" t="s">
        <v>143</v>
      </c>
      <c r="D39">
        <v>3600</v>
      </c>
      <c r="E39" t="s">
        <v>144</v>
      </c>
      <c r="F39">
        <v>1000000</v>
      </c>
      <c r="G39" t="s">
        <v>145</v>
      </c>
      <c r="H39">
        <v>23654</v>
      </c>
      <c r="I39" t="s">
        <v>146</v>
      </c>
      <c r="J39">
        <v>1E-3</v>
      </c>
      <c r="K39" t="s">
        <v>3</v>
      </c>
      <c r="L39">
        <v>1</v>
      </c>
      <c r="M39" t="s">
        <v>2</v>
      </c>
      <c r="N39">
        <v>9.9999999999999995E-8</v>
      </c>
      <c r="O39" t="s">
        <v>6</v>
      </c>
      <c r="P39">
        <v>9</v>
      </c>
      <c r="Q39" t="s">
        <v>0</v>
      </c>
      <c r="R39">
        <v>21.2</v>
      </c>
      <c r="S39" t="s">
        <v>141</v>
      </c>
      <c r="T39">
        <v>1</v>
      </c>
      <c r="U39" t="s">
        <v>142</v>
      </c>
      <c r="V39">
        <v>5</v>
      </c>
      <c r="W39" t="s">
        <v>140</v>
      </c>
      <c r="X39">
        <v>4067</v>
      </c>
      <c r="Y39" t="s">
        <v>1</v>
      </c>
      <c r="Z39" t="s">
        <v>2366</v>
      </c>
      <c r="AA39" t="s">
        <v>151</v>
      </c>
      <c r="AB39" s="12" t="s">
        <v>2367</v>
      </c>
      <c r="AC39" t="s">
        <v>424</v>
      </c>
      <c r="AD39" s="5">
        <v>9.9999999999999998E-17</v>
      </c>
      <c r="AE39" t="s">
        <v>5</v>
      </c>
      <c r="AF39">
        <v>1</v>
      </c>
      <c r="AG39" t="s">
        <v>4</v>
      </c>
      <c r="AH39">
        <v>1.3E-7</v>
      </c>
    </row>
    <row r="40" spans="1:34" x14ac:dyDescent="0.25">
      <c r="A40" t="str">
        <f t="shared" si="0"/>
        <v>feynman_I_27_6_23654</v>
      </c>
      <c r="B40" t="s">
        <v>49</v>
      </c>
      <c r="C40" t="s">
        <v>143</v>
      </c>
      <c r="D40">
        <v>3600</v>
      </c>
      <c r="E40" t="s">
        <v>144</v>
      </c>
      <c r="F40">
        <v>1000000</v>
      </c>
      <c r="G40" t="s">
        <v>145</v>
      </c>
      <c r="H40">
        <v>23654</v>
      </c>
      <c r="I40" t="s">
        <v>146</v>
      </c>
      <c r="J40">
        <v>1E-3</v>
      </c>
      <c r="K40" t="s">
        <v>3</v>
      </c>
      <c r="L40">
        <v>1</v>
      </c>
      <c r="M40" t="s">
        <v>2</v>
      </c>
      <c r="N40">
        <v>0</v>
      </c>
      <c r="O40" t="s">
        <v>6</v>
      </c>
      <c r="P40">
        <v>11</v>
      </c>
      <c r="Q40" t="s">
        <v>0</v>
      </c>
      <c r="R40">
        <v>26.3</v>
      </c>
      <c r="S40" t="s">
        <v>141</v>
      </c>
      <c r="T40">
        <v>1</v>
      </c>
      <c r="U40" t="s">
        <v>142</v>
      </c>
      <c r="V40">
        <v>5</v>
      </c>
      <c r="W40" t="s">
        <v>140</v>
      </c>
      <c r="X40">
        <v>4505</v>
      </c>
      <c r="Y40" t="s">
        <v>1</v>
      </c>
      <c r="Z40" t="s">
        <v>2368</v>
      </c>
      <c r="AA40" t="s">
        <v>151</v>
      </c>
      <c r="AB40" s="12" t="s">
        <v>2292</v>
      </c>
      <c r="AC40" t="s">
        <v>424</v>
      </c>
      <c r="AD40" s="5">
        <v>9.9999999999999998E-17</v>
      </c>
      <c r="AE40" t="s">
        <v>5</v>
      </c>
      <c r="AF40">
        <v>1</v>
      </c>
      <c r="AG40" t="s">
        <v>4</v>
      </c>
      <c r="AH40">
        <v>0</v>
      </c>
    </row>
    <row r="41" spans="1:34" x14ac:dyDescent="0.25">
      <c r="A41" t="str">
        <f t="shared" si="0"/>
        <v>feynman_I_38_12_23654</v>
      </c>
      <c r="B41" t="s">
        <v>93</v>
      </c>
      <c r="C41" t="s">
        <v>143</v>
      </c>
      <c r="D41">
        <v>3600</v>
      </c>
      <c r="E41" t="s">
        <v>144</v>
      </c>
      <c r="F41">
        <v>1000000</v>
      </c>
      <c r="G41" t="s">
        <v>145</v>
      </c>
      <c r="H41">
        <v>23654</v>
      </c>
      <c r="I41" t="s">
        <v>146</v>
      </c>
      <c r="J41">
        <v>1E-3</v>
      </c>
      <c r="K41" t="s">
        <v>3</v>
      </c>
      <c r="L41">
        <v>1</v>
      </c>
      <c r="M41" t="s">
        <v>2</v>
      </c>
      <c r="N41">
        <v>0</v>
      </c>
      <c r="O41" t="s">
        <v>6</v>
      </c>
      <c r="P41">
        <v>12</v>
      </c>
      <c r="Q41" t="s">
        <v>0</v>
      </c>
      <c r="R41">
        <v>30.5</v>
      </c>
      <c r="S41" t="s">
        <v>141</v>
      </c>
      <c r="T41">
        <v>1</v>
      </c>
      <c r="U41" t="s">
        <v>142</v>
      </c>
      <c r="V41">
        <v>6</v>
      </c>
      <c r="W41" t="s">
        <v>140</v>
      </c>
      <c r="X41">
        <v>5419</v>
      </c>
      <c r="Y41" t="s">
        <v>1</v>
      </c>
      <c r="Z41" t="s">
        <v>2369</v>
      </c>
      <c r="AA41" t="s">
        <v>151</v>
      </c>
      <c r="AB41" s="12" t="s">
        <v>2370</v>
      </c>
      <c r="AC41" t="s">
        <v>424</v>
      </c>
      <c r="AD41" s="5">
        <v>9.9999999999999998E-17</v>
      </c>
      <c r="AE41" t="s">
        <v>5</v>
      </c>
      <c r="AF41">
        <v>1</v>
      </c>
      <c r="AG41" t="s">
        <v>4</v>
      </c>
      <c r="AH41">
        <v>2E-8</v>
      </c>
    </row>
    <row r="42" spans="1:34" x14ac:dyDescent="0.25">
      <c r="A42" t="str">
        <f t="shared" si="0"/>
        <v>feynman_II_15_5_23654</v>
      </c>
      <c r="B42" t="s">
        <v>58</v>
      </c>
      <c r="C42" t="s">
        <v>143</v>
      </c>
      <c r="D42">
        <v>3600</v>
      </c>
      <c r="E42" t="s">
        <v>144</v>
      </c>
      <c r="F42">
        <v>1000000</v>
      </c>
      <c r="G42" t="s">
        <v>145</v>
      </c>
      <c r="H42">
        <v>23654</v>
      </c>
      <c r="I42" t="s">
        <v>146</v>
      </c>
      <c r="J42">
        <v>1E-3</v>
      </c>
      <c r="K42" t="s">
        <v>3</v>
      </c>
      <c r="L42">
        <v>1</v>
      </c>
      <c r="M42" t="s">
        <v>2</v>
      </c>
      <c r="N42">
        <v>0</v>
      </c>
      <c r="O42" t="s">
        <v>6</v>
      </c>
      <c r="P42">
        <v>6</v>
      </c>
      <c r="Q42" t="s">
        <v>0</v>
      </c>
      <c r="R42">
        <v>44.6</v>
      </c>
      <c r="S42" t="s">
        <v>141</v>
      </c>
      <c r="T42">
        <v>1</v>
      </c>
      <c r="U42" t="s">
        <v>142</v>
      </c>
      <c r="V42">
        <v>9</v>
      </c>
      <c r="W42" t="s">
        <v>140</v>
      </c>
      <c r="X42">
        <v>7377</v>
      </c>
      <c r="Y42" t="s">
        <v>1</v>
      </c>
      <c r="Z42" t="s">
        <v>161</v>
      </c>
      <c r="AA42" t="s">
        <v>151</v>
      </c>
      <c r="AB42" s="12" t="s">
        <v>3436</v>
      </c>
      <c r="AC42" t="s">
        <v>424</v>
      </c>
      <c r="AD42" s="5">
        <v>9.9999999999999998E-17</v>
      </c>
      <c r="AE42" t="s">
        <v>5</v>
      </c>
      <c r="AF42">
        <v>1</v>
      </c>
      <c r="AG42" t="s">
        <v>4</v>
      </c>
      <c r="AH42">
        <v>0</v>
      </c>
    </row>
    <row r="43" spans="1:34" x14ac:dyDescent="0.25">
      <c r="A43" t="str">
        <f t="shared" si="0"/>
        <v>feynman_I_11_19_23654</v>
      </c>
      <c r="B43" t="s">
        <v>127</v>
      </c>
      <c r="C43" t="s">
        <v>143</v>
      </c>
      <c r="D43">
        <v>3600</v>
      </c>
      <c r="E43" t="s">
        <v>144</v>
      </c>
      <c r="F43">
        <v>1000000</v>
      </c>
      <c r="G43" t="s">
        <v>145</v>
      </c>
      <c r="H43">
        <v>23654</v>
      </c>
      <c r="I43" t="s">
        <v>146</v>
      </c>
      <c r="J43">
        <v>1E-3</v>
      </c>
      <c r="K43" t="s">
        <v>3</v>
      </c>
      <c r="L43">
        <v>1</v>
      </c>
      <c r="M43" t="s">
        <v>2</v>
      </c>
      <c r="N43">
        <v>0</v>
      </c>
      <c r="O43" t="s">
        <v>6</v>
      </c>
      <c r="P43">
        <v>10</v>
      </c>
      <c r="Q43" t="s">
        <v>0</v>
      </c>
      <c r="R43">
        <v>35.200000000000003</v>
      </c>
      <c r="S43" t="s">
        <v>141</v>
      </c>
      <c r="T43">
        <v>1</v>
      </c>
      <c r="U43" t="s">
        <v>142</v>
      </c>
      <c r="V43">
        <v>6</v>
      </c>
      <c r="W43" t="s">
        <v>140</v>
      </c>
      <c r="X43">
        <v>5763</v>
      </c>
      <c r="Y43" t="s">
        <v>1</v>
      </c>
      <c r="Z43" t="s">
        <v>2371</v>
      </c>
      <c r="AA43" t="s">
        <v>151</v>
      </c>
      <c r="AB43" s="12" t="s">
        <v>2293</v>
      </c>
      <c r="AC43" t="s">
        <v>424</v>
      </c>
      <c r="AD43" s="5">
        <v>9.9999999999999998E-17</v>
      </c>
      <c r="AE43" t="s">
        <v>5</v>
      </c>
      <c r="AF43">
        <v>1</v>
      </c>
      <c r="AG43" t="s">
        <v>4</v>
      </c>
      <c r="AH43">
        <v>0</v>
      </c>
    </row>
    <row r="44" spans="1:34" x14ac:dyDescent="0.25">
      <c r="A44" t="str">
        <f t="shared" si="0"/>
        <v>strogatz_lv2_23654</v>
      </c>
      <c r="B44" t="s">
        <v>16</v>
      </c>
      <c r="C44" t="s">
        <v>143</v>
      </c>
      <c r="D44">
        <v>3600</v>
      </c>
      <c r="E44" t="s">
        <v>144</v>
      </c>
      <c r="F44">
        <v>1000000</v>
      </c>
      <c r="G44" t="s">
        <v>145</v>
      </c>
      <c r="H44">
        <v>23654</v>
      </c>
      <c r="I44" t="s">
        <v>146</v>
      </c>
      <c r="J44">
        <v>1E-3</v>
      </c>
      <c r="K44" t="s">
        <v>3</v>
      </c>
      <c r="L44">
        <v>1</v>
      </c>
      <c r="M44" t="s">
        <v>2</v>
      </c>
      <c r="N44">
        <v>0</v>
      </c>
      <c r="O44" t="s">
        <v>6</v>
      </c>
      <c r="P44">
        <v>13</v>
      </c>
      <c r="Q44" t="s">
        <v>0</v>
      </c>
      <c r="R44">
        <v>4.7</v>
      </c>
      <c r="S44" t="s">
        <v>141</v>
      </c>
      <c r="T44">
        <v>1</v>
      </c>
      <c r="U44" t="s">
        <v>142</v>
      </c>
      <c r="V44">
        <v>4</v>
      </c>
      <c r="W44" t="s">
        <v>140</v>
      </c>
      <c r="X44">
        <v>2428</v>
      </c>
      <c r="Y44" t="s">
        <v>1</v>
      </c>
      <c r="Z44" t="s">
        <v>2372</v>
      </c>
      <c r="AA44" t="s">
        <v>151</v>
      </c>
      <c r="AB44" s="12" t="s">
        <v>2294</v>
      </c>
      <c r="AC44" t="s">
        <v>424</v>
      </c>
      <c r="AD44" s="5">
        <v>9.9999999999999998E-17</v>
      </c>
      <c r="AE44" t="s">
        <v>5</v>
      </c>
      <c r="AF44">
        <v>1</v>
      </c>
      <c r="AG44" t="s">
        <v>4</v>
      </c>
      <c r="AH44">
        <v>0</v>
      </c>
    </row>
    <row r="45" spans="1:34" x14ac:dyDescent="0.25">
      <c r="A45" t="str">
        <f t="shared" si="0"/>
        <v>feynman_I_12_11_23654</v>
      </c>
      <c r="B45" t="s">
        <v>119</v>
      </c>
      <c r="C45" t="s">
        <v>143</v>
      </c>
      <c r="D45">
        <v>3600</v>
      </c>
      <c r="E45" t="s">
        <v>144</v>
      </c>
      <c r="F45">
        <v>1000000</v>
      </c>
      <c r="G45" t="s">
        <v>145</v>
      </c>
      <c r="H45">
        <v>23654</v>
      </c>
      <c r="I45" t="s">
        <v>146</v>
      </c>
      <c r="J45">
        <v>1E-3</v>
      </c>
      <c r="K45" t="s">
        <v>3</v>
      </c>
      <c r="L45">
        <v>1</v>
      </c>
      <c r="M45" t="s">
        <v>2</v>
      </c>
      <c r="N45">
        <v>0</v>
      </c>
      <c r="O45" t="s">
        <v>6</v>
      </c>
      <c r="P45">
        <v>9</v>
      </c>
      <c r="Q45" t="s">
        <v>0</v>
      </c>
      <c r="R45">
        <v>42.9</v>
      </c>
      <c r="S45" t="s">
        <v>141</v>
      </c>
      <c r="T45">
        <v>1</v>
      </c>
      <c r="U45" t="s">
        <v>142</v>
      </c>
      <c r="V45">
        <v>7</v>
      </c>
      <c r="W45" t="s">
        <v>140</v>
      </c>
      <c r="X45">
        <v>7426</v>
      </c>
      <c r="Y45" t="s">
        <v>1</v>
      </c>
      <c r="Z45" t="s">
        <v>2373</v>
      </c>
      <c r="AA45" t="s">
        <v>151</v>
      </c>
      <c r="AB45" s="12" t="s">
        <v>2295</v>
      </c>
      <c r="AC45" t="s">
        <v>424</v>
      </c>
      <c r="AD45" s="5">
        <v>9.9999999999999998E-17</v>
      </c>
      <c r="AE45" t="s">
        <v>5</v>
      </c>
      <c r="AF45">
        <v>1</v>
      </c>
      <c r="AG45" t="s">
        <v>4</v>
      </c>
      <c r="AH45">
        <v>0</v>
      </c>
    </row>
    <row r="46" spans="1:34" x14ac:dyDescent="0.25">
      <c r="A46" t="str">
        <f t="shared" si="0"/>
        <v>feynman_II_15_4_23654</v>
      </c>
      <c r="B46" t="s">
        <v>59</v>
      </c>
      <c r="C46" t="s">
        <v>143</v>
      </c>
      <c r="D46">
        <v>3600</v>
      </c>
      <c r="E46" t="s">
        <v>144</v>
      </c>
      <c r="F46">
        <v>1000000</v>
      </c>
      <c r="G46" t="s">
        <v>145</v>
      </c>
      <c r="H46">
        <v>23654</v>
      </c>
      <c r="I46" t="s">
        <v>146</v>
      </c>
      <c r="J46">
        <v>1E-3</v>
      </c>
      <c r="K46" t="s">
        <v>3</v>
      </c>
      <c r="L46">
        <v>1</v>
      </c>
      <c r="M46" t="s">
        <v>2</v>
      </c>
      <c r="N46">
        <v>0</v>
      </c>
      <c r="O46" t="s">
        <v>6</v>
      </c>
      <c r="P46">
        <v>6</v>
      </c>
      <c r="Q46" t="s">
        <v>0</v>
      </c>
      <c r="R46">
        <v>36.4</v>
      </c>
      <c r="S46" t="s">
        <v>141</v>
      </c>
      <c r="T46">
        <v>1</v>
      </c>
      <c r="U46" t="s">
        <v>142</v>
      </c>
      <c r="V46">
        <v>8</v>
      </c>
      <c r="W46" t="s">
        <v>140</v>
      </c>
      <c r="X46">
        <v>6105</v>
      </c>
      <c r="Y46" t="s">
        <v>1</v>
      </c>
      <c r="Z46" t="s">
        <v>161</v>
      </c>
      <c r="AA46" t="s">
        <v>151</v>
      </c>
      <c r="AB46" s="12" t="s">
        <v>3436</v>
      </c>
      <c r="AC46" t="s">
        <v>424</v>
      </c>
      <c r="AD46" s="5">
        <v>9.9999999999999998E-17</v>
      </c>
      <c r="AE46" t="s">
        <v>5</v>
      </c>
      <c r="AF46">
        <v>1</v>
      </c>
      <c r="AG46" t="s">
        <v>4</v>
      </c>
      <c r="AH46">
        <v>0</v>
      </c>
    </row>
    <row r="47" spans="1:34" x14ac:dyDescent="0.25">
      <c r="A47" t="str">
        <f t="shared" si="0"/>
        <v>feynman_III_17_37_23654</v>
      </c>
      <c r="B47" t="s">
        <v>66</v>
      </c>
      <c r="C47" t="s">
        <v>143</v>
      </c>
      <c r="D47">
        <v>3600</v>
      </c>
      <c r="E47" t="s">
        <v>144</v>
      </c>
      <c r="F47">
        <v>1000000</v>
      </c>
      <c r="G47" t="s">
        <v>145</v>
      </c>
      <c r="H47">
        <v>23654</v>
      </c>
      <c r="I47" t="s">
        <v>146</v>
      </c>
      <c r="J47">
        <v>1E-3</v>
      </c>
      <c r="K47" t="s">
        <v>3</v>
      </c>
      <c r="L47">
        <v>1</v>
      </c>
      <c r="M47" t="s">
        <v>2</v>
      </c>
      <c r="N47">
        <v>0</v>
      </c>
      <c r="O47" t="s">
        <v>6</v>
      </c>
      <c r="P47">
        <v>8</v>
      </c>
      <c r="Q47" t="s">
        <v>0</v>
      </c>
      <c r="R47">
        <v>57.7</v>
      </c>
      <c r="S47" t="s">
        <v>141</v>
      </c>
      <c r="T47">
        <v>1</v>
      </c>
      <c r="U47" t="s">
        <v>142</v>
      </c>
      <c r="V47">
        <v>10</v>
      </c>
      <c r="W47" t="s">
        <v>140</v>
      </c>
      <c r="X47">
        <v>9129</v>
      </c>
      <c r="Y47" t="s">
        <v>1</v>
      </c>
      <c r="Z47" t="s">
        <v>2374</v>
      </c>
      <c r="AA47" t="s">
        <v>151</v>
      </c>
      <c r="AB47" s="12" t="s">
        <v>2296</v>
      </c>
      <c r="AC47" t="s">
        <v>424</v>
      </c>
      <c r="AD47" s="5">
        <v>9.9999999999999998E-17</v>
      </c>
      <c r="AE47" t="s">
        <v>5</v>
      </c>
      <c r="AF47">
        <v>1</v>
      </c>
      <c r="AG47" t="s">
        <v>4</v>
      </c>
      <c r="AH47">
        <v>0</v>
      </c>
    </row>
    <row r="48" spans="1:34" x14ac:dyDescent="0.25">
      <c r="A48" t="str">
        <f t="shared" si="0"/>
        <v>feynman_I_32_5_23654</v>
      </c>
      <c r="B48" t="s">
        <v>97</v>
      </c>
      <c r="C48" t="s">
        <v>143</v>
      </c>
      <c r="D48">
        <v>3600</v>
      </c>
      <c r="E48" t="s">
        <v>144</v>
      </c>
      <c r="F48">
        <v>1000000</v>
      </c>
      <c r="G48" t="s">
        <v>145</v>
      </c>
      <c r="H48">
        <v>23654</v>
      </c>
      <c r="I48" t="s">
        <v>146</v>
      </c>
      <c r="J48">
        <v>1E-3</v>
      </c>
      <c r="K48" t="s">
        <v>3</v>
      </c>
      <c r="L48">
        <v>1</v>
      </c>
      <c r="M48" t="s">
        <v>2</v>
      </c>
      <c r="N48">
        <v>0</v>
      </c>
      <c r="O48" t="s">
        <v>6</v>
      </c>
      <c r="P48">
        <v>14</v>
      </c>
      <c r="Q48" t="s">
        <v>0</v>
      </c>
      <c r="R48">
        <v>60.4</v>
      </c>
      <c r="S48" t="s">
        <v>141</v>
      </c>
      <c r="T48">
        <v>1</v>
      </c>
      <c r="U48" t="s">
        <v>142</v>
      </c>
      <c r="V48">
        <v>7</v>
      </c>
      <c r="W48" t="s">
        <v>140</v>
      </c>
      <c r="X48">
        <v>9255</v>
      </c>
      <c r="Y48" t="s">
        <v>1</v>
      </c>
      <c r="Z48" t="s">
        <v>2375</v>
      </c>
      <c r="AA48" t="s">
        <v>151</v>
      </c>
      <c r="AB48" s="12" t="s">
        <v>2376</v>
      </c>
      <c r="AC48" t="s">
        <v>424</v>
      </c>
      <c r="AD48" s="5">
        <v>9.9999999999999998E-17</v>
      </c>
      <c r="AE48" t="s">
        <v>5</v>
      </c>
      <c r="AF48">
        <v>1</v>
      </c>
      <c r="AG48" t="s">
        <v>4</v>
      </c>
      <c r="AH48">
        <v>2.9999999999999997E-8</v>
      </c>
    </row>
    <row r="49" spans="1:34" x14ac:dyDescent="0.25">
      <c r="A49" t="str">
        <f t="shared" si="0"/>
        <v>feynman_III_19_51_23654</v>
      </c>
      <c r="B49" t="s">
        <v>124</v>
      </c>
      <c r="C49" t="s">
        <v>143</v>
      </c>
      <c r="D49">
        <v>3600</v>
      </c>
      <c r="E49" t="s">
        <v>144</v>
      </c>
      <c r="F49">
        <v>1000000</v>
      </c>
      <c r="G49" t="s">
        <v>145</v>
      </c>
      <c r="H49">
        <v>23654</v>
      </c>
      <c r="I49" t="s">
        <v>146</v>
      </c>
      <c r="J49">
        <v>1E-3</v>
      </c>
      <c r="K49" t="s">
        <v>3</v>
      </c>
      <c r="L49">
        <v>1</v>
      </c>
      <c r="M49" t="s">
        <v>2</v>
      </c>
      <c r="N49">
        <v>0</v>
      </c>
      <c r="O49" t="s">
        <v>6</v>
      </c>
      <c r="P49">
        <v>15</v>
      </c>
      <c r="Q49" t="s">
        <v>0</v>
      </c>
      <c r="R49">
        <v>50.1</v>
      </c>
      <c r="S49" t="s">
        <v>141</v>
      </c>
      <c r="T49">
        <v>1</v>
      </c>
      <c r="U49" t="s">
        <v>142</v>
      </c>
      <c r="V49">
        <v>7</v>
      </c>
      <c r="W49" t="s">
        <v>140</v>
      </c>
      <c r="X49">
        <v>8483</v>
      </c>
      <c r="Y49" t="s">
        <v>1</v>
      </c>
      <c r="Z49" t="s">
        <v>165</v>
      </c>
      <c r="AA49" t="s">
        <v>151</v>
      </c>
      <c r="AB49" s="12" t="s">
        <v>418</v>
      </c>
      <c r="AC49" t="s">
        <v>424</v>
      </c>
      <c r="AD49" s="5">
        <v>9.9999999999999998E-17</v>
      </c>
      <c r="AE49" t="s">
        <v>5</v>
      </c>
      <c r="AF49">
        <v>1</v>
      </c>
      <c r="AG49" t="s">
        <v>4</v>
      </c>
      <c r="AH49">
        <v>0</v>
      </c>
    </row>
    <row r="50" spans="1:34" x14ac:dyDescent="0.25">
      <c r="A50" t="str">
        <f t="shared" si="0"/>
        <v>strogatz_vdp1_23654</v>
      </c>
      <c r="B50" t="s">
        <v>19</v>
      </c>
      <c r="C50" t="s">
        <v>143</v>
      </c>
      <c r="D50">
        <v>3600</v>
      </c>
      <c r="E50" t="s">
        <v>144</v>
      </c>
      <c r="F50">
        <v>1000000</v>
      </c>
      <c r="G50" t="s">
        <v>145</v>
      </c>
      <c r="H50">
        <v>23654</v>
      </c>
      <c r="I50" t="s">
        <v>146</v>
      </c>
      <c r="J50">
        <v>1E-3</v>
      </c>
      <c r="K50" t="s">
        <v>3</v>
      </c>
      <c r="L50">
        <v>1</v>
      </c>
      <c r="M50" t="s">
        <v>2</v>
      </c>
      <c r="N50">
        <v>0</v>
      </c>
      <c r="O50" t="s">
        <v>6</v>
      </c>
      <c r="P50">
        <v>12</v>
      </c>
      <c r="Q50" t="s">
        <v>0</v>
      </c>
      <c r="R50">
        <v>12.9</v>
      </c>
      <c r="S50" t="s">
        <v>141</v>
      </c>
      <c r="T50">
        <v>1</v>
      </c>
      <c r="U50" t="s">
        <v>142</v>
      </c>
      <c r="V50">
        <v>8</v>
      </c>
      <c r="W50" t="s">
        <v>140</v>
      </c>
      <c r="X50">
        <v>6594</v>
      </c>
      <c r="Y50" t="s">
        <v>1</v>
      </c>
      <c r="Z50" t="s">
        <v>2377</v>
      </c>
      <c r="AA50" t="s">
        <v>151</v>
      </c>
      <c r="AB50" s="12" t="s">
        <v>2378</v>
      </c>
      <c r="AC50" t="s">
        <v>424</v>
      </c>
      <c r="AD50" s="5">
        <v>9.9999999999999998E-17</v>
      </c>
      <c r="AE50" t="s">
        <v>5</v>
      </c>
      <c r="AF50">
        <v>1</v>
      </c>
      <c r="AG50" t="s">
        <v>4</v>
      </c>
      <c r="AH50">
        <v>0</v>
      </c>
    </row>
    <row r="51" spans="1:34" x14ac:dyDescent="0.25">
      <c r="A51" t="str">
        <f t="shared" si="0"/>
        <v>strogatz_glider2_23654</v>
      </c>
      <c r="B51" t="s">
        <v>8</v>
      </c>
      <c r="C51" t="s">
        <v>143</v>
      </c>
      <c r="D51">
        <v>3600</v>
      </c>
      <c r="E51" t="s">
        <v>144</v>
      </c>
      <c r="F51">
        <v>1000000</v>
      </c>
      <c r="G51" t="s">
        <v>145</v>
      </c>
      <c r="H51">
        <v>23654</v>
      </c>
      <c r="I51" t="s">
        <v>146</v>
      </c>
      <c r="J51">
        <v>1E-3</v>
      </c>
      <c r="K51" t="s">
        <v>3</v>
      </c>
      <c r="L51">
        <v>1</v>
      </c>
      <c r="M51" t="s">
        <v>2</v>
      </c>
      <c r="N51">
        <v>0</v>
      </c>
      <c r="O51" t="s">
        <v>6</v>
      </c>
      <c r="P51">
        <v>11</v>
      </c>
      <c r="Q51" t="s">
        <v>0</v>
      </c>
      <c r="R51">
        <v>113</v>
      </c>
      <c r="S51" t="s">
        <v>141</v>
      </c>
      <c r="T51">
        <v>7</v>
      </c>
      <c r="U51" t="s">
        <v>142</v>
      </c>
      <c r="V51">
        <v>96</v>
      </c>
      <c r="W51" t="s">
        <v>140</v>
      </c>
      <c r="X51">
        <v>61292</v>
      </c>
      <c r="Y51" t="s">
        <v>1</v>
      </c>
      <c r="Z51" t="s">
        <v>2379</v>
      </c>
      <c r="AA51" t="s">
        <v>151</v>
      </c>
      <c r="AB51" s="12" t="s">
        <v>2380</v>
      </c>
      <c r="AC51" t="s">
        <v>424</v>
      </c>
      <c r="AD51" s="5">
        <v>9.9999999999999998E-17</v>
      </c>
      <c r="AE51" t="s">
        <v>5</v>
      </c>
      <c r="AF51">
        <v>1</v>
      </c>
      <c r="AG51" t="s">
        <v>4</v>
      </c>
      <c r="AH51">
        <v>0</v>
      </c>
    </row>
    <row r="52" spans="1:34" x14ac:dyDescent="0.25">
      <c r="A52" t="str">
        <f t="shared" si="0"/>
        <v>feynman_II_27_16_23654</v>
      </c>
      <c r="B52" t="s">
        <v>68</v>
      </c>
      <c r="C52" t="s">
        <v>143</v>
      </c>
      <c r="D52">
        <v>3600</v>
      </c>
      <c r="E52" t="s">
        <v>144</v>
      </c>
      <c r="F52">
        <v>1000000</v>
      </c>
      <c r="G52" t="s">
        <v>145</v>
      </c>
      <c r="H52">
        <v>23654</v>
      </c>
      <c r="I52" t="s">
        <v>146</v>
      </c>
      <c r="J52">
        <v>1E-3</v>
      </c>
      <c r="K52" t="s">
        <v>3</v>
      </c>
      <c r="L52">
        <v>1</v>
      </c>
      <c r="M52" t="s">
        <v>2</v>
      </c>
      <c r="N52">
        <v>0</v>
      </c>
      <c r="O52" t="s">
        <v>6</v>
      </c>
      <c r="P52">
        <v>6</v>
      </c>
      <c r="Q52" t="s">
        <v>0</v>
      </c>
      <c r="R52">
        <v>14.3</v>
      </c>
      <c r="S52" t="s">
        <v>141</v>
      </c>
      <c r="T52">
        <v>1</v>
      </c>
      <c r="U52" t="s">
        <v>142</v>
      </c>
      <c r="V52">
        <v>4</v>
      </c>
      <c r="W52" t="s">
        <v>140</v>
      </c>
      <c r="X52">
        <v>2608</v>
      </c>
      <c r="Y52" t="s">
        <v>1</v>
      </c>
      <c r="Z52" t="s">
        <v>2381</v>
      </c>
      <c r="AA52" t="s">
        <v>151</v>
      </c>
      <c r="AB52" s="12" t="s">
        <v>416</v>
      </c>
      <c r="AC52" t="s">
        <v>424</v>
      </c>
      <c r="AD52" s="5">
        <v>9.9999999999999998E-17</v>
      </c>
      <c r="AE52" t="s">
        <v>5</v>
      </c>
      <c r="AF52">
        <v>1</v>
      </c>
      <c r="AG52" t="s">
        <v>4</v>
      </c>
      <c r="AH52">
        <v>0</v>
      </c>
    </row>
    <row r="53" spans="1:34" x14ac:dyDescent="0.25">
      <c r="A53" t="str">
        <f t="shared" si="0"/>
        <v>feynman_I_24_6_23654</v>
      </c>
      <c r="B53" t="s">
        <v>95</v>
      </c>
      <c r="C53" t="s">
        <v>143</v>
      </c>
      <c r="D53">
        <v>3600</v>
      </c>
      <c r="E53" t="s">
        <v>144</v>
      </c>
      <c r="F53">
        <v>1000000</v>
      </c>
      <c r="G53" t="s">
        <v>145</v>
      </c>
      <c r="H53">
        <v>23654</v>
      </c>
      <c r="I53" t="s">
        <v>146</v>
      </c>
      <c r="J53">
        <v>1E-3</v>
      </c>
      <c r="K53" t="s">
        <v>3</v>
      </c>
      <c r="L53">
        <v>1</v>
      </c>
      <c r="M53" t="s">
        <v>2</v>
      </c>
      <c r="N53">
        <v>0</v>
      </c>
      <c r="O53" t="s">
        <v>6</v>
      </c>
      <c r="P53">
        <v>19</v>
      </c>
      <c r="Q53" t="s">
        <v>0</v>
      </c>
      <c r="R53">
        <v>97.3</v>
      </c>
      <c r="S53" t="s">
        <v>141</v>
      </c>
      <c r="T53">
        <v>1</v>
      </c>
      <c r="U53" t="s">
        <v>142</v>
      </c>
      <c r="V53">
        <v>9</v>
      </c>
      <c r="W53" t="s">
        <v>140</v>
      </c>
      <c r="X53">
        <v>14146</v>
      </c>
      <c r="Y53" t="s">
        <v>1</v>
      </c>
      <c r="Z53" t="s">
        <v>2382</v>
      </c>
      <c r="AA53" t="s">
        <v>151</v>
      </c>
      <c r="AB53" s="12" t="s">
        <v>2297</v>
      </c>
      <c r="AC53" t="s">
        <v>424</v>
      </c>
      <c r="AD53" s="5">
        <v>9.9999999999999998E-17</v>
      </c>
      <c r="AE53" t="s">
        <v>5</v>
      </c>
      <c r="AF53">
        <v>1</v>
      </c>
      <c r="AG53" t="s">
        <v>4</v>
      </c>
      <c r="AH53">
        <v>0</v>
      </c>
    </row>
    <row r="54" spans="1:34" x14ac:dyDescent="0.25">
      <c r="A54" t="str">
        <f t="shared" si="0"/>
        <v>feynman_II_13_17_23654</v>
      </c>
      <c r="B54" t="s">
        <v>102</v>
      </c>
      <c r="C54" t="s">
        <v>143</v>
      </c>
      <c r="D54">
        <v>3600</v>
      </c>
      <c r="E54" t="s">
        <v>144</v>
      </c>
      <c r="F54">
        <v>1000000</v>
      </c>
      <c r="G54" t="s">
        <v>145</v>
      </c>
      <c r="H54">
        <v>23654</v>
      </c>
      <c r="I54" t="s">
        <v>146</v>
      </c>
      <c r="J54">
        <v>1E-3</v>
      </c>
      <c r="K54" t="s">
        <v>3</v>
      </c>
      <c r="L54">
        <v>1</v>
      </c>
      <c r="M54" t="s">
        <v>2</v>
      </c>
      <c r="N54">
        <v>0</v>
      </c>
      <c r="O54" t="s">
        <v>6</v>
      </c>
      <c r="P54">
        <v>12</v>
      </c>
      <c r="Q54" t="s">
        <v>0</v>
      </c>
      <c r="R54">
        <v>107.5</v>
      </c>
      <c r="S54" t="s">
        <v>141</v>
      </c>
      <c r="T54">
        <v>2</v>
      </c>
      <c r="U54" t="s">
        <v>142</v>
      </c>
      <c r="V54">
        <v>14</v>
      </c>
      <c r="W54" t="s">
        <v>140</v>
      </c>
      <c r="X54">
        <v>17118</v>
      </c>
      <c r="Y54" t="s">
        <v>1</v>
      </c>
      <c r="Z54" t="s">
        <v>2383</v>
      </c>
      <c r="AA54" t="s">
        <v>151</v>
      </c>
      <c r="AB54" s="12" t="s">
        <v>2384</v>
      </c>
      <c r="AC54" t="s">
        <v>424</v>
      </c>
      <c r="AD54" s="5">
        <v>9.9999999999999998E-17</v>
      </c>
      <c r="AE54" t="s">
        <v>5</v>
      </c>
      <c r="AF54">
        <v>1</v>
      </c>
      <c r="AG54" t="s">
        <v>4</v>
      </c>
      <c r="AH54">
        <v>0</v>
      </c>
    </row>
    <row r="55" spans="1:34" x14ac:dyDescent="0.25">
      <c r="A55" t="str">
        <f t="shared" si="0"/>
        <v>feynman_I_37_4_23654</v>
      </c>
      <c r="B55" t="s">
        <v>50</v>
      </c>
      <c r="C55" t="s">
        <v>143</v>
      </c>
      <c r="D55">
        <v>3600</v>
      </c>
      <c r="E55" t="s">
        <v>144</v>
      </c>
      <c r="F55">
        <v>1000000</v>
      </c>
      <c r="G55" t="s">
        <v>145</v>
      </c>
      <c r="H55">
        <v>23654</v>
      </c>
      <c r="I55" t="s">
        <v>146</v>
      </c>
      <c r="J55">
        <v>1E-3</v>
      </c>
      <c r="K55" t="s">
        <v>3</v>
      </c>
      <c r="L55">
        <v>1</v>
      </c>
      <c r="M55" t="s">
        <v>2</v>
      </c>
      <c r="N55">
        <v>0</v>
      </c>
      <c r="O55" t="s">
        <v>6</v>
      </c>
      <c r="P55">
        <v>12</v>
      </c>
      <c r="Q55" t="s">
        <v>0</v>
      </c>
      <c r="R55">
        <v>54.5</v>
      </c>
      <c r="S55" t="s">
        <v>141</v>
      </c>
      <c r="T55">
        <v>1</v>
      </c>
      <c r="U55" t="s">
        <v>142</v>
      </c>
      <c r="V55">
        <v>9</v>
      </c>
      <c r="W55" t="s">
        <v>140</v>
      </c>
      <c r="X55">
        <v>8290</v>
      </c>
      <c r="Y55" t="s">
        <v>1</v>
      </c>
      <c r="Z55" t="s">
        <v>2385</v>
      </c>
      <c r="AA55" t="s">
        <v>151</v>
      </c>
      <c r="AB55" s="12" t="s">
        <v>2302</v>
      </c>
      <c r="AC55" t="s">
        <v>424</v>
      </c>
      <c r="AD55" s="5">
        <v>9.9999999999999998E-17</v>
      </c>
      <c r="AE55" t="s">
        <v>5</v>
      </c>
      <c r="AF55">
        <v>1</v>
      </c>
      <c r="AG55" t="s">
        <v>4</v>
      </c>
      <c r="AH55">
        <v>0</v>
      </c>
    </row>
    <row r="56" spans="1:34" x14ac:dyDescent="0.25">
      <c r="A56" t="str">
        <f t="shared" si="0"/>
        <v>feynman_I_43_43_23654</v>
      </c>
      <c r="B56" t="s">
        <v>79</v>
      </c>
      <c r="C56" t="s">
        <v>143</v>
      </c>
      <c r="D56">
        <v>3600</v>
      </c>
      <c r="E56" t="s">
        <v>144</v>
      </c>
      <c r="F56">
        <v>1000000</v>
      </c>
      <c r="G56" t="s">
        <v>145</v>
      </c>
      <c r="H56">
        <v>23654</v>
      </c>
      <c r="I56" t="s">
        <v>146</v>
      </c>
      <c r="J56">
        <v>1E-3</v>
      </c>
      <c r="K56" t="s">
        <v>3</v>
      </c>
      <c r="L56">
        <v>1</v>
      </c>
      <c r="M56" t="s">
        <v>2</v>
      </c>
      <c r="N56">
        <v>0</v>
      </c>
      <c r="O56" t="s">
        <v>6</v>
      </c>
      <c r="P56">
        <v>14</v>
      </c>
      <c r="Q56" t="s">
        <v>0</v>
      </c>
      <c r="R56">
        <v>244.4</v>
      </c>
      <c r="S56" t="s">
        <v>141</v>
      </c>
      <c r="T56">
        <v>3</v>
      </c>
      <c r="U56" t="s">
        <v>142</v>
      </c>
      <c r="V56">
        <v>19</v>
      </c>
      <c r="W56" t="s">
        <v>140</v>
      </c>
      <c r="X56">
        <v>34933</v>
      </c>
      <c r="Y56" t="s">
        <v>1</v>
      </c>
      <c r="Z56" t="s">
        <v>162</v>
      </c>
      <c r="AA56" t="s">
        <v>151</v>
      </c>
      <c r="AB56" s="12" t="s">
        <v>3437</v>
      </c>
      <c r="AC56" t="s">
        <v>424</v>
      </c>
      <c r="AD56" s="5">
        <v>9.9999999999999998E-17</v>
      </c>
      <c r="AE56" t="s">
        <v>5</v>
      </c>
      <c r="AF56">
        <v>1</v>
      </c>
      <c r="AG56" t="s">
        <v>4</v>
      </c>
      <c r="AH56">
        <v>0</v>
      </c>
    </row>
    <row r="57" spans="1:34" x14ac:dyDescent="0.25">
      <c r="A57" t="str">
        <f t="shared" si="0"/>
        <v>strogatz_predprey2_23654</v>
      </c>
      <c r="B57" t="s">
        <v>17</v>
      </c>
      <c r="C57" t="s">
        <v>143</v>
      </c>
      <c r="D57">
        <v>3600</v>
      </c>
      <c r="E57" t="s">
        <v>144</v>
      </c>
      <c r="F57">
        <v>1000000</v>
      </c>
      <c r="G57" t="s">
        <v>145</v>
      </c>
      <c r="H57">
        <v>23654</v>
      </c>
      <c r="I57" t="s">
        <v>146</v>
      </c>
      <c r="J57">
        <v>1E-3</v>
      </c>
      <c r="K57" t="s">
        <v>3</v>
      </c>
      <c r="L57">
        <v>1</v>
      </c>
      <c r="M57" t="s">
        <v>2</v>
      </c>
      <c r="N57">
        <v>0</v>
      </c>
      <c r="O57" t="s">
        <v>6</v>
      </c>
      <c r="P57">
        <v>14</v>
      </c>
      <c r="Q57" t="s">
        <v>0</v>
      </c>
      <c r="R57">
        <v>61.8</v>
      </c>
      <c r="S57" t="s">
        <v>141</v>
      </c>
      <c r="T57">
        <v>2</v>
      </c>
      <c r="U57" t="s">
        <v>142</v>
      </c>
      <c r="V57">
        <v>17</v>
      </c>
      <c r="W57" t="s">
        <v>140</v>
      </c>
      <c r="X57">
        <v>23967</v>
      </c>
      <c r="Y57" t="s">
        <v>1</v>
      </c>
      <c r="Z57" t="s">
        <v>2386</v>
      </c>
      <c r="AA57" t="s">
        <v>151</v>
      </c>
      <c r="AB57" s="12" t="s">
        <v>2298</v>
      </c>
      <c r="AC57" t="s">
        <v>424</v>
      </c>
      <c r="AD57" s="5">
        <v>9.9999999999999998E-17</v>
      </c>
      <c r="AE57" t="s">
        <v>5</v>
      </c>
      <c r="AF57">
        <v>1</v>
      </c>
      <c r="AG57" t="s">
        <v>4</v>
      </c>
      <c r="AH57">
        <v>0</v>
      </c>
    </row>
    <row r="58" spans="1:34" x14ac:dyDescent="0.25">
      <c r="A58" t="str">
        <f t="shared" si="0"/>
        <v>feynman_III_15_12_23654</v>
      </c>
      <c r="B58" t="s">
        <v>56</v>
      </c>
      <c r="C58" t="s">
        <v>143</v>
      </c>
      <c r="D58">
        <v>3600</v>
      </c>
      <c r="E58" t="s">
        <v>144</v>
      </c>
      <c r="F58">
        <v>1000000</v>
      </c>
      <c r="G58" t="s">
        <v>145</v>
      </c>
      <c r="H58">
        <v>23654</v>
      </c>
      <c r="I58" t="s">
        <v>146</v>
      </c>
      <c r="J58">
        <v>1E-3</v>
      </c>
      <c r="K58" t="s">
        <v>3</v>
      </c>
      <c r="L58">
        <v>1</v>
      </c>
      <c r="M58" t="s">
        <v>2</v>
      </c>
      <c r="N58">
        <v>0</v>
      </c>
      <c r="O58" t="s">
        <v>6</v>
      </c>
      <c r="P58">
        <v>10</v>
      </c>
      <c r="Q58" t="s">
        <v>0</v>
      </c>
      <c r="R58">
        <v>238</v>
      </c>
      <c r="S58" t="s">
        <v>141</v>
      </c>
      <c r="T58">
        <v>3</v>
      </c>
      <c r="U58" t="s">
        <v>142</v>
      </c>
      <c r="V58">
        <v>18</v>
      </c>
      <c r="W58" t="s">
        <v>140</v>
      </c>
      <c r="X58">
        <v>32034</v>
      </c>
      <c r="Y58" t="s">
        <v>1</v>
      </c>
      <c r="Z58" t="s">
        <v>2387</v>
      </c>
      <c r="AA58" t="s">
        <v>151</v>
      </c>
      <c r="AB58" s="12" t="s">
        <v>2314</v>
      </c>
      <c r="AC58" t="s">
        <v>424</v>
      </c>
      <c r="AD58" s="5">
        <v>9.9999999999999998E-17</v>
      </c>
      <c r="AE58" t="s">
        <v>5</v>
      </c>
      <c r="AF58">
        <v>1</v>
      </c>
      <c r="AG58" t="s">
        <v>4</v>
      </c>
      <c r="AH58">
        <v>0</v>
      </c>
    </row>
    <row r="59" spans="1:34" x14ac:dyDescent="0.25">
      <c r="A59" t="str">
        <f t="shared" si="0"/>
        <v>feynman_test_19_23654</v>
      </c>
      <c r="B59" t="s">
        <v>128</v>
      </c>
      <c r="C59" t="s">
        <v>143</v>
      </c>
      <c r="D59">
        <v>3600</v>
      </c>
      <c r="E59" t="s">
        <v>144</v>
      </c>
      <c r="F59">
        <v>1000000</v>
      </c>
      <c r="G59" t="s">
        <v>145</v>
      </c>
      <c r="H59">
        <v>23654</v>
      </c>
      <c r="I59" t="s">
        <v>146</v>
      </c>
      <c r="J59">
        <v>1E-3</v>
      </c>
      <c r="K59" t="s">
        <v>3</v>
      </c>
      <c r="L59">
        <v>1</v>
      </c>
      <c r="M59" t="s">
        <v>2</v>
      </c>
      <c r="N59">
        <v>8.9999999999999996E-7</v>
      </c>
      <c r="O59" t="s">
        <v>6</v>
      </c>
      <c r="P59">
        <v>31</v>
      </c>
      <c r="Q59" t="s">
        <v>0</v>
      </c>
      <c r="R59">
        <v>204.5</v>
      </c>
      <c r="S59" t="s">
        <v>141</v>
      </c>
      <c r="T59">
        <v>1</v>
      </c>
      <c r="U59" t="s">
        <v>142</v>
      </c>
      <c r="V59">
        <v>10</v>
      </c>
      <c r="W59" t="s">
        <v>140</v>
      </c>
      <c r="X59">
        <v>25038</v>
      </c>
      <c r="Y59" t="s">
        <v>1</v>
      </c>
      <c r="Z59" t="s">
        <v>2388</v>
      </c>
      <c r="AA59" t="s">
        <v>151</v>
      </c>
      <c r="AB59" s="12" t="s">
        <v>2389</v>
      </c>
      <c r="AC59" t="s">
        <v>424</v>
      </c>
      <c r="AD59" s="5">
        <v>9.9999999999999998E-17</v>
      </c>
      <c r="AE59" t="s">
        <v>5</v>
      </c>
      <c r="AF59">
        <v>1</v>
      </c>
      <c r="AG59" t="s">
        <v>4</v>
      </c>
      <c r="AH59">
        <v>8.9999999999999996E-7</v>
      </c>
    </row>
    <row r="60" spans="1:34" x14ac:dyDescent="0.25">
      <c r="A60" t="str">
        <f t="shared" si="0"/>
        <v>feynman_I_12_2_23654</v>
      </c>
      <c r="B60" t="s">
        <v>99</v>
      </c>
      <c r="C60" t="s">
        <v>143</v>
      </c>
      <c r="D60">
        <v>3600</v>
      </c>
      <c r="E60" t="s">
        <v>144</v>
      </c>
      <c r="F60">
        <v>1000000</v>
      </c>
      <c r="G60" t="s">
        <v>145</v>
      </c>
      <c r="H60">
        <v>23654</v>
      </c>
      <c r="I60" t="s">
        <v>146</v>
      </c>
      <c r="J60">
        <v>1E-3</v>
      </c>
      <c r="K60" t="s">
        <v>3</v>
      </c>
      <c r="L60">
        <v>1</v>
      </c>
      <c r="M60" t="s">
        <v>2</v>
      </c>
      <c r="N60">
        <v>0</v>
      </c>
      <c r="O60" t="s">
        <v>6</v>
      </c>
      <c r="P60">
        <v>10</v>
      </c>
      <c r="Q60" t="s">
        <v>0</v>
      </c>
      <c r="R60">
        <v>31.1</v>
      </c>
      <c r="S60" t="s">
        <v>141</v>
      </c>
      <c r="T60">
        <v>1</v>
      </c>
      <c r="U60" t="s">
        <v>142</v>
      </c>
      <c r="V60">
        <v>5</v>
      </c>
      <c r="W60" t="s">
        <v>140</v>
      </c>
      <c r="X60">
        <v>5268</v>
      </c>
      <c r="Y60" t="s">
        <v>1</v>
      </c>
      <c r="Z60" t="s">
        <v>2390</v>
      </c>
      <c r="AA60" t="s">
        <v>151</v>
      </c>
      <c r="AB60" s="12" t="s">
        <v>2391</v>
      </c>
      <c r="AC60" t="s">
        <v>424</v>
      </c>
      <c r="AD60" s="5">
        <v>9.9999999999999998E-17</v>
      </c>
      <c r="AE60" t="s">
        <v>5</v>
      </c>
      <c r="AF60">
        <v>1</v>
      </c>
      <c r="AG60" t="s">
        <v>4</v>
      </c>
      <c r="AH60">
        <v>0</v>
      </c>
    </row>
    <row r="61" spans="1:34" x14ac:dyDescent="0.25">
      <c r="A61" t="str">
        <f t="shared" si="0"/>
        <v>feynman_I_13_4_23654</v>
      </c>
      <c r="B61" t="s">
        <v>96</v>
      </c>
      <c r="C61" t="s">
        <v>143</v>
      </c>
      <c r="D61">
        <v>3600</v>
      </c>
      <c r="E61" t="s">
        <v>144</v>
      </c>
      <c r="F61">
        <v>1000000</v>
      </c>
      <c r="G61" t="s">
        <v>145</v>
      </c>
      <c r="H61">
        <v>23654</v>
      </c>
      <c r="I61" t="s">
        <v>146</v>
      </c>
      <c r="J61">
        <v>1E-3</v>
      </c>
      <c r="K61" t="s">
        <v>3</v>
      </c>
      <c r="L61">
        <v>1</v>
      </c>
      <c r="M61" t="s">
        <v>2</v>
      </c>
      <c r="N61">
        <v>0</v>
      </c>
      <c r="O61" t="s">
        <v>6</v>
      </c>
      <c r="P61">
        <v>13</v>
      </c>
      <c r="Q61" t="s">
        <v>0</v>
      </c>
      <c r="R61">
        <v>84.2</v>
      </c>
      <c r="S61" t="s">
        <v>141</v>
      </c>
      <c r="T61">
        <v>1</v>
      </c>
      <c r="U61" t="s">
        <v>142</v>
      </c>
      <c r="V61">
        <v>10</v>
      </c>
      <c r="W61" t="s">
        <v>140</v>
      </c>
      <c r="X61">
        <v>12116</v>
      </c>
      <c r="Y61" t="s">
        <v>1</v>
      </c>
      <c r="Z61" t="s">
        <v>2392</v>
      </c>
      <c r="AA61" t="s">
        <v>151</v>
      </c>
      <c r="AB61" s="12" t="s">
        <v>2300</v>
      </c>
      <c r="AC61" t="s">
        <v>424</v>
      </c>
      <c r="AD61" s="5">
        <v>9.9999999999999998E-17</v>
      </c>
      <c r="AE61" t="s">
        <v>5</v>
      </c>
      <c r="AF61">
        <v>1</v>
      </c>
      <c r="AG61" t="s">
        <v>4</v>
      </c>
      <c r="AH61">
        <v>0</v>
      </c>
    </row>
    <row r="62" spans="1:34" x14ac:dyDescent="0.25">
      <c r="A62" t="str">
        <f t="shared" si="0"/>
        <v>strogatz_lv1_23654</v>
      </c>
      <c r="B62" t="s">
        <v>18</v>
      </c>
      <c r="C62" t="s">
        <v>143</v>
      </c>
      <c r="D62">
        <v>3600</v>
      </c>
      <c r="E62" t="s">
        <v>144</v>
      </c>
      <c r="F62">
        <v>1000000</v>
      </c>
      <c r="G62" t="s">
        <v>145</v>
      </c>
      <c r="H62">
        <v>23654</v>
      </c>
      <c r="I62" t="s">
        <v>146</v>
      </c>
      <c r="J62">
        <v>1E-3</v>
      </c>
      <c r="K62" t="s">
        <v>3</v>
      </c>
      <c r="L62">
        <v>1</v>
      </c>
      <c r="M62" t="s">
        <v>2</v>
      </c>
      <c r="N62">
        <v>0</v>
      </c>
      <c r="O62" t="s">
        <v>6</v>
      </c>
      <c r="P62">
        <v>13</v>
      </c>
      <c r="Q62" t="s">
        <v>0</v>
      </c>
      <c r="R62">
        <v>7.9</v>
      </c>
      <c r="S62" t="s">
        <v>141</v>
      </c>
      <c r="T62">
        <v>1</v>
      </c>
      <c r="U62" t="s">
        <v>142</v>
      </c>
      <c r="V62">
        <v>6</v>
      </c>
      <c r="W62" t="s">
        <v>140</v>
      </c>
      <c r="X62">
        <v>3946</v>
      </c>
      <c r="Y62" t="s">
        <v>1</v>
      </c>
      <c r="Z62" t="s">
        <v>2393</v>
      </c>
      <c r="AA62" t="s">
        <v>151</v>
      </c>
      <c r="AB62" s="12" t="s">
        <v>2301</v>
      </c>
      <c r="AC62" t="s">
        <v>424</v>
      </c>
      <c r="AD62" s="5">
        <v>9.9999999999999998E-17</v>
      </c>
      <c r="AE62" t="s">
        <v>5</v>
      </c>
      <c r="AF62">
        <v>1</v>
      </c>
      <c r="AG62" t="s">
        <v>4</v>
      </c>
      <c r="AH62">
        <v>0</v>
      </c>
    </row>
    <row r="63" spans="1:34" x14ac:dyDescent="0.25">
      <c r="A63" t="str">
        <f t="shared" si="0"/>
        <v>feynman_test_18_23654</v>
      </c>
      <c r="B63" t="s">
        <v>112</v>
      </c>
      <c r="C63" t="s">
        <v>143</v>
      </c>
      <c r="D63">
        <v>3600</v>
      </c>
      <c r="E63" t="s">
        <v>144</v>
      </c>
      <c r="F63">
        <v>1000000</v>
      </c>
      <c r="G63" t="s">
        <v>145</v>
      </c>
      <c r="H63">
        <v>23654</v>
      </c>
      <c r="I63" t="s">
        <v>146</v>
      </c>
      <c r="J63">
        <v>1E-3</v>
      </c>
      <c r="K63" t="s">
        <v>3</v>
      </c>
      <c r="L63">
        <v>1</v>
      </c>
      <c r="M63" t="s">
        <v>2</v>
      </c>
      <c r="N63">
        <v>0</v>
      </c>
      <c r="O63" t="s">
        <v>6</v>
      </c>
      <c r="P63">
        <v>21</v>
      </c>
      <c r="Q63" t="s">
        <v>0</v>
      </c>
      <c r="R63">
        <v>190.5</v>
      </c>
      <c r="S63" t="s">
        <v>141</v>
      </c>
      <c r="T63">
        <v>1</v>
      </c>
      <c r="U63" t="s">
        <v>142</v>
      </c>
      <c r="V63">
        <v>9</v>
      </c>
      <c r="W63" t="s">
        <v>140</v>
      </c>
      <c r="X63">
        <v>23048</v>
      </c>
      <c r="Y63" t="s">
        <v>1</v>
      </c>
      <c r="Z63" t="s">
        <v>2394</v>
      </c>
      <c r="AA63" t="s">
        <v>151</v>
      </c>
      <c r="AB63" s="12" t="s">
        <v>2395</v>
      </c>
      <c r="AC63" t="s">
        <v>424</v>
      </c>
      <c r="AD63" s="5">
        <v>9.9999999999999998E-17</v>
      </c>
      <c r="AE63" t="s">
        <v>5</v>
      </c>
      <c r="AF63">
        <v>1</v>
      </c>
      <c r="AG63" t="s">
        <v>4</v>
      </c>
      <c r="AH63">
        <v>2E-8</v>
      </c>
    </row>
    <row r="64" spans="1:34" x14ac:dyDescent="0.25">
      <c r="A64" t="str">
        <f t="shared" si="0"/>
        <v>feynman_II_8_7_23654</v>
      </c>
      <c r="B64" t="s">
        <v>69</v>
      </c>
      <c r="C64" t="s">
        <v>143</v>
      </c>
      <c r="D64">
        <v>3600</v>
      </c>
      <c r="E64" t="s">
        <v>144</v>
      </c>
      <c r="F64">
        <v>1000000</v>
      </c>
      <c r="G64" t="s">
        <v>145</v>
      </c>
      <c r="H64">
        <v>23654</v>
      </c>
      <c r="I64" t="s">
        <v>146</v>
      </c>
      <c r="J64">
        <v>1E-3</v>
      </c>
      <c r="K64" t="s">
        <v>3</v>
      </c>
      <c r="L64">
        <v>1</v>
      </c>
      <c r="M64" t="s">
        <v>2</v>
      </c>
      <c r="N64">
        <v>0</v>
      </c>
      <c r="O64" t="s">
        <v>6</v>
      </c>
      <c r="P64">
        <v>11</v>
      </c>
      <c r="Q64" t="s">
        <v>0</v>
      </c>
      <c r="R64">
        <v>447</v>
      </c>
      <c r="S64" t="s">
        <v>141</v>
      </c>
      <c r="T64">
        <v>2</v>
      </c>
      <c r="U64" t="s">
        <v>142</v>
      </c>
      <c r="V64">
        <v>99</v>
      </c>
      <c r="W64" t="s">
        <v>140</v>
      </c>
      <c r="X64">
        <v>82956</v>
      </c>
      <c r="Y64" t="s">
        <v>1</v>
      </c>
      <c r="Z64" t="s">
        <v>2396</v>
      </c>
      <c r="AA64" t="s">
        <v>151</v>
      </c>
      <c r="AB64" s="12" t="s">
        <v>2397</v>
      </c>
      <c r="AC64" t="s">
        <v>424</v>
      </c>
      <c r="AD64" s="5">
        <v>9.9999999999999998E-17</v>
      </c>
      <c r="AE64" t="s">
        <v>5</v>
      </c>
      <c r="AF64">
        <v>1</v>
      </c>
      <c r="AG64" t="s">
        <v>4</v>
      </c>
      <c r="AH64">
        <v>1E-8</v>
      </c>
    </row>
    <row r="65" spans="1:34" x14ac:dyDescent="0.25">
      <c r="A65" t="str">
        <f t="shared" si="0"/>
        <v>strogatz_bacres2_23654</v>
      </c>
      <c r="B65" t="s">
        <v>11</v>
      </c>
      <c r="C65" t="s">
        <v>143</v>
      </c>
      <c r="D65">
        <v>3600</v>
      </c>
      <c r="E65" t="s">
        <v>144</v>
      </c>
      <c r="F65">
        <v>1000000</v>
      </c>
      <c r="G65" t="s">
        <v>145</v>
      </c>
      <c r="H65">
        <v>23654</v>
      </c>
      <c r="I65" t="s">
        <v>146</v>
      </c>
      <c r="J65">
        <v>1E-3</v>
      </c>
      <c r="K65" t="s">
        <v>3</v>
      </c>
      <c r="L65">
        <v>1</v>
      </c>
      <c r="M65" t="s">
        <v>2</v>
      </c>
      <c r="N65">
        <v>0</v>
      </c>
      <c r="O65" t="s">
        <v>6</v>
      </c>
      <c r="P65">
        <v>14</v>
      </c>
      <c r="Q65" t="s">
        <v>0</v>
      </c>
      <c r="R65">
        <v>19.100000000000001</v>
      </c>
      <c r="S65" t="s">
        <v>141</v>
      </c>
      <c r="T65">
        <v>3</v>
      </c>
      <c r="U65" t="s">
        <v>142</v>
      </c>
      <c r="V65">
        <v>11</v>
      </c>
      <c r="W65" t="s">
        <v>140</v>
      </c>
      <c r="X65">
        <v>9534</v>
      </c>
      <c r="Y65" t="s">
        <v>1</v>
      </c>
      <c r="Z65" t="s">
        <v>2398</v>
      </c>
      <c r="AA65" t="s">
        <v>151</v>
      </c>
      <c r="AB65" s="12" t="s">
        <v>3438</v>
      </c>
      <c r="AC65" t="s">
        <v>424</v>
      </c>
      <c r="AD65" s="5">
        <v>9.9999999999999998E-17</v>
      </c>
      <c r="AE65" t="s">
        <v>5</v>
      </c>
      <c r="AF65">
        <v>1</v>
      </c>
      <c r="AG65" t="s">
        <v>4</v>
      </c>
      <c r="AH65">
        <v>0</v>
      </c>
    </row>
    <row r="66" spans="1:34" x14ac:dyDescent="0.25">
      <c r="A66" t="str">
        <f t="shared" ref="A66:A129" si="1">B66&amp;"_"&amp;H66</f>
        <v>feynman_II_36_38_23654</v>
      </c>
      <c r="B66" t="s">
        <v>138</v>
      </c>
      <c r="C66" t="s">
        <v>143</v>
      </c>
      <c r="D66">
        <v>3600</v>
      </c>
      <c r="E66" t="s">
        <v>144</v>
      </c>
      <c r="F66">
        <v>1000000</v>
      </c>
      <c r="G66" t="s">
        <v>145</v>
      </c>
      <c r="H66">
        <v>23654</v>
      </c>
      <c r="I66" t="s">
        <v>146</v>
      </c>
      <c r="J66">
        <v>1E-3</v>
      </c>
      <c r="K66" t="s">
        <v>3</v>
      </c>
      <c r="L66">
        <v>1</v>
      </c>
      <c r="M66" t="s">
        <v>2</v>
      </c>
      <c r="N66">
        <v>0</v>
      </c>
      <c r="O66" t="s">
        <v>6</v>
      </c>
      <c r="P66">
        <v>24</v>
      </c>
      <c r="Q66" t="s">
        <v>0</v>
      </c>
      <c r="R66">
        <v>487.5</v>
      </c>
      <c r="S66" t="s">
        <v>141</v>
      </c>
      <c r="T66">
        <v>2</v>
      </c>
      <c r="U66" t="s">
        <v>142</v>
      </c>
      <c r="V66">
        <v>17</v>
      </c>
      <c r="W66" t="s">
        <v>140</v>
      </c>
      <c r="X66">
        <v>58826</v>
      </c>
      <c r="Y66" t="s">
        <v>1</v>
      </c>
      <c r="Z66" t="s">
        <v>2399</v>
      </c>
      <c r="AA66" t="s">
        <v>151</v>
      </c>
      <c r="AB66" s="12" t="s">
        <v>2303</v>
      </c>
      <c r="AC66" t="s">
        <v>424</v>
      </c>
      <c r="AD66" s="5">
        <v>9.9999999999999998E-17</v>
      </c>
      <c r="AE66" t="s">
        <v>5</v>
      </c>
      <c r="AF66">
        <v>1</v>
      </c>
      <c r="AG66" t="s">
        <v>4</v>
      </c>
      <c r="AH66">
        <v>0</v>
      </c>
    </row>
    <row r="67" spans="1:34" x14ac:dyDescent="0.25">
      <c r="A67" t="str">
        <f t="shared" si="1"/>
        <v>feynman_II_11_3_23654</v>
      </c>
      <c r="B67" t="s">
        <v>115</v>
      </c>
      <c r="C67" t="s">
        <v>143</v>
      </c>
      <c r="D67">
        <v>3600</v>
      </c>
      <c r="E67" t="s">
        <v>144</v>
      </c>
      <c r="F67">
        <v>1000000</v>
      </c>
      <c r="G67" t="s">
        <v>145</v>
      </c>
      <c r="H67">
        <v>23654</v>
      </c>
      <c r="I67" t="s">
        <v>146</v>
      </c>
      <c r="J67">
        <v>1E-3</v>
      </c>
      <c r="K67" t="s">
        <v>3</v>
      </c>
      <c r="L67">
        <v>1</v>
      </c>
      <c r="M67" t="s">
        <v>2</v>
      </c>
      <c r="N67">
        <v>0</v>
      </c>
      <c r="O67" t="s">
        <v>6</v>
      </c>
      <c r="P67">
        <v>18</v>
      </c>
      <c r="Q67" t="s">
        <v>0</v>
      </c>
      <c r="R67">
        <v>783.2</v>
      </c>
      <c r="S67" t="s">
        <v>141</v>
      </c>
      <c r="T67">
        <v>8</v>
      </c>
      <c r="U67" t="s">
        <v>142</v>
      </c>
      <c r="V67">
        <v>67</v>
      </c>
      <c r="W67" t="s">
        <v>140</v>
      </c>
      <c r="X67">
        <v>116626</v>
      </c>
      <c r="Y67" t="s">
        <v>1</v>
      </c>
      <c r="Z67" t="s">
        <v>2400</v>
      </c>
      <c r="AA67" t="s">
        <v>151</v>
      </c>
      <c r="AB67" s="12" t="s">
        <v>2304</v>
      </c>
      <c r="AC67" t="s">
        <v>424</v>
      </c>
      <c r="AD67" s="5">
        <v>9.9999999999999998E-17</v>
      </c>
      <c r="AE67" t="s">
        <v>5</v>
      </c>
      <c r="AF67">
        <v>1</v>
      </c>
      <c r="AG67" t="s">
        <v>4</v>
      </c>
      <c r="AH67">
        <v>0</v>
      </c>
    </row>
    <row r="68" spans="1:34" x14ac:dyDescent="0.25">
      <c r="A68" t="str">
        <f t="shared" si="1"/>
        <v>strogatz_shearflow2_23654</v>
      </c>
      <c r="B68" t="s">
        <v>9</v>
      </c>
      <c r="C68" t="s">
        <v>143</v>
      </c>
      <c r="D68">
        <v>3600</v>
      </c>
      <c r="E68" t="s">
        <v>144</v>
      </c>
      <c r="F68">
        <v>1000000</v>
      </c>
      <c r="G68" t="s">
        <v>145</v>
      </c>
      <c r="H68">
        <v>23654</v>
      </c>
      <c r="I68" t="s">
        <v>146</v>
      </c>
      <c r="J68">
        <v>1E-3</v>
      </c>
      <c r="K68" t="s">
        <v>3</v>
      </c>
      <c r="L68">
        <v>1</v>
      </c>
      <c r="M68" t="s">
        <v>2</v>
      </c>
      <c r="N68">
        <v>0</v>
      </c>
      <c r="O68" t="s">
        <v>6</v>
      </c>
      <c r="P68">
        <v>11</v>
      </c>
      <c r="Q68" t="s">
        <v>0</v>
      </c>
      <c r="R68">
        <v>264</v>
      </c>
      <c r="S68" t="s">
        <v>141</v>
      </c>
      <c r="T68">
        <v>6</v>
      </c>
      <c r="U68" t="s">
        <v>142</v>
      </c>
      <c r="V68">
        <v>89</v>
      </c>
      <c r="W68" t="s">
        <v>140</v>
      </c>
      <c r="X68">
        <v>104173</v>
      </c>
      <c r="Y68" t="s">
        <v>1</v>
      </c>
      <c r="Z68" t="s">
        <v>2401</v>
      </c>
      <c r="AA68" t="s">
        <v>151</v>
      </c>
      <c r="AB68" s="12" t="s">
        <v>2305</v>
      </c>
      <c r="AC68" t="s">
        <v>424</v>
      </c>
      <c r="AD68" s="5">
        <v>9.9999999999999998E-17</v>
      </c>
      <c r="AE68" t="s">
        <v>5</v>
      </c>
      <c r="AF68">
        <v>1</v>
      </c>
      <c r="AG68" t="s">
        <v>4</v>
      </c>
      <c r="AH68">
        <v>0</v>
      </c>
    </row>
    <row r="69" spans="1:34" x14ac:dyDescent="0.25">
      <c r="A69" t="str">
        <f t="shared" si="1"/>
        <v>strogatz_bacres1_23654</v>
      </c>
      <c r="B69" t="s">
        <v>15</v>
      </c>
      <c r="C69" t="s">
        <v>143</v>
      </c>
      <c r="D69">
        <v>3600</v>
      </c>
      <c r="E69" t="s">
        <v>144</v>
      </c>
      <c r="F69">
        <v>1000000</v>
      </c>
      <c r="G69" t="s">
        <v>145</v>
      </c>
      <c r="H69">
        <v>23654</v>
      </c>
      <c r="I69" t="s">
        <v>146</v>
      </c>
      <c r="J69">
        <v>1E-3</v>
      </c>
      <c r="K69" t="s">
        <v>3</v>
      </c>
      <c r="L69">
        <v>1</v>
      </c>
      <c r="M69" t="s">
        <v>2</v>
      </c>
      <c r="N69">
        <v>0</v>
      </c>
      <c r="O69" t="s">
        <v>6</v>
      </c>
      <c r="P69">
        <v>23</v>
      </c>
      <c r="Q69" t="s">
        <v>0</v>
      </c>
      <c r="R69">
        <v>37.1</v>
      </c>
      <c r="S69" t="s">
        <v>141</v>
      </c>
      <c r="T69">
        <v>3</v>
      </c>
      <c r="U69" t="s">
        <v>142</v>
      </c>
      <c r="V69">
        <v>17</v>
      </c>
      <c r="W69" t="s">
        <v>140</v>
      </c>
      <c r="X69">
        <v>17098</v>
      </c>
      <c r="Y69" t="s">
        <v>1</v>
      </c>
      <c r="Z69" t="s">
        <v>2402</v>
      </c>
      <c r="AA69" t="s">
        <v>151</v>
      </c>
      <c r="AB69" s="12" t="s">
        <v>3439</v>
      </c>
      <c r="AC69" t="s">
        <v>424</v>
      </c>
      <c r="AD69" s="5">
        <v>9.9999999999999998E-17</v>
      </c>
      <c r="AE69" t="s">
        <v>5</v>
      </c>
      <c r="AF69">
        <v>1</v>
      </c>
      <c r="AG69" t="s">
        <v>4</v>
      </c>
      <c r="AH69">
        <v>0</v>
      </c>
    </row>
    <row r="70" spans="1:34" x14ac:dyDescent="0.25">
      <c r="A70" t="str">
        <f t="shared" si="1"/>
        <v>strogatz_barmag2_23654</v>
      </c>
      <c r="B70" t="s">
        <v>13</v>
      </c>
      <c r="C70" t="s">
        <v>143</v>
      </c>
      <c r="D70">
        <v>3600</v>
      </c>
      <c r="E70" t="s">
        <v>144</v>
      </c>
      <c r="F70">
        <v>1000000</v>
      </c>
      <c r="G70" t="s">
        <v>145</v>
      </c>
      <c r="H70">
        <v>23654</v>
      </c>
      <c r="I70" t="s">
        <v>146</v>
      </c>
      <c r="J70">
        <v>1E-3</v>
      </c>
      <c r="K70" t="s">
        <v>3</v>
      </c>
      <c r="L70">
        <v>1</v>
      </c>
      <c r="M70" t="s">
        <v>2</v>
      </c>
      <c r="N70">
        <v>0</v>
      </c>
      <c r="O70" t="s">
        <v>6</v>
      </c>
      <c r="P70">
        <v>13</v>
      </c>
      <c r="Q70" t="s">
        <v>0</v>
      </c>
      <c r="R70">
        <v>1628</v>
      </c>
      <c r="S70" t="s">
        <v>141</v>
      </c>
      <c r="T70">
        <v>7</v>
      </c>
      <c r="U70" t="s">
        <v>142</v>
      </c>
      <c r="V70">
        <v>526</v>
      </c>
      <c r="W70" t="s">
        <v>140</v>
      </c>
      <c r="X70">
        <v>711024</v>
      </c>
      <c r="Y70" t="s">
        <v>1</v>
      </c>
      <c r="Z70" t="s">
        <v>2403</v>
      </c>
      <c r="AA70" t="s">
        <v>151</v>
      </c>
      <c r="AB70" s="12" t="s">
        <v>3440</v>
      </c>
      <c r="AC70" t="s">
        <v>424</v>
      </c>
      <c r="AD70" s="5">
        <v>9.9999999999999998E-17</v>
      </c>
      <c r="AE70" t="s">
        <v>5</v>
      </c>
      <c r="AF70">
        <v>1</v>
      </c>
      <c r="AG70" t="s">
        <v>4</v>
      </c>
      <c r="AH70">
        <v>0</v>
      </c>
    </row>
    <row r="71" spans="1:34" x14ac:dyDescent="0.25">
      <c r="A71" t="str">
        <f t="shared" si="1"/>
        <v>feynman_II_6_11_23654</v>
      </c>
      <c r="B71" t="s">
        <v>105</v>
      </c>
      <c r="C71" t="s">
        <v>143</v>
      </c>
      <c r="D71">
        <v>3600</v>
      </c>
      <c r="E71" t="s">
        <v>144</v>
      </c>
      <c r="F71">
        <v>1000000</v>
      </c>
      <c r="G71" t="s">
        <v>145</v>
      </c>
      <c r="H71">
        <v>23654</v>
      </c>
      <c r="I71" t="s">
        <v>146</v>
      </c>
      <c r="J71">
        <v>1E-3</v>
      </c>
      <c r="K71" t="s">
        <v>3</v>
      </c>
      <c r="L71">
        <v>1</v>
      </c>
      <c r="M71" t="s">
        <v>2</v>
      </c>
      <c r="N71">
        <v>0</v>
      </c>
      <c r="O71" t="s">
        <v>6</v>
      </c>
      <c r="P71">
        <v>11</v>
      </c>
      <c r="Q71" t="s">
        <v>0</v>
      </c>
      <c r="R71">
        <v>152.80000000000001</v>
      </c>
      <c r="S71" t="s">
        <v>141</v>
      </c>
      <c r="T71">
        <v>2</v>
      </c>
      <c r="U71" t="s">
        <v>142</v>
      </c>
      <c r="V71">
        <v>21</v>
      </c>
      <c r="W71" t="s">
        <v>140</v>
      </c>
      <c r="X71">
        <v>24280</v>
      </c>
      <c r="Y71" t="s">
        <v>1</v>
      </c>
      <c r="Z71" t="s">
        <v>2404</v>
      </c>
      <c r="AA71" t="s">
        <v>151</v>
      </c>
      <c r="AB71" s="12" t="s">
        <v>2405</v>
      </c>
      <c r="AC71" t="s">
        <v>424</v>
      </c>
      <c r="AD71" s="5">
        <v>9.9999999999999998E-17</v>
      </c>
      <c r="AE71" t="s">
        <v>5</v>
      </c>
      <c r="AF71">
        <v>1</v>
      </c>
      <c r="AG71" t="s">
        <v>4</v>
      </c>
      <c r="AH71">
        <v>0</v>
      </c>
    </row>
    <row r="72" spans="1:34" x14ac:dyDescent="0.25">
      <c r="A72" t="str">
        <f t="shared" si="1"/>
        <v>feynman_I_50_26_23654</v>
      </c>
      <c r="B72" t="s">
        <v>94</v>
      </c>
      <c r="C72" t="s">
        <v>143</v>
      </c>
      <c r="D72">
        <v>3600</v>
      </c>
      <c r="E72" t="s">
        <v>144</v>
      </c>
      <c r="F72">
        <v>1000000</v>
      </c>
      <c r="G72" t="s">
        <v>145</v>
      </c>
      <c r="H72">
        <v>23654</v>
      </c>
      <c r="I72" t="s">
        <v>146</v>
      </c>
      <c r="J72">
        <v>1E-3</v>
      </c>
      <c r="K72" t="s">
        <v>3</v>
      </c>
      <c r="L72">
        <v>1</v>
      </c>
      <c r="M72" t="s">
        <v>2</v>
      </c>
      <c r="N72">
        <v>0</v>
      </c>
      <c r="O72" t="s">
        <v>6</v>
      </c>
      <c r="P72">
        <v>14</v>
      </c>
      <c r="Q72" t="s">
        <v>0</v>
      </c>
      <c r="R72">
        <v>1272</v>
      </c>
      <c r="S72" t="s">
        <v>141</v>
      </c>
      <c r="T72">
        <v>10</v>
      </c>
      <c r="U72" t="s">
        <v>142</v>
      </c>
      <c r="V72">
        <v>51</v>
      </c>
      <c r="W72" t="s">
        <v>140</v>
      </c>
      <c r="X72">
        <v>161566</v>
      </c>
      <c r="Y72" t="s">
        <v>1</v>
      </c>
      <c r="Z72" t="s">
        <v>2406</v>
      </c>
      <c r="AA72" t="s">
        <v>151</v>
      </c>
      <c r="AB72" s="12" t="s">
        <v>2306</v>
      </c>
      <c r="AC72" t="s">
        <v>424</v>
      </c>
      <c r="AD72" s="5">
        <v>9.9999999999999998E-17</v>
      </c>
      <c r="AE72" t="s">
        <v>5</v>
      </c>
      <c r="AF72">
        <v>1</v>
      </c>
      <c r="AG72" t="s">
        <v>4</v>
      </c>
      <c r="AH72">
        <v>0</v>
      </c>
    </row>
    <row r="73" spans="1:34" x14ac:dyDescent="0.25">
      <c r="A73" t="str">
        <f t="shared" si="1"/>
        <v>strogatz_barmag1_23654</v>
      </c>
      <c r="B73" t="s">
        <v>10</v>
      </c>
      <c r="C73" t="s">
        <v>143</v>
      </c>
      <c r="D73">
        <v>3600</v>
      </c>
      <c r="E73" t="s">
        <v>144</v>
      </c>
      <c r="F73">
        <v>1000000</v>
      </c>
      <c r="G73" t="s">
        <v>145</v>
      </c>
      <c r="H73">
        <v>23654</v>
      </c>
      <c r="I73" t="s">
        <v>146</v>
      </c>
      <c r="J73">
        <v>1E-3</v>
      </c>
      <c r="K73" t="s">
        <v>3</v>
      </c>
      <c r="L73">
        <v>0.99533309999999997</v>
      </c>
      <c r="M73" t="s">
        <v>2</v>
      </c>
      <c r="N73">
        <v>1.6256900000000001E-2</v>
      </c>
      <c r="O73" t="s">
        <v>6</v>
      </c>
      <c r="P73">
        <v>19</v>
      </c>
      <c r="Q73" t="s">
        <v>0</v>
      </c>
      <c r="R73">
        <v>2342.6</v>
      </c>
      <c r="S73" t="s">
        <v>141</v>
      </c>
      <c r="T73">
        <v>14</v>
      </c>
      <c r="U73" t="s">
        <v>142</v>
      </c>
      <c r="V73">
        <v>937</v>
      </c>
      <c r="W73" t="s">
        <v>140</v>
      </c>
      <c r="X73">
        <v>1000543</v>
      </c>
      <c r="Y73" t="s">
        <v>1</v>
      </c>
      <c r="Z73" t="s">
        <v>2407</v>
      </c>
      <c r="AA73" t="s">
        <v>151</v>
      </c>
      <c r="AB73" s="12" t="s">
        <v>2408</v>
      </c>
      <c r="AC73" t="s">
        <v>424</v>
      </c>
      <c r="AD73" s="5">
        <v>9.9999999999999998E-17</v>
      </c>
      <c r="AE73" t="s">
        <v>5</v>
      </c>
      <c r="AF73">
        <v>0.99473224000000005</v>
      </c>
      <c r="AG73" t="s">
        <v>4</v>
      </c>
      <c r="AH73">
        <v>1.28174E-2</v>
      </c>
    </row>
    <row r="74" spans="1:34" x14ac:dyDescent="0.25">
      <c r="A74" t="str">
        <f t="shared" si="1"/>
        <v>feynman_II_21_32_23654</v>
      </c>
      <c r="B74" t="s">
        <v>123</v>
      </c>
      <c r="C74" t="s">
        <v>143</v>
      </c>
      <c r="D74">
        <v>3600</v>
      </c>
      <c r="E74" t="s">
        <v>144</v>
      </c>
      <c r="F74">
        <v>1000000</v>
      </c>
      <c r="G74" t="s">
        <v>145</v>
      </c>
      <c r="H74">
        <v>23654</v>
      </c>
      <c r="I74" t="s">
        <v>146</v>
      </c>
      <c r="J74">
        <v>1E-3</v>
      </c>
      <c r="K74" t="s">
        <v>3</v>
      </c>
      <c r="L74">
        <v>1</v>
      </c>
      <c r="M74" t="s">
        <v>2</v>
      </c>
      <c r="N74">
        <v>0</v>
      </c>
      <c r="O74" t="s">
        <v>6</v>
      </c>
      <c r="P74">
        <v>22</v>
      </c>
      <c r="Q74" t="s">
        <v>0</v>
      </c>
      <c r="R74">
        <v>65.900000000000006</v>
      </c>
      <c r="S74" t="s">
        <v>141</v>
      </c>
      <c r="T74">
        <v>2</v>
      </c>
      <c r="U74" t="s">
        <v>142</v>
      </c>
      <c r="V74">
        <v>7</v>
      </c>
      <c r="W74" t="s">
        <v>140</v>
      </c>
      <c r="X74">
        <v>10514</v>
      </c>
      <c r="Y74" t="s">
        <v>1</v>
      </c>
      <c r="Z74" t="s">
        <v>2409</v>
      </c>
      <c r="AA74" t="s">
        <v>151</v>
      </c>
      <c r="AB74" s="12" t="s">
        <v>2410</v>
      </c>
      <c r="AC74" t="s">
        <v>424</v>
      </c>
      <c r="AD74" s="5">
        <v>9.9999999999999998E-17</v>
      </c>
      <c r="AE74" t="s">
        <v>5</v>
      </c>
      <c r="AF74">
        <v>1</v>
      </c>
      <c r="AG74" t="s">
        <v>4</v>
      </c>
      <c r="AH74">
        <v>0</v>
      </c>
    </row>
    <row r="75" spans="1:34" x14ac:dyDescent="0.25">
      <c r="A75" t="str">
        <f t="shared" si="1"/>
        <v>feynman_II_6_15b_23654</v>
      </c>
      <c r="B75" t="s">
        <v>104</v>
      </c>
      <c r="C75" t="s">
        <v>143</v>
      </c>
      <c r="D75">
        <v>3600</v>
      </c>
      <c r="E75" t="s">
        <v>144</v>
      </c>
      <c r="F75">
        <v>1000000</v>
      </c>
      <c r="G75" t="s">
        <v>145</v>
      </c>
      <c r="H75">
        <v>23654</v>
      </c>
      <c r="I75" t="s">
        <v>146</v>
      </c>
      <c r="J75">
        <v>1E-3</v>
      </c>
      <c r="K75" t="s">
        <v>3</v>
      </c>
      <c r="L75">
        <v>1</v>
      </c>
      <c r="M75" t="s">
        <v>2</v>
      </c>
      <c r="N75">
        <v>0</v>
      </c>
      <c r="O75" t="s">
        <v>6</v>
      </c>
      <c r="P75">
        <v>13</v>
      </c>
      <c r="Q75" t="s">
        <v>0</v>
      </c>
      <c r="R75">
        <v>2484.1</v>
      </c>
      <c r="S75" t="s">
        <v>141</v>
      </c>
      <c r="T75">
        <v>8</v>
      </c>
      <c r="U75" t="s">
        <v>142</v>
      </c>
      <c r="V75">
        <v>154</v>
      </c>
      <c r="W75" t="s">
        <v>140</v>
      </c>
      <c r="X75">
        <v>354738</v>
      </c>
      <c r="Y75" t="s">
        <v>1</v>
      </c>
      <c r="Z75" t="s">
        <v>2411</v>
      </c>
      <c r="AA75" t="s">
        <v>151</v>
      </c>
      <c r="AB75" s="12" t="s">
        <v>2412</v>
      </c>
      <c r="AC75" t="s">
        <v>424</v>
      </c>
      <c r="AD75" s="5">
        <v>9.9999999999999998E-17</v>
      </c>
      <c r="AE75" t="s">
        <v>5</v>
      </c>
      <c r="AF75">
        <v>1</v>
      </c>
      <c r="AG75" t="s">
        <v>4</v>
      </c>
      <c r="AH75">
        <v>0</v>
      </c>
    </row>
    <row r="76" spans="1:34" x14ac:dyDescent="0.25">
      <c r="A76" t="str">
        <f t="shared" si="1"/>
        <v>feynman_I_44_4_23654</v>
      </c>
      <c r="B76" t="s">
        <v>118</v>
      </c>
      <c r="C76" t="s">
        <v>143</v>
      </c>
      <c r="D76">
        <v>3600</v>
      </c>
      <c r="E76" t="s">
        <v>144</v>
      </c>
      <c r="F76">
        <v>1000000</v>
      </c>
      <c r="G76" t="s">
        <v>145</v>
      </c>
      <c r="H76">
        <v>23654</v>
      </c>
      <c r="I76" t="s">
        <v>146</v>
      </c>
      <c r="J76">
        <v>1E-3</v>
      </c>
      <c r="K76" t="s">
        <v>3</v>
      </c>
      <c r="L76">
        <v>0.99933989999999995</v>
      </c>
      <c r="M76" t="s">
        <v>2</v>
      </c>
      <c r="N76">
        <v>0.52638359999999995</v>
      </c>
      <c r="O76" t="s">
        <v>6</v>
      </c>
      <c r="P76">
        <v>147</v>
      </c>
      <c r="Q76" t="s">
        <v>0</v>
      </c>
      <c r="R76">
        <v>3607.5</v>
      </c>
      <c r="S76" t="s">
        <v>141</v>
      </c>
      <c r="T76">
        <v>4</v>
      </c>
      <c r="U76" t="s">
        <v>142</v>
      </c>
      <c r="V76">
        <v>49</v>
      </c>
      <c r="W76" t="s">
        <v>140</v>
      </c>
      <c r="X76">
        <v>316115</v>
      </c>
      <c r="Y76" t="s">
        <v>1</v>
      </c>
      <c r="Z76" t="s">
        <v>2413</v>
      </c>
      <c r="AA76" t="s">
        <v>151</v>
      </c>
      <c r="AB76" s="12" t="s">
        <v>3441</v>
      </c>
      <c r="AC76" t="s">
        <v>424</v>
      </c>
      <c r="AD76" s="5">
        <v>9.9999999999999998E-17</v>
      </c>
      <c r="AE76" t="s">
        <v>5</v>
      </c>
      <c r="AF76">
        <v>0.99936000999999997</v>
      </c>
      <c r="AG76" t="s">
        <v>4</v>
      </c>
      <c r="AH76">
        <v>0.52166281999999997</v>
      </c>
    </row>
    <row r="77" spans="1:34" x14ac:dyDescent="0.25">
      <c r="A77" t="str">
        <f t="shared" si="1"/>
        <v>feynman_II_11_20_23654</v>
      </c>
      <c r="B77" t="s">
        <v>111</v>
      </c>
      <c r="C77" t="s">
        <v>143</v>
      </c>
      <c r="D77">
        <v>3600</v>
      </c>
      <c r="E77" t="s">
        <v>144</v>
      </c>
      <c r="F77">
        <v>1000000</v>
      </c>
      <c r="G77" t="s">
        <v>145</v>
      </c>
      <c r="H77">
        <v>23654</v>
      </c>
      <c r="I77" t="s">
        <v>146</v>
      </c>
      <c r="J77">
        <v>1E-3</v>
      </c>
      <c r="K77" t="s">
        <v>3</v>
      </c>
      <c r="L77">
        <v>1</v>
      </c>
      <c r="M77" t="s">
        <v>2</v>
      </c>
      <c r="N77">
        <v>2.9999999999999999E-7</v>
      </c>
      <c r="O77" t="s">
        <v>6</v>
      </c>
      <c r="P77">
        <v>28</v>
      </c>
      <c r="Q77" t="s">
        <v>0</v>
      </c>
      <c r="R77">
        <v>3295.9</v>
      </c>
      <c r="S77" t="s">
        <v>141</v>
      </c>
      <c r="T77">
        <v>4</v>
      </c>
      <c r="U77" t="s">
        <v>142</v>
      </c>
      <c r="V77">
        <v>165</v>
      </c>
      <c r="W77" t="s">
        <v>140</v>
      </c>
      <c r="X77">
        <v>440702</v>
      </c>
      <c r="Y77" t="s">
        <v>1</v>
      </c>
      <c r="Z77" t="s">
        <v>2414</v>
      </c>
      <c r="AA77" t="s">
        <v>151</v>
      </c>
      <c r="AB77" s="12" t="s">
        <v>2415</v>
      </c>
      <c r="AC77" t="s">
        <v>424</v>
      </c>
      <c r="AD77" s="5">
        <v>9.9999999999999998E-17</v>
      </c>
      <c r="AE77" t="s">
        <v>5</v>
      </c>
      <c r="AF77">
        <v>1</v>
      </c>
      <c r="AG77" t="s">
        <v>4</v>
      </c>
      <c r="AH77">
        <v>3.4999999999999998E-7</v>
      </c>
    </row>
    <row r="78" spans="1:34" x14ac:dyDescent="0.25">
      <c r="A78" t="str">
        <f t="shared" si="1"/>
        <v>feynman_II_6_15a_23654</v>
      </c>
      <c r="B78" t="s">
        <v>131</v>
      </c>
      <c r="C78" t="s">
        <v>143</v>
      </c>
      <c r="D78">
        <v>3600</v>
      </c>
      <c r="E78" t="s">
        <v>144</v>
      </c>
      <c r="F78">
        <v>1000000</v>
      </c>
      <c r="G78" t="s">
        <v>145</v>
      </c>
      <c r="H78">
        <v>23654</v>
      </c>
      <c r="I78" t="s">
        <v>146</v>
      </c>
      <c r="J78">
        <v>1E-3</v>
      </c>
      <c r="K78" t="s">
        <v>3</v>
      </c>
      <c r="L78">
        <v>0.99922619999999995</v>
      </c>
      <c r="M78" t="s">
        <v>2</v>
      </c>
      <c r="N78">
        <v>1.04885E-2</v>
      </c>
      <c r="O78" t="s">
        <v>6</v>
      </c>
      <c r="P78">
        <v>13</v>
      </c>
      <c r="Q78" t="s">
        <v>0</v>
      </c>
      <c r="R78">
        <v>3600.9</v>
      </c>
      <c r="S78" t="s">
        <v>141</v>
      </c>
      <c r="T78">
        <v>4</v>
      </c>
      <c r="U78" t="s">
        <v>142</v>
      </c>
      <c r="V78">
        <v>202</v>
      </c>
      <c r="W78" t="s">
        <v>140</v>
      </c>
      <c r="X78">
        <v>503103</v>
      </c>
      <c r="Y78" t="s">
        <v>1</v>
      </c>
      <c r="Z78" t="s">
        <v>2416</v>
      </c>
      <c r="AA78" t="s">
        <v>151</v>
      </c>
      <c r="AB78" s="12" t="s">
        <v>2417</v>
      </c>
      <c r="AC78" t="s">
        <v>424</v>
      </c>
      <c r="AD78" s="5">
        <v>9.9999999999999998E-17</v>
      </c>
      <c r="AE78" t="s">
        <v>5</v>
      </c>
      <c r="AF78">
        <v>0.99929716000000002</v>
      </c>
      <c r="AG78" t="s">
        <v>4</v>
      </c>
      <c r="AH78">
        <v>9.7434300000000008E-3</v>
      </c>
    </row>
    <row r="79" spans="1:34" x14ac:dyDescent="0.25">
      <c r="A79" t="str">
        <f t="shared" si="1"/>
        <v>feynman_I_6_2b_23654</v>
      </c>
      <c r="B79" t="s">
        <v>54</v>
      </c>
      <c r="C79" t="s">
        <v>143</v>
      </c>
      <c r="D79">
        <v>3600</v>
      </c>
      <c r="E79" t="s">
        <v>144</v>
      </c>
      <c r="F79">
        <v>1000000</v>
      </c>
      <c r="G79" t="s">
        <v>145</v>
      </c>
      <c r="H79">
        <v>23654</v>
      </c>
      <c r="I79" t="s">
        <v>146</v>
      </c>
      <c r="J79">
        <v>1E-3</v>
      </c>
      <c r="K79" t="s">
        <v>3</v>
      </c>
      <c r="L79">
        <v>0.99195219999999995</v>
      </c>
      <c r="M79" t="s">
        <v>2</v>
      </c>
      <c r="N79">
        <v>5.3892000000000002E-3</v>
      </c>
      <c r="O79" t="s">
        <v>6</v>
      </c>
      <c r="P79">
        <v>21</v>
      </c>
      <c r="Q79" t="s">
        <v>0</v>
      </c>
      <c r="R79">
        <v>3600.7</v>
      </c>
      <c r="S79" t="s">
        <v>141</v>
      </c>
      <c r="T79">
        <v>13</v>
      </c>
      <c r="U79" t="s">
        <v>142</v>
      </c>
      <c r="V79">
        <v>311</v>
      </c>
      <c r="W79" t="s">
        <v>140</v>
      </c>
      <c r="X79">
        <v>506766</v>
      </c>
      <c r="Y79" t="s">
        <v>1</v>
      </c>
      <c r="Z79" t="s">
        <v>2418</v>
      </c>
      <c r="AA79" t="s">
        <v>151</v>
      </c>
      <c r="AB79" s="12" t="s">
        <v>2419</v>
      </c>
      <c r="AC79" t="s">
        <v>424</v>
      </c>
      <c r="AD79" s="5">
        <v>9.9999999999999998E-17</v>
      </c>
      <c r="AE79" t="s">
        <v>5</v>
      </c>
      <c r="AF79">
        <v>0.99163292999999997</v>
      </c>
      <c r="AG79" t="s">
        <v>4</v>
      </c>
      <c r="AH79">
        <v>5.5048500000000004E-3</v>
      </c>
    </row>
    <row r="80" spans="1:34" x14ac:dyDescent="0.25">
      <c r="A80" t="str">
        <f t="shared" si="1"/>
        <v>feynman_I_18_4_23654</v>
      </c>
      <c r="B80" t="s">
        <v>74</v>
      </c>
      <c r="C80" t="s">
        <v>143</v>
      </c>
      <c r="D80">
        <v>3600</v>
      </c>
      <c r="E80" t="s">
        <v>144</v>
      </c>
      <c r="F80">
        <v>1000000</v>
      </c>
      <c r="G80" t="s">
        <v>145</v>
      </c>
      <c r="H80">
        <v>23654</v>
      </c>
      <c r="I80" t="s">
        <v>146</v>
      </c>
      <c r="J80">
        <v>1E-3</v>
      </c>
      <c r="K80" t="s">
        <v>3</v>
      </c>
      <c r="L80">
        <v>0.99926099999999995</v>
      </c>
      <c r="M80" t="s">
        <v>2</v>
      </c>
      <c r="N80">
        <v>2.3099100000000001E-2</v>
      </c>
      <c r="O80" t="s">
        <v>6</v>
      </c>
      <c r="P80">
        <v>31</v>
      </c>
      <c r="Q80" t="s">
        <v>0</v>
      </c>
      <c r="R80">
        <v>3600.3</v>
      </c>
      <c r="S80" t="s">
        <v>141</v>
      </c>
      <c r="T80">
        <v>16</v>
      </c>
      <c r="U80" t="s">
        <v>142</v>
      </c>
      <c r="V80">
        <v>285</v>
      </c>
      <c r="W80" t="s">
        <v>140</v>
      </c>
      <c r="X80">
        <v>439571</v>
      </c>
      <c r="Y80" t="s">
        <v>1</v>
      </c>
      <c r="Z80" t="s">
        <v>2420</v>
      </c>
      <c r="AA80" t="s">
        <v>151</v>
      </c>
      <c r="AB80" s="12" t="s">
        <v>2421</v>
      </c>
      <c r="AC80" t="s">
        <v>424</v>
      </c>
      <c r="AD80" s="5">
        <v>9.9999999999999998E-17</v>
      </c>
      <c r="AE80" t="s">
        <v>5</v>
      </c>
      <c r="AF80">
        <v>0.99927195999999996</v>
      </c>
      <c r="AG80" t="s">
        <v>4</v>
      </c>
      <c r="AH80">
        <v>2.2944800000000001E-2</v>
      </c>
    </row>
    <row r="81" spans="1:34" x14ac:dyDescent="0.25">
      <c r="A81" t="str">
        <f t="shared" si="1"/>
        <v>feynman_I_15_10_23654</v>
      </c>
      <c r="B81" t="s">
        <v>44</v>
      </c>
      <c r="C81" t="s">
        <v>143</v>
      </c>
      <c r="D81">
        <v>3600</v>
      </c>
      <c r="E81" t="s">
        <v>144</v>
      </c>
      <c r="F81">
        <v>1000000</v>
      </c>
      <c r="G81" t="s">
        <v>145</v>
      </c>
      <c r="H81">
        <v>23654</v>
      </c>
      <c r="I81" t="s">
        <v>146</v>
      </c>
      <c r="J81">
        <v>1E-3</v>
      </c>
      <c r="K81" t="s">
        <v>3</v>
      </c>
      <c r="L81">
        <v>0.99999769999999999</v>
      </c>
      <c r="M81" t="s">
        <v>2</v>
      </c>
      <c r="N81">
        <v>3.1962000000000002E-3</v>
      </c>
      <c r="O81" t="s">
        <v>6</v>
      </c>
      <c r="P81">
        <v>22</v>
      </c>
      <c r="Q81" t="s">
        <v>0</v>
      </c>
      <c r="R81">
        <v>3600.7</v>
      </c>
      <c r="S81" t="s">
        <v>141</v>
      </c>
      <c r="T81">
        <v>7</v>
      </c>
      <c r="U81" t="s">
        <v>142</v>
      </c>
      <c r="V81">
        <v>300</v>
      </c>
      <c r="W81" t="s">
        <v>140</v>
      </c>
      <c r="X81">
        <v>510333</v>
      </c>
      <c r="Y81" t="s">
        <v>1</v>
      </c>
      <c r="Z81" t="s">
        <v>2422</v>
      </c>
      <c r="AA81" t="s">
        <v>151</v>
      </c>
      <c r="AB81" s="12" t="s">
        <v>3442</v>
      </c>
      <c r="AC81" t="s">
        <v>424</v>
      </c>
      <c r="AD81" s="5">
        <v>9.9999999999999998E-17</v>
      </c>
      <c r="AE81" t="s">
        <v>5</v>
      </c>
      <c r="AF81">
        <v>0.99999769000000005</v>
      </c>
      <c r="AG81" t="s">
        <v>4</v>
      </c>
      <c r="AH81">
        <v>3.2146399999999999E-3</v>
      </c>
    </row>
    <row r="82" spans="1:34" x14ac:dyDescent="0.25">
      <c r="A82" t="str">
        <f t="shared" si="1"/>
        <v>strogatz_predprey1_23654</v>
      </c>
      <c r="B82" t="s">
        <v>20</v>
      </c>
      <c r="C82" t="s">
        <v>143</v>
      </c>
      <c r="D82">
        <v>3600</v>
      </c>
      <c r="E82" t="s">
        <v>144</v>
      </c>
      <c r="F82">
        <v>1000000</v>
      </c>
      <c r="G82" t="s">
        <v>145</v>
      </c>
      <c r="H82">
        <v>23654</v>
      </c>
      <c r="I82" t="s">
        <v>146</v>
      </c>
      <c r="J82">
        <v>1E-3</v>
      </c>
      <c r="K82" t="s">
        <v>3</v>
      </c>
      <c r="L82">
        <v>1</v>
      </c>
      <c r="M82" t="s">
        <v>2</v>
      </c>
      <c r="N82">
        <v>0</v>
      </c>
      <c r="O82" t="s">
        <v>6</v>
      </c>
      <c r="P82">
        <v>19</v>
      </c>
      <c r="Q82" t="s">
        <v>0</v>
      </c>
      <c r="R82">
        <v>1392.2</v>
      </c>
      <c r="S82" t="s">
        <v>141</v>
      </c>
      <c r="T82">
        <v>5</v>
      </c>
      <c r="U82" t="s">
        <v>142</v>
      </c>
      <c r="V82">
        <v>232</v>
      </c>
      <c r="W82" t="s">
        <v>140</v>
      </c>
      <c r="X82">
        <v>461188</v>
      </c>
      <c r="Y82" t="s">
        <v>1</v>
      </c>
      <c r="Z82" t="s">
        <v>2423</v>
      </c>
      <c r="AA82" t="s">
        <v>151</v>
      </c>
      <c r="AB82" s="12" t="s">
        <v>2307</v>
      </c>
      <c r="AC82" t="s">
        <v>424</v>
      </c>
      <c r="AD82" s="5">
        <v>9.9999999999999998E-17</v>
      </c>
      <c r="AE82" t="s">
        <v>5</v>
      </c>
      <c r="AF82">
        <v>1</v>
      </c>
      <c r="AG82" t="s">
        <v>4</v>
      </c>
      <c r="AH82">
        <v>0</v>
      </c>
    </row>
    <row r="83" spans="1:34" x14ac:dyDescent="0.25">
      <c r="A83" t="str">
        <f t="shared" si="1"/>
        <v>feynman_test_15_23654</v>
      </c>
      <c r="B83" t="s">
        <v>86</v>
      </c>
      <c r="C83" t="s">
        <v>143</v>
      </c>
      <c r="D83">
        <v>3600</v>
      </c>
      <c r="E83" t="s">
        <v>144</v>
      </c>
      <c r="F83">
        <v>1000000</v>
      </c>
      <c r="G83" t="s">
        <v>145</v>
      </c>
      <c r="H83">
        <v>23654</v>
      </c>
      <c r="I83" t="s">
        <v>146</v>
      </c>
      <c r="J83">
        <v>1E-3</v>
      </c>
      <c r="K83" t="s">
        <v>3</v>
      </c>
      <c r="L83">
        <v>0.99972260000000002</v>
      </c>
      <c r="M83" t="s">
        <v>2</v>
      </c>
      <c r="N83">
        <v>2.10055E-2</v>
      </c>
      <c r="O83" t="s">
        <v>6</v>
      </c>
      <c r="P83">
        <v>26</v>
      </c>
      <c r="Q83" t="s">
        <v>0</v>
      </c>
      <c r="R83">
        <v>3600.7</v>
      </c>
      <c r="S83" t="s">
        <v>141</v>
      </c>
      <c r="T83">
        <v>6</v>
      </c>
      <c r="U83" t="s">
        <v>142</v>
      </c>
      <c r="V83">
        <v>267</v>
      </c>
      <c r="W83" t="s">
        <v>140</v>
      </c>
      <c r="X83">
        <v>504883</v>
      </c>
      <c r="Y83" t="s">
        <v>1</v>
      </c>
      <c r="Z83" t="s">
        <v>2424</v>
      </c>
      <c r="AA83" t="s">
        <v>151</v>
      </c>
      <c r="AB83" s="12" t="s">
        <v>2425</v>
      </c>
      <c r="AC83" t="s">
        <v>424</v>
      </c>
      <c r="AD83" s="5">
        <v>9.9999999999999998E-17</v>
      </c>
      <c r="AE83" t="s">
        <v>5</v>
      </c>
      <c r="AF83">
        <v>0.99975190000000003</v>
      </c>
      <c r="AG83" t="s">
        <v>4</v>
      </c>
      <c r="AH83">
        <v>1.99352E-2</v>
      </c>
    </row>
    <row r="84" spans="1:34" x14ac:dyDescent="0.25">
      <c r="A84" t="str">
        <f t="shared" si="1"/>
        <v>feynman_test_5_23654</v>
      </c>
      <c r="B84" t="s">
        <v>83</v>
      </c>
      <c r="C84" t="s">
        <v>143</v>
      </c>
      <c r="D84">
        <v>3600</v>
      </c>
      <c r="E84" t="s">
        <v>144</v>
      </c>
      <c r="F84">
        <v>1000000</v>
      </c>
      <c r="G84" t="s">
        <v>145</v>
      </c>
      <c r="H84">
        <v>23654</v>
      </c>
      <c r="I84" t="s">
        <v>146</v>
      </c>
      <c r="J84">
        <v>1E-3</v>
      </c>
      <c r="K84" t="s">
        <v>3</v>
      </c>
      <c r="L84">
        <v>0.9998551</v>
      </c>
      <c r="M84" t="s">
        <v>2</v>
      </c>
      <c r="N84">
        <v>3.8424800000000002E-2</v>
      </c>
      <c r="O84" t="s">
        <v>6</v>
      </c>
      <c r="P84">
        <v>48</v>
      </c>
      <c r="Q84" t="s">
        <v>0</v>
      </c>
      <c r="R84">
        <v>3601.2</v>
      </c>
      <c r="S84" t="s">
        <v>141</v>
      </c>
      <c r="T84">
        <v>8</v>
      </c>
      <c r="U84" t="s">
        <v>142</v>
      </c>
      <c r="V84">
        <v>190</v>
      </c>
      <c r="W84" t="s">
        <v>140</v>
      </c>
      <c r="X84">
        <v>452033</v>
      </c>
      <c r="Y84" t="s">
        <v>1</v>
      </c>
      <c r="Z84" t="s">
        <v>2426</v>
      </c>
      <c r="AA84" t="s">
        <v>151</v>
      </c>
      <c r="AB84" s="12" t="s">
        <v>2427</v>
      </c>
      <c r="AC84" t="s">
        <v>424</v>
      </c>
      <c r="AD84" s="5">
        <v>9.9999999999999998E-17</v>
      </c>
      <c r="AE84" t="s">
        <v>5</v>
      </c>
      <c r="AF84">
        <v>0.99984704999999996</v>
      </c>
      <c r="AG84" t="s">
        <v>4</v>
      </c>
      <c r="AH84">
        <v>3.9333340000000001E-2</v>
      </c>
    </row>
    <row r="85" spans="1:34" x14ac:dyDescent="0.25">
      <c r="A85" t="str">
        <f t="shared" si="1"/>
        <v>feynman_test_4_23654</v>
      </c>
      <c r="B85" t="s">
        <v>106</v>
      </c>
      <c r="C85" t="s">
        <v>143</v>
      </c>
      <c r="D85">
        <v>3600</v>
      </c>
      <c r="E85" t="s">
        <v>144</v>
      </c>
      <c r="F85">
        <v>1000000</v>
      </c>
      <c r="G85" t="s">
        <v>145</v>
      </c>
      <c r="H85">
        <v>23654</v>
      </c>
      <c r="I85" t="s">
        <v>146</v>
      </c>
      <c r="J85">
        <v>1E-3</v>
      </c>
      <c r="K85" t="s">
        <v>3</v>
      </c>
      <c r="L85">
        <v>0.99922109999999997</v>
      </c>
      <c r="M85" t="s">
        <v>2</v>
      </c>
      <c r="N85">
        <v>1.3888299999999999E-2</v>
      </c>
      <c r="O85" t="s">
        <v>6</v>
      </c>
      <c r="P85">
        <v>30</v>
      </c>
      <c r="Q85" t="s">
        <v>0</v>
      </c>
      <c r="R85">
        <v>3600.6</v>
      </c>
      <c r="S85" t="s">
        <v>141</v>
      </c>
      <c r="T85">
        <v>4</v>
      </c>
      <c r="U85" t="s">
        <v>142</v>
      </c>
      <c r="V85">
        <v>234</v>
      </c>
      <c r="W85" t="s">
        <v>140</v>
      </c>
      <c r="X85">
        <v>506653</v>
      </c>
      <c r="Y85" t="s">
        <v>1</v>
      </c>
      <c r="Z85" t="s">
        <v>2428</v>
      </c>
      <c r="AA85" t="s">
        <v>151</v>
      </c>
      <c r="AB85" s="12" t="s">
        <v>2429</v>
      </c>
      <c r="AC85" t="s">
        <v>424</v>
      </c>
      <c r="AD85" s="5">
        <v>9.9999999999999998E-17</v>
      </c>
      <c r="AE85" t="s">
        <v>5</v>
      </c>
      <c r="AF85">
        <v>0.99918658000000005</v>
      </c>
      <c r="AG85" t="s">
        <v>4</v>
      </c>
      <c r="AH85">
        <v>1.418088E-2</v>
      </c>
    </row>
    <row r="86" spans="1:34" x14ac:dyDescent="0.25">
      <c r="A86" t="str">
        <f t="shared" si="1"/>
        <v>feynman_III_9_52_23654</v>
      </c>
      <c r="B86" t="s">
        <v>130</v>
      </c>
      <c r="C86" t="s">
        <v>143</v>
      </c>
      <c r="D86">
        <v>3600</v>
      </c>
      <c r="E86" t="s">
        <v>144</v>
      </c>
      <c r="F86">
        <v>1000000</v>
      </c>
      <c r="G86" t="s">
        <v>145</v>
      </c>
      <c r="H86">
        <v>23654</v>
      </c>
      <c r="I86" t="s">
        <v>146</v>
      </c>
      <c r="J86">
        <v>1E-3</v>
      </c>
      <c r="K86" t="s">
        <v>3</v>
      </c>
      <c r="L86">
        <v>0.99642600000000003</v>
      </c>
      <c r="M86" t="s">
        <v>2</v>
      </c>
      <c r="N86">
        <v>0.85666109999999995</v>
      </c>
      <c r="O86" t="s">
        <v>6</v>
      </c>
      <c r="P86">
        <v>62</v>
      </c>
      <c r="Q86" t="s">
        <v>0</v>
      </c>
      <c r="R86">
        <v>3604.1</v>
      </c>
      <c r="S86" t="s">
        <v>141</v>
      </c>
      <c r="T86">
        <v>6</v>
      </c>
      <c r="U86" t="s">
        <v>142</v>
      </c>
      <c r="V86">
        <v>94</v>
      </c>
      <c r="W86" t="s">
        <v>140</v>
      </c>
      <c r="X86">
        <v>384856</v>
      </c>
      <c r="Y86" t="s">
        <v>1</v>
      </c>
      <c r="Z86" t="s">
        <v>2430</v>
      </c>
      <c r="AA86" t="s">
        <v>151</v>
      </c>
      <c r="AB86" s="12" t="s">
        <v>2431</v>
      </c>
      <c r="AC86" t="s">
        <v>424</v>
      </c>
      <c r="AD86" s="5">
        <v>9.9999999999999998E-17</v>
      </c>
      <c r="AE86" t="s">
        <v>5</v>
      </c>
      <c r="AF86">
        <v>0.99633020999999999</v>
      </c>
      <c r="AG86" t="s">
        <v>4</v>
      </c>
      <c r="AH86">
        <v>0.87225905999999997</v>
      </c>
    </row>
    <row r="87" spans="1:34" x14ac:dyDescent="0.25">
      <c r="A87" t="str">
        <f t="shared" si="1"/>
        <v>feynman_I_30_3_23654</v>
      </c>
      <c r="B87" t="s">
        <v>53</v>
      </c>
      <c r="C87" t="s">
        <v>143</v>
      </c>
      <c r="D87">
        <v>3600</v>
      </c>
      <c r="E87" t="s">
        <v>144</v>
      </c>
      <c r="F87">
        <v>1000000</v>
      </c>
      <c r="G87" t="s">
        <v>145</v>
      </c>
      <c r="H87">
        <v>23654</v>
      </c>
      <c r="I87" t="s">
        <v>146</v>
      </c>
      <c r="J87">
        <v>1E-3</v>
      </c>
      <c r="K87" t="s">
        <v>3</v>
      </c>
      <c r="L87">
        <v>0.99973849999999997</v>
      </c>
      <c r="M87" t="s">
        <v>2</v>
      </c>
      <c r="N87">
        <v>4.1631300000000003E-2</v>
      </c>
      <c r="O87" t="s">
        <v>6</v>
      </c>
      <c r="P87">
        <v>42</v>
      </c>
      <c r="Q87" t="s">
        <v>0</v>
      </c>
      <c r="R87">
        <v>3601.3</v>
      </c>
      <c r="S87" t="s">
        <v>141</v>
      </c>
      <c r="T87">
        <v>6</v>
      </c>
      <c r="U87" t="s">
        <v>142</v>
      </c>
      <c r="V87">
        <v>160</v>
      </c>
      <c r="W87" t="s">
        <v>140</v>
      </c>
      <c r="X87">
        <v>407009</v>
      </c>
      <c r="Y87" t="s">
        <v>1</v>
      </c>
      <c r="Z87" t="s">
        <v>2432</v>
      </c>
      <c r="AA87" t="s">
        <v>151</v>
      </c>
      <c r="AB87" s="12" t="s">
        <v>2433</v>
      </c>
      <c r="AC87" t="s">
        <v>424</v>
      </c>
      <c r="AD87" s="5">
        <v>9.9999999999999998E-17</v>
      </c>
      <c r="AE87" t="s">
        <v>5</v>
      </c>
      <c r="AF87">
        <v>0.99974839000000004</v>
      </c>
      <c r="AG87" t="s">
        <v>4</v>
      </c>
      <c r="AH87">
        <v>4.092987E-2</v>
      </c>
    </row>
    <row r="88" spans="1:34" x14ac:dyDescent="0.25">
      <c r="A88" t="str">
        <f t="shared" si="1"/>
        <v>feynman_II_35_21_23654</v>
      </c>
      <c r="B88" t="s">
        <v>110</v>
      </c>
      <c r="C88" t="s">
        <v>143</v>
      </c>
      <c r="D88">
        <v>3600</v>
      </c>
      <c r="E88" t="s">
        <v>144</v>
      </c>
      <c r="F88">
        <v>1000000</v>
      </c>
      <c r="G88" t="s">
        <v>145</v>
      </c>
      <c r="H88">
        <v>23654</v>
      </c>
      <c r="I88" t="s">
        <v>146</v>
      </c>
      <c r="J88">
        <v>1E-3</v>
      </c>
      <c r="K88" t="s">
        <v>3</v>
      </c>
      <c r="L88">
        <v>0.9915368</v>
      </c>
      <c r="M88" t="s">
        <v>2</v>
      </c>
      <c r="N88">
        <v>0.46314240000000001</v>
      </c>
      <c r="O88" t="s">
        <v>6</v>
      </c>
      <c r="P88">
        <v>36</v>
      </c>
      <c r="Q88" t="s">
        <v>0</v>
      </c>
      <c r="R88">
        <v>3600.7</v>
      </c>
      <c r="S88" t="s">
        <v>141</v>
      </c>
      <c r="T88">
        <v>4</v>
      </c>
      <c r="U88" t="s">
        <v>142</v>
      </c>
      <c r="V88">
        <v>173</v>
      </c>
      <c r="W88" t="s">
        <v>140</v>
      </c>
      <c r="X88">
        <v>462859</v>
      </c>
      <c r="Y88" t="s">
        <v>1</v>
      </c>
      <c r="Z88" t="s">
        <v>2434</v>
      </c>
      <c r="AA88" t="s">
        <v>151</v>
      </c>
      <c r="AB88" s="12" t="s">
        <v>2435</v>
      </c>
      <c r="AC88" t="s">
        <v>424</v>
      </c>
      <c r="AD88" s="5">
        <v>9.9999999999999998E-17</v>
      </c>
      <c r="AE88" t="s">
        <v>5</v>
      </c>
      <c r="AF88">
        <v>0.99112118000000005</v>
      </c>
      <c r="AG88" t="s">
        <v>4</v>
      </c>
      <c r="AH88">
        <v>0.47584205000000002</v>
      </c>
    </row>
    <row r="89" spans="1:34" x14ac:dyDescent="0.25">
      <c r="A89" t="str">
        <f t="shared" si="1"/>
        <v>feynman_test_14_23654</v>
      </c>
      <c r="B89" t="s">
        <v>120</v>
      </c>
      <c r="C89" t="s">
        <v>143</v>
      </c>
      <c r="D89">
        <v>3600</v>
      </c>
      <c r="E89" t="s">
        <v>144</v>
      </c>
      <c r="F89">
        <v>1000000</v>
      </c>
      <c r="G89" t="s">
        <v>145</v>
      </c>
      <c r="H89">
        <v>23654</v>
      </c>
      <c r="I89" t="s">
        <v>146</v>
      </c>
      <c r="J89">
        <v>1E-3</v>
      </c>
      <c r="K89" t="s">
        <v>3</v>
      </c>
      <c r="L89">
        <v>0.99944849999999996</v>
      </c>
      <c r="M89" t="s">
        <v>2</v>
      </c>
      <c r="N89">
        <v>0.30637890000000001</v>
      </c>
      <c r="O89" t="s">
        <v>6</v>
      </c>
      <c r="P89">
        <v>28</v>
      </c>
      <c r="Q89" t="s">
        <v>0</v>
      </c>
      <c r="R89">
        <v>3600.6</v>
      </c>
      <c r="S89" t="s">
        <v>141</v>
      </c>
      <c r="T89">
        <v>2</v>
      </c>
      <c r="U89" t="s">
        <v>142</v>
      </c>
      <c r="V89">
        <v>89</v>
      </c>
      <c r="W89" t="s">
        <v>140</v>
      </c>
      <c r="X89">
        <v>347468</v>
      </c>
      <c r="Y89" t="s">
        <v>1</v>
      </c>
      <c r="Z89" t="s">
        <v>2436</v>
      </c>
      <c r="AA89" t="s">
        <v>151</v>
      </c>
      <c r="AB89" s="12" t="s">
        <v>2437</v>
      </c>
      <c r="AC89" t="s">
        <v>424</v>
      </c>
      <c r="AD89" s="5">
        <v>9.9999999999999998E-17</v>
      </c>
      <c r="AE89" t="s">
        <v>5</v>
      </c>
      <c r="AF89">
        <v>0.99944878000000004</v>
      </c>
      <c r="AG89" t="s">
        <v>4</v>
      </c>
      <c r="AH89">
        <v>0.30999557999999999</v>
      </c>
    </row>
    <row r="90" spans="1:34" x14ac:dyDescent="0.25">
      <c r="A90" t="str">
        <f t="shared" si="1"/>
        <v>feynman_III_14_14_23654</v>
      </c>
      <c r="B90" t="s">
        <v>108</v>
      </c>
      <c r="C90" t="s">
        <v>143</v>
      </c>
      <c r="D90">
        <v>3600</v>
      </c>
      <c r="E90" t="s">
        <v>144</v>
      </c>
      <c r="F90">
        <v>1000000</v>
      </c>
      <c r="G90" t="s">
        <v>145</v>
      </c>
      <c r="H90">
        <v>23654</v>
      </c>
      <c r="I90" t="s">
        <v>146</v>
      </c>
      <c r="J90">
        <v>1E-3</v>
      </c>
      <c r="K90" t="s">
        <v>3</v>
      </c>
      <c r="L90">
        <v>0.9960464</v>
      </c>
      <c r="M90" t="s">
        <v>2</v>
      </c>
      <c r="N90">
        <v>0.43115900000000001</v>
      </c>
      <c r="O90" t="s">
        <v>6</v>
      </c>
      <c r="P90">
        <v>47</v>
      </c>
      <c r="Q90" t="s">
        <v>0</v>
      </c>
      <c r="R90">
        <v>3601.5</v>
      </c>
      <c r="S90" t="s">
        <v>141</v>
      </c>
      <c r="T90">
        <v>6</v>
      </c>
      <c r="U90" t="s">
        <v>142</v>
      </c>
      <c r="V90">
        <v>91</v>
      </c>
      <c r="W90" t="s">
        <v>140</v>
      </c>
      <c r="X90">
        <v>403514</v>
      </c>
      <c r="Y90" t="s">
        <v>1</v>
      </c>
      <c r="Z90" t="s">
        <v>2438</v>
      </c>
      <c r="AA90" t="s">
        <v>151</v>
      </c>
      <c r="AB90" s="12" t="s">
        <v>2439</v>
      </c>
      <c r="AC90" t="s">
        <v>424</v>
      </c>
      <c r="AD90" s="5">
        <v>9.9999999999999998E-17</v>
      </c>
      <c r="AE90" t="s">
        <v>5</v>
      </c>
      <c r="AF90">
        <v>0.99533221999999999</v>
      </c>
      <c r="AG90" t="s">
        <v>4</v>
      </c>
      <c r="AH90">
        <v>0.47828324</v>
      </c>
    </row>
    <row r="91" spans="1:34" x14ac:dyDescent="0.25">
      <c r="A91" t="str">
        <f t="shared" si="1"/>
        <v>strogatz_shearflow1_23654</v>
      </c>
      <c r="B91" t="s">
        <v>12</v>
      </c>
      <c r="C91" t="s">
        <v>143</v>
      </c>
      <c r="D91">
        <v>3600</v>
      </c>
      <c r="E91" t="s">
        <v>144</v>
      </c>
      <c r="F91">
        <v>1000000</v>
      </c>
      <c r="G91" t="s">
        <v>145</v>
      </c>
      <c r="H91">
        <v>23654</v>
      </c>
      <c r="I91" t="s">
        <v>146</v>
      </c>
      <c r="J91">
        <v>1E-3</v>
      </c>
      <c r="K91" t="s">
        <v>3</v>
      </c>
      <c r="L91">
        <v>0.97726060000000003</v>
      </c>
      <c r="M91" t="s">
        <v>2</v>
      </c>
      <c r="N91">
        <v>8.2687800000000006E-2</v>
      </c>
      <c r="O91" t="s">
        <v>6</v>
      </c>
      <c r="P91">
        <v>30</v>
      </c>
      <c r="Q91" t="s">
        <v>0</v>
      </c>
      <c r="R91">
        <v>2444.9</v>
      </c>
      <c r="S91" t="s">
        <v>141</v>
      </c>
      <c r="T91">
        <v>6</v>
      </c>
      <c r="U91" t="s">
        <v>142</v>
      </c>
      <c r="V91">
        <v>925</v>
      </c>
      <c r="W91" t="s">
        <v>140</v>
      </c>
      <c r="X91">
        <v>1000792</v>
      </c>
      <c r="Y91" t="s">
        <v>1</v>
      </c>
      <c r="Z91" t="s">
        <v>2440</v>
      </c>
      <c r="AA91" t="s">
        <v>151</v>
      </c>
      <c r="AB91" s="12" t="s">
        <v>2441</v>
      </c>
      <c r="AC91" t="s">
        <v>424</v>
      </c>
      <c r="AD91" s="5">
        <v>9.9999999999999998E-17</v>
      </c>
      <c r="AE91" t="s">
        <v>5</v>
      </c>
      <c r="AF91">
        <v>0.97052384999999997</v>
      </c>
      <c r="AG91" t="s">
        <v>4</v>
      </c>
      <c r="AH91">
        <v>0.12428982</v>
      </c>
    </row>
    <row r="92" spans="1:34" x14ac:dyDescent="0.25">
      <c r="A92" t="str">
        <f t="shared" si="1"/>
        <v>feynman_I_8_14_23654</v>
      </c>
      <c r="B92" t="s">
        <v>78</v>
      </c>
      <c r="C92" t="s">
        <v>143</v>
      </c>
      <c r="D92">
        <v>3600</v>
      </c>
      <c r="E92" t="s">
        <v>144</v>
      </c>
      <c r="F92">
        <v>1000000</v>
      </c>
      <c r="G92" t="s">
        <v>145</v>
      </c>
      <c r="H92">
        <v>23654</v>
      </c>
      <c r="I92" t="s">
        <v>146</v>
      </c>
      <c r="J92">
        <v>1E-3</v>
      </c>
      <c r="K92" t="s">
        <v>3</v>
      </c>
      <c r="L92">
        <v>0.95841609999999999</v>
      </c>
      <c r="M92" t="s">
        <v>2</v>
      </c>
      <c r="N92">
        <v>0.2030901</v>
      </c>
      <c r="O92" t="s">
        <v>6</v>
      </c>
      <c r="P92">
        <v>27</v>
      </c>
      <c r="Q92" t="s">
        <v>0</v>
      </c>
      <c r="R92">
        <v>3601.3</v>
      </c>
      <c r="S92" t="s">
        <v>141</v>
      </c>
      <c r="T92">
        <v>9</v>
      </c>
      <c r="U92" t="s">
        <v>142</v>
      </c>
      <c r="V92">
        <v>204</v>
      </c>
      <c r="W92" t="s">
        <v>140</v>
      </c>
      <c r="X92">
        <v>484719</v>
      </c>
      <c r="Y92" t="s">
        <v>1</v>
      </c>
      <c r="Z92" t="s">
        <v>2442</v>
      </c>
      <c r="AA92" t="s">
        <v>151</v>
      </c>
      <c r="AB92" s="12" t="s">
        <v>2443</v>
      </c>
      <c r="AC92" t="s">
        <v>424</v>
      </c>
      <c r="AD92" s="5">
        <v>9.9999999999999998E-17</v>
      </c>
      <c r="AE92" t="s">
        <v>5</v>
      </c>
      <c r="AF92">
        <v>0.95927439000000003</v>
      </c>
      <c r="AG92" t="s">
        <v>4</v>
      </c>
      <c r="AH92">
        <v>0.19996736000000001</v>
      </c>
    </row>
    <row r="93" spans="1:34" x14ac:dyDescent="0.25">
      <c r="A93" t="str">
        <f t="shared" si="1"/>
        <v>feynman_III_8_54_23654</v>
      </c>
      <c r="B93" t="s">
        <v>63</v>
      </c>
      <c r="C93" t="s">
        <v>143</v>
      </c>
      <c r="D93">
        <v>3600</v>
      </c>
      <c r="E93" t="s">
        <v>144</v>
      </c>
      <c r="F93">
        <v>1000000</v>
      </c>
      <c r="G93" t="s">
        <v>145</v>
      </c>
      <c r="H93">
        <v>23654</v>
      </c>
      <c r="I93" t="s">
        <v>146</v>
      </c>
      <c r="J93">
        <v>1E-3</v>
      </c>
      <c r="K93" t="s">
        <v>3</v>
      </c>
      <c r="L93">
        <v>0.99876580000000004</v>
      </c>
      <c r="M93" t="s">
        <v>2</v>
      </c>
      <c r="N93">
        <v>1.2397E-2</v>
      </c>
      <c r="O93" t="s">
        <v>6</v>
      </c>
      <c r="P93">
        <v>14</v>
      </c>
      <c r="Q93" t="s">
        <v>0</v>
      </c>
      <c r="R93">
        <v>3601.3</v>
      </c>
      <c r="S93" t="s">
        <v>141</v>
      </c>
      <c r="T93">
        <v>6</v>
      </c>
      <c r="U93" t="s">
        <v>142</v>
      </c>
      <c r="V93">
        <v>232</v>
      </c>
      <c r="W93" t="s">
        <v>140</v>
      </c>
      <c r="X93">
        <v>517876</v>
      </c>
      <c r="Y93" t="s">
        <v>1</v>
      </c>
      <c r="Z93" t="s">
        <v>2444</v>
      </c>
      <c r="AA93" t="s">
        <v>151</v>
      </c>
      <c r="AB93" s="12" t="s">
        <v>2445</v>
      </c>
      <c r="AC93" t="s">
        <v>424</v>
      </c>
      <c r="AD93" s="5">
        <v>9.9999999999999998E-17</v>
      </c>
      <c r="AE93" t="s">
        <v>5</v>
      </c>
      <c r="AF93">
        <v>0.99879554000000004</v>
      </c>
      <c r="AG93" t="s">
        <v>4</v>
      </c>
      <c r="AH93">
        <v>1.232537E-2</v>
      </c>
    </row>
    <row r="94" spans="1:34" x14ac:dyDescent="0.25">
      <c r="A94" t="str">
        <f t="shared" si="1"/>
        <v>feynman_I_41_16_23654</v>
      </c>
      <c r="B94" t="s">
        <v>114</v>
      </c>
      <c r="C94" t="s">
        <v>143</v>
      </c>
      <c r="D94">
        <v>3600</v>
      </c>
      <c r="E94" t="s">
        <v>144</v>
      </c>
      <c r="F94">
        <v>1000000</v>
      </c>
      <c r="G94" t="s">
        <v>145</v>
      </c>
      <c r="H94">
        <v>23654</v>
      </c>
      <c r="I94" t="s">
        <v>146</v>
      </c>
      <c r="J94">
        <v>1E-3</v>
      </c>
      <c r="K94" t="s">
        <v>3</v>
      </c>
      <c r="L94">
        <v>0.99997199999999997</v>
      </c>
      <c r="M94" t="s">
        <v>2</v>
      </c>
      <c r="N94">
        <v>1.5676699999999998E-2</v>
      </c>
      <c r="O94" t="s">
        <v>6</v>
      </c>
      <c r="P94">
        <v>18</v>
      </c>
      <c r="Q94" t="s">
        <v>0</v>
      </c>
      <c r="R94">
        <v>3600.5</v>
      </c>
      <c r="S94" t="s">
        <v>141</v>
      </c>
      <c r="T94">
        <v>4</v>
      </c>
      <c r="U94" t="s">
        <v>142</v>
      </c>
      <c r="V94">
        <v>267</v>
      </c>
      <c r="W94" t="s">
        <v>140</v>
      </c>
      <c r="X94">
        <v>530634</v>
      </c>
      <c r="Y94" t="s">
        <v>1</v>
      </c>
      <c r="Z94" t="s">
        <v>2446</v>
      </c>
      <c r="AA94" t="s">
        <v>151</v>
      </c>
      <c r="AB94" s="12" t="s">
        <v>2447</v>
      </c>
      <c r="AC94" t="s">
        <v>424</v>
      </c>
      <c r="AD94" s="5">
        <v>9.9999999999999998E-17</v>
      </c>
      <c r="AE94" t="s">
        <v>5</v>
      </c>
      <c r="AF94">
        <v>0.99996991000000002</v>
      </c>
      <c r="AG94" t="s">
        <v>4</v>
      </c>
      <c r="AH94">
        <v>1.6758820000000001E-2</v>
      </c>
    </row>
    <row r="95" spans="1:34" x14ac:dyDescent="0.25">
      <c r="A95" t="str">
        <f t="shared" si="1"/>
        <v>feynman_test_8_23654</v>
      </c>
      <c r="B95" t="s">
        <v>76</v>
      </c>
      <c r="C95" t="s">
        <v>143</v>
      </c>
      <c r="D95">
        <v>3600</v>
      </c>
      <c r="E95" t="s">
        <v>144</v>
      </c>
      <c r="F95">
        <v>1000000</v>
      </c>
      <c r="G95" t="s">
        <v>145</v>
      </c>
      <c r="H95">
        <v>23654</v>
      </c>
      <c r="I95" t="s">
        <v>146</v>
      </c>
      <c r="J95">
        <v>1E-3</v>
      </c>
      <c r="K95" t="s">
        <v>3</v>
      </c>
      <c r="L95">
        <v>0.99479810000000002</v>
      </c>
      <c r="M95" t="s">
        <v>2</v>
      </c>
      <c r="N95">
        <v>3.2422600000000003E-2</v>
      </c>
      <c r="O95" t="s">
        <v>6</v>
      </c>
      <c r="P95">
        <v>25</v>
      </c>
      <c r="Q95" t="s">
        <v>0</v>
      </c>
      <c r="R95">
        <v>3601</v>
      </c>
      <c r="S95" t="s">
        <v>141</v>
      </c>
      <c r="T95">
        <v>5</v>
      </c>
      <c r="U95" t="s">
        <v>142</v>
      </c>
      <c r="V95">
        <v>247</v>
      </c>
      <c r="W95" t="s">
        <v>140</v>
      </c>
      <c r="X95">
        <v>501402</v>
      </c>
      <c r="Y95" t="s">
        <v>1</v>
      </c>
      <c r="Z95" t="s">
        <v>2448</v>
      </c>
      <c r="AA95" t="s">
        <v>151</v>
      </c>
      <c r="AB95" s="12" t="s">
        <v>2449</v>
      </c>
      <c r="AC95" t="s">
        <v>424</v>
      </c>
      <c r="AD95" s="5">
        <v>9.9999999999999998E-17</v>
      </c>
      <c r="AE95" t="s">
        <v>5</v>
      </c>
      <c r="AF95">
        <v>0.99474916999999996</v>
      </c>
      <c r="AG95" t="s">
        <v>4</v>
      </c>
      <c r="AH95">
        <v>3.2652460000000001E-2</v>
      </c>
    </row>
    <row r="96" spans="1:34" x14ac:dyDescent="0.25">
      <c r="A96" t="str">
        <f t="shared" si="1"/>
        <v>feynman_I_48_2_23654</v>
      </c>
      <c r="B96" t="s">
        <v>71</v>
      </c>
      <c r="C96" t="s">
        <v>143</v>
      </c>
      <c r="D96">
        <v>3600</v>
      </c>
      <c r="E96" t="s">
        <v>144</v>
      </c>
      <c r="F96">
        <v>1000000</v>
      </c>
      <c r="G96" t="s">
        <v>145</v>
      </c>
      <c r="H96">
        <v>23654</v>
      </c>
      <c r="I96" t="s">
        <v>146</v>
      </c>
      <c r="J96">
        <v>1E-3</v>
      </c>
      <c r="K96" t="s">
        <v>3</v>
      </c>
      <c r="L96">
        <v>1</v>
      </c>
      <c r="M96" t="s">
        <v>2</v>
      </c>
      <c r="N96">
        <v>8.7817999999999993E-3</v>
      </c>
      <c r="O96" t="s">
        <v>6</v>
      </c>
      <c r="P96">
        <v>27</v>
      </c>
      <c r="Q96" t="s">
        <v>0</v>
      </c>
      <c r="R96">
        <v>3601.1</v>
      </c>
      <c r="S96" t="s">
        <v>141</v>
      </c>
      <c r="T96">
        <v>8</v>
      </c>
      <c r="U96" t="s">
        <v>142</v>
      </c>
      <c r="V96">
        <v>266</v>
      </c>
      <c r="W96" t="s">
        <v>140</v>
      </c>
      <c r="X96">
        <v>497300</v>
      </c>
      <c r="Y96" t="s">
        <v>1</v>
      </c>
      <c r="Z96" t="s">
        <v>2450</v>
      </c>
      <c r="AA96" t="s">
        <v>151</v>
      </c>
      <c r="AB96" s="12" t="s">
        <v>2451</v>
      </c>
      <c r="AC96" t="s">
        <v>424</v>
      </c>
      <c r="AD96" s="5">
        <v>9.9999999999999998E-17</v>
      </c>
      <c r="AE96" t="s">
        <v>5</v>
      </c>
      <c r="AF96">
        <v>0.99999998999999995</v>
      </c>
      <c r="AG96" t="s">
        <v>4</v>
      </c>
      <c r="AH96">
        <v>8.9086200000000008E-3</v>
      </c>
    </row>
    <row r="97" spans="1:34" x14ac:dyDescent="0.25">
      <c r="A97" t="str">
        <f t="shared" si="1"/>
        <v>feynman_I_40_1_23654</v>
      </c>
      <c r="B97" t="s">
        <v>133</v>
      </c>
      <c r="C97" t="s">
        <v>143</v>
      </c>
      <c r="D97">
        <v>3600</v>
      </c>
      <c r="E97" t="s">
        <v>144</v>
      </c>
      <c r="F97">
        <v>1000000</v>
      </c>
      <c r="G97" t="s">
        <v>145</v>
      </c>
      <c r="H97">
        <v>23654</v>
      </c>
      <c r="I97" t="s">
        <v>146</v>
      </c>
      <c r="J97">
        <v>1E-3</v>
      </c>
      <c r="K97" t="s">
        <v>3</v>
      </c>
      <c r="L97">
        <v>0.9150741</v>
      </c>
      <c r="M97" t="s">
        <v>2</v>
      </c>
      <c r="N97">
        <v>0.19042510000000001</v>
      </c>
      <c r="O97" t="s">
        <v>6</v>
      </c>
      <c r="P97">
        <v>36</v>
      </c>
      <c r="Q97" t="s">
        <v>0</v>
      </c>
      <c r="R97">
        <v>3601.3</v>
      </c>
      <c r="S97" t="s">
        <v>141</v>
      </c>
      <c r="T97">
        <v>5</v>
      </c>
      <c r="U97" t="s">
        <v>142</v>
      </c>
      <c r="V97">
        <v>172</v>
      </c>
      <c r="W97" t="s">
        <v>140</v>
      </c>
      <c r="X97">
        <v>470300</v>
      </c>
      <c r="Y97" t="s">
        <v>1</v>
      </c>
      <c r="Z97" t="s">
        <v>2452</v>
      </c>
      <c r="AA97" t="s">
        <v>151</v>
      </c>
      <c r="AB97" s="12" t="s">
        <v>2453</v>
      </c>
      <c r="AC97" t="s">
        <v>424</v>
      </c>
      <c r="AD97" s="5">
        <v>9.9999999999999998E-17</v>
      </c>
      <c r="AE97" t="s">
        <v>5</v>
      </c>
      <c r="AF97">
        <v>0.93580372000000001</v>
      </c>
      <c r="AG97" t="s">
        <v>4</v>
      </c>
      <c r="AH97">
        <v>0.16425654000000001</v>
      </c>
    </row>
    <row r="98" spans="1:34" x14ac:dyDescent="0.25">
      <c r="A98" t="str">
        <f t="shared" si="1"/>
        <v>feynman_II_11_27_23654</v>
      </c>
      <c r="B98" t="s">
        <v>101</v>
      </c>
      <c r="C98" t="s">
        <v>143</v>
      </c>
      <c r="D98">
        <v>3600</v>
      </c>
      <c r="E98" t="s">
        <v>144</v>
      </c>
      <c r="F98">
        <v>1000000</v>
      </c>
      <c r="G98" t="s">
        <v>145</v>
      </c>
      <c r="H98">
        <v>23654</v>
      </c>
      <c r="I98" t="s">
        <v>146</v>
      </c>
      <c r="J98">
        <v>1E-3</v>
      </c>
      <c r="K98" t="s">
        <v>3</v>
      </c>
      <c r="L98">
        <v>0.99990749999999995</v>
      </c>
      <c r="M98" t="s">
        <v>2</v>
      </c>
      <c r="N98">
        <v>6.7324000000000004E-3</v>
      </c>
      <c r="O98" t="s">
        <v>6</v>
      </c>
      <c r="P98">
        <v>18</v>
      </c>
      <c r="Q98" t="s">
        <v>0</v>
      </c>
      <c r="R98">
        <v>3600.9</v>
      </c>
      <c r="S98" t="s">
        <v>141</v>
      </c>
      <c r="T98">
        <v>4</v>
      </c>
      <c r="U98" t="s">
        <v>142</v>
      </c>
      <c r="V98">
        <v>336</v>
      </c>
      <c r="W98" t="s">
        <v>140</v>
      </c>
      <c r="X98">
        <v>577111</v>
      </c>
      <c r="Y98" t="s">
        <v>1</v>
      </c>
      <c r="Z98" t="s">
        <v>2454</v>
      </c>
      <c r="AA98" t="s">
        <v>151</v>
      </c>
      <c r="AB98" s="12" t="s">
        <v>2455</v>
      </c>
      <c r="AC98" t="s">
        <v>424</v>
      </c>
      <c r="AD98" s="5">
        <v>9.9999999999999998E-17</v>
      </c>
      <c r="AE98" t="s">
        <v>5</v>
      </c>
      <c r="AF98">
        <v>0.99990312000000003</v>
      </c>
      <c r="AG98" t="s">
        <v>4</v>
      </c>
      <c r="AH98">
        <v>6.90904E-3</v>
      </c>
    </row>
    <row r="99" spans="1:34" x14ac:dyDescent="0.25">
      <c r="A99" t="str">
        <f t="shared" si="1"/>
        <v>feynman_I_15_3x_23654</v>
      </c>
      <c r="B99" t="s">
        <v>82</v>
      </c>
      <c r="C99" t="s">
        <v>143</v>
      </c>
      <c r="D99">
        <v>3600</v>
      </c>
      <c r="E99" t="s">
        <v>144</v>
      </c>
      <c r="F99">
        <v>1000000</v>
      </c>
      <c r="G99" t="s">
        <v>145</v>
      </c>
      <c r="H99">
        <v>23654</v>
      </c>
      <c r="I99" t="s">
        <v>146</v>
      </c>
      <c r="J99">
        <v>1E-3</v>
      </c>
      <c r="K99" t="s">
        <v>3</v>
      </c>
      <c r="L99">
        <v>0.99985409999999997</v>
      </c>
      <c r="M99" t="s">
        <v>2</v>
      </c>
      <c r="N99">
        <v>1.9360700000000002E-2</v>
      </c>
      <c r="O99" t="s">
        <v>6</v>
      </c>
      <c r="P99">
        <v>28</v>
      </c>
      <c r="Q99" t="s">
        <v>0</v>
      </c>
      <c r="R99">
        <v>3601</v>
      </c>
      <c r="S99" t="s">
        <v>141</v>
      </c>
      <c r="T99">
        <v>3</v>
      </c>
      <c r="U99" t="s">
        <v>142</v>
      </c>
      <c r="V99">
        <v>252</v>
      </c>
      <c r="W99" t="s">
        <v>140</v>
      </c>
      <c r="X99">
        <v>505227</v>
      </c>
      <c r="Y99" t="s">
        <v>1</v>
      </c>
      <c r="Z99" t="s">
        <v>2456</v>
      </c>
      <c r="AA99" t="s">
        <v>151</v>
      </c>
      <c r="AB99" s="12" t="s">
        <v>3443</v>
      </c>
      <c r="AC99" t="s">
        <v>424</v>
      </c>
      <c r="AD99" s="5">
        <v>9.9999999999999998E-17</v>
      </c>
      <c r="AE99" t="s">
        <v>5</v>
      </c>
      <c r="AF99">
        <v>0.99985007000000004</v>
      </c>
      <c r="AG99" t="s">
        <v>4</v>
      </c>
      <c r="AH99">
        <v>1.9673309999999999E-2</v>
      </c>
    </row>
    <row r="100" spans="1:34" x14ac:dyDescent="0.25">
      <c r="A100" t="str">
        <f t="shared" si="1"/>
        <v>feynman_I_16_6_23654</v>
      </c>
      <c r="B100" t="s">
        <v>39</v>
      </c>
      <c r="C100" t="s">
        <v>143</v>
      </c>
      <c r="D100">
        <v>3600</v>
      </c>
      <c r="E100" t="s">
        <v>144</v>
      </c>
      <c r="F100">
        <v>1000000</v>
      </c>
      <c r="G100" t="s">
        <v>145</v>
      </c>
      <c r="H100">
        <v>23654</v>
      </c>
      <c r="I100" t="s">
        <v>146</v>
      </c>
      <c r="J100">
        <v>1E-3</v>
      </c>
      <c r="K100" t="s">
        <v>3</v>
      </c>
      <c r="L100">
        <v>0.99608890000000005</v>
      </c>
      <c r="M100" t="s">
        <v>2</v>
      </c>
      <c r="N100">
        <v>7.12145E-2</v>
      </c>
      <c r="O100" t="s">
        <v>6</v>
      </c>
      <c r="P100">
        <v>39</v>
      </c>
      <c r="Q100" t="s">
        <v>0</v>
      </c>
      <c r="R100">
        <v>3600.8</v>
      </c>
      <c r="S100" t="s">
        <v>141</v>
      </c>
      <c r="T100">
        <v>6</v>
      </c>
      <c r="U100" t="s">
        <v>142</v>
      </c>
      <c r="V100">
        <v>194</v>
      </c>
      <c r="W100" t="s">
        <v>140</v>
      </c>
      <c r="X100">
        <v>439524</v>
      </c>
      <c r="Y100" t="s">
        <v>1</v>
      </c>
      <c r="Z100" t="s">
        <v>2457</v>
      </c>
      <c r="AA100" t="s">
        <v>151</v>
      </c>
      <c r="AB100" s="12" t="s">
        <v>2458</v>
      </c>
      <c r="AC100" t="s">
        <v>424</v>
      </c>
      <c r="AD100" s="5">
        <v>9.9999999999999998E-17</v>
      </c>
      <c r="AE100" t="s">
        <v>5</v>
      </c>
      <c r="AF100">
        <v>0.99615876000000003</v>
      </c>
      <c r="AG100" t="s">
        <v>4</v>
      </c>
      <c r="AH100">
        <v>7.0654599999999998E-2</v>
      </c>
    </row>
    <row r="101" spans="1:34" x14ac:dyDescent="0.25">
      <c r="A101" t="str">
        <f t="shared" si="1"/>
        <v>feynman_I_6_2_23654</v>
      </c>
      <c r="B101" t="s">
        <v>33</v>
      </c>
      <c r="C101" t="s">
        <v>143</v>
      </c>
      <c r="D101">
        <v>3600</v>
      </c>
      <c r="E101" t="s">
        <v>144</v>
      </c>
      <c r="F101">
        <v>1000000</v>
      </c>
      <c r="G101" t="s">
        <v>145</v>
      </c>
      <c r="H101">
        <v>23654</v>
      </c>
      <c r="I101" t="s">
        <v>146</v>
      </c>
      <c r="J101">
        <v>1E-3</v>
      </c>
      <c r="K101" t="s">
        <v>3</v>
      </c>
      <c r="L101">
        <v>0.99607800000000002</v>
      </c>
      <c r="M101" t="s">
        <v>2</v>
      </c>
      <c r="N101">
        <v>2.6695E-3</v>
      </c>
      <c r="O101" t="s">
        <v>6</v>
      </c>
      <c r="P101">
        <v>22</v>
      </c>
      <c r="Q101" t="s">
        <v>0</v>
      </c>
      <c r="R101">
        <v>3600.2</v>
      </c>
      <c r="S101" t="s">
        <v>141</v>
      </c>
      <c r="T101">
        <v>11</v>
      </c>
      <c r="U101" t="s">
        <v>142</v>
      </c>
      <c r="V101">
        <v>502</v>
      </c>
      <c r="W101" t="s">
        <v>140</v>
      </c>
      <c r="X101">
        <v>570410</v>
      </c>
      <c r="Y101" t="s">
        <v>1</v>
      </c>
      <c r="Z101" t="s">
        <v>2459</v>
      </c>
      <c r="AA101" t="s">
        <v>151</v>
      </c>
      <c r="AB101" s="12" t="s">
        <v>2460</v>
      </c>
      <c r="AC101" t="s">
        <v>424</v>
      </c>
      <c r="AD101" s="5">
        <v>9.9999999999999998E-17</v>
      </c>
      <c r="AE101" t="s">
        <v>5</v>
      </c>
      <c r="AF101">
        <v>0.99618565000000003</v>
      </c>
      <c r="AG101" t="s">
        <v>4</v>
      </c>
      <c r="AH101">
        <v>2.6284300000000002E-3</v>
      </c>
    </row>
    <row r="102" spans="1:34" x14ac:dyDescent="0.25">
      <c r="A102" t="str">
        <f t="shared" si="1"/>
        <v>feynman_test_7_23654</v>
      </c>
      <c r="B102" t="s">
        <v>107</v>
      </c>
      <c r="C102" t="s">
        <v>143</v>
      </c>
      <c r="D102">
        <v>3600</v>
      </c>
      <c r="E102" t="s">
        <v>144</v>
      </c>
      <c r="F102">
        <v>1000000</v>
      </c>
      <c r="G102" t="s">
        <v>145</v>
      </c>
      <c r="H102">
        <v>23654</v>
      </c>
      <c r="I102" t="s">
        <v>146</v>
      </c>
      <c r="J102">
        <v>1E-3</v>
      </c>
      <c r="K102" t="s">
        <v>3</v>
      </c>
      <c r="L102">
        <v>0.99957779999999996</v>
      </c>
      <c r="M102" t="s">
        <v>2</v>
      </c>
      <c r="N102">
        <v>2.5326899999999999E-2</v>
      </c>
      <c r="O102" t="s">
        <v>6</v>
      </c>
      <c r="P102">
        <v>18</v>
      </c>
      <c r="Q102" t="s">
        <v>0</v>
      </c>
      <c r="R102">
        <v>3601.4</v>
      </c>
      <c r="S102" t="s">
        <v>141</v>
      </c>
      <c r="T102">
        <v>4</v>
      </c>
      <c r="U102" t="s">
        <v>142</v>
      </c>
      <c r="V102">
        <v>514</v>
      </c>
      <c r="W102" t="s">
        <v>140</v>
      </c>
      <c r="X102">
        <v>636710</v>
      </c>
      <c r="Y102" t="s">
        <v>1</v>
      </c>
      <c r="Z102" t="s">
        <v>2461</v>
      </c>
      <c r="AA102" t="s">
        <v>151</v>
      </c>
      <c r="AB102" s="12" t="s">
        <v>2462</v>
      </c>
      <c r="AC102" t="s">
        <v>424</v>
      </c>
      <c r="AD102" s="5">
        <v>9.9999999999999998E-17</v>
      </c>
      <c r="AE102" t="s">
        <v>5</v>
      </c>
      <c r="AF102">
        <v>0.99958957000000004</v>
      </c>
      <c r="AG102" t="s">
        <v>4</v>
      </c>
      <c r="AH102">
        <v>2.5070510000000001E-2</v>
      </c>
    </row>
    <row r="103" spans="1:34" x14ac:dyDescent="0.25">
      <c r="A103" t="str">
        <f t="shared" si="1"/>
        <v>feynman_II_35_18_23654</v>
      </c>
      <c r="B103" t="s">
        <v>109</v>
      </c>
      <c r="C103" t="s">
        <v>143</v>
      </c>
      <c r="D103">
        <v>3600</v>
      </c>
      <c r="E103" t="s">
        <v>144</v>
      </c>
      <c r="F103">
        <v>1000000</v>
      </c>
      <c r="G103" t="s">
        <v>145</v>
      </c>
      <c r="H103">
        <v>23654</v>
      </c>
      <c r="I103" t="s">
        <v>146</v>
      </c>
      <c r="J103">
        <v>1E-3</v>
      </c>
      <c r="K103" t="s">
        <v>3</v>
      </c>
      <c r="L103">
        <v>0.99972939999999999</v>
      </c>
      <c r="M103" t="s">
        <v>2</v>
      </c>
      <c r="N103">
        <v>5.2084000000000002E-3</v>
      </c>
      <c r="O103" t="s">
        <v>6</v>
      </c>
      <c r="P103">
        <v>23</v>
      </c>
      <c r="Q103" t="s">
        <v>0</v>
      </c>
      <c r="R103">
        <v>3600.5</v>
      </c>
      <c r="S103" t="s">
        <v>141</v>
      </c>
      <c r="T103">
        <v>19</v>
      </c>
      <c r="U103" t="s">
        <v>142</v>
      </c>
      <c r="V103">
        <v>263</v>
      </c>
      <c r="W103" t="s">
        <v>140</v>
      </c>
      <c r="X103">
        <v>561612</v>
      </c>
      <c r="Y103" t="s">
        <v>1</v>
      </c>
      <c r="Z103" t="s">
        <v>2463</v>
      </c>
      <c r="AA103" t="s">
        <v>151</v>
      </c>
      <c r="AB103" s="12" t="s">
        <v>2464</v>
      </c>
      <c r="AC103" t="s">
        <v>424</v>
      </c>
      <c r="AD103" s="5">
        <v>9.9999999999999998E-17</v>
      </c>
      <c r="AE103" t="s">
        <v>5</v>
      </c>
      <c r="AF103">
        <v>0.99973179999999995</v>
      </c>
      <c r="AG103" t="s">
        <v>4</v>
      </c>
      <c r="AH103">
        <v>5.2021999999999997E-3</v>
      </c>
    </row>
    <row r="104" spans="1:34" x14ac:dyDescent="0.25">
      <c r="A104" t="str">
        <f t="shared" si="1"/>
        <v>feynman_test_6_23654</v>
      </c>
      <c r="B104" t="s">
        <v>135</v>
      </c>
      <c r="C104" t="s">
        <v>143</v>
      </c>
      <c r="D104">
        <v>3600</v>
      </c>
      <c r="E104" t="s">
        <v>144</v>
      </c>
      <c r="F104">
        <v>1000000</v>
      </c>
      <c r="G104" t="s">
        <v>145</v>
      </c>
      <c r="H104">
        <v>23654</v>
      </c>
      <c r="I104" t="s">
        <v>146</v>
      </c>
      <c r="J104">
        <v>1E-3</v>
      </c>
      <c r="K104" t="s">
        <v>3</v>
      </c>
      <c r="L104">
        <v>0.99158259999999998</v>
      </c>
      <c r="M104" t="s">
        <v>2</v>
      </c>
      <c r="N104">
        <v>4.1594199999999998E-2</v>
      </c>
      <c r="O104" t="s">
        <v>6</v>
      </c>
      <c r="P104">
        <v>40</v>
      </c>
      <c r="Q104" t="s">
        <v>0</v>
      </c>
      <c r="R104">
        <v>3601.6</v>
      </c>
      <c r="S104" t="s">
        <v>141</v>
      </c>
      <c r="T104">
        <v>5</v>
      </c>
      <c r="U104" t="s">
        <v>142</v>
      </c>
      <c r="V104">
        <v>139</v>
      </c>
      <c r="W104" t="s">
        <v>140</v>
      </c>
      <c r="X104">
        <v>500025</v>
      </c>
      <c r="Y104" t="s">
        <v>1</v>
      </c>
      <c r="Z104" t="s">
        <v>2465</v>
      </c>
      <c r="AA104" t="s">
        <v>151</v>
      </c>
      <c r="AB104" s="12" t="s">
        <v>2466</v>
      </c>
      <c r="AC104" t="s">
        <v>424</v>
      </c>
      <c r="AD104" s="5">
        <v>9.9999999999999998E-17</v>
      </c>
      <c r="AE104" t="s">
        <v>5</v>
      </c>
      <c r="AF104">
        <v>0.99221921999999996</v>
      </c>
      <c r="AG104" t="s">
        <v>4</v>
      </c>
      <c r="AH104">
        <v>4.097874E-2</v>
      </c>
    </row>
    <row r="105" spans="1:34" x14ac:dyDescent="0.25">
      <c r="A105" t="str">
        <f t="shared" si="1"/>
        <v>feynman_test_17_23654</v>
      </c>
      <c r="B105" t="s">
        <v>134</v>
      </c>
      <c r="C105" t="s">
        <v>143</v>
      </c>
      <c r="D105">
        <v>3600</v>
      </c>
      <c r="E105" t="s">
        <v>144</v>
      </c>
      <c r="F105">
        <v>1000000</v>
      </c>
      <c r="G105" t="s">
        <v>145</v>
      </c>
      <c r="H105">
        <v>23654</v>
      </c>
      <c r="I105" t="s">
        <v>146</v>
      </c>
      <c r="J105">
        <v>1E-3</v>
      </c>
      <c r="K105" t="s">
        <v>3</v>
      </c>
      <c r="L105">
        <v>1</v>
      </c>
      <c r="M105" t="s">
        <v>2</v>
      </c>
      <c r="N105">
        <v>7.6461000000000001E-2</v>
      </c>
      <c r="O105" t="s">
        <v>6</v>
      </c>
      <c r="P105">
        <v>91</v>
      </c>
      <c r="Q105" t="s">
        <v>0</v>
      </c>
      <c r="R105">
        <v>3603.1</v>
      </c>
      <c r="S105" t="s">
        <v>141</v>
      </c>
      <c r="T105">
        <v>2</v>
      </c>
      <c r="U105" t="s">
        <v>142</v>
      </c>
      <c r="V105">
        <v>52</v>
      </c>
      <c r="W105" t="s">
        <v>140</v>
      </c>
      <c r="X105">
        <v>320485</v>
      </c>
      <c r="Y105" t="s">
        <v>1</v>
      </c>
      <c r="Z105" t="s">
        <v>2467</v>
      </c>
      <c r="AA105" t="s">
        <v>151</v>
      </c>
      <c r="AB105" s="12" t="s">
        <v>2468</v>
      </c>
      <c r="AC105" t="s">
        <v>424</v>
      </c>
      <c r="AD105" s="5">
        <v>9.9999999999999998E-17</v>
      </c>
      <c r="AE105" t="s">
        <v>5</v>
      </c>
      <c r="AF105">
        <v>1</v>
      </c>
      <c r="AG105" t="s">
        <v>4</v>
      </c>
      <c r="AH105">
        <v>7.5942010000000004E-2</v>
      </c>
    </row>
    <row r="106" spans="1:34" x14ac:dyDescent="0.25">
      <c r="A106" t="str">
        <f t="shared" si="1"/>
        <v>feynman_I_9_18_23654</v>
      </c>
      <c r="B106" t="s">
        <v>139</v>
      </c>
      <c r="C106" t="s">
        <v>143</v>
      </c>
      <c r="D106">
        <v>3600</v>
      </c>
      <c r="E106" t="s">
        <v>144</v>
      </c>
      <c r="F106">
        <v>1000000</v>
      </c>
      <c r="G106" t="s">
        <v>145</v>
      </c>
      <c r="H106">
        <v>23654</v>
      </c>
      <c r="I106" t="s">
        <v>146</v>
      </c>
      <c r="J106">
        <v>1E-3</v>
      </c>
      <c r="K106" t="s">
        <v>3</v>
      </c>
      <c r="L106">
        <v>0.98967519999999998</v>
      </c>
      <c r="M106" t="s">
        <v>2</v>
      </c>
      <c r="N106">
        <v>1.2496999999999999E-2</v>
      </c>
      <c r="O106" t="s">
        <v>6</v>
      </c>
      <c r="P106">
        <v>27</v>
      </c>
      <c r="Q106" t="s">
        <v>0</v>
      </c>
      <c r="R106">
        <v>3601.8</v>
      </c>
      <c r="S106" t="s">
        <v>141</v>
      </c>
      <c r="T106">
        <v>8</v>
      </c>
      <c r="U106" t="s">
        <v>142</v>
      </c>
      <c r="V106">
        <v>113</v>
      </c>
      <c r="W106" t="s">
        <v>140</v>
      </c>
      <c r="X106">
        <v>478603</v>
      </c>
      <c r="Y106" t="s">
        <v>1</v>
      </c>
      <c r="Z106" t="s">
        <v>2469</v>
      </c>
      <c r="AA106" t="s">
        <v>151</v>
      </c>
      <c r="AB106" s="12" t="s">
        <v>2470</v>
      </c>
      <c r="AC106" t="s">
        <v>424</v>
      </c>
      <c r="AD106" s="5">
        <v>9.9999999999999998E-17</v>
      </c>
      <c r="AE106" t="s">
        <v>5</v>
      </c>
      <c r="AF106">
        <v>0.98968321999999997</v>
      </c>
      <c r="AG106" t="s">
        <v>4</v>
      </c>
      <c r="AH106">
        <v>1.247507E-2</v>
      </c>
    </row>
    <row r="107" spans="1:34" x14ac:dyDescent="0.25">
      <c r="A107" t="str">
        <f t="shared" si="1"/>
        <v>feynman_III_10_19_23654</v>
      </c>
      <c r="B107" t="s">
        <v>92</v>
      </c>
      <c r="C107" t="s">
        <v>143</v>
      </c>
      <c r="D107">
        <v>3600</v>
      </c>
      <c r="E107" t="s">
        <v>144</v>
      </c>
      <c r="F107">
        <v>1000000</v>
      </c>
      <c r="G107" t="s">
        <v>145</v>
      </c>
      <c r="H107">
        <v>23654</v>
      </c>
      <c r="I107" t="s">
        <v>146</v>
      </c>
      <c r="J107">
        <v>1E-3</v>
      </c>
      <c r="K107" t="s">
        <v>3</v>
      </c>
      <c r="L107">
        <v>0.99991289999999999</v>
      </c>
      <c r="M107" t="s">
        <v>2</v>
      </c>
      <c r="N107">
        <v>6.7655000000000007E-2</v>
      </c>
      <c r="O107" t="s">
        <v>6</v>
      </c>
      <c r="P107">
        <v>55</v>
      </c>
      <c r="Q107" t="s">
        <v>0</v>
      </c>
      <c r="R107">
        <v>3601.2</v>
      </c>
      <c r="S107" t="s">
        <v>141</v>
      </c>
      <c r="T107">
        <v>7</v>
      </c>
      <c r="U107" t="s">
        <v>142</v>
      </c>
      <c r="V107">
        <v>82</v>
      </c>
      <c r="W107" t="s">
        <v>140</v>
      </c>
      <c r="X107">
        <v>342368</v>
      </c>
      <c r="Y107" t="s">
        <v>1</v>
      </c>
      <c r="Z107" t="s">
        <v>2471</v>
      </c>
      <c r="AA107" t="s">
        <v>151</v>
      </c>
      <c r="AB107" s="12" t="s">
        <v>2472</v>
      </c>
      <c r="AC107" t="s">
        <v>424</v>
      </c>
      <c r="AD107" s="5">
        <v>9.9999999999999998E-17</v>
      </c>
      <c r="AE107" t="s">
        <v>5</v>
      </c>
      <c r="AF107">
        <v>0.99991598000000004</v>
      </c>
      <c r="AG107" t="s">
        <v>4</v>
      </c>
      <c r="AH107">
        <v>6.7022509999999993E-2</v>
      </c>
    </row>
    <row r="108" spans="1:34" x14ac:dyDescent="0.25">
      <c r="A108" t="str">
        <f t="shared" si="1"/>
        <v>feynman_test_1_23654</v>
      </c>
      <c r="B108" t="s">
        <v>136</v>
      </c>
      <c r="C108" t="s">
        <v>143</v>
      </c>
      <c r="D108">
        <v>3600</v>
      </c>
      <c r="E108" t="s">
        <v>144</v>
      </c>
      <c r="F108">
        <v>1000000</v>
      </c>
      <c r="G108" t="s">
        <v>145</v>
      </c>
      <c r="H108">
        <v>23654</v>
      </c>
      <c r="I108" t="s">
        <v>146</v>
      </c>
      <c r="J108">
        <v>1E-3</v>
      </c>
      <c r="K108" t="s">
        <v>3</v>
      </c>
      <c r="L108">
        <v>0.99999890000000002</v>
      </c>
      <c r="M108" t="s">
        <v>2</v>
      </c>
      <c r="N108">
        <v>1.2275299999999999E-2</v>
      </c>
      <c r="O108" t="s">
        <v>6</v>
      </c>
      <c r="P108">
        <v>80</v>
      </c>
      <c r="Q108" t="s">
        <v>0</v>
      </c>
      <c r="R108">
        <v>3607.4</v>
      </c>
      <c r="S108" t="s">
        <v>141</v>
      </c>
      <c r="T108">
        <v>4</v>
      </c>
      <c r="U108" t="s">
        <v>142</v>
      </c>
      <c r="V108">
        <v>60</v>
      </c>
      <c r="W108" t="s">
        <v>140</v>
      </c>
      <c r="X108">
        <v>386960</v>
      </c>
      <c r="Y108" t="s">
        <v>1</v>
      </c>
      <c r="Z108" t="s">
        <v>2473</v>
      </c>
      <c r="AA108" t="s">
        <v>151</v>
      </c>
      <c r="AB108" s="12" t="s">
        <v>2474</v>
      </c>
      <c r="AC108" t="s">
        <v>424</v>
      </c>
      <c r="AD108" s="5">
        <v>9.9999999999999998E-17</v>
      </c>
      <c r="AE108" t="s">
        <v>5</v>
      </c>
      <c r="AF108">
        <v>0.99999890000000002</v>
      </c>
      <c r="AG108" t="s">
        <v>4</v>
      </c>
      <c r="AH108">
        <v>1.237943E-2</v>
      </c>
    </row>
    <row r="109" spans="1:34" x14ac:dyDescent="0.25">
      <c r="A109" t="str">
        <f t="shared" si="1"/>
        <v>feynman_I_29_16_23654</v>
      </c>
      <c r="B109" t="s">
        <v>77</v>
      </c>
      <c r="C109" t="s">
        <v>143</v>
      </c>
      <c r="D109">
        <v>3600</v>
      </c>
      <c r="E109" t="s">
        <v>144</v>
      </c>
      <c r="F109">
        <v>1000000</v>
      </c>
      <c r="G109" t="s">
        <v>145</v>
      </c>
      <c r="H109">
        <v>23654</v>
      </c>
      <c r="I109" t="s">
        <v>146</v>
      </c>
      <c r="J109">
        <v>1E-3</v>
      </c>
      <c r="K109" t="s">
        <v>3</v>
      </c>
      <c r="L109">
        <v>0.96660270000000004</v>
      </c>
      <c r="M109" t="s">
        <v>2</v>
      </c>
      <c r="N109">
        <v>0.35083959999999997</v>
      </c>
      <c r="O109" t="s">
        <v>6</v>
      </c>
      <c r="P109">
        <v>93</v>
      </c>
      <c r="Q109" t="s">
        <v>0</v>
      </c>
      <c r="R109">
        <v>3602.9</v>
      </c>
      <c r="S109" t="s">
        <v>141</v>
      </c>
      <c r="T109">
        <v>6</v>
      </c>
      <c r="U109" t="s">
        <v>142</v>
      </c>
      <c r="V109">
        <v>84</v>
      </c>
      <c r="W109" t="s">
        <v>140</v>
      </c>
      <c r="X109">
        <v>357059</v>
      </c>
      <c r="Y109" t="s">
        <v>1</v>
      </c>
      <c r="Z109" t="s">
        <v>2475</v>
      </c>
      <c r="AA109" t="s">
        <v>151</v>
      </c>
      <c r="AB109" s="12" t="s">
        <v>2476</v>
      </c>
      <c r="AC109" t="s">
        <v>424</v>
      </c>
      <c r="AD109" s="5">
        <v>9.9999999999999998E-17</v>
      </c>
      <c r="AE109" t="s">
        <v>5</v>
      </c>
      <c r="AF109">
        <v>0.96686879000000003</v>
      </c>
      <c r="AG109" t="s">
        <v>4</v>
      </c>
      <c r="AH109">
        <v>0.34880486999999999</v>
      </c>
    </row>
    <row r="110" spans="1:34" x14ac:dyDescent="0.25">
      <c r="A110" t="str">
        <f t="shared" si="1"/>
        <v>feynman_I_32_17_23654</v>
      </c>
      <c r="B110" t="s">
        <v>126</v>
      </c>
      <c r="C110" t="s">
        <v>143</v>
      </c>
      <c r="D110">
        <v>3600</v>
      </c>
      <c r="E110" t="s">
        <v>144</v>
      </c>
      <c r="F110">
        <v>1000000</v>
      </c>
      <c r="G110" t="s">
        <v>145</v>
      </c>
      <c r="H110">
        <v>23654</v>
      </c>
      <c r="I110" t="s">
        <v>146</v>
      </c>
      <c r="J110">
        <v>1E-3</v>
      </c>
      <c r="K110" t="s">
        <v>3</v>
      </c>
      <c r="L110">
        <v>0.99863800000000003</v>
      </c>
      <c r="M110" t="s">
        <v>2</v>
      </c>
      <c r="N110">
        <v>0.1727389</v>
      </c>
      <c r="O110" t="s">
        <v>6</v>
      </c>
      <c r="P110">
        <v>78</v>
      </c>
      <c r="Q110" t="s">
        <v>0</v>
      </c>
      <c r="R110">
        <v>3603.4</v>
      </c>
      <c r="S110" t="s">
        <v>141</v>
      </c>
      <c r="T110">
        <v>3</v>
      </c>
      <c r="U110" t="s">
        <v>142</v>
      </c>
      <c r="V110">
        <v>55</v>
      </c>
      <c r="W110" t="s">
        <v>140</v>
      </c>
      <c r="X110">
        <v>357340</v>
      </c>
      <c r="Y110" t="s">
        <v>1</v>
      </c>
      <c r="Z110" t="s">
        <v>2477</v>
      </c>
      <c r="AA110" t="s">
        <v>151</v>
      </c>
      <c r="AB110" s="12" t="s">
        <v>2478</v>
      </c>
      <c r="AC110" t="s">
        <v>424</v>
      </c>
      <c r="AD110" s="5">
        <v>9.9999999999999998E-17</v>
      </c>
      <c r="AE110" t="s">
        <v>5</v>
      </c>
      <c r="AF110">
        <v>0.99865274000000004</v>
      </c>
      <c r="AG110" t="s">
        <v>4</v>
      </c>
      <c r="AH110">
        <v>0.17111957999999999</v>
      </c>
    </row>
    <row r="111" spans="1:34" x14ac:dyDescent="0.25">
      <c r="A111" t="str">
        <f t="shared" si="1"/>
        <v>feynman_test_13_23654</v>
      </c>
      <c r="B111" t="s">
        <v>121</v>
      </c>
      <c r="C111" t="s">
        <v>143</v>
      </c>
      <c r="D111">
        <v>3600</v>
      </c>
      <c r="E111" t="s">
        <v>144</v>
      </c>
      <c r="F111">
        <v>1000000</v>
      </c>
      <c r="G111" t="s">
        <v>145</v>
      </c>
      <c r="H111">
        <v>23654</v>
      </c>
      <c r="I111" t="s">
        <v>146</v>
      </c>
      <c r="J111">
        <v>1E-3</v>
      </c>
      <c r="K111" t="s">
        <v>3</v>
      </c>
      <c r="L111">
        <v>0.9529263</v>
      </c>
      <c r="M111" t="s">
        <v>2</v>
      </c>
      <c r="N111">
        <v>3.3305000000000001E-3</v>
      </c>
      <c r="O111" t="s">
        <v>6</v>
      </c>
      <c r="P111">
        <v>22</v>
      </c>
      <c r="Q111" t="s">
        <v>0</v>
      </c>
      <c r="R111">
        <v>3602.1</v>
      </c>
      <c r="S111" t="s">
        <v>141</v>
      </c>
      <c r="T111">
        <v>12</v>
      </c>
      <c r="U111" t="s">
        <v>142</v>
      </c>
      <c r="V111">
        <v>266</v>
      </c>
      <c r="W111" t="s">
        <v>140</v>
      </c>
      <c r="X111">
        <v>544928</v>
      </c>
      <c r="Y111" t="s">
        <v>1</v>
      </c>
      <c r="Z111" t="s">
        <v>2479</v>
      </c>
      <c r="AA111" t="s">
        <v>151</v>
      </c>
      <c r="AB111" s="12" t="s">
        <v>2480</v>
      </c>
      <c r="AC111" t="s">
        <v>424</v>
      </c>
      <c r="AD111" s="5">
        <v>9.9999999999999998E-17</v>
      </c>
      <c r="AE111" t="s">
        <v>5</v>
      </c>
      <c r="AF111">
        <v>0.95335548999999997</v>
      </c>
      <c r="AG111" t="s">
        <v>4</v>
      </c>
      <c r="AH111">
        <v>3.3097500000000002E-3</v>
      </c>
    </row>
    <row r="112" spans="1:34" x14ac:dyDescent="0.25">
      <c r="A112" t="str">
        <f t="shared" si="1"/>
        <v>feynman_test_11_23654</v>
      </c>
      <c r="B112" t="s">
        <v>80</v>
      </c>
      <c r="C112" t="s">
        <v>143</v>
      </c>
      <c r="D112">
        <v>3600</v>
      </c>
      <c r="E112" t="s">
        <v>144</v>
      </c>
      <c r="F112">
        <v>1000000</v>
      </c>
      <c r="G112" t="s">
        <v>145</v>
      </c>
      <c r="H112">
        <v>23654</v>
      </c>
      <c r="I112" t="s">
        <v>146</v>
      </c>
      <c r="J112">
        <v>1E-3</v>
      </c>
      <c r="K112" t="s">
        <v>3</v>
      </c>
      <c r="L112">
        <v>0.99060459999999995</v>
      </c>
      <c r="M112" t="s">
        <v>2</v>
      </c>
      <c r="N112">
        <v>0.1009535</v>
      </c>
      <c r="O112" t="s">
        <v>6</v>
      </c>
      <c r="P112">
        <v>37</v>
      </c>
      <c r="Q112" t="s">
        <v>0</v>
      </c>
      <c r="R112">
        <v>3600.8</v>
      </c>
      <c r="S112" t="s">
        <v>141</v>
      </c>
      <c r="T112">
        <v>6</v>
      </c>
      <c r="U112" t="s">
        <v>142</v>
      </c>
      <c r="V112">
        <v>164</v>
      </c>
      <c r="W112" t="s">
        <v>140</v>
      </c>
      <c r="X112">
        <v>457935</v>
      </c>
      <c r="Y112" t="s">
        <v>1</v>
      </c>
      <c r="Z112" t="s">
        <v>2481</v>
      </c>
      <c r="AA112" t="s">
        <v>151</v>
      </c>
      <c r="AB112" s="12" t="s">
        <v>2482</v>
      </c>
      <c r="AC112" t="s">
        <v>424</v>
      </c>
      <c r="AD112" s="5">
        <v>9.9999999999999998E-17</v>
      </c>
      <c r="AE112" t="s">
        <v>5</v>
      </c>
      <c r="AF112">
        <v>0.99013337000000001</v>
      </c>
      <c r="AG112" t="s">
        <v>4</v>
      </c>
      <c r="AH112">
        <v>0.10182933</v>
      </c>
    </row>
    <row r="113" spans="1:34" x14ac:dyDescent="0.25">
      <c r="A113" t="str">
        <f t="shared" si="1"/>
        <v>feynman_II_2_42_23654</v>
      </c>
      <c r="B113" t="s">
        <v>116</v>
      </c>
      <c r="C113" t="s">
        <v>143</v>
      </c>
      <c r="D113">
        <v>3600</v>
      </c>
      <c r="E113" t="s">
        <v>144</v>
      </c>
      <c r="F113">
        <v>1000000</v>
      </c>
      <c r="G113" t="s">
        <v>145</v>
      </c>
      <c r="H113">
        <v>23654</v>
      </c>
      <c r="I113" t="s">
        <v>146</v>
      </c>
      <c r="J113">
        <v>1E-3</v>
      </c>
      <c r="K113" t="s">
        <v>3</v>
      </c>
      <c r="L113">
        <v>1</v>
      </c>
      <c r="M113" t="s">
        <v>2</v>
      </c>
      <c r="N113">
        <v>0</v>
      </c>
      <c r="O113" t="s">
        <v>6</v>
      </c>
      <c r="P113">
        <v>11</v>
      </c>
      <c r="Q113" t="s">
        <v>0</v>
      </c>
      <c r="R113">
        <v>798.7</v>
      </c>
      <c r="S113" t="s">
        <v>141</v>
      </c>
      <c r="T113">
        <v>5</v>
      </c>
      <c r="U113" t="s">
        <v>142</v>
      </c>
      <c r="V113">
        <v>47</v>
      </c>
      <c r="W113" t="s">
        <v>140</v>
      </c>
      <c r="X113">
        <v>101419</v>
      </c>
      <c r="Y113" t="s">
        <v>1</v>
      </c>
      <c r="Z113" t="s">
        <v>2483</v>
      </c>
      <c r="AA113" t="s">
        <v>151</v>
      </c>
      <c r="AB113" s="12" t="s">
        <v>2308</v>
      </c>
      <c r="AC113" t="s">
        <v>424</v>
      </c>
      <c r="AD113" s="5">
        <v>9.9999999999999998E-17</v>
      </c>
      <c r="AE113" t="s">
        <v>5</v>
      </c>
      <c r="AF113">
        <v>1</v>
      </c>
      <c r="AG113" t="s">
        <v>4</v>
      </c>
      <c r="AH113">
        <v>0</v>
      </c>
    </row>
    <row r="114" spans="1:34" x14ac:dyDescent="0.25">
      <c r="A114" t="str">
        <f t="shared" si="1"/>
        <v>feynman_I_39_1_15795</v>
      </c>
      <c r="B114" t="s">
        <v>28</v>
      </c>
      <c r="C114" t="s">
        <v>143</v>
      </c>
      <c r="D114">
        <v>3600</v>
      </c>
      <c r="E114" t="s">
        <v>144</v>
      </c>
      <c r="F114">
        <v>1000000</v>
      </c>
      <c r="G114" t="s">
        <v>145</v>
      </c>
      <c r="H114">
        <v>15795</v>
      </c>
      <c r="I114" t="s">
        <v>146</v>
      </c>
      <c r="J114">
        <v>1E-3</v>
      </c>
      <c r="K114" t="s">
        <v>3</v>
      </c>
      <c r="L114">
        <v>1</v>
      </c>
      <c r="M114" t="s">
        <v>2</v>
      </c>
      <c r="N114">
        <v>0</v>
      </c>
      <c r="O114" t="s">
        <v>6</v>
      </c>
      <c r="P114">
        <v>4</v>
      </c>
      <c r="Q114" t="s">
        <v>0</v>
      </c>
      <c r="R114">
        <v>2.6</v>
      </c>
      <c r="S114" t="s">
        <v>141</v>
      </c>
      <c r="T114">
        <v>1</v>
      </c>
      <c r="U114" t="s">
        <v>142</v>
      </c>
      <c r="V114">
        <v>2</v>
      </c>
      <c r="W114" t="s">
        <v>140</v>
      </c>
      <c r="X114">
        <v>520</v>
      </c>
      <c r="Y114" t="s">
        <v>1</v>
      </c>
      <c r="Z114" t="s">
        <v>152</v>
      </c>
      <c r="AA114" t="s">
        <v>151</v>
      </c>
      <c r="AB114" s="12" t="s">
        <v>153</v>
      </c>
      <c r="AC114" t="s">
        <v>424</v>
      </c>
      <c r="AD114" s="5">
        <v>9.9999999999999998E-17</v>
      </c>
      <c r="AE114" t="s">
        <v>5</v>
      </c>
      <c r="AF114">
        <v>1</v>
      </c>
      <c r="AG114" t="s">
        <v>4</v>
      </c>
      <c r="AH114">
        <v>0</v>
      </c>
    </row>
    <row r="115" spans="1:34" x14ac:dyDescent="0.25">
      <c r="A115" t="str">
        <f t="shared" si="1"/>
        <v>feynman_II_34_2_15795</v>
      </c>
      <c r="B115" t="s">
        <v>52</v>
      </c>
      <c r="C115" t="s">
        <v>143</v>
      </c>
      <c r="D115">
        <v>3600</v>
      </c>
      <c r="E115" t="s">
        <v>144</v>
      </c>
      <c r="F115">
        <v>1000000</v>
      </c>
      <c r="G115" t="s">
        <v>145</v>
      </c>
      <c r="H115">
        <v>15795</v>
      </c>
      <c r="I115" t="s">
        <v>146</v>
      </c>
      <c r="J115">
        <v>1E-3</v>
      </c>
      <c r="K115" t="s">
        <v>3</v>
      </c>
      <c r="L115">
        <v>1</v>
      </c>
      <c r="M115" t="s">
        <v>2</v>
      </c>
      <c r="N115">
        <v>0</v>
      </c>
      <c r="O115" t="s">
        <v>6</v>
      </c>
      <c r="P115">
        <v>5</v>
      </c>
      <c r="Q115" t="s">
        <v>0</v>
      </c>
      <c r="R115">
        <v>5.0999999999999996</v>
      </c>
      <c r="S115" t="s">
        <v>141</v>
      </c>
      <c r="T115">
        <v>1</v>
      </c>
      <c r="U115" t="s">
        <v>142</v>
      </c>
      <c r="V115">
        <v>3</v>
      </c>
      <c r="W115" t="s">
        <v>140</v>
      </c>
      <c r="X115">
        <v>1106</v>
      </c>
      <c r="Y115" t="s">
        <v>1</v>
      </c>
      <c r="Z115" t="s">
        <v>155</v>
      </c>
      <c r="AA115" t="s">
        <v>151</v>
      </c>
      <c r="AB115" s="12" t="s">
        <v>156</v>
      </c>
      <c r="AC115" t="s">
        <v>424</v>
      </c>
      <c r="AD115" s="5">
        <v>9.9999999999999998E-17</v>
      </c>
      <c r="AE115" t="s">
        <v>5</v>
      </c>
      <c r="AF115">
        <v>1</v>
      </c>
      <c r="AG115" t="s">
        <v>4</v>
      </c>
      <c r="AH115">
        <v>0</v>
      </c>
    </row>
    <row r="116" spans="1:34" x14ac:dyDescent="0.25">
      <c r="A116" t="str">
        <f t="shared" si="1"/>
        <v>feynman_III_15_27_15795</v>
      </c>
      <c r="B116" t="s">
        <v>48</v>
      </c>
      <c r="C116" t="s">
        <v>143</v>
      </c>
      <c r="D116">
        <v>3600</v>
      </c>
      <c r="E116" t="s">
        <v>144</v>
      </c>
      <c r="F116">
        <v>1000000</v>
      </c>
      <c r="G116" t="s">
        <v>145</v>
      </c>
      <c r="H116">
        <v>15795</v>
      </c>
      <c r="I116" t="s">
        <v>146</v>
      </c>
      <c r="J116">
        <v>1E-3</v>
      </c>
      <c r="K116" t="s">
        <v>3</v>
      </c>
      <c r="L116">
        <v>1</v>
      </c>
      <c r="M116" t="s">
        <v>2</v>
      </c>
      <c r="N116">
        <v>0</v>
      </c>
      <c r="O116" t="s">
        <v>6</v>
      </c>
      <c r="P116">
        <v>9</v>
      </c>
      <c r="Q116" t="s">
        <v>0</v>
      </c>
      <c r="R116">
        <v>8.6999999999999993</v>
      </c>
      <c r="S116" t="s">
        <v>141</v>
      </c>
      <c r="T116">
        <v>1</v>
      </c>
      <c r="U116" t="s">
        <v>142</v>
      </c>
      <c r="V116">
        <v>3</v>
      </c>
      <c r="W116" t="s">
        <v>140</v>
      </c>
      <c r="X116">
        <v>1774</v>
      </c>
      <c r="Y116" t="s">
        <v>1</v>
      </c>
      <c r="Z116" t="s">
        <v>2353</v>
      </c>
      <c r="AA116" t="s">
        <v>151</v>
      </c>
      <c r="AB116" s="12" t="s">
        <v>2354</v>
      </c>
      <c r="AC116" t="s">
        <v>424</v>
      </c>
      <c r="AD116" s="5">
        <v>9.9999999999999998E-17</v>
      </c>
      <c r="AE116" t="s">
        <v>5</v>
      </c>
      <c r="AF116">
        <v>1</v>
      </c>
      <c r="AG116" t="s">
        <v>4</v>
      </c>
      <c r="AH116">
        <v>0</v>
      </c>
    </row>
    <row r="117" spans="1:34" x14ac:dyDescent="0.25">
      <c r="A117" t="str">
        <f t="shared" si="1"/>
        <v>feynman_I_39_22_15795</v>
      </c>
      <c r="B117" t="s">
        <v>88</v>
      </c>
      <c r="C117" t="s">
        <v>143</v>
      </c>
      <c r="D117">
        <v>3600</v>
      </c>
      <c r="E117" t="s">
        <v>144</v>
      </c>
      <c r="F117">
        <v>1000000</v>
      </c>
      <c r="G117" t="s">
        <v>145</v>
      </c>
      <c r="H117">
        <v>15795</v>
      </c>
      <c r="I117" t="s">
        <v>146</v>
      </c>
      <c r="J117">
        <v>1E-3</v>
      </c>
      <c r="K117" t="s">
        <v>3</v>
      </c>
      <c r="L117">
        <v>1</v>
      </c>
      <c r="M117" t="s">
        <v>2</v>
      </c>
      <c r="N117">
        <v>0</v>
      </c>
      <c r="O117" t="s">
        <v>6</v>
      </c>
      <c r="P117">
        <v>7</v>
      </c>
      <c r="Q117" t="s">
        <v>0</v>
      </c>
      <c r="R117">
        <v>13.6</v>
      </c>
      <c r="S117" t="s">
        <v>141</v>
      </c>
      <c r="T117">
        <v>1</v>
      </c>
      <c r="U117" t="s">
        <v>142</v>
      </c>
      <c r="V117">
        <v>4</v>
      </c>
      <c r="W117" t="s">
        <v>140</v>
      </c>
      <c r="X117">
        <v>2675</v>
      </c>
      <c r="Y117" t="s">
        <v>1</v>
      </c>
      <c r="Z117" t="s">
        <v>495</v>
      </c>
      <c r="AA117" t="s">
        <v>151</v>
      </c>
      <c r="AB117" s="12" t="s">
        <v>413</v>
      </c>
      <c r="AC117" t="s">
        <v>424</v>
      </c>
      <c r="AD117" s="5">
        <v>9.9999999999999998E-17</v>
      </c>
      <c r="AE117" t="s">
        <v>5</v>
      </c>
      <c r="AF117">
        <v>1</v>
      </c>
      <c r="AG117" t="s">
        <v>4</v>
      </c>
      <c r="AH117">
        <v>0</v>
      </c>
    </row>
    <row r="118" spans="1:34" x14ac:dyDescent="0.25">
      <c r="A118" t="str">
        <f t="shared" si="1"/>
        <v>feynman_I_43_43_15795</v>
      </c>
      <c r="B118" t="s">
        <v>79</v>
      </c>
      <c r="C118" t="s">
        <v>143</v>
      </c>
      <c r="D118">
        <v>3600</v>
      </c>
      <c r="E118" t="s">
        <v>144</v>
      </c>
      <c r="F118">
        <v>1000000</v>
      </c>
      <c r="G118" t="s">
        <v>145</v>
      </c>
      <c r="H118">
        <v>15795</v>
      </c>
      <c r="I118" t="s">
        <v>146</v>
      </c>
      <c r="J118">
        <v>1E-3</v>
      </c>
      <c r="K118" t="s">
        <v>3</v>
      </c>
      <c r="L118">
        <v>1</v>
      </c>
      <c r="M118" t="s">
        <v>2</v>
      </c>
      <c r="N118">
        <v>0</v>
      </c>
      <c r="O118" t="s">
        <v>6</v>
      </c>
      <c r="P118">
        <v>14</v>
      </c>
      <c r="Q118" t="s">
        <v>0</v>
      </c>
      <c r="R118">
        <v>23.4</v>
      </c>
      <c r="S118" t="s">
        <v>141</v>
      </c>
      <c r="T118">
        <v>1</v>
      </c>
      <c r="U118" t="s">
        <v>142</v>
      </c>
      <c r="V118">
        <v>5</v>
      </c>
      <c r="W118" t="s">
        <v>140</v>
      </c>
      <c r="X118">
        <v>4234</v>
      </c>
      <c r="Y118" t="s">
        <v>1</v>
      </c>
      <c r="Z118" t="s">
        <v>162</v>
      </c>
      <c r="AA118" t="s">
        <v>151</v>
      </c>
      <c r="AB118" s="12" t="s">
        <v>3437</v>
      </c>
      <c r="AC118" t="s">
        <v>424</v>
      </c>
      <c r="AD118" s="5">
        <v>9.9999999999999998E-17</v>
      </c>
      <c r="AE118" t="s">
        <v>5</v>
      </c>
      <c r="AF118">
        <v>1</v>
      </c>
      <c r="AG118" t="s">
        <v>4</v>
      </c>
      <c r="AH118">
        <v>0</v>
      </c>
    </row>
    <row r="119" spans="1:34" x14ac:dyDescent="0.25">
      <c r="A119" t="str">
        <f t="shared" si="1"/>
        <v>strogatz_predprey2_15795</v>
      </c>
      <c r="B119" t="s">
        <v>17</v>
      </c>
      <c r="C119" t="s">
        <v>143</v>
      </c>
      <c r="D119">
        <v>3600</v>
      </c>
      <c r="E119" t="s">
        <v>144</v>
      </c>
      <c r="F119">
        <v>1000000</v>
      </c>
      <c r="G119" t="s">
        <v>145</v>
      </c>
      <c r="H119">
        <v>15795</v>
      </c>
      <c r="I119" t="s">
        <v>146</v>
      </c>
      <c r="J119">
        <v>1E-3</v>
      </c>
      <c r="K119" t="s">
        <v>3</v>
      </c>
      <c r="L119">
        <v>1</v>
      </c>
      <c r="M119" t="s">
        <v>2</v>
      </c>
      <c r="N119">
        <v>0</v>
      </c>
      <c r="O119" t="s">
        <v>6</v>
      </c>
      <c r="P119">
        <v>15</v>
      </c>
      <c r="Q119" t="s">
        <v>0</v>
      </c>
      <c r="R119">
        <v>55.9</v>
      </c>
      <c r="S119" t="s">
        <v>141</v>
      </c>
      <c r="T119">
        <v>3</v>
      </c>
      <c r="U119" t="s">
        <v>142</v>
      </c>
      <c r="V119">
        <v>19</v>
      </c>
      <c r="W119" t="s">
        <v>140</v>
      </c>
      <c r="X119">
        <v>25135</v>
      </c>
      <c r="Y119" t="s">
        <v>1</v>
      </c>
      <c r="Z119" t="s">
        <v>2484</v>
      </c>
      <c r="AA119" t="s">
        <v>151</v>
      </c>
      <c r="AB119" s="12" t="s">
        <v>2321</v>
      </c>
      <c r="AC119" t="s">
        <v>424</v>
      </c>
      <c r="AD119" s="5">
        <v>9.9999999999999998E-17</v>
      </c>
      <c r="AE119" t="s">
        <v>5</v>
      </c>
      <c r="AF119">
        <v>1</v>
      </c>
      <c r="AG119" t="s">
        <v>4</v>
      </c>
      <c r="AH119">
        <v>0</v>
      </c>
    </row>
    <row r="120" spans="1:34" x14ac:dyDescent="0.25">
      <c r="A120" t="str">
        <f t="shared" si="1"/>
        <v>feynman_I_13_4_15795</v>
      </c>
      <c r="B120" t="s">
        <v>96</v>
      </c>
      <c r="C120" t="s">
        <v>143</v>
      </c>
      <c r="D120">
        <v>3600</v>
      </c>
      <c r="E120" t="s">
        <v>144</v>
      </c>
      <c r="F120">
        <v>1000000</v>
      </c>
      <c r="G120" t="s">
        <v>145</v>
      </c>
      <c r="H120">
        <v>15795</v>
      </c>
      <c r="I120" t="s">
        <v>146</v>
      </c>
      <c r="J120">
        <v>1E-3</v>
      </c>
      <c r="K120" t="s">
        <v>3</v>
      </c>
      <c r="L120">
        <v>1</v>
      </c>
      <c r="M120" t="s">
        <v>2</v>
      </c>
      <c r="N120">
        <v>0</v>
      </c>
      <c r="O120" t="s">
        <v>6</v>
      </c>
      <c r="P120">
        <v>13</v>
      </c>
      <c r="Q120" t="s">
        <v>0</v>
      </c>
      <c r="R120">
        <v>77.8</v>
      </c>
      <c r="S120" t="s">
        <v>141</v>
      </c>
      <c r="T120">
        <v>1</v>
      </c>
      <c r="U120" t="s">
        <v>142</v>
      </c>
      <c r="V120">
        <v>10</v>
      </c>
      <c r="W120" t="s">
        <v>140</v>
      </c>
      <c r="X120">
        <v>12116</v>
      </c>
      <c r="Y120" t="s">
        <v>1</v>
      </c>
      <c r="Z120" t="s">
        <v>2392</v>
      </c>
      <c r="AA120" t="s">
        <v>151</v>
      </c>
      <c r="AB120" s="12" t="s">
        <v>2300</v>
      </c>
      <c r="AC120" t="s">
        <v>424</v>
      </c>
      <c r="AD120" s="5">
        <v>9.9999999999999998E-17</v>
      </c>
      <c r="AE120" t="s">
        <v>5</v>
      </c>
      <c r="AF120">
        <v>1</v>
      </c>
      <c r="AG120" t="s">
        <v>4</v>
      </c>
      <c r="AH120">
        <v>0</v>
      </c>
    </row>
    <row r="121" spans="1:34" x14ac:dyDescent="0.25">
      <c r="A121" t="str">
        <f t="shared" si="1"/>
        <v>strogatz_lv1_15795</v>
      </c>
      <c r="B121" t="s">
        <v>18</v>
      </c>
      <c r="C121" t="s">
        <v>143</v>
      </c>
      <c r="D121">
        <v>3600</v>
      </c>
      <c r="E121" t="s">
        <v>144</v>
      </c>
      <c r="F121">
        <v>1000000</v>
      </c>
      <c r="G121" t="s">
        <v>145</v>
      </c>
      <c r="H121">
        <v>15795</v>
      </c>
      <c r="I121" t="s">
        <v>146</v>
      </c>
      <c r="J121">
        <v>1E-3</v>
      </c>
      <c r="K121" t="s">
        <v>3</v>
      </c>
      <c r="L121">
        <v>1</v>
      </c>
      <c r="M121" t="s">
        <v>2</v>
      </c>
      <c r="N121">
        <v>0</v>
      </c>
      <c r="O121" t="s">
        <v>6</v>
      </c>
      <c r="P121">
        <v>13</v>
      </c>
      <c r="Q121" t="s">
        <v>0</v>
      </c>
      <c r="R121">
        <v>6.7</v>
      </c>
      <c r="S121" t="s">
        <v>141</v>
      </c>
      <c r="T121">
        <v>1</v>
      </c>
      <c r="U121" t="s">
        <v>142</v>
      </c>
      <c r="V121">
        <v>5</v>
      </c>
      <c r="W121" t="s">
        <v>140</v>
      </c>
      <c r="X121">
        <v>3689</v>
      </c>
      <c r="Y121" t="s">
        <v>1</v>
      </c>
      <c r="Z121" t="s">
        <v>2393</v>
      </c>
      <c r="AA121" t="s">
        <v>151</v>
      </c>
      <c r="AB121" s="12" t="s">
        <v>2301</v>
      </c>
      <c r="AC121" t="s">
        <v>424</v>
      </c>
      <c r="AD121" s="5">
        <v>9.9999999999999998E-17</v>
      </c>
      <c r="AE121" t="s">
        <v>5</v>
      </c>
      <c r="AF121">
        <v>1</v>
      </c>
      <c r="AG121" t="s">
        <v>4</v>
      </c>
      <c r="AH121">
        <v>0</v>
      </c>
    </row>
    <row r="122" spans="1:34" x14ac:dyDescent="0.25">
      <c r="A122" t="str">
        <f t="shared" si="1"/>
        <v>feynman_test_12_23654</v>
      </c>
      <c r="B122" t="s">
        <v>113</v>
      </c>
      <c r="C122" t="s">
        <v>143</v>
      </c>
      <c r="D122">
        <v>3600</v>
      </c>
      <c r="E122" t="s">
        <v>144</v>
      </c>
      <c r="F122">
        <v>1000000</v>
      </c>
      <c r="G122" t="s">
        <v>145</v>
      </c>
      <c r="H122">
        <v>23654</v>
      </c>
      <c r="I122" t="s">
        <v>146</v>
      </c>
      <c r="J122">
        <v>1E-3</v>
      </c>
      <c r="K122" t="s">
        <v>3</v>
      </c>
      <c r="L122">
        <v>0.99999830000000001</v>
      </c>
      <c r="M122" t="s">
        <v>2</v>
      </c>
      <c r="N122">
        <v>1.8808999999999999E-2</v>
      </c>
      <c r="O122" t="s">
        <v>6</v>
      </c>
      <c r="P122">
        <v>7</v>
      </c>
      <c r="Q122" t="s">
        <v>0</v>
      </c>
      <c r="R122">
        <v>3600.6</v>
      </c>
      <c r="S122" t="s">
        <v>141</v>
      </c>
      <c r="T122">
        <v>3</v>
      </c>
      <c r="U122" t="s">
        <v>142</v>
      </c>
      <c r="V122">
        <v>458</v>
      </c>
      <c r="W122" t="s">
        <v>140</v>
      </c>
      <c r="X122">
        <v>600885</v>
      </c>
      <c r="Y122" t="s">
        <v>1</v>
      </c>
      <c r="Z122" t="s">
        <v>164</v>
      </c>
      <c r="AA122" t="s">
        <v>151</v>
      </c>
      <c r="AB122" s="12" t="s">
        <v>417</v>
      </c>
      <c r="AC122" t="s">
        <v>424</v>
      </c>
      <c r="AD122" s="5">
        <v>9.9999999999999998E-17</v>
      </c>
      <c r="AE122" t="s">
        <v>5</v>
      </c>
      <c r="AF122">
        <v>0.99999835999999998</v>
      </c>
      <c r="AG122" t="s">
        <v>4</v>
      </c>
      <c r="AH122">
        <v>1.8537140000000001E-2</v>
      </c>
    </row>
    <row r="123" spans="1:34" x14ac:dyDescent="0.25">
      <c r="A123" t="str">
        <f t="shared" si="1"/>
        <v>feynman_II_13_23_23654</v>
      </c>
      <c r="B123" t="s">
        <v>47</v>
      </c>
      <c r="C123" t="s">
        <v>143</v>
      </c>
      <c r="D123">
        <v>3600</v>
      </c>
      <c r="E123" t="s">
        <v>144</v>
      </c>
      <c r="F123">
        <v>1000000</v>
      </c>
      <c r="G123" t="s">
        <v>145</v>
      </c>
      <c r="H123">
        <v>23654</v>
      </c>
      <c r="I123" t="s">
        <v>146</v>
      </c>
      <c r="J123">
        <v>1E-3</v>
      </c>
      <c r="K123" t="s">
        <v>3</v>
      </c>
      <c r="L123">
        <v>0.99997400000000003</v>
      </c>
      <c r="M123" t="s">
        <v>2</v>
      </c>
      <c r="N123">
        <v>6.1993999999999999E-3</v>
      </c>
      <c r="O123" t="s">
        <v>6</v>
      </c>
      <c r="P123">
        <v>15</v>
      </c>
      <c r="Q123" t="s">
        <v>0</v>
      </c>
      <c r="R123">
        <v>3600.7</v>
      </c>
      <c r="S123" t="s">
        <v>141</v>
      </c>
      <c r="T123">
        <v>4</v>
      </c>
      <c r="U123" t="s">
        <v>142</v>
      </c>
      <c r="V123">
        <v>467</v>
      </c>
      <c r="W123" t="s">
        <v>140</v>
      </c>
      <c r="X123">
        <v>572320</v>
      </c>
      <c r="Y123" t="s">
        <v>1</v>
      </c>
      <c r="Z123" t="s">
        <v>2485</v>
      </c>
      <c r="AA123" t="s">
        <v>151</v>
      </c>
      <c r="AB123" s="12" t="s">
        <v>2486</v>
      </c>
      <c r="AC123" t="s">
        <v>424</v>
      </c>
      <c r="AD123" s="5">
        <v>9.9999999999999998E-17</v>
      </c>
      <c r="AE123" t="s">
        <v>5</v>
      </c>
      <c r="AF123">
        <v>0.99997406</v>
      </c>
      <c r="AG123" t="s">
        <v>4</v>
      </c>
      <c r="AH123">
        <v>6.1848900000000002E-3</v>
      </c>
    </row>
    <row r="124" spans="1:34" x14ac:dyDescent="0.25">
      <c r="A124" t="str">
        <f t="shared" si="1"/>
        <v>feynman_I_34_14_23654</v>
      </c>
      <c r="B124" t="s">
        <v>40</v>
      </c>
      <c r="C124" t="s">
        <v>143</v>
      </c>
      <c r="D124">
        <v>3600</v>
      </c>
      <c r="E124" t="s">
        <v>144</v>
      </c>
      <c r="F124">
        <v>1000000</v>
      </c>
      <c r="G124" t="s">
        <v>145</v>
      </c>
      <c r="H124">
        <v>23654</v>
      </c>
      <c r="I124" t="s">
        <v>146</v>
      </c>
      <c r="J124">
        <v>1E-3</v>
      </c>
      <c r="K124" t="s">
        <v>3</v>
      </c>
      <c r="L124">
        <v>1</v>
      </c>
      <c r="M124" t="s">
        <v>2</v>
      </c>
      <c r="N124">
        <v>0</v>
      </c>
      <c r="O124" t="s">
        <v>6</v>
      </c>
      <c r="P124">
        <v>16</v>
      </c>
      <c r="Q124" t="s">
        <v>0</v>
      </c>
      <c r="R124">
        <v>1982.7</v>
      </c>
      <c r="S124" t="s">
        <v>141</v>
      </c>
      <c r="T124">
        <v>5</v>
      </c>
      <c r="U124" t="s">
        <v>142</v>
      </c>
      <c r="V124">
        <v>257</v>
      </c>
      <c r="W124" t="s">
        <v>140</v>
      </c>
      <c r="X124">
        <v>316198</v>
      </c>
      <c r="Y124" t="s">
        <v>1</v>
      </c>
      <c r="Z124" t="s">
        <v>2487</v>
      </c>
      <c r="AA124" t="s">
        <v>151</v>
      </c>
      <c r="AB124" s="12" t="s">
        <v>2488</v>
      </c>
      <c r="AC124" t="s">
        <v>424</v>
      </c>
      <c r="AD124" s="5">
        <v>9.9999999999999998E-17</v>
      </c>
      <c r="AE124" t="s">
        <v>5</v>
      </c>
      <c r="AF124">
        <v>1</v>
      </c>
      <c r="AG124" t="s">
        <v>4</v>
      </c>
      <c r="AH124">
        <v>1E-8</v>
      </c>
    </row>
    <row r="125" spans="1:34" x14ac:dyDescent="0.25">
      <c r="A125" t="str">
        <f t="shared" si="1"/>
        <v>feynman_II_13_34_23654</v>
      </c>
      <c r="B125" t="s">
        <v>45</v>
      </c>
      <c r="C125" t="s">
        <v>143</v>
      </c>
      <c r="D125">
        <v>3600</v>
      </c>
      <c r="E125" t="s">
        <v>144</v>
      </c>
      <c r="F125">
        <v>1000000</v>
      </c>
      <c r="G125" t="s">
        <v>145</v>
      </c>
      <c r="H125">
        <v>23654</v>
      </c>
      <c r="I125" t="s">
        <v>146</v>
      </c>
      <c r="J125">
        <v>1E-3</v>
      </c>
      <c r="K125" t="s">
        <v>3</v>
      </c>
      <c r="L125">
        <v>0.99999780000000005</v>
      </c>
      <c r="M125" t="s">
        <v>2</v>
      </c>
      <c r="N125">
        <v>3.1559000000000001E-3</v>
      </c>
      <c r="O125" t="s">
        <v>6</v>
      </c>
      <c r="P125">
        <v>23</v>
      </c>
      <c r="Q125" t="s">
        <v>0</v>
      </c>
      <c r="R125">
        <v>3601.2</v>
      </c>
      <c r="S125" t="s">
        <v>141</v>
      </c>
      <c r="T125">
        <v>3</v>
      </c>
      <c r="U125" t="s">
        <v>142</v>
      </c>
      <c r="V125">
        <v>329</v>
      </c>
      <c r="W125" t="s">
        <v>140</v>
      </c>
      <c r="X125">
        <v>537677</v>
      </c>
      <c r="Y125" t="s">
        <v>1</v>
      </c>
      <c r="Z125" t="s">
        <v>2489</v>
      </c>
      <c r="AA125" t="s">
        <v>151</v>
      </c>
      <c r="AB125" s="12" t="s">
        <v>2490</v>
      </c>
      <c r="AC125" t="s">
        <v>424</v>
      </c>
      <c r="AD125" s="5">
        <v>9.9999999999999998E-17</v>
      </c>
      <c r="AE125" t="s">
        <v>5</v>
      </c>
      <c r="AF125">
        <v>0.99999769999999999</v>
      </c>
      <c r="AG125" t="s">
        <v>4</v>
      </c>
      <c r="AH125">
        <v>3.2019800000000001E-3</v>
      </c>
    </row>
    <row r="126" spans="1:34" x14ac:dyDescent="0.25">
      <c r="A126" t="str">
        <f t="shared" si="1"/>
        <v>feynman_test_16_23654</v>
      </c>
      <c r="B126" t="s">
        <v>129</v>
      </c>
      <c r="C126" t="s">
        <v>143</v>
      </c>
      <c r="D126">
        <v>3600</v>
      </c>
      <c r="E126" t="s">
        <v>144</v>
      </c>
      <c r="F126">
        <v>1000000</v>
      </c>
      <c r="G126" t="s">
        <v>145</v>
      </c>
      <c r="H126">
        <v>23654</v>
      </c>
      <c r="I126" t="s">
        <v>146</v>
      </c>
      <c r="J126">
        <v>1E-3</v>
      </c>
      <c r="K126" t="s">
        <v>3</v>
      </c>
      <c r="L126">
        <v>0.99885740000000001</v>
      </c>
      <c r="M126" t="s">
        <v>2</v>
      </c>
      <c r="N126">
        <v>0.9661824</v>
      </c>
      <c r="O126" t="s">
        <v>6</v>
      </c>
      <c r="P126">
        <v>80</v>
      </c>
      <c r="Q126" t="s">
        <v>0</v>
      </c>
      <c r="R126">
        <v>3601.9</v>
      </c>
      <c r="S126" t="s">
        <v>141</v>
      </c>
      <c r="T126">
        <v>2</v>
      </c>
      <c r="U126" t="s">
        <v>142</v>
      </c>
      <c r="V126">
        <v>57</v>
      </c>
      <c r="W126" t="s">
        <v>140</v>
      </c>
      <c r="X126">
        <v>317263</v>
      </c>
      <c r="Y126" t="s">
        <v>1</v>
      </c>
      <c r="Z126" t="s">
        <v>2491</v>
      </c>
      <c r="AA126" t="s">
        <v>151</v>
      </c>
      <c r="AB126" s="12" t="s">
        <v>2492</v>
      </c>
      <c r="AC126" t="s">
        <v>424</v>
      </c>
      <c r="AD126" s="5">
        <v>9.9999999999999998E-17</v>
      </c>
      <c r="AE126" t="s">
        <v>5</v>
      </c>
      <c r="AF126">
        <v>0.99882636999999996</v>
      </c>
      <c r="AG126" t="s">
        <v>4</v>
      </c>
      <c r="AH126">
        <v>0.97500273000000004</v>
      </c>
    </row>
    <row r="127" spans="1:34" x14ac:dyDescent="0.25">
      <c r="A127" t="str">
        <f t="shared" si="1"/>
        <v>feynman_I_13_12_23654</v>
      </c>
      <c r="B127" t="s">
        <v>117</v>
      </c>
      <c r="C127" t="s">
        <v>143</v>
      </c>
      <c r="D127">
        <v>3600</v>
      </c>
      <c r="E127" t="s">
        <v>144</v>
      </c>
      <c r="F127">
        <v>1000000</v>
      </c>
      <c r="G127" t="s">
        <v>145</v>
      </c>
      <c r="H127">
        <v>23654</v>
      </c>
      <c r="I127" t="s">
        <v>146</v>
      </c>
      <c r="J127">
        <v>1E-3</v>
      </c>
      <c r="K127" t="s">
        <v>3</v>
      </c>
      <c r="L127">
        <v>1</v>
      </c>
      <c r="M127" t="s">
        <v>2</v>
      </c>
      <c r="N127">
        <v>0</v>
      </c>
      <c r="O127" t="s">
        <v>6</v>
      </c>
      <c r="P127">
        <v>16</v>
      </c>
      <c r="Q127" t="s">
        <v>0</v>
      </c>
      <c r="R127">
        <v>1568.9</v>
      </c>
      <c r="S127" t="s">
        <v>141</v>
      </c>
      <c r="T127">
        <v>2</v>
      </c>
      <c r="U127" t="s">
        <v>142</v>
      </c>
      <c r="V127">
        <v>39</v>
      </c>
      <c r="W127" t="s">
        <v>140</v>
      </c>
      <c r="X127">
        <v>170683</v>
      </c>
      <c r="Y127" t="s">
        <v>1</v>
      </c>
      <c r="Z127" t="s">
        <v>2493</v>
      </c>
      <c r="AA127" t="s">
        <v>151</v>
      </c>
      <c r="AB127" s="12" t="s">
        <v>2309</v>
      </c>
      <c r="AC127" t="s">
        <v>424</v>
      </c>
      <c r="AD127" s="5">
        <v>9.9999999999999998E-17</v>
      </c>
      <c r="AE127" t="s">
        <v>5</v>
      </c>
      <c r="AF127">
        <v>1</v>
      </c>
      <c r="AG127" t="s">
        <v>4</v>
      </c>
      <c r="AH127">
        <v>0</v>
      </c>
    </row>
    <row r="128" spans="1:34" x14ac:dyDescent="0.25">
      <c r="A128" t="str">
        <f t="shared" si="1"/>
        <v>strogatz_vdp2_15795</v>
      </c>
      <c r="B128" t="s">
        <v>7</v>
      </c>
      <c r="C128" t="s">
        <v>143</v>
      </c>
      <c r="D128">
        <v>3600</v>
      </c>
      <c r="E128" t="s">
        <v>144</v>
      </c>
      <c r="F128">
        <v>1000000</v>
      </c>
      <c r="G128" t="s">
        <v>145</v>
      </c>
      <c r="H128">
        <v>15795</v>
      </c>
      <c r="I128" t="s">
        <v>146</v>
      </c>
      <c r="J128">
        <v>1E-3</v>
      </c>
      <c r="K128" t="s">
        <v>3</v>
      </c>
      <c r="L128">
        <v>1</v>
      </c>
      <c r="M128" t="s">
        <v>2</v>
      </c>
      <c r="N128">
        <v>0</v>
      </c>
      <c r="O128" t="s">
        <v>6</v>
      </c>
      <c r="P128">
        <v>3</v>
      </c>
      <c r="Q128" t="s">
        <v>0</v>
      </c>
      <c r="R128">
        <v>0.6</v>
      </c>
      <c r="S128" t="s">
        <v>141</v>
      </c>
      <c r="T128">
        <v>1</v>
      </c>
      <c r="U128" t="s">
        <v>142</v>
      </c>
      <c r="V128">
        <v>2</v>
      </c>
      <c r="W128" t="s">
        <v>140</v>
      </c>
      <c r="X128">
        <v>451</v>
      </c>
      <c r="Y128" t="s">
        <v>1</v>
      </c>
      <c r="Z128" t="s">
        <v>150</v>
      </c>
      <c r="AA128" t="s">
        <v>151</v>
      </c>
      <c r="AB128" s="12" t="s">
        <v>3431</v>
      </c>
      <c r="AC128" t="s">
        <v>424</v>
      </c>
      <c r="AD128" s="5">
        <v>9.9999999999999998E-17</v>
      </c>
      <c r="AE128" t="s">
        <v>5</v>
      </c>
      <c r="AF128">
        <v>1</v>
      </c>
      <c r="AG128" t="s">
        <v>4</v>
      </c>
      <c r="AH128">
        <v>0</v>
      </c>
    </row>
    <row r="129" spans="1:34" x14ac:dyDescent="0.25">
      <c r="A129" t="str">
        <f t="shared" si="1"/>
        <v>feynman_I_14_4_15795</v>
      </c>
      <c r="B129" t="s">
        <v>30</v>
      </c>
      <c r="C129" t="s">
        <v>143</v>
      </c>
      <c r="D129">
        <v>3600</v>
      </c>
      <c r="E129" t="s">
        <v>144</v>
      </c>
      <c r="F129">
        <v>1000000</v>
      </c>
      <c r="G129" t="s">
        <v>145</v>
      </c>
      <c r="H129">
        <v>15795</v>
      </c>
      <c r="I129" t="s">
        <v>146</v>
      </c>
      <c r="J129">
        <v>1E-3</v>
      </c>
      <c r="K129" t="s">
        <v>3</v>
      </c>
      <c r="L129">
        <v>1</v>
      </c>
      <c r="M129" t="s">
        <v>2</v>
      </c>
      <c r="N129">
        <v>0</v>
      </c>
      <c r="O129" t="s">
        <v>6</v>
      </c>
      <c r="P129">
        <v>6</v>
      </c>
      <c r="Q129" t="s">
        <v>0</v>
      </c>
      <c r="R129">
        <v>6.7</v>
      </c>
      <c r="S129" t="s">
        <v>141</v>
      </c>
      <c r="T129">
        <v>1</v>
      </c>
      <c r="U129" t="s">
        <v>142</v>
      </c>
      <c r="V129">
        <v>3</v>
      </c>
      <c r="W129" t="s">
        <v>140</v>
      </c>
      <c r="X129">
        <v>1410</v>
      </c>
      <c r="Y129" t="s">
        <v>1</v>
      </c>
      <c r="Z129" t="s">
        <v>154</v>
      </c>
      <c r="AA129" t="s">
        <v>151</v>
      </c>
      <c r="AB129" s="12" t="s">
        <v>407</v>
      </c>
      <c r="AC129" t="s">
        <v>424</v>
      </c>
      <c r="AD129" s="5">
        <v>9.9999999999999998E-17</v>
      </c>
      <c r="AE129" t="s">
        <v>5</v>
      </c>
      <c r="AF129">
        <v>1</v>
      </c>
      <c r="AG129" t="s">
        <v>4</v>
      </c>
      <c r="AH129">
        <v>0</v>
      </c>
    </row>
    <row r="130" spans="1:34" x14ac:dyDescent="0.25">
      <c r="A130" t="str">
        <f t="shared" ref="A130:A193" si="2">B130&amp;"_"&amp;H130</f>
        <v>feynman_II_4_23_15795</v>
      </c>
      <c r="B130" t="s">
        <v>70</v>
      </c>
      <c r="C130" t="s">
        <v>143</v>
      </c>
      <c r="D130">
        <v>3600</v>
      </c>
      <c r="E130" t="s">
        <v>144</v>
      </c>
      <c r="F130">
        <v>1000000</v>
      </c>
      <c r="G130" t="s">
        <v>145</v>
      </c>
      <c r="H130">
        <v>15795</v>
      </c>
      <c r="I130" t="s">
        <v>146</v>
      </c>
      <c r="J130">
        <v>1E-3</v>
      </c>
      <c r="K130" t="s">
        <v>3</v>
      </c>
      <c r="L130">
        <v>1</v>
      </c>
      <c r="M130" t="s">
        <v>2</v>
      </c>
      <c r="N130">
        <v>0</v>
      </c>
      <c r="O130" t="s">
        <v>6</v>
      </c>
      <c r="P130">
        <v>9</v>
      </c>
      <c r="Q130" t="s">
        <v>0</v>
      </c>
      <c r="R130">
        <v>8.4</v>
      </c>
      <c r="S130" t="s">
        <v>141</v>
      </c>
      <c r="T130">
        <v>1</v>
      </c>
      <c r="U130" t="s">
        <v>142</v>
      </c>
      <c r="V130">
        <v>3</v>
      </c>
      <c r="W130" t="s">
        <v>140</v>
      </c>
      <c r="X130">
        <v>1776</v>
      </c>
      <c r="Y130" t="s">
        <v>1</v>
      </c>
      <c r="Z130" t="s">
        <v>2350</v>
      </c>
      <c r="AA130" t="s">
        <v>151</v>
      </c>
      <c r="AB130" s="12" t="s">
        <v>2351</v>
      </c>
      <c r="AC130" t="s">
        <v>424</v>
      </c>
      <c r="AD130" s="5">
        <v>9.9999999999999998E-17</v>
      </c>
      <c r="AE130" t="s">
        <v>5</v>
      </c>
      <c r="AF130">
        <v>1</v>
      </c>
      <c r="AG130" t="s">
        <v>4</v>
      </c>
      <c r="AH130">
        <v>0</v>
      </c>
    </row>
    <row r="131" spans="1:34" x14ac:dyDescent="0.25">
      <c r="A131" t="str">
        <f t="shared" si="2"/>
        <v>feynman_I_34_8_15795</v>
      </c>
      <c r="B131" t="s">
        <v>91</v>
      </c>
      <c r="C131" t="s">
        <v>143</v>
      </c>
      <c r="D131">
        <v>3600</v>
      </c>
      <c r="E131" t="s">
        <v>144</v>
      </c>
      <c r="F131">
        <v>1000000</v>
      </c>
      <c r="G131" t="s">
        <v>145</v>
      </c>
      <c r="H131">
        <v>15795</v>
      </c>
      <c r="I131" t="s">
        <v>146</v>
      </c>
      <c r="J131">
        <v>1E-3</v>
      </c>
      <c r="K131" t="s">
        <v>3</v>
      </c>
      <c r="L131">
        <v>1</v>
      </c>
      <c r="M131" t="s">
        <v>2</v>
      </c>
      <c r="N131">
        <v>0</v>
      </c>
      <c r="O131" t="s">
        <v>6</v>
      </c>
      <c r="P131">
        <v>7</v>
      </c>
      <c r="Q131" t="s">
        <v>0</v>
      </c>
      <c r="R131">
        <v>13</v>
      </c>
      <c r="S131" t="s">
        <v>141</v>
      </c>
      <c r="T131">
        <v>1</v>
      </c>
      <c r="U131" t="s">
        <v>142</v>
      </c>
      <c r="V131">
        <v>4</v>
      </c>
      <c r="W131" t="s">
        <v>140</v>
      </c>
      <c r="X131">
        <v>2582</v>
      </c>
      <c r="Y131" t="s">
        <v>1</v>
      </c>
      <c r="Z131" t="s">
        <v>2358</v>
      </c>
      <c r="AA131" t="s">
        <v>151</v>
      </c>
      <c r="AB131" s="12" t="s">
        <v>415</v>
      </c>
      <c r="AC131" t="s">
        <v>424</v>
      </c>
      <c r="AD131" s="5">
        <v>9.9999999999999998E-17</v>
      </c>
      <c r="AE131" t="s">
        <v>5</v>
      </c>
      <c r="AF131">
        <v>1</v>
      </c>
      <c r="AG131" t="s">
        <v>4</v>
      </c>
      <c r="AH131">
        <v>0</v>
      </c>
    </row>
    <row r="132" spans="1:34" x14ac:dyDescent="0.25">
      <c r="A132" t="str">
        <f t="shared" si="2"/>
        <v>feynman_II_15_5_15795</v>
      </c>
      <c r="B132" t="s">
        <v>58</v>
      </c>
      <c r="C132" t="s">
        <v>143</v>
      </c>
      <c r="D132">
        <v>3600</v>
      </c>
      <c r="E132" t="s">
        <v>144</v>
      </c>
      <c r="F132">
        <v>1000000</v>
      </c>
      <c r="G132" t="s">
        <v>145</v>
      </c>
      <c r="H132">
        <v>15795</v>
      </c>
      <c r="I132" t="s">
        <v>146</v>
      </c>
      <c r="J132">
        <v>1E-3</v>
      </c>
      <c r="K132" t="s">
        <v>3</v>
      </c>
      <c r="L132">
        <v>1</v>
      </c>
      <c r="M132" t="s">
        <v>2</v>
      </c>
      <c r="N132">
        <v>0</v>
      </c>
      <c r="O132" t="s">
        <v>6</v>
      </c>
      <c r="P132">
        <v>6</v>
      </c>
      <c r="Q132" t="s">
        <v>0</v>
      </c>
      <c r="R132">
        <v>13.2</v>
      </c>
      <c r="S132" t="s">
        <v>141</v>
      </c>
      <c r="T132">
        <v>1</v>
      </c>
      <c r="U132" t="s">
        <v>142</v>
      </c>
      <c r="V132">
        <v>6</v>
      </c>
      <c r="W132" t="s">
        <v>140</v>
      </c>
      <c r="X132">
        <v>2895</v>
      </c>
      <c r="Y132" t="s">
        <v>1</v>
      </c>
      <c r="Z132" t="s">
        <v>161</v>
      </c>
      <c r="AA132" t="s">
        <v>151</v>
      </c>
      <c r="AB132" s="12" t="s">
        <v>3436</v>
      </c>
      <c r="AC132" t="s">
        <v>424</v>
      </c>
      <c r="AD132" s="5">
        <v>9.9999999999999998E-17</v>
      </c>
      <c r="AE132" t="s">
        <v>5</v>
      </c>
      <c r="AF132">
        <v>1</v>
      </c>
      <c r="AG132" t="s">
        <v>4</v>
      </c>
      <c r="AH132">
        <v>0</v>
      </c>
    </row>
    <row r="133" spans="1:34" x14ac:dyDescent="0.25">
      <c r="A133" t="str">
        <f t="shared" si="2"/>
        <v>feynman_III_19_51_15795</v>
      </c>
      <c r="B133" t="s">
        <v>124</v>
      </c>
      <c r="C133" t="s">
        <v>143</v>
      </c>
      <c r="D133">
        <v>3600</v>
      </c>
      <c r="E133" t="s">
        <v>144</v>
      </c>
      <c r="F133">
        <v>1000000</v>
      </c>
      <c r="G133" t="s">
        <v>145</v>
      </c>
      <c r="H133">
        <v>15795</v>
      </c>
      <c r="I133" t="s">
        <v>146</v>
      </c>
      <c r="J133">
        <v>1E-3</v>
      </c>
      <c r="K133" t="s">
        <v>3</v>
      </c>
      <c r="L133">
        <v>1</v>
      </c>
      <c r="M133" t="s">
        <v>2</v>
      </c>
      <c r="N133">
        <v>0</v>
      </c>
      <c r="O133" t="s">
        <v>6</v>
      </c>
      <c r="P133">
        <v>15</v>
      </c>
      <c r="Q133" t="s">
        <v>0</v>
      </c>
      <c r="R133">
        <v>112.9</v>
      </c>
      <c r="S133" t="s">
        <v>141</v>
      </c>
      <c r="T133">
        <v>2</v>
      </c>
      <c r="U133" t="s">
        <v>142</v>
      </c>
      <c r="V133">
        <v>11</v>
      </c>
      <c r="W133" t="s">
        <v>140</v>
      </c>
      <c r="X133">
        <v>18482</v>
      </c>
      <c r="Y133" t="s">
        <v>1</v>
      </c>
      <c r="Z133" t="s">
        <v>165</v>
      </c>
      <c r="AA133" t="s">
        <v>151</v>
      </c>
      <c r="AB133" s="12" t="s">
        <v>418</v>
      </c>
      <c r="AC133" t="s">
        <v>424</v>
      </c>
      <c r="AD133" s="5">
        <v>9.9999999999999998E-17</v>
      </c>
      <c r="AE133" t="s">
        <v>5</v>
      </c>
      <c r="AF133">
        <v>1</v>
      </c>
      <c r="AG133" t="s">
        <v>4</v>
      </c>
      <c r="AH133">
        <v>0</v>
      </c>
    </row>
    <row r="134" spans="1:34" x14ac:dyDescent="0.25">
      <c r="A134" t="str">
        <f t="shared" si="2"/>
        <v>strogatz_vdp1_15795</v>
      </c>
      <c r="B134" t="s">
        <v>19</v>
      </c>
      <c r="C134" t="s">
        <v>143</v>
      </c>
      <c r="D134">
        <v>3600</v>
      </c>
      <c r="E134" t="s">
        <v>144</v>
      </c>
      <c r="F134">
        <v>1000000</v>
      </c>
      <c r="G134" t="s">
        <v>145</v>
      </c>
      <c r="H134">
        <v>15795</v>
      </c>
      <c r="I134" t="s">
        <v>146</v>
      </c>
      <c r="J134">
        <v>1E-3</v>
      </c>
      <c r="K134" t="s">
        <v>3</v>
      </c>
      <c r="L134">
        <v>1</v>
      </c>
      <c r="M134" t="s">
        <v>2</v>
      </c>
      <c r="N134">
        <v>0</v>
      </c>
      <c r="O134" t="s">
        <v>6</v>
      </c>
      <c r="P134">
        <v>12</v>
      </c>
      <c r="Q134" t="s">
        <v>0</v>
      </c>
      <c r="R134">
        <v>510.8</v>
      </c>
      <c r="S134" t="s">
        <v>141</v>
      </c>
      <c r="T134">
        <v>3</v>
      </c>
      <c r="U134" t="s">
        <v>142</v>
      </c>
      <c r="V134">
        <v>29</v>
      </c>
      <c r="W134" t="s">
        <v>140</v>
      </c>
      <c r="X134">
        <v>112332</v>
      </c>
      <c r="Y134" t="s">
        <v>1</v>
      </c>
      <c r="Z134" t="s">
        <v>2377</v>
      </c>
      <c r="AA134" t="s">
        <v>151</v>
      </c>
      <c r="AB134" s="12" t="s">
        <v>2378</v>
      </c>
      <c r="AC134" t="s">
        <v>424</v>
      </c>
      <c r="AD134" s="5">
        <v>9.9999999999999998E-17</v>
      </c>
      <c r="AE134" t="s">
        <v>5</v>
      </c>
      <c r="AF134">
        <v>1</v>
      </c>
      <c r="AG134" t="s">
        <v>4</v>
      </c>
      <c r="AH134">
        <v>0</v>
      </c>
    </row>
    <row r="135" spans="1:34" x14ac:dyDescent="0.25">
      <c r="A135" t="str">
        <f t="shared" si="2"/>
        <v>feynman_I_44_4_15795</v>
      </c>
      <c r="B135" t="s">
        <v>118</v>
      </c>
      <c r="C135" t="s">
        <v>143</v>
      </c>
      <c r="D135">
        <v>3600</v>
      </c>
      <c r="E135" t="s">
        <v>144</v>
      </c>
      <c r="F135">
        <v>1000000</v>
      </c>
      <c r="G135" t="s">
        <v>145</v>
      </c>
      <c r="H135">
        <v>15795</v>
      </c>
      <c r="I135" t="s">
        <v>146</v>
      </c>
      <c r="J135">
        <v>1E-3</v>
      </c>
      <c r="K135" t="s">
        <v>3</v>
      </c>
      <c r="L135">
        <v>1</v>
      </c>
      <c r="M135" t="s">
        <v>2</v>
      </c>
      <c r="N135">
        <v>0</v>
      </c>
      <c r="O135" t="s">
        <v>6</v>
      </c>
      <c r="P135">
        <v>11</v>
      </c>
      <c r="Q135" t="s">
        <v>0</v>
      </c>
      <c r="R135">
        <v>26.5</v>
      </c>
      <c r="S135" t="s">
        <v>141</v>
      </c>
      <c r="T135">
        <v>1</v>
      </c>
      <c r="U135" t="s">
        <v>142</v>
      </c>
      <c r="V135">
        <v>7</v>
      </c>
      <c r="W135" t="s">
        <v>140</v>
      </c>
      <c r="X135">
        <v>5583</v>
      </c>
      <c r="Y135" t="s">
        <v>1</v>
      </c>
      <c r="Z135" t="s">
        <v>163</v>
      </c>
      <c r="AA135" t="s">
        <v>151</v>
      </c>
      <c r="AB135" s="12" t="s">
        <v>3444</v>
      </c>
      <c r="AC135" t="s">
        <v>424</v>
      </c>
      <c r="AD135" s="5">
        <v>9.9999999999999998E-17</v>
      </c>
      <c r="AE135" t="s">
        <v>5</v>
      </c>
      <c r="AF135">
        <v>1</v>
      </c>
      <c r="AG135" t="s">
        <v>4</v>
      </c>
      <c r="AH135">
        <v>0</v>
      </c>
    </row>
    <row r="136" spans="1:34" x14ac:dyDescent="0.25">
      <c r="A136" t="str">
        <f t="shared" si="2"/>
        <v>feynman_I_15_3t_23654</v>
      </c>
      <c r="B136" t="s">
        <v>81</v>
      </c>
      <c r="C136" t="s">
        <v>143</v>
      </c>
      <c r="D136">
        <v>3600</v>
      </c>
      <c r="E136" t="s">
        <v>144</v>
      </c>
      <c r="F136">
        <v>1000000</v>
      </c>
      <c r="G136" t="s">
        <v>145</v>
      </c>
      <c r="H136">
        <v>23654</v>
      </c>
      <c r="I136" t="s">
        <v>146</v>
      </c>
      <c r="J136">
        <v>1E-3</v>
      </c>
      <c r="K136" t="s">
        <v>3</v>
      </c>
      <c r="L136">
        <v>0.99994499999999997</v>
      </c>
      <c r="M136" t="s">
        <v>2</v>
      </c>
      <c r="N136">
        <v>8.9812999999999994E-3</v>
      </c>
      <c r="O136" t="s">
        <v>6</v>
      </c>
      <c r="P136">
        <v>24</v>
      </c>
      <c r="Q136" t="s">
        <v>0</v>
      </c>
      <c r="R136">
        <v>3600.6</v>
      </c>
      <c r="S136" t="s">
        <v>141</v>
      </c>
      <c r="T136">
        <v>5</v>
      </c>
      <c r="U136" t="s">
        <v>142</v>
      </c>
      <c r="V136">
        <v>326</v>
      </c>
      <c r="W136" t="s">
        <v>140</v>
      </c>
      <c r="X136">
        <v>531562</v>
      </c>
      <c r="Y136" t="s">
        <v>1</v>
      </c>
      <c r="Z136" t="s">
        <v>2494</v>
      </c>
      <c r="AA136" t="s">
        <v>151</v>
      </c>
      <c r="AB136" s="12" t="s">
        <v>2495</v>
      </c>
      <c r="AC136" t="s">
        <v>424</v>
      </c>
      <c r="AD136" s="5">
        <v>9.9999999999999998E-17</v>
      </c>
      <c r="AE136" t="s">
        <v>5</v>
      </c>
      <c r="AF136">
        <v>0.99994263000000005</v>
      </c>
      <c r="AG136" t="s">
        <v>4</v>
      </c>
      <c r="AH136">
        <v>9.1214399999999998E-3</v>
      </c>
    </row>
    <row r="137" spans="1:34" x14ac:dyDescent="0.25">
      <c r="A137" t="str">
        <f t="shared" si="2"/>
        <v>feynman_III_4_33_23654</v>
      </c>
      <c r="B137" t="s">
        <v>85</v>
      </c>
      <c r="C137" t="s">
        <v>143</v>
      </c>
      <c r="D137">
        <v>3600</v>
      </c>
      <c r="E137" t="s">
        <v>144</v>
      </c>
      <c r="F137">
        <v>1000000</v>
      </c>
      <c r="G137" t="s">
        <v>145</v>
      </c>
      <c r="H137">
        <v>23654</v>
      </c>
      <c r="I137" t="s">
        <v>146</v>
      </c>
      <c r="J137">
        <v>1E-3</v>
      </c>
      <c r="K137" t="s">
        <v>3</v>
      </c>
      <c r="L137">
        <v>0.99995820000000002</v>
      </c>
      <c r="M137" t="s">
        <v>2</v>
      </c>
      <c r="N137">
        <v>3.2865499999999999E-2</v>
      </c>
      <c r="O137" t="s">
        <v>6</v>
      </c>
      <c r="P137">
        <v>9</v>
      </c>
      <c r="Q137" t="s">
        <v>0</v>
      </c>
      <c r="R137">
        <v>3601</v>
      </c>
      <c r="S137" t="s">
        <v>141</v>
      </c>
      <c r="T137">
        <v>8</v>
      </c>
      <c r="U137" t="s">
        <v>142</v>
      </c>
      <c r="V137">
        <v>761</v>
      </c>
      <c r="W137" t="s">
        <v>140</v>
      </c>
      <c r="X137">
        <v>658136</v>
      </c>
      <c r="Y137" t="s">
        <v>1</v>
      </c>
      <c r="Z137" t="s">
        <v>2496</v>
      </c>
      <c r="AA137" t="s">
        <v>151</v>
      </c>
      <c r="AB137" s="12" t="s">
        <v>3445</v>
      </c>
      <c r="AC137" t="s">
        <v>424</v>
      </c>
      <c r="AD137" s="5">
        <v>9.9999999999999998E-17</v>
      </c>
      <c r="AE137" t="s">
        <v>5</v>
      </c>
      <c r="AF137">
        <v>0.99995478999999998</v>
      </c>
      <c r="AG137" t="s">
        <v>4</v>
      </c>
      <c r="AH137">
        <v>3.426121E-2</v>
      </c>
    </row>
    <row r="138" spans="1:34" x14ac:dyDescent="0.25">
      <c r="A138" t="str">
        <f t="shared" si="2"/>
        <v>strogatz_glider1_15795</v>
      </c>
      <c r="B138" t="s">
        <v>14</v>
      </c>
      <c r="C138" t="s">
        <v>143</v>
      </c>
      <c r="D138">
        <v>3600</v>
      </c>
      <c r="E138" t="s">
        <v>144</v>
      </c>
      <c r="F138">
        <v>1000000</v>
      </c>
      <c r="G138" t="s">
        <v>145</v>
      </c>
      <c r="H138">
        <v>15795</v>
      </c>
      <c r="I138" t="s">
        <v>146</v>
      </c>
      <c r="J138">
        <v>1E-3</v>
      </c>
      <c r="K138" t="s">
        <v>3</v>
      </c>
      <c r="L138">
        <v>1</v>
      </c>
      <c r="M138" t="s">
        <v>2</v>
      </c>
      <c r="N138">
        <v>0</v>
      </c>
      <c r="O138" t="s">
        <v>6</v>
      </c>
      <c r="P138">
        <v>10</v>
      </c>
      <c r="Q138" t="s">
        <v>0</v>
      </c>
      <c r="R138">
        <v>3.7</v>
      </c>
      <c r="S138" t="s">
        <v>141</v>
      </c>
      <c r="T138">
        <v>1</v>
      </c>
      <c r="U138" t="s">
        <v>142</v>
      </c>
      <c r="V138">
        <v>5</v>
      </c>
      <c r="W138" t="s">
        <v>140</v>
      </c>
      <c r="X138">
        <v>2416</v>
      </c>
      <c r="Y138" t="s">
        <v>1</v>
      </c>
      <c r="Z138" t="s">
        <v>2338</v>
      </c>
      <c r="AA138" t="s">
        <v>151</v>
      </c>
      <c r="AB138" s="12" t="s">
        <v>2289</v>
      </c>
      <c r="AC138" t="s">
        <v>424</v>
      </c>
      <c r="AD138" s="5">
        <v>9.9999999999999998E-17</v>
      </c>
      <c r="AE138" t="s">
        <v>5</v>
      </c>
      <c r="AF138">
        <v>1</v>
      </c>
      <c r="AG138" t="s">
        <v>4</v>
      </c>
      <c r="AH138">
        <v>0</v>
      </c>
    </row>
    <row r="139" spans="1:34" x14ac:dyDescent="0.25">
      <c r="A139" t="str">
        <f t="shared" si="2"/>
        <v>feynman_I_14_3_15795</v>
      </c>
      <c r="B139" t="s">
        <v>62</v>
      </c>
      <c r="C139" t="s">
        <v>143</v>
      </c>
      <c r="D139">
        <v>3600</v>
      </c>
      <c r="E139" t="s">
        <v>144</v>
      </c>
      <c r="F139">
        <v>1000000</v>
      </c>
      <c r="G139" t="s">
        <v>145</v>
      </c>
      <c r="H139">
        <v>15795</v>
      </c>
      <c r="I139" t="s">
        <v>146</v>
      </c>
      <c r="J139">
        <v>1E-3</v>
      </c>
      <c r="K139" t="s">
        <v>3</v>
      </c>
      <c r="L139">
        <v>1</v>
      </c>
      <c r="M139" t="s">
        <v>2</v>
      </c>
      <c r="N139">
        <v>0</v>
      </c>
      <c r="O139" t="s">
        <v>6</v>
      </c>
      <c r="P139">
        <v>4</v>
      </c>
      <c r="Q139" t="s">
        <v>0</v>
      </c>
      <c r="R139">
        <v>5.4</v>
      </c>
      <c r="S139" t="s">
        <v>141</v>
      </c>
      <c r="T139">
        <v>1</v>
      </c>
      <c r="U139" t="s">
        <v>142</v>
      </c>
      <c r="V139">
        <v>3</v>
      </c>
      <c r="W139" t="s">
        <v>140</v>
      </c>
      <c r="X139">
        <v>1133</v>
      </c>
      <c r="Y139" t="s">
        <v>1</v>
      </c>
      <c r="Z139" t="s">
        <v>2341</v>
      </c>
      <c r="AA139" t="s">
        <v>151</v>
      </c>
      <c r="AB139" s="12" t="s">
        <v>409</v>
      </c>
      <c r="AC139" t="s">
        <v>424</v>
      </c>
      <c r="AD139" s="5">
        <v>9.9999999999999998E-17</v>
      </c>
      <c r="AE139" t="s">
        <v>5</v>
      </c>
      <c r="AF139">
        <v>1</v>
      </c>
      <c r="AG139" t="s">
        <v>4</v>
      </c>
      <c r="AH139">
        <v>0</v>
      </c>
    </row>
    <row r="140" spans="1:34" x14ac:dyDescent="0.25">
      <c r="A140" t="str">
        <f t="shared" si="2"/>
        <v>feynman_I_47_23_15795</v>
      </c>
      <c r="B140" t="s">
        <v>43</v>
      </c>
      <c r="C140" t="s">
        <v>143</v>
      </c>
      <c r="D140">
        <v>3600</v>
      </c>
      <c r="E140" t="s">
        <v>144</v>
      </c>
      <c r="F140">
        <v>1000000</v>
      </c>
      <c r="G140" t="s">
        <v>145</v>
      </c>
      <c r="H140">
        <v>15795</v>
      </c>
      <c r="I140" t="s">
        <v>146</v>
      </c>
      <c r="J140">
        <v>1E-3</v>
      </c>
      <c r="K140" t="s">
        <v>3</v>
      </c>
      <c r="L140">
        <v>1</v>
      </c>
      <c r="M140" t="s">
        <v>2</v>
      </c>
      <c r="N140">
        <v>0</v>
      </c>
      <c r="O140" t="s">
        <v>6</v>
      </c>
      <c r="P140">
        <v>8</v>
      </c>
      <c r="Q140" t="s">
        <v>0</v>
      </c>
      <c r="R140">
        <v>11.1</v>
      </c>
      <c r="S140" t="s">
        <v>141</v>
      </c>
      <c r="T140">
        <v>1</v>
      </c>
      <c r="U140" t="s">
        <v>142</v>
      </c>
      <c r="V140">
        <v>4</v>
      </c>
      <c r="W140" t="s">
        <v>140</v>
      </c>
      <c r="X140">
        <v>2312</v>
      </c>
      <c r="Y140" t="s">
        <v>1</v>
      </c>
      <c r="Z140" t="s">
        <v>2356</v>
      </c>
      <c r="AA140" t="s">
        <v>151</v>
      </c>
      <c r="AB140" s="12" t="s">
        <v>411</v>
      </c>
      <c r="AC140" t="s">
        <v>424</v>
      </c>
      <c r="AD140" s="5">
        <v>9.9999999999999998E-17</v>
      </c>
      <c r="AE140" t="s">
        <v>5</v>
      </c>
      <c r="AF140">
        <v>1</v>
      </c>
      <c r="AG140" t="s">
        <v>4</v>
      </c>
      <c r="AH140">
        <v>0</v>
      </c>
    </row>
    <row r="141" spans="1:34" x14ac:dyDescent="0.25">
      <c r="A141" t="str">
        <f t="shared" si="2"/>
        <v>feynman_I_39_11_15795</v>
      </c>
      <c r="B141" t="s">
        <v>42</v>
      </c>
      <c r="C141" t="s">
        <v>143</v>
      </c>
      <c r="D141">
        <v>3600</v>
      </c>
      <c r="E141" t="s">
        <v>144</v>
      </c>
      <c r="F141">
        <v>1000000</v>
      </c>
      <c r="G141" t="s">
        <v>145</v>
      </c>
      <c r="H141">
        <v>15795</v>
      </c>
      <c r="I141" t="s">
        <v>146</v>
      </c>
      <c r="J141">
        <v>1E-3</v>
      </c>
      <c r="K141" t="s">
        <v>3</v>
      </c>
      <c r="L141">
        <v>1</v>
      </c>
      <c r="M141" t="s">
        <v>2</v>
      </c>
      <c r="N141">
        <v>0</v>
      </c>
      <c r="O141" t="s">
        <v>6</v>
      </c>
      <c r="P141">
        <v>11</v>
      </c>
      <c r="Q141" t="s">
        <v>0</v>
      </c>
      <c r="R141">
        <v>12.1</v>
      </c>
      <c r="S141" t="s">
        <v>141</v>
      </c>
      <c r="T141">
        <v>1</v>
      </c>
      <c r="U141" t="s">
        <v>142</v>
      </c>
      <c r="V141">
        <v>4</v>
      </c>
      <c r="W141" t="s">
        <v>140</v>
      </c>
      <c r="X141">
        <v>2387</v>
      </c>
      <c r="Y141" t="s">
        <v>1</v>
      </c>
      <c r="Z141" t="s">
        <v>403</v>
      </c>
      <c r="AA141" t="s">
        <v>151</v>
      </c>
      <c r="AB141" s="12" t="s">
        <v>3435</v>
      </c>
      <c r="AC141" t="s">
        <v>424</v>
      </c>
      <c r="AD141" s="5">
        <v>9.9999999999999998E-17</v>
      </c>
      <c r="AE141" t="s">
        <v>5</v>
      </c>
      <c r="AF141">
        <v>1</v>
      </c>
      <c r="AG141" t="s">
        <v>4</v>
      </c>
      <c r="AH141">
        <v>0</v>
      </c>
    </row>
    <row r="142" spans="1:34" x14ac:dyDescent="0.25">
      <c r="A142" t="str">
        <f t="shared" si="2"/>
        <v>feynman_I_11_19_15795</v>
      </c>
      <c r="B142" t="s">
        <v>127</v>
      </c>
      <c r="C142" t="s">
        <v>143</v>
      </c>
      <c r="D142">
        <v>3600</v>
      </c>
      <c r="E142" t="s">
        <v>144</v>
      </c>
      <c r="F142">
        <v>1000000</v>
      </c>
      <c r="G142" t="s">
        <v>145</v>
      </c>
      <c r="H142">
        <v>15795</v>
      </c>
      <c r="I142" t="s">
        <v>146</v>
      </c>
      <c r="J142">
        <v>1E-3</v>
      </c>
      <c r="K142" t="s">
        <v>3</v>
      </c>
      <c r="L142">
        <v>1</v>
      </c>
      <c r="M142" t="s">
        <v>2</v>
      </c>
      <c r="N142">
        <v>0</v>
      </c>
      <c r="O142" t="s">
        <v>6</v>
      </c>
      <c r="P142">
        <v>10</v>
      </c>
      <c r="Q142" t="s">
        <v>0</v>
      </c>
      <c r="R142">
        <v>37.4</v>
      </c>
      <c r="S142" t="s">
        <v>141</v>
      </c>
      <c r="T142">
        <v>1</v>
      </c>
      <c r="U142" t="s">
        <v>142</v>
      </c>
      <c r="V142">
        <v>6</v>
      </c>
      <c r="W142" t="s">
        <v>140</v>
      </c>
      <c r="X142">
        <v>6539</v>
      </c>
      <c r="Y142" t="s">
        <v>1</v>
      </c>
      <c r="Z142" t="s">
        <v>2371</v>
      </c>
      <c r="AA142" t="s">
        <v>151</v>
      </c>
      <c r="AB142" s="12" t="s">
        <v>2293</v>
      </c>
      <c r="AC142" t="s">
        <v>424</v>
      </c>
      <c r="AD142" s="5">
        <v>9.9999999999999998E-17</v>
      </c>
      <c r="AE142" t="s">
        <v>5</v>
      </c>
      <c r="AF142">
        <v>1</v>
      </c>
      <c r="AG142" t="s">
        <v>4</v>
      </c>
      <c r="AH142">
        <v>0</v>
      </c>
    </row>
    <row r="143" spans="1:34" x14ac:dyDescent="0.25">
      <c r="A143" t="str">
        <f t="shared" si="2"/>
        <v>strogatz_lv2_15795</v>
      </c>
      <c r="B143" t="s">
        <v>16</v>
      </c>
      <c r="C143" t="s">
        <v>143</v>
      </c>
      <c r="D143">
        <v>3600</v>
      </c>
      <c r="E143" t="s">
        <v>144</v>
      </c>
      <c r="F143">
        <v>1000000</v>
      </c>
      <c r="G143" t="s">
        <v>145</v>
      </c>
      <c r="H143">
        <v>15795</v>
      </c>
      <c r="I143" t="s">
        <v>146</v>
      </c>
      <c r="J143">
        <v>1E-3</v>
      </c>
      <c r="K143" t="s">
        <v>3</v>
      </c>
      <c r="L143">
        <v>1</v>
      </c>
      <c r="M143" t="s">
        <v>2</v>
      </c>
      <c r="N143">
        <v>0</v>
      </c>
      <c r="O143" t="s">
        <v>6</v>
      </c>
      <c r="P143">
        <v>13</v>
      </c>
      <c r="Q143" t="s">
        <v>0</v>
      </c>
      <c r="R143">
        <v>4.3</v>
      </c>
      <c r="S143" t="s">
        <v>141</v>
      </c>
      <c r="T143">
        <v>1</v>
      </c>
      <c r="U143" t="s">
        <v>142</v>
      </c>
      <c r="V143">
        <v>4</v>
      </c>
      <c r="W143" t="s">
        <v>140</v>
      </c>
      <c r="X143">
        <v>2582</v>
      </c>
      <c r="Y143" t="s">
        <v>1</v>
      </c>
      <c r="Z143" t="s">
        <v>2372</v>
      </c>
      <c r="AA143" t="s">
        <v>151</v>
      </c>
      <c r="AB143" s="12" t="s">
        <v>2294</v>
      </c>
      <c r="AC143" t="s">
        <v>424</v>
      </c>
      <c r="AD143" s="5">
        <v>9.9999999999999998E-17</v>
      </c>
      <c r="AE143" t="s">
        <v>5</v>
      </c>
      <c r="AF143">
        <v>1</v>
      </c>
      <c r="AG143" t="s">
        <v>4</v>
      </c>
      <c r="AH143">
        <v>0</v>
      </c>
    </row>
    <row r="144" spans="1:34" x14ac:dyDescent="0.25">
      <c r="A144" t="str">
        <f t="shared" si="2"/>
        <v>feynman_test_20_23654</v>
      </c>
      <c r="B144" t="s">
        <v>137</v>
      </c>
      <c r="C144" t="s">
        <v>143</v>
      </c>
      <c r="D144">
        <v>3600</v>
      </c>
      <c r="E144" t="s">
        <v>144</v>
      </c>
      <c r="F144">
        <v>1000000</v>
      </c>
      <c r="G144" t="s">
        <v>145</v>
      </c>
      <c r="H144">
        <v>23654</v>
      </c>
      <c r="I144" t="s">
        <v>146</v>
      </c>
      <c r="J144">
        <v>1E-3</v>
      </c>
      <c r="K144" t="s">
        <v>3</v>
      </c>
      <c r="L144">
        <v>0.98629089999999997</v>
      </c>
      <c r="M144" t="s">
        <v>2</v>
      </c>
      <c r="N144">
        <v>1.8244427000000001</v>
      </c>
      <c r="O144" t="s">
        <v>6</v>
      </c>
      <c r="P144">
        <v>25</v>
      </c>
      <c r="Q144" t="s">
        <v>0</v>
      </c>
      <c r="R144">
        <v>3603.9</v>
      </c>
      <c r="S144" t="s">
        <v>141</v>
      </c>
      <c r="T144">
        <v>3</v>
      </c>
      <c r="U144" t="s">
        <v>142</v>
      </c>
      <c r="V144">
        <v>152</v>
      </c>
      <c r="W144" t="s">
        <v>140</v>
      </c>
      <c r="X144">
        <v>503867</v>
      </c>
      <c r="Y144" t="s">
        <v>1</v>
      </c>
      <c r="Z144" t="s">
        <v>2497</v>
      </c>
      <c r="AA144" t="s">
        <v>151</v>
      </c>
      <c r="AB144" s="12" t="s">
        <v>2498</v>
      </c>
      <c r="AC144" t="s">
        <v>424</v>
      </c>
      <c r="AD144" s="5">
        <v>9.9999999999999998E-17</v>
      </c>
      <c r="AE144" t="s">
        <v>5</v>
      </c>
      <c r="AF144">
        <v>0.98139145999999999</v>
      </c>
      <c r="AG144" t="s">
        <v>4</v>
      </c>
      <c r="AH144">
        <v>1.78953655</v>
      </c>
    </row>
    <row r="145" spans="1:34" x14ac:dyDescent="0.25">
      <c r="A145" t="str">
        <f t="shared" si="2"/>
        <v>strogatz_predprey1_15795</v>
      </c>
      <c r="B145" t="s">
        <v>20</v>
      </c>
      <c r="C145" t="s">
        <v>143</v>
      </c>
      <c r="D145">
        <v>3600</v>
      </c>
      <c r="E145" t="s">
        <v>144</v>
      </c>
      <c r="F145">
        <v>1000000</v>
      </c>
      <c r="G145" t="s">
        <v>145</v>
      </c>
      <c r="H145">
        <v>15795</v>
      </c>
      <c r="I145" t="s">
        <v>146</v>
      </c>
      <c r="J145">
        <v>1E-3</v>
      </c>
      <c r="K145" t="s">
        <v>3</v>
      </c>
      <c r="L145">
        <v>1</v>
      </c>
      <c r="M145" t="s">
        <v>2</v>
      </c>
      <c r="N145">
        <v>0</v>
      </c>
      <c r="O145" t="s">
        <v>6</v>
      </c>
      <c r="P145">
        <v>19</v>
      </c>
      <c r="Q145" t="s">
        <v>0</v>
      </c>
      <c r="R145">
        <v>655.7</v>
      </c>
      <c r="S145" t="s">
        <v>141</v>
      </c>
      <c r="T145">
        <v>6</v>
      </c>
      <c r="U145" t="s">
        <v>142</v>
      </c>
      <c r="V145">
        <v>123</v>
      </c>
      <c r="W145" t="s">
        <v>140</v>
      </c>
      <c r="X145">
        <v>227747</v>
      </c>
      <c r="Y145" t="s">
        <v>1</v>
      </c>
      <c r="Z145" t="s">
        <v>2423</v>
      </c>
      <c r="AA145" t="s">
        <v>151</v>
      </c>
      <c r="AB145" s="12" t="s">
        <v>2307</v>
      </c>
      <c r="AC145" t="s">
        <v>424</v>
      </c>
      <c r="AD145" s="5">
        <v>9.9999999999999998E-17</v>
      </c>
      <c r="AE145" t="s">
        <v>5</v>
      </c>
      <c r="AF145">
        <v>1</v>
      </c>
      <c r="AG145" t="s">
        <v>4</v>
      </c>
      <c r="AH145">
        <v>0</v>
      </c>
    </row>
    <row r="146" spans="1:34" x14ac:dyDescent="0.25">
      <c r="A146" t="str">
        <f t="shared" si="2"/>
        <v>feynman_II_13_17_15795</v>
      </c>
      <c r="B146" t="s">
        <v>102</v>
      </c>
      <c r="C146" t="s">
        <v>143</v>
      </c>
      <c r="D146">
        <v>3600</v>
      </c>
      <c r="E146" t="s">
        <v>144</v>
      </c>
      <c r="F146">
        <v>1000000</v>
      </c>
      <c r="G146" t="s">
        <v>145</v>
      </c>
      <c r="H146">
        <v>15795</v>
      </c>
      <c r="I146" t="s">
        <v>146</v>
      </c>
      <c r="J146">
        <v>1E-3</v>
      </c>
      <c r="K146" t="s">
        <v>3</v>
      </c>
      <c r="L146">
        <v>1</v>
      </c>
      <c r="M146" t="s">
        <v>2</v>
      </c>
      <c r="N146">
        <v>0</v>
      </c>
      <c r="O146" t="s">
        <v>6</v>
      </c>
      <c r="P146">
        <v>12</v>
      </c>
      <c r="Q146" t="s">
        <v>0</v>
      </c>
      <c r="R146">
        <v>623.9</v>
      </c>
      <c r="S146" t="s">
        <v>141</v>
      </c>
      <c r="T146">
        <v>3</v>
      </c>
      <c r="U146" t="s">
        <v>142</v>
      </c>
      <c r="V146">
        <v>98</v>
      </c>
      <c r="W146" t="s">
        <v>140</v>
      </c>
      <c r="X146">
        <v>116699</v>
      </c>
      <c r="Y146" t="s">
        <v>1</v>
      </c>
      <c r="Z146" t="s">
        <v>2383</v>
      </c>
      <c r="AA146" t="s">
        <v>151</v>
      </c>
      <c r="AB146" s="12" t="s">
        <v>2384</v>
      </c>
      <c r="AC146" t="s">
        <v>424</v>
      </c>
      <c r="AD146" s="5">
        <v>9.9999999999999998E-17</v>
      </c>
      <c r="AE146" t="s">
        <v>5</v>
      </c>
      <c r="AF146">
        <v>1</v>
      </c>
      <c r="AG146" t="s">
        <v>4</v>
      </c>
      <c r="AH146">
        <v>0</v>
      </c>
    </row>
    <row r="147" spans="1:34" x14ac:dyDescent="0.25">
      <c r="A147" t="str">
        <f t="shared" si="2"/>
        <v>feynman_I_37_4_15795</v>
      </c>
      <c r="B147" t="s">
        <v>50</v>
      </c>
      <c r="C147" t="s">
        <v>143</v>
      </c>
      <c r="D147">
        <v>3600</v>
      </c>
      <c r="E147" t="s">
        <v>144</v>
      </c>
      <c r="F147">
        <v>1000000</v>
      </c>
      <c r="G147" t="s">
        <v>145</v>
      </c>
      <c r="H147">
        <v>15795</v>
      </c>
      <c r="I147" t="s">
        <v>146</v>
      </c>
      <c r="J147">
        <v>1E-3</v>
      </c>
      <c r="K147" t="s">
        <v>3</v>
      </c>
      <c r="L147">
        <v>1</v>
      </c>
      <c r="M147" t="s">
        <v>2</v>
      </c>
      <c r="N147">
        <v>0</v>
      </c>
      <c r="O147" t="s">
        <v>6</v>
      </c>
      <c r="P147">
        <v>12</v>
      </c>
      <c r="Q147" t="s">
        <v>0</v>
      </c>
      <c r="R147">
        <v>46.1</v>
      </c>
      <c r="S147" t="s">
        <v>141</v>
      </c>
      <c r="T147">
        <v>1</v>
      </c>
      <c r="U147" t="s">
        <v>142</v>
      </c>
      <c r="V147">
        <v>9</v>
      </c>
      <c r="W147" t="s">
        <v>140</v>
      </c>
      <c r="X147">
        <v>7821</v>
      </c>
      <c r="Y147" t="s">
        <v>1</v>
      </c>
      <c r="Z147" t="s">
        <v>2385</v>
      </c>
      <c r="AA147" t="s">
        <v>151</v>
      </c>
      <c r="AB147" s="12" t="s">
        <v>2302</v>
      </c>
      <c r="AC147" t="s">
        <v>424</v>
      </c>
      <c r="AD147" s="5">
        <v>9.9999999999999998E-17</v>
      </c>
      <c r="AE147" t="s">
        <v>5</v>
      </c>
      <c r="AF147">
        <v>1</v>
      </c>
      <c r="AG147" t="s">
        <v>4</v>
      </c>
      <c r="AH147">
        <v>0</v>
      </c>
    </row>
    <row r="148" spans="1:34" x14ac:dyDescent="0.25">
      <c r="A148" t="str">
        <f t="shared" si="2"/>
        <v>feynman_I_6_2b_15795</v>
      </c>
      <c r="B148" t="s">
        <v>54</v>
      </c>
      <c r="C148" t="s">
        <v>143</v>
      </c>
      <c r="D148">
        <v>3600</v>
      </c>
      <c r="E148" t="s">
        <v>144</v>
      </c>
      <c r="F148">
        <v>1000000</v>
      </c>
      <c r="G148" t="s">
        <v>145</v>
      </c>
      <c r="H148">
        <v>15795</v>
      </c>
      <c r="I148" t="s">
        <v>146</v>
      </c>
      <c r="J148">
        <v>1E-3</v>
      </c>
      <c r="K148" t="s">
        <v>3</v>
      </c>
      <c r="L148">
        <v>1</v>
      </c>
      <c r="M148" t="s">
        <v>2</v>
      </c>
      <c r="N148">
        <v>0</v>
      </c>
      <c r="O148" t="s">
        <v>6</v>
      </c>
      <c r="P148">
        <v>21</v>
      </c>
      <c r="Q148" t="s">
        <v>0</v>
      </c>
      <c r="R148">
        <v>3294.7</v>
      </c>
      <c r="S148" t="s">
        <v>141</v>
      </c>
      <c r="T148">
        <v>11</v>
      </c>
      <c r="U148" t="s">
        <v>142</v>
      </c>
      <c r="V148">
        <v>430</v>
      </c>
      <c r="W148" t="s">
        <v>140</v>
      </c>
      <c r="X148">
        <v>572353</v>
      </c>
      <c r="Y148" t="s">
        <v>1</v>
      </c>
      <c r="Z148" t="s">
        <v>2499</v>
      </c>
      <c r="AA148" t="s">
        <v>151</v>
      </c>
      <c r="AB148" s="12" t="s">
        <v>2500</v>
      </c>
      <c r="AC148" t="s">
        <v>424</v>
      </c>
      <c r="AD148" s="5">
        <v>9.9999999999999998E-17</v>
      </c>
      <c r="AE148" t="s">
        <v>5</v>
      </c>
      <c r="AF148">
        <v>1</v>
      </c>
      <c r="AG148" t="s">
        <v>4</v>
      </c>
      <c r="AH148">
        <v>0</v>
      </c>
    </row>
    <row r="149" spans="1:34" x14ac:dyDescent="0.25">
      <c r="A149" t="str">
        <f t="shared" si="2"/>
        <v>feynman_test_3_23654</v>
      </c>
      <c r="B149" t="s">
        <v>75</v>
      </c>
      <c r="C149" t="s">
        <v>143</v>
      </c>
      <c r="D149">
        <v>3600</v>
      </c>
      <c r="E149" t="s">
        <v>144</v>
      </c>
      <c r="F149">
        <v>1000000</v>
      </c>
      <c r="G149" t="s">
        <v>145</v>
      </c>
      <c r="H149">
        <v>23654</v>
      </c>
      <c r="I149" t="s">
        <v>146</v>
      </c>
      <c r="J149">
        <v>1E-3</v>
      </c>
      <c r="K149" t="s">
        <v>3</v>
      </c>
      <c r="L149">
        <v>0.99955369999999999</v>
      </c>
      <c r="M149" t="s">
        <v>2</v>
      </c>
      <c r="N149">
        <v>3.8873900000000003E-2</v>
      </c>
      <c r="O149" t="s">
        <v>6</v>
      </c>
      <c r="P149">
        <v>19</v>
      </c>
      <c r="Q149" t="s">
        <v>0</v>
      </c>
      <c r="R149">
        <v>3600.2</v>
      </c>
      <c r="S149" t="s">
        <v>141</v>
      </c>
      <c r="T149">
        <v>9</v>
      </c>
      <c r="U149" t="s">
        <v>142</v>
      </c>
      <c r="V149">
        <v>533</v>
      </c>
      <c r="W149" t="s">
        <v>140</v>
      </c>
      <c r="X149">
        <v>575871</v>
      </c>
      <c r="Y149" t="s">
        <v>1</v>
      </c>
      <c r="Z149" t="s">
        <v>2501</v>
      </c>
      <c r="AA149" t="s">
        <v>151</v>
      </c>
      <c r="AB149" s="12" t="s">
        <v>2502</v>
      </c>
      <c r="AC149" t="s">
        <v>424</v>
      </c>
      <c r="AD149" s="5">
        <v>9.9999999999999998E-17</v>
      </c>
      <c r="AE149" t="s">
        <v>5</v>
      </c>
      <c r="AF149">
        <v>0.99952653999999996</v>
      </c>
      <c r="AG149" t="s">
        <v>4</v>
      </c>
      <c r="AH149">
        <v>4.0106820000000001E-2</v>
      </c>
    </row>
    <row r="150" spans="1:34" x14ac:dyDescent="0.25">
      <c r="A150" t="str">
        <f t="shared" si="2"/>
        <v>feynman_III_12_43_15795</v>
      </c>
      <c r="B150" t="s">
        <v>22</v>
      </c>
      <c r="C150" t="s">
        <v>143</v>
      </c>
      <c r="D150">
        <v>3600</v>
      </c>
      <c r="E150" t="s">
        <v>144</v>
      </c>
      <c r="F150">
        <v>1000000</v>
      </c>
      <c r="G150" t="s">
        <v>145</v>
      </c>
      <c r="H150">
        <v>15795</v>
      </c>
      <c r="I150" t="s">
        <v>146</v>
      </c>
      <c r="J150">
        <v>1E-3</v>
      </c>
      <c r="K150" t="s">
        <v>3</v>
      </c>
      <c r="L150">
        <v>1</v>
      </c>
      <c r="M150" t="s">
        <v>2</v>
      </c>
      <c r="N150">
        <v>0</v>
      </c>
      <c r="O150" t="s">
        <v>6</v>
      </c>
      <c r="P150">
        <v>4</v>
      </c>
      <c r="Q150" t="s">
        <v>0</v>
      </c>
      <c r="R150">
        <v>3.4</v>
      </c>
      <c r="S150" t="s">
        <v>141</v>
      </c>
      <c r="T150">
        <v>1</v>
      </c>
      <c r="U150" t="s">
        <v>142</v>
      </c>
      <c r="V150">
        <v>2</v>
      </c>
      <c r="W150" t="s">
        <v>140</v>
      </c>
      <c r="X150">
        <v>674</v>
      </c>
      <c r="Y150" t="s">
        <v>1</v>
      </c>
      <c r="Z150" t="s">
        <v>2336</v>
      </c>
      <c r="AA150" t="s">
        <v>151</v>
      </c>
      <c r="AB150" s="12" t="s">
        <v>2337</v>
      </c>
      <c r="AC150" t="s">
        <v>424</v>
      </c>
      <c r="AD150" s="5">
        <v>9.9999999999999998E-17</v>
      </c>
      <c r="AE150" t="s">
        <v>5</v>
      </c>
      <c r="AF150">
        <v>1</v>
      </c>
      <c r="AG150" t="s">
        <v>4</v>
      </c>
      <c r="AH150">
        <v>2.9999999999999997E-8</v>
      </c>
    </row>
    <row r="151" spans="1:34" x14ac:dyDescent="0.25">
      <c r="A151" t="str">
        <f t="shared" si="2"/>
        <v>feynman_I_43_31_15795</v>
      </c>
      <c r="B151" t="s">
        <v>61</v>
      </c>
      <c r="C151" t="s">
        <v>143</v>
      </c>
      <c r="D151">
        <v>3600</v>
      </c>
      <c r="E151" t="s">
        <v>144</v>
      </c>
      <c r="F151">
        <v>1000000</v>
      </c>
      <c r="G151" t="s">
        <v>145</v>
      </c>
      <c r="H151">
        <v>15795</v>
      </c>
      <c r="I151" t="s">
        <v>146</v>
      </c>
      <c r="J151">
        <v>1E-3</v>
      </c>
      <c r="K151" t="s">
        <v>3</v>
      </c>
      <c r="L151">
        <v>1</v>
      </c>
      <c r="M151" t="s">
        <v>2</v>
      </c>
      <c r="N151">
        <v>0</v>
      </c>
      <c r="O151" t="s">
        <v>6</v>
      </c>
      <c r="P151">
        <v>4</v>
      </c>
      <c r="Q151" t="s">
        <v>0</v>
      </c>
      <c r="R151">
        <v>5.2</v>
      </c>
      <c r="S151" t="s">
        <v>141</v>
      </c>
      <c r="T151">
        <v>1</v>
      </c>
      <c r="U151" t="s">
        <v>142</v>
      </c>
      <c r="V151">
        <v>3</v>
      </c>
      <c r="W151" t="s">
        <v>140</v>
      </c>
      <c r="X151">
        <v>1133</v>
      </c>
      <c r="Y151" t="s">
        <v>1</v>
      </c>
      <c r="Z151" t="s">
        <v>2341</v>
      </c>
      <c r="AA151" t="s">
        <v>151</v>
      </c>
      <c r="AB151" s="12" t="s">
        <v>409</v>
      </c>
      <c r="AC151" t="s">
        <v>424</v>
      </c>
      <c r="AD151" s="5">
        <v>9.9999999999999998E-17</v>
      </c>
      <c r="AE151" t="s">
        <v>5</v>
      </c>
      <c r="AF151">
        <v>1</v>
      </c>
      <c r="AG151" t="s">
        <v>4</v>
      </c>
      <c r="AH151">
        <v>0</v>
      </c>
    </row>
    <row r="152" spans="1:34" x14ac:dyDescent="0.25">
      <c r="A152" t="str">
        <f t="shared" si="2"/>
        <v>feynman_II_38_14_15795</v>
      </c>
      <c r="B152" t="s">
        <v>29</v>
      </c>
      <c r="C152" t="s">
        <v>143</v>
      </c>
      <c r="D152">
        <v>3600</v>
      </c>
      <c r="E152" t="s">
        <v>144</v>
      </c>
      <c r="F152">
        <v>1000000</v>
      </c>
      <c r="G152" t="s">
        <v>145</v>
      </c>
      <c r="H152">
        <v>15795</v>
      </c>
      <c r="I152" t="s">
        <v>146</v>
      </c>
      <c r="J152">
        <v>1E-3</v>
      </c>
      <c r="K152" t="s">
        <v>3</v>
      </c>
      <c r="L152">
        <v>1</v>
      </c>
      <c r="M152" t="s">
        <v>2</v>
      </c>
      <c r="N152">
        <v>0</v>
      </c>
      <c r="O152" t="s">
        <v>6</v>
      </c>
      <c r="P152">
        <v>10</v>
      </c>
      <c r="Q152" t="s">
        <v>0</v>
      </c>
      <c r="R152">
        <v>7.8</v>
      </c>
      <c r="S152" t="s">
        <v>141</v>
      </c>
      <c r="T152">
        <v>1</v>
      </c>
      <c r="U152" t="s">
        <v>142</v>
      </c>
      <c r="V152">
        <v>3</v>
      </c>
      <c r="W152" t="s">
        <v>140</v>
      </c>
      <c r="X152">
        <v>1506</v>
      </c>
      <c r="Y152" t="s">
        <v>1</v>
      </c>
      <c r="Z152" t="s">
        <v>157</v>
      </c>
      <c r="AA152" t="s">
        <v>151</v>
      </c>
      <c r="AB152" s="12" t="s">
        <v>3432</v>
      </c>
      <c r="AC152" t="s">
        <v>424</v>
      </c>
      <c r="AD152" s="5">
        <v>9.9999999999999998E-17</v>
      </c>
      <c r="AE152" t="s">
        <v>5</v>
      </c>
      <c r="AF152">
        <v>1</v>
      </c>
      <c r="AG152" t="s">
        <v>4</v>
      </c>
      <c r="AH152">
        <v>0</v>
      </c>
    </row>
    <row r="153" spans="1:34" x14ac:dyDescent="0.25">
      <c r="A153" t="str">
        <f t="shared" si="2"/>
        <v>feynman_I_12_4_15795</v>
      </c>
      <c r="B153" t="s">
        <v>72</v>
      </c>
      <c r="C153" t="s">
        <v>143</v>
      </c>
      <c r="D153">
        <v>3600</v>
      </c>
      <c r="E153" t="s">
        <v>144</v>
      </c>
      <c r="F153">
        <v>1000000</v>
      </c>
      <c r="G153" t="s">
        <v>145</v>
      </c>
      <c r="H153">
        <v>15795</v>
      </c>
      <c r="I153" t="s">
        <v>146</v>
      </c>
      <c r="J153">
        <v>1E-3</v>
      </c>
      <c r="K153" t="s">
        <v>3</v>
      </c>
      <c r="L153">
        <v>1</v>
      </c>
      <c r="M153" t="s">
        <v>2</v>
      </c>
      <c r="N153">
        <v>0</v>
      </c>
      <c r="O153" t="s">
        <v>6</v>
      </c>
      <c r="P153">
        <v>9</v>
      </c>
      <c r="Q153" t="s">
        <v>0</v>
      </c>
      <c r="R153">
        <v>18.100000000000001</v>
      </c>
      <c r="S153" t="s">
        <v>141</v>
      </c>
      <c r="T153">
        <v>1</v>
      </c>
      <c r="U153" t="s">
        <v>142</v>
      </c>
      <c r="V153">
        <v>4</v>
      </c>
      <c r="W153" t="s">
        <v>140</v>
      </c>
      <c r="X153">
        <v>3356</v>
      </c>
      <c r="Y153" t="s">
        <v>1</v>
      </c>
      <c r="Z153" t="s">
        <v>2359</v>
      </c>
      <c r="AA153" t="s">
        <v>151</v>
      </c>
      <c r="AB153" s="12" t="s">
        <v>2360</v>
      </c>
      <c r="AC153" t="s">
        <v>424</v>
      </c>
      <c r="AD153" s="5">
        <v>9.9999999999999998E-17</v>
      </c>
      <c r="AE153" t="s">
        <v>5</v>
      </c>
      <c r="AF153">
        <v>1</v>
      </c>
      <c r="AG153" t="s">
        <v>4</v>
      </c>
      <c r="AH153">
        <v>0</v>
      </c>
    </row>
    <row r="154" spans="1:34" x14ac:dyDescent="0.25">
      <c r="A154" t="str">
        <f t="shared" si="2"/>
        <v>feynman_I_27_6_15795</v>
      </c>
      <c r="B154" t="s">
        <v>49</v>
      </c>
      <c r="C154" t="s">
        <v>143</v>
      </c>
      <c r="D154">
        <v>3600</v>
      </c>
      <c r="E154" t="s">
        <v>144</v>
      </c>
      <c r="F154">
        <v>1000000</v>
      </c>
      <c r="G154" t="s">
        <v>145</v>
      </c>
      <c r="H154">
        <v>15795</v>
      </c>
      <c r="I154" t="s">
        <v>146</v>
      </c>
      <c r="J154">
        <v>1E-3</v>
      </c>
      <c r="K154" t="s">
        <v>3</v>
      </c>
      <c r="L154">
        <v>1</v>
      </c>
      <c r="M154" t="s">
        <v>2</v>
      </c>
      <c r="N154">
        <v>0</v>
      </c>
      <c r="O154" t="s">
        <v>6</v>
      </c>
      <c r="P154">
        <v>11</v>
      </c>
      <c r="Q154" t="s">
        <v>0</v>
      </c>
      <c r="R154">
        <v>25.1</v>
      </c>
      <c r="S154" t="s">
        <v>141</v>
      </c>
      <c r="T154">
        <v>1</v>
      </c>
      <c r="U154" t="s">
        <v>142</v>
      </c>
      <c r="V154">
        <v>5</v>
      </c>
      <c r="W154" t="s">
        <v>140</v>
      </c>
      <c r="X154">
        <v>4505</v>
      </c>
      <c r="Y154" t="s">
        <v>1</v>
      </c>
      <c r="Z154" t="s">
        <v>2368</v>
      </c>
      <c r="AA154" t="s">
        <v>151</v>
      </c>
      <c r="AB154" s="12" t="s">
        <v>2292</v>
      </c>
      <c r="AC154" t="s">
        <v>424</v>
      </c>
      <c r="AD154" s="5">
        <v>9.9999999999999998E-17</v>
      </c>
      <c r="AE154" t="s">
        <v>5</v>
      </c>
      <c r="AF154">
        <v>1</v>
      </c>
      <c r="AG154" t="s">
        <v>4</v>
      </c>
      <c r="AH154">
        <v>0</v>
      </c>
    </row>
    <row r="155" spans="1:34" x14ac:dyDescent="0.25">
      <c r="A155" t="str">
        <f t="shared" si="2"/>
        <v>feynman_II_11_3_15795</v>
      </c>
      <c r="B155" t="s">
        <v>115</v>
      </c>
      <c r="C155" t="s">
        <v>143</v>
      </c>
      <c r="D155">
        <v>3600</v>
      </c>
      <c r="E155" t="s">
        <v>144</v>
      </c>
      <c r="F155">
        <v>1000000</v>
      </c>
      <c r="G155" t="s">
        <v>145</v>
      </c>
      <c r="H155">
        <v>15795</v>
      </c>
      <c r="I155" t="s">
        <v>146</v>
      </c>
      <c r="J155">
        <v>1E-3</v>
      </c>
      <c r="K155" t="s">
        <v>3</v>
      </c>
      <c r="L155">
        <v>1</v>
      </c>
      <c r="M155" t="s">
        <v>2</v>
      </c>
      <c r="N155">
        <v>0</v>
      </c>
      <c r="O155" t="s">
        <v>6</v>
      </c>
      <c r="P155">
        <v>18</v>
      </c>
      <c r="Q155" t="s">
        <v>0</v>
      </c>
      <c r="R155">
        <v>590.29999999999995</v>
      </c>
      <c r="S155" t="s">
        <v>141</v>
      </c>
      <c r="T155">
        <v>4</v>
      </c>
      <c r="U155" t="s">
        <v>142</v>
      </c>
      <c r="V155">
        <v>42</v>
      </c>
      <c r="W155" t="s">
        <v>140</v>
      </c>
      <c r="X155">
        <v>84712</v>
      </c>
      <c r="Y155" t="s">
        <v>1</v>
      </c>
      <c r="Z155" t="s">
        <v>404</v>
      </c>
      <c r="AA155" t="s">
        <v>151</v>
      </c>
      <c r="AB155" s="12" t="s">
        <v>2311</v>
      </c>
      <c r="AC155" t="s">
        <v>424</v>
      </c>
      <c r="AD155" s="5">
        <v>9.9999999999999998E-17</v>
      </c>
      <c r="AE155" t="s">
        <v>5</v>
      </c>
      <c r="AF155">
        <v>1</v>
      </c>
      <c r="AG155" t="s">
        <v>4</v>
      </c>
      <c r="AH155">
        <v>0</v>
      </c>
    </row>
    <row r="156" spans="1:34" x14ac:dyDescent="0.25">
      <c r="A156" t="str">
        <f t="shared" si="2"/>
        <v>feynman_II_24_17_23654</v>
      </c>
      <c r="B156" t="s">
        <v>38</v>
      </c>
      <c r="C156" t="s">
        <v>143</v>
      </c>
      <c r="D156">
        <v>3600</v>
      </c>
      <c r="E156" t="s">
        <v>144</v>
      </c>
      <c r="F156">
        <v>1000000</v>
      </c>
      <c r="G156" t="s">
        <v>145</v>
      </c>
      <c r="H156">
        <v>23654</v>
      </c>
      <c r="I156" t="s">
        <v>146</v>
      </c>
      <c r="J156">
        <v>1E-3</v>
      </c>
      <c r="K156" t="s">
        <v>3</v>
      </c>
      <c r="L156">
        <v>0.99997119999999995</v>
      </c>
      <c r="M156" t="s">
        <v>2</v>
      </c>
      <c r="N156">
        <v>4.6220999999999996E-3</v>
      </c>
      <c r="O156" t="s">
        <v>6</v>
      </c>
      <c r="P156">
        <v>17</v>
      </c>
      <c r="Q156" t="s">
        <v>0</v>
      </c>
      <c r="R156">
        <v>3600.2</v>
      </c>
      <c r="S156" t="s">
        <v>141</v>
      </c>
      <c r="T156">
        <v>4</v>
      </c>
      <c r="U156" t="s">
        <v>142</v>
      </c>
      <c r="V156">
        <v>536</v>
      </c>
      <c r="W156" t="s">
        <v>140</v>
      </c>
      <c r="X156">
        <v>619927</v>
      </c>
      <c r="Y156" t="s">
        <v>1</v>
      </c>
      <c r="Z156" t="s">
        <v>2503</v>
      </c>
      <c r="AA156" t="s">
        <v>151</v>
      </c>
      <c r="AB156" s="12" t="s">
        <v>2504</v>
      </c>
      <c r="AC156" t="s">
        <v>424</v>
      </c>
      <c r="AD156" s="5">
        <v>9.9999999999999998E-17</v>
      </c>
      <c r="AE156" t="s">
        <v>5</v>
      </c>
      <c r="AF156">
        <v>0.99997093999999997</v>
      </c>
      <c r="AG156" t="s">
        <v>4</v>
      </c>
      <c r="AH156">
        <v>4.6494700000000002E-3</v>
      </c>
    </row>
    <row r="157" spans="1:34" x14ac:dyDescent="0.25">
      <c r="A157" t="str">
        <f t="shared" si="2"/>
        <v>feynman_I_34_27_15795</v>
      </c>
      <c r="B157" t="s">
        <v>23</v>
      </c>
      <c r="C157" t="s">
        <v>143</v>
      </c>
      <c r="D157">
        <v>3600</v>
      </c>
      <c r="E157" t="s">
        <v>144</v>
      </c>
      <c r="F157">
        <v>1000000</v>
      </c>
      <c r="G157" t="s">
        <v>145</v>
      </c>
      <c r="H157">
        <v>15795</v>
      </c>
      <c r="I157" t="s">
        <v>146</v>
      </c>
      <c r="J157">
        <v>1E-3</v>
      </c>
      <c r="K157" t="s">
        <v>3</v>
      </c>
      <c r="L157">
        <v>1</v>
      </c>
      <c r="M157" t="s">
        <v>2</v>
      </c>
      <c r="N157">
        <v>0</v>
      </c>
      <c r="O157" t="s">
        <v>6</v>
      </c>
      <c r="P157">
        <v>4</v>
      </c>
      <c r="Q157" t="s">
        <v>0</v>
      </c>
      <c r="R157">
        <v>2.2999999999999998</v>
      </c>
      <c r="S157" t="s">
        <v>141</v>
      </c>
      <c r="T157">
        <v>1</v>
      </c>
      <c r="U157" t="s">
        <v>142</v>
      </c>
      <c r="V157">
        <v>2</v>
      </c>
      <c r="W157" t="s">
        <v>140</v>
      </c>
      <c r="X157">
        <v>520</v>
      </c>
      <c r="Y157" t="s">
        <v>1</v>
      </c>
      <c r="Z157" t="s">
        <v>2336</v>
      </c>
      <c r="AA157" t="s">
        <v>151</v>
      </c>
      <c r="AB157" s="12" t="s">
        <v>2337</v>
      </c>
      <c r="AC157" t="s">
        <v>424</v>
      </c>
      <c r="AD157" s="5">
        <v>9.9999999999999998E-17</v>
      </c>
      <c r="AE157" t="s">
        <v>5</v>
      </c>
      <c r="AF157">
        <v>1</v>
      </c>
      <c r="AG157" t="s">
        <v>4</v>
      </c>
      <c r="AH157">
        <v>2.9999999999999997E-8</v>
      </c>
    </row>
    <row r="158" spans="1:34" x14ac:dyDescent="0.25">
      <c r="A158" t="str">
        <f t="shared" si="2"/>
        <v>feynman_II_27_18_15795</v>
      </c>
      <c r="B158" t="s">
        <v>32</v>
      </c>
      <c r="C158" t="s">
        <v>143</v>
      </c>
      <c r="D158">
        <v>3600</v>
      </c>
      <c r="E158" t="s">
        <v>144</v>
      </c>
      <c r="F158">
        <v>1000000</v>
      </c>
      <c r="G158" t="s">
        <v>145</v>
      </c>
      <c r="H158">
        <v>15795</v>
      </c>
      <c r="I158" t="s">
        <v>146</v>
      </c>
      <c r="J158">
        <v>1E-3</v>
      </c>
      <c r="K158" t="s">
        <v>3</v>
      </c>
      <c r="L158">
        <v>1</v>
      </c>
      <c r="M158" t="s">
        <v>2</v>
      </c>
      <c r="N158">
        <v>0</v>
      </c>
      <c r="O158" t="s">
        <v>6</v>
      </c>
      <c r="P158">
        <v>5</v>
      </c>
      <c r="Q158" t="s">
        <v>0</v>
      </c>
      <c r="R158">
        <v>6.9</v>
      </c>
      <c r="S158" t="s">
        <v>141</v>
      </c>
      <c r="T158">
        <v>1</v>
      </c>
      <c r="U158" t="s">
        <v>142</v>
      </c>
      <c r="V158">
        <v>3</v>
      </c>
      <c r="W158" t="s">
        <v>140</v>
      </c>
      <c r="X158">
        <v>1430</v>
      </c>
      <c r="Y158" t="s">
        <v>1</v>
      </c>
      <c r="Z158" t="s">
        <v>2340</v>
      </c>
      <c r="AA158" t="s">
        <v>151</v>
      </c>
      <c r="AB158" s="12" t="s">
        <v>408</v>
      </c>
      <c r="AC158" t="s">
        <v>424</v>
      </c>
      <c r="AD158" s="5">
        <v>9.9999999999999998E-17</v>
      </c>
      <c r="AE158" t="s">
        <v>5</v>
      </c>
      <c r="AF158">
        <v>1</v>
      </c>
      <c r="AG158" t="s">
        <v>4</v>
      </c>
      <c r="AH158">
        <v>0</v>
      </c>
    </row>
    <row r="159" spans="1:34" x14ac:dyDescent="0.25">
      <c r="A159" t="str">
        <f t="shared" si="2"/>
        <v>feynman_II_37_1_15795</v>
      </c>
      <c r="B159" t="s">
        <v>64</v>
      </c>
      <c r="C159" t="s">
        <v>143</v>
      </c>
      <c r="D159">
        <v>3600</v>
      </c>
      <c r="E159" t="s">
        <v>144</v>
      </c>
      <c r="F159">
        <v>1000000</v>
      </c>
      <c r="G159" t="s">
        <v>145</v>
      </c>
      <c r="H159">
        <v>15795</v>
      </c>
      <c r="I159" t="s">
        <v>146</v>
      </c>
      <c r="J159">
        <v>1E-3</v>
      </c>
      <c r="K159" t="s">
        <v>3</v>
      </c>
      <c r="L159">
        <v>1</v>
      </c>
      <c r="M159" t="s">
        <v>2</v>
      </c>
      <c r="N159">
        <v>0</v>
      </c>
      <c r="O159" t="s">
        <v>6</v>
      </c>
      <c r="P159">
        <v>6</v>
      </c>
      <c r="Q159" t="s">
        <v>0</v>
      </c>
      <c r="R159">
        <v>11.2</v>
      </c>
      <c r="S159" t="s">
        <v>141</v>
      </c>
      <c r="T159">
        <v>1</v>
      </c>
      <c r="U159" t="s">
        <v>142</v>
      </c>
      <c r="V159">
        <v>4</v>
      </c>
      <c r="W159" t="s">
        <v>140</v>
      </c>
      <c r="X159">
        <v>2171</v>
      </c>
      <c r="Y159" t="s">
        <v>1</v>
      </c>
      <c r="Z159" t="s">
        <v>2355</v>
      </c>
      <c r="AA159" t="s">
        <v>151</v>
      </c>
      <c r="AB159" s="12" t="s">
        <v>2290</v>
      </c>
      <c r="AC159" t="s">
        <v>424</v>
      </c>
      <c r="AD159" s="5">
        <v>9.9999999999999998E-17</v>
      </c>
      <c r="AE159" t="s">
        <v>5</v>
      </c>
      <c r="AF159">
        <v>1</v>
      </c>
      <c r="AG159" t="s">
        <v>4</v>
      </c>
      <c r="AH159">
        <v>0</v>
      </c>
    </row>
    <row r="160" spans="1:34" x14ac:dyDescent="0.25">
      <c r="A160" t="str">
        <f t="shared" si="2"/>
        <v>feynman_II_10_9_15795</v>
      </c>
      <c r="B160" t="s">
        <v>57</v>
      </c>
      <c r="C160" t="s">
        <v>143</v>
      </c>
      <c r="D160">
        <v>3600</v>
      </c>
      <c r="E160" t="s">
        <v>144</v>
      </c>
      <c r="F160">
        <v>1000000</v>
      </c>
      <c r="G160" t="s">
        <v>145</v>
      </c>
      <c r="H160">
        <v>15795</v>
      </c>
      <c r="I160" t="s">
        <v>146</v>
      </c>
      <c r="J160">
        <v>1E-3</v>
      </c>
      <c r="K160" t="s">
        <v>3</v>
      </c>
      <c r="L160">
        <v>1</v>
      </c>
      <c r="M160" t="s">
        <v>2</v>
      </c>
      <c r="N160">
        <v>0</v>
      </c>
      <c r="O160" t="s">
        <v>6</v>
      </c>
      <c r="P160">
        <v>13</v>
      </c>
      <c r="Q160" t="s">
        <v>0</v>
      </c>
      <c r="R160">
        <v>14.8</v>
      </c>
      <c r="S160" t="s">
        <v>141</v>
      </c>
      <c r="T160">
        <v>1</v>
      </c>
      <c r="U160" t="s">
        <v>142</v>
      </c>
      <c r="V160">
        <v>4</v>
      </c>
      <c r="W160" t="s">
        <v>140</v>
      </c>
      <c r="X160">
        <v>2885</v>
      </c>
      <c r="Y160" t="s">
        <v>1</v>
      </c>
      <c r="Z160" t="s">
        <v>160</v>
      </c>
      <c r="AA160" t="s">
        <v>151</v>
      </c>
      <c r="AB160" s="12" t="s">
        <v>3434</v>
      </c>
      <c r="AC160" t="s">
        <v>424</v>
      </c>
      <c r="AD160" s="5">
        <v>9.9999999999999998E-17</v>
      </c>
      <c r="AE160" t="s">
        <v>5</v>
      </c>
      <c r="AF160">
        <v>1</v>
      </c>
      <c r="AG160" t="s">
        <v>4</v>
      </c>
      <c r="AH160">
        <v>0</v>
      </c>
    </row>
    <row r="161" spans="1:34" x14ac:dyDescent="0.25">
      <c r="A161" t="str">
        <f t="shared" si="2"/>
        <v>feynman_I_38_12_15795</v>
      </c>
      <c r="B161" t="s">
        <v>93</v>
      </c>
      <c r="C161" t="s">
        <v>143</v>
      </c>
      <c r="D161">
        <v>3600</v>
      </c>
      <c r="E161" t="s">
        <v>144</v>
      </c>
      <c r="F161">
        <v>1000000</v>
      </c>
      <c r="G161" t="s">
        <v>145</v>
      </c>
      <c r="H161">
        <v>15795</v>
      </c>
      <c r="I161" t="s">
        <v>146</v>
      </c>
      <c r="J161">
        <v>1E-3</v>
      </c>
      <c r="K161" t="s">
        <v>3</v>
      </c>
      <c r="L161">
        <v>1</v>
      </c>
      <c r="M161" t="s">
        <v>2</v>
      </c>
      <c r="N161">
        <v>0</v>
      </c>
      <c r="O161" t="s">
        <v>6</v>
      </c>
      <c r="P161">
        <v>12</v>
      </c>
      <c r="Q161" t="s">
        <v>0</v>
      </c>
      <c r="R161">
        <v>40.700000000000003</v>
      </c>
      <c r="S161" t="s">
        <v>141</v>
      </c>
      <c r="T161">
        <v>1</v>
      </c>
      <c r="U161" t="s">
        <v>142</v>
      </c>
      <c r="V161">
        <v>6</v>
      </c>
      <c r="W161" t="s">
        <v>140</v>
      </c>
      <c r="X161">
        <v>7107</v>
      </c>
      <c r="Y161" t="s">
        <v>1</v>
      </c>
      <c r="Z161" t="s">
        <v>2369</v>
      </c>
      <c r="AA161" t="s">
        <v>151</v>
      </c>
      <c r="AB161" s="12" t="s">
        <v>2370</v>
      </c>
      <c r="AC161" t="s">
        <v>424</v>
      </c>
      <c r="AD161" s="5">
        <v>9.9999999999999998E-17</v>
      </c>
      <c r="AE161" t="s">
        <v>5</v>
      </c>
      <c r="AF161">
        <v>1</v>
      </c>
      <c r="AG161" t="s">
        <v>4</v>
      </c>
      <c r="AH161">
        <v>2E-8</v>
      </c>
    </row>
    <row r="162" spans="1:34" x14ac:dyDescent="0.25">
      <c r="A162" t="str">
        <f t="shared" si="2"/>
        <v>feynman_II_15_4_15795</v>
      </c>
      <c r="B162" t="s">
        <v>59</v>
      </c>
      <c r="C162" t="s">
        <v>143</v>
      </c>
      <c r="D162">
        <v>3600</v>
      </c>
      <c r="E162" t="s">
        <v>144</v>
      </c>
      <c r="F162">
        <v>1000000</v>
      </c>
      <c r="G162" t="s">
        <v>145</v>
      </c>
      <c r="H162">
        <v>15795</v>
      </c>
      <c r="I162" t="s">
        <v>146</v>
      </c>
      <c r="J162">
        <v>1E-3</v>
      </c>
      <c r="K162" t="s">
        <v>3</v>
      </c>
      <c r="L162">
        <v>1</v>
      </c>
      <c r="M162" t="s">
        <v>2</v>
      </c>
      <c r="N162">
        <v>0</v>
      </c>
      <c r="O162" t="s">
        <v>6</v>
      </c>
      <c r="P162">
        <v>6</v>
      </c>
      <c r="Q162" t="s">
        <v>0</v>
      </c>
      <c r="R162">
        <v>13.9</v>
      </c>
      <c r="S162" t="s">
        <v>141</v>
      </c>
      <c r="T162">
        <v>1</v>
      </c>
      <c r="U162" t="s">
        <v>142</v>
      </c>
      <c r="V162">
        <v>6</v>
      </c>
      <c r="W162" t="s">
        <v>140</v>
      </c>
      <c r="X162">
        <v>2895</v>
      </c>
      <c r="Y162" t="s">
        <v>1</v>
      </c>
      <c r="Z162" t="s">
        <v>161</v>
      </c>
      <c r="AA162" t="s">
        <v>151</v>
      </c>
      <c r="AB162" s="12" t="s">
        <v>3436</v>
      </c>
      <c r="AC162" t="s">
        <v>424</v>
      </c>
      <c r="AD162" s="5">
        <v>9.9999999999999998E-17</v>
      </c>
      <c r="AE162" t="s">
        <v>5</v>
      </c>
      <c r="AF162">
        <v>1</v>
      </c>
      <c r="AG162" t="s">
        <v>4</v>
      </c>
      <c r="AH162">
        <v>0</v>
      </c>
    </row>
    <row r="163" spans="1:34" x14ac:dyDescent="0.25">
      <c r="A163" t="str">
        <f t="shared" si="2"/>
        <v>feynman_II_36_38_15795</v>
      </c>
      <c r="B163" t="s">
        <v>138</v>
      </c>
      <c r="C163" t="s">
        <v>143</v>
      </c>
      <c r="D163">
        <v>3600</v>
      </c>
      <c r="E163" t="s">
        <v>144</v>
      </c>
      <c r="F163">
        <v>1000000</v>
      </c>
      <c r="G163" t="s">
        <v>145</v>
      </c>
      <c r="H163">
        <v>15795</v>
      </c>
      <c r="I163" t="s">
        <v>146</v>
      </c>
      <c r="J163">
        <v>1E-3</v>
      </c>
      <c r="K163" t="s">
        <v>3</v>
      </c>
      <c r="L163">
        <v>1</v>
      </c>
      <c r="M163" t="s">
        <v>2</v>
      </c>
      <c r="N163">
        <v>0</v>
      </c>
      <c r="O163" t="s">
        <v>6</v>
      </c>
      <c r="P163">
        <v>24</v>
      </c>
      <c r="Q163" t="s">
        <v>0</v>
      </c>
      <c r="R163">
        <v>204.9</v>
      </c>
      <c r="S163" t="s">
        <v>141</v>
      </c>
      <c r="T163">
        <v>1</v>
      </c>
      <c r="U163" t="s">
        <v>142</v>
      </c>
      <c r="V163">
        <v>10</v>
      </c>
      <c r="W163" t="s">
        <v>140</v>
      </c>
      <c r="X163">
        <v>28483</v>
      </c>
      <c r="Y163" t="s">
        <v>1</v>
      </c>
      <c r="Z163" t="s">
        <v>2399</v>
      </c>
      <c r="AA163" t="s">
        <v>151</v>
      </c>
      <c r="AB163" s="12" t="s">
        <v>2303</v>
      </c>
      <c r="AC163" t="s">
        <v>424</v>
      </c>
      <c r="AD163" s="5">
        <v>9.9999999999999998E-17</v>
      </c>
      <c r="AE163" t="s">
        <v>5</v>
      </c>
      <c r="AF163">
        <v>1</v>
      </c>
      <c r="AG163" t="s">
        <v>4</v>
      </c>
      <c r="AH163">
        <v>0</v>
      </c>
    </row>
    <row r="164" spans="1:34" x14ac:dyDescent="0.25">
      <c r="A164" t="str">
        <f t="shared" si="2"/>
        <v>strogatz_shearflow2_15795</v>
      </c>
      <c r="B164" t="s">
        <v>9</v>
      </c>
      <c r="C164" t="s">
        <v>143</v>
      </c>
      <c r="D164">
        <v>3600</v>
      </c>
      <c r="E164" t="s">
        <v>144</v>
      </c>
      <c r="F164">
        <v>1000000</v>
      </c>
      <c r="G164" t="s">
        <v>145</v>
      </c>
      <c r="H164">
        <v>15795</v>
      </c>
      <c r="I164" t="s">
        <v>146</v>
      </c>
      <c r="J164">
        <v>1E-3</v>
      </c>
      <c r="K164" t="s">
        <v>3</v>
      </c>
      <c r="L164">
        <v>1</v>
      </c>
      <c r="M164" t="s">
        <v>2</v>
      </c>
      <c r="N164">
        <v>0</v>
      </c>
      <c r="O164" t="s">
        <v>6</v>
      </c>
      <c r="P164">
        <v>11</v>
      </c>
      <c r="Q164" t="s">
        <v>0</v>
      </c>
      <c r="R164">
        <v>456.2</v>
      </c>
      <c r="S164" t="s">
        <v>141</v>
      </c>
      <c r="T164">
        <v>4</v>
      </c>
      <c r="U164" t="s">
        <v>142</v>
      </c>
      <c r="V164">
        <v>110</v>
      </c>
      <c r="W164" t="s">
        <v>140</v>
      </c>
      <c r="X164">
        <v>186588</v>
      </c>
      <c r="Y164" t="s">
        <v>1</v>
      </c>
      <c r="Z164" t="s">
        <v>2401</v>
      </c>
      <c r="AA164" t="s">
        <v>151</v>
      </c>
      <c r="AB164" s="12" t="s">
        <v>2305</v>
      </c>
      <c r="AC164" t="s">
        <v>424</v>
      </c>
      <c r="AD164" s="5">
        <v>9.9999999999999998E-17</v>
      </c>
      <c r="AE164" t="s">
        <v>5</v>
      </c>
      <c r="AF164">
        <v>1</v>
      </c>
      <c r="AG164" t="s">
        <v>4</v>
      </c>
      <c r="AH164">
        <v>0</v>
      </c>
    </row>
    <row r="165" spans="1:34" x14ac:dyDescent="0.25">
      <c r="A165" t="str">
        <f t="shared" si="2"/>
        <v>feynman_II_11_28_23654</v>
      </c>
      <c r="B165" t="s">
        <v>34</v>
      </c>
      <c r="C165" t="s">
        <v>143</v>
      </c>
      <c r="D165">
        <v>3600</v>
      </c>
      <c r="E165" t="s">
        <v>144</v>
      </c>
      <c r="F165">
        <v>1000000</v>
      </c>
      <c r="G165" t="s">
        <v>145</v>
      </c>
      <c r="H165">
        <v>23654</v>
      </c>
      <c r="I165" t="s">
        <v>146</v>
      </c>
      <c r="J165">
        <v>1E-3</v>
      </c>
      <c r="K165" t="s">
        <v>3</v>
      </c>
      <c r="L165">
        <v>0.99998830000000005</v>
      </c>
      <c r="M165" t="s">
        <v>2</v>
      </c>
      <c r="N165">
        <v>9.9550000000000007E-4</v>
      </c>
      <c r="O165" t="s">
        <v>6</v>
      </c>
      <c r="P165">
        <v>9</v>
      </c>
      <c r="Q165" t="s">
        <v>0</v>
      </c>
      <c r="R165">
        <v>3600.2</v>
      </c>
      <c r="S165" t="s">
        <v>141</v>
      </c>
      <c r="T165">
        <v>12</v>
      </c>
      <c r="U165" t="s">
        <v>142</v>
      </c>
      <c r="V165">
        <v>1106</v>
      </c>
      <c r="W165" t="s">
        <v>140</v>
      </c>
      <c r="X165">
        <v>702730</v>
      </c>
      <c r="Y165" t="s">
        <v>1</v>
      </c>
      <c r="Z165" t="s">
        <v>2505</v>
      </c>
      <c r="AA165" t="s">
        <v>151</v>
      </c>
      <c r="AB165" s="12" t="s">
        <v>2506</v>
      </c>
      <c r="AC165" t="s">
        <v>424</v>
      </c>
      <c r="AD165" s="5">
        <v>9.9999999999999998E-17</v>
      </c>
      <c r="AE165" t="s">
        <v>5</v>
      </c>
      <c r="AF165">
        <v>0.99998871</v>
      </c>
      <c r="AG165" t="s">
        <v>4</v>
      </c>
      <c r="AH165">
        <v>9.7482999999999999E-4</v>
      </c>
    </row>
    <row r="166" spans="1:34" x14ac:dyDescent="0.25">
      <c r="A166" t="str">
        <f t="shared" si="2"/>
        <v>feynman_I_29_4_15795</v>
      </c>
      <c r="B166" t="s">
        <v>27</v>
      </c>
      <c r="C166" t="s">
        <v>143</v>
      </c>
      <c r="D166">
        <v>3600</v>
      </c>
      <c r="E166" t="s">
        <v>144</v>
      </c>
      <c r="F166">
        <v>1000000</v>
      </c>
      <c r="G166" t="s">
        <v>145</v>
      </c>
      <c r="H166">
        <v>15795</v>
      </c>
      <c r="I166" t="s">
        <v>146</v>
      </c>
      <c r="J166">
        <v>1E-3</v>
      </c>
      <c r="K166" t="s">
        <v>3</v>
      </c>
      <c r="L166">
        <v>1</v>
      </c>
      <c r="M166" t="s">
        <v>2</v>
      </c>
      <c r="N166">
        <v>0</v>
      </c>
      <c r="O166" t="s">
        <v>6</v>
      </c>
      <c r="P166">
        <v>5</v>
      </c>
      <c r="Q166" t="s">
        <v>0</v>
      </c>
      <c r="R166">
        <v>3.8</v>
      </c>
      <c r="S166" t="s">
        <v>141</v>
      </c>
      <c r="T166">
        <v>1</v>
      </c>
      <c r="U166" t="s">
        <v>142</v>
      </c>
      <c r="V166">
        <v>2</v>
      </c>
      <c r="W166" t="s">
        <v>140</v>
      </c>
      <c r="X166">
        <v>798</v>
      </c>
      <c r="Y166" t="s">
        <v>1</v>
      </c>
      <c r="Z166" t="s">
        <v>2339</v>
      </c>
      <c r="AA166" t="s">
        <v>151</v>
      </c>
      <c r="AB166" s="12" t="s">
        <v>406</v>
      </c>
      <c r="AC166" t="s">
        <v>424</v>
      </c>
      <c r="AD166" s="5">
        <v>9.9999999999999998E-17</v>
      </c>
      <c r="AE166" t="s">
        <v>5</v>
      </c>
      <c r="AF166">
        <v>1</v>
      </c>
      <c r="AG166" t="s">
        <v>4</v>
      </c>
      <c r="AH166">
        <v>0</v>
      </c>
    </row>
    <row r="167" spans="1:34" x14ac:dyDescent="0.25">
      <c r="A167" t="str">
        <f t="shared" si="2"/>
        <v>feynman_III_7_38_15795</v>
      </c>
      <c r="B167" t="s">
        <v>65</v>
      </c>
      <c r="C167" t="s">
        <v>143</v>
      </c>
      <c r="D167">
        <v>3600</v>
      </c>
      <c r="E167" t="s">
        <v>144</v>
      </c>
      <c r="F167">
        <v>1000000</v>
      </c>
      <c r="G167" t="s">
        <v>145</v>
      </c>
      <c r="H167">
        <v>15795</v>
      </c>
      <c r="I167" t="s">
        <v>146</v>
      </c>
      <c r="J167">
        <v>1E-3</v>
      </c>
      <c r="K167" t="s">
        <v>3</v>
      </c>
      <c r="L167">
        <v>1</v>
      </c>
      <c r="M167" t="s">
        <v>2</v>
      </c>
      <c r="N167">
        <v>0</v>
      </c>
      <c r="O167" t="s">
        <v>6</v>
      </c>
      <c r="P167">
        <v>7</v>
      </c>
      <c r="Q167" t="s">
        <v>0</v>
      </c>
      <c r="R167">
        <v>7.6</v>
      </c>
      <c r="S167" t="s">
        <v>141</v>
      </c>
      <c r="T167">
        <v>1</v>
      </c>
      <c r="U167" t="s">
        <v>142</v>
      </c>
      <c r="V167">
        <v>3</v>
      </c>
      <c r="W167" t="s">
        <v>140</v>
      </c>
      <c r="X167">
        <v>1543</v>
      </c>
      <c r="Y167" t="s">
        <v>1</v>
      </c>
      <c r="Z167" t="s">
        <v>2348</v>
      </c>
      <c r="AA167" t="s">
        <v>151</v>
      </c>
      <c r="AB167" s="12" t="s">
        <v>2349</v>
      </c>
      <c r="AC167" t="s">
        <v>424</v>
      </c>
      <c r="AD167" s="5">
        <v>9.9999999999999998E-17</v>
      </c>
      <c r="AE167" t="s">
        <v>5</v>
      </c>
      <c r="AF167">
        <v>1</v>
      </c>
      <c r="AG167" t="s">
        <v>4</v>
      </c>
      <c r="AH167">
        <v>2E-8</v>
      </c>
    </row>
    <row r="168" spans="1:34" x14ac:dyDescent="0.25">
      <c r="A168" t="str">
        <f t="shared" si="2"/>
        <v>feynman_I_18_14_15795</v>
      </c>
      <c r="B168" t="s">
        <v>100</v>
      </c>
      <c r="C168" t="s">
        <v>143</v>
      </c>
      <c r="D168">
        <v>3600</v>
      </c>
      <c r="E168" t="s">
        <v>144</v>
      </c>
      <c r="F168">
        <v>1000000</v>
      </c>
      <c r="G168" t="s">
        <v>145</v>
      </c>
      <c r="H168">
        <v>15795</v>
      </c>
      <c r="I168" t="s">
        <v>146</v>
      </c>
      <c r="J168">
        <v>1E-3</v>
      </c>
      <c r="K168" t="s">
        <v>3</v>
      </c>
      <c r="L168">
        <v>1</v>
      </c>
      <c r="M168" t="s">
        <v>2</v>
      </c>
      <c r="N168">
        <v>0</v>
      </c>
      <c r="O168" t="s">
        <v>6</v>
      </c>
      <c r="P168">
        <v>6</v>
      </c>
      <c r="Q168" t="s">
        <v>0</v>
      </c>
      <c r="R168">
        <v>17.3</v>
      </c>
      <c r="S168" t="s">
        <v>141</v>
      </c>
      <c r="T168">
        <v>1</v>
      </c>
      <c r="U168" t="s">
        <v>142</v>
      </c>
      <c r="V168">
        <v>5</v>
      </c>
      <c r="W168" t="s">
        <v>140</v>
      </c>
      <c r="X168">
        <v>3648</v>
      </c>
      <c r="Y168" t="s">
        <v>1</v>
      </c>
      <c r="Z168" t="s">
        <v>2357</v>
      </c>
      <c r="AA168" t="s">
        <v>151</v>
      </c>
      <c r="AB168" s="12" t="s">
        <v>414</v>
      </c>
      <c r="AC168" t="s">
        <v>424</v>
      </c>
      <c r="AD168" s="5">
        <v>9.9999999999999998E-17</v>
      </c>
      <c r="AE168" t="s">
        <v>5</v>
      </c>
      <c r="AF168">
        <v>1</v>
      </c>
      <c r="AG168" t="s">
        <v>4</v>
      </c>
      <c r="AH168">
        <v>0</v>
      </c>
    </row>
    <row r="169" spans="1:34" x14ac:dyDescent="0.25">
      <c r="A169" t="str">
        <f t="shared" si="2"/>
        <v>feynman_test_9_23654</v>
      </c>
      <c r="B169" t="s">
        <v>125</v>
      </c>
      <c r="C169" t="s">
        <v>143</v>
      </c>
      <c r="D169">
        <v>3600</v>
      </c>
      <c r="E169" t="s">
        <v>144</v>
      </c>
      <c r="F169">
        <v>1000000</v>
      </c>
      <c r="G169" t="s">
        <v>145</v>
      </c>
      <c r="H169">
        <v>23654</v>
      </c>
      <c r="I169" t="s">
        <v>146</v>
      </c>
      <c r="J169">
        <v>1E-3</v>
      </c>
      <c r="K169" t="s">
        <v>3</v>
      </c>
      <c r="L169">
        <v>0.99920980000000004</v>
      </c>
      <c r="M169" t="s">
        <v>2</v>
      </c>
      <c r="N169">
        <v>191.5719527</v>
      </c>
      <c r="O169" t="s">
        <v>6</v>
      </c>
      <c r="P169">
        <v>177</v>
      </c>
      <c r="Q169" t="s">
        <v>0</v>
      </c>
      <c r="R169">
        <v>3601.3</v>
      </c>
      <c r="S169" t="s">
        <v>141</v>
      </c>
      <c r="T169">
        <v>1</v>
      </c>
      <c r="U169" t="s">
        <v>142</v>
      </c>
      <c r="V169">
        <v>33</v>
      </c>
      <c r="W169" t="s">
        <v>140</v>
      </c>
      <c r="X169">
        <v>274297</v>
      </c>
      <c r="Y169" t="s">
        <v>1</v>
      </c>
      <c r="Z169" t="s">
        <v>2507</v>
      </c>
      <c r="AA169" t="s">
        <v>151</v>
      </c>
      <c r="AB169" s="12" t="s">
        <v>2508</v>
      </c>
      <c r="AC169" t="s">
        <v>424</v>
      </c>
      <c r="AD169" s="5">
        <v>9.9999999999999998E-17</v>
      </c>
      <c r="AE169" t="s">
        <v>5</v>
      </c>
      <c r="AF169">
        <v>0.99803776</v>
      </c>
      <c r="AG169" t="s">
        <v>4</v>
      </c>
      <c r="AH169">
        <v>303.32009584000002</v>
      </c>
    </row>
    <row r="170" spans="1:34" x14ac:dyDescent="0.25">
      <c r="A170" t="str">
        <f t="shared" si="2"/>
        <v>feynman_I_12_1_15795</v>
      </c>
      <c r="B170" t="s">
        <v>26</v>
      </c>
      <c r="C170" t="s">
        <v>143</v>
      </c>
      <c r="D170">
        <v>3600</v>
      </c>
      <c r="E170" t="s">
        <v>144</v>
      </c>
      <c r="F170">
        <v>1000000</v>
      </c>
      <c r="G170" t="s">
        <v>145</v>
      </c>
      <c r="H170">
        <v>15795</v>
      </c>
      <c r="I170" t="s">
        <v>146</v>
      </c>
      <c r="J170">
        <v>1E-3</v>
      </c>
      <c r="K170" t="s">
        <v>3</v>
      </c>
      <c r="L170">
        <v>1</v>
      </c>
      <c r="M170" t="s">
        <v>2</v>
      </c>
      <c r="N170">
        <v>0</v>
      </c>
      <c r="O170" t="s">
        <v>6</v>
      </c>
      <c r="P170">
        <v>3</v>
      </c>
      <c r="Q170" t="s">
        <v>0</v>
      </c>
      <c r="R170">
        <v>3.1</v>
      </c>
      <c r="S170" t="s">
        <v>141</v>
      </c>
      <c r="T170">
        <v>1</v>
      </c>
      <c r="U170" t="s">
        <v>142</v>
      </c>
      <c r="V170">
        <v>2</v>
      </c>
      <c r="W170" t="s">
        <v>140</v>
      </c>
      <c r="X170">
        <v>673</v>
      </c>
      <c r="Y170" t="s">
        <v>1</v>
      </c>
      <c r="Z170" t="s">
        <v>2335</v>
      </c>
      <c r="AA170" t="s">
        <v>151</v>
      </c>
      <c r="AB170" s="12" t="s">
        <v>405</v>
      </c>
      <c r="AC170" t="s">
        <v>424</v>
      </c>
      <c r="AD170" s="5">
        <v>9.9999999999999998E-17</v>
      </c>
      <c r="AE170" t="s">
        <v>5</v>
      </c>
      <c r="AF170">
        <v>1</v>
      </c>
      <c r="AG170" t="s">
        <v>4</v>
      </c>
      <c r="AH170">
        <v>0</v>
      </c>
    </row>
    <row r="171" spans="1:34" x14ac:dyDescent="0.25">
      <c r="A171" t="str">
        <f t="shared" si="2"/>
        <v>feynman_III_13_18_15795</v>
      </c>
      <c r="B171" t="s">
        <v>103</v>
      </c>
      <c r="C171" t="s">
        <v>143</v>
      </c>
      <c r="D171">
        <v>3600</v>
      </c>
      <c r="E171" t="s">
        <v>144</v>
      </c>
      <c r="F171">
        <v>1000000</v>
      </c>
      <c r="G171" t="s">
        <v>145</v>
      </c>
      <c r="H171">
        <v>15795</v>
      </c>
      <c r="I171" t="s">
        <v>146</v>
      </c>
      <c r="J171">
        <v>1E-3</v>
      </c>
      <c r="K171" t="s">
        <v>3</v>
      </c>
      <c r="L171">
        <v>1</v>
      </c>
      <c r="M171" t="s">
        <v>2</v>
      </c>
      <c r="N171">
        <v>2.9999999999999999E-7</v>
      </c>
      <c r="O171" t="s">
        <v>6</v>
      </c>
      <c r="P171">
        <v>10</v>
      </c>
      <c r="Q171" t="s">
        <v>0</v>
      </c>
      <c r="R171">
        <v>19.3</v>
      </c>
      <c r="S171" t="s">
        <v>141</v>
      </c>
      <c r="T171">
        <v>1</v>
      </c>
      <c r="U171" t="s">
        <v>142</v>
      </c>
      <c r="V171">
        <v>5</v>
      </c>
      <c r="W171" t="s">
        <v>140</v>
      </c>
      <c r="X171">
        <v>3874</v>
      </c>
      <c r="Y171" t="s">
        <v>1</v>
      </c>
      <c r="Z171" t="s">
        <v>2364</v>
      </c>
      <c r="AA171" t="s">
        <v>151</v>
      </c>
      <c r="AB171" s="12" t="s">
        <v>2365</v>
      </c>
      <c r="AC171" t="s">
        <v>424</v>
      </c>
      <c r="AD171" s="5">
        <v>9.9999999999999998E-17</v>
      </c>
      <c r="AE171" t="s">
        <v>5</v>
      </c>
      <c r="AF171">
        <v>1</v>
      </c>
      <c r="AG171" t="s">
        <v>4</v>
      </c>
      <c r="AH171">
        <v>2.4999999999999999E-7</v>
      </c>
    </row>
    <row r="172" spans="1:34" x14ac:dyDescent="0.25">
      <c r="A172" t="str">
        <f t="shared" si="2"/>
        <v>feynman_II_3_24_15795</v>
      </c>
      <c r="B172" t="s">
        <v>35</v>
      </c>
      <c r="C172" t="s">
        <v>143</v>
      </c>
      <c r="D172">
        <v>3600</v>
      </c>
      <c r="E172" t="s">
        <v>144</v>
      </c>
      <c r="F172">
        <v>1000000</v>
      </c>
      <c r="G172" t="s">
        <v>145</v>
      </c>
      <c r="H172">
        <v>15795</v>
      </c>
      <c r="I172" t="s">
        <v>146</v>
      </c>
      <c r="J172">
        <v>1E-3</v>
      </c>
      <c r="K172" t="s">
        <v>3</v>
      </c>
      <c r="L172">
        <v>1</v>
      </c>
      <c r="M172" t="s">
        <v>2</v>
      </c>
      <c r="N172">
        <v>0</v>
      </c>
      <c r="O172" t="s">
        <v>6</v>
      </c>
      <c r="P172">
        <v>6</v>
      </c>
      <c r="Q172" t="s">
        <v>0</v>
      </c>
      <c r="R172">
        <v>8.4</v>
      </c>
      <c r="S172" t="s">
        <v>141</v>
      </c>
      <c r="T172">
        <v>1</v>
      </c>
      <c r="U172" t="s">
        <v>142</v>
      </c>
      <c r="V172">
        <v>3</v>
      </c>
      <c r="W172" t="s">
        <v>140</v>
      </c>
      <c r="X172">
        <v>1659</v>
      </c>
      <c r="Y172" t="s">
        <v>1</v>
      </c>
      <c r="Z172" t="s">
        <v>2344</v>
      </c>
      <c r="AA172" t="s">
        <v>151</v>
      </c>
      <c r="AB172" s="12" t="s">
        <v>2345</v>
      </c>
      <c r="AC172" t="s">
        <v>424</v>
      </c>
      <c r="AD172" s="5">
        <v>9.9999999999999998E-17</v>
      </c>
      <c r="AE172" t="s">
        <v>5</v>
      </c>
      <c r="AF172">
        <v>1</v>
      </c>
      <c r="AG172" t="s">
        <v>4</v>
      </c>
      <c r="AH172">
        <v>0</v>
      </c>
    </row>
    <row r="173" spans="1:34" x14ac:dyDescent="0.25">
      <c r="A173" t="str">
        <f t="shared" si="2"/>
        <v>strogatz_bacres1_15795</v>
      </c>
      <c r="B173" t="s">
        <v>15</v>
      </c>
      <c r="C173" t="s">
        <v>143</v>
      </c>
      <c r="D173">
        <v>3600</v>
      </c>
      <c r="E173" t="s">
        <v>144</v>
      </c>
      <c r="F173">
        <v>1000000</v>
      </c>
      <c r="G173" t="s">
        <v>145</v>
      </c>
      <c r="H173">
        <v>15795</v>
      </c>
      <c r="I173" t="s">
        <v>146</v>
      </c>
      <c r="J173">
        <v>1E-3</v>
      </c>
      <c r="K173" t="s">
        <v>3</v>
      </c>
      <c r="L173">
        <v>1</v>
      </c>
      <c r="M173" t="s">
        <v>2</v>
      </c>
      <c r="N173">
        <v>0</v>
      </c>
      <c r="O173" t="s">
        <v>6</v>
      </c>
      <c r="P173">
        <v>17</v>
      </c>
      <c r="Q173" t="s">
        <v>0</v>
      </c>
      <c r="R173">
        <v>371.2</v>
      </c>
      <c r="S173" t="s">
        <v>141</v>
      </c>
      <c r="T173">
        <v>6</v>
      </c>
      <c r="U173" t="s">
        <v>142</v>
      </c>
      <c r="V173">
        <v>192</v>
      </c>
      <c r="W173" t="s">
        <v>140</v>
      </c>
      <c r="X173">
        <v>188487</v>
      </c>
      <c r="Y173" t="s">
        <v>1</v>
      </c>
      <c r="Z173" t="s">
        <v>2509</v>
      </c>
      <c r="AA173" t="s">
        <v>151</v>
      </c>
      <c r="AB173" s="12" t="s">
        <v>3446</v>
      </c>
      <c r="AC173" t="s">
        <v>424</v>
      </c>
      <c r="AD173" s="5">
        <v>9.9999999999999998E-17</v>
      </c>
      <c r="AE173" t="s">
        <v>5</v>
      </c>
      <c r="AF173">
        <v>1</v>
      </c>
      <c r="AG173" t="s">
        <v>4</v>
      </c>
      <c r="AH173">
        <v>0</v>
      </c>
    </row>
    <row r="174" spans="1:34" x14ac:dyDescent="0.25">
      <c r="A174" t="str">
        <f t="shared" si="2"/>
        <v>feynman_II_38_3_15795</v>
      </c>
      <c r="B174" t="s">
        <v>90</v>
      </c>
      <c r="C174" t="s">
        <v>143</v>
      </c>
      <c r="D174">
        <v>3600</v>
      </c>
      <c r="E174" t="s">
        <v>144</v>
      </c>
      <c r="F174">
        <v>1000000</v>
      </c>
      <c r="G174" t="s">
        <v>145</v>
      </c>
      <c r="H174">
        <v>15795</v>
      </c>
      <c r="I174" t="s">
        <v>146</v>
      </c>
      <c r="J174">
        <v>1E-3</v>
      </c>
      <c r="K174" t="s">
        <v>3</v>
      </c>
      <c r="L174">
        <v>1</v>
      </c>
      <c r="M174" t="s">
        <v>2</v>
      </c>
      <c r="N174">
        <v>0</v>
      </c>
      <c r="O174" t="s">
        <v>6</v>
      </c>
      <c r="P174">
        <v>7</v>
      </c>
      <c r="Q174" t="s">
        <v>0</v>
      </c>
      <c r="R174">
        <v>12.3</v>
      </c>
      <c r="S174" t="s">
        <v>141</v>
      </c>
      <c r="T174">
        <v>1</v>
      </c>
      <c r="U174" t="s">
        <v>142</v>
      </c>
      <c r="V174">
        <v>4</v>
      </c>
      <c r="W174" t="s">
        <v>140</v>
      </c>
      <c r="X174">
        <v>2582</v>
      </c>
      <c r="Y174" t="s">
        <v>1</v>
      </c>
      <c r="Z174" t="s">
        <v>495</v>
      </c>
      <c r="AA174" t="s">
        <v>151</v>
      </c>
      <c r="AB174" s="12" t="s">
        <v>413</v>
      </c>
      <c r="AC174" t="s">
        <v>424</v>
      </c>
      <c r="AD174" s="5">
        <v>9.9999999999999998E-17</v>
      </c>
      <c r="AE174" t="s">
        <v>5</v>
      </c>
      <c r="AF174">
        <v>1</v>
      </c>
      <c r="AG174" t="s">
        <v>4</v>
      </c>
      <c r="AH174">
        <v>0</v>
      </c>
    </row>
    <row r="175" spans="1:34" x14ac:dyDescent="0.25">
      <c r="A175" t="str">
        <f t="shared" si="2"/>
        <v>feynman_I_32_5_15795</v>
      </c>
      <c r="B175" t="s">
        <v>97</v>
      </c>
      <c r="C175" t="s">
        <v>143</v>
      </c>
      <c r="D175">
        <v>3600</v>
      </c>
      <c r="E175" t="s">
        <v>144</v>
      </c>
      <c r="F175">
        <v>1000000</v>
      </c>
      <c r="G175" t="s">
        <v>145</v>
      </c>
      <c r="H175">
        <v>15795</v>
      </c>
      <c r="I175" t="s">
        <v>146</v>
      </c>
      <c r="J175">
        <v>1E-3</v>
      </c>
      <c r="K175" t="s">
        <v>3</v>
      </c>
      <c r="L175">
        <v>1</v>
      </c>
      <c r="M175" t="s">
        <v>2</v>
      </c>
      <c r="N175">
        <v>0</v>
      </c>
      <c r="O175" t="s">
        <v>6</v>
      </c>
      <c r="P175">
        <v>14</v>
      </c>
      <c r="Q175" t="s">
        <v>0</v>
      </c>
      <c r="R175">
        <v>40.799999999999997</v>
      </c>
      <c r="S175" t="s">
        <v>141</v>
      </c>
      <c r="T175">
        <v>1</v>
      </c>
      <c r="U175" t="s">
        <v>142</v>
      </c>
      <c r="V175">
        <v>6</v>
      </c>
      <c r="W175" t="s">
        <v>140</v>
      </c>
      <c r="X175">
        <v>7162</v>
      </c>
      <c r="Y175" t="s">
        <v>1</v>
      </c>
      <c r="Z175" t="s">
        <v>2375</v>
      </c>
      <c r="AA175" t="s">
        <v>151</v>
      </c>
      <c r="AB175" s="12" t="s">
        <v>2376</v>
      </c>
      <c r="AC175" t="s">
        <v>424</v>
      </c>
      <c r="AD175" s="5">
        <v>9.9999999999999998E-17</v>
      </c>
      <c r="AE175" t="s">
        <v>5</v>
      </c>
      <c r="AF175">
        <v>1</v>
      </c>
      <c r="AG175" t="s">
        <v>4</v>
      </c>
      <c r="AH175">
        <v>4.0000000000000001E-8</v>
      </c>
    </row>
    <row r="176" spans="1:34" x14ac:dyDescent="0.25">
      <c r="A176" t="str">
        <f t="shared" si="2"/>
        <v>feynman_II_8_7_15795</v>
      </c>
      <c r="B176" t="s">
        <v>69</v>
      </c>
      <c r="C176" t="s">
        <v>143</v>
      </c>
      <c r="D176">
        <v>3600</v>
      </c>
      <c r="E176" t="s">
        <v>144</v>
      </c>
      <c r="F176">
        <v>1000000</v>
      </c>
      <c r="G176" t="s">
        <v>145</v>
      </c>
      <c r="H176">
        <v>15795</v>
      </c>
      <c r="I176" t="s">
        <v>146</v>
      </c>
      <c r="J176">
        <v>1E-3</v>
      </c>
      <c r="K176" t="s">
        <v>3</v>
      </c>
      <c r="L176">
        <v>1</v>
      </c>
      <c r="M176" t="s">
        <v>2</v>
      </c>
      <c r="N176">
        <v>0</v>
      </c>
      <c r="O176" t="s">
        <v>6</v>
      </c>
      <c r="P176">
        <v>11</v>
      </c>
      <c r="Q176" t="s">
        <v>0</v>
      </c>
      <c r="R176">
        <v>12.5</v>
      </c>
      <c r="S176" t="s">
        <v>141</v>
      </c>
      <c r="T176">
        <v>1</v>
      </c>
      <c r="U176" t="s">
        <v>142</v>
      </c>
      <c r="V176">
        <v>4</v>
      </c>
      <c r="W176" t="s">
        <v>140</v>
      </c>
      <c r="X176">
        <v>2561</v>
      </c>
      <c r="Y176" t="s">
        <v>1</v>
      </c>
      <c r="Z176" t="s">
        <v>2396</v>
      </c>
      <c r="AA176" t="s">
        <v>151</v>
      </c>
      <c r="AB176" s="12" t="s">
        <v>2397</v>
      </c>
      <c r="AC176" t="s">
        <v>424</v>
      </c>
      <c r="AD176" s="5">
        <v>9.9999999999999998E-17</v>
      </c>
      <c r="AE176" t="s">
        <v>5</v>
      </c>
      <c r="AF176">
        <v>1</v>
      </c>
      <c r="AG176" t="s">
        <v>4</v>
      </c>
      <c r="AH176">
        <v>1E-8</v>
      </c>
    </row>
    <row r="177" spans="1:34" x14ac:dyDescent="0.25">
      <c r="A177" t="str">
        <f t="shared" si="2"/>
        <v>feynman_III_15_14_15795</v>
      </c>
      <c r="B177" t="s">
        <v>73</v>
      </c>
      <c r="C177" t="s">
        <v>143</v>
      </c>
      <c r="D177">
        <v>3600</v>
      </c>
      <c r="E177" t="s">
        <v>144</v>
      </c>
      <c r="F177">
        <v>1000000</v>
      </c>
      <c r="G177" t="s">
        <v>145</v>
      </c>
      <c r="H177">
        <v>15795</v>
      </c>
      <c r="I177" t="s">
        <v>146</v>
      </c>
      <c r="J177">
        <v>1E-3</v>
      </c>
      <c r="K177" t="s">
        <v>3</v>
      </c>
      <c r="L177">
        <v>1</v>
      </c>
      <c r="M177" t="s">
        <v>2</v>
      </c>
      <c r="N177">
        <v>0</v>
      </c>
      <c r="O177" t="s">
        <v>6</v>
      </c>
      <c r="P177">
        <v>11</v>
      </c>
      <c r="Q177" t="s">
        <v>0</v>
      </c>
      <c r="R177">
        <v>96.2</v>
      </c>
      <c r="S177" t="s">
        <v>141</v>
      </c>
      <c r="T177">
        <v>1</v>
      </c>
      <c r="U177" t="s">
        <v>142</v>
      </c>
      <c r="V177">
        <v>9</v>
      </c>
      <c r="W177" t="s">
        <v>140</v>
      </c>
      <c r="X177">
        <v>13977</v>
      </c>
      <c r="Y177" t="s">
        <v>1</v>
      </c>
      <c r="Z177" t="s">
        <v>2361</v>
      </c>
      <c r="AA177" t="s">
        <v>151</v>
      </c>
      <c r="AB177" s="12" t="s">
        <v>2362</v>
      </c>
      <c r="AC177" t="s">
        <v>424</v>
      </c>
      <c r="AD177" s="5">
        <v>9.9999999999999998E-17</v>
      </c>
      <c r="AE177" t="s">
        <v>5</v>
      </c>
      <c r="AF177">
        <v>1</v>
      </c>
      <c r="AG177" t="s">
        <v>4</v>
      </c>
      <c r="AH177">
        <v>0</v>
      </c>
    </row>
    <row r="178" spans="1:34" x14ac:dyDescent="0.25">
      <c r="A178" t="str">
        <f t="shared" si="2"/>
        <v>feynman_I_12_11_15795</v>
      </c>
      <c r="B178" t="s">
        <v>119</v>
      </c>
      <c r="C178" t="s">
        <v>143</v>
      </c>
      <c r="D178">
        <v>3600</v>
      </c>
      <c r="E178" t="s">
        <v>144</v>
      </c>
      <c r="F178">
        <v>1000000</v>
      </c>
      <c r="G178" t="s">
        <v>145</v>
      </c>
      <c r="H178">
        <v>15795</v>
      </c>
      <c r="I178" t="s">
        <v>146</v>
      </c>
      <c r="J178">
        <v>1E-3</v>
      </c>
      <c r="K178" t="s">
        <v>3</v>
      </c>
      <c r="L178">
        <v>1</v>
      </c>
      <c r="M178" t="s">
        <v>2</v>
      </c>
      <c r="N178">
        <v>0</v>
      </c>
      <c r="O178" t="s">
        <v>6</v>
      </c>
      <c r="P178">
        <v>9</v>
      </c>
      <c r="Q178" t="s">
        <v>0</v>
      </c>
      <c r="R178">
        <v>40.4</v>
      </c>
      <c r="S178" t="s">
        <v>141</v>
      </c>
      <c r="T178">
        <v>1</v>
      </c>
      <c r="U178" t="s">
        <v>142</v>
      </c>
      <c r="V178">
        <v>7</v>
      </c>
      <c r="W178" t="s">
        <v>140</v>
      </c>
      <c r="X178">
        <v>7426</v>
      </c>
      <c r="Y178" t="s">
        <v>1</v>
      </c>
      <c r="Z178" t="s">
        <v>2373</v>
      </c>
      <c r="AA178" t="s">
        <v>151</v>
      </c>
      <c r="AB178" s="12" t="s">
        <v>2295</v>
      </c>
      <c r="AC178" t="s">
        <v>424</v>
      </c>
      <c r="AD178" s="5">
        <v>9.9999999999999998E-17</v>
      </c>
      <c r="AE178" t="s">
        <v>5</v>
      </c>
      <c r="AF178">
        <v>1</v>
      </c>
      <c r="AG178" t="s">
        <v>4</v>
      </c>
      <c r="AH178">
        <v>0</v>
      </c>
    </row>
    <row r="179" spans="1:34" x14ac:dyDescent="0.25">
      <c r="A179" t="str">
        <f t="shared" si="2"/>
        <v>feynman_I_10_7_23654</v>
      </c>
      <c r="B179" t="s">
        <v>46</v>
      </c>
      <c r="C179" t="s">
        <v>143</v>
      </c>
      <c r="D179">
        <v>3600</v>
      </c>
      <c r="E179" t="s">
        <v>144</v>
      </c>
      <c r="F179">
        <v>1000000</v>
      </c>
      <c r="G179" t="s">
        <v>145</v>
      </c>
      <c r="H179">
        <v>23654</v>
      </c>
      <c r="I179" t="s">
        <v>146</v>
      </c>
      <c r="J179">
        <v>1E-3</v>
      </c>
      <c r="K179" t="s">
        <v>3</v>
      </c>
      <c r="L179">
        <v>0.99997449999999999</v>
      </c>
      <c r="M179" t="s">
        <v>2</v>
      </c>
      <c r="N179">
        <v>6.1326999999999996E-3</v>
      </c>
      <c r="O179" t="s">
        <v>6</v>
      </c>
      <c r="P179">
        <v>15</v>
      </c>
      <c r="Q179" t="s">
        <v>0</v>
      </c>
      <c r="R179">
        <v>3600.6</v>
      </c>
      <c r="S179" t="s">
        <v>141</v>
      </c>
      <c r="T179">
        <v>5</v>
      </c>
      <c r="U179" t="s">
        <v>142</v>
      </c>
      <c r="V179">
        <v>476</v>
      </c>
      <c r="W179" t="s">
        <v>140</v>
      </c>
      <c r="X179">
        <v>579490</v>
      </c>
      <c r="Y179" t="s">
        <v>1</v>
      </c>
      <c r="Z179" t="s">
        <v>2510</v>
      </c>
      <c r="AA179" t="s">
        <v>151</v>
      </c>
      <c r="AB179" s="12" t="s">
        <v>2511</v>
      </c>
      <c r="AC179" t="s">
        <v>424</v>
      </c>
      <c r="AD179" s="5">
        <v>9.9999999999999998E-17</v>
      </c>
      <c r="AE179" t="s">
        <v>5</v>
      </c>
      <c r="AF179">
        <v>0.99997515000000003</v>
      </c>
      <c r="AG179" t="s">
        <v>4</v>
      </c>
      <c r="AH179">
        <v>6.0519199999999997E-3</v>
      </c>
    </row>
    <row r="180" spans="1:34" x14ac:dyDescent="0.25">
      <c r="A180" t="str">
        <f t="shared" si="2"/>
        <v>feynman_I_24_6_15795</v>
      </c>
      <c r="B180" t="s">
        <v>95</v>
      </c>
      <c r="C180" t="s">
        <v>143</v>
      </c>
      <c r="D180">
        <v>3600</v>
      </c>
      <c r="E180" t="s">
        <v>144</v>
      </c>
      <c r="F180">
        <v>1000000</v>
      </c>
      <c r="G180" t="s">
        <v>145</v>
      </c>
      <c r="H180">
        <v>15795</v>
      </c>
      <c r="I180" t="s">
        <v>146</v>
      </c>
      <c r="J180">
        <v>1E-3</v>
      </c>
      <c r="K180" t="s">
        <v>3</v>
      </c>
      <c r="L180">
        <v>1</v>
      </c>
      <c r="M180" t="s">
        <v>2</v>
      </c>
      <c r="N180">
        <v>0</v>
      </c>
      <c r="O180" t="s">
        <v>6</v>
      </c>
      <c r="P180">
        <v>13</v>
      </c>
      <c r="Q180" t="s">
        <v>0</v>
      </c>
      <c r="R180">
        <v>120.2</v>
      </c>
      <c r="S180" t="s">
        <v>141</v>
      </c>
      <c r="T180">
        <v>1</v>
      </c>
      <c r="U180" t="s">
        <v>142</v>
      </c>
      <c r="V180">
        <v>12</v>
      </c>
      <c r="W180" t="s">
        <v>140</v>
      </c>
      <c r="X180">
        <v>17741</v>
      </c>
      <c r="Y180" t="s">
        <v>1</v>
      </c>
      <c r="Z180" t="s">
        <v>2512</v>
      </c>
      <c r="AA180" t="s">
        <v>151</v>
      </c>
      <c r="AB180" s="12" t="s">
        <v>2312</v>
      </c>
      <c r="AC180" t="s">
        <v>424</v>
      </c>
      <c r="AD180" s="5">
        <v>9.9999999999999998E-17</v>
      </c>
      <c r="AE180" t="s">
        <v>5</v>
      </c>
      <c r="AF180">
        <v>1</v>
      </c>
      <c r="AG180" t="s">
        <v>4</v>
      </c>
      <c r="AH180">
        <v>0</v>
      </c>
    </row>
    <row r="181" spans="1:34" x14ac:dyDescent="0.25">
      <c r="A181" t="str">
        <f t="shared" si="2"/>
        <v>feynman_I_25_13_15795</v>
      </c>
      <c r="B181" t="s">
        <v>24</v>
      </c>
      <c r="C181" t="s">
        <v>143</v>
      </c>
      <c r="D181">
        <v>3600</v>
      </c>
      <c r="E181" t="s">
        <v>144</v>
      </c>
      <c r="F181">
        <v>1000000</v>
      </c>
      <c r="G181" t="s">
        <v>145</v>
      </c>
      <c r="H181">
        <v>15795</v>
      </c>
      <c r="I181" t="s">
        <v>146</v>
      </c>
      <c r="J181">
        <v>1E-3</v>
      </c>
      <c r="K181" t="s">
        <v>3</v>
      </c>
      <c r="L181">
        <v>1</v>
      </c>
      <c r="M181" t="s">
        <v>2</v>
      </c>
      <c r="N181">
        <v>0</v>
      </c>
      <c r="O181" t="s">
        <v>6</v>
      </c>
      <c r="P181">
        <v>5</v>
      </c>
      <c r="Q181" t="s">
        <v>0</v>
      </c>
      <c r="R181">
        <v>3.8</v>
      </c>
      <c r="S181" t="s">
        <v>141</v>
      </c>
      <c r="T181">
        <v>1</v>
      </c>
      <c r="U181" t="s">
        <v>142</v>
      </c>
      <c r="V181">
        <v>2</v>
      </c>
      <c r="W181" t="s">
        <v>140</v>
      </c>
      <c r="X181">
        <v>798</v>
      </c>
      <c r="Y181" t="s">
        <v>1</v>
      </c>
      <c r="Z181" t="s">
        <v>2339</v>
      </c>
      <c r="AA181" t="s">
        <v>151</v>
      </c>
      <c r="AB181" s="12" t="s">
        <v>406</v>
      </c>
      <c r="AC181" t="s">
        <v>424</v>
      </c>
      <c r="AD181" s="5">
        <v>9.9999999999999998E-17</v>
      </c>
      <c r="AE181" t="s">
        <v>5</v>
      </c>
      <c r="AF181">
        <v>1</v>
      </c>
      <c r="AG181" t="s">
        <v>4</v>
      </c>
      <c r="AH181">
        <v>0</v>
      </c>
    </row>
    <row r="182" spans="1:34" x14ac:dyDescent="0.25">
      <c r="A182" t="str">
        <f t="shared" si="2"/>
        <v>feynman_II_34_2a_15795</v>
      </c>
      <c r="B182" t="s">
        <v>55</v>
      </c>
      <c r="C182" t="s">
        <v>143</v>
      </c>
      <c r="D182">
        <v>3600</v>
      </c>
      <c r="E182" t="s">
        <v>144</v>
      </c>
      <c r="F182">
        <v>1000000</v>
      </c>
      <c r="G182" t="s">
        <v>145</v>
      </c>
      <c r="H182">
        <v>15795</v>
      </c>
      <c r="I182" t="s">
        <v>146</v>
      </c>
      <c r="J182">
        <v>1E-3</v>
      </c>
      <c r="K182" t="s">
        <v>3</v>
      </c>
      <c r="L182">
        <v>1</v>
      </c>
      <c r="M182" t="s">
        <v>2</v>
      </c>
      <c r="N182">
        <v>0</v>
      </c>
      <c r="O182" t="s">
        <v>6</v>
      </c>
      <c r="P182">
        <v>7</v>
      </c>
      <c r="Q182" t="s">
        <v>0</v>
      </c>
      <c r="R182">
        <v>7.9</v>
      </c>
      <c r="S182" t="s">
        <v>141</v>
      </c>
      <c r="T182">
        <v>1</v>
      </c>
      <c r="U182" t="s">
        <v>142</v>
      </c>
      <c r="V182">
        <v>3</v>
      </c>
      <c r="W182" t="s">
        <v>140</v>
      </c>
      <c r="X182">
        <v>1543</v>
      </c>
      <c r="Y182" t="s">
        <v>1</v>
      </c>
      <c r="Z182" t="s">
        <v>2346</v>
      </c>
      <c r="AA182" t="s">
        <v>151</v>
      </c>
      <c r="AB182" s="12" t="s">
        <v>2347</v>
      </c>
      <c r="AC182" t="s">
        <v>424</v>
      </c>
      <c r="AD182" s="5">
        <v>9.9999999999999998E-17</v>
      </c>
      <c r="AE182" t="s">
        <v>5</v>
      </c>
      <c r="AF182">
        <v>1</v>
      </c>
      <c r="AG182" t="s">
        <v>4</v>
      </c>
      <c r="AH182">
        <v>1E-8</v>
      </c>
    </row>
    <row r="183" spans="1:34" x14ac:dyDescent="0.25">
      <c r="A183" t="str">
        <f t="shared" si="2"/>
        <v>feynman_I_43_16_15795</v>
      </c>
      <c r="B183" t="s">
        <v>89</v>
      </c>
      <c r="C183" t="s">
        <v>143</v>
      </c>
      <c r="D183">
        <v>3600</v>
      </c>
      <c r="E183" t="s">
        <v>144</v>
      </c>
      <c r="F183">
        <v>1000000</v>
      </c>
      <c r="G183" t="s">
        <v>145</v>
      </c>
      <c r="H183">
        <v>15795</v>
      </c>
      <c r="I183" t="s">
        <v>146</v>
      </c>
      <c r="J183">
        <v>1E-3</v>
      </c>
      <c r="K183" t="s">
        <v>3</v>
      </c>
      <c r="L183">
        <v>1</v>
      </c>
      <c r="M183" t="s">
        <v>2</v>
      </c>
      <c r="N183">
        <v>0</v>
      </c>
      <c r="O183" t="s">
        <v>6</v>
      </c>
      <c r="P183">
        <v>7</v>
      </c>
      <c r="Q183" t="s">
        <v>0</v>
      </c>
      <c r="R183">
        <v>13</v>
      </c>
      <c r="S183" t="s">
        <v>141</v>
      </c>
      <c r="T183">
        <v>1</v>
      </c>
      <c r="U183" t="s">
        <v>142</v>
      </c>
      <c r="V183">
        <v>4</v>
      </c>
      <c r="W183" t="s">
        <v>140</v>
      </c>
      <c r="X183">
        <v>2582</v>
      </c>
      <c r="Y183" t="s">
        <v>1</v>
      </c>
      <c r="Z183" t="s">
        <v>2358</v>
      </c>
      <c r="AA183" t="s">
        <v>151</v>
      </c>
      <c r="AB183" s="12" t="s">
        <v>415</v>
      </c>
      <c r="AC183" t="s">
        <v>424</v>
      </c>
      <c r="AD183" s="5">
        <v>9.9999999999999998E-17</v>
      </c>
      <c r="AE183" t="s">
        <v>5</v>
      </c>
      <c r="AF183">
        <v>1</v>
      </c>
      <c r="AG183" t="s">
        <v>4</v>
      </c>
      <c r="AH183">
        <v>0</v>
      </c>
    </row>
    <row r="184" spans="1:34" x14ac:dyDescent="0.25">
      <c r="A184" t="str">
        <f t="shared" si="2"/>
        <v>strogatz_glider2_15795</v>
      </c>
      <c r="B184" t="s">
        <v>8</v>
      </c>
      <c r="C184" t="s">
        <v>143</v>
      </c>
      <c r="D184">
        <v>3600</v>
      </c>
      <c r="E184" t="s">
        <v>144</v>
      </c>
      <c r="F184">
        <v>1000000</v>
      </c>
      <c r="G184" t="s">
        <v>145</v>
      </c>
      <c r="H184">
        <v>15795</v>
      </c>
      <c r="I184" t="s">
        <v>146</v>
      </c>
      <c r="J184">
        <v>1E-3</v>
      </c>
      <c r="K184" t="s">
        <v>3</v>
      </c>
      <c r="L184">
        <v>1</v>
      </c>
      <c r="M184" t="s">
        <v>2</v>
      </c>
      <c r="N184">
        <v>0</v>
      </c>
      <c r="O184" t="s">
        <v>6</v>
      </c>
      <c r="P184">
        <v>9</v>
      </c>
      <c r="Q184" t="s">
        <v>0</v>
      </c>
      <c r="R184">
        <v>53.2</v>
      </c>
      <c r="S184" t="s">
        <v>141</v>
      </c>
      <c r="T184">
        <v>2</v>
      </c>
      <c r="U184" t="s">
        <v>142</v>
      </c>
      <c r="V184">
        <v>26</v>
      </c>
      <c r="W184" t="s">
        <v>140</v>
      </c>
      <c r="X184">
        <v>25332</v>
      </c>
      <c r="Y184" t="s">
        <v>1</v>
      </c>
      <c r="Z184" t="s">
        <v>2513</v>
      </c>
      <c r="AA184" t="s">
        <v>151</v>
      </c>
      <c r="AB184" s="12" t="s">
        <v>2313</v>
      </c>
      <c r="AC184" t="s">
        <v>424</v>
      </c>
      <c r="AD184" s="5">
        <v>9.9999999999999998E-17</v>
      </c>
      <c r="AE184" t="s">
        <v>5</v>
      </c>
      <c r="AF184">
        <v>1</v>
      </c>
      <c r="AG184" t="s">
        <v>4</v>
      </c>
      <c r="AH184">
        <v>0</v>
      </c>
    </row>
    <row r="185" spans="1:34" x14ac:dyDescent="0.25">
      <c r="A185" t="str">
        <f t="shared" si="2"/>
        <v>strogatz_bacres2_15795</v>
      </c>
      <c r="B185" t="s">
        <v>11</v>
      </c>
      <c r="C185" t="s">
        <v>143</v>
      </c>
      <c r="D185">
        <v>3600</v>
      </c>
      <c r="E185" t="s">
        <v>144</v>
      </c>
      <c r="F185">
        <v>1000000</v>
      </c>
      <c r="G185" t="s">
        <v>145</v>
      </c>
      <c r="H185">
        <v>15795</v>
      </c>
      <c r="I185" t="s">
        <v>146</v>
      </c>
      <c r="J185">
        <v>1E-3</v>
      </c>
      <c r="K185" t="s">
        <v>3</v>
      </c>
      <c r="L185">
        <v>1</v>
      </c>
      <c r="M185" t="s">
        <v>2</v>
      </c>
      <c r="N185">
        <v>0</v>
      </c>
      <c r="O185" t="s">
        <v>6</v>
      </c>
      <c r="P185">
        <v>14</v>
      </c>
      <c r="Q185" t="s">
        <v>0</v>
      </c>
      <c r="R185">
        <v>313.3</v>
      </c>
      <c r="S185" t="s">
        <v>141</v>
      </c>
      <c r="T185">
        <v>3</v>
      </c>
      <c r="U185" t="s">
        <v>142</v>
      </c>
      <c r="V185">
        <v>237</v>
      </c>
      <c r="W185" t="s">
        <v>140</v>
      </c>
      <c r="X185">
        <v>178762</v>
      </c>
      <c r="Y185" t="s">
        <v>1</v>
      </c>
      <c r="Z185" t="s">
        <v>2398</v>
      </c>
      <c r="AA185" t="s">
        <v>151</v>
      </c>
      <c r="AB185" s="12" t="s">
        <v>3438</v>
      </c>
      <c r="AC185" t="s">
        <v>424</v>
      </c>
      <c r="AD185" s="5">
        <v>9.9999999999999998E-17</v>
      </c>
      <c r="AE185" t="s">
        <v>5</v>
      </c>
      <c r="AF185">
        <v>1</v>
      </c>
      <c r="AG185" t="s">
        <v>4</v>
      </c>
      <c r="AH185">
        <v>0</v>
      </c>
    </row>
    <row r="186" spans="1:34" x14ac:dyDescent="0.25">
      <c r="A186" t="str">
        <f t="shared" si="2"/>
        <v>feynman_II_27_16_15795</v>
      </c>
      <c r="B186" t="s">
        <v>68</v>
      </c>
      <c r="C186" t="s">
        <v>143</v>
      </c>
      <c r="D186">
        <v>3600</v>
      </c>
      <c r="E186" t="s">
        <v>144</v>
      </c>
      <c r="F186">
        <v>1000000</v>
      </c>
      <c r="G186" t="s">
        <v>145</v>
      </c>
      <c r="H186">
        <v>15795</v>
      </c>
      <c r="I186" t="s">
        <v>146</v>
      </c>
      <c r="J186">
        <v>1E-3</v>
      </c>
      <c r="K186" t="s">
        <v>3</v>
      </c>
      <c r="L186">
        <v>1</v>
      </c>
      <c r="M186" t="s">
        <v>2</v>
      </c>
      <c r="N186">
        <v>0</v>
      </c>
      <c r="O186" t="s">
        <v>6</v>
      </c>
      <c r="P186">
        <v>6</v>
      </c>
      <c r="Q186" t="s">
        <v>0</v>
      </c>
      <c r="R186">
        <v>16.100000000000001</v>
      </c>
      <c r="S186" t="s">
        <v>141</v>
      </c>
      <c r="T186">
        <v>1</v>
      </c>
      <c r="U186" t="s">
        <v>142</v>
      </c>
      <c r="V186">
        <v>4</v>
      </c>
      <c r="W186" t="s">
        <v>140</v>
      </c>
      <c r="X186">
        <v>2608</v>
      </c>
      <c r="Y186" t="s">
        <v>1</v>
      </c>
      <c r="Z186" t="s">
        <v>2381</v>
      </c>
      <c r="AA186" t="s">
        <v>151</v>
      </c>
      <c r="AB186" s="12" t="s">
        <v>416</v>
      </c>
      <c r="AC186" t="s">
        <v>424</v>
      </c>
      <c r="AD186" s="5">
        <v>9.9999999999999998E-17</v>
      </c>
      <c r="AE186" t="s">
        <v>5</v>
      </c>
      <c r="AF186">
        <v>1</v>
      </c>
      <c r="AG186" t="s">
        <v>4</v>
      </c>
      <c r="AH186">
        <v>0</v>
      </c>
    </row>
    <row r="187" spans="1:34" x14ac:dyDescent="0.25">
      <c r="A187" t="str">
        <f t="shared" si="2"/>
        <v>feynman_I_50_26_15795</v>
      </c>
      <c r="B187" t="s">
        <v>94</v>
      </c>
      <c r="C187" t="s">
        <v>143</v>
      </c>
      <c r="D187">
        <v>3600</v>
      </c>
      <c r="E187" t="s">
        <v>144</v>
      </c>
      <c r="F187">
        <v>1000000</v>
      </c>
      <c r="G187" t="s">
        <v>145</v>
      </c>
      <c r="H187">
        <v>15795</v>
      </c>
      <c r="I187" t="s">
        <v>146</v>
      </c>
      <c r="J187">
        <v>1E-3</v>
      </c>
      <c r="K187" t="s">
        <v>3</v>
      </c>
      <c r="L187">
        <v>1</v>
      </c>
      <c r="M187" t="s">
        <v>2</v>
      </c>
      <c r="N187">
        <v>0</v>
      </c>
      <c r="O187" t="s">
        <v>6</v>
      </c>
      <c r="P187">
        <v>18</v>
      </c>
      <c r="Q187" t="s">
        <v>0</v>
      </c>
      <c r="R187">
        <v>976.4</v>
      </c>
      <c r="S187" t="s">
        <v>141</v>
      </c>
      <c r="T187">
        <v>2</v>
      </c>
      <c r="U187" t="s">
        <v>142</v>
      </c>
      <c r="V187">
        <v>34</v>
      </c>
      <c r="W187" t="s">
        <v>140</v>
      </c>
      <c r="X187">
        <v>108834</v>
      </c>
      <c r="Y187" t="s">
        <v>1</v>
      </c>
      <c r="Z187" t="s">
        <v>2514</v>
      </c>
      <c r="AA187" t="s">
        <v>151</v>
      </c>
      <c r="AB187" s="12" t="s">
        <v>2310</v>
      </c>
      <c r="AC187" t="s">
        <v>424</v>
      </c>
      <c r="AD187" s="5">
        <v>9.9999999999999998E-17</v>
      </c>
      <c r="AE187" t="s">
        <v>5</v>
      </c>
      <c r="AF187">
        <v>1</v>
      </c>
      <c r="AG187" t="s">
        <v>4</v>
      </c>
      <c r="AH187">
        <v>0</v>
      </c>
    </row>
    <row r="188" spans="1:34" x14ac:dyDescent="0.25">
      <c r="A188" t="str">
        <f t="shared" si="2"/>
        <v>feynman_test_19_15795</v>
      </c>
      <c r="B188" t="s">
        <v>128</v>
      </c>
      <c r="C188" t="s">
        <v>143</v>
      </c>
      <c r="D188">
        <v>3600</v>
      </c>
      <c r="E188" t="s">
        <v>144</v>
      </c>
      <c r="F188">
        <v>1000000</v>
      </c>
      <c r="G188" t="s">
        <v>145</v>
      </c>
      <c r="H188">
        <v>15795</v>
      </c>
      <c r="I188" t="s">
        <v>146</v>
      </c>
      <c r="J188">
        <v>1E-3</v>
      </c>
      <c r="K188" t="s">
        <v>3</v>
      </c>
      <c r="L188">
        <v>1</v>
      </c>
      <c r="M188" t="s">
        <v>2</v>
      </c>
      <c r="N188">
        <v>8.9999999999999996E-7</v>
      </c>
      <c r="O188" t="s">
        <v>6</v>
      </c>
      <c r="P188">
        <v>28</v>
      </c>
      <c r="Q188" t="s">
        <v>0</v>
      </c>
      <c r="R188">
        <v>248.1</v>
      </c>
      <c r="S188" t="s">
        <v>141</v>
      </c>
      <c r="T188">
        <v>1</v>
      </c>
      <c r="U188" t="s">
        <v>142</v>
      </c>
      <c r="V188">
        <v>11</v>
      </c>
      <c r="W188" t="s">
        <v>140</v>
      </c>
      <c r="X188">
        <v>30568</v>
      </c>
      <c r="Y188" t="s">
        <v>1</v>
      </c>
      <c r="Z188" t="s">
        <v>2515</v>
      </c>
      <c r="AA188" t="s">
        <v>151</v>
      </c>
      <c r="AB188" s="12" t="s">
        <v>2516</v>
      </c>
      <c r="AC188" t="s">
        <v>424</v>
      </c>
      <c r="AD188" s="5">
        <v>9.9999999999999998E-17</v>
      </c>
      <c r="AE188" t="s">
        <v>5</v>
      </c>
      <c r="AF188">
        <v>1</v>
      </c>
      <c r="AG188" t="s">
        <v>4</v>
      </c>
      <c r="AH188">
        <v>8.9999999999999996E-7</v>
      </c>
    </row>
    <row r="189" spans="1:34" x14ac:dyDescent="0.25">
      <c r="A189" t="str">
        <f t="shared" si="2"/>
        <v>feynman_I_12_2_15795</v>
      </c>
      <c r="B189" t="s">
        <v>99</v>
      </c>
      <c r="C189" t="s">
        <v>143</v>
      </c>
      <c r="D189">
        <v>3600</v>
      </c>
      <c r="E189" t="s">
        <v>144</v>
      </c>
      <c r="F189">
        <v>1000000</v>
      </c>
      <c r="G189" t="s">
        <v>145</v>
      </c>
      <c r="H189">
        <v>15795</v>
      </c>
      <c r="I189" t="s">
        <v>146</v>
      </c>
      <c r="J189">
        <v>1E-3</v>
      </c>
      <c r="K189" t="s">
        <v>3</v>
      </c>
      <c r="L189">
        <v>1</v>
      </c>
      <c r="M189" t="s">
        <v>2</v>
      </c>
      <c r="N189">
        <v>0</v>
      </c>
      <c r="O189" t="s">
        <v>6</v>
      </c>
      <c r="P189">
        <v>10</v>
      </c>
      <c r="Q189" t="s">
        <v>0</v>
      </c>
      <c r="R189">
        <v>33.200000000000003</v>
      </c>
      <c r="S189" t="s">
        <v>141</v>
      </c>
      <c r="T189">
        <v>1</v>
      </c>
      <c r="U189" t="s">
        <v>142</v>
      </c>
      <c r="V189">
        <v>5</v>
      </c>
      <c r="W189" t="s">
        <v>140</v>
      </c>
      <c r="X189">
        <v>5268</v>
      </c>
      <c r="Y189" t="s">
        <v>1</v>
      </c>
      <c r="Z189" t="s">
        <v>2390</v>
      </c>
      <c r="AA189" t="s">
        <v>151</v>
      </c>
      <c r="AB189" s="12" t="s">
        <v>2391</v>
      </c>
      <c r="AC189" t="s">
        <v>424</v>
      </c>
      <c r="AD189" s="5">
        <v>9.9999999999999998E-17</v>
      </c>
      <c r="AE189" t="s">
        <v>5</v>
      </c>
      <c r="AF189">
        <v>1</v>
      </c>
      <c r="AG189" t="s">
        <v>4</v>
      </c>
      <c r="AH189">
        <v>0</v>
      </c>
    </row>
    <row r="190" spans="1:34" x14ac:dyDescent="0.25">
      <c r="A190" t="str">
        <f t="shared" si="2"/>
        <v>feynman_III_4_32_23654</v>
      </c>
      <c r="B190" t="s">
        <v>87</v>
      </c>
      <c r="C190" t="s">
        <v>143</v>
      </c>
      <c r="D190">
        <v>3600</v>
      </c>
      <c r="E190" t="s">
        <v>144</v>
      </c>
      <c r="F190">
        <v>1000000</v>
      </c>
      <c r="G190" t="s">
        <v>145</v>
      </c>
      <c r="H190">
        <v>23654</v>
      </c>
      <c r="I190" t="s">
        <v>146</v>
      </c>
      <c r="J190">
        <v>1E-3</v>
      </c>
      <c r="K190" t="s">
        <v>3</v>
      </c>
      <c r="L190">
        <v>0.99999700000000002</v>
      </c>
      <c r="M190" t="s">
        <v>2</v>
      </c>
      <c r="N190">
        <v>1.6053899999999999E-2</v>
      </c>
      <c r="O190" t="s">
        <v>6</v>
      </c>
      <c r="P190">
        <v>12</v>
      </c>
      <c r="Q190" t="s">
        <v>0</v>
      </c>
      <c r="R190">
        <v>3600.4</v>
      </c>
      <c r="S190" t="s">
        <v>141</v>
      </c>
      <c r="T190">
        <v>3</v>
      </c>
      <c r="U190" t="s">
        <v>142</v>
      </c>
      <c r="V190">
        <v>580</v>
      </c>
      <c r="W190" t="s">
        <v>140</v>
      </c>
      <c r="X190">
        <v>653091</v>
      </c>
      <c r="Y190" t="s">
        <v>1</v>
      </c>
      <c r="Z190" t="s">
        <v>2517</v>
      </c>
      <c r="AA190" t="s">
        <v>151</v>
      </c>
      <c r="AB190" s="12" t="s">
        <v>3447</v>
      </c>
      <c r="AC190" t="s">
        <v>424</v>
      </c>
      <c r="AD190" s="5">
        <v>9.9999999999999998E-17</v>
      </c>
      <c r="AE190" t="s">
        <v>5</v>
      </c>
      <c r="AF190">
        <v>0.99999678000000003</v>
      </c>
      <c r="AG190" t="s">
        <v>4</v>
      </c>
      <c r="AH190">
        <v>1.648061E-2</v>
      </c>
    </row>
    <row r="191" spans="1:34" x14ac:dyDescent="0.25">
      <c r="A191" t="str">
        <f t="shared" si="2"/>
        <v>feynman_I_12_5_15795</v>
      </c>
      <c r="B191" t="s">
        <v>25</v>
      </c>
      <c r="C191" t="s">
        <v>143</v>
      </c>
      <c r="D191">
        <v>3600</v>
      </c>
      <c r="E191" t="s">
        <v>144</v>
      </c>
      <c r="F191">
        <v>1000000</v>
      </c>
      <c r="G191" t="s">
        <v>145</v>
      </c>
      <c r="H191">
        <v>15795</v>
      </c>
      <c r="I191" t="s">
        <v>146</v>
      </c>
      <c r="J191">
        <v>1E-3</v>
      </c>
      <c r="K191" t="s">
        <v>3</v>
      </c>
      <c r="L191">
        <v>1</v>
      </c>
      <c r="M191" t="s">
        <v>2</v>
      </c>
      <c r="N191">
        <v>0</v>
      </c>
      <c r="O191" t="s">
        <v>6</v>
      </c>
      <c r="P191">
        <v>3</v>
      </c>
      <c r="Q191" t="s">
        <v>0</v>
      </c>
      <c r="R191">
        <v>3.1</v>
      </c>
      <c r="S191" t="s">
        <v>141</v>
      </c>
      <c r="T191">
        <v>1</v>
      </c>
      <c r="U191" t="s">
        <v>142</v>
      </c>
      <c r="V191">
        <v>2</v>
      </c>
      <c r="W191" t="s">
        <v>140</v>
      </c>
      <c r="X191">
        <v>673</v>
      </c>
      <c r="Y191" t="s">
        <v>1</v>
      </c>
      <c r="Z191" t="s">
        <v>2335</v>
      </c>
      <c r="AA191" t="s">
        <v>151</v>
      </c>
      <c r="AB191" s="12" t="s">
        <v>405</v>
      </c>
      <c r="AC191" t="s">
        <v>424</v>
      </c>
      <c r="AD191" s="5">
        <v>9.9999999999999998E-17</v>
      </c>
      <c r="AE191" t="s">
        <v>5</v>
      </c>
      <c r="AF191">
        <v>1</v>
      </c>
      <c r="AG191" t="s">
        <v>4</v>
      </c>
      <c r="AH191">
        <v>0</v>
      </c>
    </row>
    <row r="192" spans="1:34" x14ac:dyDescent="0.25">
      <c r="A192" t="str">
        <f t="shared" si="2"/>
        <v>feynman_II_34_29a_15795</v>
      </c>
      <c r="B192" t="s">
        <v>60</v>
      </c>
      <c r="C192" t="s">
        <v>143</v>
      </c>
      <c r="D192">
        <v>3600</v>
      </c>
      <c r="E192" t="s">
        <v>144</v>
      </c>
      <c r="F192">
        <v>1000000</v>
      </c>
      <c r="G192" t="s">
        <v>145</v>
      </c>
      <c r="H192">
        <v>15795</v>
      </c>
      <c r="I192" t="s">
        <v>146</v>
      </c>
      <c r="J192">
        <v>1E-3</v>
      </c>
      <c r="K192" t="s">
        <v>3</v>
      </c>
      <c r="L192">
        <v>1</v>
      </c>
      <c r="M192" t="s">
        <v>2</v>
      </c>
      <c r="N192">
        <v>0</v>
      </c>
      <c r="O192" t="s">
        <v>6</v>
      </c>
      <c r="P192">
        <v>7</v>
      </c>
      <c r="Q192" t="s">
        <v>0</v>
      </c>
      <c r="R192">
        <v>7.3</v>
      </c>
      <c r="S192" t="s">
        <v>141</v>
      </c>
      <c r="T192">
        <v>1</v>
      </c>
      <c r="U192" t="s">
        <v>142</v>
      </c>
      <c r="V192">
        <v>3</v>
      </c>
      <c r="W192" t="s">
        <v>140</v>
      </c>
      <c r="X192">
        <v>1543</v>
      </c>
      <c r="Y192" t="s">
        <v>1</v>
      </c>
      <c r="Z192" t="s">
        <v>2342</v>
      </c>
      <c r="AA192" t="s">
        <v>151</v>
      </c>
      <c r="AB192" s="12" t="s">
        <v>2343</v>
      </c>
      <c r="AC192" t="s">
        <v>424</v>
      </c>
      <c r="AD192" s="5">
        <v>9.9999999999999998E-17</v>
      </c>
      <c r="AE192" t="s">
        <v>5</v>
      </c>
      <c r="AF192">
        <v>1</v>
      </c>
      <c r="AG192" t="s">
        <v>4</v>
      </c>
      <c r="AH192">
        <v>1E-8</v>
      </c>
    </row>
    <row r="193" spans="1:34" x14ac:dyDescent="0.25">
      <c r="A193" t="str">
        <f t="shared" si="2"/>
        <v>feynman_II_34_11_15795</v>
      </c>
      <c r="B193" t="s">
        <v>84</v>
      </c>
      <c r="C193" t="s">
        <v>143</v>
      </c>
      <c r="D193">
        <v>3600</v>
      </c>
      <c r="E193" t="s">
        <v>144</v>
      </c>
      <c r="F193">
        <v>1000000</v>
      </c>
      <c r="G193" t="s">
        <v>145</v>
      </c>
      <c r="H193">
        <v>15795</v>
      </c>
      <c r="I193" t="s">
        <v>146</v>
      </c>
      <c r="J193">
        <v>1E-3</v>
      </c>
      <c r="K193" t="s">
        <v>3</v>
      </c>
      <c r="L193">
        <v>1</v>
      </c>
      <c r="M193" t="s">
        <v>2</v>
      </c>
      <c r="N193">
        <v>0</v>
      </c>
      <c r="O193" t="s">
        <v>6</v>
      </c>
      <c r="P193">
        <v>8</v>
      </c>
      <c r="Q193" t="s">
        <v>0</v>
      </c>
      <c r="R193">
        <v>13.3</v>
      </c>
      <c r="S193" t="s">
        <v>141</v>
      </c>
      <c r="T193">
        <v>1</v>
      </c>
      <c r="U193" t="s">
        <v>142</v>
      </c>
      <c r="V193">
        <v>4</v>
      </c>
      <c r="W193" t="s">
        <v>140</v>
      </c>
      <c r="X193">
        <v>2548</v>
      </c>
      <c r="Y193" t="s">
        <v>1</v>
      </c>
      <c r="Z193" t="s">
        <v>158</v>
      </c>
      <c r="AA193" t="s">
        <v>151</v>
      </c>
      <c r="AB193" s="12" t="s">
        <v>412</v>
      </c>
      <c r="AC193" t="s">
        <v>424</v>
      </c>
      <c r="AD193" s="5">
        <v>9.9999999999999998E-17</v>
      </c>
      <c r="AE193" t="s">
        <v>5</v>
      </c>
      <c r="AF193">
        <v>1</v>
      </c>
      <c r="AG193" t="s">
        <v>4</v>
      </c>
      <c r="AH193">
        <v>0</v>
      </c>
    </row>
    <row r="194" spans="1:34" x14ac:dyDescent="0.25">
      <c r="A194" t="str">
        <f t="shared" ref="A194:A257" si="3">B194&amp;"_"&amp;H194</f>
        <v>feynman_I_34_1_15795</v>
      </c>
      <c r="B194" t="s">
        <v>41</v>
      </c>
      <c r="C194" t="s">
        <v>143</v>
      </c>
      <c r="D194">
        <v>3600</v>
      </c>
      <c r="E194" t="s">
        <v>144</v>
      </c>
      <c r="F194">
        <v>1000000</v>
      </c>
      <c r="G194" t="s">
        <v>145</v>
      </c>
      <c r="H194">
        <v>15795</v>
      </c>
      <c r="I194" t="s">
        <v>146</v>
      </c>
      <c r="J194">
        <v>1E-3</v>
      </c>
      <c r="K194" t="s">
        <v>3</v>
      </c>
      <c r="L194">
        <v>1</v>
      </c>
      <c r="M194" t="s">
        <v>2</v>
      </c>
      <c r="N194">
        <v>0</v>
      </c>
      <c r="O194" t="s">
        <v>6</v>
      </c>
      <c r="P194">
        <v>12</v>
      </c>
      <c r="Q194" t="s">
        <v>0</v>
      </c>
      <c r="R194">
        <v>17.600000000000001</v>
      </c>
      <c r="S194" t="s">
        <v>141</v>
      </c>
      <c r="T194">
        <v>1</v>
      </c>
      <c r="U194" t="s">
        <v>142</v>
      </c>
      <c r="V194">
        <v>4</v>
      </c>
      <c r="W194" t="s">
        <v>140</v>
      </c>
      <c r="X194">
        <v>3054</v>
      </c>
      <c r="Y194" t="s">
        <v>1</v>
      </c>
      <c r="Z194" t="s">
        <v>2363</v>
      </c>
      <c r="AA194" t="s">
        <v>151</v>
      </c>
      <c r="AB194" s="12" t="s">
        <v>2291</v>
      </c>
      <c r="AC194" t="s">
        <v>424</v>
      </c>
      <c r="AD194" s="5">
        <v>9.9999999999999998E-17</v>
      </c>
      <c r="AE194" t="s">
        <v>5</v>
      </c>
      <c r="AF194">
        <v>1</v>
      </c>
      <c r="AG194" t="s">
        <v>4</v>
      </c>
      <c r="AH194">
        <v>0</v>
      </c>
    </row>
    <row r="195" spans="1:34" x14ac:dyDescent="0.25">
      <c r="A195" t="str">
        <f t="shared" si="3"/>
        <v>feynman_III_17_37_15795</v>
      </c>
      <c r="B195" t="s">
        <v>66</v>
      </c>
      <c r="C195" t="s">
        <v>143</v>
      </c>
      <c r="D195">
        <v>3600</v>
      </c>
      <c r="E195" t="s">
        <v>144</v>
      </c>
      <c r="F195">
        <v>1000000</v>
      </c>
      <c r="G195" t="s">
        <v>145</v>
      </c>
      <c r="H195">
        <v>15795</v>
      </c>
      <c r="I195" t="s">
        <v>146</v>
      </c>
      <c r="J195">
        <v>1E-3</v>
      </c>
      <c r="K195" t="s">
        <v>3</v>
      </c>
      <c r="L195">
        <v>1</v>
      </c>
      <c r="M195" t="s">
        <v>2</v>
      </c>
      <c r="N195">
        <v>0</v>
      </c>
      <c r="O195" t="s">
        <v>6</v>
      </c>
      <c r="P195">
        <v>8</v>
      </c>
      <c r="Q195" t="s">
        <v>0</v>
      </c>
      <c r="R195">
        <v>23.3</v>
      </c>
      <c r="S195" t="s">
        <v>141</v>
      </c>
      <c r="T195">
        <v>1</v>
      </c>
      <c r="U195" t="s">
        <v>142</v>
      </c>
      <c r="V195">
        <v>7</v>
      </c>
      <c r="W195" t="s">
        <v>140</v>
      </c>
      <c r="X195">
        <v>4509</v>
      </c>
      <c r="Y195" t="s">
        <v>1</v>
      </c>
      <c r="Z195" t="s">
        <v>2374</v>
      </c>
      <c r="AA195" t="s">
        <v>151</v>
      </c>
      <c r="AB195" s="12" t="s">
        <v>2296</v>
      </c>
      <c r="AC195" t="s">
        <v>424</v>
      </c>
      <c r="AD195" s="5">
        <v>9.9999999999999998E-17</v>
      </c>
      <c r="AE195" t="s">
        <v>5</v>
      </c>
      <c r="AF195">
        <v>1</v>
      </c>
      <c r="AG195" t="s">
        <v>4</v>
      </c>
      <c r="AH195">
        <v>0</v>
      </c>
    </row>
    <row r="196" spans="1:34" x14ac:dyDescent="0.25">
      <c r="A196" t="str">
        <f t="shared" si="3"/>
        <v>strogatz_barmag1_15795</v>
      </c>
      <c r="B196" t="s">
        <v>10</v>
      </c>
      <c r="C196" t="s">
        <v>143</v>
      </c>
      <c r="D196">
        <v>3600</v>
      </c>
      <c r="E196" t="s">
        <v>144</v>
      </c>
      <c r="F196">
        <v>1000000</v>
      </c>
      <c r="G196" t="s">
        <v>145</v>
      </c>
      <c r="H196">
        <v>15795</v>
      </c>
      <c r="I196" t="s">
        <v>146</v>
      </c>
      <c r="J196">
        <v>1E-3</v>
      </c>
      <c r="K196" t="s">
        <v>3</v>
      </c>
      <c r="L196">
        <v>1</v>
      </c>
      <c r="M196" t="s">
        <v>2</v>
      </c>
      <c r="N196">
        <v>0</v>
      </c>
      <c r="O196" t="s">
        <v>6</v>
      </c>
      <c r="P196">
        <v>14</v>
      </c>
      <c r="Q196" t="s">
        <v>0</v>
      </c>
      <c r="R196">
        <v>1227.9000000000001</v>
      </c>
      <c r="S196" t="s">
        <v>141</v>
      </c>
      <c r="T196">
        <v>10</v>
      </c>
      <c r="U196" t="s">
        <v>142</v>
      </c>
      <c r="V196">
        <v>619</v>
      </c>
      <c r="W196" t="s">
        <v>140</v>
      </c>
      <c r="X196">
        <v>620851</v>
      </c>
      <c r="Y196" t="s">
        <v>1</v>
      </c>
      <c r="Z196" t="s">
        <v>2518</v>
      </c>
      <c r="AA196" t="s">
        <v>151</v>
      </c>
      <c r="AB196" s="12" t="s">
        <v>3448</v>
      </c>
      <c r="AC196" t="s">
        <v>424</v>
      </c>
      <c r="AD196" s="5">
        <v>9.9999999999999998E-17</v>
      </c>
      <c r="AE196" t="s">
        <v>5</v>
      </c>
      <c r="AF196">
        <v>1</v>
      </c>
      <c r="AG196" t="s">
        <v>4</v>
      </c>
      <c r="AH196">
        <v>0</v>
      </c>
    </row>
    <row r="197" spans="1:34" x14ac:dyDescent="0.25">
      <c r="A197" t="str">
        <f t="shared" si="3"/>
        <v>feynman_II_21_32_15795</v>
      </c>
      <c r="B197" t="s">
        <v>123</v>
      </c>
      <c r="C197" t="s">
        <v>143</v>
      </c>
      <c r="D197">
        <v>3600</v>
      </c>
      <c r="E197" t="s">
        <v>144</v>
      </c>
      <c r="F197">
        <v>1000000</v>
      </c>
      <c r="G197" t="s">
        <v>145</v>
      </c>
      <c r="H197">
        <v>15795</v>
      </c>
      <c r="I197" t="s">
        <v>146</v>
      </c>
      <c r="J197">
        <v>1E-3</v>
      </c>
      <c r="K197" t="s">
        <v>3</v>
      </c>
      <c r="L197">
        <v>1</v>
      </c>
      <c r="M197" t="s">
        <v>2</v>
      </c>
      <c r="N197">
        <v>0</v>
      </c>
      <c r="O197" t="s">
        <v>6</v>
      </c>
      <c r="P197">
        <v>22</v>
      </c>
      <c r="Q197" t="s">
        <v>0</v>
      </c>
      <c r="R197">
        <v>90</v>
      </c>
      <c r="S197" t="s">
        <v>141</v>
      </c>
      <c r="T197">
        <v>3</v>
      </c>
      <c r="U197" t="s">
        <v>142</v>
      </c>
      <c r="V197">
        <v>10</v>
      </c>
      <c r="W197" t="s">
        <v>140</v>
      </c>
      <c r="X197">
        <v>14735</v>
      </c>
      <c r="Y197" t="s">
        <v>1</v>
      </c>
      <c r="Z197" t="s">
        <v>2519</v>
      </c>
      <c r="AA197" t="s">
        <v>151</v>
      </c>
      <c r="AB197" s="12" t="s">
        <v>2520</v>
      </c>
      <c r="AC197" t="s">
        <v>424</v>
      </c>
      <c r="AD197" s="5">
        <v>9.9999999999999998E-17</v>
      </c>
      <c r="AE197" t="s">
        <v>5</v>
      </c>
      <c r="AF197">
        <v>1</v>
      </c>
      <c r="AG197" t="s">
        <v>4</v>
      </c>
      <c r="AH197">
        <v>0</v>
      </c>
    </row>
    <row r="198" spans="1:34" x14ac:dyDescent="0.25">
      <c r="A198" t="str">
        <f t="shared" si="3"/>
        <v>feynman_test_2_23654</v>
      </c>
      <c r="B198" t="s">
        <v>132</v>
      </c>
      <c r="C198" t="s">
        <v>143</v>
      </c>
      <c r="D198">
        <v>3600</v>
      </c>
      <c r="E198" t="s">
        <v>144</v>
      </c>
      <c r="F198">
        <v>1000000</v>
      </c>
      <c r="G198" t="s">
        <v>145</v>
      </c>
      <c r="H198">
        <v>23654</v>
      </c>
      <c r="I198" t="s">
        <v>146</v>
      </c>
      <c r="J198">
        <v>1E-3</v>
      </c>
      <c r="K198" t="s">
        <v>3</v>
      </c>
      <c r="L198">
        <v>0.99679180000000001</v>
      </c>
      <c r="M198" t="s">
        <v>2</v>
      </c>
      <c r="N198">
        <v>0.1146619</v>
      </c>
      <c r="O198" t="s">
        <v>6</v>
      </c>
      <c r="P198">
        <v>85</v>
      </c>
      <c r="Q198" t="s">
        <v>0</v>
      </c>
      <c r="R198">
        <v>3600.7</v>
      </c>
      <c r="S198" t="s">
        <v>141</v>
      </c>
      <c r="T198">
        <v>10</v>
      </c>
      <c r="U198" t="s">
        <v>142</v>
      </c>
      <c r="V198">
        <v>554</v>
      </c>
      <c r="W198" t="s">
        <v>140</v>
      </c>
      <c r="X198">
        <v>661333</v>
      </c>
      <c r="Y198" t="s">
        <v>1</v>
      </c>
      <c r="Z198" t="s">
        <v>2521</v>
      </c>
      <c r="AA198" t="s">
        <v>151</v>
      </c>
      <c r="AB198" s="12" t="s">
        <v>2522</v>
      </c>
      <c r="AC198" t="s">
        <v>424</v>
      </c>
      <c r="AD198" s="5">
        <v>9.9999999999999998E-17</v>
      </c>
      <c r="AE198" t="s">
        <v>5</v>
      </c>
      <c r="AF198">
        <v>0.99675926000000004</v>
      </c>
      <c r="AG198" t="s">
        <v>4</v>
      </c>
      <c r="AH198">
        <v>0.11474019000000001</v>
      </c>
    </row>
    <row r="199" spans="1:34" x14ac:dyDescent="0.25">
      <c r="A199" t="str">
        <f t="shared" si="3"/>
        <v>feynman_III_15_12_15795</v>
      </c>
      <c r="B199" t="s">
        <v>56</v>
      </c>
      <c r="C199" t="s">
        <v>143</v>
      </c>
      <c r="D199">
        <v>3600</v>
      </c>
      <c r="E199" t="s">
        <v>144</v>
      </c>
      <c r="F199">
        <v>1000000</v>
      </c>
      <c r="G199" t="s">
        <v>145</v>
      </c>
      <c r="H199">
        <v>15795</v>
      </c>
      <c r="I199" t="s">
        <v>146</v>
      </c>
      <c r="J199">
        <v>1E-3</v>
      </c>
      <c r="K199" t="s">
        <v>3</v>
      </c>
      <c r="L199">
        <v>1</v>
      </c>
      <c r="M199" t="s">
        <v>2</v>
      </c>
      <c r="N199">
        <v>0</v>
      </c>
      <c r="O199" t="s">
        <v>6</v>
      </c>
      <c r="P199">
        <v>10</v>
      </c>
      <c r="Q199" t="s">
        <v>0</v>
      </c>
      <c r="R199">
        <v>547.6</v>
      </c>
      <c r="S199" t="s">
        <v>141</v>
      </c>
      <c r="T199">
        <v>6</v>
      </c>
      <c r="U199" t="s">
        <v>142</v>
      </c>
      <c r="V199">
        <v>87</v>
      </c>
      <c r="W199" t="s">
        <v>140</v>
      </c>
      <c r="X199">
        <v>93154</v>
      </c>
      <c r="Y199" t="s">
        <v>1</v>
      </c>
      <c r="Z199" t="s">
        <v>2387</v>
      </c>
      <c r="AA199" t="s">
        <v>151</v>
      </c>
      <c r="AB199" s="12" t="s">
        <v>2314</v>
      </c>
      <c r="AC199" t="s">
        <v>424</v>
      </c>
      <c r="AD199" s="5">
        <v>9.9999999999999998E-17</v>
      </c>
      <c r="AE199" t="s">
        <v>5</v>
      </c>
      <c r="AF199">
        <v>1</v>
      </c>
      <c r="AG199" t="s">
        <v>4</v>
      </c>
      <c r="AH199">
        <v>0</v>
      </c>
    </row>
    <row r="200" spans="1:34" x14ac:dyDescent="0.25">
      <c r="A200" t="str">
        <f t="shared" si="3"/>
        <v>feynman_III_8_54_15795</v>
      </c>
      <c r="B200" t="s">
        <v>63</v>
      </c>
      <c r="C200" t="s">
        <v>143</v>
      </c>
      <c r="D200">
        <v>3600</v>
      </c>
      <c r="E200" t="s">
        <v>144</v>
      </c>
      <c r="F200">
        <v>1000000</v>
      </c>
      <c r="G200" t="s">
        <v>145</v>
      </c>
      <c r="H200">
        <v>15795</v>
      </c>
      <c r="I200" t="s">
        <v>146</v>
      </c>
      <c r="J200">
        <v>1E-3</v>
      </c>
      <c r="K200" t="s">
        <v>3</v>
      </c>
      <c r="L200">
        <v>1.4498E-3</v>
      </c>
      <c r="M200" t="s">
        <v>2</v>
      </c>
      <c r="N200">
        <v>0.35280810000000001</v>
      </c>
      <c r="O200" t="s">
        <v>6</v>
      </c>
      <c r="P200">
        <v>14</v>
      </c>
      <c r="Q200" t="s">
        <v>0</v>
      </c>
      <c r="R200">
        <v>3600.9</v>
      </c>
      <c r="S200" t="s">
        <v>141</v>
      </c>
      <c r="T200">
        <v>9</v>
      </c>
      <c r="U200" t="s">
        <v>142</v>
      </c>
      <c r="V200">
        <v>643</v>
      </c>
      <c r="W200" t="s">
        <v>140</v>
      </c>
      <c r="X200">
        <v>637170</v>
      </c>
      <c r="Y200" t="s">
        <v>1</v>
      </c>
      <c r="Z200" t="s">
        <v>2523</v>
      </c>
      <c r="AA200" t="s">
        <v>151</v>
      </c>
      <c r="AB200" s="12" t="s">
        <v>2524</v>
      </c>
      <c r="AC200" t="s">
        <v>424</v>
      </c>
      <c r="AD200" s="5">
        <v>9.9999999999999998E-17</v>
      </c>
      <c r="AE200" t="s">
        <v>5</v>
      </c>
      <c r="AF200">
        <v>2.2150199999999998E-3</v>
      </c>
      <c r="AG200" t="s">
        <v>4</v>
      </c>
      <c r="AH200">
        <v>0.35419732999999998</v>
      </c>
    </row>
    <row r="201" spans="1:34" x14ac:dyDescent="0.25">
      <c r="A201" t="str">
        <f t="shared" si="3"/>
        <v>feynman_test_18_15795</v>
      </c>
      <c r="B201" t="s">
        <v>112</v>
      </c>
      <c r="C201" t="s">
        <v>143</v>
      </c>
      <c r="D201">
        <v>3600</v>
      </c>
      <c r="E201" t="s">
        <v>144</v>
      </c>
      <c r="F201">
        <v>1000000</v>
      </c>
      <c r="G201" t="s">
        <v>145</v>
      </c>
      <c r="H201">
        <v>15795</v>
      </c>
      <c r="I201" t="s">
        <v>146</v>
      </c>
      <c r="J201">
        <v>1E-3</v>
      </c>
      <c r="K201" t="s">
        <v>3</v>
      </c>
      <c r="L201">
        <v>1</v>
      </c>
      <c r="M201" t="s">
        <v>2</v>
      </c>
      <c r="N201">
        <v>0</v>
      </c>
      <c r="O201" t="s">
        <v>6</v>
      </c>
      <c r="P201">
        <v>21</v>
      </c>
      <c r="Q201" t="s">
        <v>0</v>
      </c>
      <c r="R201">
        <v>106.3</v>
      </c>
      <c r="S201" t="s">
        <v>141</v>
      </c>
      <c r="T201">
        <v>1</v>
      </c>
      <c r="U201" t="s">
        <v>142</v>
      </c>
      <c r="V201">
        <v>8</v>
      </c>
      <c r="W201" t="s">
        <v>140</v>
      </c>
      <c r="X201">
        <v>15341</v>
      </c>
      <c r="Y201" t="s">
        <v>1</v>
      </c>
      <c r="Z201" t="s">
        <v>2394</v>
      </c>
      <c r="AA201" t="s">
        <v>151</v>
      </c>
      <c r="AB201" s="12" t="s">
        <v>2395</v>
      </c>
      <c r="AC201" t="s">
        <v>424</v>
      </c>
      <c r="AD201" s="5">
        <v>9.9999999999999998E-17</v>
      </c>
      <c r="AE201" t="s">
        <v>5</v>
      </c>
      <c r="AF201">
        <v>1</v>
      </c>
      <c r="AG201" t="s">
        <v>4</v>
      </c>
      <c r="AH201">
        <v>2E-8</v>
      </c>
    </row>
    <row r="202" spans="1:34" x14ac:dyDescent="0.25">
      <c r="A202" t="str">
        <f t="shared" si="3"/>
        <v>feynman_II_6_15a_15795</v>
      </c>
      <c r="B202" t="s">
        <v>131</v>
      </c>
      <c r="C202" t="s">
        <v>143</v>
      </c>
      <c r="D202">
        <v>3600</v>
      </c>
      <c r="E202" t="s">
        <v>144</v>
      </c>
      <c r="F202">
        <v>1000000</v>
      </c>
      <c r="G202" t="s">
        <v>145</v>
      </c>
      <c r="H202">
        <v>15795</v>
      </c>
      <c r="I202" t="s">
        <v>146</v>
      </c>
      <c r="J202">
        <v>1E-3</v>
      </c>
      <c r="K202" t="s">
        <v>3</v>
      </c>
      <c r="L202">
        <v>0.9992799</v>
      </c>
      <c r="M202" t="s">
        <v>2</v>
      </c>
      <c r="N202">
        <v>1.0026500000000001E-2</v>
      </c>
      <c r="O202" t="s">
        <v>6</v>
      </c>
      <c r="P202">
        <v>16</v>
      </c>
      <c r="Q202" t="s">
        <v>0</v>
      </c>
      <c r="R202">
        <v>3600.6</v>
      </c>
      <c r="S202" t="s">
        <v>141</v>
      </c>
      <c r="T202">
        <v>4</v>
      </c>
      <c r="U202" t="s">
        <v>142</v>
      </c>
      <c r="V202">
        <v>245</v>
      </c>
      <c r="W202" t="s">
        <v>140</v>
      </c>
      <c r="X202">
        <v>535790</v>
      </c>
      <c r="Y202" t="s">
        <v>1</v>
      </c>
      <c r="Z202" t="s">
        <v>2525</v>
      </c>
      <c r="AA202" t="s">
        <v>151</v>
      </c>
      <c r="AB202" s="12" t="s">
        <v>2526</v>
      </c>
      <c r="AC202" t="s">
        <v>424</v>
      </c>
      <c r="AD202" s="5">
        <v>9.9999999999999998E-17</v>
      </c>
      <c r="AE202" t="s">
        <v>5</v>
      </c>
      <c r="AF202">
        <v>0.99930472000000004</v>
      </c>
      <c r="AG202" t="s">
        <v>4</v>
      </c>
      <c r="AH202">
        <v>9.9625300000000007E-3</v>
      </c>
    </row>
    <row r="203" spans="1:34" x14ac:dyDescent="0.25">
      <c r="A203" t="str">
        <f t="shared" si="3"/>
        <v>feynman_test_14_15795</v>
      </c>
      <c r="B203" t="s">
        <v>120</v>
      </c>
      <c r="C203" t="s">
        <v>143</v>
      </c>
      <c r="D203">
        <v>3600</v>
      </c>
      <c r="E203" t="s">
        <v>144</v>
      </c>
      <c r="F203">
        <v>1000000</v>
      </c>
      <c r="G203" t="s">
        <v>145</v>
      </c>
      <c r="H203">
        <v>15795</v>
      </c>
      <c r="I203" t="s">
        <v>146</v>
      </c>
      <c r="J203">
        <v>1E-3</v>
      </c>
      <c r="K203" t="s">
        <v>3</v>
      </c>
      <c r="L203">
        <v>0.99999970000000005</v>
      </c>
      <c r="M203" t="s">
        <v>2</v>
      </c>
      <c r="N203">
        <v>7.6699000000000003E-3</v>
      </c>
      <c r="O203" t="s">
        <v>6</v>
      </c>
      <c r="P203">
        <v>33</v>
      </c>
      <c r="Q203" t="s">
        <v>0</v>
      </c>
      <c r="R203">
        <v>3601.8</v>
      </c>
      <c r="S203" t="s">
        <v>141</v>
      </c>
      <c r="T203">
        <v>6</v>
      </c>
      <c r="U203" t="s">
        <v>142</v>
      </c>
      <c r="V203">
        <v>195</v>
      </c>
      <c r="W203" t="s">
        <v>140</v>
      </c>
      <c r="X203">
        <v>499228</v>
      </c>
      <c r="Y203" t="s">
        <v>1</v>
      </c>
      <c r="Z203" t="s">
        <v>2527</v>
      </c>
      <c r="AA203" t="s">
        <v>151</v>
      </c>
      <c r="AB203" s="12" t="s">
        <v>2528</v>
      </c>
      <c r="AC203" t="s">
        <v>424</v>
      </c>
      <c r="AD203" s="5">
        <v>9.9999999999999998E-17</v>
      </c>
      <c r="AE203" t="s">
        <v>5</v>
      </c>
      <c r="AF203">
        <v>0.99999967000000001</v>
      </c>
      <c r="AG203" t="s">
        <v>4</v>
      </c>
      <c r="AH203">
        <v>7.6249300000000002E-3</v>
      </c>
    </row>
    <row r="204" spans="1:34" x14ac:dyDescent="0.25">
      <c r="A204" t="str">
        <f t="shared" si="3"/>
        <v>feynman_test_5_15795</v>
      </c>
      <c r="B204" t="s">
        <v>83</v>
      </c>
      <c r="C204" t="s">
        <v>143</v>
      </c>
      <c r="D204">
        <v>3600</v>
      </c>
      <c r="E204" t="s">
        <v>144</v>
      </c>
      <c r="F204">
        <v>1000000</v>
      </c>
      <c r="G204" t="s">
        <v>145</v>
      </c>
      <c r="H204">
        <v>15795</v>
      </c>
      <c r="I204" t="s">
        <v>146</v>
      </c>
      <c r="J204">
        <v>1E-3</v>
      </c>
      <c r="K204" t="s">
        <v>3</v>
      </c>
      <c r="L204">
        <v>1</v>
      </c>
      <c r="M204" t="s">
        <v>2</v>
      </c>
      <c r="N204">
        <v>0</v>
      </c>
      <c r="O204" t="s">
        <v>6</v>
      </c>
      <c r="P204">
        <v>16</v>
      </c>
      <c r="Q204" t="s">
        <v>0</v>
      </c>
      <c r="R204">
        <v>2578.5</v>
      </c>
      <c r="S204" t="s">
        <v>141</v>
      </c>
      <c r="T204">
        <v>4</v>
      </c>
      <c r="U204" t="s">
        <v>142</v>
      </c>
      <c r="V204">
        <v>111</v>
      </c>
      <c r="W204" t="s">
        <v>140</v>
      </c>
      <c r="X204">
        <v>311405</v>
      </c>
      <c r="Y204" t="s">
        <v>1</v>
      </c>
      <c r="Z204" t="s">
        <v>2529</v>
      </c>
      <c r="AA204" t="s">
        <v>151</v>
      </c>
      <c r="AB204" s="12" t="s">
        <v>2530</v>
      </c>
      <c r="AC204" t="s">
        <v>424</v>
      </c>
      <c r="AD204" s="5">
        <v>9.9999999999999998E-17</v>
      </c>
      <c r="AE204" t="s">
        <v>5</v>
      </c>
      <c r="AF204">
        <v>1</v>
      </c>
      <c r="AG204" t="s">
        <v>4</v>
      </c>
      <c r="AH204">
        <v>0</v>
      </c>
    </row>
    <row r="205" spans="1:34" x14ac:dyDescent="0.25">
      <c r="A205" t="str">
        <f t="shared" si="3"/>
        <v>feynman_I_15_10_15795</v>
      </c>
      <c r="B205" t="s">
        <v>44</v>
      </c>
      <c r="C205" t="s">
        <v>143</v>
      </c>
      <c r="D205">
        <v>3600</v>
      </c>
      <c r="E205" t="s">
        <v>144</v>
      </c>
      <c r="F205">
        <v>1000000</v>
      </c>
      <c r="G205" t="s">
        <v>145</v>
      </c>
      <c r="H205">
        <v>15795</v>
      </c>
      <c r="I205" t="s">
        <v>146</v>
      </c>
      <c r="J205">
        <v>1E-3</v>
      </c>
      <c r="K205" t="s">
        <v>3</v>
      </c>
      <c r="L205">
        <v>0.99998969999999998</v>
      </c>
      <c r="M205" t="s">
        <v>2</v>
      </c>
      <c r="N205">
        <v>6.7615000000000001E-3</v>
      </c>
      <c r="O205" t="s">
        <v>6</v>
      </c>
      <c r="P205">
        <v>18</v>
      </c>
      <c r="Q205" t="s">
        <v>0</v>
      </c>
      <c r="R205">
        <v>3600.2</v>
      </c>
      <c r="S205" t="s">
        <v>141</v>
      </c>
      <c r="T205">
        <v>5</v>
      </c>
      <c r="U205" t="s">
        <v>142</v>
      </c>
      <c r="V205">
        <v>395</v>
      </c>
      <c r="W205" t="s">
        <v>140</v>
      </c>
      <c r="X205">
        <v>554371</v>
      </c>
      <c r="Y205" t="s">
        <v>1</v>
      </c>
      <c r="Z205" t="s">
        <v>2531</v>
      </c>
      <c r="AA205" t="s">
        <v>151</v>
      </c>
      <c r="AB205" s="12" t="s">
        <v>2532</v>
      </c>
      <c r="AC205" t="s">
        <v>424</v>
      </c>
      <c r="AD205" s="5">
        <v>9.9999999999999998E-17</v>
      </c>
      <c r="AE205" t="s">
        <v>5</v>
      </c>
      <c r="AF205">
        <v>0.99999185000000002</v>
      </c>
      <c r="AG205" t="s">
        <v>4</v>
      </c>
      <c r="AH205">
        <v>6.0192400000000004E-3</v>
      </c>
    </row>
    <row r="206" spans="1:34" x14ac:dyDescent="0.25">
      <c r="A206" t="str">
        <f t="shared" si="3"/>
        <v>feynman_I_18_4_15795</v>
      </c>
      <c r="B206" t="s">
        <v>74</v>
      </c>
      <c r="C206" t="s">
        <v>143</v>
      </c>
      <c r="D206">
        <v>3600</v>
      </c>
      <c r="E206" t="s">
        <v>144</v>
      </c>
      <c r="F206">
        <v>1000000</v>
      </c>
      <c r="G206" t="s">
        <v>145</v>
      </c>
      <c r="H206">
        <v>15795</v>
      </c>
      <c r="I206" t="s">
        <v>146</v>
      </c>
      <c r="J206">
        <v>1E-3</v>
      </c>
      <c r="K206" t="s">
        <v>3</v>
      </c>
      <c r="L206">
        <v>0.98997040000000003</v>
      </c>
      <c r="M206" t="s">
        <v>2</v>
      </c>
      <c r="N206">
        <v>8.5079100000000005E-2</v>
      </c>
      <c r="O206" t="s">
        <v>6</v>
      </c>
      <c r="P206">
        <v>32</v>
      </c>
      <c r="Q206" t="s">
        <v>0</v>
      </c>
      <c r="R206">
        <v>3600.2</v>
      </c>
      <c r="S206" t="s">
        <v>141</v>
      </c>
      <c r="T206">
        <v>10</v>
      </c>
      <c r="U206" t="s">
        <v>142</v>
      </c>
      <c r="V206">
        <v>200</v>
      </c>
      <c r="W206" t="s">
        <v>140</v>
      </c>
      <c r="X206">
        <v>422153</v>
      </c>
      <c r="Y206" t="s">
        <v>1</v>
      </c>
      <c r="Z206" t="s">
        <v>2533</v>
      </c>
      <c r="AA206" t="s">
        <v>151</v>
      </c>
      <c r="AB206" s="12" t="s">
        <v>2534</v>
      </c>
      <c r="AC206" t="s">
        <v>424</v>
      </c>
      <c r="AD206" s="5">
        <v>9.9999999999999998E-17</v>
      </c>
      <c r="AE206" t="s">
        <v>5</v>
      </c>
      <c r="AF206">
        <v>0.99010259</v>
      </c>
      <c r="AG206" t="s">
        <v>4</v>
      </c>
      <c r="AH206">
        <v>8.4641809999999998E-2</v>
      </c>
    </row>
    <row r="207" spans="1:34" x14ac:dyDescent="0.25">
      <c r="A207" t="str">
        <f t="shared" si="3"/>
        <v>feynman_II_6_15b_15795</v>
      </c>
      <c r="B207" t="s">
        <v>104</v>
      </c>
      <c r="C207" t="s">
        <v>143</v>
      </c>
      <c r="D207">
        <v>3600</v>
      </c>
      <c r="E207" t="s">
        <v>144</v>
      </c>
      <c r="F207">
        <v>1000000</v>
      </c>
      <c r="G207" t="s">
        <v>145</v>
      </c>
      <c r="H207">
        <v>15795</v>
      </c>
      <c r="I207" t="s">
        <v>146</v>
      </c>
      <c r="J207">
        <v>1E-3</v>
      </c>
      <c r="K207" t="s">
        <v>3</v>
      </c>
      <c r="L207">
        <v>0.95557210000000004</v>
      </c>
      <c r="M207" t="s">
        <v>2</v>
      </c>
      <c r="N207">
        <v>6.2598999999999997E-3</v>
      </c>
      <c r="O207" t="s">
        <v>6</v>
      </c>
      <c r="P207">
        <v>50</v>
      </c>
      <c r="Q207" t="s">
        <v>0</v>
      </c>
      <c r="R207">
        <v>3602.3</v>
      </c>
      <c r="S207" t="s">
        <v>141</v>
      </c>
      <c r="T207">
        <v>6</v>
      </c>
      <c r="U207" t="s">
        <v>142</v>
      </c>
      <c r="V207">
        <v>144</v>
      </c>
      <c r="W207" t="s">
        <v>140</v>
      </c>
      <c r="X207">
        <v>469931</v>
      </c>
      <c r="Y207" t="s">
        <v>1</v>
      </c>
      <c r="Z207" t="s">
        <v>2535</v>
      </c>
      <c r="AA207" t="s">
        <v>151</v>
      </c>
      <c r="AB207" s="12" t="s">
        <v>2536</v>
      </c>
      <c r="AC207" t="s">
        <v>424</v>
      </c>
      <c r="AD207" s="5">
        <v>9.9999999999999998E-17</v>
      </c>
      <c r="AE207" t="s">
        <v>5</v>
      </c>
      <c r="AF207">
        <v>0.95583675999999995</v>
      </c>
      <c r="AG207" t="s">
        <v>4</v>
      </c>
      <c r="AH207">
        <v>6.3473399999999999E-3</v>
      </c>
    </row>
    <row r="208" spans="1:34" x14ac:dyDescent="0.25">
      <c r="A208" t="str">
        <f t="shared" si="3"/>
        <v>feynman_II_11_20_15795</v>
      </c>
      <c r="B208" t="s">
        <v>111</v>
      </c>
      <c r="C208" t="s">
        <v>143</v>
      </c>
      <c r="D208">
        <v>3600</v>
      </c>
      <c r="E208" t="s">
        <v>144</v>
      </c>
      <c r="F208">
        <v>1000000</v>
      </c>
      <c r="G208" t="s">
        <v>145</v>
      </c>
      <c r="H208">
        <v>15795</v>
      </c>
      <c r="I208" t="s">
        <v>146</v>
      </c>
      <c r="J208">
        <v>1E-3</v>
      </c>
      <c r="K208" t="s">
        <v>3</v>
      </c>
      <c r="L208">
        <v>1</v>
      </c>
      <c r="M208" t="s">
        <v>2</v>
      </c>
      <c r="N208">
        <v>9.9999999999999995E-8</v>
      </c>
      <c r="O208" t="s">
        <v>6</v>
      </c>
      <c r="P208">
        <v>13</v>
      </c>
      <c r="Q208" t="s">
        <v>0</v>
      </c>
      <c r="R208">
        <v>2736.7</v>
      </c>
      <c r="S208" t="s">
        <v>141</v>
      </c>
      <c r="T208">
        <v>4</v>
      </c>
      <c r="U208" t="s">
        <v>142</v>
      </c>
      <c r="V208">
        <v>118</v>
      </c>
      <c r="W208" t="s">
        <v>140</v>
      </c>
      <c r="X208">
        <v>340466</v>
      </c>
      <c r="Y208" t="s">
        <v>1</v>
      </c>
      <c r="Z208" t="s">
        <v>2537</v>
      </c>
      <c r="AA208" t="s">
        <v>151</v>
      </c>
      <c r="AB208" s="12" t="s">
        <v>2538</v>
      </c>
      <c r="AC208" t="s">
        <v>424</v>
      </c>
      <c r="AD208" s="5">
        <v>9.9999999999999998E-17</v>
      </c>
      <c r="AE208" t="s">
        <v>5</v>
      </c>
      <c r="AF208">
        <v>1</v>
      </c>
      <c r="AG208" t="s">
        <v>4</v>
      </c>
      <c r="AH208">
        <v>8.9999999999999999E-8</v>
      </c>
    </row>
    <row r="209" spans="1:34" x14ac:dyDescent="0.25">
      <c r="A209" t="str">
        <f t="shared" si="3"/>
        <v>feynman_test_4_15795</v>
      </c>
      <c r="B209" t="s">
        <v>106</v>
      </c>
      <c r="C209" t="s">
        <v>143</v>
      </c>
      <c r="D209">
        <v>3600</v>
      </c>
      <c r="E209" t="s">
        <v>144</v>
      </c>
      <c r="F209">
        <v>1000000</v>
      </c>
      <c r="G209" t="s">
        <v>145</v>
      </c>
      <c r="H209">
        <v>15795</v>
      </c>
      <c r="I209" t="s">
        <v>146</v>
      </c>
      <c r="J209">
        <v>1E-3</v>
      </c>
      <c r="K209" t="s">
        <v>3</v>
      </c>
      <c r="L209">
        <v>0.99889070000000002</v>
      </c>
      <c r="M209" t="s">
        <v>2</v>
      </c>
      <c r="N209">
        <v>1.6572E-2</v>
      </c>
      <c r="O209" t="s">
        <v>6</v>
      </c>
      <c r="P209">
        <v>26</v>
      </c>
      <c r="Q209" t="s">
        <v>0</v>
      </c>
      <c r="R209">
        <v>3601.4</v>
      </c>
      <c r="S209" t="s">
        <v>141</v>
      </c>
      <c r="T209">
        <v>2</v>
      </c>
      <c r="U209" t="s">
        <v>142</v>
      </c>
      <c r="V209">
        <v>242</v>
      </c>
      <c r="W209" t="s">
        <v>140</v>
      </c>
      <c r="X209">
        <v>531640</v>
      </c>
      <c r="Y209" t="s">
        <v>1</v>
      </c>
      <c r="Z209" t="s">
        <v>2539</v>
      </c>
      <c r="AA209" t="s">
        <v>151</v>
      </c>
      <c r="AB209" s="12" t="s">
        <v>2540</v>
      </c>
      <c r="AC209" t="s">
        <v>424</v>
      </c>
      <c r="AD209" s="5">
        <v>9.9999999999999998E-17</v>
      </c>
      <c r="AE209" t="s">
        <v>5</v>
      </c>
      <c r="AF209">
        <v>0.99867859999999997</v>
      </c>
      <c r="AG209" t="s">
        <v>4</v>
      </c>
      <c r="AH209">
        <v>1.8082270000000001E-2</v>
      </c>
    </row>
    <row r="210" spans="1:34" x14ac:dyDescent="0.25">
      <c r="A210" t="str">
        <f t="shared" si="3"/>
        <v>feynman_I_6_2a_23654</v>
      </c>
      <c r="B210" t="s">
        <v>21</v>
      </c>
      <c r="C210" t="s">
        <v>143</v>
      </c>
      <c r="D210">
        <v>3600</v>
      </c>
      <c r="E210" t="s">
        <v>144</v>
      </c>
      <c r="F210">
        <v>1000000</v>
      </c>
      <c r="G210" t="s">
        <v>145</v>
      </c>
      <c r="H210">
        <v>23654</v>
      </c>
      <c r="I210" t="s">
        <v>146</v>
      </c>
      <c r="J210">
        <v>1E-3</v>
      </c>
      <c r="K210" t="s">
        <v>3</v>
      </c>
      <c r="L210">
        <v>0.99980000000000002</v>
      </c>
      <c r="M210" t="s">
        <v>2</v>
      </c>
      <c r="N210">
        <v>9.8959999999999998E-4</v>
      </c>
      <c r="O210" t="s">
        <v>6</v>
      </c>
      <c r="P210">
        <v>9</v>
      </c>
      <c r="Q210" t="s">
        <v>0</v>
      </c>
      <c r="R210">
        <v>3600.6</v>
      </c>
      <c r="S210" t="s">
        <v>141</v>
      </c>
      <c r="T210">
        <v>25</v>
      </c>
      <c r="U210" t="s">
        <v>142</v>
      </c>
      <c r="V210">
        <v>1297</v>
      </c>
      <c r="W210" t="s">
        <v>140</v>
      </c>
      <c r="X210">
        <v>544289</v>
      </c>
      <c r="Y210" t="s">
        <v>1</v>
      </c>
      <c r="Z210" t="s">
        <v>2541</v>
      </c>
      <c r="AA210" t="s">
        <v>151</v>
      </c>
      <c r="AB210" s="12" t="s">
        <v>2542</v>
      </c>
      <c r="AC210" t="s">
        <v>424</v>
      </c>
      <c r="AD210" s="5">
        <v>9.9999999999999998E-17</v>
      </c>
      <c r="AE210" t="s">
        <v>5</v>
      </c>
      <c r="AF210">
        <v>0.99980108000000001</v>
      </c>
      <c r="AG210" t="s">
        <v>4</v>
      </c>
      <c r="AH210">
        <v>9.908199999999999E-4</v>
      </c>
    </row>
    <row r="211" spans="1:34" x14ac:dyDescent="0.25">
      <c r="A211" t="str">
        <f t="shared" si="3"/>
        <v>feynman_II_8_31_15795</v>
      </c>
      <c r="B211" t="s">
        <v>31</v>
      </c>
      <c r="C211" t="s">
        <v>143</v>
      </c>
      <c r="D211">
        <v>3600</v>
      </c>
      <c r="E211" t="s">
        <v>144</v>
      </c>
      <c r="F211">
        <v>1000000</v>
      </c>
      <c r="G211" t="s">
        <v>145</v>
      </c>
      <c r="H211">
        <v>15795</v>
      </c>
      <c r="I211" t="s">
        <v>146</v>
      </c>
      <c r="J211">
        <v>1E-3</v>
      </c>
      <c r="K211" t="s">
        <v>3</v>
      </c>
      <c r="L211">
        <v>1</v>
      </c>
      <c r="M211" t="s">
        <v>2</v>
      </c>
      <c r="N211">
        <v>0</v>
      </c>
      <c r="O211" t="s">
        <v>6</v>
      </c>
      <c r="P211">
        <v>6</v>
      </c>
      <c r="Q211" t="s">
        <v>0</v>
      </c>
      <c r="R211">
        <v>4.7</v>
      </c>
      <c r="S211" t="s">
        <v>141</v>
      </c>
      <c r="T211">
        <v>1</v>
      </c>
      <c r="U211" t="s">
        <v>142</v>
      </c>
      <c r="V211">
        <v>3</v>
      </c>
      <c r="W211" t="s">
        <v>140</v>
      </c>
      <c r="X211">
        <v>1040</v>
      </c>
      <c r="Y211" t="s">
        <v>1</v>
      </c>
      <c r="Z211" t="s">
        <v>154</v>
      </c>
      <c r="AA211" t="s">
        <v>151</v>
      </c>
      <c r="AB211" s="12" t="s">
        <v>407</v>
      </c>
      <c r="AC211" t="s">
        <v>424</v>
      </c>
      <c r="AD211" s="5">
        <v>9.9999999999999998E-17</v>
      </c>
      <c r="AE211" t="s">
        <v>5</v>
      </c>
      <c r="AF211">
        <v>1</v>
      </c>
      <c r="AG211" t="s">
        <v>4</v>
      </c>
      <c r="AH211">
        <v>0</v>
      </c>
    </row>
    <row r="212" spans="1:34" x14ac:dyDescent="0.25">
      <c r="A212" t="str">
        <f t="shared" si="3"/>
        <v>feynman_I_18_12_15795</v>
      </c>
      <c r="B212" t="s">
        <v>67</v>
      </c>
      <c r="C212" t="s">
        <v>143</v>
      </c>
      <c r="D212">
        <v>3600</v>
      </c>
      <c r="E212" t="s">
        <v>144</v>
      </c>
      <c r="F212">
        <v>1000000</v>
      </c>
      <c r="G212" t="s">
        <v>145</v>
      </c>
      <c r="H212">
        <v>15795</v>
      </c>
      <c r="I212" t="s">
        <v>146</v>
      </c>
      <c r="J212">
        <v>1E-3</v>
      </c>
      <c r="K212" t="s">
        <v>3</v>
      </c>
      <c r="L212">
        <v>1</v>
      </c>
      <c r="M212" t="s">
        <v>2</v>
      </c>
      <c r="N212">
        <v>0</v>
      </c>
      <c r="O212" t="s">
        <v>6</v>
      </c>
      <c r="P212">
        <v>5</v>
      </c>
      <c r="Q212" t="s">
        <v>0</v>
      </c>
      <c r="R212">
        <v>10.8</v>
      </c>
      <c r="S212" t="s">
        <v>141</v>
      </c>
      <c r="T212">
        <v>1</v>
      </c>
      <c r="U212" t="s">
        <v>142</v>
      </c>
      <c r="V212">
        <v>4</v>
      </c>
      <c r="W212" t="s">
        <v>140</v>
      </c>
      <c r="X212">
        <v>2272</v>
      </c>
      <c r="Y212" t="s">
        <v>1</v>
      </c>
      <c r="Z212" t="s">
        <v>2352</v>
      </c>
      <c r="AA212" t="s">
        <v>151</v>
      </c>
      <c r="AB212" s="12" t="s">
        <v>410</v>
      </c>
      <c r="AC212" t="s">
        <v>424</v>
      </c>
      <c r="AD212" s="5">
        <v>9.9999999999999998E-17</v>
      </c>
      <c r="AE212" t="s">
        <v>5</v>
      </c>
      <c r="AF212">
        <v>1</v>
      </c>
      <c r="AG212" t="s">
        <v>4</v>
      </c>
      <c r="AH212">
        <v>0</v>
      </c>
    </row>
    <row r="213" spans="1:34" x14ac:dyDescent="0.25">
      <c r="A213" t="str">
        <f t="shared" si="3"/>
        <v>feynman_III_21_20_15795</v>
      </c>
      <c r="B213" t="s">
        <v>98</v>
      </c>
      <c r="C213" t="s">
        <v>143</v>
      </c>
      <c r="D213">
        <v>3600</v>
      </c>
      <c r="E213" t="s">
        <v>144</v>
      </c>
      <c r="F213">
        <v>1000000</v>
      </c>
      <c r="G213" t="s">
        <v>145</v>
      </c>
      <c r="H213">
        <v>15795</v>
      </c>
      <c r="I213" t="s">
        <v>146</v>
      </c>
      <c r="J213">
        <v>1E-3</v>
      </c>
      <c r="K213" t="s">
        <v>3</v>
      </c>
      <c r="L213">
        <v>1</v>
      </c>
      <c r="M213" t="s">
        <v>2</v>
      </c>
      <c r="N213">
        <v>0</v>
      </c>
      <c r="O213" t="s">
        <v>6</v>
      </c>
      <c r="P213">
        <v>8</v>
      </c>
      <c r="Q213" t="s">
        <v>0</v>
      </c>
      <c r="R213">
        <v>12.4</v>
      </c>
      <c r="S213" t="s">
        <v>141</v>
      </c>
      <c r="T213">
        <v>1</v>
      </c>
      <c r="U213" t="s">
        <v>142</v>
      </c>
      <c r="V213">
        <v>4</v>
      </c>
      <c r="W213" t="s">
        <v>140</v>
      </c>
      <c r="X213">
        <v>2570</v>
      </c>
      <c r="Y213" t="s">
        <v>1</v>
      </c>
      <c r="Z213" t="s">
        <v>159</v>
      </c>
      <c r="AA213" t="s">
        <v>151</v>
      </c>
      <c r="AB213" s="12" t="s">
        <v>3433</v>
      </c>
      <c r="AC213" t="s">
        <v>424</v>
      </c>
      <c r="AD213" s="5">
        <v>9.9999999999999998E-17</v>
      </c>
      <c r="AE213" t="s">
        <v>5</v>
      </c>
      <c r="AF213">
        <v>1</v>
      </c>
      <c r="AG213" t="s">
        <v>4</v>
      </c>
      <c r="AH213">
        <v>0</v>
      </c>
    </row>
    <row r="214" spans="1:34" x14ac:dyDescent="0.25">
      <c r="A214" t="str">
        <f t="shared" si="3"/>
        <v>feynman_II_34_29b_15795</v>
      </c>
      <c r="B214" t="s">
        <v>122</v>
      </c>
      <c r="C214" t="s">
        <v>143</v>
      </c>
      <c r="D214">
        <v>3600</v>
      </c>
      <c r="E214" t="s">
        <v>144</v>
      </c>
      <c r="F214">
        <v>1000000</v>
      </c>
      <c r="G214" t="s">
        <v>145</v>
      </c>
      <c r="H214">
        <v>15795</v>
      </c>
      <c r="I214" t="s">
        <v>146</v>
      </c>
      <c r="J214">
        <v>1E-3</v>
      </c>
      <c r="K214" t="s">
        <v>3</v>
      </c>
      <c r="L214">
        <v>1</v>
      </c>
      <c r="M214" t="s">
        <v>2</v>
      </c>
      <c r="N214">
        <v>9.9999999999999995E-8</v>
      </c>
      <c r="O214" t="s">
        <v>6</v>
      </c>
      <c r="P214">
        <v>9</v>
      </c>
      <c r="Q214" t="s">
        <v>0</v>
      </c>
      <c r="R214">
        <v>21.9</v>
      </c>
      <c r="S214" t="s">
        <v>141</v>
      </c>
      <c r="T214">
        <v>1</v>
      </c>
      <c r="U214" t="s">
        <v>142</v>
      </c>
      <c r="V214">
        <v>5</v>
      </c>
      <c r="W214" t="s">
        <v>140</v>
      </c>
      <c r="X214">
        <v>4267</v>
      </c>
      <c r="Y214" t="s">
        <v>1</v>
      </c>
      <c r="Z214" t="s">
        <v>2366</v>
      </c>
      <c r="AA214" t="s">
        <v>151</v>
      </c>
      <c r="AB214" s="12" t="s">
        <v>2367</v>
      </c>
      <c r="AC214" t="s">
        <v>424</v>
      </c>
      <c r="AD214" s="5">
        <v>9.9999999999999998E-17</v>
      </c>
      <c r="AE214" t="s">
        <v>5</v>
      </c>
      <c r="AF214">
        <v>1</v>
      </c>
      <c r="AG214" t="s">
        <v>4</v>
      </c>
      <c r="AH214">
        <v>1.3E-7</v>
      </c>
    </row>
    <row r="215" spans="1:34" x14ac:dyDescent="0.25">
      <c r="A215" t="str">
        <f t="shared" si="3"/>
        <v>feynman_II_35_18_15795</v>
      </c>
      <c r="B215" t="s">
        <v>109</v>
      </c>
      <c r="C215" t="s">
        <v>143</v>
      </c>
      <c r="D215">
        <v>3600</v>
      </c>
      <c r="E215" t="s">
        <v>144</v>
      </c>
      <c r="F215">
        <v>1000000</v>
      </c>
      <c r="G215" t="s">
        <v>145</v>
      </c>
      <c r="H215">
        <v>15795</v>
      </c>
      <c r="I215" t="s">
        <v>146</v>
      </c>
      <c r="J215">
        <v>1E-3</v>
      </c>
      <c r="K215" t="s">
        <v>3</v>
      </c>
      <c r="L215">
        <v>0.98065250000000004</v>
      </c>
      <c r="M215" t="s">
        <v>2</v>
      </c>
      <c r="N215">
        <v>4.4135000000000001E-2</v>
      </c>
      <c r="O215" t="s">
        <v>6</v>
      </c>
      <c r="P215">
        <v>19</v>
      </c>
      <c r="Q215" t="s">
        <v>0</v>
      </c>
      <c r="R215">
        <v>3601.8</v>
      </c>
      <c r="S215" t="s">
        <v>141</v>
      </c>
      <c r="T215">
        <v>12</v>
      </c>
      <c r="U215" t="s">
        <v>142</v>
      </c>
      <c r="V215">
        <v>221</v>
      </c>
      <c r="W215" t="s">
        <v>140</v>
      </c>
      <c r="X215">
        <v>475616</v>
      </c>
      <c r="Y215" t="s">
        <v>1</v>
      </c>
      <c r="Z215" t="s">
        <v>2543</v>
      </c>
      <c r="AA215" t="s">
        <v>151</v>
      </c>
      <c r="AB215" s="12" t="s">
        <v>2544</v>
      </c>
      <c r="AC215" t="s">
        <v>424</v>
      </c>
      <c r="AD215" s="5">
        <v>9.9999999999999998E-17</v>
      </c>
      <c r="AE215" t="s">
        <v>5</v>
      </c>
      <c r="AF215">
        <v>0.98118910000000004</v>
      </c>
      <c r="AG215" t="s">
        <v>4</v>
      </c>
      <c r="AH215">
        <v>4.3285369999999997E-2</v>
      </c>
    </row>
    <row r="216" spans="1:34" x14ac:dyDescent="0.25">
      <c r="A216" t="str">
        <f t="shared" si="3"/>
        <v>feynman_II_35_21_15795</v>
      </c>
      <c r="B216" t="s">
        <v>110</v>
      </c>
      <c r="C216" t="s">
        <v>143</v>
      </c>
      <c r="D216">
        <v>3600</v>
      </c>
      <c r="E216" t="s">
        <v>144</v>
      </c>
      <c r="F216">
        <v>1000000</v>
      </c>
      <c r="G216" t="s">
        <v>145</v>
      </c>
      <c r="H216">
        <v>15795</v>
      </c>
      <c r="I216" t="s">
        <v>146</v>
      </c>
      <c r="J216">
        <v>1E-3</v>
      </c>
      <c r="K216" t="s">
        <v>3</v>
      </c>
      <c r="L216">
        <v>0.9975427</v>
      </c>
      <c r="M216" t="s">
        <v>2</v>
      </c>
      <c r="N216">
        <v>0.24975910000000001</v>
      </c>
      <c r="O216" t="s">
        <v>6</v>
      </c>
      <c r="P216">
        <v>31</v>
      </c>
      <c r="Q216" t="s">
        <v>0</v>
      </c>
      <c r="R216">
        <v>3600.5</v>
      </c>
      <c r="S216" t="s">
        <v>141</v>
      </c>
      <c r="T216">
        <v>5</v>
      </c>
      <c r="U216" t="s">
        <v>142</v>
      </c>
      <c r="V216">
        <v>172</v>
      </c>
      <c r="W216" t="s">
        <v>140</v>
      </c>
      <c r="X216">
        <v>475618</v>
      </c>
      <c r="Y216" t="s">
        <v>1</v>
      </c>
      <c r="Z216" t="s">
        <v>2545</v>
      </c>
      <c r="AA216" t="s">
        <v>151</v>
      </c>
      <c r="AB216" s="12" t="s">
        <v>2546</v>
      </c>
      <c r="AC216" t="s">
        <v>424</v>
      </c>
      <c r="AD216" s="5">
        <v>9.9999999999999998E-17</v>
      </c>
      <c r="AE216" t="s">
        <v>5</v>
      </c>
      <c r="AF216">
        <v>0.99759140999999996</v>
      </c>
      <c r="AG216" t="s">
        <v>4</v>
      </c>
      <c r="AH216">
        <v>0.24724392000000001</v>
      </c>
    </row>
    <row r="217" spans="1:34" x14ac:dyDescent="0.25">
      <c r="A217" t="str">
        <f t="shared" si="3"/>
        <v>feynman_I_15_3x_15795</v>
      </c>
      <c r="B217" t="s">
        <v>82</v>
      </c>
      <c r="C217" t="s">
        <v>143</v>
      </c>
      <c r="D217">
        <v>3600</v>
      </c>
      <c r="E217" t="s">
        <v>144</v>
      </c>
      <c r="F217">
        <v>1000000</v>
      </c>
      <c r="G217" t="s">
        <v>145</v>
      </c>
      <c r="H217">
        <v>15795</v>
      </c>
      <c r="I217" t="s">
        <v>146</v>
      </c>
      <c r="J217">
        <v>1E-3</v>
      </c>
      <c r="K217" t="s">
        <v>3</v>
      </c>
      <c r="L217">
        <v>0.99980469999999999</v>
      </c>
      <c r="M217" t="s">
        <v>2</v>
      </c>
      <c r="N217">
        <v>2.2384999999999999E-2</v>
      </c>
      <c r="O217" t="s">
        <v>6</v>
      </c>
      <c r="P217">
        <v>25</v>
      </c>
      <c r="Q217" t="s">
        <v>0</v>
      </c>
      <c r="R217">
        <v>3600.3</v>
      </c>
      <c r="S217" t="s">
        <v>141</v>
      </c>
      <c r="T217">
        <v>5</v>
      </c>
      <c r="U217" t="s">
        <v>142</v>
      </c>
      <c r="V217">
        <v>222</v>
      </c>
      <c r="W217" t="s">
        <v>140</v>
      </c>
      <c r="X217">
        <v>476274</v>
      </c>
      <c r="Y217" t="s">
        <v>1</v>
      </c>
      <c r="Z217" t="s">
        <v>2547</v>
      </c>
      <c r="AA217" t="s">
        <v>151</v>
      </c>
      <c r="AB217" s="12" t="s">
        <v>3449</v>
      </c>
      <c r="AC217" t="s">
        <v>424</v>
      </c>
      <c r="AD217" s="5">
        <v>9.9999999999999998E-17</v>
      </c>
      <c r="AE217" t="s">
        <v>5</v>
      </c>
      <c r="AF217">
        <v>0.99980102999999998</v>
      </c>
      <c r="AG217" t="s">
        <v>4</v>
      </c>
      <c r="AH217">
        <v>2.2699770000000001E-2</v>
      </c>
    </row>
    <row r="218" spans="1:34" x14ac:dyDescent="0.25">
      <c r="A218" t="str">
        <f t="shared" si="3"/>
        <v>strogatz_barmag2_15795</v>
      </c>
      <c r="B218" t="s">
        <v>13</v>
      </c>
      <c r="C218" t="s">
        <v>143</v>
      </c>
      <c r="D218">
        <v>3600</v>
      </c>
      <c r="E218" t="s">
        <v>144</v>
      </c>
      <c r="F218">
        <v>1000000</v>
      </c>
      <c r="G218" t="s">
        <v>145</v>
      </c>
      <c r="H218">
        <v>15795</v>
      </c>
      <c r="I218" t="s">
        <v>146</v>
      </c>
      <c r="J218">
        <v>1E-3</v>
      </c>
      <c r="K218" t="s">
        <v>3</v>
      </c>
      <c r="L218">
        <v>1</v>
      </c>
      <c r="M218" t="s">
        <v>2</v>
      </c>
      <c r="N218">
        <v>0</v>
      </c>
      <c r="O218" t="s">
        <v>6</v>
      </c>
      <c r="P218">
        <v>13</v>
      </c>
      <c r="Q218" t="s">
        <v>0</v>
      </c>
      <c r="R218">
        <v>910.1</v>
      </c>
      <c r="S218" t="s">
        <v>141</v>
      </c>
      <c r="T218">
        <v>5</v>
      </c>
      <c r="U218" t="s">
        <v>142</v>
      </c>
      <c r="V218">
        <v>286</v>
      </c>
      <c r="W218" t="s">
        <v>140</v>
      </c>
      <c r="X218">
        <v>417377</v>
      </c>
      <c r="Y218" t="s">
        <v>1</v>
      </c>
      <c r="Z218" t="s">
        <v>2403</v>
      </c>
      <c r="AA218" t="s">
        <v>151</v>
      </c>
      <c r="AB218" s="12" t="s">
        <v>3440</v>
      </c>
      <c r="AC218" t="s">
        <v>424</v>
      </c>
      <c r="AD218" s="5">
        <v>9.9999999999999998E-17</v>
      </c>
      <c r="AE218" t="s">
        <v>5</v>
      </c>
      <c r="AF218">
        <v>1</v>
      </c>
      <c r="AG218" t="s">
        <v>4</v>
      </c>
      <c r="AH218">
        <v>0</v>
      </c>
    </row>
    <row r="219" spans="1:34" x14ac:dyDescent="0.25">
      <c r="A219" t="str">
        <f t="shared" si="3"/>
        <v>feynman_I_41_16_15795</v>
      </c>
      <c r="B219" t="s">
        <v>114</v>
      </c>
      <c r="C219" t="s">
        <v>143</v>
      </c>
      <c r="D219">
        <v>3600</v>
      </c>
      <c r="E219" t="s">
        <v>144</v>
      </c>
      <c r="F219">
        <v>1000000</v>
      </c>
      <c r="G219" t="s">
        <v>145</v>
      </c>
      <c r="H219">
        <v>15795</v>
      </c>
      <c r="I219" t="s">
        <v>146</v>
      </c>
      <c r="J219">
        <v>1E-3</v>
      </c>
      <c r="K219" t="s">
        <v>3</v>
      </c>
      <c r="L219">
        <v>0.99997179999999997</v>
      </c>
      <c r="M219" t="s">
        <v>2</v>
      </c>
      <c r="N219">
        <v>1.5790999999999999E-2</v>
      </c>
      <c r="O219" t="s">
        <v>6</v>
      </c>
      <c r="P219">
        <v>23</v>
      </c>
      <c r="Q219" t="s">
        <v>0</v>
      </c>
      <c r="R219">
        <v>3600.2</v>
      </c>
      <c r="S219" t="s">
        <v>141</v>
      </c>
      <c r="T219">
        <v>4</v>
      </c>
      <c r="U219" t="s">
        <v>142</v>
      </c>
      <c r="V219">
        <v>270</v>
      </c>
      <c r="W219" t="s">
        <v>140</v>
      </c>
      <c r="X219">
        <v>551852</v>
      </c>
      <c r="Y219" t="s">
        <v>1</v>
      </c>
      <c r="Z219" t="s">
        <v>2548</v>
      </c>
      <c r="AA219" t="s">
        <v>151</v>
      </c>
      <c r="AB219" s="12" t="s">
        <v>2549</v>
      </c>
      <c r="AC219" t="s">
        <v>424</v>
      </c>
      <c r="AD219" s="5">
        <v>9.9999999999999998E-17</v>
      </c>
      <c r="AE219" t="s">
        <v>5</v>
      </c>
      <c r="AF219">
        <v>0.99997219000000004</v>
      </c>
      <c r="AG219" t="s">
        <v>4</v>
      </c>
      <c r="AH219">
        <v>1.6004629999999999E-2</v>
      </c>
    </row>
    <row r="220" spans="1:34" x14ac:dyDescent="0.25">
      <c r="A220" t="str">
        <f t="shared" si="3"/>
        <v>feynman_II_6_11_15795</v>
      </c>
      <c r="B220" t="s">
        <v>105</v>
      </c>
      <c r="C220" t="s">
        <v>143</v>
      </c>
      <c r="D220">
        <v>3600</v>
      </c>
      <c r="E220" t="s">
        <v>144</v>
      </c>
      <c r="F220">
        <v>1000000</v>
      </c>
      <c r="G220" t="s">
        <v>145</v>
      </c>
      <c r="H220">
        <v>15795</v>
      </c>
      <c r="I220" t="s">
        <v>146</v>
      </c>
      <c r="J220">
        <v>1E-3</v>
      </c>
      <c r="K220" t="s">
        <v>3</v>
      </c>
      <c r="L220">
        <v>1</v>
      </c>
      <c r="M220" t="s">
        <v>2</v>
      </c>
      <c r="N220">
        <v>0</v>
      </c>
      <c r="O220" t="s">
        <v>6</v>
      </c>
      <c r="P220">
        <v>11</v>
      </c>
      <c r="Q220" t="s">
        <v>0</v>
      </c>
      <c r="R220">
        <v>808.4</v>
      </c>
      <c r="S220" t="s">
        <v>141</v>
      </c>
      <c r="T220">
        <v>5</v>
      </c>
      <c r="U220" t="s">
        <v>142</v>
      </c>
      <c r="V220">
        <v>64</v>
      </c>
      <c r="W220" t="s">
        <v>140</v>
      </c>
      <c r="X220">
        <v>119140</v>
      </c>
      <c r="Y220" t="s">
        <v>1</v>
      </c>
      <c r="Z220" t="s">
        <v>2404</v>
      </c>
      <c r="AA220" t="s">
        <v>151</v>
      </c>
      <c r="AB220" s="12" t="s">
        <v>2405</v>
      </c>
      <c r="AC220" t="s">
        <v>424</v>
      </c>
      <c r="AD220" s="5">
        <v>9.9999999999999998E-17</v>
      </c>
      <c r="AE220" t="s">
        <v>5</v>
      </c>
      <c r="AF220">
        <v>1</v>
      </c>
      <c r="AG220" t="s">
        <v>4</v>
      </c>
      <c r="AH220">
        <v>0</v>
      </c>
    </row>
    <row r="221" spans="1:34" x14ac:dyDescent="0.25">
      <c r="A221" t="str">
        <f t="shared" si="3"/>
        <v>feynman_I_8_14_15795</v>
      </c>
      <c r="B221" t="s">
        <v>78</v>
      </c>
      <c r="C221" t="s">
        <v>143</v>
      </c>
      <c r="D221">
        <v>3600</v>
      </c>
      <c r="E221" t="s">
        <v>144</v>
      </c>
      <c r="F221">
        <v>1000000</v>
      </c>
      <c r="G221" t="s">
        <v>145</v>
      </c>
      <c r="H221">
        <v>15795</v>
      </c>
      <c r="I221" t="s">
        <v>146</v>
      </c>
      <c r="J221">
        <v>1E-3</v>
      </c>
      <c r="K221" t="s">
        <v>3</v>
      </c>
      <c r="L221">
        <v>0.940859</v>
      </c>
      <c r="M221" t="s">
        <v>2</v>
      </c>
      <c r="N221">
        <v>0.24160760000000001</v>
      </c>
      <c r="O221" t="s">
        <v>6</v>
      </c>
      <c r="P221">
        <v>52</v>
      </c>
      <c r="Q221" t="s">
        <v>0</v>
      </c>
      <c r="R221">
        <v>3602.5</v>
      </c>
      <c r="S221" t="s">
        <v>141</v>
      </c>
      <c r="T221">
        <v>7</v>
      </c>
      <c r="U221" t="s">
        <v>142</v>
      </c>
      <c r="V221">
        <v>141</v>
      </c>
      <c r="W221" t="s">
        <v>140</v>
      </c>
      <c r="X221">
        <v>433558</v>
      </c>
      <c r="Y221" t="s">
        <v>1</v>
      </c>
      <c r="Z221" t="s">
        <v>2550</v>
      </c>
      <c r="AA221" t="s">
        <v>151</v>
      </c>
      <c r="AB221" s="12" t="s">
        <v>2551</v>
      </c>
      <c r="AC221" t="s">
        <v>424</v>
      </c>
      <c r="AD221" s="5">
        <v>9.9999999999999998E-17</v>
      </c>
      <c r="AE221" t="s">
        <v>5</v>
      </c>
      <c r="AF221">
        <v>0.94133986999999997</v>
      </c>
      <c r="AG221" t="s">
        <v>4</v>
      </c>
      <c r="AH221">
        <v>0.24172437999999999</v>
      </c>
    </row>
    <row r="222" spans="1:34" x14ac:dyDescent="0.25">
      <c r="A222" t="str">
        <f t="shared" si="3"/>
        <v>feynman_III_14_14_15795</v>
      </c>
      <c r="B222" t="s">
        <v>108</v>
      </c>
      <c r="C222" t="s">
        <v>143</v>
      </c>
      <c r="D222">
        <v>3600</v>
      </c>
      <c r="E222" t="s">
        <v>144</v>
      </c>
      <c r="F222">
        <v>1000000</v>
      </c>
      <c r="G222" t="s">
        <v>145</v>
      </c>
      <c r="H222">
        <v>15795</v>
      </c>
      <c r="I222" t="s">
        <v>146</v>
      </c>
      <c r="J222">
        <v>1E-3</v>
      </c>
      <c r="K222" t="s">
        <v>3</v>
      </c>
      <c r="L222">
        <v>0.99993120000000002</v>
      </c>
      <c r="M222" t="s">
        <v>2</v>
      </c>
      <c r="N222">
        <v>5.7010100000000001E-2</v>
      </c>
      <c r="O222" t="s">
        <v>6</v>
      </c>
      <c r="P222">
        <v>37</v>
      </c>
      <c r="Q222" t="s">
        <v>0</v>
      </c>
      <c r="R222">
        <v>3604.2</v>
      </c>
      <c r="S222" t="s">
        <v>141</v>
      </c>
      <c r="T222">
        <v>2</v>
      </c>
      <c r="U222" t="s">
        <v>142</v>
      </c>
      <c r="V222">
        <v>117</v>
      </c>
      <c r="W222" t="s">
        <v>140</v>
      </c>
      <c r="X222">
        <v>430323</v>
      </c>
      <c r="Y222" t="s">
        <v>1</v>
      </c>
      <c r="Z222" t="s">
        <v>2552</v>
      </c>
      <c r="AA222" t="s">
        <v>151</v>
      </c>
      <c r="AB222" s="12" t="s">
        <v>2553</v>
      </c>
      <c r="AC222" t="s">
        <v>424</v>
      </c>
      <c r="AD222" s="5">
        <v>9.9999999999999998E-17</v>
      </c>
      <c r="AE222" t="s">
        <v>5</v>
      </c>
      <c r="AF222">
        <v>0.99992988000000005</v>
      </c>
      <c r="AG222" t="s">
        <v>4</v>
      </c>
      <c r="AH222">
        <v>5.8191409999999999E-2</v>
      </c>
    </row>
    <row r="223" spans="1:34" x14ac:dyDescent="0.25">
      <c r="A223" t="str">
        <f t="shared" si="3"/>
        <v>feynman_III_9_52_15795</v>
      </c>
      <c r="B223" t="s">
        <v>130</v>
      </c>
      <c r="C223" t="s">
        <v>143</v>
      </c>
      <c r="D223">
        <v>3600</v>
      </c>
      <c r="E223" t="s">
        <v>144</v>
      </c>
      <c r="F223">
        <v>1000000</v>
      </c>
      <c r="G223" t="s">
        <v>145</v>
      </c>
      <c r="H223">
        <v>15795</v>
      </c>
      <c r="I223" t="s">
        <v>146</v>
      </c>
      <c r="J223">
        <v>1E-3</v>
      </c>
      <c r="K223" t="s">
        <v>3</v>
      </c>
      <c r="L223">
        <v>0.95325570000000004</v>
      </c>
      <c r="M223" t="s">
        <v>2</v>
      </c>
      <c r="N223">
        <v>3.1073005</v>
      </c>
      <c r="O223" t="s">
        <v>6</v>
      </c>
      <c r="P223">
        <v>73</v>
      </c>
      <c r="Q223" t="s">
        <v>0</v>
      </c>
      <c r="R223">
        <v>3604.4</v>
      </c>
      <c r="S223" t="s">
        <v>141</v>
      </c>
      <c r="T223">
        <v>3</v>
      </c>
      <c r="U223" t="s">
        <v>142</v>
      </c>
      <c r="V223">
        <v>56</v>
      </c>
      <c r="W223" t="s">
        <v>140</v>
      </c>
      <c r="X223">
        <v>347645</v>
      </c>
      <c r="Y223" t="s">
        <v>1</v>
      </c>
      <c r="Z223" t="s">
        <v>2554</v>
      </c>
      <c r="AA223" t="s">
        <v>151</v>
      </c>
      <c r="AB223" s="12" t="s">
        <v>2555</v>
      </c>
      <c r="AC223" t="s">
        <v>424</v>
      </c>
      <c r="AD223" s="5">
        <v>9.9999999999999998E-17</v>
      </c>
      <c r="AE223" t="s">
        <v>5</v>
      </c>
      <c r="AF223">
        <v>0.95208393000000002</v>
      </c>
      <c r="AG223" t="s">
        <v>4</v>
      </c>
      <c r="AH223">
        <v>3.12394193</v>
      </c>
    </row>
    <row r="224" spans="1:34" x14ac:dyDescent="0.25">
      <c r="A224" t="str">
        <f t="shared" si="3"/>
        <v>feynman_I_30_3_15795</v>
      </c>
      <c r="B224" t="s">
        <v>53</v>
      </c>
      <c r="C224" t="s">
        <v>143</v>
      </c>
      <c r="D224">
        <v>3600</v>
      </c>
      <c r="E224" t="s">
        <v>144</v>
      </c>
      <c r="F224">
        <v>1000000</v>
      </c>
      <c r="G224" t="s">
        <v>145</v>
      </c>
      <c r="H224">
        <v>15795</v>
      </c>
      <c r="I224" t="s">
        <v>146</v>
      </c>
      <c r="J224">
        <v>1E-3</v>
      </c>
      <c r="K224" t="s">
        <v>3</v>
      </c>
      <c r="L224">
        <v>0.99873710000000004</v>
      </c>
      <c r="M224" t="s">
        <v>2</v>
      </c>
      <c r="N224">
        <v>9.1644600000000007E-2</v>
      </c>
      <c r="O224" t="s">
        <v>6</v>
      </c>
      <c r="P224">
        <v>54</v>
      </c>
      <c r="Q224" t="s">
        <v>0</v>
      </c>
      <c r="R224">
        <v>3601.8</v>
      </c>
      <c r="S224" t="s">
        <v>141</v>
      </c>
      <c r="T224">
        <v>6</v>
      </c>
      <c r="U224" t="s">
        <v>142</v>
      </c>
      <c r="V224">
        <v>153</v>
      </c>
      <c r="W224" t="s">
        <v>140</v>
      </c>
      <c r="X224">
        <v>419673</v>
      </c>
      <c r="Y224" t="s">
        <v>1</v>
      </c>
      <c r="Z224" t="s">
        <v>2556</v>
      </c>
      <c r="AA224" t="s">
        <v>151</v>
      </c>
      <c r="AB224" s="12" t="s">
        <v>2557</v>
      </c>
      <c r="AC224" t="s">
        <v>424</v>
      </c>
      <c r="AD224" s="5">
        <v>9.9999999999999998E-17</v>
      </c>
      <c r="AE224" t="s">
        <v>5</v>
      </c>
      <c r="AF224">
        <v>0.99880285999999996</v>
      </c>
      <c r="AG224" t="s">
        <v>4</v>
      </c>
      <c r="AH224">
        <v>8.8810459999999994E-2</v>
      </c>
    </row>
    <row r="225" spans="1:34" x14ac:dyDescent="0.25">
      <c r="A225" t="str">
        <f t="shared" si="3"/>
        <v>feynman_test_8_15795</v>
      </c>
      <c r="B225" t="s">
        <v>76</v>
      </c>
      <c r="C225" t="s">
        <v>143</v>
      </c>
      <c r="D225">
        <v>3600</v>
      </c>
      <c r="E225" t="s">
        <v>144</v>
      </c>
      <c r="F225">
        <v>1000000</v>
      </c>
      <c r="G225" t="s">
        <v>145</v>
      </c>
      <c r="H225">
        <v>15795</v>
      </c>
      <c r="I225" t="s">
        <v>146</v>
      </c>
      <c r="J225">
        <v>1E-3</v>
      </c>
      <c r="K225" t="s">
        <v>3</v>
      </c>
      <c r="L225">
        <v>0.99571469999999995</v>
      </c>
      <c r="M225" t="s">
        <v>2</v>
      </c>
      <c r="N225">
        <v>2.9443500000000001E-2</v>
      </c>
      <c r="O225" t="s">
        <v>6</v>
      </c>
      <c r="P225">
        <v>25</v>
      </c>
      <c r="Q225" t="s">
        <v>0</v>
      </c>
      <c r="R225">
        <v>3601.5</v>
      </c>
      <c r="S225" t="s">
        <v>141</v>
      </c>
      <c r="T225">
        <v>10</v>
      </c>
      <c r="U225" t="s">
        <v>142</v>
      </c>
      <c r="V225">
        <v>205</v>
      </c>
      <c r="W225" t="s">
        <v>140</v>
      </c>
      <c r="X225">
        <v>483057</v>
      </c>
      <c r="Y225" t="s">
        <v>1</v>
      </c>
      <c r="Z225" t="s">
        <v>2558</v>
      </c>
      <c r="AA225" t="s">
        <v>151</v>
      </c>
      <c r="AB225" s="12" t="s">
        <v>2559</v>
      </c>
      <c r="AC225" t="s">
        <v>424</v>
      </c>
      <c r="AD225" s="5">
        <v>9.9999999999999998E-17</v>
      </c>
      <c r="AE225" t="s">
        <v>5</v>
      </c>
      <c r="AF225">
        <v>0.99565307000000003</v>
      </c>
      <c r="AG225" t="s">
        <v>4</v>
      </c>
      <c r="AH225">
        <v>2.9662089999999999E-2</v>
      </c>
    </row>
    <row r="226" spans="1:34" x14ac:dyDescent="0.25">
      <c r="A226" t="str">
        <f t="shared" si="3"/>
        <v>feynman_test_12_15795</v>
      </c>
      <c r="B226" t="s">
        <v>113</v>
      </c>
      <c r="C226" t="s">
        <v>143</v>
      </c>
      <c r="D226">
        <v>3600</v>
      </c>
      <c r="E226" t="s">
        <v>144</v>
      </c>
      <c r="F226">
        <v>1000000</v>
      </c>
      <c r="G226" t="s">
        <v>145</v>
      </c>
      <c r="H226">
        <v>15795</v>
      </c>
      <c r="I226" t="s">
        <v>146</v>
      </c>
      <c r="J226">
        <v>1E-3</v>
      </c>
      <c r="K226" t="s">
        <v>3</v>
      </c>
      <c r="L226">
        <v>0.99999830000000001</v>
      </c>
      <c r="M226" t="s">
        <v>2</v>
      </c>
      <c r="N226">
        <v>1.8753300000000001E-2</v>
      </c>
      <c r="O226" t="s">
        <v>6</v>
      </c>
      <c r="P226">
        <v>7</v>
      </c>
      <c r="Q226" t="s">
        <v>0</v>
      </c>
      <c r="R226">
        <v>3601.8</v>
      </c>
      <c r="S226" t="s">
        <v>141</v>
      </c>
      <c r="T226">
        <v>3</v>
      </c>
      <c r="U226" t="s">
        <v>142</v>
      </c>
      <c r="V226">
        <v>470</v>
      </c>
      <c r="W226" t="s">
        <v>140</v>
      </c>
      <c r="X226">
        <v>606267</v>
      </c>
      <c r="Y226" t="s">
        <v>1</v>
      </c>
      <c r="Z226" t="s">
        <v>164</v>
      </c>
      <c r="AA226" t="s">
        <v>151</v>
      </c>
      <c r="AB226" s="12" t="s">
        <v>417</v>
      </c>
      <c r="AC226" t="s">
        <v>424</v>
      </c>
      <c r="AD226" s="5">
        <v>9.9999999999999998E-17</v>
      </c>
      <c r="AE226" t="s">
        <v>5</v>
      </c>
      <c r="AF226">
        <v>0.99999839000000001</v>
      </c>
      <c r="AG226" t="s">
        <v>4</v>
      </c>
      <c r="AH226">
        <v>1.870571E-2</v>
      </c>
    </row>
    <row r="227" spans="1:34" x14ac:dyDescent="0.25">
      <c r="A227" t="str">
        <f t="shared" si="3"/>
        <v>feynman_II_11_27_15795</v>
      </c>
      <c r="B227" t="s">
        <v>101</v>
      </c>
      <c r="C227" t="s">
        <v>143</v>
      </c>
      <c r="D227">
        <v>3600</v>
      </c>
      <c r="E227" t="s">
        <v>144</v>
      </c>
      <c r="F227">
        <v>1000000</v>
      </c>
      <c r="G227" t="s">
        <v>145</v>
      </c>
      <c r="H227">
        <v>15795</v>
      </c>
      <c r="I227" t="s">
        <v>146</v>
      </c>
      <c r="J227">
        <v>1E-3</v>
      </c>
      <c r="K227" t="s">
        <v>3</v>
      </c>
      <c r="L227">
        <v>0.99990570000000001</v>
      </c>
      <c r="M227" t="s">
        <v>2</v>
      </c>
      <c r="N227">
        <v>6.8025999999999998E-3</v>
      </c>
      <c r="O227" t="s">
        <v>6</v>
      </c>
      <c r="P227">
        <v>18</v>
      </c>
      <c r="Q227" t="s">
        <v>0</v>
      </c>
      <c r="R227">
        <v>3600.6</v>
      </c>
      <c r="S227" t="s">
        <v>141</v>
      </c>
      <c r="T227">
        <v>4</v>
      </c>
      <c r="U227" t="s">
        <v>142</v>
      </c>
      <c r="V227">
        <v>337</v>
      </c>
      <c r="W227" t="s">
        <v>140</v>
      </c>
      <c r="X227">
        <v>579038</v>
      </c>
      <c r="Y227" t="s">
        <v>1</v>
      </c>
      <c r="Z227" t="s">
        <v>2560</v>
      </c>
      <c r="AA227" t="s">
        <v>151</v>
      </c>
      <c r="AB227" s="12" t="s">
        <v>2561</v>
      </c>
      <c r="AC227" t="s">
        <v>424</v>
      </c>
      <c r="AD227" s="5">
        <v>9.9999999999999998E-17</v>
      </c>
      <c r="AE227" t="s">
        <v>5</v>
      </c>
      <c r="AF227">
        <v>0.99990820000000002</v>
      </c>
      <c r="AG227" t="s">
        <v>4</v>
      </c>
      <c r="AH227">
        <v>6.7124300000000001E-3</v>
      </c>
    </row>
    <row r="228" spans="1:34" x14ac:dyDescent="0.25">
      <c r="A228" t="str">
        <f t="shared" si="3"/>
        <v>feynman_I_29_16_15795</v>
      </c>
      <c r="B228" t="s">
        <v>77</v>
      </c>
      <c r="C228" t="s">
        <v>143</v>
      </c>
      <c r="D228">
        <v>3600</v>
      </c>
      <c r="E228" t="s">
        <v>144</v>
      </c>
      <c r="F228">
        <v>1000000</v>
      </c>
      <c r="G228" t="s">
        <v>145</v>
      </c>
      <c r="H228">
        <v>15795</v>
      </c>
      <c r="I228" t="s">
        <v>146</v>
      </c>
      <c r="J228">
        <v>1E-3</v>
      </c>
      <c r="K228" t="s">
        <v>3</v>
      </c>
      <c r="L228">
        <v>0.9789658</v>
      </c>
      <c r="M228" t="s">
        <v>2</v>
      </c>
      <c r="N228">
        <v>0.2786671</v>
      </c>
      <c r="O228" t="s">
        <v>6</v>
      </c>
      <c r="P228">
        <v>47</v>
      </c>
      <c r="Q228" t="s">
        <v>0</v>
      </c>
      <c r="R228">
        <v>3600.5</v>
      </c>
      <c r="S228" t="s">
        <v>141</v>
      </c>
      <c r="T228">
        <v>6</v>
      </c>
      <c r="U228" t="s">
        <v>142</v>
      </c>
      <c r="V228">
        <v>119</v>
      </c>
      <c r="W228" t="s">
        <v>140</v>
      </c>
      <c r="X228">
        <v>400900</v>
      </c>
      <c r="Y228" t="s">
        <v>1</v>
      </c>
      <c r="Z228" t="s">
        <v>2562</v>
      </c>
      <c r="AA228" t="s">
        <v>151</v>
      </c>
      <c r="AB228" s="12" t="s">
        <v>2563</v>
      </c>
      <c r="AC228" t="s">
        <v>424</v>
      </c>
      <c r="AD228" s="5">
        <v>9.9999999999999998E-17</v>
      </c>
      <c r="AE228" t="s">
        <v>5</v>
      </c>
      <c r="AF228">
        <v>0.97833150999999996</v>
      </c>
      <c r="AG228" t="s">
        <v>4</v>
      </c>
      <c r="AH228">
        <v>0.28136665</v>
      </c>
    </row>
    <row r="229" spans="1:34" x14ac:dyDescent="0.25">
      <c r="A229" t="str">
        <f t="shared" si="3"/>
        <v>feynman_test_17_15795</v>
      </c>
      <c r="B229" t="s">
        <v>134</v>
      </c>
      <c r="C229" t="s">
        <v>143</v>
      </c>
      <c r="D229">
        <v>3600</v>
      </c>
      <c r="E229" t="s">
        <v>144</v>
      </c>
      <c r="F229">
        <v>1000000</v>
      </c>
      <c r="G229" t="s">
        <v>145</v>
      </c>
      <c r="H229">
        <v>15795</v>
      </c>
      <c r="I229" t="s">
        <v>146</v>
      </c>
      <c r="J229">
        <v>1E-3</v>
      </c>
      <c r="K229" t="s">
        <v>3</v>
      </c>
      <c r="L229">
        <v>1</v>
      </c>
      <c r="M229" t="s">
        <v>2</v>
      </c>
      <c r="N229">
        <v>0</v>
      </c>
      <c r="O229" t="s">
        <v>6</v>
      </c>
      <c r="P229">
        <v>54</v>
      </c>
      <c r="Q229" t="s">
        <v>0</v>
      </c>
      <c r="R229">
        <v>1156.0999999999999</v>
      </c>
      <c r="S229" t="s">
        <v>141</v>
      </c>
      <c r="T229">
        <v>1</v>
      </c>
      <c r="U229" t="s">
        <v>142</v>
      </c>
      <c r="V229">
        <v>25</v>
      </c>
      <c r="W229" t="s">
        <v>140</v>
      </c>
      <c r="X229">
        <v>119866</v>
      </c>
      <c r="Y229" t="s">
        <v>1</v>
      </c>
      <c r="Z229" t="s">
        <v>2564</v>
      </c>
      <c r="AA229" t="s">
        <v>151</v>
      </c>
      <c r="AB229" s="12" t="s">
        <v>2565</v>
      </c>
      <c r="AC229" t="s">
        <v>424</v>
      </c>
      <c r="AD229" s="5">
        <v>9.9999999999999998E-17</v>
      </c>
      <c r="AE229" t="s">
        <v>5</v>
      </c>
      <c r="AF229">
        <v>1</v>
      </c>
      <c r="AG229" t="s">
        <v>4</v>
      </c>
      <c r="AH229">
        <v>0</v>
      </c>
    </row>
    <row r="230" spans="1:34" x14ac:dyDescent="0.25">
      <c r="A230" t="str">
        <f t="shared" si="3"/>
        <v>feynman_test_6_15795</v>
      </c>
      <c r="B230" t="s">
        <v>135</v>
      </c>
      <c r="C230" t="s">
        <v>143</v>
      </c>
      <c r="D230">
        <v>3600</v>
      </c>
      <c r="E230" t="s">
        <v>144</v>
      </c>
      <c r="F230">
        <v>1000000</v>
      </c>
      <c r="G230" t="s">
        <v>145</v>
      </c>
      <c r="H230">
        <v>15795</v>
      </c>
      <c r="I230" t="s">
        <v>146</v>
      </c>
      <c r="J230">
        <v>1E-3</v>
      </c>
      <c r="K230" t="s">
        <v>3</v>
      </c>
      <c r="L230">
        <v>0.9903845</v>
      </c>
      <c r="M230" t="s">
        <v>2</v>
      </c>
      <c r="N230">
        <v>4.4803099999999998E-2</v>
      </c>
      <c r="O230" t="s">
        <v>6</v>
      </c>
      <c r="P230">
        <v>35</v>
      </c>
      <c r="Q230" t="s">
        <v>0</v>
      </c>
      <c r="R230">
        <v>3600.9</v>
      </c>
      <c r="S230" t="s">
        <v>141</v>
      </c>
      <c r="T230">
        <v>5</v>
      </c>
      <c r="U230" t="s">
        <v>142</v>
      </c>
      <c r="V230">
        <v>144</v>
      </c>
      <c r="W230" t="s">
        <v>140</v>
      </c>
      <c r="X230">
        <v>495641</v>
      </c>
      <c r="Y230" t="s">
        <v>1</v>
      </c>
      <c r="Z230" t="s">
        <v>2566</v>
      </c>
      <c r="AA230" t="s">
        <v>151</v>
      </c>
      <c r="AB230" s="12" t="s">
        <v>2567</v>
      </c>
      <c r="AC230" t="s">
        <v>424</v>
      </c>
      <c r="AD230" s="5">
        <v>9.9999999999999998E-17</v>
      </c>
      <c r="AE230" t="s">
        <v>5</v>
      </c>
      <c r="AF230">
        <v>0.98990193999999998</v>
      </c>
      <c r="AG230" t="s">
        <v>4</v>
      </c>
      <c r="AH230">
        <v>4.5626439999999997E-2</v>
      </c>
    </row>
    <row r="231" spans="1:34" x14ac:dyDescent="0.25">
      <c r="A231" t="str">
        <f t="shared" si="3"/>
        <v>feynman_II_2_42_15795</v>
      </c>
      <c r="B231" t="s">
        <v>116</v>
      </c>
      <c r="C231" t="s">
        <v>143</v>
      </c>
      <c r="D231">
        <v>3600</v>
      </c>
      <c r="E231" t="s">
        <v>144</v>
      </c>
      <c r="F231">
        <v>1000000</v>
      </c>
      <c r="G231" t="s">
        <v>145</v>
      </c>
      <c r="H231">
        <v>15795</v>
      </c>
      <c r="I231" t="s">
        <v>146</v>
      </c>
      <c r="J231">
        <v>1E-3</v>
      </c>
      <c r="K231" t="s">
        <v>3</v>
      </c>
      <c r="L231">
        <v>1</v>
      </c>
      <c r="M231" t="s">
        <v>2</v>
      </c>
      <c r="N231">
        <v>0</v>
      </c>
      <c r="O231" t="s">
        <v>6</v>
      </c>
      <c r="P231">
        <v>11</v>
      </c>
      <c r="Q231" t="s">
        <v>0</v>
      </c>
      <c r="R231">
        <v>1069.3</v>
      </c>
      <c r="S231" t="s">
        <v>141</v>
      </c>
      <c r="T231">
        <v>5</v>
      </c>
      <c r="U231" t="s">
        <v>142</v>
      </c>
      <c r="V231">
        <v>36</v>
      </c>
      <c r="W231" t="s">
        <v>140</v>
      </c>
      <c r="X231">
        <v>116264</v>
      </c>
      <c r="Y231" t="s">
        <v>1</v>
      </c>
      <c r="Z231" t="s">
        <v>2483</v>
      </c>
      <c r="AA231" t="s">
        <v>151</v>
      </c>
      <c r="AB231" s="12" t="s">
        <v>2308</v>
      </c>
      <c r="AC231" t="s">
        <v>424</v>
      </c>
      <c r="AD231" s="5">
        <v>9.9999999999999998E-17</v>
      </c>
      <c r="AE231" t="s">
        <v>5</v>
      </c>
      <c r="AF231">
        <v>1</v>
      </c>
      <c r="AG231" t="s">
        <v>4</v>
      </c>
      <c r="AH231">
        <v>0</v>
      </c>
    </row>
    <row r="232" spans="1:34" x14ac:dyDescent="0.25">
      <c r="A232" t="str">
        <f t="shared" si="3"/>
        <v>feynman_I_39_1_860</v>
      </c>
      <c r="B232" t="s">
        <v>28</v>
      </c>
      <c r="C232" t="s">
        <v>143</v>
      </c>
      <c r="D232">
        <v>3600</v>
      </c>
      <c r="E232" t="s">
        <v>144</v>
      </c>
      <c r="F232">
        <v>1000000</v>
      </c>
      <c r="G232" t="s">
        <v>145</v>
      </c>
      <c r="H232">
        <v>860</v>
      </c>
      <c r="I232" t="s">
        <v>146</v>
      </c>
      <c r="J232">
        <v>1E-3</v>
      </c>
      <c r="K232" t="s">
        <v>3</v>
      </c>
      <c r="L232">
        <v>1</v>
      </c>
      <c r="M232" t="s">
        <v>2</v>
      </c>
      <c r="N232">
        <v>0</v>
      </c>
      <c r="O232" t="s">
        <v>6</v>
      </c>
      <c r="P232">
        <v>4</v>
      </c>
      <c r="Q232" t="s">
        <v>0</v>
      </c>
      <c r="R232">
        <v>2.2000000000000002</v>
      </c>
      <c r="S232" t="s">
        <v>141</v>
      </c>
      <c r="T232">
        <v>1</v>
      </c>
      <c r="U232" t="s">
        <v>142</v>
      </c>
      <c r="V232">
        <v>2</v>
      </c>
      <c r="W232" t="s">
        <v>140</v>
      </c>
      <c r="X232">
        <v>520</v>
      </c>
      <c r="Y232" t="s">
        <v>1</v>
      </c>
      <c r="Z232" t="s">
        <v>152</v>
      </c>
      <c r="AA232" t="s">
        <v>151</v>
      </c>
      <c r="AB232" s="12" t="s">
        <v>153</v>
      </c>
      <c r="AC232" t="s">
        <v>424</v>
      </c>
      <c r="AD232" s="5">
        <v>9.9999999999999998E-17</v>
      </c>
      <c r="AE232" t="s">
        <v>5</v>
      </c>
      <c r="AF232">
        <v>1</v>
      </c>
      <c r="AG232" t="s">
        <v>4</v>
      </c>
      <c r="AH232">
        <v>0</v>
      </c>
    </row>
    <row r="233" spans="1:34" x14ac:dyDescent="0.25">
      <c r="A233" t="str">
        <f t="shared" si="3"/>
        <v>feynman_II_34_2_860</v>
      </c>
      <c r="B233" t="s">
        <v>52</v>
      </c>
      <c r="C233" t="s">
        <v>143</v>
      </c>
      <c r="D233">
        <v>3600</v>
      </c>
      <c r="E233" t="s">
        <v>144</v>
      </c>
      <c r="F233">
        <v>1000000</v>
      </c>
      <c r="G233" t="s">
        <v>145</v>
      </c>
      <c r="H233">
        <v>860</v>
      </c>
      <c r="I233" t="s">
        <v>146</v>
      </c>
      <c r="J233">
        <v>1E-3</v>
      </c>
      <c r="K233" t="s">
        <v>3</v>
      </c>
      <c r="L233">
        <v>1</v>
      </c>
      <c r="M233" t="s">
        <v>2</v>
      </c>
      <c r="N233">
        <v>0</v>
      </c>
      <c r="O233" t="s">
        <v>6</v>
      </c>
      <c r="P233">
        <v>5</v>
      </c>
      <c r="Q233" t="s">
        <v>0</v>
      </c>
      <c r="R233">
        <v>5.8</v>
      </c>
      <c r="S233" t="s">
        <v>141</v>
      </c>
      <c r="T233">
        <v>1</v>
      </c>
      <c r="U233" t="s">
        <v>142</v>
      </c>
      <c r="V233">
        <v>3</v>
      </c>
      <c r="W233" t="s">
        <v>140</v>
      </c>
      <c r="X233">
        <v>1274</v>
      </c>
      <c r="Y233" t="s">
        <v>1</v>
      </c>
      <c r="Z233" t="s">
        <v>155</v>
      </c>
      <c r="AA233" t="s">
        <v>151</v>
      </c>
      <c r="AB233" s="12" t="s">
        <v>156</v>
      </c>
      <c r="AC233" t="s">
        <v>424</v>
      </c>
      <c r="AD233" s="5">
        <v>9.9999999999999998E-17</v>
      </c>
      <c r="AE233" t="s">
        <v>5</v>
      </c>
      <c r="AF233">
        <v>1</v>
      </c>
      <c r="AG233" t="s">
        <v>4</v>
      </c>
      <c r="AH233">
        <v>0</v>
      </c>
    </row>
    <row r="234" spans="1:34" x14ac:dyDescent="0.25">
      <c r="A234" t="str">
        <f t="shared" si="3"/>
        <v>feynman_III_15_27_860</v>
      </c>
      <c r="B234" t="s">
        <v>48</v>
      </c>
      <c r="C234" t="s">
        <v>143</v>
      </c>
      <c r="D234">
        <v>3600</v>
      </c>
      <c r="E234" t="s">
        <v>144</v>
      </c>
      <c r="F234">
        <v>1000000</v>
      </c>
      <c r="G234" t="s">
        <v>145</v>
      </c>
      <c r="H234">
        <v>860</v>
      </c>
      <c r="I234" t="s">
        <v>146</v>
      </c>
      <c r="J234">
        <v>1E-3</v>
      </c>
      <c r="K234" t="s">
        <v>3</v>
      </c>
      <c r="L234">
        <v>1</v>
      </c>
      <c r="M234" t="s">
        <v>2</v>
      </c>
      <c r="N234">
        <v>0</v>
      </c>
      <c r="O234" t="s">
        <v>6</v>
      </c>
      <c r="P234">
        <v>9</v>
      </c>
      <c r="Q234" t="s">
        <v>0</v>
      </c>
      <c r="R234">
        <v>8.5</v>
      </c>
      <c r="S234" t="s">
        <v>141</v>
      </c>
      <c r="T234">
        <v>1</v>
      </c>
      <c r="U234" t="s">
        <v>142</v>
      </c>
      <c r="V234">
        <v>3</v>
      </c>
      <c r="W234" t="s">
        <v>140</v>
      </c>
      <c r="X234">
        <v>1774</v>
      </c>
      <c r="Y234" t="s">
        <v>1</v>
      </c>
      <c r="Z234" t="s">
        <v>2353</v>
      </c>
      <c r="AA234" t="s">
        <v>151</v>
      </c>
      <c r="AB234" s="12" t="s">
        <v>2354</v>
      </c>
      <c r="AC234" t="s">
        <v>424</v>
      </c>
      <c r="AD234" s="5">
        <v>9.9999999999999998E-17</v>
      </c>
      <c r="AE234" t="s">
        <v>5</v>
      </c>
      <c r="AF234">
        <v>1</v>
      </c>
      <c r="AG234" t="s">
        <v>4</v>
      </c>
      <c r="AH234">
        <v>0</v>
      </c>
    </row>
    <row r="235" spans="1:34" x14ac:dyDescent="0.25">
      <c r="A235" t="str">
        <f t="shared" si="3"/>
        <v>feynman_I_39_22_860</v>
      </c>
      <c r="B235" t="s">
        <v>88</v>
      </c>
      <c r="C235" t="s">
        <v>143</v>
      </c>
      <c r="D235">
        <v>3600</v>
      </c>
      <c r="E235" t="s">
        <v>144</v>
      </c>
      <c r="F235">
        <v>1000000</v>
      </c>
      <c r="G235" t="s">
        <v>145</v>
      </c>
      <c r="H235">
        <v>860</v>
      </c>
      <c r="I235" t="s">
        <v>146</v>
      </c>
      <c r="J235">
        <v>1E-3</v>
      </c>
      <c r="K235" t="s">
        <v>3</v>
      </c>
      <c r="L235">
        <v>1</v>
      </c>
      <c r="M235" t="s">
        <v>2</v>
      </c>
      <c r="N235">
        <v>0</v>
      </c>
      <c r="O235" t="s">
        <v>6</v>
      </c>
      <c r="P235">
        <v>7</v>
      </c>
      <c r="Q235" t="s">
        <v>0</v>
      </c>
      <c r="R235">
        <v>12.7</v>
      </c>
      <c r="S235" t="s">
        <v>141</v>
      </c>
      <c r="T235">
        <v>1</v>
      </c>
      <c r="U235" t="s">
        <v>142</v>
      </c>
      <c r="V235">
        <v>4</v>
      </c>
      <c r="W235" t="s">
        <v>140</v>
      </c>
      <c r="X235">
        <v>2677</v>
      </c>
      <c r="Y235" t="s">
        <v>1</v>
      </c>
      <c r="Z235" t="s">
        <v>495</v>
      </c>
      <c r="AA235" t="s">
        <v>151</v>
      </c>
      <c r="AB235" s="12" t="s">
        <v>413</v>
      </c>
      <c r="AC235" t="s">
        <v>424</v>
      </c>
      <c r="AD235" s="5">
        <v>9.9999999999999998E-17</v>
      </c>
      <c r="AE235" t="s">
        <v>5</v>
      </c>
      <c r="AF235">
        <v>1</v>
      </c>
      <c r="AG235" t="s">
        <v>4</v>
      </c>
      <c r="AH235">
        <v>0</v>
      </c>
    </row>
    <row r="236" spans="1:34" x14ac:dyDescent="0.25">
      <c r="A236" t="str">
        <f t="shared" si="3"/>
        <v>feynman_I_43_43_860</v>
      </c>
      <c r="B236" t="s">
        <v>79</v>
      </c>
      <c r="C236" t="s">
        <v>143</v>
      </c>
      <c r="D236">
        <v>3600</v>
      </c>
      <c r="E236" t="s">
        <v>144</v>
      </c>
      <c r="F236">
        <v>1000000</v>
      </c>
      <c r="G236" t="s">
        <v>145</v>
      </c>
      <c r="H236">
        <v>860</v>
      </c>
      <c r="I236" t="s">
        <v>146</v>
      </c>
      <c r="J236">
        <v>1E-3</v>
      </c>
      <c r="K236" t="s">
        <v>3</v>
      </c>
      <c r="L236">
        <v>1</v>
      </c>
      <c r="M236" t="s">
        <v>2</v>
      </c>
      <c r="N236">
        <v>0</v>
      </c>
      <c r="O236" t="s">
        <v>6</v>
      </c>
      <c r="P236">
        <v>14</v>
      </c>
      <c r="Q236" t="s">
        <v>0</v>
      </c>
      <c r="R236">
        <v>23.2</v>
      </c>
      <c r="S236" t="s">
        <v>141</v>
      </c>
      <c r="T236">
        <v>1</v>
      </c>
      <c r="U236" t="s">
        <v>142</v>
      </c>
      <c r="V236">
        <v>5</v>
      </c>
      <c r="W236" t="s">
        <v>140</v>
      </c>
      <c r="X236">
        <v>4464</v>
      </c>
      <c r="Y236" t="s">
        <v>1</v>
      </c>
      <c r="Z236" t="s">
        <v>162</v>
      </c>
      <c r="AA236" t="s">
        <v>151</v>
      </c>
      <c r="AB236" s="12" t="s">
        <v>3437</v>
      </c>
      <c r="AC236" t="s">
        <v>424</v>
      </c>
      <c r="AD236" s="5">
        <v>9.9999999999999998E-17</v>
      </c>
      <c r="AE236" t="s">
        <v>5</v>
      </c>
      <c r="AF236">
        <v>1</v>
      </c>
      <c r="AG236" t="s">
        <v>4</v>
      </c>
      <c r="AH236">
        <v>0</v>
      </c>
    </row>
    <row r="237" spans="1:34" x14ac:dyDescent="0.25">
      <c r="A237" t="str">
        <f t="shared" si="3"/>
        <v>strogatz_predprey2_860</v>
      </c>
      <c r="B237" t="s">
        <v>17</v>
      </c>
      <c r="C237" t="s">
        <v>143</v>
      </c>
      <c r="D237">
        <v>3600</v>
      </c>
      <c r="E237" t="s">
        <v>144</v>
      </c>
      <c r="F237">
        <v>1000000</v>
      </c>
      <c r="G237" t="s">
        <v>145</v>
      </c>
      <c r="H237">
        <v>860</v>
      </c>
      <c r="I237" t="s">
        <v>146</v>
      </c>
      <c r="J237">
        <v>1E-3</v>
      </c>
      <c r="K237" t="s">
        <v>3</v>
      </c>
      <c r="L237">
        <v>1</v>
      </c>
      <c r="M237" t="s">
        <v>2</v>
      </c>
      <c r="N237">
        <v>0</v>
      </c>
      <c r="O237" t="s">
        <v>6</v>
      </c>
      <c r="P237">
        <v>19</v>
      </c>
      <c r="Q237" t="s">
        <v>0</v>
      </c>
      <c r="R237">
        <v>177.8</v>
      </c>
      <c r="S237" t="s">
        <v>141</v>
      </c>
      <c r="T237">
        <v>3</v>
      </c>
      <c r="U237" t="s">
        <v>142</v>
      </c>
      <c r="V237">
        <v>45</v>
      </c>
      <c r="W237" t="s">
        <v>140</v>
      </c>
      <c r="X237">
        <v>68355</v>
      </c>
      <c r="Y237" t="s">
        <v>1</v>
      </c>
      <c r="Z237" t="s">
        <v>2568</v>
      </c>
      <c r="AA237" t="s">
        <v>151</v>
      </c>
      <c r="AB237" s="12" t="s">
        <v>2315</v>
      </c>
      <c r="AC237" t="s">
        <v>424</v>
      </c>
      <c r="AD237" s="5">
        <v>9.9999999999999998E-17</v>
      </c>
      <c r="AE237" t="s">
        <v>5</v>
      </c>
      <c r="AF237">
        <v>1</v>
      </c>
      <c r="AG237" t="s">
        <v>4</v>
      </c>
      <c r="AH237">
        <v>0</v>
      </c>
    </row>
    <row r="238" spans="1:34" x14ac:dyDescent="0.25">
      <c r="A238" t="str">
        <f t="shared" si="3"/>
        <v>feynman_test_15_15795</v>
      </c>
      <c r="B238" t="s">
        <v>86</v>
      </c>
      <c r="C238" t="s">
        <v>143</v>
      </c>
      <c r="D238">
        <v>3600</v>
      </c>
      <c r="E238" t="s">
        <v>144</v>
      </c>
      <c r="F238">
        <v>1000000</v>
      </c>
      <c r="G238" t="s">
        <v>145</v>
      </c>
      <c r="H238">
        <v>15795</v>
      </c>
      <c r="I238" t="s">
        <v>146</v>
      </c>
      <c r="J238">
        <v>1E-3</v>
      </c>
      <c r="K238" t="s">
        <v>3</v>
      </c>
      <c r="L238">
        <v>0.99974660000000004</v>
      </c>
      <c r="M238" t="s">
        <v>2</v>
      </c>
      <c r="N238">
        <v>2.00655E-2</v>
      </c>
      <c r="O238" t="s">
        <v>6</v>
      </c>
      <c r="P238">
        <v>34</v>
      </c>
      <c r="Q238" t="s">
        <v>0</v>
      </c>
      <c r="R238">
        <v>3602.6</v>
      </c>
      <c r="S238" t="s">
        <v>141</v>
      </c>
      <c r="T238">
        <v>4</v>
      </c>
      <c r="U238" t="s">
        <v>142</v>
      </c>
      <c r="V238">
        <v>239</v>
      </c>
      <c r="W238" t="s">
        <v>140</v>
      </c>
      <c r="X238">
        <v>486929</v>
      </c>
      <c r="Y238" t="s">
        <v>1</v>
      </c>
      <c r="Z238" t="s">
        <v>2569</v>
      </c>
      <c r="AA238" t="s">
        <v>151</v>
      </c>
      <c r="AB238" s="12" t="s">
        <v>2570</v>
      </c>
      <c r="AC238" t="s">
        <v>424</v>
      </c>
      <c r="AD238" s="5">
        <v>9.9999999999999998E-17</v>
      </c>
      <c r="AE238" t="s">
        <v>5</v>
      </c>
      <c r="AF238">
        <v>0.99975119000000001</v>
      </c>
      <c r="AG238" t="s">
        <v>4</v>
      </c>
      <c r="AH238">
        <v>1.9993299999999999E-2</v>
      </c>
    </row>
    <row r="239" spans="1:34" x14ac:dyDescent="0.25">
      <c r="A239" t="str">
        <f t="shared" si="3"/>
        <v>feynman_I_13_4_860</v>
      </c>
      <c r="B239" t="s">
        <v>96</v>
      </c>
      <c r="C239" t="s">
        <v>143</v>
      </c>
      <c r="D239">
        <v>3600</v>
      </c>
      <c r="E239" t="s">
        <v>144</v>
      </c>
      <c r="F239">
        <v>1000000</v>
      </c>
      <c r="G239" t="s">
        <v>145</v>
      </c>
      <c r="H239">
        <v>860</v>
      </c>
      <c r="I239" t="s">
        <v>146</v>
      </c>
      <c r="J239">
        <v>1E-3</v>
      </c>
      <c r="K239" t="s">
        <v>3</v>
      </c>
      <c r="L239">
        <v>1</v>
      </c>
      <c r="M239" t="s">
        <v>2</v>
      </c>
      <c r="N239">
        <v>0</v>
      </c>
      <c r="O239" t="s">
        <v>6</v>
      </c>
      <c r="P239">
        <v>18</v>
      </c>
      <c r="Q239" t="s">
        <v>0</v>
      </c>
      <c r="R239">
        <v>75.5</v>
      </c>
      <c r="S239" t="s">
        <v>141</v>
      </c>
      <c r="T239">
        <v>1</v>
      </c>
      <c r="U239" t="s">
        <v>142</v>
      </c>
      <c r="V239">
        <v>8</v>
      </c>
      <c r="W239" t="s">
        <v>140</v>
      </c>
      <c r="X239">
        <v>10946</v>
      </c>
      <c r="Y239" t="s">
        <v>1</v>
      </c>
      <c r="Z239" t="s">
        <v>2571</v>
      </c>
      <c r="AA239" t="s">
        <v>151</v>
      </c>
      <c r="AB239" s="12" t="s">
        <v>2572</v>
      </c>
      <c r="AC239" t="s">
        <v>424</v>
      </c>
      <c r="AD239" s="5">
        <v>9.9999999999999998E-17</v>
      </c>
      <c r="AE239" t="s">
        <v>5</v>
      </c>
      <c r="AF239">
        <v>1</v>
      </c>
      <c r="AG239" t="s">
        <v>4</v>
      </c>
      <c r="AH239">
        <v>0</v>
      </c>
    </row>
    <row r="240" spans="1:34" x14ac:dyDescent="0.25">
      <c r="A240" t="str">
        <f t="shared" si="3"/>
        <v>feynman_test_7_15795</v>
      </c>
      <c r="B240" t="s">
        <v>107</v>
      </c>
      <c r="C240" t="s">
        <v>143</v>
      </c>
      <c r="D240">
        <v>3600</v>
      </c>
      <c r="E240" t="s">
        <v>144</v>
      </c>
      <c r="F240">
        <v>1000000</v>
      </c>
      <c r="G240" t="s">
        <v>145</v>
      </c>
      <c r="H240">
        <v>15795</v>
      </c>
      <c r="I240" t="s">
        <v>146</v>
      </c>
      <c r="J240">
        <v>1E-3</v>
      </c>
      <c r="K240" t="s">
        <v>3</v>
      </c>
      <c r="L240">
        <v>0.9995851</v>
      </c>
      <c r="M240" t="s">
        <v>2</v>
      </c>
      <c r="N240">
        <v>2.5149700000000001E-2</v>
      </c>
      <c r="O240" t="s">
        <v>6</v>
      </c>
      <c r="P240">
        <v>18</v>
      </c>
      <c r="Q240" t="s">
        <v>0</v>
      </c>
      <c r="R240">
        <v>3600.5</v>
      </c>
      <c r="S240" t="s">
        <v>141</v>
      </c>
      <c r="T240">
        <v>2</v>
      </c>
      <c r="U240" t="s">
        <v>142</v>
      </c>
      <c r="V240">
        <v>470</v>
      </c>
      <c r="W240" t="s">
        <v>140</v>
      </c>
      <c r="X240">
        <v>608214</v>
      </c>
      <c r="Y240" t="s">
        <v>1</v>
      </c>
      <c r="Z240" t="s">
        <v>2573</v>
      </c>
      <c r="AA240" t="s">
        <v>151</v>
      </c>
      <c r="AB240" s="12" t="s">
        <v>2574</v>
      </c>
      <c r="AC240" t="s">
        <v>424</v>
      </c>
      <c r="AD240" s="5">
        <v>9.9999999999999998E-17</v>
      </c>
      <c r="AE240" t="s">
        <v>5</v>
      </c>
      <c r="AF240">
        <v>0.99955377999999995</v>
      </c>
      <c r="AG240" t="s">
        <v>4</v>
      </c>
      <c r="AH240">
        <v>2.6005299999999999E-2</v>
      </c>
    </row>
    <row r="241" spans="1:34" x14ac:dyDescent="0.25">
      <c r="A241" t="str">
        <f t="shared" si="3"/>
        <v>strogatz_lv1_860</v>
      </c>
      <c r="B241" t="s">
        <v>18</v>
      </c>
      <c r="C241" t="s">
        <v>143</v>
      </c>
      <c r="D241">
        <v>3600</v>
      </c>
      <c r="E241" t="s">
        <v>144</v>
      </c>
      <c r="F241">
        <v>1000000</v>
      </c>
      <c r="G241" t="s">
        <v>145</v>
      </c>
      <c r="H241">
        <v>860</v>
      </c>
      <c r="I241" t="s">
        <v>146</v>
      </c>
      <c r="J241">
        <v>1E-3</v>
      </c>
      <c r="K241" t="s">
        <v>3</v>
      </c>
      <c r="L241">
        <v>1</v>
      </c>
      <c r="M241" t="s">
        <v>2</v>
      </c>
      <c r="N241">
        <v>0</v>
      </c>
      <c r="O241" t="s">
        <v>6</v>
      </c>
      <c r="P241">
        <v>13</v>
      </c>
      <c r="Q241" t="s">
        <v>0</v>
      </c>
      <c r="R241">
        <v>202.1</v>
      </c>
      <c r="S241" t="s">
        <v>141</v>
      </c>
      <c r="T241">
        <v>3</v>
      </c>
      <c r="U241" t="s">
        <v>142</v>
      </c>
      <c r="V241">
        <v>159</v>
      </c>
      <c r="W241" t="s">
        <v>140</v>
      </c>
      <c r="X241">
        <v>121403</v>
      </c>
      <c r="Y241" t="s">
        <v>1</v>
      </c>
      <c r="Z241" t="s">
        <v>2393</v>
      </c>
      <c r="AA241" t="s">
        <v>151</v>
      </c>
      <c r="AB241" s="12" t="s">
        <v>2301</v>
      </c>
      <c r="AC241" t="s">
        <v>424</v>
      </c>
      <c r="AD241" s="5">
        <v>9.9999999999999998E-17</v>
      </c>
      <c r="AE241" t="s">
        <v>5</v>
      </c>
      <c r="AF241">
        <v>1</v>
      </c>
      <c r="AG241" t="s">
        <v>4</v>
      </c>
      <c r="AH241">
        <v>0</v>
      </c>
    </row>
    <row r="242" spans="1:34" x14ac:dyDescent="0.25">
      <c r="A242" t="str">
        <f t="shared" si="3"/>
        <v>feynman_I_16_6_15795</v>
      </c>
      <c r="B242" t="s">
        <v>39</v>
      </c>
      <c r="C242" t="s">
        <v>143</v>
      </c>
      <c r="D242">
        <v>3600</v>
      </c>
      <c r="E242" t="s">
        <v>144</v>
      </c>
      <c r="F242">
        <v>1000000</v>
      </c>
      <c r="G242" t="s">
        <v>145</v>
      </c>
      <c r="H242">
        <v>15795</v>
      </c>
      <c r="I242" t="s">
        <v>146</v>
      </c>
      <c r="J242">
        <v>1E-3</v>
      </c>
      <c r="K242" t="s">
        <v>3</v>
      </c>
      <c r="L242">
        <v>0.99587139999999996</v>
      </c>
      <c r="M242" t="s">
        <v>2</v>
      </c>
      <c r="N242">
        <v>7.3147599999999993E-2</v>
      </c>
      <c r="O242" t="s">
        <v>6</v>
      </c>
      <c r="P242">
        <v>24</v>
      </c>
      <c r="Q242" t="s">
        <v>0</v>
      </c>
      <c r="R242">
        <v>3600.5</v>
      </c>
      <c r="S242" t="s">
        <v>141</v>
      </c>
      <c r="T242">
        <v>10</v>
      </c>
      <c r="U242" t="s">
        <v>142</v>
      </c>
      <c r="V242">
        <v>254</v>
      </c>
      <c r="W242" t="s">
        <v>140</v>
      </c>
      <c r="X242">
        <v>496904</v>
      </c>
      <c r="Y242" t="s">
        <v>1</v>
      </c>
      <c r="Z242" t="s">
        <v>2575</v>
      </c>
      <c r="AA242" t="s">
        <v>151</v>
      </c>
      <c r="AB242" s="12" t="s">
        <v>2576</v>
      </c>
      <c r="AC242" t="s">
        <v>424</v>
      </c>
      <c r="AD242" s="5">
        <v>9.9999999999999998E-17</v>
      </c>
      <c r="AE242" t="s">
        <v>5</v>
      </c>
      <c r="AF242">
        <v>0.99581257999999995</v>
      </c>
      <c r="AG242" t="s">
        <v>4</v>
      </c>
      <c r="AH242">
        <v>7.383315E-2</v>
      </c>
    </row>
    <row r="243" spans="1:34" x14ac:dyDescent="0.25">
      <c r="A243" t="str">
        <f t="shared" si="3"/>
        <v>feynman_I_48_2_15795</v>
      </c>
      <c r="B243" t="s">
        <v>71</v>
      </c>
      <c r="C243" t="s">
        <v>143</v>
      </c>
      <c r="D243">
        <v>3600</v>
      </c>
      <c r="E243" t="s">
        <v>144</v>
      </c>
      <c r="F243">
        <v>1000000</v>
      </c>
      <c r="G243" t="s">
        <v>145</v>
      </c>
      <c r="H243">
        <v>15795</v>
      </c>
      <c r="I243" t="s">
        <v>146</v>
      </c>
      <c r="J243">
        <v>1E-3</v>
      </c>
      <c r="K243" t="s">
        <v>3</v>
      </c>
      <c r="L243">
        <v>1</v>
      </c>
      <c r="M243" t="s">
        <v>2</v>
      </c>
      <c r="N243">
        <v>8.9522000000000004E-3</v>
      </c>
      <c r="O243" t="s">
        <v>6</v>
      </c>
      <c r="P243">
        <v>26</v>
      </c>
      <c r="Q243" t="s">
        <v>0</v>
      </c>
      <c r="R243">
        <v>3601.7</v>
      </c>
      <c r="S243" t="s">
        <v>141</v>
      </c>
      <c r="T243">
        <v>6</v>
      </c>
      <c r="U243" t="s">
        <v>142</v>
      </c>
      <c r="V243">
        <v>285</v>
      </c>
      <c r="W243" t="s">
        <v>140</v>
      </c>
      <c r="X243">
        <v>511364</v>
      </c>
      <c r="Y243" t="s">
        <v>1</v>
      </c>
      <c r="Z243" t="s">
        <v>2577</v>
      </c>
      <c r="AA243" t="s">
        <v>151</v>
      </c>
      <c r="AB243" s="12" t="s">
        <v>2578</v>
      </c>
      <c r="AC243" t="s">
        <v>424</v>
      </c>
      <c r="AD243" s="5">
        <v>9.9999999999999998E-17</v>
      </c>
      <c r="AE243" t="s">
        <v>5</v>
      </c>
      <c r="AF243">
        <v>0.99999998999999995</v>
      </c>
      <c r="AG243" t="s">
        <v>4</v>
      </c>
      <c r="AH243">
        <v>8.8403000000000006E-3</v>
      </c>
    </row>
    <row r="244" spans="1:34" x14ac:dyDescent="0.25">
      <c r="A244" t="str">
        <f t="shared" si="3"/>
        <v>feynman_I_40_1_15795</v>
      </c>
      <c r="B244" t="s">
        <v>133</v>
      </c>
      <c r="C244" t="s">
        <v>143</v>
      </c>
      <c r="D244">
        <v>3600</v>
      </c>
      <c r="E244" t="s">
        <v>144</v>
      </c>
      <c r="F244">
        <v>1000000</v>
      </c>
      <c r="G244" t="s">
        <v>145</v>
      </c>
      <c r="H244">
        <v>15795</v>
      </c>
      <c r="I244" t="s">
        <v>146</v>
      </c>
      <c r="J244">
        <v>1E-3</v>
      </c>
      <c r="K244" t="s">
        <v>3</v>
      </c>
      <c r="L244">
        <v>0.95548829999999996</v>
      </c>
      <c r="M244" t="s">
        <v>2</v>
      </c>
      <c r="N244">
        <v>0.13751440000000001</v>
      </c>
      <c r="O244" t="s">
        <v>6</v>
      </c>
      <c r="P244">
        <v>36</v>
      </c>
      <c r="Q244" t="s">
        <v>0</v>
      </c>
      <c r="R244">
        <v>3601.7</v>
      </c>
      <c r="S244" t="s">
        <v>141</v>
      </c>
      <c r="T244">
        <v>6</v>
      </c>
      <c r="U244" t="s">
        <v>142</v>
      </c>
      <c r="V244">
        <v>133</v>
      </c>
      <c r="W244" t="s">
        <v>140</v>
      </c>
      <c r="X244">
        <v>461125</v>
      </c>
      <c r="Y244" t="s">
        <v>1</v>
      </c>
      <c r="Z244" t="s">
        <v>2579</v>
      </c>
      <c r="AA244" t="s">
        <v>151</v>
      </c>
      <c r="AB244" s="12" t="s">
        <v>2580</v>
      </c>
      <c r="AC244" t="s">
        <v>424</v>
      </c>
      <c r="AD244" s="5">
        <v>9.9999999999999998E-17</v>
      </c>
      <c r="AE244" t="s">
        <v>5</v>
      </c>
      <c r="AF244">
        <v>0.93709916000000004</v>
      </c>
      <c r="AG244" t="s">
        <v>4</v>
      </c>
      <c r="AH244">
        <v>0.16382921</v>
      </c>
    </row>
    <row r="245" spans="1:34" x14ac:dyDescent="0.25">
      <c r="A245" t="str">
        <f t="shared" si="3"/>
        <v>feynman_I_13_12_15795</v>
      </c>
      <c r="B245" t="s">
        <v>117</v>
      </c>
      <c r="C245" t="s">
        <v>143</v>
      </c>
      <c r="D245">
        <v>3600</v>
      </c>
      <c r="E245" t="s">
        <v>144</v>
      </c>
      <c r="F245">
        <v>1000000</v>
      </c>
      <c r="G245" t="s">
        <v>145</v>
      </c>
      <c r="H245">
        <v>15795</v>
      </c>
      <c r="I245" t="s">
        <v>146</v>
      </c>
      <c r="J245">
        <v>1E-3</v>
      </c>
      <c r="K245" t="s">
        <v>3</v>
      </c>
      <c r="L245">
        <v>0.99995109999999998</v>
      </c>
      <c r="M245" t="s">
        <v>2</v>
      </c>
      <c r="N245">
        <v>6.3485600000000003E-2</v>
      </c>
      <c r="O245" t="s">
        <v>6</v>
      </c>
      <c r="P245">
        <v>57</v>
      </c>
      <c r="Q245" t="s">
        <v>0</v>
      </c>
      <c r="R245">
        <v>3602.5</v>
      </c>
      <c r="S245" t="s">
        <v>141</v>
      </c>
      <c r="T245">
        <v>5</v>
      </c>
      <c r="U245" t="s">
        <v>142</v>
      </c>
      <c r="V245">
        <v>141</v>
      </c>
      <c r="W245" t="s">
        <v>140</v>
      </c>
      <c r="X245">
        <v>477468</v>
      </c>
      <c r="Y245" t="s">
        <v>1</v>
      </c>
      <c r="Z245" t="s">
        <v>2581</v>
      </c>
      <c r="AA245" t="s">
        <v>151</v>
      </c>
      <c r="AB245" s="12" t="s">
        <v>2582</v>
      </c>
      <c r="AC245" t="s">
        <v>424</v>
      </c>
      <c r="AD245" s="5">
        <v>9.9999999999999998E-17</v>
      </c>
      <c r="AE245" t="s">
        <v>5</v>
      </c>
      <c r="AF245">
        <v>0.99995153999999997</v>
      </c>
      <c r="AG245" t="s">
        <v>4</v>
      </c>
      <c r="AH245">
        <v>6.4046179999999994E-2</v>
      </c>
    </row>
    <row r="246" spans="1:34" x14ac:dyDescent="0.25">
      <c r="A246" t="str">
        <f t="shared" si="3"/>
        <v>strogatz_vdp2_860</v>
      </c>
      <c r="B246" t="s">
        <v>7</v>
      </c>
      <c r="C246" t="s">
        <v>143</v>
      </c>
      <c r="D246">
        <v>3600</v>
      </c>
      <c r="E246" t="s">
        <v>144</v>
      </c>
      <c r="F246">
        <v>1000000</v>
      </c>
      <c r="G246" t="s">
        <v>145</v>
      </c>
      <c r="H246">
        <v>860</v>
      </c>
      <c r="I246" t="s">
        <v>146</v>
      </c>
      <c r="J246">
        <v>1E-3</v>
      </c>
      <c r="K246" t="s">
        <v>3</v>
      </c>
      <c r="L246">
        <v>1</v>
      </c>
      <c r="M246" t="s">
        <v>2</v>
      </c>
      <c r="N246">
        <v>0</v>
      </c>
      <c r="O246" t="s">
        <v>6</v>
      </c>
      <c r="P246">
        <v>3</v>
      </c>
      <c r="Q246" t="s">
        <v>0</v>
      </c>
      <c r="R246">
        <v>0.6</v>
      </c>
      <c r="S246" t="s">
        <v>141</v>
      </c>
      <c r="T246">
        <v>1</v>
      </c>
      <c r="U246" t="s">
        <v>142</v>
      </c>
      <c r="V246">
        <v>2</v>
      </c>
      <c r="W246" t="s">
        <v>140</v>
      </c>
      <c r="X246">
        <v>451</v>
      </c>
      <c r="Y246" t="s">
        <v>1</v>
      </c>
      <c r="Z246" t="s">
        <v>150</v>
      </c>
      <c r="AA246" t="s">
        <v>151</v>
      </c>
      <c r="AB246" s="12" t="s">
        <v>3431</v>
      </c>
      <c r="AC246" t="s">
        <v>424</v>
      </c>
      <c r="AD246" s="5">
        <v>9.9999999999999998E-17</v>
      </c>
      <c r="AE246" t="s">
        <v>5</v>
      </c>
      <c r="AF246">
        <v>1</v>
      </c>
      <c r="AG246" t="s">
        <v>4</v>
      </c>
      <c r="AH246">
        <v>0</v>
      </c>
    </row>
    <row r="247" spans="1:34" x14ac:dyDescent="0.25">
      <c r="A247" t="str">
        <f t="shared" si="3"/>
        <v>feynman_I_14_4_860</v>
      </c>
      <c r="B247" t="s">
        <v>30</v>
      </c>
      <c r="C247" t="s">
        <v>143</v>
      </c>
      <c r="D247">
        <v>3600</v>
      </c>
      <c r="E247" t="s">
        <v>144</v>
      </c>
      <c r="F247">
        <v>1000000</v>
      </c>
      <c r="G247" t="s">
        <v>145</v>
      </c>
      <c r="H247">
        <v>860</v>
      </c>
      <c r="I247" t="s">
        <v>146</v>
      </c>
      <c r="J247">
        <v>1E-3</v>
      </c>
      <c r="K247" t="s">
        <v>3</v>
      </c>
      <c r="L247">
        <v>1</v>
      </c>
      <c r="M247" t="s">
        <v>2</v>
      </c>
      <c r="N247">
        <v>0</v>
      </c>
      <c r="O247" t="s">
        <v>6</v>
      </c>
      <c r="P247">
        <v>6</v>
      </c>
      <c r="Q247" t="s">
        <v>0</v>
      </c>
      <c r="R247">
        <v>7.3</v>
      </c>
      <c r="S247" t="s">
        <v>141</v>
      </c>
      <c r="T247">
        <v>1</v>
      </c>
      <c r="U247" t="s">
        <v>142</v>
      </c>
      <c r="V247">
        <v>3</v>
      </c>
      <c r="W247" t="s">
        <v>140</v>
      </c>
      <c r="X247">
        <v>1410</v>
      </c>
      <c r="Y247" t="s">
        <v>1</v>
      </c>
      <c r="Z247" t="s">
        <v>154</v>
      </c>
      <c r="AA247" t="s">
        <v>151</v>
      </c>
      <c r="AB247" s="12" t="s">
        <v>407</v>
      </c>
      <c r="AC247" t="s">
        <v>424</v>
      </c>
      <c r="AD247" s="5">
        <v>9.9999999999999998E-17</v>
      </c>
      <c r="AE247" t="s">
        <v>5</v>
      </c>
      <c r="AF247">
        <v>1</v>
      </c>
      <c r="AG247" t="s">
        <v>4</v>
      </c>
      <c r="AH247">
        <v>0</v>
      </c>
    </row>
    <row r="248" spans="1:34" x14ac:dyDescent="0.25">
      <c r="A248" t="str">
        <f t="shared" si="3"/>
        <v>feynman_II_4_23_860</v>
      </c>
      <c r="B248" t="s">
        <v>70</v>
      </c>
      <c r="C248" t="s">
        <v>143</v>
      </c>
      <c r="D248">
        <v>3600</v>
      </c>
      <c r="E248" t="s">
        <v>144</v>
      </c>
      <c r="F248">
        <v>1000000</v>
      </c>
      <c r="G248" t="s">
        <v>145</v>
      </c>
      <c r="H248">
        <v>860</v>
      </c>
      <c r="I248" t="s">
        <v>146</v>
      </c>
      <c r="J248">
        <v>1E-3</v>
      </c>
      <c r="K248" t="s">
        <v>3</v>
      </c>
      <c r="L248">
        <v>1</v>
      </c>
      <c r="M248" t="s">
        <v>2</v>
      </c>
      <c r="N248">
        <v>0</v>
      </c>
      <c r="O248" t="s">
        <v>6</v>
      </c>
      <c r="P248">
        <v>9</v>
      </c>
      <c r="Q248" t="s">
        <v>0</v>
      </c>
      <c r="R248">
        <v>8.9</v>
      </c>
      <c r="S248" t="s">
        <v>141</v>
      </c>
      <c r="T248">
        <v>1</v>
      </c>
      <c r="U248" t="s">
        <v>142</v>
      </c>
      <c r="V248">
        <v>3</v>
      </c>
      <c r="W248" t="s">
        <v>140</v>
      </c>
      <c r="X248">
        <v>1862</v>
      </c>
      <c r="Y248" t="s">
        <v>1</v>
      </c>
      <c r="Z248" t="s">
        <v>2350</v>
      </c>
      <c r="AA248" t="s">
        <v>151</v>
      </c>
      <c r="AB248" s="12" t="s">
        <v>2351</v>
      </c>
      <c r="AC248" t="s">
        <v>424</v>
      </c>
      <c r="AD248" s="5">
        <v>9.9999999999999998E-17</v>
      </c>
      <c r="AE248" t="s">
        <v>5</v>
      </c>
      <c r="AF248">
        <v>1</v>
      </c>
      <c r="AG248" t="s">
        <v>4</v>
      </c>
      <c r="AH248">
        <v>0</v>
      </c>
    </row>
    <row r="249" spans="1:34" x14ac:dyDescent="0.25">
      <c r="A249" t="str">
        <f t="shared" si="3"/>
        <v>feynman_I_34_8_860</v>
      </c>
      <c r="B249" t="s">
        <v>91</v>
      </c>
      <c r="C249" t="s">
        <v>143</v>
      </c>
      <c r="D249">
        <v>3600</v>
      </c>
      <c r="E249" t="s">
        <v>144</v>
      </c>
      <c r="F249">
        <v>1000000</v>
      </c>
      <c r="G249" t="s">
        <v>145</v>
      </c>
      <c r="H249">
        <v>860</v>
      </c>
      <c r="I249" t="s">
        <v>146</v>
      </c>
      <c r="J249">
        <v>1E-3</v>
      </c>
      <c r="K249" t="s">
        <v>3</v>
      </c>
      <c r="L249">
        <v>1</v>
      </c>
      <c r="M249" t="s">
        <v>2</v>
      </c>
      <c r="N249">
        <v>0</v>
      </c>
      <c r="O249" t="s">
        <v>6</v>
      </c>
      <c r="P249">
        <v>7</v>
      </c>
      <c r="Q249" t="s">
        <v>0</v>
      </c>
      <c r="R249">
        <v>12.6</v>
      </c>
      <c r="S249" t="s">
        <v>141</v>
      </c>
      <c r="T249">
        <v>1</v>
      </c>
      <c r="U249" t="s">
        <v>142</v>
      </c>
      <c r="V249">
        <v>4</v>
      </c>
      <c r="W249" t="s">
        <v>140</v>
      </c>
      <c r="X249">
        <v>2582</v>
      </c>
      <c r="Y249" t="s">
        <v>1</v>
      </c>
      <c r="Z249" t="s">
        <v>2358</v>
      </c>
      <c r="AA249" t="s">
        <v>151</v>
      </c>
      <c r="AB249" s="12" t="s">
        <v>415</v>
      </c>
      <c r="AC249" t="s">
        <v>424</v>
      </c>
      <c r="AD249" s="5">
        <v>9.9999999999999998E-17</v>
      </c>
      <c r="AE249" t="s">
        <v>5</v>
      </c>
      <c r="AF249">
        <v>1</v>
      </c>
      <c r="AG249" t="s">
        <v>4</v>
      </c>
      <c r="AH249">
        <v>0</v>
      </c>
    </row>
    <row r="250" spans="1:34" x14ac:dyDescent="0.25">
      <c r="A250" t="str">
        <f t="shared" si="3"/>
        <v>feynman_II_15_5_860</v>
      </c>
      <c r="B250" t="s">
        <v>58</v>
      </c>
      <c r="C250" t="s">
        <v>143</v>
      </c>
      <c r="D250">
        <v>3600</v>
      </c>
      <c r="E250" t="s">
        <v>144</v>
      </c>
      <c r="F250">
        <v>1000000</v>
      </c>
      <c r="G250" t="s">
        <v>145</v>
      </c>
      <c r="H250">
        <v>860</v>
      </c>
      <c r="I250" t="s">
        <v>146</v>
      </c>
      <c r="J250">
        <v>1E-3</v>
      </c>
      <c r="K250" t="s">
        <v>3</v>
      </c>
      <c r="L250">
        <v>1</v>
      </c>
      <c r="M250" t="s">
        <v>2</v>
      </c>
      <c r="N250">
        <v>0</v>
      </c>
      <c r="O250" t="s">
        <v>6</v>
      </c>
      <c r="P250">
        <v>6</v>
      </c>
      <c r="Q250" t="s">
        <v>0</v>
      </c>
      <c r="R250">
        <v>14.5</v>
      </c>
      <c r="S250" t="s">
        <v>141</v>
      </c>
      <c r="T250">
        <v>1</v>
      </c>
      <c r="U250" t="s">
        <v>142</v>
      </c>
      <c r="V250">
        <v>6</v>
      </c>
      <c r="W250" t="s">
        <v>140</v>
      </c>
      <c r="X250">
        <v>2895</v>
      </c>
      <c r="Y250" t="s">
        <v>1</v>
      </c>
      <c r="Z250" t="s">
        <v>161</v>
      </c>
      <c r="AA250" t="s">
        <v>151</v>
      </c>
      <c r="AB250" s="12" t="s">
        <v>3436</v>
      </c>
      <c r="AC250" t="s">
        <v>424</v>
      </c>
      <c r="AD250" s="5">
        <v>9.9999999999999998E-17</v>
      </c>
      <c r="AE250" t="s">
        <v>5</v>
      </c>
      <c r="AF250">
        <v>1</v>
      </c>
      <c r="AG250" t="s">
        <v>4</v>
      </c>
      <c r="AH250">
        <v>0</v>
      </c>
    </row>
    <row r="251" spans="1:34" x14ac:dyDescent="0.25">
      <c r="A251" t="str">
        <f t="shared" si="3"/>
        <v>feynman_III_19_51_860</v>
      </c>
      <c r="B251" t="s">
        <v>124</v>
      </c>
      <c r="C251" t="s">
        <v>143</v>
      </c>
      <c r="D251">
        <v>3600</v>
      </c>
      <c r="E251" t="s">
        <v>144</v>
      </c>
      <c r="F251">
        <v>1000000</v>
      </c>
      <c r="G251" t="s">
        <v>145</v>
      </c>
      <c r="H251">
        <v>860</v>
      </c>
      <c r="I251" t="s">
        <v>146</v>
      </c>
      <c r="J251">
        <v>1E-3</v>
      </c>
      <c r="K251" t="s">
        <v>3</v>
      </c>
      <c r="L251">
        <v>1</v>
      </c>
      <c r="M251" t="s">
        <v>2</v>
      </c>
      <c r="N251">
        <v>0</v>
      </c>
      <c r="O251" t="s">
        <v>6</v>
      </c>
      <c r="P251">
        <v>15</v>
      </c>
      <c r="Q251" t="s">
        <v>0</v>
      </c>
      <c r="R251">
        <v>46</v>
      </c>
      <c r="S251" t="s">
        <v>141</v>
      </c>
      <c r="T251">
        <v>1</v>
      </c>
      <c r="U251" t="s">
        <v>142</v>
      </c>
      <c r="V251">
        <v>7</v>
      </c>
      <c r="W251" t="s">
        <v>140</v>
      </c>
      <c r="X251">
        <v>8346</v>
      </c>
      <c r="Y251" t="s">
        <v>1</v>
      </c>
      <c r="Z251" t="s">
        <v>165</v>
      </c>
      <c r="AA251" t="s">
        <v>151</v>
      </c>
      <c r="AB251" s="12" t="s">
        <v>418</v>
      </c>
      <c r="AC251" t="s">
        <v>424</v>
      </c>
      <c r="AD251" s="5">
        <v>9.9999999999999998E-17</v>
      </c>
      <c r="AE251" t="s">
        <v>5</v>
      </c>
      <c r="AF251">
        <v>1</v>
      </c>
      <c r="AG251" t="s">
        <v>4</v>
      </c>
      <c r="AH251">
        <v>0</v>
      </c>
    </row>
    <row r="252" spans="1:34" x14ac:dyDescent="0.25">
      <c r="A252" t="str">
        <f t="shared" si="3"/>
        <v>feynman_test_1_15795</v>
      </c>
      <c r="B252" t="s">
        <v>136</v>
      </c>
      <c r="C252" t="s">
        <v>143</v>
      </c>
      <c r="D252">
        <v>3600</v>
      </c>
      <c r="E252" t="s">
        <v>144</v>
      </c>
      <c r="F252">
        <v>1000000</v>
      </c>
      <c r="G252" t="s">
        <v>145</v>
      </c>
      <c r="H252">
        <v>15795</v>
      </c>
      <c r="I252" t="s">
        <v>146</v>
      </c>
      <c r="J252">
        <v>1E-3</v>
      </c>
      <c r="K252" t="s">
        <v>3</v>
      </c>
      <c r="L252">
        <v>0.99985429999999997</v>
      </c>
      <c r="M252" t="s">
        <v>2</v>
      </c>
      <c r="N252">
        <v>0.14408470000000001</v>
      </c>
      <c r="O252" t="s">
        <v>6</v>
      </c>
      <c r="P252">
        <v>55</v>
      </c>
      <c r="Q252" t="s">
        <v>0</v>
      </c>
      <c r="R252">
        <v>3601.6</v>
      </c>
      <c r="S252" t="s">
        <v>141</v>
      </c>
      <c r="T252">
        <v>6</v>
      </c>
      <c r="U252" t="s">
        <v>142</v>
      </c>
      <c r="V252">
        <v>95</v>
      </c>
      <c r="W252" t="s">
        <v>140</v>
      </c>
      <c r="X252">
        <v>422848</v>
      </c>
      <c r="Y252" t="s">
        <v>1</v>
      </c>
      <c r="Z252" t="s">
        <v>2583</v>
      </c>
      <c r="AA252" t="s">
        <v>151</v>
      </c>
      <c r="AB252" s="12" t="s">
        <v>2584</v>
      </c>
      <c r="AC252" t="s">
        <v>424</v>
      </c>
      <c r="AD252" s="5">
        <v>9.9999999999999998E-17</v>
      </c>
      <c r="AE252" t="s">
        <v>5</v>
      </c>
      <c r="AF252">
        <v>0.99985416999999999</v>
      </c>
      <c r="AG252" t="s">
        <v>4</v>
      </c>
      <c r="AH252">
        <v>0.13908138</v>
      </c>
    </row>
    <row r="253" spans="1:34" x14ac:dyDescent="0.25">
      <c r="A253" t="str">
        <f t="shared" si="3"/>
        <v>strogatz_vdp1_860</v>
      </c>
      <c r="B253" t="s">
        <v>19</v>
      </c>
      <c r="C253" t="s">
        <v>143</v>
      </c>
      <c r="D253">
        <v>3600</v>
      </c>
      <c r="E253" t="s">
        <v>144</v>
      </c>
      <c r="F253">
        <v>1000000</v>
      </c>
      <c r="G253" t="s">
        <v>145</v>
      </c>
      <c r="H253">
        <v>860</v>
      </c>
      <c r="I253" t="s">
        <v>146</v>
      </c>
      <c r="J253">
        <v>1E-3</v>
      </c>
      <c r="K253" t="s">
        <v>3</v>
      </c>
      <c r="L253">
        <v>1</v>
      </c>
      <c r="M253" t="s">
        <v>2</v>
      </c>
      <c r="N253">
        <v>0</v>
      </c>
      <c r="O253" t="s">
        <v>6</v>
      </c>
      <c r="P253">
        <v>12</v>
      </c>
      <c r="Q253" t="s">
        <v>0</v>
      </c>
      <c r="R253">
        <v>236</v>
      </c>
      <c r="S253" t="s">
        <v>141</v>
      </c>
      <c r="T253">
        <v>2</v>
      </c>
      <c r="U253" t="s">
        <v>142</v>
      </c>
      <c r="V253">
        <v>47</v>
      </c>
      <c r="W253" t="s">
        <v>140</v>
      </c>
      <c r="X253">
        <v>88882</v>
      </c>
      <c r="Y253" t="s">
        <v>1</v>
      </c>
      <c r="Z253" t="s">
        <v>2377</v>
      </c>
      <c r="AA253" t="s">
        <v>151</v>
      </c>
      <c r="AB253" s="12" t="s">
        <v>2378</v>
      </c>
      <c r="AC253" t="s">
        <v>424</v>
      </c>
      <c r="AD253" s="5">
        <v>9.9999999999999998E-17</v>
      </c>
      <c r="AE253" t="s">
        <v>5</v>
      </c>
      <c r="AF253">
        <v>1</v>
      </c>
      <c r="AG253" t="s">
        <v>4</v>
      </c>
      <c r="AH253">
        <v>0</v>
      </c>
    </row>
    <row r="254" spans="1:34" x14ac:dyDescent="0.25">
      <c r="A254" t="str">
        <f t="shared" si="3"/>
        <v>strogatz_shearflow1_15795</v>
      </c>
      <c r="B254" t="s">
        <v>12</v>
      </c>
      <c r="C254" t="s">
        <v>143</v>
      </c>
      <c r="D254">
        <v>3600</v>
      </c>
      <c r="E254" t="s">
        <v>144</v>
      </c>
      <c r="F254">
        <v>1000000</v>
      </c>
      <c r="G254" t="s">
        <v>145</v>
      </c>
      <c r="H254">
        <v>15795</v>
      </c>
      <c r="I254" t="s">
        <v>146</v>
      </c>
      <c r="J254">
        <v>1E-3</v>
      </c>
      <c r="K254" t="s">
        <v>3</v>
      </c>
      <c r="L254">
        <v>0.97023649999999995</v>
      </c>
      <c r="M254" t="s">
        <v>2</v>
      </c>
      <c r="N254">
        <v>7.8047000000000005E-2</v>
      </c>
      <c r="O254" t="s">
        <v>6</v>
      </c>
      <c r="P254">
        <v>36</v>
      </c>
      <c r="Q254" t="s">
        <v>0</v>
      </c>
      <c r="R254">
        <v>2393.8000000000002</v>
      </c>
      <c r="S254" t="s">
        <v>141</v>
      </c>
      <c r="T254">
        <v>10</v>
      </c>
      <c r="U254" t="s">
        <v>142</v>
      </c>
      <c r="V254">
        <v>1081</v>
      </c>
      <c r="W254" t="s">
        <v>140</v>
      </c>
      <c r="X254">
        <v>1000995</v>
      </c>
      <c r="Y254" t="s">
        <v>1</v>
      </c>
      <c r="Z254" t="s">
        <v>2585</v>
      </c>
      <c r="AA254" t="s">
        <v>151</v>
      </c>
      <c r="AB254" s="12" t="s">
        <v>2586</v>
      </c>
      <c r="AC254" t="s">
        <v>424</v>
      </c>
      <c r="AD254" s="5">
        <v>9.9999999999999998E-17</v>
      </c>
      <c r="AE254" t="s">
        <v>5</v>
      </c>
      <c r="AF254">
        <v>0.99444452999999999</v>
      </c>
      <c r="AG254" t="s">
        <v>4</v>
      </c>
      <c r="AH254">
        <v>6.7049259999999999E-2</v>
      </c>
    </row>
    <row r="255" spans="1:34" x14ac:dyDescent="0.25">
      <c r="A255" t="str">
        <f t="shared" si="3"/>
        <v>feynman_I_44_4_860</v>
      </c>
      <c r="B255" t="s">
        <v>118</v>
      </c>
      <c r="C255" t="s">
        <v>143</v>
      </c>
      <c r="D255">
        <v>3600</v>
      </c>
      <c r="E255" t="s">
        <v>144</v>
      </c>
      <c r="F255">
        <v>1000000</v>
      </c>
      <c r="G255" t="s">
        <v>145</v>
      </c>
      <c r="H255">
        <v>860</v>
      </c>
      <c r="I255" t="s">
        <v>146</v>
      </c>
      <c r="J255">
        <v>1E-3</v>
      </c>
      <c r="K255" t="s">
        <v>3</v>
      </c>
      <c r="L255">
        <v>1</v>
      </c>
      <c r="M255" t="s">
        <v>2</v>
      </c>
      <c r="N255">
        <v>0</v>
      </c>
      <c r="O255" t="s">
        <v>6</v>
      </c>
      <c r="P255">
        <v>10</v>
      </c>
      <c r="Q255" t="s">
        <v>0</v>
      </c>
      <c r="R255">
        <v>417.2</v>
      </c>
      <c r="S255" t="s">
        <v>141</v>
      </c>
      <c r="T255">
        <v>2</v>
      </c>
      <c r="U255" t="s">
        <v>142</v>
      </c>
      <c r="V255">
        <v>19</v>
      </c>
      <c r="W255" t="s">
        <v>140</v>
      </c>
      <c r="X255">
        <v>52485</v>
      </c>
      <c r="Y255" t="s">
        <v>1</v>
      </c>
      <c r="Z255" t="s">
        <v>2587</v>
      </c>
      <c r="AA255" t="s">
        <v>151</v>
      </c>
      <c r="AB255" s="12" t="s">
        <v>419</v>
      </c>
      <c r="AC255" t="s">
        <v>424</v>
      </c>
      <c r="AD255" s="5">
        <v>9.9999999999999998E-17</v>
      </c>
      <c r="AE255" t="s">
        <v>5</v>
      </c>
      <c r="AF255">
        <v>1</v>
      </c>
      <c r="AG255" t="s">
        <v>4</v>
      </c>
      <c r="AH255">
        <v>0</v>
      </c>
    </row>
    <row r="256" spans="1:34" x14ac:dyDescent="0.25">
      <c r="A256" t="str">
        <f t="shared" si="3"/>
        <v>feynman_II_13_34_15795</v>
      </c>
      <c r="B256" t="s">
        <v>45</v>
      </c>
      <c r="C256" t="s">
        <v>143</v>
      </c>
      <c r="D256">
        <v>3600</v>
      </c>
      <c r="E256" t="s">
        <v>144</v>
      </c>
      <c r="F256">
        <v>1000000</v>
      </c>
      <c r="G256" t="s">
        <v>145</v>
      </c>
      <c r="H256">
        <v>15795</v>
      </c>
      <c r="I256" t="s">
        <v>146</v>
      </c>
      <c r="J256">
        <v>1E-3</v>
      </c>
      <c r="K256" t="s">
        <v>3</v>
      </c>
      <c r="L256">
        <v>0.99999099999999996</v>
      </c>
      <c r="M256" t="s">
        <v>2</v>
      </c>
      <c r="N256">
        <v>6.3181000000000001E-3</v>
      </c>
      <c r="O256" t="s">
        <v>6</v>
      </c>
      <c r="P256">
        <v>18</v>
      </c>
      <c r="Q256" t="s">
        <v>0</v>
      </c>
      <c r="R256">
        <v>3601.1</v>
      </c>
      <c r="S256" t="s">
        <v>141</v>
      </c>
      <c r="T256">
        <v>5</v>
      </c>
      <c r="U256" t="s">
        <v>142</v>
      </c>
      <c r="V256">
        <v>401</v>
      </c>
      <c r="W256" t="s">
        <v>140</v>
      </c>
      <c r="X256">
        <v>564415</v>
      </c>
      <c r="Y256" t="s">
        <v>1</v>
      </c>
      <c r="Z256" t="s">
        <v>2588</v>
      </c>
      <c r="AA256" t="s">
        <v>151</v>
      </c>
      <c r="AB256" s="12" t="s">
        <v>2589</v>
      </c>
      <c r="AC256" t="s">
        <v>424</v>
      </c>
      <c r="AD256" s="5">
        <v>9.9999999999999998E-17</v>
      </c>
      <c r="AE256" t="s">
        <v>5</v>
      </c>
      <c r="AF256">
        <v>0.99999072</v>
      </c>
      <c r="AG256" t="s">
        <v>4</v>
      </c>
      <c r="AH256">
        <v>6.3990100000000001E-3</v>
      </c>
    </row>
    <row r="257" spans="1:34" x14ac:dyDescent="0.25">
      <c r="A257" t="str">
        <f t="shared" si="3"/>
        <v>feynman_II_13_23_15795</v>
      </c>
      <c r="B257" t="s">
        <v>47</v>
      </c>
      <c r="C257" t="s">
        <v>143</v>
      </c>
      <c r="D257">
        <v>3600</v>
      </c>
      <c r="E257" t="s">
        <v>144</v>
      </c>
      <c r="F257">
        <v>1000000</v>
      </c>
      <c r="G257" t="s">
        <v>145</v>
      </c>
      <c r="H257">
        <v>15795</v>
      </c>
      <c r="I257" t="s">
        <v>146</v>
      </c>
      <c r="J257">
        <v>1E-3</v>
      </c>
      <c r="K257" t="s">
        <v>3</v>
      </c>
      <c r="L257">
        <v>0.99997440000000004</v>
      </c>
      <c r="M257" t="s">
        <v>2</v>
      </c>
      <c r="N257">
        <v>6.1444999999999998E-3</v>
      </c>
      <c r="O257" t="s">
        <v>6</v>
      </c>
      <c r="P257">
        <v>15</v>
      </c>
      <c r="Q257" t="s">
        <v>0</v>
      </c>
      <c r="R257">
        <v>3600.5</v>
      </c>
      <c r="S257" t="s">
        <v>141</v>
      </c>
      <c r="T257">
        <v>4</v>
      </c>
      <c r="U257" t="s">
        <v>142</v>
      </c>
      <c r="V257">
        <v>468</v>
      </c>
      <c r="W257" t="s">
        <v>140</v>
      </c>
      <c r="X257">
        <v>570629</v>
      </c>
      <c r="Y257" t="s">
        <v>1</v>
      </c>
      <c r="Z257" t="s">
        <v>2590</v>
      </c>
      <c r="AA257" t="s">
        <v>151</v>
      </c>
      <c r="AB257" s="12" t="s">
        <v>2591</v>
      </c>
      <c r="AC257" t="s">
        <v>424</v>
      </c>
      <c r="AD257" s="5">
        <v>9.9999999999999998E-17</v>
      </c>
      <c r="AE257" t="s">
        <v>5</v>
      </c>
      <c r="AF257">
        <v>0.99997354999999999</v>
      </c>
      <c r="AG257" t="s">
        <v>4</v>
      </c>
      <c r="AH257">
        <v>6.2574800000000002E-3</v>
      </c>
    </row>
    <row r="258" spans="1:34" x14ac:dyDescent="0.25">
      <c r="A258" t="str">
        <f t="shared" ref="A258:A321" si="4">B258&amp;"_"&amp;H258</f>
        <v>feynman_test_11_15795</v>
      </c>
      <c r="B258" t="s">
        <v>80</v>
      </c>
      <c r="C258" t="s">
        <v>143</v>
      </c>
      <c r="D258">
        <v>3600</v>
      </c>
      <c r="E258" t="s">
        <v>144</v>
      </c>
      <c r="F258">
        <v>1000000</v>
      </c>
      <c r="G258" t="s">
        <v>145</v>
      </c>
      <c r="H258">
        <v>15795</v>
      </c>
      <c r="I258" t="s">
        <v>146</v>
      </c>
      <c r="J258">
        <v>1E-3</v>
      </c>
      <c r="K258" t="s">
        <v>3</v>
      </c>
      <c r="L258">
        <v>0.99215359999999997</v>
      </c>
      <c r="M258" t="s">
        <v>2</v>
      </c>
      <c r="N258">
        <v>9.1784599999999994E-2</v>
      </c>
      <c r="O258" t="s">
        <v>6</v>
      </c>
      <c r="P258">
        <v>59</v>
      </c>
      <c r="Q258" t="s">
        <v>0</v>
      </c>
      <c r="R258">
        <v>3601.5</v>
      </c>
      <c r="S258" t="s">
        <v>141</v>
      </c>
      <c r="T258">
        <v>7</v>
      </c>
      <c r="U258" t="s">
        <v>142</v>
      </c>
      <c r="V258">
        <v>128</v>
      </c>
      <c r="W258" t="s">
        <v>140</v>
      </c>
      <c r="X258">
        <v>392904</v>
      </c>
      <c r="Y258" t="s">
        <v>1</v>
      </c>
      <c r="Z258" t="s">
        <v>2592</v>
      </c>
      <c r="AA258" t="s">
        <v>151</v>
      </c>
      <c r="AB258" s="12" t="s">
        <v>2593</v>
      </c>
      <c r="AC258" t="s">
        <v>424</v>
      </c>
      <c r="AD258" s="5">
        <v>9.9999999999999998E-17</v>
      </c>
      <c r="AE258" t="s">
        <v>5</v>
      </c>
      <c r="AF258">
        <v>0.99213253999999995</v>
      </c>
      <c r="AG258" t="s">
        <v>4</v>
      </c>
      <c r="AH258">
        <v>9.235604E-2</v>
      </c>
    </row>
    <row r="259" spans="1:34" x14ac:dyDescent="0.25">
      <c r="A259" t="str">
        <f t="shared" si="4"/>
        <v>feynman_I_6_2b_860</v>
      </c>
      <c r="B259" t="s">
        <v>54</v>
      </c>
      <c r="C259" t="s">
        <v>143</v>
      </c>
      <c r="D259">
        <v>3600</v>
      </c>
      <c r="E259" t="s">
        <v>144</v>
      </c>
      <c r="F259">
        <v>1000000</v>
      </c>
      <c r="G259" t="s">
        <v>145</v>
      </c>
      <c r="H259">
        <v>860</v>
      </c>
      <c r="I259" t="s">
        <v>146</v>
      </c>
      <c r="J259">
        <v>1E-3</v>
      </c>
      <c r="K259" t="s">
        <v>3</v>
      </c>
      <c r="L259">
        <v>0.98763369999999995</v>
      </c>
      <c r="M259" t="s">
        <v>2</v>
      </c>
      <c r="N259">
        <v>6.6833999999999999E-3</v>
      </c>
      <c r="O259" t="s">
        <v>6</v>
      </c>
      <c r="P259">
        <v>19</v>
      </c>
      <c r="Q259" t="s">
        <v>0</v>
      </c>
      <c r="R259">
        <v>3600.7</v>
      </c>
      <c r="S259" t="s">
        <v>141</v>
      </c>
      <c r="T259">
        <v>17</v>
      </c>
      <c r="U259" t="s">
        <v>142</v>
      </c>
      <c r="V259">
        <v>421</v>
      </c>
      <c r="W259" t="s">
        <v>140</v>
      </c>
      <c r="X259">
        <v>552124</v>
      </c>
      <c r="Y259" t="s">
        <v>1</v>
      </c>
      <c r="Z259" t="s">
        <v>2594</v>
      </c>
      <c r="AA259" t="s">
        <v>151</v>
      </c>
      <c r="AB259" s="12" t="s">
        <v>2595</v>
      </c>
      <c r="AC259" t="s">
        <v>424</v>
      </c>
      <c r="AD259" s="5">
        <v>9.9999999999999998E-17</v>
      </c>
      <c r="AE259" t="s">
        <v>5</v>
      </c>
      <c r="AF259">
        <v>0.98738371000000003</v>
      </c>
      <c r="AG259" t="s">
        <v>4</v>
      </c>
      <c r="AH259">
        <v>6.75043E-3</v>
      </c>
    </row>
    <row r="260" spans="1:34" x14ac:dyDescent="0.25">
      <c r="A260" t="str">
        <f t="shared" si="4"/>
        <v>strogatz_predprey1_860</v>
      </c>
      <c r="B260" t="s">
        <v>20</v>
      </c>
      <c r="C260" t="s">
        <v>143</v>
      </c>
      <c r="D260">
        <v>3600</v>
      </c>
      <c r="E260" t="s">
        <v>144</v>
      </c>
      <c r="F260">
        <v>1000000</v>
      </c>
      <c r="G260" t="s">
        <v>145</v>
      </c>
      <c r="H260">
        <v>860</v>
      </c>
      <c r="I260" t="s">
        <v>146</v>
      </c>
      <c r="J260">
        <v>1E-3</v>
      </c>
      <c r="K260" t="s">
        <v>3</v>
      </c>
      <c r="L260">
        <v>1</v>
      </c>
      <c r="M260" t="s">
        <v>2</v>
      </c>
      <c r="N260">
        <v>0</v>
      </c>
      <c r="O260" t="s">
        <v>6</v>
      </c>
      <c r="P260">
        <v>18</v>
      </c>
      <c r="Q260" t="s">
        <v>0</v>
      </c>
      <c r="R260">
        <v>1135.2</v>
      </c>
      <c r="S260" t="s">
        <v>141</v>
      </c>
      <c r="T260">
        <v>11</v>
      </c>
      <c r="U260" t="s">
        <v>142</v>
      </c>
      <c r="V260">
        <v>243</v>
      </c>
      <c r="W260" t="s">
        <v>140</v>
      </c>
      <c r="X260">
        <v>434342</v>
      </c>
      <c r="Y260" t="s">
        <v>1</v>
      </c>
      <c r="Z260" t="s">
        <v>2596</v>
      </c>
      <c r="AA260" t="s">
        <v>151</v>
      </c>
      <c r="AB260" s="12" t="s">
        <v>2316</v>
      </c>
      <c r="AC260" t="s">
        <v>424</v>
      </c>
      <c r="AD260" s="5">
        <v>9.9999999999999998E-17</v>
      </c>
      <c r="AE260" t="s">
        <v>5</v>
      </c>
      <c r="AF260">
        <v>1</v>
      </c>
      <c r="AG260" t="s">
        <v>4</v>
      </c>
      <c r="AH260">
        <v>0</v>
      </c>
    </row>
    <row r="261" spans="1:34" x14ac:dyDescent="0.25">
      <c r="A261" t="str">
        <f t="shared" si="4"/>
        <v>feynman_I_32_17_15795</v>
      </c>
      <c r="B261" t="s">
        <v>126</v>
      </c>
      <c r="C261" t="s">
        <v>143</v>
      </c>
      <c r="D261">
        <v>3600</v>
      </c>
      <c r="E261" t="s">
        <v>144</v>
      </c>
      <c r="F261">
        <v>1000000</v>
      </c>
      <c r="G261" t="s">
        <v>145</v>
      </c>
      <c r="H261">
        <v>15795</v>
      </c>
      <c r="I261" t="s">
        <v>146</v>
      </c>
      <c r="J261">
        <v>1E-3</v>
      </c>
      <c r="K261" t="s">
        <v>3</v>
      </c>
      <c r="L261">
        <v>0.99769140000000001</v>
      </c>
      <c r="M261" t="s">
        <v>2</v>
      </c>
      <c r="N261">
        <v>0.2254118</v>
      </c>
      <c r="O261" t="s">
        <v>6</v>
      </c>
      <c r="P261">
        <v>69</v>
      </c>
      <c r="Q261" t="s">
        <v>0</v>
      </c>
      <c r="R261">
        <v>3601.9</v>
      </c>
      <c r="S261" t="s">
        <v>141</v>
      </c>
      <c r="T261">
        <v>5</v>
      </c>
      <c r="U261" t="s">
        <v>142</v>
      </c>
      <c r="V261">
        <v>58</v>
      </c>
      <c r="W261" t="s">
        <v>140</v>
      </c>
      <c r="X261">
        <v>382224</v>
      </c>
      <c r="Y261" t="s">
        <v>1</v>
      </c>
      <c r="Z261" t="s">
        <v>2597</v>
      </c>
      <c r="AA261" t="s">
        <v>151</v>
      </c>
      <c r="AB261" s="12" t="s">
        <v>2598</v>
      </c>
      <c r="AC261" t="s">
        <v>424</v>
      </c>
      <c r="AD261" s="5">
        <v>9.9999999999999998E-17</v>
      </c>
      <c r="AE261" t="s">
        <v>5</v>
      </c>
      <c r="AF261">
        <v>0.99769724999999998</v>
      </c>
      <c r="AG261" t="s">
        <v>4</v>
      </c>
      <c r="AH261">
        <v>0.22214589000000001</v>
      </c>
    </row>
    <row r="262" spans="1:34" x14ac:dyDescent="0.25">
      <c r="A262" t="str">
        <f t="shared" si="4"/>
        <v>feynman_I_9_18_15795</v>
      </c>
      <c r="B262" t="s">
        <v>139</v>
      </c>
      <c r="C262" t="s">
        <v>143</v>
      </c>
      <c r="D262">
        <v>3600</v>
      </c>
      <c r="E262" t="s">
        <v>144</v>
      </c>
      <c r="F262">
        <v>1000000</v>
      </c>
      <c r="G262" t="s">
        <v>145</v>
      </c>
      <c r="H262">
        <v>15795</v>
      </c>
      <c r="I262" t="s">
        <v>146</v>
      </c>
      <c r="J262">
        <v>1E-3</v>
      </c>
      <c r="K262" t="s">
        <v>3</v>
      </c>
      <c r="L262">
        <v>0.9879464</v>
      </c>
      <c r="M262" t="s">
        <v>2</v>
      </c>
      <c r="N262">
        <v>1.34877E-2</v>
      </c>
      <c r="O262" t="s">
        <v>6</v>
      </c>
      <c r="P262">
        <v>27</v>
      </c>
      <c r="Q262" t="s">
        <v>0</v>
      </c>
      <c r="R262">
        <v>3602.7</v>
      </c>
      <c r="S262" t="s">
        <v>141</v>
      </c>
      <c r="T262">
        <v>6</v>
      </c>
      <c r="U262" t="s">
        <v>142</v>
      </c>
      <c r="V262">
        <v>138</v>
      </c>
      <c r="W262" t="s">
        <v>140</v>
      </c>
      <c r="X262">
        <v>500593</v>
      </c>
      <c r="Y262" t="s">
        <v>1</v>
      </c>
      <c r="Z262" t="s">
        <v>2599</v>
      </c>
      <c r="AA262" t="s">
        <v>151</v>
      </c>
      <c r="AB262" s="12" t="s">
        <v>2600</v>
      </c>
      <c r="AC262" t="s">
        <v>424</v>
      </c>
      <c r="AD262" s="5">
        <v>9.9999999999999998E-17</v>
      </c>
      <c r="AE262" t="s">
        <v>5</v>
      </c>
      <c r="AF262">
        <v>0.98811844999999998</v>
      </c>
      <c r="AG262" t="s">
        <v>4</v>
      </c>
      <c r="AH262">
        <v>1.3432019999999999E-2</v>
      </c>
    </row>
    <row r="263" spans="1:34" x14ac:dyDescent="0.25">
      <c r="A263" t="str">
        <f t="shared" si="4"/>
        <v>feynman_III_10_19_15795</v>
      </c>
      <c r="B263" t="s">
        <v>92</v>
      </c>
      <c r="C263" t="s">
        <v>143</v>
      </c>
      <c r="D263">
        <v>3600</v>
      </c>
      <c r="E263" t="s">
        <v>144</v>
      </c>
      <c r="F263">
        <v>1000000</v>
      </c>
      <c r="G263" t="s">
        <v>145</v>
      </c>
      <c r="H263">
        <v>15795</v>
      </c>
      <c r="I263" t="s">
        <v>146</v>
      </c>
      <c r="J263">
        <v>1E-3</v>
      </c>
      <c r="K263" t="s">
        <v>3</v>
      </c>
      <c r="L263">
        <v>0.99972039999999995</v>
      </c>
      <c r="M263" t="s">
        <v>2</v>
      </c>
      <c r="N263">
        <v>0.121379</v>
      </c>
      <c r="O263" t="s">
        <v>6</v>
      </c>
      <c r="P263">
        <v>42</v>
      </c>
      <c r="Q263" t="s">
        <v>0</v>
      </c>
      <c r="R263">
        <v>3600.9</v>
      </c>
      <c r="S263" t="s">
        <v>141</v>
      </c>
      <c r="T263">
        <v>3</v>
      </c>
      <c r="U263" t="s">
        <v>142</v>
      </c>
      <c r="V263">
        <v>114</v>
      </c>
      <c r="W263" t="s">
        <v>140</v>
      </c>
      <c r="X263">
        <v>393196</v>
      </c>
      <c r="Y263" t="s">
        <v>1</v>
      </c>
      <c r="Z263" t="s">
        <v>2601</v>
      </c>
      <c r="AA263" t="s">
        <v>151</v>
      </c>
      <c r="AB263" s="12" t="s">
        <v>2602</v>
      </c>
      <c r="AC263" t="s">
        <v>424</v>
      </c>
      <c r="AD263" s="5">
        <v>9.9999999999999998E-17</v>
      </c>
      <c r="AE263" t="s">
        <v>5</v>
      </c>
      <c r="AF263">
        <v>0.99971551999999997</v>
      </c>
      <c r="AG263" t="s">
        <v>4</v>
      </c>
      <c r="AH263">
        <v>0.12287673</v>
      </c>
    </row>
    <row r="264" spans="1:34" x14ac:dyDescent="0.25">
      <c r="A264" t="str">
        <f t="shared" si="4"/>
        <v>feynman_III_4_33_15795</v>
      </c>
      <c r="B264" t="s">
        <v>85</v>
      </c>
      <c r="C264" t="s">
        <v>143</v>
      </c>
      <c r="D264">
        <v>3600</v>
      </c>
      <c r="E264" t="s">
        <v>144</v>
      </c>
      <c r="F264">
        <v>1000000</v>
      </c>
      <c r="G264" t="s">
        <v>145</v>
      </c>
      <c r="H264">
        <v>15795</v>
      </c>
      <c r="I264" t="s">
        <v>146</v>
      </c>
      <c r="J264">
        <v>1E-3</v>
      </c>
      <c r="K264" t="s">
        <v>3</v>
      </c>
      <c r="L264">
        <v>0.99995619999999996</v>
      </c>
      <c r="M264" t="s">
        <v>2</v>
      </c>
      <c r="N264">
        <v>3.3675900000000002E-2</v>
      </c>
      <c r="O264" t="s">
        <v>6</v>
      </c>
      <c r="P264">
        <v>9</v>
      </c>
      <c r="Q264" t="s">
        <v>0</v>
      </c>
      <c r="R264">
        <v>3601.5</v>
      </c>
      <c r="S264" t="s">
        <v>141</v>
      </c>
      <c r="T264">
        <v>7</v>
      </c>
      <c r="U264" t="s">
        <v>142</v>
      </c>
      <c r="V264">
        <v>843</v>
      </c>
      <c r="W264" t="s">
        <v>140</v>
      </c>
      <c r="X264">
        <v>680894</v>
      </c>
      <c r="Y264" t="s">
        <v>1</v>
      </c>
      <c r="Z264" t="s">
        <v>2603</v>
      </c>
      <c r="AA264" t="s">
        <v>151</v>
      </c>
      <c r="AB264" s="12" t="s">
        <v>3450</v>
      </c>
      <c r="AC264" t="s">
        <v>424</v>
      </c>
      <c r="AD264" s="5">
        <v>9.9999999999999998E-17</v>
      </c>
      <c r="AE264" t="s">
        <v>5</v>
      </c>
      <c r="AF264">
        <v>0.99995699999999998</v>
      </c>
      <c r="AG264" t="s">
        <v>4</v>
      </c>
      <c r="AH264">
        <v>3.3238240000000002E-2</v>
      </c>
    </row>
    <row r="265" spans="1:34" x14ac:dyDescent="0.25">
      <c r="A265" t="str">
        <f t="shared" si="4"/>
        <v>strogatz_glider1_860</v>
      </c>
      <c r="B265" t="s">
        <v>14</v>
      </c>
      <c r="C265" t="s">
        <v>143</v>
      </c>
      <c r="D265">
        <v>3600</v>
      </c>
      <c r="E265" t="s">
        <v>144</v>
      </c>
      <c r="F265">
        <v>1000000</v>
      </c>
      <c r="G265" t="s">
        <v>145</v>
      </c>
      <c r="H265">
        <v>860</v>
      </c>
      <c r="I265" t="s">
        <v>146</v>
      </c>
      <c r="J265">
        <v>1E-3</v>
      </c>
      <c r="K265" t="s">
        <v>3</v>
      </c>
      <c r="L265">
        <v>1</v>
      </c>
      <c r="M265" t="s">
        <v>2</v>
      </c>
      <c r="N265">
        <v>0</v>
      </c>
      <c r="O265" t="s">
        <v>6</v>
      </c>
      <c r="P265">
        <v>10</v>
      </c>
      <c r="Q265" t="s">
        <v>0</v>
      </c>
      <c r="R265">
        <v>6</v>
      </c>
      <c r="S265" t="s">
        <v>141</v>
      </c>
      <c r="T265">
        <v>3</v>
      </c>
      <c r="U265" t="s">
        <v>142</v>
      </c>
      <c r="V265">
        <v>8</v>
      </c>
      <c r="W265" t="s">
        <v>140</v>
      </c>
      <c r="X265">
        <v>3897</v>
      </c>
      <c r="Y265" t="s">
        <v>1</v>
      </c>
      <c r="Z265" t="s">
        <v>2338</v>
      </c>
      <c r="AA265" t="s">
        <v>151</v>
      </c>
      <c r="AB265" s="12" t="s">
        <v>2289</v>
      </c>
      <c r="AC265" t="s">
        <v>424</v>
      </c>
      <c r="AD265" s="5">
        <v>9.9999999999999998E-17</v>
      </c>
      <c r="AE265" t="s">
        <v>5</v>
      </c>
      <c r="AF265">
        <v>1</v>
      </c>
      <c r="AG265" t="s">
        <v>4</v>
      </c>
      <c r="AH265">
        <v>0</v>
      </c>
    </row>
    <row r="266" spans="1:34" x14ac:dyDescent="0.25">
      <c r="A266" t="str">
        <f t="shared" si="4"/>
        <v>feynman_I_14_3_860</v>
      </c>
      <c r="B266" t="s">
        <v>62</v>
      </c>
      <c r="C266" t="s">
        <v>143</v>
      </c>
      <c r="D266">
        <v>3600</v>
      </c>
      <c r="E266" t="s">
        <v>144</v>
      </c>
      <c r="F266">
        <v>1000000</v>
      </c>
      <c r="G266" t="s">
        <v>145</v>
      </c>
      <c r="H266">
        <v>860</v>
      </c>
      <c r="I266" t="s">
        <v>146</v>
      </c>
      <c r="J266">
        <v>1E-3</v>
      </c>
      <c r="K266" t="s">
        <v>3</v>
      </c>
      <c r="L266">
        <v>1</v>
      </c>
      <c r="M266" t="s">
        <v>2</v>
      </c>
      <c r="N266">
        <v>0</v>
      </c>
      <c r="O266" t="s">
        <v>6</v>
      </c>
      <c r="P266">
        <v>4</v>
      </c>
      <c r="Q266" t="s">
        <v>0</v>
      </c>
      <c r="R266">
        <v>5.3</v>
      </c>
      <c r="S266" t="s">
        <v>141</v>
      </c>
      <c r="T266">
        <v>1</v>
      </c>
      <c r="U266" t="s">
        <v>142</v>
      </c>
      <c r="V266">
        <v>3</v>
      </c>
      <c r="W266" t="s">
        <v>140</v>
      </c>
      <c r="X266">
        <v>1133</v>
      </c>
      <c r="Y266" t="s">
        <v>1</v>
      </c>
      <c r="Z266" t="s">
        <v>2341</v>
      </c>
      <c r="AA266" t="s">
        <v>151</v>
      </c>
      <c r="AB266" s="12" t="s">
        <v>409</v>
      </c>
      <c r="AC266" t="s">
        <v>424</v>
      </c>
      <c r="AD266" s="5">
        <v>9.9999999999999998E-17</v>
      </c>
      <c r="AE266" t="s">
        <v>5</v>
      </c>
      <c r="AF266">
        <v>1</v>
      </c>
      <c r="AG266" t="s">
        <v>4</v>
      </c>
      <c r="AH266">
        <v>0</v>
      </c>
    </row>
    <row r="267" spans="1:34" x14ac:dyDescent="0.25">
      <c r="A267" t="str">
        <f t="shared" si="4"/>
        <v>feynman_I_47_23_860</v>
      </c>
      <c r="B267" t="s">
        <v>43</v>
      </c>
      <c r="C267" t="s">
        <v>143</v>
      </c>
      <c r="D267">
        <v>3600</v>
      </c>
      <c r="E267" t="s">
        <v>144</v>
      </c>
      <c r="F267">
        <v>1000000</v>
      </c>
      <c r="G267" t="s">
        <v>145</v>
      </c>
      <c r="H267">
        <v>860</v>
      </c>
      <c r="I267" t="s">
        <v>146</v>
      </c>
      <c r="J267">
        <v>1E-3</v>
      </c>
      <c r="K267" t="s">
        <v>3</v>
      </c>
      <c r="L267">
        <v>1</v>
      </c>
      <c r="M267" t="s">
        <v>2</v>
      </c>
      <c r="N267">
        <v>0</v>
      </c>
      <c r="O267" t="s">
        <v>6</v>
      </c>
      <c r="P267">
        <v>8</v>
      </c>
      <c r="Q267" t="s">
        <v>0</v>
      </c>
      <c r="R267">
        <v>17.3</v>
      </c>
      <c r="S267" t="s">
        <v>141</v>
      </c>
      <c r="T267">
        <v>1</v>
      </c>
      <c r="U267" t="s">
        <v>142</v>
      </c>
      <c r="V267">
        <v>5</v>
      </c>
      <c r="W267" t="s">
        <v>140</v>
      </c>
      <c r="X267">
        <v>3276</v>
      </c>
      <c r="Y267" t="s">
        <v>1</v>
      </c>
      <c r="Z267" t="s">
        <v>2356</v>
      </c>
      <c r="AA267" t="s">
        <v>151</v>
      </c>
      <c r="AB267" s="12" t="s">
        <v>411</v>
      </c>
      <c r="AC267" t="s">
        <v>424</v>
      </c>
      <c r="AD267" s="5">
        <v>9.9999999999999998E-17</v>
      </c>
      <c r="AE267" t="s">
        <v>5</v>
      </c>
      <c r="AF267">
        <v>1</v>
      </c>
      <c r="AG267" t="s">
        <v>4</v>
      </c>
      <c r="AH267">
        <v>0</v>
      </c>
    </row>
    <row r="268" spans="1:34" x14ac:dyDescent="0.25">
      <c r="A268" t="str">
        <f t="shared" si="4"/>
        <v>feynman_I_39_11_860</v>
      </c>
      <c r="B268" t="s">
        <v>42</v>
      </c>
      <c r="C268" t="s">
        <v>143</v>
      </c>
      <c r="D268">
        <v>3600</v>
      </c>
      <c r="E268" t="s">
        <v>144</v>
      </c>
      <c r="F268">
        <v>1000000</v>
      </c>
      <c r="G268" t="s">
        <v>145</v>
      </c>
      <c r="H268">
        <v>860</v>
      </c>
      <c r="I268" t="s">
        <v>146</v>
      </c>
      <c r="J268">
        <v>1E-3</v>
      </c>
      <c r="K268" t="s">
        <v>3</v>
      </c>
      <c r="L268">
        <v>1</v>
      </c>
      <c r="M268" t="s">
        <v>2</v>
      </c>
      <c r="N268">
        <v>0</v>
      </c>
      <c r="O268" t="s">
        <v>6</v>
      </c>
      <c r="P268">
        <v>11</v>
      </c>
      <c r="Q268" t="s">
        <v>0</v>
      </c>
      <c r="R268">
        <v>18.3</v>
      </c>
      <c r="S268" t="s">
        <v>141</v>
      </c>
      <c r="T268">
        <v>1</v>
      </c>
      <c r="U268" t="s">
        <v>142</v>
      </c>
      <c r="V268">
        <v>4</v>
      </c>
      <c r="W268" t="s">
        <v>140</v>
      </c>
      <c r="X268">
        <v>3465</v>
      </c>
      <c r="Y268" t="s">
        <v>1</v>
      </c>
      <c r="Z268" t="s">
        <v>403</v>
      </c>
      <c r="AA268" t="s">
        <v>151</v>
      </c>
      <c r="AB268" s="12" t="s">
        <v>3435</v>
      </c>
      <c r="AC268" t="s">
        <v>424</v>
      </c>
      <c r="AD268" s="5">
        <v>9.9999999999999998E-17</v>
      </c>
      <c r="AE268" t="s">
        <v>5</v>
      </c>
      <c r="AF268">
        <v>1</v>
      </c>
      <c r="AG268" t="s">
        <v>4</v>
      </c>
      <c r="AH268">
        <v>0</v>
      </c>
    </row>
    <row r="269" spans="1:34" x14ac:dyDescent="0.25">
      <c r="A269" t="str">
        <f t="shared" si="4"/>
        <v>feynman_I_11_19_860</v>
      </c>
      <c r="B269" t="s">
        <v>127</v>
      </c>
      <c r="C269" t="s">
        <v>143</v>
      </c>
      <c r="D269">
        <v>3600</v>
      </c>
      <c r="E269" t="s">
        <v>144</v>
      </c>
      <c r="F269">
        <v>1000000</v>
      </c>
      <c r="G269" t="s">
        <v>145</v>
      </c>
      <c r="H269">
        <v>860</v>
      </c>
      <c r="I269" t="s">
        <v>146</v>
      </c>
      <c r="J269">
        <v>1E-3</v>
      </c>
      <c r="K269" t="s">
        <v>3</v>
      </c>
      <c r="L269">
        <v>1</v>
      </c>
      <c r="M269" t="s">
        <v>2</v>
      </c>
      <c r="N269">
        <v>0</v>
      </c>
      <c r="O269" t="s">
        <v>6</v>
      </c>
      <c r="P269">
        <v>10</v>
      </c>
      <c r="Q269" t="s">
        <v>0</v>
      </c>
      <c r="R269">
        <v>32.200000000000003</v>
      </c>
      <c r="S269" t="s">
        <v>141</v>
      </c>
      <c r="T269">
        <v>1</v>
      </c>
      <c r="U269" t="s">
        <v>142</v>
      </c>
      <c r="V269">
        <v>6</v>
      </c>
      <c r="W269" t="s">
        <v>140</v>
      </c>
      <c r="X269">
        <v>5769</v>
      </c>
      <c r="Y269" t="s">
        <v>1</v>
      </c>
      <c r="Z269" t="s">
        <v>2371</v>
      </c>
      <c r="AA269" t="s">
        <v>151</v>
      </c>
      <c r="AB269" s="12" t="s">
        <v>2293</v>
      </c>
      <c r="AC269" t="s">
        <v>424</v>
      </c>
      <c r="AD269" s="5">
        <v>9.9999999999999998E-17</v>
      </c>
      <c r="AE269" t="s">
        <v>5</v>
      </c>
      <c r="AF269">
        <v>1</v>
      </c>
      <c r="AG269" t="s">
        <v>4</v>
      </c>
      <c r="AH269">
        <v>0</v>
      </c>
    </row>
    <row r="270" spans="1:34" x14ac:dyDescent="0.25">
      <c r="A270" t="str">
        <f t="shared" si="4"/>
        <v>strogatz_lv2_860</v>
      </c>
      <c r="B270" t="s">
        <v>16</v>
      </c>
      <c r="C270" t="s">
        <v>143</v>
      </c>
      <c r="D270">
        <v>3600</v>
      </c>
      <c r="E270" t="s">
        <v>144</v>
      </c>
      <c r="F270">
        <v>1000000</v>
      </c>
      <c r="G270" t="s">
        <v>145</v>
      </c>
      <c r="H270">
        <v>860</v>
      </c>
      <c r="I270" t="s">
        <v>146</v>
      </c>
      <c r="J270">
        <v>1E-3</v>
      </c>
      <c r="K270" t="s">
        <v>3</v>
      </c>
      <c r="L270">
        <v>1</v>
      </c>
      <c r="M270" t="s">
        <v>2</v>
      </c>
      <c r="N270">
        <v>0</v>
      </c>
      <c r="O270" t="s">
        <v>6</v>
      </c>
      <c r="P270">
        <v>13</v>
      </c>
      <c r="Q270" t="s">
        <v>0</v>
      </c>
      <c r="R270">
        <v>37.299999999999997</v>
      </c>
      <c r="S270" t="s">
        <v>141</v>
      </c>
      <c r="T270">
        <v>3</v>
      </c>
      <c r="U270" t="s">
        <v>142</v>
      </c>
      <c r="V270">
        <v>21</v>
      </c>
      <c r="W270" t="s">
        <v>140</v>
      </c>
      <c r="X270">
        <v>19138</v>
      </c>
      <c r="Y270" t="s">
        <v>1</v>
      </c>
      <c r="Z270" t="s">
        <v>2372</v>
      </c>
      <c r="AA270" t="s">
        <v>151</v>
      </c>
      <c r="AB270" s="12" t="s">
        <v>2294</v>
      </c>
      <c r="AC270" t="s">
        <v>424</v>
      </c>
      <c r="AD270" s="5">
        <v>9.9999999999999998E-17</v>
      </c>
      <c r="AE270" t="s">
        <v>5</v>
      </c>
      <c r="AF270">
        <v>1</v>
      </c>
      <c r="AG270" t="s">
        <v>4</v>
      </c>
      <c r="AH270">
        <v>0</v>
      </c>
    </row>
    <row r="271" spans="1:34" x14ac:dyDescent="0.25">
      <c r="A271" t="str">
        <f t="shared" si="4"/>
        <v>feynman_I_6_2_15795</v>
      </c>
      <c r="B271" t="s">
        <v>33</v>
      </c>
      <c r="C271" t="s">
        <v>143</v>
      </c>
      <c r="D271">
        <v>3600</v>
      </c>
      <c r="E271" t="s">
        <v>144</v>
      </c>
      <c r="F271">
        <v>1000000</v>
      </c>
      <c r="G271" t="s">
        <v>145</v>
      </c>
      <c r="H271">
        <v>15795</v>
      </c>
      <c r="I271" t="s">
        <v>146</v>
      </c>
      <c r="J271">
        <v>1E-3</v>
      </c>
      <c r="K271" t="s">
        <v>3</v>
      </c>
      <c r="L271">
        <v>0.99639759999999999</v>
      </c>
      <c r="M271" t="s">
        <v>2</v>
      </c>
      <c r="N271">
        <v>2.5561999999999998E-3</v>
      </c>
      <c r="O271" t="s">
        <v>6</v>
      </c>
      <c r="P271">
        <v>19</v>
      </c>
      <c r="Q271" t="s">
        <v>0</v>
      </c>
      <c r="R271">
        <v>3600.5</v>
      </c>
      <c r="S271" t="s">
        <v>141</v>
      </c>
      <c r="T271">
        <v>6</v>
      </c>
      <c r="U271" t="s">
        <v>142</v>
      </c>
      <c r="V271">
        <v>478</v>
      </c>
      <c r="W271" t="s">
        <v>140</v>
      </c>
      <c r="X271">
        <v>576732</v>
      </c>
      <c r="Y271" t="s">
        <v>1</v>
      </c>
      <c r="Z271" t="s">
        <v>2604</v>
      </c>
      <c r="AA271" t="s">
        <v>151</v>
      </c>
      <c r="AB271" s="12" t="s">
        <v>2605</v>
      </c>
      <c r="AC271" t="s">
        <v>424</v>
      </c>
      <c r="AD271" s="5">
        <v>9.9999999999999998E-17</v>
      </c>
      <c r="AE271" t="s">
        <v>5</v>
      </c>
      <c r="AF271">
        <v>0.99642390000000003</v>
      </c>
      <c r="AG271" t="s">
        <v>4</v>
      </c>
      <c r="AH271">
        <v>2.5517299999999999E-3</v>
      </c>
    </row>
    <row r="272" spans="1:34" x14ac:dyDescent="0.25">
      <c r="A272" t="str">
        <f t="shared" si="4"/>
        <v>feynman_II_13_17_860</v>
      </c>
      <c r="B272" t="s">
        <v>102</v>
      </c>
      <c r="C272" t="s">
        <v>143</v>
      </c>
      <c r="D272">
        <v>3600</v>
      </c>
      <c r="E272" t="s">
        <v>144</v>
      </c>
      <c r="F272">
        <v>1000000</v>
      </c>
      <c r="G272" t="s">
        <v>145</v>
      </c>
      <c r="H272">
        <v>860</v>
      </c>
      <c r="I272" t="s">
        <v>146</v>
      </c>
      <c r="J272">
        <v>1E-3</v>
      </c>
      <c r="K272" t="s">
        <v>3</v>
      </c>
      <c r="L272">
        <v>1</v>
      </c>
      <c r="M272" t="s">
        <v>2</v>
      </c>
      <c r="N272">
        <v>0</v>
      </c>
      <c r="O272" t="s">
        <v>6</v>
      </c>
      <c r="P272">
        <v>12</v>
      </c>
      <c r="Q272" t="s">
        <v>0</v>
      </c>
      <c r="R272">
        <v>258.60000000000002</v>
      </c>
      <c r="S272" t="s">
        <v>141</v>
      </c>
      <c r="T272">
        <v>5</v>
      </c>
      <c r="U272" t="s">
        <v>142</v>
      </c>
      <c r="V272">
        <v>35</v>
      </c>
      <c r="W272" t="s">
        <v>140</v>
      </c>
      <c r="X272">
        <v>46285</v>
      </c>
      <c r="Y272" t="s">
        <v>1</v>
      </c>
      <c r="Z272" t="s">
        <v>2383</v>
      </c>
      <c r="AA272" t="s">
        <v>151</v>
      </c>
      <c r="AB272" s="12" t="s">
        <v>2384</v>
      </c>
      <c r="AC272" t="s">
        <v>424</v>
      </c>
      <c r="AD272" s="5">
        <v>9.9999999999999998E-17</v>
      </c>
      <c r="AE272" t="s">
        <v>5</v>
      </c>
      <c r="AF272">
        <v>1</v>
      </c>
      <c r="AG272" t="s">
        <v>4</v>
      </c>
      <c r="AH272">
        <v>0</v>
      </c>
    </row>
    <row r="273" spans="1:34" x14ac:dyDescent="0.25">
      <c r="A273" t="str">
        <f t="shared" si="4"/>
        <v>feynman_I_37_4_860</v>
      </c>
      <c r="B273" t="s">
        <v>50</v>
      </c>
      <c r="C273" t="s">
        <v>143</v>
      </c>
      <c r="D273">
        <v>3600</v>
      </c>
      <c r="E273" t="s">
        <v>144</v>
      </c>
      <c r="F273">
        <v>1000000</v>
      </c>
      <c r="G273" t="s">
        <v>145</v>
      </c>
      <c r="H273">
        <v>860</v>
      </c>
      <c r="I273" t="s">
        <v>146</v>
      </c>
      <c r="J273">
        <v>1E-3</v>
      </c>
      <c r="K273" t="s">
        <v>3</v>
      </c>
      <c r="L273">
        <v>1</v>
      </c>
      <c r="M273" t="s">
        <v>2</v>
      </c>
      <c r="N273">
        <v>0</v>
      </c>
      <c r="O273" t="s">
        <v>6</v>
      </c>
      <c r="P273">
        <v>12</v>
      </c>
      <c r="Q273" t="s">
        <v>0</v>
      </c>
      <c r="R273">
        <v>47.5</v>
      </c>
      <c r="S273" t="s">
        <v>141</v>
      </c>
      <c r="T273">
        <v>1</v>
      </c>
      <c r="U273" t="s">
        <v>142</v>
      </c>
      <c r="V273">
        <v>9</v>
      </c>
      <c r="W273" t="s">
        <v>140</v>
      </c>
      <c r="X273">
        <v>7946</v>
      </c>
      <c r="Y273" t="s">
        <v>1</v>
      </c>
      <c r="Z273" t="s">
        <v>2385</v>
      </c>
      <c r="AA273" t="s">
        <v>151</v>
      </c>
      <c r="AB273" s="12" t="s">
        <v>2302</v>
      </c>
      <c r="AC273" t="s">
        <v>424</v>
      </c>
      <c r="AD273" s="5">
        <v>9.9999999999999998E-17</v>
      </c>
      <c r="AE273" t="s">
        <v>5</v>
      </c>
      <c r="AF273">
        <v>1</v>
      </c>
      <c r="AG273" t="s">
        <v>4</v>
      </c>
      <c r="AH273">
        <v>0</v>
      </c>
    </row>
    <row r="274" spans="1:34" x14ac:dyDescent="0.25">
      <c r="A274" t="str">
        <f t="shared" si="4"/>
        <v>feynman_test_9_15795</v>
      </c>
      <c r="B274" t="s">
        <v>125</v>
      </c>
      <c r="C274" t="s">
        <v>143</v>
      </c>
      <c r="D274">
        <v>3600</v>
      </c>
      <c r="E274" t="s">
        <v>144</v>
      </c>
      <c r="F274">
        <v>1000000</v>
      </c>
      <c r="G274" t="s">
        <v>145</v>
      </c>
      <c r="H274">
        <v>15795</v>
      </c>
      <c r="I274" t="s">
        <v>146</v>
      </c>
      <c r="J274">
        <v>1E-3</v>
      </c>
      <c r="K274" t="s">
        <v>3</v>
      </c>
      <c r="L274">
        <v>0.9999749</v>
      </c>
      <c r="M274" t="s">
        <v>2</v>
      </c>
      <c r="N274">
        <v>34.405530499999998</v>
      </c>
      <c r="O274" t="s">
        <v>6</v>
      </c>
      <c r="P274">
        <v>138</v>
      </c>
      <c r="Q274" t="s">
        <v>0</v>
      </c>
      <c r="R274">
        <v>3601.7</v>
      </c>
      <c r="S274" t="s">
        <v>141</v>
      </c>
      <c r="T274">
        <v>2</v>
      </c>
      <c r="U274" t="s">
        <v>142</v>
      </c>
      <c r="V274">
        <v>47</v>
      </c>
      <c r="W274" t="s">
        <v>140</v>
      </c>
      <c r="X274">
        <v>332934</v>
      </c>
      <c r="Y274" t="s">
        <v>1</v>
      </c>
      <c r="Z274" t="s">
        <v>2606</v>
      </c>
      <c r="AA274" t="s">
        <v>151</v>
      </c>
      <c r="AB274" s="12" t="s">
        <v>2607</v>
      </c>
      <c r="AC274" t="s">
        <v>424</v>
      </c>
      <c r="AD274" s="5">
        <v>9.9999999999999998E-17</v>
      </c>
      <c r="AE274" t="s">
        <v>5</v>
      </c>
      <c r="AF274">
        <v>0.99997188000000004</v>
      </c>
      <c r="AG274" t="s">
        <v>4</v>
      </c>
      <c r="AH274">
        <v>35.565018449999997</v>
      </c>
    </row>
    <row r="275" spans="1:34" x14ac:dyDescent="0.25">
      <c r="A275" t="str">
        <f t="shared" si="4"/>
        <v>feynman_I_12_1_860</v>
      </c>
      <c r="B275" t="s">
        <v>26</v>
      </c>
      <c r="C275" t="s">
        <v>143</v>
      </c>
      <c r="D275">
        <v>3600</v>
      </c>
      <c r="E275" t="s">
        <v>144</v>
      </c>
      <c r="F275">
        <v>1000000</v>
      </c>
      <c r="G275" t="s">
        <v>145</v>
      </c>
      <c r="H275">
        <v>860</v>
      </c>
      <c r="I275" t="s">
        <v>146</v>
      </c>
      <c r="J275">
        <v>1E-3</v>
      </c>
      <c r="K275" t="s">
        <v>3</v>
      </c>
      <c r="L275">
        <v>1</v>
      </c>
      <c r="M275" t="s">
        <v>2</v>
      </c>
      <c r="N275">
        <v>0</v>
      </c>
      <c r="O275" t="s">
        <v>6</v>
      </c>
      <c r="P275">
        <v>3</v>
      </c>
      <c r="Q275" t="s">
        <v>0</v>
      </c>
      <c r="R275">
        <v>3.1</v>
      </c>
      <c r="S275" t="s">
        <v>141</v>
      </c>
      <c r="T275">
        <v>1</v>
      </c>
      <c r="U275" t="s">
        <v>142</v>
      </c>
      <c r="V275">
        <v>2</v>
      </c>
      <c r="W275" t="s">
        <v>140</v>
      </c>
      <c r="X275">
        <v>673</v>
      </c>
      <c r="Y275" t="s">
        <v>1</v>
      </c>
      <c r="Z275" t="s">
        <v>2335</v>
      </c>
      <c r="AA275" t="s">
        <v>151</v>
      </c>
      <c r="AB275" s="12" t="s">
        <v>405</v>
      </c>
      <c r="AC275" t="s">
        <v>424</v>
      </c>
      <c r="AD275" s="5">
        <v>9.9999999999999998E-17</v>
      </c>
      <c r="AE275" t="s">
        <v>5</v>
      </c>
      <c r="AF275">
        <v>1</v>
      </c>
      <c r="AG275" t="s">
        <v>4</v>
      </c>
      <c r="AH275">
        <v>0</v>
      </c>
    </row>
    <row r="276" spans="1:34" x14ac:dyDescent="0.25">
      <c r="A276" t="str">
        <f t="shared" si="4"/>
        <v>feynman_II_3_24_860</v>
      </c>
      <c r="B276" t="s">
        <v>35</v>
      </c>
      <c r="C276" t="s">
        <v>143</v>
      </c>
      <c r="D276">
        <v>3600</v>
      </c>
      <c r="E276" t="s">
        <v>144</v>
      </c>
      <c r="F276">
        <v>1000000</v>
      </c>
      <c r="G276" t="s">
        <v>145</v>
      </c>
      <c r="H276">
        <v>860</v>
      </c>
      <c r="I276" t="s">
        <v>146</v>
      </c>
      <c r="J276">
        <v>1E-3</v>
      </c>
      <c r="K276" t="s">
        <v>3</v>
      </c>
      <c r="L276">
        <v>1</v>
      </c>
      <c r="M276" t="s">
        <v>2</v>
      </c>
      <c r="N276">
        <v>0</v>
      </c>
      <c r="O276" t="s">
        <v>6</v>
      </c>
      <c r="P276">
        <v>6</v>
      </c>
      <c r="Q276" t="s">
        <v>0</v>
      </c>
      <c r="R276">
        <v>8.6</v>
      </c>
      <c r="S276" t="s">
        <v>141</v>
      </c>
      <c r="T276">
        <v>1</v>
      </c>
      <c r="U276" t="s">
        <v>142</v>
      </c>
      <c r="V276">
        <v>3</v>
      </c>
      <c r="W276" t="s">
        <v>140</v>
      </c>
      <c r="X276">
        <v>1659</v>
      </c>
      <c r="Y276" t="s">
        <v>1</v>
      </c>
      <c r="Z276" t="s">
        <v>2344</v>
      </c>
      <c r="AA276" t="s">
        <v>151</v>
      </c>
      <c r="AB276" s="12" t="s">
        <v>2345</v>
      </c>
      <c r="AC276" t="s">
        <v>424</v>
      </c>
      <c r="AD276" s="5">
        <v>9.9999999999999998E-17</v>
      </c>
      <c r="AE276" t="s">
        <v>5</v>
      </c>
      <c r="AF276">
        <v>1</v>
      </c>
      <c r="AG276" t="s">
        <v>4</v>
      </c>
      <c r="AH276">
        <v>0</v>
      </c>
    </row>
    <row r="277" spans="1:34" x14ac:dyDescent="0.25">
      <c r="A277" t="str">
        <f t="shared" si="4"/>
        <v>feynman_II_38_3_860</v>
      </c>
      <c r="B277" t="s">
        <v>90</v>
      </c>
      <c r="C277" t="s">
        <v>143</v>
      </c>
      <c r="D277">
        <v>3600</v>
      </c>
      <c r="E277" t="s">
        <v>144</v>
      </c>
      <c r="F277">
        <v>1000000</v>
      </c>
      <c r="G277" t="s">
        <v>145</v>
      </c>
      <c r="H277">
        <v>860</v>
      </c>
      <c r="I277" t="s">
        <v>146</v>
      </c>
      <c r="J277">
        <v>1E-3</v>
      </c>
      <c r="K277" t="s">
        <v>3</v>
      </c>
      <c r="L277">
        <v>1</v>
      </c>
      <c r="M277" t="s">
        <v>2</v>
      </c>
      <c r="N277">
        <v>0</v>
      </c>
      <c r="O277" t="s">
        <v>6</v>
      </c>
      <c r="P277">
        <v>7</v>
      </c>
      <c r="Q277" t="s">
        <v>0</v>
      </c>
      <c r="R277">
        <v>12.6</v>
      </c>
      <c r="S277" t="s">
        <v>141</v>
      </c>
      <c r="T277">
        <v>1</v>
      </c>
      <c r="U277" t="s">
        <v>142</v>
      </c>
      <c r="V277">
        <v>4</v>
      </c>
      <c r="W277" t="s">
        <v>140</v>
      </c>
      <c r="X277">
        <v>2582</v>
      </c>
      <c r="Y277" t="s">
        <v>1</v>
      </c>
      <c r="Z277" t="s">
        <v>495</v>
      </c>
      <c r="AA277" t="s">
        <v>151</v>
      </c>
      <c r="AB277" s="12" t="s">
        <v>413</v>
      </c>
      <c r="AC277" t="s">
        <v>424</v>
      </c>
      <c r="AD277" s="5">
        <v>9.9999999999999998E-17</v>
      </c>
      <c r="AE277" t="s">
        <v>5</v>
      </c>
      <c r="AF277">
        <v>1</v>
      </c>
      <c r="AG277" t="s">
        <v>4</v>
      </c>
      <c r="AH277">
        <v>0</v>
      </c>
    </row>
    <row r="278" spans="1:34" x14ac:dyDescent="0.25">
      <c r="A278" t="str">
        <f t="shared" si="4"/>
        <v>feynman_III_15_14_860</v>
      </c>
      <c r="B278" t="s">
        <v>73</v>
      </c>
      <c r="C278" t="s">
        <v>143</v>
      </c>
      <c r="D278">
        <v>3600</v>
      </c>
      <c r="E278" t="s">
        <v>144</v>
      </c>
      <c r="F278">
        <v>1000000</v>
      </c>
      <c r="G278" t="s">
        <v>145</v>
      </c>
      <c r="H278">
        <v>860</v>
      </c>
      <c r="I278" t="s">
        <v>146</v>
      </c>
      <c r="J278">
        <v>1E-3</v>
      </c>
      <c r="K278" t="s">
        <v>3</v>
      </c>
      <c r="L278">
        <v>1</v>
      </c>
      <c r="M278" t="s">
        <v>2</v>
      </c>
      <c r="N278">
        <v>0</v>
      </c>
      <c r="O278" t="s">
        <v>6</v>
      </c>
      <c r="P278">
        <v>11</v>
      </c>
      <c r="Q278" t="s">
        <v>0</v>
      </c>
      <c r="R278">
        <v>18.100000000000001</v>
      </c>
      <c r="S278" t="s">
        <v>141</v>
      </c>
      <c r="T278">
        <v>1</v>
      </c>
      <c r="U278" t="s">
        <v>142</v>
      </c>
      <c r="V278">
        <v>5</v>
      </c>
      <c r="W278" t="s">
        <v>140</v>
      </c>
      <c r="X278">
        <v>3635</v>
      </c>
      <c r="Y278" t="s">
        <v>1</v>
      </c>
      <c r="Z278" t="s">
        <v>2361</v>
      </c>
      <c r="AA278" t="s">
        <v>151</v>
      </c>
      <c r="AB278" s="12" t="s">
        <v>2362</v>
      </c>
      <c r="AC278" t="s">
        <v>424</v>
      </c>
      <c r="AD278" s="5">
        <v>9.9999999999999998E-17</v>
      </c>
      <c r="AE278" t="s">
        <v>5</v>
      </c>
      <c r="AF278">
        <v>1</v>
      </c>
      <c r="AG278" t="s">
        <v>4</v>
      </c>
      <c r="AH278">
        <v>0</v>
      </c>
    </row>
    <row r="279" spans="1:34" x14ac:dyDescent="0.25">
      <c r="A279" t="str">
        <f t="shared" si="4"/>
        <v>feynman_I_12_11_860</v>
      </c>
      <c r="B279" t="s">
        <v>119</v>
      </c>
      <c r="C279" t="s">
        <v>143</v>
      </c>
      <c r="D279">
        <v>3600</v>
      </c>
      <c r="E279" t="s">
        <v>144</v>
      </c>
      <c r="F279">
        <v>1000000</v>
      </c>
      <c r="G279" t="s">
        <v>145</v>
      </c>
      <c r="H279">
        <v>860</v>
      </c>
      <c r="I279" t="s">
        <v>146</v>
      </c>
      <c r="J279">
        <v>1E-3</v>
      </c>
      <c r="K279" t="s">
        <v>3</v>
      </c>
      <c r="L279">
        <v>1</v>
      </c>
      <c r="M279" t="s">
        <v>2</v>
      </c>
      <c r="N279">
        <v>0</v>
      </c>
      <c r="O279" t="s">
        <v>6</v>
      </c>
      <c r="P279">
        <v>9</v>
      </c>
      <c r="Q279" t="s">
        <v>0</v>
      </c>
      <c r="R279">
        <v>38.799999999999997</v>
      </c>
      <c r="S279" t="s">
        <v>141</v>
      </c>
      <c r="T279">
        <v>1</v>
      </c>
      <c r="U279" t="s">
        <v>142</v>
      </c>
      <c r="V279">
        <v>7</v>
      </c>
      <c r="W279" t="s">
        <v>140</v>
      </c>
      <c r="X279">
        <v>7426</v>
      </c>
      <c r="Y279" t="s">
        <v>1</v>
      </c>
      <c r="Z279" t="s">
        <v>2373</v>
      </c>
      <c r="AA279" t="s">
        <v>151</v>
      </c>
      <c r="AB279" s="12" t="s">
        <v>2295</v>
      </c>
      <c r="AC279" t="s">
        <v>424</v>
      </c>
      <c r="AD279" s="5">
        <v>9.9999999999999998E-17</v>
      </c>
      <c r="AE279" t="s">
        <v>5</v>
      </c>
      <c r="AF279">
        <v>1</v>
      </c>
      <c r="AG279" t="s">
        <v>4</v>
      </c>
      <c r="AH279">
        <v>0</v>
      </c>
    </row>
    <row r="280" spans="1:34" x14ac:dyDescent="0.25">
      <c r="A280" t="str">
        <f t="shared" si="4"/>
        <v>feynman_I_24_6_860</v>
      </c>
      <c r="B280" t="s">
        <v>95</v>
      </c>
      <c r="C280" t="s">
        <v>143</v>
      </c>
      <c r="D280">
        <v>3600</v>
      </c>
      <c r="E280" t="s">
        <v>144</v>
      </c>
      <c r="F280">
        <v>1000000</v>
      </c>
      <c r="G280" t="s">
        <v>145</v>
      </c>
      <c r="H280">
        <v>860</v>
      </c>
      <c r="I280" t="s">
        <v>146</v>
      </c>
      <c r="J280">
        <v>1E-3</v>
      </c>
      <c r="K280" t="s">
        <v>3</v>
      </c>
      <c r="L280">
        <v>1</v>
      </c>
      <c r="M280" t="s">
        <v>2</v>
      </c>
      <c r="N280">
        <v>0</v>
      </c>
      <c r="O280" t="s">
        <v>6</v>
      </c>
      <c r="P280">
        <v>13</v>
      </c>
      <c r="Q280" t="s">
        <v>0</v>
      </c>
      <c r="R280">
        <v>127.7</v>
      </c>
      <c r="S280" t="s">
        <v>141</v>
      </c>
      <c r="T280">
        <v>2</v>
      </c>
      <c r="U280" t="s">
        <v>142</v>
      </c>
      <c r="V280">
        <v>14</v>
      </c>
      <c r="W280" t="s">
        <v>140</v>
      </c>
      <c r="X280">
        <v>20110</v>
      </c>
      <c r="Y280" t="s">
        <v>1</v>
      </c>
      <c r="Z280" t="s">
        <v>2512</v>
      </c>
      <c r="AA280" t="s">
        <v>151</v>
      </c>
      <c r="AB280" s="12" t="s">
        <v>2312</v>
      </c>
      <c r="AC280" t="s">
        <v>424</v>
      </c>
      <c r="AD280" s="5">
        <v>9.9999999999999998E-17</v>
      </c>
      <c r="AE280" t="s">
        <v>5</v>
      </c>
      <c r="AF280">
        <v>1</v>
      </c>
      <c r="AG280" t="s">
        <v>4</v>
      </c>
      <c r="AH280">
        <v>0</v>
      </c>
    </row>
    <row r="281" spans="1:34" x14ac:dyDescent="0.25">
      <c r="A281" t="str">
        <f t="shared" si="4"/>
        <v>strogatz_barmag1_860</v>
      </c>
      <c r="B281" t="s">
        <v>10</v>
      </c>
      <c r="C281" t="s">
        <v>143</v>
      </c>
      <c r="D281">
        <v>3600</v>
      </c>
      <c r="E281" t="s">
        <v>144</v>
      </c>
      <c r="F281">
        <v>1000000</v>
      </c>
      <c r="G281" t="s">
        <v>145</v>
      </c>
      <c r="H281">
        <v>860</v>
      </c>
      <c r="I281" t="s">
        <v>146</v>
      </c>
      <c r="J281">
        <v>1E-3</v>
      </c>
      <c r="K281" t="s">
        <v>3</v>
      </c>
      <c r="L281">
        <v>1</v>
      </c>
      <c r="M281" t="s">
        <v>2</v>
      </c>
      <c r="N281">
        <v>0</v>
      </c>
      <c r="O281" t="s">
        <v>6</v>
      </c>
      <c r="P281">
        <v>13</v>
      </c>
      <c r="Q281" t="s">
        <v>0</v>
      </c>
      <c r="R281">
        <v>31.3</v>
      </c>
      <c r="S281" t="s">
        <v>141</v>
      </c>
      <c r="T281">
        <v>2</v>
      </c>
      <c r="U281" t="s">
        <v>142</v>
      </c>
      <c r="V281">
        <v>29</v>
      </c>
      <c r="W281" t="s">
        <v>140</v>
      </c>
      <c r="X281">
        <v>19068</v>
      </c>
      <c r="Y281" t="s">
        <v>1</v>
      </c>
      <c r="Z281" t="s">
        <v>2608</v>
      </c>
      <c r="AA281" t="s">
        <v>151</v>
      </c>
      <c r="AB281" s="12" t="s">
        <v>3451</v>
      </c>
      <c r="AC281" t="s">
        <v>424</v>
      </c>
      <c r="AD281" s="5">
        <v>9.9999999999999998E-17</v>
      </c>
      <c r="AE281" t="s">
        <v>5</v>
      </c>
      <c r="AF281">
        <v>1</v>
      </c>
      <c r="AG281" t="s">
        <v>4</v>
      </c>
      <c r="AH281">
        <v>0</v>
      </c>
    </row>
    <row r="282" spans="1:34" x14ac:dyDescent="0.25">
      <c r="A282" t="str">
        <f t="shared" si="4"/>
        <v>feynman_II_24_17_15795</v>
      </c>
      <c r="B282" t="s">
        <v>38</v>
      </c>
      <c r="C282" t="s">
        <v>143</v>
      </c>
      <c r="D282">
        <v>3600</v>
      </c>
      <c r="E282" t="s">
        <v>144</v>
      </c>
      <c r="F282">
        <v>1000000</v>
      </c>
      <c r="G282" t="s">
        <v>145</v>
      </c>
      <c r="H282">
        <v>15795</v>
      </c>
      <c r="I282" t="s">
        <v>146</v>
      </c>
      <c r="J282">
        <v>1E-3</v>
      </c>
      <c r="K282" t="s">
        <v>3</v>
      </c>
      <c r="L282">
        <v>0.99997020000000003</v>
      </c>
      <c r="M282" t="s">
        <v>2</v>
      </c>
      <c r="N282">
        <v>4.7042999999999998E-3</v>
      </c>
      <c r="O282" t="s">
        <v>6</v>
      </c>
      <c r="P282">
        <v>17</v>
      </c>
      <c r="Q282" t="s">
        <v>0</v>
      </c>
      <c r="R282">
        <v>3600.9</v>
      </c>
      <c r="S282" t="s">
        <v>141</v>
      </c>
      <c r="T282">
        <v>4</v>
      </c>
      <c r="U282" t="s">
        <v>142</v>
      </c>
      <c r="V282">
        <v>536</v>
      </c>
      <c r="W282" t="s">
        <v>140</v>
      </c>
      <c r="X282">
        <v>620802</v>
      </c>
      <c r="Y282" t="s">
        <v>1</v>
      </c>
      <c r="Z282" t="s">
        <v>2609</v>
      </c>
      <c r="AA282" t="s">
        <v>151</v>
      </c>
      <c r="AB282" s="12" t="s">
        <v>2610</v>
      </c>
      <c r="AC282" t="s">
        <v>424</v>
      </c>
      <c r="AD282" s="5">
        <v>9.9999999999999998E-17</v>
      </c>
      <c r="AE282" t="s">
        <v>5</v>
      </c>
      <c r="AF282">
        <v>0.99997080000000005</v>
      </c>
      <c r="AG282" t="s">
        <v>4</v>
      </c>
      <c r="AH282">
        <v>4.6474100000000003E-3</v>
      </c>
    </row>
    <row r="283" spans="1:34" x14ac:dyDescent="0.25">
      <c r="A283" t="str">
        <f t="shared" si="4"/>
        <v>feynman_I_34_27_860</v>
      </c>
      <c r="B283" t="s">
        <v>23</v>
      </c>
      <c r="C283" t="s">
        <v>143</v>
      </c>
      <c r="D283">
        <v>3600</v>
      </c>
      <c r="E283" t="s">
        <v>144</v>
      </c>
      <c r="F283">
        <v>1000000</v>
      </c>
      <c r="G283" t="s">
        <v>145</v>
      </c>
      <c r="H283">
        <v>860</v>
      </c>
      <c r="I283" t="s">
        <v>146</v>
      </c>
      <c r="J283">
        <v>1E-3</v>
      </c>
      <c r="K283" t="s">
        <v>3</v>
      </c>
      <c r="L283">
        <v>1</v>
      </c>
      <c r="M283" t="s">
        <v>2</v>
      </c>
      <c r="N283">
        <v>0</v>
      </c>
      <c r="O283" t="s">
        <v>6</v>
      </c>
      <c r="P283">
        <v>4</v>
      </c>
      <c r="Q283" t="s">
        <v>0</v>
      </c>
      <c r="R283">
        <v>2.2999999999999998</v>
      </c>
      <c r="S283" t="s">
        <v>141</v>
      </c>
      <c r="T283">
        <v>1</v>
      </c>
      <c r="U283" t="s">
        <v>142</v>
      </c>
      <c r="V283">
        <v>2</v>
      </c>
      <c r="W283" t="s">
        <v>140</v>
      </c>
      <c r="X283">
        <v>520</v>
      </c>
      <c r="Y283" t="s">
        <v>1</v>
      </c>
      <c r="Z283" t="s">
        <v>2336</v>
      </c>
      <c r="AA283" t="s">
        <v>151</v>
      </c>
      <c r="AB283" s="12" t="s">
        <v>2337</v>
      </c>
      <c r="AC283" t="s">
        <v>424</v>
      </c>
      <c r="AD283" s="5">
        <v>9.9999999999999998E-17</v>
      </c>
      <c r="AE283" t="s">
        <v>5</v>
      </c>
      <c r="AF283">
        <v>1</v>
      </c>
      <c r="AG283" t="s">
        <v>4</v>
      </c>
      <c r="AH283">
        <v>2.9999999999999997E-8</v>
      </c>
    </row>
    <row r="284" spans="1:34" x14ac:dyDescent="0.25">
      <c r="A284" t="str">
        <f t="shared" si="4"/>
        <v>feynman_II_27_18_860</v>
      </c>
      <c r="B284" t="s">
        <v>32</v>
      </c>
      <c r="C284" t="s">
        <v>143</v>
      </c>
      <c r="D284">
        <v>3600</v>
      </c>
      <c r="E284" t="s">
        <v>144</v>
      </c>
      <c r="F284">
        <v>1000000</v>
      </c>
      <c r="G284" t="s">
        <v>145</v>
      </c>
      <c r="H284">
        <v>860</v>
      </c>
      <c r="I284" t="s">
        <v>146</v>
      </c>
      <c r="J284">
        <v>1E-3</v>
      </c>
      <c r="K284" t="s">
        <v>3</v>
      </c>
      <c r="L284">
        <v>1</v>
      </c>
      <c r="M284" t="s">
        <v>2</v>
      </c>
      <c r="N284">
        <v>0</v>
      </c>
      <c r="O284" t="s">
        <v>6</v>
      </c>
      <c r="P284">
        <v>5</v>
      </c>
      <c r="Q284" t="s">
        <v>0</v>
      </c>
      <c r="R284">
        <v>4.8</v>
      </c>
      <c r="S284" t="s">
        <v>141</v>
      </c>
      <c r="T284">
        <v>1</v>
      </c>
      <c r="U284" t="s">
        <v>142</v>
      </c>
      <c r="V284">
        <v>3</v>
      </c>
      <c r="W284" t="s">
        <v>140</v>
      </c>
      <c r="X284">
        <v>1060</v>
      </c>
      <c r="Y284" t="s">
        <v>1</v>
      </c>
      <c r="Z284" t="s">
        <v>2340</v>
      </c>
      <c r="AA284" t="s">
        <v>151</v>
      </c>
      <c r="AB284" s="12" t="s">
        <v>408</v>
      </c>
      <c r="AC284" t="s">
        <v>424</v>
      </c>
      <c r="AD284" s="5">
        <v>9.9999999999999998E-17</v>
      </c>
      <c r="AE284" t="s">
        <v>5</v>
      </c>
      <c r="AF284">
        <v>1</v>
      </c>
      <c r="AG284" t="s">
        <v>4</v>
      </c>
      <c r="AH284">
        <v>0</v>
      </c>
    </row>
    <row r="285" spans="1:34" x14ac:dyDescent="0.25">
      <c r="A285" t="str">
        <f t="shared" si="4"/>
        <v>feynman_II_37_1_860</v>
      </c>
      <c r="B285" t="s">
        <v>64</v>
      </c>
      <c r="C285" t="s">
        <v>143</v>
      </c>
      <c r="D285">
        <v>3600</v>
      </c>
      <c r="E285" t="s">
        <v>144</v>
      </c>
      <c r="F285">
        <v>1000000</v>
      </c>
      <c r="G285" t="s">
        <v>145</v>
      </c>
      <c r="H285">
        <v>860</v>
      </c>
      <c r="I285" t="s">
        <v>146</v>
      </c>
      <c r="J285">
        <v>1E-3</v>
      </c>
      <c r="K285" t="s">
        <v>3</v>
      </c>
      <c r="L285">
        <v>1</v>
      </c>
      <c r="M285" t="s">
        <v>2</v>
      </c>
      <c r="N285">
        <v>0</v>
      </c>
      <c r="O285" t="s">
        <v>6</v>
      </c>
      <c r="P285">
        <v>6</v>
      </c>
      <c r="Q285" t="s">
        <v>0</v>
      </c>
      <c r="R285">
        <v>10.9</v>
      </c>
      <c r="S285" t="s">
        <v>141</v>
      </c>
      <c r="T285">
        <v>1</v>
      </c>
      <c r="U285" t="s">
        <v>142</v>
      </c>
      <c r="V285">
        <v>4</v>
      </c>
      <c r="W285" t="s">
        <v>140</v>
      </c>
      <c r="X285">
        <v>2172</v>
      </c>
      <c r="Y285" t="s">
        <v>1</v>
      </c>
      <c r="Z285" t="s">
        <v>2355</v>
      </c>
      <c r="AA285" t="s">
        <v>151</v>
      </c>
      <c r="AB285" s="12" t="s">
        <v>2290</v>
      </c>
      <c r="AC285" t="s">
        <v>424</v>
      </c>
      <c r="AD285" s="5">
        <v>9.9999999999999998E-17</v>
      </c>
      <c r="AE285" t="s">
        <v>5</v>
      </c>
      <c r="AF285">
        <v>1</v>
      </c>
      <c r="AG285" t="s">
        <v>4</v>
      </c>
      <c r="AH285">
        <v>0</v>
      </c>
    </row>
    <row r="286" spans="1:34" x14ac:dyDescent="0.25">
      <c r="A286" t="str">
        <f t="shared" si="4"/>
        <v>feynman_II_10_9_860</v>
      </c>
      <c r="B286" t="s">
        <v>57</v>
      </c>
      <c r="C286" t="s">
        <v>143</v>
      </c>
      <c r="D286">
        <v>3600</v>
      </c>
      <c r="E286" t="s">
        <v>144</v>
      </c>
      <c r="F286">
        <v>1000000</v>
      </c>
      <c r="G286" t="s">
        <v>145</v>
      </c>
      <c r="H286">
        <v>860</v>
      </c>
      <c r="I286" t="s">
        <v>146</v>
      </c>
      <c r="J286">
        <v>1E-3</v>
      </c>
      <c r="K286" t="s">
        <v>3</v>
      </c>
      <c r="L286">
        <v>1</v>
      </c>
      <c r="M286" t="s">
        <v>2</v>
      </c>
      <c r="N286">
        <v>0</v>
      </c>
      <c r="O286" t="s">
        <v>6</v>
      </c>
      <c r="P286">
        <v>13</v>
      </c>
      <c r="Q286" t="s">
        <v>0</v>
      </c>
      <c r="R286">
        <v>14.2</v>
      </c>
      <c r="S286" t="s">
        <v>141</v>
      </c>
      <c r="T286">
        <v>1</v>
      </c>
      <c r="U286" t="s">
        <v>142</v>
      </c>
      <c r="V286">
        <v>4</v>
      </c>
      <c r="W286" t="s">
        <v>140</v>
      </c>
      <c r="X286">
        <v>2885</v>
      </c>
      <c r="Y286" t="s">
        <v>1</v>
      </c>
      <c r="Z286" t="s">
        <v>160</v>
      </c>
      <c r="AA286" t="s">
        <v>151</v>
      </c>
      <c r="AB286" s="12" t="s">
        <v>3434</v>
      </c>
      <c r="AC286" t="s">
        <v>424</v>
      </c>
      <c r="AD286" s="5">
        <v>9.9999999999999998E-17</v>
      </c>
      <c r="AE286" t="s">
        <v>5</v>
      </c>
      <c r="AF286">
        <v>1</v>
      </c>
      <c r="AG286" t="s">
        <v>4</v>
      </c>
      <c r="AH286">
        <v>0</v>
      </c>
    </row>
    <row r="287" spans="1:34" x14ac:dyDescent="0.25">
      <c r="A287" t="str">
        <f t="shared" si="4"/>
        <v>feynman_I_38_12_860</v>
      </c>
      <c r="B287" t="s">
        <v>93</v>
      </c>
      <c r="C287" t="s">
        <v>143</v>
      </c>
      <c r="D287">
        <v>3600</v>
      </c>
      <c r="E287" t="s">
        <v>144</v>
      </c>
      <c r="F287">
        <v>1000000</v>
      </c>
      <c r="G287" t="s">
        <v>145</v>
      </c>
      <c r="H287">
        <v>860</v>
      </c>
      <c r="I287" t="s">
        <v>146</v>
      </c>
      <c r="J287">
        <v>1E-3</v>
      </c>
      <c r="K287" t="s">
        <v>3</v>
      </c>
      <c r="L287">
        <v>1</v>
      </c>
      <c r="M287" t="s">
        <v>2</v>
      </c>
      <c r="N287">
        <v>0</v>
      </c>
      <c r="O287" t="s">
        <v>6</v>
      </c>
      <c r="P287">
        <v>12</v>
      </c>
      <c r="Q287" t="s">
        <v>0</v>
      </c>
      <c r="R287">
        <v>40.4</v>
      </c>
      <c r="S287" t="s">
        <v>141</v>
      </c>
      <c r="T287">
        <v>1</v>
      </c>
      <c r="U287" t="s">
        <v>142</v>
      </c>
      <c r="V287">
        <v>6</v>
      </c>
      <c r="W287" t="s">
        <v>140</v>
      </c>
      <c r="X287">
        <v>7107</v>
      </c>
      <c r="Y287" t="s">
        <v>1</v>
      </c>
      <c r="Z287" t="s">
        <v>2369</v>
      </c>
      <c r="AA287" t="s">
        <v>151</v>
      </c>
      <c r="AB287" s="12" t="s">
        <v>2370</v>
      </c>
      <c r="AC287" t="s">
        <v>424</v>
      </c>
      <c r="AD287" s="5">
        <v>9.9999999999999998E-17</v>
      </c>
      <c r="AE287" t="s">
        <v>5</v>
      </c>
      <c r="AF287">
        <v>1</v>
      </c>
      <c r="AG287" t="s">
        <v>4</v>
      </c>
      <c r="AH287">
        <v>2E-8</v>
      </c>
    </row>
    <row r="288" spans="1:34" x14ac:dyDescent="0.25">
      <c r="A288" t="str">
        <f t="shared" si="4"/>
        <v>feynman_II_15_4_860</v>
      </c>
      <c r="B288" t="s">
        <v>59</v>
      </c>
      <c r="C288" t="s">
        <v>143</v>
      </c>
      <c r="D288">
        <v>3600</v>
      </c>
      <c r="E288" t="s">
        <v>144</v>
      </c>
      <c r="F288">
        <v>1000000</v>
      </c>
      <c r="G288" t="s">
        <v>145</v>
      </c>
      <c r="H288">
        <v>860</v>
      </c>
      <c r="I288" t="s">
        <v>146</v>
      </c>
      <c r="J288">
        <v>1E-3</v>
      </c>
      <c r="K288" t="s">
        <v>3</v>
      </c>
      <c r="L288">
        <v>1</v>
      </c>
      <c r="M288" t="s">
        <v>2</v>
      </c>
      <c r="N288">
        <v>0</v>
      </c>
      <c r="O288" t="s">
        <v>6</v>
      </c>
      <c r="P288">
        <v>6</v>
      </c>
      <c r="Q288" t="s">
        <v>0</v>
      </c>
      <c r="R288">
        <v>13.8</v>
      </c>
      <c r="S288" t="s">
        <v>141</v>
      </c>
      <c r="T288">
        <v>1</v>
      </c>
      <c r="U288" t="s">
        <v>142</v>
      </c>
      <c r="V288">
        <v>6</v>
      </c>
      <c r="W288" t="s">
        <v>140</v>
      </c>
      <c r="X288">
        <v>2895</v>
      </c>
      <c r="Y288" t="s">
        <v>1</v>
      </c>
      <c r="Z288" t="s">
        <v>161</v>
      </c>
      <c r="AA288" t="s">
        <v>151</v>
      </c>
      <c r="AB288" s="12" t="s">
        <v>3436</v>
      </c>
      <c r="AC288" t="s">
        <v>424</v>
      </c>
      <c r="AD288" s="5">
        <v>9.9999999999999998E-17</v>
      </c>
      <c r="AE288" t="s">
        <v>5</v>
      </c>
      <c r="AF288">
        <v>1</v>
      </c>
      <c r="AG288" t="s">
        <v>4</v>
      </c>
      <c r="AH288">
        <v>0</v>
      </c>
    </row>
    <row r="289" spans="1:34" x14ac:dyDescent="0.25">
      <c r="A289" t="str">
        <f t="shared" si="4"/>
        <v>feynman_test_3_15795</v>
      </c>
      <c r="B289" t="s">
        <v>75</v>
      </c>
      <c r="C289" t="s">
        <v>143</v>
      </c>
      <c r="D289">
        <v>3600</v>
      </c>
      <c r="E289" t="s">
        <v>144</v>
      </c>
      <c r="F289">
        <v>1000000</v>
      </c>
      <c r="G289" t="s">
        <v>145</v>
      </c>
      <c r="H289">
        <v>15795</v>
      </c>
      <c r="I289" t="s">
        <v>146</v>
      </c>
      <c r="J289">
        <v>1E-3</v>
      </c>
      <c r="K289" t="s">
        <v>3</v>
      </c>
      <c r="L289">
        <v>0.99962989999999996</v>
      </c>
      <c r="M289" t="s">
        <v>2</v>
      </c>
      <c r="N289">
        <v>3.5418999999999999E-2</v>
      </c>
      <c r="O289" t="s">
        <v>6</v>
      </c>
      <c r="P289">
        <v>20</v>
      </c>
      <c r="Q289" t="s">
        <v>0</v>
      </c>
      <c r="R289">
        <v>3600.2</v>
      </c>
      <c r="S289" t="s">
        <v>141</v>
      </c>
      <c r="T289">
        <v>5</v>
      </c>
      <c r="U289" t="s">
        <v>142</v>
      </c>
      <c r="V289">
        <v>306</v>
      </c>
      <c r="W289" t="s">
        <v>140</v>
      </c>
      <c r="X289">
        <v>521349</v>
      </c>
      <c r="Y289" t="s">
        <v>1</v>
      </c>
      <c r="Z289" t="s">
        <v>2611</v>
      </c>
      <c r="AA289" t="s">
        <v>151</v>
      </c>
      <c r="AB289" s="12" t="s">
        <v>2612</v>
      </c>
      <c r="AC289" t="s">
        <v>424</v>
      </c>
      <c r="AD289" s="5">
        <v>9.9999999999999998E-17</v>
      </c>
      <c r="AE289" t="s">
        <v>5</v>
      </c>
      <c r="AF289">
        <v>0.99964344999999999</v>
      </c>
      <c r="AG289" t="s">
        <v>4</v>
      </c>
      <c r="AH289">
        <v>3.4745980000000003E-2</v>
      </c>
    </row>
    <row r="290" spans="1:34" x14ac:dyDescent="0.25">
      <c r="A290" t="str">
        <f t="shared" si="4"/>
        <v>feynman_III_12_43_860</v>
      </c>
      <c r="B290" t="s">
        <v>22</v>
      </c>
      <c r="C290" t="s">
        <v>143</v>
      </c>
      <c r="D290">
        <v>3600</v>
      </c>
      <c r="E290" t="s">
        <v>144</v>
      </c>
      <c r="F290">
        <v>1000000</v>
      </c>
      <c r="G290" t="s">
        <v>145</v>
      </c>
      <c r="H290">
        <v>860</v>
      </c>
      <c r="I290" t="s">
        <v>146</v>
      </c>
      <c r="J290">
        <v>1E-3</v>
      </c>
      <c r="K290" t="s">
        <v>3</v>
      </c>
      <c r="L290">
        <v>1</v>
      </c>
      <c r="M290" t="s">
        <v>2</v>
      </c>
      <c r="N290">
        <v>0</v>
      </c>
      <c r="O290" t="s">
        <v>6</v>
      </c>
      <c r="P290">
        <v>4</v>
      </c>
      <c r="Q290" t="s">
        <v>0</v>
      </c>
      <c r="R290">
        <v>3.1</v>
      </c>
      <c r="S290" t="s">
        <v>141</v>
      </c>
      <c r="T290">
        <v>1</v>
      </c>
      <c r="U290" t="s">
        <v>142</v>
      </c>
      <c r="V290">
        <v>2</v>
      </c>
      <c r="W290" t="s">
        <v>140</v>
      </c>
      <c r="X290">
        <v>674</v>
      </c>
      <c r="Y290" t="s">
        <v>1</v>
      </c>
      <c r="Z290" t="s">
        <v>2336</v>
      </c>
      <c r="AA290" t="s">
        <v>151</v>
      </c>
      <c r="AB290" s="12" t="s">
        <v>2337</v>
      </c>
      <c r="AC290" t="s">
        <v>424</v>
      </c>
      <c r="AD290" s="5">
        <v>9.9999999999999998E-17</v>
      </c>
      <c r="AE290" t="s">
        <v>5</v>
      </c>
      <c r="AF290">
        <v>1</v>
      </c>
      <c r="AG290" t="s">
        <v>4</v>
      </c>
      <c r="AH290">
        <v>2.9999999999999997E-8</v>
      </c>
    </row>
    <row r="291" spans="1:34" x14ac:dyDescent="0.25">
      <c r="A291" t="str">
        <f t="shared" si="4"/>
        <v>feynman_I_43_31_860</v>
      </c>
      <c r="B291" t="s">
        <v>61</v>
      </c>
      <c r="C291" t="s">
        <v>143</v>
      </c>
      <c r="D291">
        <v>3600</v>
      </c>
      <c r="E291" t="s">
        <v>144</v>
      </c>
      <c r="F291">
        <v>1000000</v>
      </c>
      <c r="G291" t="s">
        <v>145</v>
      </c>
      <c r="H291">
        <v>860</v>
      </c>
      <c r="I291" t="s">
        <v>146</v>
      </c>
      <c r="J291">
        <v>1E-3</v>
      </c>
      <c r="K291" t="s">
        <v>3</v>
      </c>
      <c r="L291">
        <v>1</v>
      </c>
      <c r="M291" t="s">
        <v>2</v>
      </c>
      <c r="N291">
        <v>0</v>
      </c>
      <c r="O291" t="s">
        <v>6</v>
      </c>
      <c r="P291">
        <v>4</v>
      </c>
      <c r="Q291" t="s">
        <v>0</v>
      </c>
      <c r="R291">
        <v>5.4</v>
      </c>
      <c r="S291" t="s">
        <v>141</v>
      </c>
      <c r="T291">
        <v>1</v>
      </c>
      <c r="U291" t="s">
        <v>142</v>
      </c>
      <c r="V291">
        <v>3</v>
      </c>
      <c r="W291" t="s">
        <v>140</v>
      </c>
      <c r="X291">
        <v>1133</v>
      </c>
      <c r="Y291" t="s">
        <v>1</v>
      </c>
      <c r="Z291" t="s">
        <v>2341</v>
      </c>
      <c r="AA291" t="s">
        <v>151</v>
      </c>
      <c r="AB291" s="12" t="s">
        <v>409</v>
      </c>
      <c r="AC291" t="s">
        <v>424</v>
      </c>
      <c r="AD291" s="5">
        <v>9.9999999999999998E-17</v>
      </c>
      <c r="AE291" t="s">
        <v>5</v>
      </c>
      <c r="AF291">
        <v>1</v>
      </c>
      <c r="AG291" t="s">
        <v>4</v>
      </c>
      <c r="AH291">
        <v>0</v>
      </c>
    </row>
    <row r="292" spans="1:34" x14ac:dyDescent="0.25">
      <c r="A292" t="str">
        <f t="shared" si="4"/>
        <v>feynman_II_38_14_860</v>
      </c>
      <c r="B292" t="s">
        <v>29</v>
      </c>
      <c r="C292" t="s">
        <v>143</v>
      </c>
      <c r="D292">
        <v>3600</v>
      </c>
      <c r="E292" t="s">
        <v>144</v>
      </c>
      <c r="F292">
        <v>1000000</v>
      </c>
      <c r="G292" t="s">
        <v>145</v>
      </c>
      <c r="H292">
        <v>860</v>
      </c>
      <c r="I292" t="s">
        <v>146</v>
      </c>
      <c r="J292">
        <v>1E-3</v>
      </c>
      <c r="K292" t="s">
        <v>3</v>
      </c>
      <c r="L292">
        <v>1</v>
      </c>
      <c r="M292" t="s">
        <v>2</v>
      </c>
      <c r="N292">
        <v>0</v>
      </c>
      <c r="O292" t="s">
        <v>6</v>
      </c>
      <c r="P292">
        <v>10</v>
      </c>
      <c r="Q292" t="s">
        <v>0</v>
      </c>
      <c r="R292">
        <v>7.1</v>
      </c>
      <c r="S292" t="s">
        <v>141</v>
      </c>
      <c r="T292">
        <v>1</v>
      </c>
      <c r="U292" t="s">
        <v>142</v>
      </c>
      <c r="V292">
        <v>3</v>
      </c>
      <c r="W292" t="s">
        <v>140</v>
      </c>
      <c r="X292">
        <v>1506</v>
      </c>
      <c r="Y292" t="s">
        <v>1</v>
      </c>
      <c r="Z292" t="s">
        <v>157</v>
      </c>
      <c r="AA292" t="s">
        <v>151</v>
      </c>
      <c r="AB292" s="12" t="s">
        <v>3432</v>
      </c>
      <c r="AC292" t="s">
        <v>424</v>
      </c>
      <c r="AD292" s="5">
        <v>9.9999999999999998E-17</v>
      </c>
      <c r="AE292" t="s">
        <v>5</v>
      </c>
      <c r="AF292">
        <v>1</v>
      </c>
      <c r="AG292" t="s">
        <v>4</v>
      </c>
      <c r="AH292">
        <v>0</v>
      </c>
    </row>
    <row r="293" spans="1:34" x14ac:dyDescent="0.25">
      <c r="A293" t="str">
        <f t="shared" si="4"/>
        <v>feynman_I_12_4_860</v>
      </c>
      <c r="B293" t="s">
        <v>72</v>
      </c>
      <c r="C293" t="s">
        <v>143</v>
      </c>
      <c r="D293">
        <v>3600</v>
      </c>
      <c r="E293" t="s">
        <v>144</v>
      </c>
      <c r="F293">
        <v>1000000</v>
      </c>
      <c r="G293" t="s">
        <v>145</v>
      </c>
      <c r="H293">
        <v>860</v>
      </c>
      <c r="I293" t="s">
        <v>146</v>
      </c>
      <c r="J293">
        <v>1E-3</v>
      </c>
      <c r="K293" t="s">
        <v>3</v>
      </c>
      <c r="L293">
        <v>1</v>
      </c>
      <c r="M293" t="s">
        <v>2</v>
      </c>
      <c r="N293">
        <v>0</v>
      </c>
      <c r="O293" t="s">
        <v>6</v>
      </c>
      <c r="P293">
        <v>9</v>
      </c>
      <c r="Q293" t="s">
        <v>0</v>
      </c>
      <c r="R293">
        <v>17.2</v>
      </c>
      <c r="S293" t="s">
        <v>141</v>
      </c>
      <c r="T293">
        <v>1</v>
      </c>
      <c r="U293" t="s">
        <v>142</v>
      </c>
      <c r="V293">
        <v>4</v>
      </c>
      <c r="W293" t="s">
        <v>140</v>
      </c>
      <c r="X293">
        <v>3356</v>
      </c>
      <c r="Y293" t="s">
        <v>1</v>
      </c>
      <c r="Z293" t="s">
        <v>2359</v>
      </c>
      <c r="AA293" t="s">
        <v>151</v>
      </c>
      <c r="AB293" s="12" t="s">
        <v>2360</v>
      </c>
      <c r="AC293" t="s">
        <v>424</v>
      </c>
      <c r="AD293" s="5">
        <v>9.9999999999999998E-17</v>
      </c>
      <c r="AE293" t="s">
        <v>5</v>
      </c>
      <c r="AF293">
        <v>1</v>
      </c>
      <c r="AG293" t="s">
        <v>4</v>
      </c>
      <c r="AH293">
        <v>0</v>
      </c>
    </row>
    <row r="294" spans="1:34" x14ac:dyDescent="0.25">
      <c r="A294" t="str">
        <f t="shared" si="4"/>
        <v>feynman_I_27_6_860</v>
      </c>
      <c r="B294" t="s">
        <v>49</v>
      </c>
      <c r="C294" t="s">
        <v>143</v>
      </c>
      <c r="D294">
        <v>3600</v>
      </c>
      <c r="E294" t="s">
        <v>144</v>
      </c>
      <c r="F294">
        <v>1000000</v>
      </c>
      <c r="G294" t="s">
        <v>145</v>
      </c>
      <c r="H294">
        <v>860</v>
      </c>
      <c r="I294" t="s">
        <v>146</v>
      </c>
      <c r="J294">
        <v>1E-3</v>
      </c>
      <c r="K294" t="s">
        <v>3</v>
      </c>
      <c r="L294">
        <v>1</v>
      </c>
      <c r="M294" t="s">
        <v>2</v>
      </c>
      <c r="N294">
        <v>0</v>
      </c>
      <c r="O294" t="s">
        <v>6</v>
      </c>
      <c r="P294">
        <v>11</v>
      </c>
      <c r="Q294" t="s">
        <v>0</v>
      </c>
      <c r="R294">
        <v>24</v>
      </c>
      <c r="S294" t="s">
        <v>141</v>
      </c>
      <c r="T294">
        <v>1</v>
      </c>
      <c r="U294" t="s">
        <v>142</v>
      </c>
      <c r="V294">
        <v>5</v>
      </c>
      <c r="W294" t="s">
        <v>140</v>
      </c>
      <c r="X294">
        <v>4482</v>
      </c>
      <c r="Y294" t="s">
        <v>1</v>
      </c>
      <c r="Z294" t="s">
        <v>2368</v>
      </c>
      <c r="AA294" t="s">
        <v>151</v>
      </c>
      <c r="AB294" s="12" t="s">
        <v>2292</v>
      </c>
      <c r="AC294" t="s">
        <v>424</v>
      </c>
      <c r="AD294" s="5">
        <v>9.9999999999999998E-17</v>
      </c>
      <c r="AE294" t="s">
        <v>5</v>
      </c>
      <c r="AF294">
        <v>1</v>
      </c>
      <c r="AG294" t="s">
        <v>4</v>
      </c>
      <c r="AH294">
        <v>0</v>
      </c>
    </row>
    <row r="295" spans="1:34" x14ac:dyDescent="0.25">
      <c r="A295" t="str">
        <f t="shared" si="4"/>
        <v>feynman_test_14_860</v>
      </c>
      <c r="B295" t="s">
        <v>120</v>
      </c>
      <c r="C295" t="s">
        <v>143</v>
      </c>
      <c r="D295">
        <v>3600</v>
      </c>
      <c r="E295" t="s">
        <v>144</v>
      </c>
      <c r="F295">
        <v>1000000</v>
      </c>
      <c r="G295" t="s">
        <v>145</v>
      </c>
      <c r="H295">
        <v>860</v>
      </c>
      <c r="I295" t="s">
        <v>146</v>
      </c>
      <c r="J295">
        <v>1E-3</v>
      </c>
      <c r="K295" t="s">
        <v>3</v>
      </c>
      <c r="L295">
        <v>0.99999689999999997</v>
      </c>
      <c r="M295" t="s">
        <v>2</v>
      </c>
      <c r="N295">
        <v>2.2868300000000001E-2</v>
      </c>
      <c r="O295" t="s">
        <v>6</v>
      </c>
      <c r="P295">
        <v>35</v>
      </c>
      <c r="Q295" t="s">
        <v>0</v>
      </c>
      <c r="R295">
        <v>3600.9</v>
      </c>
      <c r="S295" t="s">
        <v>141</v>
      </c>
      <c r="T295">
        <v>6</v>
      </c>
      <c r="U295" t="s">
        <v>142</v>
      </c>
      <c r="V295">
        <v>181</v>
      </c>
      <c r="W295" t="s">
        <v>140</v>
      </c>
      <c r="X295">
        <v>485525</v>
      </c>
      <c r="Y295" t="s">
        <v>1</v>
      </c>
      <c r="Z295" t="s">
        <v>2613</v>
      </c>
      <c r="AA295" t="s">
        <v>151</v>
      </c>
      <c r="AB295" s="12" t="s">
        <v>2614</v>
      </c>
      <c r="AC295" t="s">
        <v>424</v>
      </c>
      <c r="AD295" s="5">
        <v>9.9999999999999998E-17</v>
      </c>
      <c r="AE295" t="s">
        <v>5</v>
      </c>
      <c r="AF295">
        <v>0.99999616000000002</v>
      </c>
      <c r="AG295" t="s">
        <v>4</v>
      </c>
      <c r="AH295">
        <v>2.6095070000000001E-2</v>
      </c>
    </row>
    <row r="296" spans="1:34" x14ac:dyDescent="0.25">
      <c r="A296" t="str">
        <f t="shared" si="4"/>
        <v>feynman_III_8_54_860</v>
      </c>
      <c r="B296" t="s">
        <v>63</v>
      </c>
      <c r="C296" t="s">
        <v>143</v>
      </c>
      <c r="D296">
        <v>3600</v>
      </c>
      <c r="E296" t="s">
        <v>144</v>
      </c>
      <c r="F296">
        <v>1000000</v>
      </c>
      <c r="G296" t="s">
        <v>145</v>
      </c>
      <c r="H296">
        <v>860</v>
      </c>
      <c r="I296" t="s">
        <v>146</v>
      </c>
      <c r="J296">
        <v>1E-3</v>
      </c>
      <c r="K296" t="s">
        <v>3</v>
      </c>
      <c r="L296">
        <v>0.46315590000000001</v>
      </c>
      <c r="M296" t="s">
        <v>2</v>
      </c>
      <c r="N296">
        <v>0.25905010000000001</v>
      </c>
      <c r="O296" t="s">
        <v>6</v>
      </c>
      <c r="P296">
        <v>18</v>
      </c>
      <c r="Q296" t="s">
        <v>0</v>
      </c>
      <c r="R296">
        <v>3600.8</v>
      </c>
      <c r="S296" t="s">
        <v>141</v>
      </c>
      <c r="T296">
        <v>4</v>
      </c>
      <c r="U296" t="s">
        <v>142</v>
      </c>
      <c r="V296">
        <v>307</v>
      </c>
      <c r="W296" t="s">
        <v>140</v>
      </c>
      <c r="X296">
        <v>565808</v>
      </c>
      <c r="Y296" t="s">
        <v>1</v>
      </c>
      <c r="Z296" t="s">
        <v>2615</v>
      </c>
      <c r="AA296" t="s">
        <v>151</v>
      </c>
      <c r="AB296" s="12" t="s">
        <v>2616</v>
      </c>
      <c r="AC296" t="s">
        <v>424</v>
      </c>
      <c r="AD296" s="5">
        <v>9.9999999999999998E-17</v>
      </c>
      <c r="AE296" t="s">
        <v>5</v>
      </c>
      <c r="AF296">
        <v>0.46094035999999999</v>
      </c>
      <c r="AG296" t="s">
        <v>4</v>
      </c>
      <c r="AH296">
        <v>0.25925071999999999</v>
      </c>
    </row>
    <row r="297" spans="1:34" x14ac:dyDescent="0.25">
      <c r="A297" t="str">
        <f t="shared" si="4"/>
        <v>feynman_I_34_14_15795</v>
      </c>
      <c r="B297" t="s">
        <v>40</v>
      </c>
      <c r="C297" t="s">
        <v>143</v>
      </c>
      <c r="D297">
        <v>3600</v>
      </c>
      <c r="E297" t="s">
        <v>144</v>
      </c>
      <c r="F297">
        <v>1000000</v>
      </c>
      <c r="G297" t="s">
        <v>145</v>
      </c>
      <c r="H297">
        <v>15795</v>
      </c>
      <c r="I297" t="s">
        <v>146</v>
      </c>
      <c r="J297">
        <v>1E-3</v>
      </c>
      <c r="K297" t="s">
        <v>3</v>
      </c>
      <c r="L297">
        <v>0.99998869999999995</v>
      </c>
      <c r="M297" t="s">
        <v>2</v>
      </c>
      <c r="N297">
        <v>5.4416999999999998E-3</v>
      </c>
      <c r="O297" t="s">
        <v>6</v>
      </c>
      <c r="P297">
        <v>15</v>
      </c>
      <c r="Q297" t="s">
        <v>0</v>
      </c>
      <c r="R297">
        <v>3600.7</v>
      </c>
      <c r="S297" t="s">
        <v>141</v>
      </c>
      <c r="T297">
        <v>2</v>
      </c>
      <c r="U297" t="s">
        <v>142</v>
      </c>
      <c r="V297">
        <v>469</v>
      </c>
      <c r="W297" t="s">
        <v>140</v>
      </c>
      <c r="X297">
        <v>574794</v>
      </c>
      <c r="Y297" t="s">
        <v>1</v>
      </c>
      <c r="Z297" t="s">
        <v>2617</v>
      </c>
      <c r="AA297" t="s">
        <v>151</v>
      </c>
      <c r="AB297" s="12" t="s">
        <v>2618</v>
      </c>
      <c r="AC297" t="s">
        <v>424</v>
      </c>
      <c r="AD297" s="5">
        <v>9.9999999999999998E-17</v>
      </c>
      <c r="AE297" t="s">
        <v>5</v>
      </c>
      <c r="AF297">
        <v>0.99998858999999996</v>
      </c>
      <c r="AG297" t="s">
        <v>4</v>
      </c>
      <c r="AH297">
        <v>5.4945300000000001E-3</v>
      </c>
    </row>
    <row r="298" spans="1:34" x14ac:dyDescent="0.25">
      <c r="A298" t="str">
        <f t="shared" si="4"/>
        <v>feynman_II_11_3_860</v>
      </c>
      <c r="B298" t="s">
        <v>115</v>
      </c>
      <c r="C298" t="s">
        <v>143</v>
      </c>
      <c r="D298">
        <v>3600</v>
      </c>
      <c r="E298" t="s">
        <v>144</v>
      </c>
      <c r="F298">
        <v>1000000</v>
      </c>
      <c r="G298" t="s">
        <v>145</v>
      </c>
      <c r="H298">
        <v>860</v>
      </c>
      <c r="I298" t="s">
        <v>146</v>
      </c>
      <c r="J298">
        <v>1E-3</v>
      </c>
      <c r="K298" t="s">
        <v>3</v>
      </c>
      <c r="L298">
        <v>1</v>
      </c>
      <c r="M298" t="s">
        <v>2</v>
      </c>
      <c r="N298">
        <v>0</v>
      </c>
      <c r="O298" t="s">
        <v>6</v>
      </c>
      <c r="P298">
        <v>18</v>
      </c>
      <c r="Q298" t="s">
        <v>0</v>
      </c>
      <c r="R298">
        <v>335.5</v>
      </c>
      <c r="S298" t="s">
        <v>141</v>
      </c>
      <c r="T298">
        <v>6</v>
      </c>
      <c r="U298" t="s">
        <v>142</v>
      </c>
      <c r="V298">
        <v>28</v>
      </c>
      <c r="W298" t="s">
        <v>140</v>
      </c>
      <c r="X298">
        <v>52697</v>
      </c>
      <c r="Y298" t="s">
        <v>1</v>
      </c>
      <c r="Z298" t="s">
        <v>2400</v>
      </c>
      <c r="AA298" t="s">
        <v>151</v>
      </c>
      <c r="AB298" s="12" t="s">
        <v>2304</v>
      </c>
      <c r="AC298" t="s">
        <v>424</v>
      </c>
      <c r="AD298" s="5">
        <v>9.9999999999999998E-17</v>
      </c>
      <c r="AE298" t="s">
        <v>5</v>
      </c>
      <c r="AF298">
        <v>1</v>
      </c>
      <c r="AG298" t="s">
        <v>4</v>
      </c>
      <c r="AH298">
        <v>0</v>
      </c>
    </row>
    <row r="299" spans="1:34" x14ac:dyDescent="0.25">
      <c r="A299" t="str">
        <f t="shared" si="4"/>
        <v>feynman_test_16_15795</v>
      </c>
      <c r="B299" t="s">
        <v>129</v>
      </c>
      <c r="C299" t="s">
        <v>143</v>
      </c>
      <c r="D299">
        <v>3600</v>
      </c>
      <c r="E299" t="s">
        <v>144</v>
      </c>
      <c r="F299">
        <v>1000000</v>
      </c>
      <c r="G299" t="s">
        <v>145</v>
      </c>
      <c r="H299">
        <v>15795</v>
      </c>
      <c r="I299" t="s">
        <v>146</v>
      </c>
      <c r="J299">
        <v>1E-3</v>
      </c>
      <c r="K299" t="s">
        <v>3</v>
      </c>
      <c r="L299">
        <v>0.9984982</v>
      </c>
      <c r="M299" t="s">
        <v>2</v>
      </c>
      <c r="N299">
        <v>1.1065711</v>
      </c>
      <c r="O299" t="s">
        <v>6</v>
      </c>
      <c r="P299">
        <v>69</v>
      </c>
      <c r="Q299" t="s">
        <v>0</v>
      </c>
      <c r="R299">
        <v>3604</v>
      </c>
      <c r="S299" t="s">
        <v>141</v>
      </c>
      <c r="T299">
        <v>3</v>
      </c>
      <c r="U299" t="s">
        <v>142</v>
      </c>
      <c r="V299">
        <v>70</v>
      </c>
      <c r="W299" t="s">
        <v>140</v>
      </c>
      <c r="X299">
        <v>330785</v>
      </c>
      <c r="Y299" t="s">
        <v>1</v>
      </c>
      <c r="Z299" t="s">
        <v>2619</v>
      </c>
      <c r="AA299" t="s">
        <v>151</v>
      </c>
      <c r="AB299" s="12" t="s">
        <v>2620</v>
      </c>
      <c r="AC299" t="s">
        <v>424</v>
      </c>
      <c r="AD299" s="5">
        <v>9.9999999999999998E-17</v>
      </c>
      <c r="AE299" t="s">
        <v>5</v>
      </c>
      <c r="AF299">
        <v>0.99844392000000004</v>
      </c>
      <c r="AG299" t="s">
        <v>4</v>
      </c>
      <c r="AH299">
        <v>1.12613988</v>
      </c>
    </row>
    <row r="300" spans="1:34" x14ac:dyDescent="0.25">
      <c r="A300" t="str">
        <f t="shared" si="4"/>
        <v>strogatz_shearflow2_860</v>
      </c>
      <c r="B300" t="s">
        <v>9</v>
      </c>
      <c r="C300" t="s">
        <v>143</v>
      </c>
      <c r="D300">
        <v>3600</v>
      </c>
      <c r="E300" t="s">
        <v>144</v>
      </c>
      <c r="F300">
        <v>1000000</v>
      </c>
      <c r="G300" t="s">
        <v>145</v>
      </c>
      <c r="H300">
        <v>860</v>
      </c>
      <c r="I300" t="s">
        <v>146</v>
      </c>
      <c r="J300">
        <v>1E-3</v>
      </c>
      <c r="K300" t="s">
        <v>3</v>
      </c>
      <c r="L300">
        <v>1</v>
      </c>
      <c r="M300" t="s">
        <v>2</v>
      </c>
      <c r="N300">
        <v>0</v>
      </c>
      <c r="O300" t="s">
        <v>6</v>
      </c>
      <c r="P300">
        <v>11</v>
      </c>
      <c r="Q300" t="s">
        <v>0</v>
      </c>
      <c r="R300">
        <v>275</v>
      </c>
      <c r="S300" t="s">
        <v>141</v>
      </c>
      <c r="T300">
        <v>4</v>
      </c>
      <c r="U300" t="s">
        <v>142</v>
      </c>
      <c r="V300">
        <v>116</v>
      </c>
      <c r="W300" t="s">
        <v>140</v>
      </c>
      <c r="X300">
        <v>135707</v>
      </c>
      <c r="Y300" t="s">
        <v>1</v>
      </c>
      <c r="Z300" t="s">
        <v>2621</v>
      </c>
      <c r="AA300" t="s">
        <v>151</v>
      </c>
      <c r="AB300" s="12" t="s">
        <v>2318</v>
      </c>
      <c r="AC300" t="s">
        <v>424</v>
      </c>
      <c r="AD300" s="5">
        <v>9.9999999999999998E-17</v>
      </c>
      <c r="AE300" t="s">
        <v>5</v>
      </c>
      <c r="AF300">
        <v>1</v>
      </c>
      <c r="AG300" t="s">
        <v>4</v>
      </c>
      <c r="AH300">
        <v>0</v>
      </c>
    </row>
    <row r="301" spans="1:34" x14ac:dyDescent="0.25">
      <c r="A301" t="str">
        <f t="shared" si="4"/>
        <v>strogatz_bacres1_860</v>
      </c>
      <c r="B301" t="s">
        <v>15</v>
      </c>
      <c r="C301" t="s">
        <v>143</v>
      </c>
      <c r="D301">
        <v>3600</v>
      </c>
      <c r="E301" t="s">
        <v>144</v>
      </c>
      <c r="F301">
        <v>1000000</v>
      </c>
      <c r="G301" t="s">
        <v>145</v>
      </c>
      <c r="H301">
        <v>860</v>
      </c>
      <c r="I301" t="s">
        <v>146</v>
      </c>
      <c r="J301">
        <v>1E-3</v>
      </c>
      <c r="K301" t="s">
        <v>3</v>
      </c>
      <c r="L301">
        <v>1</v>
      </c>
      <c r="M301" t="s">
        <v>2</v>
      </c>
      <c r="N301">
        <v>0</v>
      </c>
      <c r="O301" t="s">
        <v>6</v>
      </c>
      <c r="P301">
        <v>16</v>
      </c>
      <c r="Q301" t="s">
        <v>0</v>
      </c>
      <c r="R301">
        <v>121.5</v>
      </c>
      <c r="S301" t="s">
        <v>141</v>
      </c>
      <c r="T301">
        <v>3</v>
      </c>
      <c r="U301" t="s">
        <v>142</v>
      </c>
      <c r="V301">
        <v>85</v>
      </c>
      <c r="W301" t="s">
        <v>140</v>
      </c>
      <c r="X301">
        <v>68367</v>
      </c>
      <c r="Y301" t="s">
        <v>1</v>
      </c>
      <c r="Z301" t="s">
        <v>2622</v>
      </c>
      <c r="AA301" t="s">
        <v>151</v>
      </c>
      <c r="AB301" s="12" t="s">
        <v>2319</v>
      </c>
      <c r="AC301" t="s">
        <v>424</v>
      </c>
      <c r="AD301" s="5">
        <v>9.9999999999999998E-17</v>
      </c>
      <c r="AE301" t="s">
        <v>5</v>
      </c>
      <c r="AF301">
        <v>1</v>
      </c>
      <c r="AG301" t="s">
        <v>4</v>
      </c>
      <c r="AH301">
        <v>0</v>
      </c>
    </row>
    <row r="302" spans="1:34" x14ac:dyDescent="0.25">
      <c r="A302" t="str">
        <f t="shared" si="4"/>
        <v>feynman_I_15_3t_15795</v>
      </c>
      <c r="B302" t="s">
        <v>81</v>
      </c>
      <c r="C302" t="s">
        <v>143</v>
      </c>
      <c r="D302">
        <v>3600</v>
      </c>
      <c r="E302" t="s">
        <v>144</v>
      </c>
      <c r="F302">
        <v>1000000</v>
      </c>
      <c r="G302" t="s">
        <v>145</v>
      </c>
      <c r="H302">
        <v>15795</v>
      </c>
      <c r="I302" t="s">
        <v>146</v>
      </c>
      <c r="J302">
        <v>1E-3</v>
      </c>
      <c r="K302" t="s">
        <v>3</v>
      </c>
      <c r="L302">
        <v>0.99994329999999998</v>
      </c>
      <c r="M302" t="s">
        <v>2</v>
      </c>
      <c r="N302">
        <v>9.1140000000000006E-3</v>
      </c>
      <c r="O302" t="s">
        <v>6</v>
      </c>
      <c r="P302">
        <v>24</v>
      </c>
      <c r="Q302" t="s">
        <v>0</v>
      </c>
      <c r="R302">
        <v>3600.1</v>
      </c>
      <c r="S302" t="s">
        <v>141</v>
      </c>
      <c r="T302">
        <v>7</v>
      </c>
      <c r="U302" t="s">
        <v>142</v>
      </c>
      <c r="V302">
        <v>341</v>
      </c>
      <c r="W302" t="s">
        <v>140</v>
      </c>
      <c r="X302">
        <v>538317</v>
      </c>
      <c r="Y302" t="s">
        <v>1</v>
      </c>
      <c r="Z302" t="s">
        <v>2623</v>
      </c>
      <c r="AA302" t="s">
        <v>151</v>
      </c>
      <c r="AB302" s="12" t="s">
        <v>2624</v>
      </c>
      <c r="AC302" t="s">
        <v>424</v>
      </c>
      <c r="AD302" s="5">
        <v>9.9999999999999998E-17</v>
      </c>
      <c r="AE302" t="s">
        <v>5</v>
      </c>
      <c r="AF302">
        <v>0.99994373999999997</v>
      </c>
      <c r="AG302" t="s">
        <v>4</v>
      </c>
      <c r="AH302">
        <v>9.0594200000000003E-3</v>
      </c>
    </row>
    <row r="303" spans="1:34" x14ac:dyDescent="0.25">
      <c r="A303" t="str">
        <f t="shared" si="4"/>
        <v>feynman_test_13_15795</v>
      </c>
      <c r="B303" t="s">
        <v>121</v>
      </c>
      <c r="C303" t="s">
        <v>143</v>
      </c>
      <c r="D303">
        <v>3600</v>
      </c>
      <c r="E303" t="s">
        <v>144</v>
      </c>
      <c r="F303">
        <v>1000000</v>
      </c>
      <c r="G303" t="s">
        <v>145</v>
      </c>
      <c r="H303">
        <v>15795</v>
      </c>
      <c r="I303" t="s">
        <v>146</v>
      </c>
      <c r="J303">
        <v>1E-3</v>
      </c>
      <c r="K303" t="s">
        <v>3</v>
      </c>
      <c r="L303">
        <v>0.98768440000000002</v>
      </c>
      <c r="M303" t="s">
        <v>2</v>
      </c>
      <c r="N303">
        <v>1.7066E-3</v>
      </c>
      <c r="O303" t="s">
        <v>6</v>
      </c>
      <c r="P303">
        <v>16</v>
      </c>
      <c r="Q303" t="s">
        <v>0</v>
      </c>
      <c r="R303">
        <v>3602.2</v>
      </c>
      <c r="S303" t="s">
        <v>141</v>
      </c>
      <c r="T303">
        <v>13</v>
      </c>
      <c r="U303" t="s">
        <v>142</v>
      </c>
      <c r="V303">
        <v>218</v>
      </c>
      <c r="W303" t="s">
        <v>140</v>
      </c>
      <c r="X303">
        <v>514346</v>
      </c>
      <c r="Y303" t="s">
        <v>1</v>
      </c>
      <c r="Z303" t="s">
        <v>2625</v>
      </c>
      <c r="AA303" t="s">
        <v>151</v>
      </c>
      <c r="AB303" s="12" t="s">
        <v>2626</v>
      </c>
      <c r="AC303" t="s">
        <v>424</v>
      </c>
      <c r="AD303" s="5">
        <v>9.9999999999999998E-17</v>
      </c>
      <c r="AE303" t="s">
        <v>5</v>
      </c>
      <c r="AF303">
        <v>0.98741588999999996</v>
      </c>
      <c r="AG303" t="s">
        <v>4</v>
      </c>
      <c r="AH303">
        <v>1.7096699999999999E-3</v>
      </c>
    </row>
    <row r="304" spans="1:34" x14ac:dyDescent="0.25">
      <c r="A304" t="str">
        <f t="shared" si="4"/>
        <v>feynman_II_6_15a_860</v>
      </c>
      <c r="B304" t="s">
        <v>131</v>
      </c>
      <c r="C304" t="s">
        <v>143</v>
      </c>
      <c r="D304">
        <v>3600</v>
      </c>
      <c r="E304" t="s">
        <v>144</v>
      </c>
      <c r="F304">
        <v>1000000</v>
      </c>
      <c r="G304" t="s">
        <v>145</v>
      </c>
      <c r="H304">
        <v>860</v>
      </c>
      <c r="I304" t="s">
        <v>146</v>
      </c>
      <c r="J304">
        <v>1E-3</v>
      </c>
      <c r="K304" t="s">
        <v>3</v>
      </c>
      <c r="L304">
        <v>0.99922200000000005</v>
      </c>
      <c r="M304" t="s">
        <v>2</v>
      </c>
      <c r="N304">
        <v>1.04438E-2</v>
      </c>
      <c r="O304" t="s">
        <v>6</v>
      </c>
      <c r="P304">
        <v>16</v>
      </c>
      <c r="Q304" t="s">
        <v>0</v>
      </c>
      <c r="R304">
        <v>3601.9</v>
      </c>
      <c r="S304" t="s">
        <v>141</v>
      </c>
      <c r="T304">
        <v>5</v>
      </c>
      <c r="U304" t="s">
        <v>142</v>
      </c>
      <c r="V304">
        <v>222</v>
      </c>
      <c r="W304" t="s">
        <v>140</v>
      </c>
      <c r="X304">
        <v>537888</v>
      </c>
      <c r="Y304" t="s">
        <v>1</v>
      </c>
      <c r="Z304" t="s">
        <v>2627</v>
      </c>
      <c r="AA304" t="s">
        <v>151</v>
      </c>
      <c r="AB304" s="12" t="s">
        <v>2628</v>
      </c>
      <c r="AC304" t="s">
        <v>424</v>
      </c>
      <c r="AD304" s="5">
        <v>9.9999999999999998E-17</v>
      </c>
      <c r="AE304" t="s">
        <v>5</v>
      </c>
      <c r="AF304">
        <v>0.99920637999999995</v>
      </c>
      <c r="AG304" t="s">
        <v>4</v>
      </c>
      <c r="AH304">
        <v>1.0577710000000001E-2</v>
      </c>
    </row>
    <row r="305" spans="1:34" x14ac:dyDescent="0.25">
      <c r="A305" t="str">
        <f t="shared" si="4"/>
        <v>feynman_II_21_32_860</v>
      </c>
      <c r="B305" t="s">
        <v>123</v>
      </c>
      <c r="C305" t="s">
        <v>143</v>
      </c>
      <c r="D305">
        <v>3600</v>
      </c>
      <c r="E305" t="s">
        <v>144</v>
      </c>
      <c r="F305">
        <v>1000000</v>
      </c>
      <c r="G305" t="s">
        <v>145</v>
      </c>
      <c r="H305">
        <v>860</v>
      </c>
      <c r="I305" t="s">
        <v>146</v>
      </c>
      <c r="J305">
        <v>1E-3</v>
      </c>
      <c r="K305" t="s">
        <v>3</v>
      </c>
      <c r="L305">
        <v>0.99797789999999997</v>
      </c>
      <c r="M305" t="s">
        <v>2</v>
      </c>
      <c r="N305">
        <v>2.1938000000000001E-3</v>
      </c>
      <c r="O305" t="s">
        <v>6</v>
      </c>
      <c r="P305">
        <v>17</v>
      </c>
      <c r="Q305" t="s">
        <v>0</v>
      </c>
      <c r="R305">
        <v>3600.3</v>
      </c>
      <c r="S305" t="s">
        <v>141</v>
      </c>
      <c r="T305">
        <v>9</v>
      </c>
      <c r="U305" t="s">
        <v>142</v>
      </c>
      <c r="V305">
        <v>318</v>
      </c>
      <c r="W305" t="s">
        <v>140</v>
      </c>
      <c r="X305">
        <v>579268</v>
      </c>
      <c r="Y305" t="s">
        <v>1</v>
      </c>
      <c r="Z305" t="s">
        <v>2629</v>
      </c>
      <c r="AA305" t="s">
        <v>151</v>
      </c>
      <c r="AB305" s="12" t="s">
        <v>2630</v>
      </c>
      <c r="AC305" t="s">
        <v>424</v>
      </c>
      <c r="AD305" s="5">
        <v>9.9999999999999998E-17</v>
      </c>
      <c r="AE305" t="s">
        <v>5</v>
      </c>
      <c r="AF305">
        <v>0.99802955000000004</v>
      </c>
      <c r="AG305" t="s">
        <v>4</v>
      </c>
      <c r="AH305">
        <v>2.1202700000000001E-3</v>
      </c>
    </row>
    <row r="306" spans="1:34" x14ac:dyDescent="0.25">
      <c r="A306" t="str">
        <f t="shared" si="4"/>
        <v>feynman_II_36_38_860</v>
      </c>
      <c r="B306" t="s">
        <v>138</v>
      </c>
      <c r="C306" t="s">
        <v>143</v>
      </c>
      <c r="D306">
        <v>3600</v>
      </c>
      <c r="E306" t="s">
        <v>144</v>
      </c>
      <c r="F306">
        <v>1000000</v>
      </c>
      <c r="G306" t="s">
        <v>145</v>
      </c>
      <c r="H306">
        <v>860</v>
      </c>
      <c r="I306" t="s">
        <v>146</v>
      </c>
      <c r="J306">
        <v>1E-3</v>
      </c>
      <c r="K306" t="s">
        <v>3</v>
      </c>
      <c r="L306">
        <v>0.99386260000000004</v>
      </c>
      <c r="M306" t="s">
        <v>2</v>
      </c>
      <c r="N306">
        <v>8.7100399999999994E-2</v>
      </c>
      <c r="O306" t="s">
        <v>6</v>
      </c>
      <c r="P306">
        <v>45</v>
      </c>
      <c r="Q306" t="s">
        <v>0</v>
      </c>
      <c r="R306">
        <v>3601.1</v>
      </c>
      <c r="S306" t="s">
        <v>141</v>
      </c>
      <c r="T306">
        <v>6</v>
      </c>
      <c r="U306" t="s">
        <v>142</v>
      </c>
      <c r="V306">
        <v>100</v>
      </c>
      <c r="W306" t="s">
        <v>140</v>
      </c>
      <c r="X306">
        <v>451637</v>
      </c>
      <c r="Y306" t="s">
        <v>1</v>
      </c>
      <c r="Z306" t="s">
        <v>2631</v>
      </c>
      <c r="AA306" t="s">
        <v>151</v>
      </c>
      <c r="AB306" s="12" t="s">
        <v>2632</v>
      </c>
      <c r="AC306" t="s">
        <v>424</v>
      </c>
      <c r="AD306" s="5">
        <v>9.9999999999999998E-17</v>
      </c>
      <c r="AE306" t="s">
        <v>5</v>
      </c>
      <c r="AF306">
        <v>0.99449365000000001</v>
      </c>
      <c r="AG306" t="s">
        <v>4</v>
      </c>
      <c r="AH306">
        <v>8.3908739999999996E-2</v>
      </c>
    </row>
    <row r="307" spans="1:34" x14ac:dyDescent="0.25">
      <c r="A307" t="str">
        <f t="shared" si="4"/>
        <v>feynman_I_50_26_860</v>
      </c>
      <c r="B307" t="s">
        <v>94</v>
      </c>
      <c r="C307" t="s">
        <v>143</v>
      </c>
      <c r="D307">
        <v>3600</v>
      </c>
      <c r="E307" t="s">
        <v>144</v>
      </c>
      <c r="F307">
        <v>1000000</v>
      </c>
      <c r="G307" t="s">
        <v>145</v>
      </c>
      <c r="H307">
        <v>860</v>
      </c>
      <c r="I307" t="s">
        <v>146</v>
      </c>
      <c r="J307">
        <v>1E-3</v>
      </c>
      <c r="K307" t="s">
        <v>3</v>
      </c>
      <c r="L307">
        <v>1</v>
      </c>
      <c r="M307" t="s">
        <v>2</v>
      </c>
      <c r="N307">
        <v>0</v>
      </c>
      <c r="O307" t="s">
        <v>6</v>
      </c>
      <c r="P307">
        <v>15</v>
      </c>
      <c r="Q307" t="s">
        <v>0</v>
      </c>
      <c r="R307">
        <v>107.3</v>
      </c>
      <c r="S307" t="s">
        <v>141</v>
      </c>
      <c r="T307">
        <v>2</v>
      </c>
      <c r="U307" t="s">
        <v>142</v>
      </c>
      <c r="V307">
        <v>12</v>
      </c>
      <c r="W307" t="s">
        <v>140</v>
      </c>
      <c r="X307">
        <v>17413</v>
      </c>
      <c r="Y307" t="s">
        <v>1</v>
      </c>
      <c r="Z307" t="s">
        <v>2633</v>
      </c>
      <c r="AA307" t="s">
        <v>151</v>
      </c>
      <c r="AB307" s="12" t="s">
        <v>2317</v>
      </c>
      <c r="AC307" t="s">
        <v>424</v>
      </c>
      <c r="AD307" s="5">
        <v>9.9999999999999998E-17</v>
      </c>
      <c r="AE307" t="s">
        <v>5</v>
      </c>
      <c r="AF307">
        <v>1</v>
      </c>
      <c r="AG307" t="s">
        <v>4</v>
      </c>
      <c r="AH307">
        <v>0</v>
      </c>
    </row>
    <row r="308" spans="1:34" x14ac:dyDescent="0.25">
      <c r="A308" t="str">
        <f t="shared" si="4"/>
        <v>feynman_I_15_3x_860</v>
      </c>
      <c r="B308" t="s">
        <v>82</v>
      </c>
      <c r="C308" t="s">
        <v>143</v>
      </c>
      <c r="D308">
        <v>3600</v>
      </c>
      <c r="E308" t="s">
        <v>144</v>
      </c>
      <c r="F308">
        <v>1000000</v>
      </c>
      <c r="G308" t="s">
        <v>145</v>
      </c>
      <c r="H308">
        <v>860</v>
      </c>
      <c r="I308" t="s">
        <v>146</v>
      </c>
      <c r="J308">
        <v>1E-3</v>
      </c>
      <c r="K308" t="s">
        <v>3</v>
      </c>
      <c r="L308">
        <v>0.99972050000000001</v>
      </c>
      <c r="M308" t="s">
        <v>2</v>
      </c>
      <c r="N308">
        <v>2.6839499999999999E-2</v>
      </c>
      <c r="O308" t="s">
        <v>6</v>
      </c>
      <c r="P308">
        <v>20</v>
      </c>
      <c r="Q308" t="s">
        <v>0</v>
      </c>
      <c r="R308">
        <v>3600.8</v>
      </c>
      <c r="S308" t="s">
        <v>141</v>
      </c>
      <c r="T308">
        <v>5</v>
      </c>
      <c r="U308" t="s">
        <v>142</v>
      </c>
      <c r="V308">
        <v>341</v>
      </c>
      <c r="W308" t="s">
        <v>140</v>
      </c>
      <c r="X308">
        <v>534366</v>
      </c>
      <c r="Y308" t="s">
        <v>1</v>
      </c>
      <c r="Z308" t="s">
        <v>2634</v>
      </c>
      <c r="AA308" t="s">
        <v>151</v>
      </c>
      <c r="AB308" s="12" t="s">
        <v>2635</v>
      </c>
      <c r="AC308" t="s">
        <v>424</v>
      </c>
      <c r="AD308" s="5">
        <v>9.9999999999999998E-17</v>
      </c>
      <c r="AE308" t="s">
        <v>5</v>
      </c>
      <c r="AF308">
        <v>0.99971262000000005</v>
      </c>
      <c r="AG308" t="s">
        <v>4</v>
      </c>
      <c r="AH308">
        <v>2.7103729999999999E-2</v>
      </c>
    </row>
    <row r="309" spans="1:34" x14ac:dyDescent="0.25">
      <c r="A309" t="str">
        <f t="shared" si="4"/>
        <v>feynman_II_35_18_860</v>
      </c>
      <c r="B309" t="s">
        <v>109</v>
      </c>
      <c r="C309" t="s">
        <v>143</v>
      </c>
      <c r="D309">
        <v>3600</v>
      </c>
      <c r="E309" t="s">
        <v>144</v>
      </c>
      <c r="F309">
        <v>1000000</v>
      </c>
      <c r="G309" t="s">
        <v>145</v>
      </c>
      <c r="H309">
        <v>860</v>
      </c>
      <c r="I309" t="s">
        <v>146</v>
      </c>
      <c r="J309">
        <v>1E-3</v>
      </c>
      <c r="K309" t="s">
        <v>3</v>
      </c>
      <c r="L309">
        <v>0.99972970000000005</v>
      </c>
      <c r="M309" t="s">
        <v>2</v>
      </c>
      <c r="N309">
        <v>5.2126999999999998E-3</v>
      </c>
      <c r="O309" t="s">
        <v>6</v>
      </c>
      <c r="P309">
        <v>23</v>
      </c>
      <c r="Q309" t="s">
        <v>0</v>
      </c>
      <c r="R309">
        <v>3600.7</v>
      </c>
      <c r="S309" t="s">
        <v>141</v>
      </c>
      <c r="T309">
        <v>9</v>
      </c>
      <c r="U309" t="s">
        <v>142</v>
      </c>
      <c r="V309">
        <v>222</v>
      </c>
      <c r="W309" t="s">
        <v>140</v>
      </c>
      <c r="X309">
        <v>514004</v>
      </c>
      <c r="Y309" t="s">
        <v>1</v>
      </c>
      <c r="Z309" t="s">
        <v>2636</v>
      </c>
      <c r="AA309" t="s">
        <v>151</v>
      </c>
      <c r="AB309" s="12" t="s">
        <v>2637</v>
      </c>
      <c r="AC309" t="s">
        <v>424</v>
      </c>
      <c r="AD309" s="5">
        <v>9.9999999999999998E-17</v>
      </c>
      <c r="AE309" t="s">
        <v>5</v>
      </c>
      <c r="AF309">
        <v>0.99972589999999995</v>
      </c>
      <c r="AG309" t="s">
        <v>4</v>
      </c>
      <c r="AH309">
        <v>5.23837E-3</v>
      </c>
    </row>
    <row r="310" spans="1:34" x14ac:dyDescent="0.25">
      <c r="A310" t="str">
        <f t="shared" si="4"/>
        <v>feynman_II_11_28_15795</v>
      </c>
      <c r="B310" t="s">
        <v>34</v>
      </c>
      <c r="C310" t="s">
        <v>143</v>
      </c>
      <c r="D310">
        <v>3600</v>
      </c>
      <c r="E310" t="s">
        <v>144</v>
      </c>
      <c r="F310">
        <v>1000000</v>
      </c>
      <c r="G310" t="s">
        <v>145</v>
      </c>
      <c r="H310">
        <v>15795</v>
      </c>
      <c r="I310" t="s">
        <v>146</v>
      </c>
      <c r="J310">
        <v>1E-3</v>
      </c>
      <c r="K310" t="s">
        <v>3</v>
      </c>
      <c r="L310">
        <v>0.99998799999999999</v>
      </c>
      <c r="M310" t="s">
        <v>2</v>
      </c>
      <c r="N310">
        <v>1.0054E-3</v>
      </c>
      <c r="O310" t="s">
        <v>6</v>
      </c>
      <c r="P310">
        <v>9</v>
      </c>
      <c r="Q310" t="s">
        <v>0</v>
      </c>
      <c r="R310">
        <v>3600.8</v>
      </c>
      <c r="S310" t="s">
        <v>141</v>
      </c>
      <c r="T310">
        <v>7</v>
      </c>
      <c r="U310" t="s">
        <v>142</v>
      </c>
      <c r="V310">
        <v>1160</v>
      </c>
      <c r="W310" t="s">
        <v>140</v>
      </c>
      <c r="X310">
        <v>730447</v>
      </c>
      <c r="Y310" t="s">
        <v>1</v>
      </c>
      <c r="Z310" t="s">
        <v>2638</v>
      </c>
      <c r="AA310" t="s">
        <v>151</v>
      </c>
      <c r="AB310" s="12" t="s">
        <v>2639</v>
      </c>
      <c r="AC310" t="s">
        <v>424</v>
      </c>
      <c r="AD310" s="5">
        <v>9.9999999999999998E-17</v>
      </c>
      <c r="AE310" t="s">
        <v>5</v>
      </c>
      <c r="AF310">
        <v>0.99998803999999997</v>
      </c>
      <c r="AG310" t="s">
        <v>4</v>
      </c>
      <c r="AH310">
        <v>1.00756E-3</v>
      </c>
    </row>
    <row r="311" spans="1:34" x14ac:dyDescent="0.25">
      <c r="A311" t="str">
        <f t="shared" si="4"/>
        <v>feynman_I_29_4_860</v>
      </c>
      <c r="B311" t="s">
        <v>27</v>
      </c>
      <c r="C311" t="s">
        <v>143</v>
      </c>
      <c r="D311">
        <v>3600</v>
      </c>
      <c r="E311" t="s">
        <v>144</v>
      </c>
      <c r="F311">
        <v>1000000</v>
      </c>
      <c r="G311" t="s">
        <v>145</v>
      </c>
      <c r="H311">
        <v>860</v>
      </c>
      <c r="I311" t="s">
        <v>146</v>
      </c>
      <c r="J311">
        <v>1E-3</v>
      </c>
      <c r="K311" t="s">
        <v>3</v>
      </c>
      <c r="L311">
        <v>1</v>
      </c>
      <c r="M311" t="s">
        <v>2</v>
      </c>
      <c r="N311">
        <v>0</v>
      </c>
      <c r="O311" t="s">
        <v>6</v>
      </c>
      <c r="P311">
        <v>5</v>
      </c>
      <c r="Q311" t="s">
        <v>0</v>
      </c>
      <c r="R311">
        <v>3.8</v>
      </c>
      <c r="S311" t="s">
        <v>141</v>
      </c>
      <c r="T311">
        <v>1</v>
      </c>
      <c r="U311" t="s">
        <v>142</v>
      </c>
      <c r="V311">
        <v>2</v>
      </c>
      <c r="W311" t="s">
        <v>140</v>
      </c>
      <c r="X311">
        <v>798</v>
      </c>
      <c r="Y311" t="s">
        <v>1</v>
      </c>
      <c r="Z311" t="s">
        <v>2339</v>
      </c>
      <c r="AA311" t="s">
        <v>151</v>
      </c>
      <c r="AB311" s="12" t="s">
        <v>406</v>
      </c>
      <c r="AC311" t="s">
        <v>424</v>
      </c>
      <c r="AD311" s="5">
        <v>9.9999999999999998E-17</v>
      </c>
      <c r="AE311" t="s">
        <v>5</v>
      </c>
      <c r="AF311">
        <v>1</v>
      </c>
      <c r="AG311" t="s">
        <v>4</v>
      </c>
      <c r="AH311">
        <v>0</v>
      </c>
    </row>
    <row r="312" spans="1:34" x14ac:dyDescent="0.25">
      <c r="A312" t="str">
        <f t="shared" si="4"/>
        <v>feynman_III_7_38_860</v>
      </c>
      <c r="B312" t="s">
        <v>65</v>
      </c>
      <c r="C312" t="s">
        <v>143</v>
      </c>
      <c r="D312">
        <v>3600</v>
      </c>
      <c r="E312" t="s">
        <v>144</v>
      </c>
      <c r="F312">
        <v>1000000</v>
      </c>
      <c r="G312" t="s">
        <v>145</v>
      </c>
      <c r="H312">
        <v>860</v>
      </c>
      <c r="I312" t="s">
        <v>146</v>
      </c>
      <c r="J312">
        <v>1E-3</v>
      </c>
      <c r="K312" t="s">
        <v>3</v>
      </c>
      <c r="L312">
        <v>1</v>
      </c>
      <c r="M312" t="s">
        <v>2</v>
      </c>
      <c r="N312">
        <v>0</v>
      </c>
      <c r="O312" t="s">
        <v>6</v>
      </c>
      <c r="P312">
        <v>7</v>
      </c>
      <c r="Q312" t="s">
        <v>0</v>
      </c>
      <c r="R312">
        <v>7.8</v>
      </c>
      <c r="S312" t="s">
        <v>141</v>
      </c>
      <c r="T312">
        <v>1</v>
      </c>
      <c r="U312" t="s">
        <v>142</v>
      </c>
      <c r="V312">
        <v>3</v>
      </c>
      <c r="W312" t="s">
        <v>140</v>
      </c>
      <c r="X312">
        <v>1543</v>
      </c>
      <c r="Y312" t="s">
        <v>1</v>
      </c>
      <c r="Z312" t="s">
        <v>2348</v>
      </c>
      <c r="AA312" t="s">
        <v>151</v>
      </c>
      <c r="AB312" s="12" t="s">
        <v>2349</v>
      </c>
      <c r="AC312" t="s">
        <v>424</v>
      </c>
      <c r="AD312" s="5">
        <v>9.9999999999999998E-17</v>
      </c>
      <c r="AE312" t="s">
        <v>5</v>
      </c>
      <c r="AF312">
        <v>1</v>
      </c>
      <c r="AG312" t="s">
        <v>4</v>
      </c>
      <c r="AH312">
        <v>2E-8</v>
      </c>
    </row>
    <row r="313" spans="1:34" x14ac:dyDescent="0.25">
      <c r="A313" t="str">
        <f t="shared" si="4"/>
        <v>feynman_I_18_14_860</v>
      </c>
      <c r="B313" t="s">
        <v>100</v>
      </c>
      <c r="C313" t="s">
        <v>143</v>
      </c>
      <c r="D313">
        <v>3600</v>
      </c>
      <c r="E313" t="s">
        <v>144</v>
      </c>
      <c r="F313">
        <v>1000000</v>
      </c>
      <c r="G313" t="s">
        <v>145</v>
      </c>
      <c r="H313">
        <v>860</v>
      </c>
      <c r="I313" t="s">
        <v>146</v>
      </c>
      <c r="J313">
        <v>1E-3</v>
      </c>
      <c r="K313" t="s">
        <v>3</v>
      </c>
      <c r="L313">
        <v>1</v>
      </c>
      <c r="M313" t="s">
        <v>2</v>
      </c>
      <c r="N313">
        <v>0</v>
      </c>
      <c r="O313" t="s">
        <v>6</v>
      </c>
      <c r="P313">
        <v>6</v>
      </c>
      <c r="Q313" t="s">
        <v>0</v>
      </c>
      <c r="R313">
        <v>17</v>
      </c>
      <c r="S313" t="s">
        <v>141</v>
      </c>
      <c r="T313">
        <v>1</v>
      </c>
      <c r="U313" t="s">
        <v>142</v>
      </c>
      <c r="V313">
        <v>5</v>
      </c>
      <c r="W313" t="s">
        <v>140</v>
      </c>
      <c r="X313">
        <v>3555</v>
      </c>
      <c r="Y313" t="s">
        <v>1</v>
      </c>
      <c r="Z313" t="s">
        <v>2357</v>
      </c>
      <c r="AA313" t="s">
        <v>151</v>
      </c>
      <c r="AB313" s="12" t="s">
        <v>414</v>
      </c>
      <c r="AC313" t="s">
        <v>424</v>
      </c>
      <c r="AD313" s="5">
        <v>9.9999999999999998E-17</v>
      </c>
      <c r="AE313" t="s">
        <v>5</v>
      </c>
      <c r="AF313">
        <v>1</v>
      </c>
      <c r="AG313" t="s">
        <v>4</v>
      </c>
      <c r="AH313">
        <v>0</v>
      </c>
    </row>
    <row r="314" spans="1:34" x14ac:dyDescent="0.25">
      <c r="A314" t="str">
        <f t="shared" si="4"/>
        <v>feynman_III_13_18_860</v>
      </c>
      <c r="B314" t="s">
        <v>103</v>
      </c>
      <c r="C314" t="s">
        <v>143</v>
      </c>
      <c r="D314">
        <v>3600</v>
      </c>
      <c r="E314" t="s">
        <v>144</v>
      </c>
      <c r="F314">
        <v>1000000</v>
      </c>
      <c r="G314" t="s">
        <v>145</v>
      </c>
      <c r="H314">
        <v>860</v>
      </c>
      <c r="I314" t="s">
        <v>146</v>
      </c>
      <c r="J314">
        <v>1E-3</v>
      </c>
      <c r="K314" t="s">
        <v>3</v>
      </c>
      <c r="L314">
        <v>1</v>
      </c>
      <c r="M314" t="s">
        <v>2</v>
      </c>
      <c r="N314">
        <v>2.9999999999999999E-7</v>
      </c>
      <c r="O314" t="s">
        <v>6</v>
      </c>
      <c r="P314">
        <v>10</v>
      </c>
      <c r="Q314" t="s">
        <v>0</v>
      </c>
      <c r="R314">
        <v>19.5</v>
      </c>
      <c r="S314" t="s">
        <v>141</v>
      </c>
      <c r="T314">
        <v>1</v>
      </c>
      <c r="U314" t="s">
        <v>142</v>
      </c>
      <c r="V314">
        <v>5</v>
      </c>
      <c r="W314" t="s">
        <v>140</v>
      </c>
      <c r="X314">
        <v>3872</v>
      </c>
      <c r="Y314" t="s">
        <v>1</v>
      </c>
      <c r="Z314" t="s">
        <v>2364</v>
      </c>
      <c r="AA314" t="s">
        <v>151</v>
      </c>
      <c r="AB314" s="12" t="s">
        <v>2365</v>
      </c>
      <c r="AC314" t="s">
        <v>424</v>
      </c>
      <c r="AD314" s="5">
        <v>9.9999999999999998E-17</v>
      </c>
      <c r="AE314" t="s">
        <v>5</v>
      </c>
      <c r="AF314">
        <v>1</v>
      </c>
      <c r="AG314" t="s">
        <v>4</v>
      </c>
      <c r="AH314">
        <v>2.6E-7</v>
      </c>
    </row>
    <row r="315" spans="1:34" x14ac:dyDescent="0.25">
      <c r="A315" t="str">
        <f t="shared" si="4"/>
        <v>feynman_I_10_7_15795</v>
      </c>
      <c r="B315" t="s">
        <v>46</v>
      </c>
      <c r="C315" t="s">
        <v>143</v>
      </c>
      <c r="D315">
        <v>3600</v>
      </c>
      <c r="E315" t="s">
        <v>144</v>
      </c>
      <c r="F315">
        <v>1000000</v>
      </c>
      <c r="G315" t="s">
        <v>145</v>
      </c>
      <c r="H315">
        <v>15795</v>
      </c>
      <c r="I315" t="s">
        <v>146</v>
      </c>
      <c r="J315">
        <v>1E-3</v>
      </c>
      <c r="K315" t="s">
        <v>3</v>
      </c>
      <c r="L315">
        <v>0.99999729999999998</v>
      </c>
      <c r="M315" t="s">
        <v>2</v>
      </c>
      <c r="N315">
        <v>1.9973E-3</v>
      </c>
      <c r="O315" t="s">
        <v>6</v>
      </c>
      <c r="P315">
        <v>17</v>
      </c>
      <c r="Q315" t="s">
        <v>0</v>
      </c>
      <c r="R315">
        <v>3600.4</v>
      </c>
      <c r="S315" t="s">
        <v>141</v>
      </c>
      <c r="T315">
        <v>9</v>
      </c>
      <c r="U315" t="s">
        <v>142</v>
      </c>
      <c r="V315">
        <v>576</v>
      </c>
      <c r="W315" t="s">
        <v>140</v>
      </c>
      <c r="X315">
        <v>592358</v>
      </c>
      <c r="Y315" t="s">
        <v>1</v>
      </c>
      <c r="Z315" t="s">
        <v>2640</v>
      </c>
      <c r="AA315" t="s">
        <v>151</v>
      </c>
      <c r="AB315" s="12" t="s">
        <v>2641</v>
      </c>
      <c r="AC315" t="s">
        <v>424</v>
      </c>
      <c r="AD315" s="5">
        <v>9.9999999999999998E-17</v>
      </c>
      <c r="AE315" t="s">
        <v>5</v>
      </c>
      <c r="AF315">
        <v>0.99999733999999996</v>
      </c>
      <c r="AG315" t="s">
        <v>4</v>
      </c>
      <c r="AH315">
        <v>1.9844699999999999E-3</v>
      </c>
    </row>
    <row r="316" spans="1:34" x14ac:dyDescent="0.25">
      <c r="A316" t="str">
        <f t="shared" si="4"/>
        <v>feynman_I_25_13_860</v>
      </c>
      <c r="B316" t="s">
        <v>24</v>
      </c>
      <c r="C316" t="s">
        <v>143</v>
      </c>
      <c r="D316">
        <v>3600</v>
      </c>
      <c r="E316" t="s">
        <v>144</v>
      </c>
      <c r="F316">
        <v>1000000</v>
      </c>
      <c r="G316" t="s">
        <v>145</v>
      </c>
      <c r="H316">
        <v>860</v>
      </c>
      <c r="I316" t="s">
        <v>146</v>
      </c>
      <c r="J316">
        <v>1E-3</v>
      </c>
      <c r="K316" t="s">
        <v>3</v>
      </c>
      <c r="L316">
        <v>1</v>
      </c>
      <c r="M316" t="s">
        <v>2</v>
      </c>
      <c r="N316">
        <v>0</v>
      </c>
      <c r="O316" t="s">
        <v>6</v>
      </c>
      <c r="P316">
        <v>5</v>
      </c>
      <c r="Q316" t="s">
        <v>0</v>
      </c>
      <c r="R316">
        <v>3.9</v>
      </c>
      <c r="S316" t="s">
        <v>141</v>
      </c>
      <c r="T316">
        <v>1</v>
      </c>
      <c r="U316" t="s">
        <v>142</v>
      </c>
      <c r="V316">
        <v>2</v>
      </c>
      <c r="W316" t="s">
        <v>140</v>
      </c>
      <c r="X316">
        <v>798</v>
      </c>
      <c r="Y316" t="s">
        <v>1</v>
      </c>
      <c r="Z316" t="s">
        <v>2339</v>
      </c>
      <c r="AA316" t="s">
        <v>151</v>
      </c>
      <c r="AB316" s="12" t="s">
        <v>406</v>
      </c>
      <c r="AC316" t="s">
        <v>424</v>
      </c>
      <c r="AD316" s="5">
        <v>9.9999999999999998E-17</v>
      </c>
      <c r="AE316" t="s">
        <v>5</v>
      </c>
      <c r="AF316">
        <v>1</v>
      </c>
      <c r="AG316" t="s">
        <v>4</v>
      </c>
      <c r="AH316">
        <v>0</v>
      </c>
    </row>
    <row r="317" spans="1:34" x14ac:dyDescent="0.25">
      <c r="A317" t="str">
        <f t="shared" si="4"/>
        <v>feynman_II_34_2a_860</v>
      </c>
      <c r="B317" t="s">
        <v>55</v>
      </c>
      <c r="C317" t="s">
        <v>143</v>
      </c>
      <c r="D317">
        <v>3600</v>
      </c>
      <c r="E317" t="s">
        <v>144</v>
      </c>
      <c r="F317">
        <v>1000000</v>
      </c>
      <c r="G317" t="s">
        <v>145</v>
      </c>
      <c r="H317">
        <v>860</v>
      </c>
      <c r="I317" t="s">
        <v>146</v>
      </c>
      <c r="J317">
        <v>1E-3</v>
      </c>
      <c r="K317" t="s">
        <v>3</v>
      </c>
      <c r="L317">
        <v>1</v>
      </c>
      <c r="M317" t="s">
        <v>2</v>
      </c>
      <c r="N317">
        <v>0</v>
      </c>
      <c r="O317" t="s">
        <v>6</v>
      </c>
      <c r="P317">
        <v>7</v>
      </c>
      <c r="Q317" t="s">
        <v>0</v>
      </c>
      <c r="R317">
        <v>7.6</v>
      </c>
      <c r="S317" t="s">
        <v>141</v>
      </c>
      <c r="T317">
        <v>1</v>
      </c>
      <c r="U317" t="s">
        <v>142</v>
      </c>
      <c r="V317">
        <v>3</v>
      </c>
      <c r="W317" t="s">
        <v>140</v>
      </c>
      <c r="X317">
        <v>1543</v>
      </c>
      <c r="Y317" t="s">
        <v>1</v>
      </c>
      <c r="Z317" t="s">
        <v>2346</v>
      </c>
      <c r="AA317" t="s">
        <v>151</v>
      </c>
      <c r="AB317" s="12" t="s">
        <v>2347</v>
      </c>
      <c r="AC317" t="s">
        <v>424</v>
      </c>
      <c r="AD317" s="5">
        <v>9.9999999999999998E-17</v>
      </c>
      <c r="AE317" t="s">
        <v>5</v>
      </c>
      <c r="AF317">
        <v>1</v>
      </c>
      <c r="AG317" t="s">
        <v>4</v>
      </c>
      <c r="AH317">
        <v>1E-8</v>
      </c>
    </row>
    <row r="318" spans="1:34" x14ac:dyDescent="0.25">
      <c r="A318" t="str">
        <f t="shared" si="4"/>
        <v>feynman_I_43_16_860</v>
      </c>
      <c r="B318" t="s">
        <v>89</v>
      </c>
      <c r="C318" t="s">
        <v>143</v>
      </c>
      <c r="D318">
        <v>3600</v>
      </c>
      <c r="E318" t="s">
        <v>144</v>
      </c>
      <c r="F318">
        <v>1000000</v>
      </c>
      <c r="G318" t="s">
        <v>145</v>
      </c>
      <c r="H318">
        <v>860</v>
      </c>
      <c r="I318" t="s">
        <v>146</v>
      </c>
      <c r="J318">
        <v>1E-3</v>
      </c>
      <c r="K318" t="s">
        <v>3</v>
      </c>
      <c r="L318">
        <v>1</v>
      </c>
      <c r="M318" t="s">
        <v>2</v>
      </c>
      <c r="N318">
        <v>0</v>
      </c>
      <c r="O318" t="s">
        <v>6</v>
      </c>
      <c r="P318">
        <v>7</v>
      </c>
      <c r="Q318" t="s">
        <v>0</v>
      </c>
      <c r="R318">
        <v>12.3</v>
      </c>
      <c r="S318" t="s">
        <v>141</v>
      </c>
      <c r="T318">
        <v>1</v>
      </c>
      <c r="U318" t="s">
        <v>142</v>
      </c>
      <c r="V318">
        <v>4</v>
      </c>
      <c r="W318" t="s">
        <v>140</v>
      </c>
      <c r="X318">
        <v>2466</v>
      </c>
      <c r="Y318" t="s">
        <v>1</v>
      </c>
      <c r="Z318" t="s">
        <v>2358</v>
      </c>
      <c r="AA318" t="s">
        <v>151</v>
      </c>
      <c r="AB318" s="12" t="s">
        <v>415</v>
      </c>
      <c r="AC318" t="s">
        <v>424</v>
      </c>
      <c r="AD318" s="5">
        <v>9.9999999999999998E-17</v>
      </c>
      <c r="AE318" t="s">
        <v>5</v>
      </c>
      <c r="AF318">
        <v>1</v>
      </c>
      <c r="AG318" t="s">
        <v>4</v>
      </c>
      <c r="AH318">
        <v>0</v>
      </c>
    </row>
    <row r="319" spans="1:34" x14ac:dyDescent="0.25">
      <c r="A319" t="str">
        <f t="shared" si="4"/>
        <v>strogatz_glider2_860</v>
      </c>
      <c r="B319" t="s">
        <v>8</v>
      </c>
      <c r="C319" t="s">
        <v>143</v>
      </c>
      <c r="D319">
        <v>3600</v>
      </c>
      <c r="E319" t="s">
        <v>144</v>
      </c>
      <c r="F319">
        <v>1000000</v>
      </c>
      <c r="G319" t="s">
        <v>145</v>
      </c>
      <c r="H319">
        <v>860</v>
      </c>
      <c r="I319" t="s">
        <v>146</v>
      </c>
      <c r="J319">
        <v>1E-3</v>
      </c>
      <c r="K319" t="s">
        <v>3</v>
      </c>
      <c r="L319">
        <v>1</v>
      </c>
      <c r="M319" t="s">
        <v>2</v>
      </c>
      <c r="N319">
        <v>0</v>
      </c>
      <c r="O319" t="s">
        <v>6</v>
      </c>
      <c r="P319">
        <v>9</v>
      </c>
      <c r="Q319" t="s">
        <v>0</v>
      </c>
      <c r="R319">
        <v>8</v>
      </c>
      <c r="S319" t="s">
        <v>141</v>
      </c>
      <c r="T319">
        <v>2</v>
      </c>
      <c r="U319" t="s">
        <v>142</v>
      </c>
      <c r="V319">
        <v>9</v>
      </c>
      <c r="W319" t="s">
        <v>140</v>
      </c>
      <c r="X319">
        <v>5152</v>
      </c>
      <c r="Y319" t="s">
        <v>1</v>
      </c>
      <c r="Z319" t="s">
        <v>2513</v>
      </c>
      <c r="AA319" t="s">
        <v>151</v>
      </c>
      <c r="AB319" s="12" t="s">
        <v>2313</v>
      </c>
      <c r="AC319" t="s">
        <v>424</v>
      </c>
      <c r="AD319" s="5">
        <v>9.9999999999999998E-17</v>
      </c>
      <c r="AE319" t="s">
        <v>5</v>
      </c>
      <c r="AF319">
        <v>1</v>
      </c>
      <c r="AG319" t="s">
        <v>4</v>
      </c>
      <c r="AH319">
        <v>0</v>
      </c>
    </row>
    <row r="320" spans="1:34" x14ac:dyDescent="0.25">
      <c r="A320" t="str">
        <f t="shared" si="4"/>
        <v>feynman_II_27_16_860</v>
      </c>
      <c r="B320" t="s">
        <v>68</v>
      </c>
      <c r="C320" t="s">
        <v>143</v>
      </c>
      <c r="D320">
        <v>3600</v>
      </c>
      <c r="E320" t="s">
        <v>144</v>
      </c>
      <c r="F320">
        <v>1000000</v>
      </c>
      <c r="G320" t="s">
        <v>145</v>
      </c>
      <c r="H320">
        <v>860</v>
      </c>
      <c r="I320" t="s">
        <v>146</v>
      </c>
      <c r="J320">
        <v>1E-3</v>
      </c>
      <c r="K320" t="s">
        <v>3</v>
      </c>
      <c r="L320">
        <v>1</v>
      </c>
      <c r="M320" t="s">
        <v>2</v>
      </c>
      <c r="N320">
        <v>0</v>
      </c>
      <c r="O320" t="s">
        <v>6</v>
      </c>
      <c r="P320">
        <v>6</v>
      </c>
      <c r="Q320" t="s">
        <v>0</v>
      </c>
      <c r="R320">
        <v>13.2</v>
      </c>
      <c r="S320" t="s">
        <v>141</v>
      </c>
      <c r="T320">
        <v>1</v>
      </c>
      <c r="U320" t="s">
        <v>142</v>
      </c>
      <c r="V320">
        <v>4</v>
      </c>
      <c r="W320" t="s">
        <v>140</v>
      </c>
      <c r="X320">
        <v>2608</v>
      </c>
      <c r="Y320" t="s">
        <v>1</v>
      </c>
      <c r="Z320" t="s">
        <v>2381</v>
      </c>
      <c r="AA320" t="s">
        <v>151</v>
      </c>
      <c r="AB320" s="12" t="s">
        <v>416</v>
      </c>
      <c r="AC320" t="s">
        <v>424</v>
      </c>
      <c r="AD320" s="5">
        <v>9.9999999999999998E-17</v>
      </c>
      <c r="AE320" t="s">
        <v>5</v>
      </c>
      <c r="AF320">
        <v>1</v>
      </c>
      <c r="AG320" t="s">
        <v>4</v>
      </c>
      <c r="AH320">
        <v>0</v>
      </c>
    </row>
    <row r="321" spans="1:34" x14ac:dyDescent="0.25">
      <c r="A321" t="str">
        <f t="shared" si="4"/>
        <v>feynman_I_15_10_860</v>
      </c>
      <c r="B321" t="s">
        <v>44</v>
      </c>
      <c r="C321" t="s">
        <v>143</v>
      </c>
      <c r="D321">
        <v>3600</v>
      </c>
      <c r="E321" t="s">
        <v>144</v>
      </c>
      <c r="F321">
        <v>1000000</v>
      </c>
      <c r="G321" t="s">
        <v>145</v>
      </c>
      <c r="H321">
        <v>860</v>
      </c>
      <c r="I321" t="s">
        <v>146</v>
      </c>
      <c r="J321">
        <v>1E-3</v>
      </c>
      <c r="K321" t="s">
        <v>3</v>
      </c>
      <c r="L321">
        <v>0.99999720000000003</v>
      </c>
      <c r="M321" t="s">
        <v>2</v>
      </c>
      <c r="N321">
        <v>3.5476000000000001E-3</v>
      </c>
      <c r="O321" t="s">
        <v>6</v>
      </c>
      <c r="P321">
        <v>18</v>
      </c>
      <c r="Q321" t="s">
        <v>0</v>
      </c>
      <c r="R321">
        <v>3600.5</v>
      </c>
      <c r="S321" t="s">
        <v>141</v>
      </c>
      <c r="T321">
        <v>6</v>
      </c>
      <c r="U321" t="s">
        <v>142</v>
      </c>
      <c r="V321">
        <v>438</v>
      </c>
      <c r="W321" t="s">
        <v>140</v>
      </c>
      <c r="X321">
        <v>580712</v>
      </c>
      <c r="Y321" t="s">
        <v>1</v>
      </c>
      <c r="Z321" t="s">
        <v>2642</v>
      </c>
      <c r="AA321" t="s">
        <v>151</v>
      </c>
      <c r="AB321" s="12" t="s">
        <v>2643</v>
      </c>
      <c r="AC321" t="s">
        <v>424</v>
      </c>
      <c r="AD321" s="5">
        <v>9.9999999999999998E-17</v>
      </c>
      <c r="AE321" t="s">
        <v>5</v>
      </c>
      <c r="AF321">
        <v>0.99999691000000002</v>
      </c>
      <c r="AG321" t="s">
        <v>4</v>
      </c>
      <c r="AH321">
        <v>3.7224300000000001E-3</v>
      </c>
    </row>
    <row r="322" spans="1:34" x14ac:dyDescent="0.25">
      <c r="A322" t="str">
        <f t="shared" ref="A322:A385" si="5">B322&amp;"_"&amp;H322</f>
        <v>feynman_test_19_860</v>
      </c>
      <c r="B322" t="s">
        <v>128</v>
      </c>
      <c r="C322" t="s">
        <v>143</v>
      </c>
      <c r="D322">
        <v>3600</v>
      </c>
      <c r="E322" t="s">
        <v>144</v>
      </c>
      <c r="F322">
        <v>1000000</v>
      </c>
      <c r="G322" t="s">
        <v>145</v>
      </c>
      <c r="H322">
        <v>860</v>
      </c>
      <c r="I322" t="s">
        <v>146</v>
      </c>
      <c r="J322">
        <v>1E-3</v>
      </c>
      <c r="K322" t="s">
        <v>3</v>
      </c>
      <c r="L322">
        <v>1</v>
      </c>
      <c r="M322" t="s">
        <v>2</v>
      </c>
      <c r="N322">
        <v>8.9999999999999996E-7</v>
      </c>
      <c r="O322" t="s">
        <v>6</v>
      </c>
      <c r="P322">
        <v>31</v>
      </c>
      <c r="Q322" t="s">
        <v>0</v>
      </c>
      <c r="R322">
        <v>280.2</v>
      </c>
      <c r="S322" t="s">
        <v>141</v>
      </c>
      <c r="T322">
        <v>1</v>
      </c>
      <c r="U322" t="s">
        <v>142</v>
      </c>
      <c r="V322">
        <v>12</v>
      </c>
      <c r="W322" t="s">
        <v>140</v>
      </c>
      <c r="X322">
        <v>36023</v>
      </c>
      <c r="Y322" t="s">
        <v>1</v>
      </c>
      <c r="Z322" t="s">
        <v>2388</v>
      </c>
      <c r="AA322" t="s">
        <v>151</v>
      </c>
      <c r="AB322" s="12" t="s">
        <v>2389</v>
      </c>
      <c r="AC322" t="s">
        <v>424</v>
      </c>
      <c r="AD322" s="5">
        <v>9.9999999999999998E-17</v>
      </c>
      <c r="AE322" t="s">
        <v>5</v>
      </c>
      <c r="AF322">
        <v>1</v>
      </c>
      <c r="AG322" t="s">
        <v>4</v>
      </c>
      <c r="AH322">
        <v>9.0999999999999997E-7</v>
      </c>
    </row>
    <row r="323" spans="1:34" x14ac:dyDescent="0.25">
      <c r="A323" t="str">
        <f t="shared" si="5"/>
        <v>feynman_I_12_2_860</v>
      </c>
      <c r="B323" t="s">
        <v>99</v>
      </c>
      <c r="C323" t="s">
        <v>143</v>
      </c>
      <c r="D323">
        <v>3600</v>
      </c>
      <c r="E323" t="s">
        <v>144</v>
      </c>
      <c r="F323">
        <v>1000000</v>
      </c>
      <c r="G323" t="s">
        <v>145</v>
      </c>
      <c r="H323">
        <v>860</v>
      </c>
      <c r="I323" t="s">
        <v>146</v>
      </c>
      <c r="J323">
        <v>1E-3</v>
      </c>
      <c r="K323" t="s">
        <v>3</v>
      </c>
      <c r="L323">
        <v>1</v>
      </c>
      <c r="M323" t="s">
        <v>2</v>
      </c>
      <c r="N323">
        <v>0</v>
      </c>
      <c r="O323" t="s">
        <v>6</v>
      </c>
      <c r="P323">
        <v>10</v>
      </c>
      <c r="Q323" t="s">
        <v>0</v>
      </c>
      <c r="R323">
        <v>29.1</v>
      </c>
      <c r="S323" t="s">
        <v>141</v>
      </c>
      <c r="T323">
        <v>1</v>
      </c>
      <c r="U323" t="s">
        <v>142</v>
      </c>
      <c r="V323">
        <v>5</v>
      </c>
      <c r="W323" t="s">
        <v>140</v>
      </c>
      <c r="X323">
        <v>5268</v>
      </c>
      <c r="Y323" t="s">
        <v>1</v>
      </c>
      <c r="Z323" t="s">
        <v>2390</v>
      </c>
      <c r="AA323" t="s">
        <v>151</v>
      </c>
      <c r="AB323" s="12" t="s">
        <v>2391</v>
      </c>
      <c r="AC323" t="s">
        <v>424</v>
      </c>
      <c r="AD323" s="5">
        <v>9.9999999999999998E-17</v>
      </c>
      <c r="AE323" t="s">
        <v>5</v>
      </c>
      <c r="AF323">
        <v>1</v>
      </c>
      <c r="AG323" t="s">
        <v>4</v>
      </c>
      <c r="AH323">
        <v>0</v>
      </c>
    </row>
    <row r="324" spans="1:34" x14ac:dyDescent="0.25">
      <c r="A324" t="str">
        <f t="shared" si="5"/>
        <v>feynman_III_4_32_15795</v>
      </c>
      <c r="B324" t="s">
        <v>87</v>
      </c>
      <c r="C324" t="s">
        <v>143</v>
      </c>
      <c r="D324">
        <v>3600</v>
      </c>
      <c r="E324" t="s">
        <v>144</v>
      </c>
      <c r="F324">
        <v>1000000</v>
      </c>
      <c r="G324" t="s">
        <v>145</v>
      </c>
      <c r="H324">
        <v>15795</v>
      </c>
      <c r="I324" t="s">
        <v>146</v>
      </c>
      <c r="J324">
        <v>1E-3</v>
      </c>
      <c r="K324" t="s">
        <v>3</v>
      </c>
      <c r="L324">
        <v>0.99999689999999997</v>
      </c>
      <c r="M324" t="s">
        <v>2</v>
      </c>
      <c r="N324">
        <v>1.6147700000000001E-2</v>
      </c>
      <c r="O324" t="s">
        <v>6</v>
      </c>
      <c r="P324">
        <v>12</v>
      </c>
      <c r="Q324" t="s">
        <v>0</v>
      </c>
      <c r="R324">
        <v>3601.3</v>
      </c>
      <c r="S324" t="s">
        <v>141</v>
      </c>
      <c r="T324">
        <v>3</v>
      </c>
      <c r="U324" t="s">
        <v>142</v>
      </c>
      <c r="V324">
        <v>461</v>
      </c>
      <c r="W324" t="s">
        <v>140</v>
      </c>
      <c r="X324">
        <v>583511</v>
      </c>
      <c r="Y324" t="s">
        <v>1</v>
      </c>
      <c r="Z324" t="s">
        <v>2644</v>
      </c>
      <c r="AA324" t="s">
        <v>151</v>
      </c>
      <c r="AB324" s="12" t="s">
        <v>3452</v>
      </c>
      <c r="AC324" t="s">
        <v>424</v>
      </c>
      <c r="AD324" s="5">
        <v>9.9999999999999998E-17</v>
      </c>
      <c r="AE324" t="s">
        <v>5</v>
      </c>
      <c r="AF324">
        <v>0.99999693999999995</v>
      </c>
      <c r="AG324" t="s">
        <v>4</v>
      </c>
      <c r="AH324">
        <v>1.625012E-2</v>
      </c>
    </row>
    <row r="325" spans="1:34" x14ac:dyDescent="0.25">
      <c r="A325" t="str">
        <f t="shared" si="5"/>
        <v>feynman_I_12_5_860</v>
      </c>
      <c r="B325" t="s">
        <v>25</v>
      </c>
      <c r="C325" t="s">
        <v>143</v>
      </c>
      <c r="D325">
        <v>3600</v>
      </c>
      <c r="E325" t="s">
        <v>144</v>
      </c>
      <c r="F325">
        <v>1000000</v>
      </c>
      <c r="G325" t="s">
        <v>145</v>
      </c>
      <c r="H325">
        <v>860</v>
      </c>
      <c r="I325" t="s">
        <v>146</v>
      </c>
      <c r="J325">
        <v>1E-3</v>
      </c>
      <c r="K325" t="s">
        <v>3</v>
      </c>
      <c r="L325">
        <v>1</v>
      </c>
      <c r="M325" t="s">
        <v>2</v>
      </c>
      <c r="N325">
        <v>0</v>
      </c>
      <c r="O325" t="s">
        <v>6</v>
      </c>
      <c r="P325">
        <v>3</v>
      </c>
      <c r="Q325" t="s">
        <v>0</v>
      </c>
      <c r="R325">
        <v>2.2000000000000002</v>
      </c>
      <c r="S325" t="s">
        <v>141</v>
      </c>
      <c r="T325">
        <v>1</v>
      </c>
      <c r="U325" t="s">
        <v>142</v>
      </c>
      <c r="V325">
        <v>2</v>
      </c>
      <c r="W325" t="s">
        <v>140</v>
      </c>
      <c r="X325">
        <v>519</v>
      </c>
      <c r="Y325" t="s">
        <v>1</v>
      </c>
      <c r="Z325" t="s">
        <v>2335</v>
      </c>
      <c r="AA325" t="s">
        <v>151</v>
      </c>
      <c r="AB325" s="12" t="s">
        <v>405</v>
      </c>
      <c r="AC325" t="s">
        <v>424</v>
      </c>
      <c r="AD325" s="5">
        <v>9.9999999999999998E-17</v>
      </c>
      <c r="AE325" t="s">
        <v>5</v>
      </c>
      <c r="AF325">
        <v>1</v>
      </c>
      <c r="AG325" t="s">
        <v>4</v>
      </c>
      <c r="AH325">
        <v>0</v>
      </c>
    </row>
    <row r="326" spans="1:34" x14ac:dyDescent="0.25">
      <c r="A326" t="str">
        <f t="shared" si="5"/>
        <v>feynman_II_34_29a_860</v>
      </c>
      <c r="B326" t="s">
        <v>60</v>
      </c>
      <c r="C326" t="s">
        <v>143</v>
      </c>
      <c r="D326">
        <v>3600</v>
      </c>
      <c r="E326" t="s">
        <v>144</v>
      </c>
      <c r="F326">
        <v>1000000</v>
      </c>
      <c r="G326" t="s">
        <v>145</v>
      </c>
      <c r="H326">
        <v>860</v>
      </c>
      <c r="I326" t="s">
        <v>146</v>
      </c>
      <c r="J326">
        <v>1E-3</v>
      </c>
      <c r="K326" t="s">
        <v>3</v>
      </c>
      <c r="L326">
        <v>1</v>
      </c>
      <c r="M326" t="s">
        <v>2</v>
      </c>
      <c r="N326">
        <v>0</v>
      </c>
      <c r="O326" t="s">
        <v>6</v>
      </c>
      <c r="P326">
        <v>7</v>
      </c>
      <c r="Q326" t="s">
        <v>0</v>
      </c>
      <c r="R326">
        <v>7.5</v>
      </c>
      <c r="S326" t="s">
        <v>141</v>
      </c>
      <c r="T326">
        <v>1</v>
      </c>
      <c r="U326" t="s">
        <v>142</v>
      </c>
      <c r="V326">
        <v>3</v>
      </c>
      <c r="W326" t="s">
        <v>140</v>
      </c>
      <c r="X326">
        <v>1544</v>
      </c>
      <c r="Y326" t="s">
        <v>1</v>
      </c>
      <c r="Z326" t="s">
        <v>2342</v>
      </c>
      <c r="AA326" t="s">
        <v>151</v>
      </c>
      <c r="AB326" s="12" t="s">
        <v>2343</v>
      </c>
      <c r="AC326" t="s">
        <v>424</v>
      </c>
      <c r="AD326" s="5">
        <v>9.9999999999999998E-17</v>
      </c>
      <c r="AE326" t="s">
        <v>5</v>
      </c>
      <c r="AF326">
        <v>1</v>
      </c>
      <c r="AG326" t="s">
        <v>4</v>
      </c>
      <c r="AH326">
        <v>1E-8</v>
      </c>
    </row>
    <row r="327" spans="1:34" x14ac:dyDescent="0.25">
      <c r="A327" t="str">
        <f t="shared" si="5"/>
        <v>feynman_II_34_11_860</v>
      </c>
      <c r="B327" t="s">
        <v>84</v>
      </c>
      <c r="C327" t="s">
        <v>143</v>
      </c>
      <c r="D327">
        <v>3600</v>
      </c>
      <c r="E327" t="s">
        <v>144</v>
      </c>
      <c r="F327">
        <v>1000000</v>
      </c>
      <c r="G327" t="s">
        <v>145</v>
      </c>
      <c r="H327">
        <v>860</v>
      </c>
      <c r="I327" t="s">
        <v>146</v>
      </c>
      <c r="J327">
        <v>1E-3</v>
      </c>
      <c r="K327" t="s">
        <v>3</v>
      </c>
      <c r="L327">
        <v>1</v>
      </c>
      <c r="M327" t="s">
        <v>2</v>
      </c>
      <c r="N327">
        <v>0</v>
      </c>
      <c r="O327" t="s">
        <v>6</v>
      </c>
      <c r="P327">
        <v>8</v>
      </c>
      <c r="Q327" t="s">
        <v>0</v>
      </c>
      <c r="R327">
        <v>13.1</v>
      </c>
      <c r="S327" t="s">
        <v>141</v>
      </c>
      <c r="T327">
        <v>1</v>
      </c>
      <c r="U327" t="s">
        <v>142</v>
      </c>
      <c r="V327">
        <v>4</v>
      </c>
      <c r="W327" t="s">
        <v>140</v>
      </c>
      <c r="X327">
        <v>2641</v>
      </c>
      <c r="Y327" t="s">
        <v>1</v>
      </c>
      <c r="Z327" t="s">
        <v>158</v>
      </c>
      <c r="AA327" t="s">
        <v>151</v>
      </c>
      <c r="AB327" s="12" t="s">
        <v>412</v>
      </c>
      <c r="AC327" t="s">
        <v>424</v>
      </c>
      <c r="AD327" s="5">
        <v>9.9999999999999998E-17</v>
      </c>
      <c r="AE327" t="s">
        <v>5</v>
      </c>
      <c r="AF327">
        <v>1</v>
      </c>
      <c r="AG327" t="s">
        <v>4</v>
      </c>
      <c r="AH327">
        <v>0</v>
      </c>
    </row>
    <row r="328" spans="1:34" x14ac:dyDescent="0.25">
      <c r="A328" t="str">
        <f t="shared" si="5"/>
        <v>feynman_I_34_1_860</v>
      </c>
      <c r="B328" t="s">
        <v>41</v>
      </c>
      <c r="C328" t="s">
        <v>143</v>
      </c>
      <c r="D328">
        <v>3600</v>
      </c>
      <c r="E328" t="s">
        <v>144</v>
      </c>
      <c r="F328">
        <v>1000000</v>
      </c>
      <c r="G328" t="s">
        <v>145</v>
      </c>
      <c r="H328">
        <v>860</v>
      </c>
      <c r="I328" t="s">
        <v>146</v>
      </c>
      <c r="J328">
        <v>1E-3</v>
      </c>
      <c r="K328" t="s">
        <v>3</v>
      </c>
      <c r="L328">
        <v>1</v>
      </c>
      <c r="M328" t="s">
        <v>2</v>
      </c>
      <c r="N328">
        <v>0</v>
      </c>
      <c r="O328" t="s">
        <v>6</v>
      </c>
      <c r="P328">
        <v>12</v>
      </c>
      <c r="Q328" t="s">
        <v>0</v>
      </c>
      <c r="R328">
        <v>21.7</v>
      </c>
      <c r="S328" t="s">
        <v>141</v>
      </c>
      <c r="T328">
        <v>1</v>
      </c>
      <c r="U328" t="s">
        <v>142</v>
      </c>
      <c r="V328">
        <v>5</v>
      </c>
      <c r="W328" t="s">
        <v>140</v>
      </c>
      <c r="X328">
        <v>3837</v>
      </c>
      <c r="Y328" t="s">
        <v>1</v>
      </c>
      <c r="Z328" t="s">
        <v>2363</v>
      </c>
      <c r="AA328" t="s">
        <v>151</v>
      </c>
      <c r="AB328" s="12" t="s">
        <v>2291</v>
      </c>
      <c r="AC328" t="s">
        <v>424</v>
      </c>
      <c r="AD328" s="5">
        <v>9.9999999999999998E-17</v>
      </c>
      <c r="AE328" t="s">
        <v>5</v>
      </c>
      <c r="AF328">
        <v>1</v>
      </c>
      <c r="AG328" t="s">
        <v>4</v>
      </c>
      <c r="AH328">
        <v>0</v>
      </c>
    </row>
    <row r="329" spans="1:34" x14ac:dyDescent="0.25">
      <c r="A329" t="str">
        <f t="shared" si="5"/>
        <v>feynman_III_17_37_860</v>
      </c>
      <c r="B329" t="s">
        <v>66</v>
      </c>
      <c r="C329" t="s">
        <v>143</v>
      </c>
      <c r="D329">
        <v>3600</v>
      </c>
      <c r="E329" t="s">
        <v>144</v>
      </c>
      <c r="F329">
        <v>1000000</v>
      </c>
      <c r="G329" t="s">
        <v>145</v>
      </c>
      <c r="H329">
        <v>860</v>
      </c>
      <c r="I329" t="s">
        <v>146</v>
      </c>
      <c r="J329">
        <v>1E-3</v>
      </c>
      <c r="K329" t="s">
        <v>3</v>
      </c>
      <c r="L329">
        <v>1</v>
      </c>
      <c r="M329" t="s">
        <v>2</v>
      </c>
      <c r="N329">
        <v>0</v>
      </c>
      <c r="O329" t="s">
        <v>6</v>
      </c>
      <c r="P329">
        <v>8</v>
      </c>
      <c r="Q329" t="s">
        <v>0</v>
      </c>
      <c r="R329">
        <v>22.9</v>
      </c>
      <c r="S329" t="s">
        <v>141</v>
      </c>
      <c r="T329">
        <v>1</v>
      </c>
      <c r="U329" t="s">
        <v>142</v>
      </c>
      <c r="V329">
        <v>7</v>
      </c>
      <c r="W329" t="s">
        <v>140</v>
      </c>
      <c r="X329">
        <v>4509</v>
      </c>
      <c r="Y329" t="s">
        <v>1</v>
      </c>
      <c r="Z329" t="s">
        <v>2374</v>
      </c>
      <c r="AA329" t="s">
        <v>151</v>
      </c>
      <c r="AB329" s="12" t="s">
        <v>2296</v>
      </c>
      <c r="AC329" t="s">
        <v>424</v>
      </c>
      <c r="AD329" s="5">
        <v>9.9999999999999998E-17</v>
      </c>
      <c r="AE329" t="s">
        <v>5</v>
      </c>
      <c r="AF329">
        <v>1</v>
      </c>
      <c r="AG329" t="s">
        <v>4</v>
      </c>
      <c r="AH329">
        <v>0</v>
      </c>
    </row>
    <row r="330" spans="1:34" x14ac:dyDescent="0.25">
      <c r="A330" t="str">
        <f t="shared" si="5"/>
        <v>feynman_III_15_12_860</v>
      </c>
      <c r="B330" t="s">
        <v>56</v>
      </c>
      <c r="C330" t="s">
        <v>143</v>
      </c>
      <c r="D330">
        <v>3600</v>
      </c>
      <c r="E330" t="s">
        <v>144</v>
      </c>
      <c r="F330">
        <v>1000000</v>
      </c>
      <c r="G330" t="s">
        <v>145</v>
      </c>
      <c r="H330">
        <v>860</v>
      </c>
      <c r="I330" t="s">
        <v>146</v>
      </c>
      <c r="J330">
        <v>1E-3</v>
      </c>
      <c r="K330" t="s">
        <v>3</v>
      </c>
      <c r="L330">
        <v>1</v>
      </c>
      <c r="M330" t="s">
        <v>2</v>
      </c>
      <c r="N330">
        <v>0</v>
      </c>
      <c r="O330" t="s">
        <v>6</v>
      </c>
      <c r="P330">
        <v>10</v>
      </c>
      <c r="Q330" t="s">
        <v>0</v>
      </c>
      <c r="R330">
        <v>288.39999999999998</v>
      </c>
      <c r="S330" t="s">
        <v>141</v>
      </c>
      <c r="T330">
        <v>2</v>
      </c>
      <c r="U330" t="s">
        <v>142</v>
      </c>
      <c r="V330">
        <v>64</v>
      </c>
      <c r="W330" t="s">
        <v>140</v>
      </c>
      <c r="X330">
        <v>53771</v>
      </c>
      <c r="Y330" t="s">
        <v>1</v>
      </c>
      <c r="Z330" t="s">
        <v>2387</v>
      </c>
      <c r="AA330" t="s">
        <v>151</v>
      </c>
      <c r="AB330" s="12" t="s">
        <v>2314</v>
      </c>
      <c r="AC330" t="s">
        <v>424</v>
      </c>
      <c r="AD330" s="5">
        <v>9.9999999999999998E-17</v>
      </c>
      <c r="AE330" t="s">
        <v>5</v>
      </c>
      <c r="AF330">
        <v>1</v>
      </c>
      <c r="AG330" t="s">
        <v>4</v>
      </c>
      <c r="AH330">
        <v>0</v>
      </c>
    </row>
    <row r="331" spans="1:34" x14ac:dyDescent="0.25">
      <c r="A331" t="str">
        <f t="shared" si="5"/>
        <v>feynman_test_18_860</v>
      </c>
      <c r="B331" t="s">
        <v>112</v>
      </c>
      <c r="C331" t="s">
        <v>143</v>
      </c>
      <c r="D331">
        <v>3600</v>
      </c>
      <c r="E331" t="s">
        <v>144</v>
      </c>
      <c r="F331">
        <v>1000000</v>
      </c>
      <c r="G331" t="s">
        <v>145</v>
      </c>
      <c r="H331">
        <v>860</v>
      </c>
      <c r="I331" t="s">
        <v>146</v>
      </c>
      <c r="J331">
        <v>1E-3</v>
      </c>
      <c r="K331" t="s">
        <v>3</v>
      </c>
      <c r="L331">
        <v>1</v>
      </c>
      <c r="M331" t="s">
        <v>2</v>
      </c>
      <c r="N331">
        <v>0</v>
      </c>
      <c r="O331" t="s">
        <v>6</v>
      </c>
      <c r="P331">
        <v>21</v>
      </c>
      <c r="Q331" t="s">
        <v>0</v>
      </c>
      <c r="R331">
        <v>103.5</v>
      </c>
      <c r="S331" t="s">
        <v>141</v>
      </c>
      <c r="T331">
        <v>1</v>
      </c>
      <c r="U331" t="s">
        <v>142</v>
      </c>
      <c r="V331">
        <v>8</v>
      </c>
      <c r="W331" t="s">
        <v>140</v>
      </c>
      <c r="X331">
        <v>15341</v>
      </c>
      <c r="Y331" t="s">
        <v>1</v>
      </c>
      <c r="Z331" t="s">
        <v>2394</v>
      </c>
      <c r="AA331" t="s">
        <v>151</v>
      </c>
      <c r="AB331" s="12" t="s">
        <v>2395</v>
      </c>
      <c r="AC331" t="s">
        <v>424</v>
      </c>
      <c r="AD331" s="5">
        <v>9.9999999999999998E-17</v>
      </c>
      <c r="AE331" t="s">
        <v>5</v>
      </c>
      <c r="AF331">
        <v>1</v>
      </c>
      <c r="AG331" t="s">
        <v>4</v>
      </c>
      <c r="AH331">
        <v>2E-8</v>
      </c>
    </row>
    <row r="332" spans="1:34" x14ac:dyDescent="0.25">
      <c r="A332" t="str">
        <f t="shared" si="5"/>
        <v>feynman_II_11_20_860</v>
      </c>
      <c r="B332" t="s">
        <v>111</v>
      </c>
      <c r="C332" t="s">
        <v>143</v>
      </c>
      <c r="D332">
        <v>3600</v>
      </c>
      <c r="E332" t="s">
        <v>144</v>
      </c>
      <c r="F332">
        <v>1000000</v>
      </c>
      <c r="G332" t="s">
        <v>145</v>
      </c>
      <c r="H332">
        <v>860</v>
      </c>
      <c r="I332" t="s">
        <v>146</v>
      </c>
      <c r="J332">
        <v>1E-3</v>
      </c>
      <c r="K332" t="s">
        <v>3</v>
      </c>
      <c r="L332">
        <v>1</v>
      </c>
      <c r="M332" t="s">
        <v>2</v>
      </c>
      <c r="N332">
        <v>9.9999999999999995E-8</v>
      </c>
      <c r="O332" t="s">
        <v>6</v>
      </c>
      <c r="P332">
        <v>13</v>
      </c>
      <c r="Q332" t="s">
        <v>0</v>
      </c>
      <c r="R332">
        <v>32.299999999999997</v>
      </c>
      <c r="S332" t="s">
        <v>141</v>
      </c>
      <c r="T332">
        <v>1</v>
      </c>
      <c r="U332" t="s">
        <v>142</v>
      </c>
      <c r="V332">
        <v>6</v>
      </c>
      <c r="W332" t="s">
        <v>140</v>
      </c>
      <c r="X332">
        <v>6002</v>
      </c>
      <c r="Y332" t="s">
        <v>1</v>
      </c>
      <c r="Z332" t="s">
        <v>2537</v>
      </c>
      <c r="AA332" t="s">
        <v>151</v>
      </c>
      <c r="AB332" s="12" t="s">
        <v>2538</v>
      </c>
      <c r="AC332" t="s">
        <v>424</v>
      </c>
      <c r="AD332" s="5">
        <v>9.9999999999999998E-17</v>
      </c>
      <c r="AE332" t="s">
        <v>5</v>
      </c>
      <c r="AF332">
        <v>1</v>
      </c>
      <c r="AG332" t="s">
        <v>4</v>
      </c>
      <c r="AH332">
        <v>8.9999999999999999E-8</v>
      </c>
    </row>
    <row r="333" spans="1:34" x14ac:dyDescent="0.25">
      <c r="A333" t="str">
        <f t="shared" si="5"/>
        <v>feynman_I_32_5_860</v>
      </c>
      <c r="B333" t="s">
        <v>97</v>
      </c>
      <c r="C333" t="s">
        <v>143</v>
      </c>
      <c r="D333">
        <v>3600</v>
      </c>
      <c r="E333" t="s">
        <v>144</v>
      </c>
      <c r="F333">
        <v>1000000</v>
      </c>
      <c r="G333" t="s">
        <v>145</v>
      </c>
      <c r="H333">
        <v>860</v>
      </c>
      <c r="I333" t="s">
        <v>146</v>
      </c>
      <c r="J333">
        <v>1E-3</v>
      </c>
      <c r="K333" t="s">
        <v>3</v>
      </c>
      <c r="L333">
        <v>1</v>
      </c>
      <c r="M333" t="s">
        <v>2</v>
      </c>
      <c r="N333">
        <v>0</v>
      </c>
      <c r="O333" t="s">
        <v>6</v>
      </c>
      <c r="P333">
        <v>14</v>
      </c>
      <c r="Q333" t="s">
        <v>0</v>
      </c>
      <c r="R333">
        <v>1294.7</v>
      </c>
      <c r="S333" t="s">
        <v>141</v>
      </c>
      <c r="T333">
        <v>4</v>
      </c>
      <c r="U333" t="s">
        <v>142</v>
      </c>
      <c r="V333">
        <v>121</v>
      </c>
      <c r="W333" t="s">
        <v>140</v>
      </c>
      <c r="X333">
        <v>209325</v>
      </c>
      <c r="Y333" t="s">
        <v>1</v>
      </c>
      <c r="Z333" t="s">
        <v>2375</v>
      </c>
      <c r="AA333" t="s">
        <v>151</v>
      </c>
      <c r="AB333" s="12" t="s">
        <v>2376</v>
      </c>
      <c r="AC333" t="s">
        <v>424</v>
      </c>
      <c r="AD333" s="5">
        <v>9.9999999999999998E-17</v>
      </c>
      <c r="AE333" t="s">
        <v>5</v>
      </c>
      <c r="AF333">
        <v>1</v>
      </c>
      <c r="AG333" t="s">
        <v>4</v>
      </c>
      <c r="AH333">
        <v>2.9999999999999997E-8</v>
      </c>
    </row>
    <row r="334" spans="1:34" x14ac:dyDescent="0.25">
      <c r="A334" t="str">
        <f t="shared" si="5"/>
        <v>feynman_II_8_7_860</v>
      </c>
      <c r="B334" t="s">
        <v>69</v>
      </c>
      <c r="C334" t="s">
        <v>143</v>
      </c>
      <c r="D334">
        <v>3600</v>
      </c>
      <c r="E334" t="s">
        <v>144</v>
      </c>
      <c r="F334">
        <v>1000000</v>
      </c>
      <c r="G334" t="s">
        <v>145</v>
      </c>
      <c r="H334">
        <v>860</v>
      </c>
      <c r="I334" t="s">
        <v>146</v>
      </c>
      <c r="J334">
        <v>1E-3</v>
      </c>
      <c r="K334" t="s">
        <v>3</v>
      </c>
      <c r="L334">
        <v>1</v>
      </c>
      <c r="M334" t="s">
        <v>2</v>
      </c>
      <c r="N334">
        <v>0</v>
      </c>
      <c r="O334" t="s">
        <v>6</v>
      </c>
      <c r="P334">
        <v>11</v>
      </c>
      <c r="Q334" t="s">
        <v>0</v>
      </c>
      <c r="R334">
        <v>12.9</v>
      </c>
      <c r="S334" t="s">
        <v>141</v>
      </c>
      <c r="T334">
        <v>1</v>
      </c>
      <c r="U334" t="s">
        <v>142</v>
      </c>
      <c r="V334">
        <v>4</v>
      </c>
      <c r="W334" t="s">
        <v>140</v>
      </c>
      <c r="X334">
        <v>2643</v>
      </c>
      <c r="Y334" t="s">
        <v>1</v>
      </c>
      <c r="Z334" t="s">
        <v>2396</v>
      </c>
      <c r="AA334" t="s">
        <v>151</v>
      </c>
      <c r="AB334" s="12" t="s">
        <v>2397</v>
      </c>
      <c r="AC334" t="s">
        <v>424</v>
      </c>
      <c r="AD334" s="5">
        <v>9.9999999999999998E-17</v>
      </c>
      <c r="AE334" t="s">
        <v>5</v>
      </c>
      <c r="AF334">
        <v>1</v>
      </c>
      <c r="AG334" t="s">
        <v>4</v>
      </c>
      <c r="AH334">
        <v>1E-8</v>
      </c>
    </row>
    <row r="335" spans="1:34" x14ac:dyDescent="0.25">
      <c r="A335" t="str">
        <f t="shared" si="5"/>
        <v>feynman_test_20_15795</v>
      </c>
      <c r="B335" t="s">
        <v>137</v>
      </c>
      <c r="C335" t="s">
        <v>143</v>
      </c>
      <c r="D335">
        <v>3600</v>
      </c>
      <c r="E335" t="s">
        <v>144</v>
      </c>
      <c r="F335">
        <v>1000000</v>
      </c>
      <c r="G335" t="s">
        <v>145</v>
      </c>
      <c r="H335">
        <v>15795</v>
      </c>
      <c r="I335" t="s">
        <v>146</v>
      </c>
      <c r="J335">
        <v>1E-3</v>
      </c>
      <c r="K335" t="s">
        <v>3</v>
      </c>
      <c r="L335">
        <v>0.95603990000000005</v>
      </c>
      <c r="M335" t="s">
        <v>2</v>
      </c>
      <c r="N335">
        <v>3.3670051999999999</v>
      </c>
      <c r="O335" t="s">
        <v>6</v>
      </c>
      <c r="P335">
        <v>88</v>
      </c>
      <c r="Q335" t="s">
        <v>0</v>
      </c>
      <c r="R335">
        <v>3603.5</v>
      </c>
      <c r="S335" t="s">
        <v>141</v>
      </c>
      <c r="T335">
        <v>7</v>
      </c>
      <c r="U335" t="s">
        <v>142</v>
      </c>
      <c r="V335">
        <v>56</v>
      </c>
      <c r="W335" t="s">
        <v>140</v>
      </c>
      <c r="X335">
        <v>386289</v>
      </c>
      <c r="Y335" t="s">
        <v>1</v>
      </c>
      <c r="Z335" t="s">
        <v>2645</v>
      </c>
      <c r="AA335" t="s">
        <v>151</v>
      </c>
      <c r="AB335" s="12" t="s">
        <v>2646</v>
      </c>
      <c r="AC335" t="s">
        <v>424</v>
      </c>
      <c r="AD335" s="5">
        <v>9.9999999999999998E-17</v>
      </c>
      <c r="AE335" t="s">
        <v>5</v>
      </c>
      <c r="AF335">
        <v>0.96020099999999997</v>
      </c>
      <c r="AG335" t="s">
        <v>4</v>
      </c>
      <c r="AH335">
        <v>2.2468213299999999</v>
      </c>
    </row>
    <row r="336" spans="1:34" x14ac:dyDescent="0.25">
      <c r="A336" t="str">
        <f t="shared" si="5"/>
        <v>feynman_II_35_21_860</v>
      </c>
      <c r="B336" t="s">
        <v>110</v>
      </c>
      <c r="C336" t="s">
        <v>143</v>
      </c>
      <c r="D336">
        <v>3600</v>
      </c>
      <c r="E336" t="s">
        <v>144</v>
      </c>
      <c r="F336">
        <v>1000000</v>
      </c>
      <c r="G336" t="s">
        <v>145</v>
      </c>
      <c r="H336">
        <v>860</v>
      </c>
      <c r="I336" t="s">
        <v>146</v>
      </c>
      <c r="J336">
        <v>1E-3</v>
      </c>
      <c r="K336" t="s">
        <v>3</v>
      </c>
      <c r="L336">
        <v>0.99936579999999997</v>
      </c>
      <c r="M336" t="s">
        <v>2</v>
      </c>
      <c r="N336">
        <v>0.1269439</v>
      </c>
      <c r="O336" t="s">
        <v>6</v>
      </c>
      <c r="P336">
        <v>98</v>
      </c>
      <c r="Q336" t="s">
        <v>0</v>
      </c>
      <c r="R336">
        <v>3603.9</v>
      </c>
      <c r="S336" t="s">
        <v>141</v>
      </c>
      <c r="T336">
        <v>6</v>
      </c>
      <c r="U336" t="s">
        <v>142</v>
      </c>
      <c r="V336">
        <v>69</v>
      </c>
      <c r="W336" t="s">
        <v>140</v>
      </c>
      <c r="X336">
        <v>356139</v>
      </c>
      <c r="Y336" t="s">
        <v>1</v>
      </c>
      <c r="Z336" t="s">
        <v>2647</v>
      </c>
      <c r="AA336" t="s">
        <v>151</v>
      </c>
      <c r="AB336" s="12" t="s">
        <v>2648</v>
      </c>
      <c r="AC336" t="s">
        <v>424</v>
      </c>
      <c r="AD336" s="5">
        <v>9.9999999999999998E-17</v>
      </c>
      <c r="AE336" t="s">
        <v>5</v>
      </c>
      <c r="AF336">
        <v>0.99935220000000002</v>
      </c>
      <c r="AG336" t="s">
        <v>4</v>
      </c>
      <c r="AH336">
        <v>0.12803344</v>
      </c>
    </row>
    <row r="337" spans="1:34" x14ac:dyDescent="0.25">
      <c r="A337" t="str">
        <f t="shared" si="5"/>
        <v>feynman_test_4_860</v>
      </c>
      <c r="B337" t="s">
        <v>106</v>
      </c>
      <c r="C337" t="s">
        <v>143</v>
      </c>
      <c r="D337">
        <v>3600</v>
      </c>
      <c r="E337" t="s">
        <v>144</v>
      </c>
      <c r="F337">
        <v>1000000</v>
      </c>
      <c r="G337" t="s">
        <v>145</v>
      </c>
      <c r="H337">
        <v>860</v>
      </c>
      <c r="I337" t="s">
        <v>146</v>
      </c>
      <c r="J337">
        <v>1E-3</v>
      </c>
      <c r="K337" t="s">
        <v>3</v>
      </c>
      <c r="L337">
        <v>0.99891580000000002</v>
      </c>
      <c r="M337" t="s">
        <v>2</v>
      </c>
      <c r="N337">
        <v>1.63728E-2</v>
      </c>
      <c r="O337" t="s">
        <v>6</v>
      </c>
      <c r="P337">
        <v>26</v>
      </c>
      <c r="Q337" t="s">
        <v>0</v>
      </c>
      <c r="R337">
        <v>3601.3</v>
      </c>
      <c r="S337" t="s">
        <v>141</v>
      </c>
      <c r="T337">
        <v>6</v>
      </c>
      <c r="U337" t="s">
        <v>142</v>
      </c>
      <c r="V337">
        <v>243</v>
      </c>
      <c r="W337" t="s">
        <v>140</v>
      </c>
      <c r="X337">
        <v>532519</v>
      </c>
      <c r="Y337" t="s">
        <v>1</v>
      </c>
      <c r="Z337" t="s">
        <v>2649</v>
      </c>
      <c r="AA337" t="s">
        <v>151</v>
      </c>
      <c r="AB337" s="12" t="s">
        <v>2650</v>
      </c>
      <c r="AC337" t="s">
        <v>424</v>
      </c>
      <c r="AD337" s="5">
        <v>9.9999999999999998E-17</v>
      </c>
      <c r="AE337" t="s">
        <v>5</v>
      </c>
      <c r="AF337">
        <v>0.99877399</v>
      </c>
      <c r="AG337" t="s">
        <v>4</v>
      </c>
      <c r="AH337">
        <v>1.7452269999999999E-2</v>
      </c>
    </row>
    <row r="338" spans="1:34" x14ac:dyDescent="0.25">
      <c r="A338" t="str">
        <f t="shared" si="5"/>
        <v>feynman_test_5_860</v>
      </c>
      <c r="B338" t="s">
        <v>83</v>
      </c>
      <c r="C338" t="s">
        <v>143</v>
      </c>
      <c r="D338">
        <v>3600</v>
      </c>
      <c r="E338" t="s">
        <v>144</v>
      </c>
      <c r="F338">
        <v>1000000</v>
      </c>
      <c r="G338" t="s">
        <v>145</v>
      </c>
      <c r="H338">
        <v>860</v>
      </c>
      <c r="I338" t="s">
        <v>146</v>
      </c>
      <c r="J338">
        <v>1E-3</v>
      </c>
      <c r="K338" t="s">
        <v>3</v>
      </c>
      <c r="L338">
        <v>0.99995239999999996</v>
      </c>
      <c r="M338" t="s">
        <v>2</v>
      </c>
      <c r="N338">
        <v>2.19946E-2</v>
      </c>
      <c r="O338" t="s">
        <v>6</v>
      </c>
      <c r="P338">
        <v>40</v>
      </c>
      <c r="Q338" t="s">
        <v>0</v>
      </c>
      <c r="R338">
        <v>3600.9</v>
      </c>
      <c r="S338" t="s">
        <v>141</v>
      </c>
      <c r="T338">
        <v>6</v>
      </c>
      <c r="U338" t="s">
        <v>142</v>
      </c>
      <c r="V338">
        <v>160</v>
      </c>
      <c r="W338" t="s">
        <v>140</v>
      </c>
      <c r="X338">
        <v>447580</v>
      </c>
      <c r="Y338" t="s">
        <v>1</v>
      </c>
      <c r="Z338" t="s">
        <v>2651</v>
      </c>
      <c r="AA338" t="s">
        <v>151</v>
      </c>
      <c r="AB338" s="12" t="s">
        <v>2652</v>
      </c>
      <c r="AC338" t="s">
        <v>424</v>
      </c>
      <c r="AD338" s="5">
        <v>9.9999999999999998E-17</v>
      </c>
      <c r="AE338" t="s">
        <v>5</v>
      </c>
      <c r="AF338">
        <v>0.99995137999999995</v>
      </c>
      <c r="AG338" t="s">
        <v>4</v>
      </c>
      <c r="AH338">
        <v>2.2248939999999998E-2</v>
      </c>
    </row>
    <row r="339" spans="1:34" x14ac:dyDescent="0.25">
      <c r="A339" t="str">
        <f t="shared" si="5"/>
        <v>strogatz_bacres2_860</v>
      </c>
      <c r="B339" t="s">
        <v>11</v>
      </c>
      <c r="C339" t="s">
        <v>143</v>
      </c>
      <c r="D339">
        <v>3600</v>
      </c>
      <c r="E339" t="s">
        <v>144</v>
      </c>
      <c r="F339">
        <v>1000000</v>
      </c>
      <c r="G339" t="s">
        <v>145</v>
      </c>
      <c r="H339">
        <v>860</v>
      </c>
      <c r="I339" t="s">
        <v>146</v>
      </c>
      <c r="J339">
        <v>1E-3</v>
      </c>
      <c r="K339" t="s">
        <v>3</v>
      </c>
      <c r="L339">
        <v>0.99985679999999999</v>
      </c>
      <c r="M339" t="s">
        <v>2</v>
      </c>
      <c r="N339">
        <v>2.5842299999999999E-2</v>
      </c>
      <c r="O339" t="s">
        <v>6</v>
      </c>
      <c r="P339">
        <v>10</v>
      </c>
      <c r="Q339" t="s">
        <v>0</v>
      </c>
      <c r="R339">
        <v>1753.1</v>
      </c>
      <c r="S339" t="s">
        <v>141</v>
      </c>
      <c r="T339">
        <v>5</v>
      </c>
      <c r="U339" t="s">
        <v>142</v>
      </c>
      <c r="V339">
        <v>1278</v>
      </c>
      <c r="W339" t="s">
        <v>140</v>
      </c>
      <c r="X339">
        <v>1000231</v>
      </c>
      <c r="Y339" t="s">
        <v>1</v>
      </c>
      <c r="Z339" t="s">
        <v>2653</v>
      </c>
      <c r="AA339" t="s">
        <v>151</v>
      </c>
      <c r="AB339" s="12" t="s">
        <v>3453</v>
      </c>
      <c r="AC339" t="s">
        <v>424</v>
      </c>
      <c r="AD339" s="5">
        <v>9.9999999999999998E-17</v>
      </c>
      <c r="AE339" t="s">
        <v>5</v>
      </c>
      <c r="AF339">
        <v>0.99999632999999999</v>
      </c>
      <c r="AG339" t="s">
        <v>4</v>
      </c>
      <c r="AH339">
        <v>4.2473099999999998E-3</v>
      </c>
    </row>
    <row r="340" spans="1:34" x14ac:dyDescent="0.25">
      <c r="A340" t="str">
        <f t="shared" si="5"/>
        <v>feynman_I_29_16_860</v>
      </c>
      <c r="B340" t="s">
        <v>77</v>
      </c>
      <c r="C340" t="s">
        <v>143</v>
      </c>
      <c r="D340">
        <v>3600</v>
      </c>
      <c r="E340" t="s">
        <v>144</v>
      </c>
      <c r="F340">
        <v>1000000</v>
      </c>
      <c r="G340" t="s">
        <v>145</v>
      </c>
      <c r="H340">
        <v>860</v>
      </c>
      <c r="I340" t="s">
        <v>146</v>
      </c>
      <c r="J340">
        <v>1E-3</v>
      </c>
      <c r="K340" t="s">
        <v>3</v>
      </c>
      <c r="L340">
        <v>0.95497569999999998</v>
      </c>
      <c r="M340" t="s">
        <v>2</v>
      </c>
      <c r="N340">
        <v>0.407304</v>
      </c>
      <c r="O340" t="s">
        <v>6</v>
      </c>
      <c r="P340">
        <v>63</v>
      </c>
      <c r="Q340" t="s">
        <v>0</v>
      </c>
      <c r="R340">
        <v>3601.2</v>
      </c>
      <c r="S340" t="s">
        <v>141</v>
      </c>
      <c r="T340">
        <v>5</v>
      </c>
      <c r="U340" t="s">
        <v>142</v>
      </c>
      <c r="V340">
        <v>79</v>
      </c>
      <c r="W340" t="s">
        <v>140</v>
      </c>
      <c r="X340">
        <v>347620</v>
      </c>
      <c r="Y340" t="s">
        <v>1</v>
      </c>
      <c r="Z340" t="s">
        <v>2654</v>
      </c>
      <c r="AA340" t="s">
        <v>151</v>
      </c>
      <c r="AB340" s="12" t="s">
        <v>2655</v>
      </c>
      <c r="AC340" t="s">
        <v>424</v>
      </c>
      <c r="AD340" s="5">
        <v>9.9999999999999998E-17</v>
      </c>
      <c r="AE340" t="s">
        <v>5</v>
      </c>
      <c r="AF340">
        <v>0.95457597000000005</v>
      </c>
      <c r="AG340" t="s">
        <v>4</v>
      </c>
      <c r="AH340">
        <v>0.40860875000000002</v>
      </c>
    </row>
    <row r="341" spans="1:34" x14ac:dyDescent="0.25">
      <c r="A341" t="str">
        <f t="shared" si="5"/>
        <v>feynman_test_12_860</v>
      </c>
      <c r="B341" t="s">
        <v>113</v>
      </c>
      <c r="C341" t="s">
        <v>143</v>
      </c>
      <c r="D341">
        <v>3600</v>
      </c>
      <c r="E341" t="s">
        <v>144</v>
      </c>
      <c r="F341">
        <v>1000000</v>
      </c>
      <c r="G341" t="s">
        <v>145</v>
      </c>
      <c r="H341">
        <v>860</v>
      </c>
      <c r="I341" t="s">
        <v>146</v>
      </c>
      <c r="J341">
        <v>1E-3</v>
      </c>
      <c r="K341" t="s">
        <v>3</v>
      </c>
      <c r="L341">
        <v>0.99999830000000001</v>
      </c>
      <c r="M341" t="s">
        <v>2</v>
      </c>
      <c r="N341">
        <v>1.8845500000000001E-2</v>
      </c>
      <c r="O341" t="s">
        <v>6</v>
      </c>
      <c r="P341">
        <v>7</v>
      </c>
      <c r="Q341" t="s">
        <v>0</v>
      </c>
      <c r="R341">
        <v>3600.3</v>
      </c>
      <c r="S341" t="s">
        <v>141</v>
      </c>
      <c r="T341">
        <v>3</v>
      </c>
      <c r="U341" t="s">
        <v>142</v>
      </c>
      <c r="V341">
        <v>471</v>
      </c>
      <c r="W341" t="s">
        <v>140</v>
      </c>
      <c r="X341">
        <v>608446</v>
      </c>
      <c r="Y341" t="s">
        <v>1</v>
      </c>
      <c r="Z341" t="s">
        <v>164</v>
      </c>
      <c r="AA341" t="s">
        <v>151</v>
      </c>
      <c r="AB341" s="12" t="s">
        <v>417</v>
      </c>
      <c r="AC341" t="s">
        <v>424</v>
      </c>
      <c r="AD341" s="5">
        <v>9.9999999999999998E-17</v>
      </c>
      <c r="AE341" t="s">
        <v>5</v>
      </c>
      <c r="AF341">
        <v>0.99999837000000003</v>
      </c>
      <c r="AG341" t="s">
        <v>4</v>
      </c>
      <c r="AH341">
        <v>1.8425649999999998E-2</v>
      </c>
    </row>
    <row r="342" spans="1:34" x14ac:dyDescent="0.25">
      <c r="A342" t="str">
        <f t="shared" si="5"/>
        <v>feynman_I_8_14_860</v>
      </c>
      <c r="B342" t="s">
        <v>78</v>
      </c>
      <c r="C342" t="s">
        <v>143</v>
      </c>
      <c r="D342">
        <v>3600</v>
      </c>
      <c r="E342" t="s">
        <v>144</v>
      </c>
      <c r="F342">
        <v>1000000</v>
      </c>
      <c r="G342" t="s">
        <v>145</v>
      </c>
      <c r="H342">
        <v>860</v>
      </c>
      <c r="I342" t="s">
        <v>146</v>
      </c>
      <c r="J342">
        <v>1E-3</v>
      </c>
      <c r="K342" t="s">
        <v>3</v>
      </c>
      <c r="L342">
        <v>0.94378300000000004</v>
      </c>
      <c r="M342" t="s">
        <v>2</v>
      </c>
      <c r="N342">
        <v>0.23578740000000001</v>
      </c>
      <c r="O342" t="s">
        <v>6</v>
      </c>
      <c r="P342">
        <v>91</v>
      </c>
      <c r="Q342" t="s">
        <v>0</v>
      </c>
      <c r="R342">
        <v>3603</v>
      </c>
      <c r="S342" t="s">
        <v>141</v>
      </c>
      <c r="T342">
        <v>4</v>
      </c>
      <c r="U342" t="s">
        <v>142</v>
      </c>
      <c r="V342">
        <v>127</v>
      </c>
      <c r="W342" t="s">
        <v>140</v>
      </c>
      <c r="X342">
        <v>420112</v>
      </c>
      <c r="Y342" t="s">
        <v>1</v>
      </c>
      <c r="Z342" t="s">
        <v>2656</v>
      </c>
      <c r="AA342" t="s">
        <v>151</v>
      </c>
      <c r="AB342" s="12" t="s">
        <v>3454</v>
      </c>
      <c r="AC342" t="s">
        <v>424</v>
      </c>
      <c r="AD342" s="5">
        <v>9.9999999999999998E-17</v>
      </c>
      <c r="AE342" t="s">
        <v>5</v>
      </c>
      <c r="AF342">
        <v>0.94418088</v>
      </c>
      <c r="AG342" t="s">
        <v>4</v>
      </c>
      <c r="AH342">
        <v>0.23514936</v>
      </c>
    </row>
    <row r="343" spans="1:34" x14ac:dyDescent="0.25">
      <c r="A343" t="str">
        <f t="shared" si="5"/>
        <v>feynman_II_6_15b_860</v>
      </c>
      <c r="B343" t="s">
        <v>104</v>
      </c>
      <c r="C343" t="s">
        <v>143</v>
      </c>
      <c r="D343">
        <v>3600</v>
      </c>
      <c r="E343" t="s">
        <v>144</v>
      </c>
      <c r="F343">
        <v>1000000</v>
      </c>
      <c r="G343" t="s">
        <v>145</v>
      </c>
      <c r="H343">
        <v>860</v>
      </c>
      <c r="I343" t="s">
        <v>146</v>
      </c>
      <c r="J343">
        <v>1E-3</v>
      </c>
      <c r="K343" t="s">
        <v>3</v>
      </c>
      <c r="L343">
        <v>0.98822880000000002</v>
      </c>
      <c r="M343" t="s">
        <v>2</v>
      </c>
      <c r="N343">
        <v>3.2517000000000002E-3</v>
      </c>
      <c r="O343" t="s">
        <v>6</v>
      </c>
      <c r="P343">
        <v>34</v>
      </c>
      <c r="Q343" t="s">
        <v>0</v>
      </c>
      <c r="R343">
        <v>3600.4</v>
      </c>
      <c r="S343" t="s">
        <v>141</v>
      </c>
      <c r="T343">
        <v>6</v>
      </c>
      <c r="U343" t="s">
        <v>142</v>
      </c>
      <c r="V343">
        <v>178</v>
      </c>
      <c r="W343" t="s">
        <v>140</v>
      </c>
      <c r="X343">
        <v>502027</v>
      </c>
      <c r="Y343" t="s">
        <v>1</v>
      </c>
      <c r="Z343" t="s">
        <v>2657</v>
      </c>
      <c r="AA343" t="s">
        <v>151</v>
      </c>
      <c r="AB343" s="12" t="s">
        <v>2658</v>
      </c>
      <c r="AC343" t="s">
        <v>424</v>
      </c>
      <c r="AD343" s="5">
        <v>9.9999999999999998E-17</v>
      </c>
      <c r="AE343" t="s">
        <v>5</v>
      </c>
      <c r="AF343">
        <v>0.98881748999999997</v>
      </c>
      <c r="AG343" t="s">
        <v>4</v>
      </c>
      <c r="AH343">
        <v>3.10751E-3</v>
      </c>
    </row>
    <row r="344" spans="1:34" x14ac:dyDescent="0.25">
      <c r="A344" t="str">
        <f t="shared" si="5"/>
        <v>feynman_I_13_12_860</v>
      </c>
      <c r="B344" t="s">
        <v>117</v>
      </c>
      <c r="C344" t="s">
        <v>143</v>
      </c>
      <c r="D344">
        <v>3600</v>
      </c>
      <c r="E344" t="s">
        <v>144</v>
      </c>
      <c r="F344">
        <v>1000000</v>
      </c>
      <c r="G344" t="s">
        <v>145</v>
      </c>
      <c r="H344">
        <v>860</v>
      </c>
      <c r="I344" t="s">
        <v>146</v>
      </c>
      <c r="J344">
        <v>1E-3</v>
      </c>
      <c r="K344" t="s">
        <v>3</v>
      </c>
      <c r="L344">
        <v>1</v>
      </c>
      <c r="M344" t="s">
        <v>2</v>
      </c>
      <c r="N344">
        <v>0</v>
      </c>
      <c r="O344" t="s">
        <v>6</v>
      </c>
      <c r="P344">
        <v>16</v>
      </c>
      <c r="Q344" t="s">
        <v>0</v>
      </c>
      <c r="R344">
        <v>1259</v>
      </c>
      <c r="S344" t="s">
        <v>141</v>
      </c>
      <c r="T344">
        <v>4</v>
      </c>
      <c r="U344" t="s">
        <v>142</v>
      </c>
      <c r="V344">
        <v>44</v>
      </c>
      <c r="W344" t="s">
        <v>140</v>
      </c>
      <c r="X344">
        <v>150316</v>
      </c>
      <c r="Y344" t="s">
        <v>1</v>
      </c>
      <c r="Z344" t="s">
        <v>2493</v>
      </c>
      <c r="AA344" t="s">
        <v>151</v>
      </c>
      <c r="AB344" s="12" t="s">
        <v>2309</v>
      </c>
      <c r="AC344" t="s">
        <v>424</v>
      </c>
      <c r="AD344" s="5">
        <v>9.9999999999999998E-17</v>
      </c>
      <c r="AE344" t="s">
        <v>5</v>
      </c>
      <c r="AF344">
        <v>1</v>
      </c>
      <c r="AG344" t="s">
        <v>4</v>
      </c>
      <c r="AH344">
        <v>0</v>
      </c>
    </row>
    <row r="345" spans="1:34" x14ac:dyDescent="0.25">
      <c r="A345" t="str">
        <f t="shared" si="5"/>
        <v>strogatz_vdp2_5390</v>
      </c>
      <c r="B345" t="s">
        <v>7</v>
      </c>
      <c r="C345" t="s">
        <v>143</v>
      </c>
      <c r="D345">
        <v>3600</v>
      </c>
      <c r="E345" t="s">
        <v>144</v>
      </c>
      <c r="F345">
        <v>1000000</v>
      </c>
      <c r="G345" t="s">
        <v>145</v>
      </c>
      <c r="H345">
        <v>5390</v>
      </c>
      <c r="I345" t="s">
        <v>146</v>
      </c>
      <c r="J345">
        <v>1E-3</v>
      </c>
      <c r="K345" t="s">
        <v>3</v>
      </c>
      <c r="L345">
        <v>1</v>
      </c>
      <c r="M345" t="s">
        <v>2</v>
      </c>
      <c r="N345">
        <v>0</v>
      </c>
      <c r="O345" t="s">
        <v>6</v>
      </c>
      <c r="P345">
        <v>3</v>
      </c>
      <c r="Q345" t="s">
        <v>0</v>
      </c>
      <c r="R345">
        <v>0.6</v>
      </c>
      <c r="S345" t="s">
        <v>141</v>
      </c>
      <c r="T345">
        <v>1</v>
      </c>
      <c r="U345" t="s">
        <v>142</v>
      </c>
      <c r="V345">
        <v>2</v>
      </c>
      <c r="W345" t="s">
        <v>140</v>
      </c>
      <c r="X345">
        <v>451</v>
      </c>
      <c r="Y345" t="s">
        <v>1</v>
      </c>
      <c r="Z345" t="s">
        <v>150</v>
      </c>
      <c r="AA345" t="s">
        <v>151</v>
      </c>
      <c r="AB345" s="12" t="s">
        <v>3431</v>
      </c>
      <c r="AC345" t="s">
        <v>424</v>
      </c>
      <c r="AD345" s="5">
        <v>9.9999999999999998E-17</v>
      </c>
      <c r="AE345" t="s">
        <v>5</v>
      </c>
      <c r="AF345">
        <v>1</v>
      </c>
      <c r="AG345" t="s">
        <v>4</v>
      </c>
      <c r="AH345">
        <v>0</v>
      </c>
    </row>
    <row r="346" spans="1:34" x14ac:dyDescent="0.25">
      <c r="A346" t="str">
        <f t="shared" si="5"/>
        <v>feynman_I_14_4_5390</v>
      </c>
      <c r="B346" t="s">
        <v>30</v>
      </c>
      <c r="C346" t="s">
        <v>143</v>
      </c>
      <c r="D346">
        <v>3600</v>
      </c>
      <c r="E346" t="s">
        <v>144</v>
      </c>
      <c r="F346">
        <v>1000000</v>
      </c>
      <c r="G346" t="s">
        <v>145</v>
      </c>
      <c r="H346">
        <v>5390</v>
      </c>
      <c r="I346" t="s">
        <v>146</v>
      </c>
      <c r="J346">
        <v>1E-3</v>
      </c>
      <c r="K346" t="s">
        <v>3</v>
      </c>
      <c r="L346">
        <v>1</v>
      </c>
      <c r="M346" t="s">
        <v>2</v>
      </c>
      <c r="N346">
        <v>0</v>
      </c>
      <c r="O346" t="s">
        <v>6</v>
      </c>
      <c r="P346">
        <v>6</v>
      </c>
      <c r="Q346" t="s">
        <v>0</v>
      </c>
      <c r="R346">
        <v>6.8</v>
      </c>
      <c r="S346" t="s">
        <v>141</v>
      </c>
      <c r="T346">
        <v>1</v>
      </c>
      <c r="U346" t="s">
        <v>142</v>
      </c>
      <c r="V346">
        <v>3</v>
      </c>
      <c r="W346" t="s">
        <v>140</v>
      </c>
      <c r="X346">
        <v>1331</v>
      </c>
      <c r="Y346" t="s">
        <v>1</v>
      </c>
      <c r="Z346" t="s">
        <v>154</v>
      </c>
      <c r="AA346" t="s">
        <v>151</v>
      </c>
      <c r="AB346" s="12" t="s">
        <v>407</v>
      </c>
      <c r="AC346" t="s">
        <v>424</v>
      </c>
      <c r="AD346" s="5">
        <v>9.9999999999999998E-17</v>
      </c>
      <c r="AE346" t="s">
        <v>5</v>
      </c>
      <c r="AF346">
        <v>1</v>
      </c>
      <c r="AG346" t="s">
        <v>4</v>
      </c>
      <c r="AH346">
        <v>0</v>
      </c>
    </row>
    <row r="347" spans="1:34" x14ac:dyDescent="0.25">
      <c r="A347" t="str">
        <f t="shared" si="5"/>
        <v>feynman_II_4_23_5390</v>
      </c>
      <c r="B347" t="s">
        <v>70</v>
      </c>
      <c r="C347" t="s">
        <v>143</v>
      </c>
      <c r="D347">
        <v>3600</v>
      </c>
      <c r="E347" t="s">
        <v>144</v>
      </c>
      <c r="F347">
        <v>1000000</v>
      </c>
      <c r="G347" t="s">
        <v>145</v>
      </c>
      <c r="H347">
        <v>5390</v>
      </c>
      <c r="I347" t="s">
        <v>146</v>
      </c>
      <c r="J347">
        <v>1E-3</v>
      </c>
      <c r="K347" t="s">
        <v>3</v>
      </c>
      <c r="L347">
        <v>1</v>
      </c>
      <c r="M347" t="s">
        <v>2</v>
      </c>
      <c r="N347">
        <v>0</v>
      </c>
      <c r="O347" t="s">
        <v>6</v>
      </c>
      <c r="P347">
        <v>9</v>
      </c>
      <c r="Q347" t="s">
        <v>0</v>
      </c>
      <c r="R347">
        <v>8.6</v>
      </c>
      <c r="S347" t="s">
        <v>141</v>
      </c>
      <c r="T347">
        <v>1</v>
      </c>
      <c r="U347" t="s">
        <v>142</v>
      </c>
      <c r="V347">
        <v>3</v>
      </c>
      <c r="W347" t="s">
        <v>140</v>
      </c>
      <c r="X347">
        <v>1776</v>
      </c>
      <c r="Y347" t="s">
        <v>1</v>
      </c>
      <c r="Z347" t="s">
        <v>2350</v>
      </c>
      <c r="AA347" t="s">
        <v>151</v>
      </c>
      <c r="AB347" s="12" t="s">
        <v>2351</v>
      </c>
      <c r="AC347" t="s">
        <v>424</v>
      </c>
      <c r="AD347" s="5">
        <v>9.9999999999999998E-17</v>
      </c>
      <c r="AE347" t="s">
        <v>5</v>
      </c>
      <c r="AF347">
        <v>1</v>
      </c>
      <c r="AG347" t="s">
        <v>4</v>
      </c>
      <c r="AH347">
        <v>0</v>
      </c>
    </row>
    <row r="348" spans="1:34" x14ac:dyDescent="0.25">
      <c r="A348" t="str">
        <f t="shared" si="5"/>
        <v>feynman_I_34_8_5390</v>
      </c>
      <c r="B348" t="s">
        <v>91</v>
      </c>
      <c r="C348" t="s">
        <v>143</v>
      </c>
      <c r="D348">
        <v>3600</v>
      </c>
      <c r="E348" t="s">
        <v>144</v>
      </c>
      <c r="F348">
        <v>1000000</v>
      </c>
      <c r="G348" t="s">
        <v>145</v>
      </c>
      <c r="H348">
        <v>5390</v>
      </c>
      <c r="I348" t="s">
        <v>146</v>
      </c>
      <c r="J348">
        <v>1E-3</v>
      </c>
      <c r="K348" t="s">
        <v>3</v>
      </c>
      <c r="L348">
        <v>1</v>
      </c>
      <c r="M348" t="s">
        <v>2</v>
      </c>
      <c r="N348">
        <v>0</v>
      </c>
      <c r="O348" t="s">
        <v>6</v>
      </c>
      <c r="P348">
        <v>7</v>
      </c>
      <c r="Q348" t="s">
        <v>0</v>
      </c>
      <c r="R348">
        <v>12.4</v>
      </c>
      <c r="S348" t="s">
        <v>141</v>
      </c>
      <c r="T348">
        <v>1</v>
      </c>
      <c r="U348" t="s">
        <v>142</v>
      </c>
      <c r="V348">
        <v>4</v>
      </c>
      <c r="W348" t="s">
        <v>140</v>
      </c>
      <c r="X348">
        <v>2582</v>
      </c>
      <c r="Y348" t="s">
        <v>1</v>
      </c>
      <c r="Z348" t="s">
        <v>2358</v>
      </c>
      <c r="AA348" t="s">
        <v>151</v>
      </c>
      <c r="AB348" s="12" t="s">
        <v>415</v>
      </c>
      <c r="AC348" t="s">
        <v>424</v>
      </c>
      <c r="AD348" s="5">
        <v>9.9999999999999998E-17</v>
      </c>
      <c r="AE348" t="s">
        <v>5</v>
      </c>
      <c r="AF348">
        <v>1</v>
      </c>
      <c r="AG348" t="s">
        <v>4</v>
      </c>
      <c r="AH348">
        <v>0</v>
      </c>
    </row>
    <row r="349" spans="1:34" x14ac:dyDescent="0.25">
      <c r="A349" t="str">
        <f t="shared" si="5"/>
        <v>feynman_II_15_5_5390</v>
      </c>
      <c r="B349" t="s">
        <v>58</v>
      </c>
      <c r="C349" t="s">
        <v>143</v>
      </c>
      <c r="D349">
        <v>3600</v>
      </c>
      <c r="E349" t="s">
        <v>144</v>
      </c>
      <c r="F349">
        <v>1000000</v>
      </c>
      <c r="G349" t="s">
        <v>145</v>
      </c>
      <c r="H349">
        <v>5390</v>
      </c>
      <c r="I349" t="s">
        <v>146</v>
      </c>
      <c r="J349">
        <v>1E-3</v>
      </c>
      <c r="K349" t="s">
        <v>3</v>
      </c>
      <c r="L349">
        <v>1</v>
      </c>
      <c r="M349" t="s">
        <v>2</v>
      </c>
      <c r="N349">
        <v>0</v>
      </c>
      <c r="O349" t="s">
        <v>6</v>
      </c>
      <c r="P349">
        <v>6</v>
      </c>
      <c r="Q349" t="s">
        <v>0</v>
      </c>
      <c r="R349">
        <v>30</v>
      </c>
      <c r="S349" t="s">
        <v>141</v>
      </c>
      <c r="T349">
        <v>1</v>
      </c>
      <c r="U349" t="s">
        <v>142</v>
      </c>
      <c r="V349">
        <v>8</v>
      </c>
      <c r="W349" t="s">
        <v>140</v>
      </c>
      <c r="X349">
        <v>5756</v>
      </c>
      <c r="Y349" t="s">
        <v>1</v>
      </c>
      <c r="Z349" t="s">
        <v>161</v>
      </c>
      <c r="AA349" t="s">
        <v>151</v>
      </c>
      <c r="AB349" s="12" t="s">
        <v>3436</v>
      </c>
      <c r="AC349" t="s">
        <v>424</v>
      </c>
      <c r="AD349" s="5">
        <v>9.9999999999999998E-17</v>
      </c>
      <c r="AE349" t="s">
        <v>5</v>
      </c>
      <c r="AF349">
        <v>1</v>
      </c>
      <c r="AG349" t="s">
        <v>4</v>
      </c>
      <c r="AH349">
        <v>0</v>
      </c>
    </row>
    <row r="350" spans="1:34" x14ac:dyDescent="0.25">
      <c r="A350" t="str">
        <f t="shared" si="5"/>
        <v>feynman_I_30_3_860</v>
      </c>
      <c r="B350" t="s">
        <v>53</v>
      </c>
      <c r="C350" t="s">
        <v>143</v>
      </c>
      <c r="D350">
        <v>3600</v>
      </c>
      <c r="E350" t="s">
        <v>144</v>
      </c>
      <c r="F350">
        <v>1000000</v>
      </c>
      <c r="G350" t="s">
        <v>145</v>
      </c>
      <c r="H350">
        <v>860</v>
      </c>
      <c r="I350" t="s">
        <v>146</v>
      </c>
      <c r="J350">
        <v>1E-3</v>
      </c>
      <c r="K350" t="s">
        <v>3</v>
      </c>
      <c r="L350">
        <v>0.99987409999999999</v>
      </c>
      <c r="M350" t="s">
        <v>2</v>
      </c>
      <c r="N350">
        <v>2.89004E-2</v>
      </c>
      <c r="O350" t="s">
        <v>6</v>
      </c>
      <c r="P350">
        <v>59</v>
      </c>
      <c r="Q350" t="s">
        <v>0</v>
      </c>
      <c r="R350">
        <v>3600.8</v>
      </c>
      <c r="S350" t="s">
        <v>141</v>
      </c>
      <c r="T350">
        <v>6</v>
      </c>
      <c r="U350" t="s">
        <v>142</v>
      </c>
      <c r="V350">
        <v>174</v>
      </c>
      <c r="W350" t="s">
        <v>140</v>
      </c>
      <c r="X350">
        <v>437573</v>
      </c>
      <c r="Y350" t="s">
        <v>1</v>
      </c>
      <c r="Z350" t="s">
        <v>2659</v>
      </c>
      <c r="AA350" t="s">
        <v>151</v>
      </c>
      <c r="AB350" s="12" t="s">
        <v>2660</v>
      </c>
      <c r="AC350" t="s">
        <v>424</v>
      </c>
      <c r="AD350" s="5">
        <v>9.9999999999999998E-17</v>
      </c>
      <c r="AE350" t="s">
        <v>5</v>
      </c>
      <c r="AF350">
        <v>0.99987590999999998</v>
      </c>
      <c r="AG350" t="s">
        <v>4</v>
      </c>
      <c r="AH350">
        <v>2.8682840000000001E-2</v>
      </c>
    </row>
    <row r="351" spans="1:34" x14ac:dyDescent="0.25">
      <c r="A351" t="str">
        <f t="shared" si="5"/>
        <v>feynman_III_19_51_5390</v>
      </c>
      <c r="B351" t="s">
        <v>124</v>
      </c>
      <c r="C351" t="s">
        <v>143</v>
      </c>
      <c r="D351">
        <v>3600</v>
      </c>
      <c r="E351" t="s">
        <v>144</v>
      </c>
      <c r="F351">
        <v>1000000</v>
      </c>
      <c r="G351" t="s">
        <v>145</v>
      </c>
      <c r="H351">
        <v>5390</v>
      </c>
      <c r="I351" t="s">
        <v>146</v>
      </c>
      <c r="J351">
        <v>1E-3</v>
      </c>
      <c r="K351" t="s">
        <v>3</v>
      </c>
      <c r="L351">
        <v>1</v>
      </c>
      <c r="M351" t="s">
        <v>2</v>
      </c>
      <c r="N351">
        <v>0</v>
      </c>
      <c r="O351" t="s">
        <v>6</v>
      </c>
      <c r="P351">
        <v>15</v>
      </c>
      <c r="Q351" t="s">
        <v>0</v>
      </c>
      <c r="R351">
        <v>617.4</v>
      </c>
      <c r="S351" t="s">
        <v>141</v>
      </c>
      <c r="T351">
        <v>2</v>
      </c>
      <c r="U351" t="s">
        <v>142</v>
      </c>
      <c r="V351">
        <v>24</v>
      </c>
      <c r="W351" t="s">
        <v>140</v>
      </c>
      <c r="X351">
        <v>78527</v>
      </c>
      <c r="Y351" t="s">
        <v>1</v>
      </c>
      <c r="Z351" t="s">
        <v>165</v>
      </c>
      <c r="AA351" t="s">
        <v>151</v>
      </c>
      <c r="AB351" s="12" t="s">
        <v>418</v>
      </c>
      <c r="AC351" t="s">
        <v>424</v>
      </c>
      <c r="AD351" s="5">
        <v>9.9999999999999998E-17</v>
      </c>
      <c r="AE351" t="s">
        <v>5</v>
      </c>
      <c r="AF351">
        <v>1</v>
      </c>
      <c r="AG351" t="s">
        <v>4</v>
      </c>
      <c r="AH351">
        <v>0</v>
      </c>
    </row>
    <row r="352" spans="1:34" x14ac:dyDescent="0.25">
      <c r="A352" t="str">
        <f t="shared" si="5"/>
        <v>strogatz_vdp1_5390</v>
      </c>
      <c r="B352" t="s">
        <v>19</v>
      </c>
      <c r="C352" t="s">
        <v>143</v>
      </c>
      <c r="D352">
        <v>3600</v>
      </c>
      <c r="E352" t="s">
        <v>144</v>
      </c>
      <c r="F352">
        <v>1000000</v>
      </c>
      <c r="G352" t="s">
        <v>145</v>
      </c>
      <c r="H352">
        <v>5390</v>
      </c>
      <c r="I352" t="s">
        <v>146</v>
      </c>
      <c r="J352">
        <v>1E-3</v>
      </c>
      <c r="K352" t="s">
        <v>3</v>
      </c>
      <c r="L352">
        <v>1</v>
      </c>
      <c r="M352" t="s">
        <v>2</v>
      </c>
      <c r="N352">
        <v>0</v>
      </c>
      <c r="O352" t="s">
        <v>6</v>
      </c>
      <c r="P352">
        <v>12</v>
      </c>
      <c r="Q352" t="s">
        <v>0</v>
      </c>
      <c r="R352">
        <v>12.7</v>
      </c>
      <c r="S352" t="s">
        <v>141</v>
      </c>
      <c r="T352">
        <v>1</v>
      </c>
      <c r="U352" t="s">
        <v>142</v>
      </c>
      <c r="V352">
        <v>8</v>
      </c>
      <c r="W352" t="s">
        <v>140</v>
      </c>
      <c r="X352">
        <v>6671</v>
      </c>
      <c r="Y352" t="s">
        <v>1</v>
      </c>
      <c r="Z352" t="s">
        <v>2377</v>
      </c>
      <c r="AA352" t="s">
        <v>151</v>
      </c>
      <c r="AB352" s="12" t="s">
        <v>2378</v>
      </c>
      <c r="AC352" t="s">
        <v>424</v>
      </c>
      <c r="AD352" s="5">
        <v>9.9999999999999998E-17</v>
      </c>
      <c r="AE352" t="s">
        <v>5</v>
      </c>
      <c r="AF352">
        <v>1</v>
      </c>
      <c r="AG352" t="s">
        <v>4</v>
      </c>
      <c r="AH352">
        <v>0</v>
      </c>
    </row>
    <row r="353" spans="1:34" x14ac:dyDescent="0.25">
      <c r="A353" t="str">
        <f t="shared" si="5"/>
        <v>feynman_I_44_4_5390</v>
      </c>
      <c r="B353" t="s">
        <v>118</v>
      </c>
      <c r="C353" t="s">
        <v>143</v>
      </c>
      <c r="D353">
        <v>3600</v>
      </c>
      <c r="E353" t="s">
        <v>144</v>
      </c>
      <c r="F353">
        <v>1000000</v>
      </c>
      <c r="G353" t="s">
        <v>145</v>
      </c>
      <c r="H353">
        <v>5390</v>
      </c>
      <c r="I353" t="s">
        <v>146</v>
      </c>
      <c r="J353">
        <v>1E-3</v>
      </c>
      <c r="K353" t="s">
        <v>3</v>
      </c>
      <c r="L353">
        <v>1</v>
      </c>
      <c r="M353" t="s">
        <v>2</v>
      </c>
      <c r="N353">
        <v>0</v>
      </c>
      <c r="O353" t="s">
        <v>6</v>
      </c>
      <c r="P353">
        <v>11</v>
      </c>
      <c r="Q353" t="s">
        <v>0</v>
      </c>
      <c r="R353">
        <v>25</v>
      </c>
      <c r="S353" t="s">
        <v>141</v>
      </c>
      <c r="T353">
        <v>1</v>
      </c>
      <c r="U353" t="s">
        <v>142</v>
      </c>
      <c r="V353">
        <v>6</v>
      </c>
      <c r="W353" t="s">
        <v>140</v>
      </c>
      <c r="X353">
        <v>5322</v>
      </c>
      <c r="Y353" t="s">
        <v>1</v>
      </c>
      <c r="Z353" t="s">
        <v>163</v>
      </c>
      <c r="AA353" t="s">
        <v>151</v>
      </c>
      <c r="AB353" s="12" t="s">
        <v>3444</v>
      </c>
      <c r="AC353" t="s">
        <v>424</v>
      </c>
      <c r="AD353" s="5">
        <v>9.9999999999999998E-17</v>
      </c>
      <c r="AE353" t="s">
        <v>5</v>
      </c>
      <c r="AF353">
        <v>1</v>
      </c>
      <c r="AG353" t="s">
        <v>4</v>
      </c>
      <c r="AH353">
        <v>0</v>
      </c>
    </row>
    <row r="354" spans="1:34" x14ac:dyDescent="0.25">
      <c r="A354" t="str">
        <f t="shared" si="5"/>
        <v>feynman_test_2_15795</v>
      </c>
      <c r="B354" t="s">
        <v>132</v>
      </c>
      <c r="C354" t="s">
        <v>143</v>
      </c>
      <c r="D354">
        <v>3600</v>
      </c>
      <c r="E354" t="s">
        <v>144</v>
      </c>
      <c r="F354">
        <v>1000000</v>
      </c>
      <c r="G354" t="s">
        <v>145</v>
      </c>
      <c r="H354">
        <v>15795</v>
      </c>
      <c r="I354" t="s">
        <v>146</v>
      </c>
      <c r="J354">
        <v>1E-3</v>
      </c>
      <c r="K354" t="s">
        <v>3</v>
      </c>
      <c r="L354">
        <v>0.99998580000000004</v>
      </c>
      <c r="M354" t="s">
        <v>2</v>
      </c>
      <c r="N354">
        <v>7.6379999999999998E-3</v>
      </c>
      <c r="O354" t="s">
        <v>6</v>
      </c>
      <c r="P354">
        <v>37</v>
      </c>
      <c r="Q354" t="s">
        <v>0</v>
      </c>
      <c r="R354">
        <v>3602</v>
      </c>
      <c r="S354" t="s">
        <v>141</v>
      </c>
      <c r="T354">
        <v>9</v>
      </c>
      <c r="U354" t="s">
        <v>142</v>
      </c>
      <c r="V354">
        <v>148</v>
      </c>
      <c r="W354" t="s">
        <v>140</v>
      </c>
      <c r="X354">
        <v>456308</v>
      </c>
      <c r="Y354" t="s">
        <v>1</v>
      </c>
      <c r="Z354" t="s">
        <v>2661</v>
      </c>
      <c r="AA354" t="s">
        <v>151</v>
      </c>
      <c r="AB354" s="12" t="s">
        <v>2662</v>
      </c>
      <c r="AC354" t="s">
        <v>424</v>
      </c>
      <c r="AD354" s="5">
        <v>9.9999999999999998E-17</v>
      </c>
      <c r="AE354" t="s">
        <v>5</v>
      </c>
      <c r="AF354">
        <v>0.99998547999999998</v>
      </c>
      <c r="AG354" t="s">
        <v>4</v>
      </c>
      <c r="AH354">
        <v>7.6781499999999999E-3</v>
      </c>
    </row>
    <row r="355" spans="1:34" x14ac:dyDescent="0.25">
      <c r="A355" t="str">
        <f t="shared" si="5"/>
        <v>feynman_II_11_27_860</v>
      </c>
      <c r="B355" t="s">
        <v>101</v>
      </c>
      <c r="C355" t="s">
        <v>143</v>
      </c>
      <c r="D355">
        <v>3600</v>
      </c>
      <c r="E355" t="s">
        <v>144</v>
      </c>
      <c r="F355">
        <v>1000000</v>
      </c>
      <c r="G355" t="s">
        <v>145</v>
      </c>
      <c r="H355">
        <v>860</v>
      </c>
      <c r="I355" t="s">
        <v>146</v>
      </c>
      <c r="J355">
        <v>1E-3</v>
      </c>
      <c r="K355" t="s">
        <v>3</v>
      </c>
      <c r="L355">
        <v>0.99990509999999999</v>
      </c>
      <c r="M355" t="s">
        <v>2</v>
      </c>
      <c r="N355">
        <v>6.8146999999999999E-3</v>
      </c>
      <c r="O355" t="s">
        <v>6</v>
      </c>
      <c r="P355">
        <v>18</v>
      </c>
      <c r="Q355" t="s">
        <v>0</v>
      </c>
      <c r="R355">
        <v>3601.5</v>
      </c>
      <c r="S355" t="s">
        <v>141</v>
      </c>
      <c r="T355">
        <v>4</v>
      </c>
      <c r="U355" t="s">
        <v>142</v>
      </c>
      <c r="V355">
        <v>343</v>
      </c>
      <c r="W355" t="s">
        <v>140</v>
      </c>
      <c r="X355">
        <v>587783</v>
      </c>
      <c r="Y355" t="s">
        <v>1</v>
      </c>
      <c r="Z355" t="s">
        <v>2663</v>
      </c>
      <c r="AA355" t="s">
        <v>151</v>
      </c>
      <c r="AB355" s="12" t="s">
        <v>2664</v>
      </c>
      <c r="AC355" t="s">
        <v>424</v>
      </c>
      <c r="AD355" s="5">
        <v>9.9999999999999998E-17</v>
      </c>
      <c r="AE355" t="s">
        <v>5</v>
      </c>
      <c r="AF355">
        <v>0.99991132999999999</v>
      </c>
      <c r="AG355" t="s">
        <v>4</v>
      </c>
      <c r="AH355">
        <v>6.62629E-3</v>
      </c>
    </row>
    <row r="356" spans="1:34" x14ac:dyDescent="0.25">
      <c r="A356" t="str">
        <f t="shared" si="5"/>
        <v>feynman_test_8_860</v>
      </c>
      <c r="B356" t="s">
        <v>76</v>
      </c>
      <c r="C356" t="s">
        <v>143</v>
      </c>
      <c r="D356">
        <v>3600</v>
      </c>
      <c r="E356" t="s">
        <v>144</v>
      </c>
      <c r="F356">
        <v>1000000</v>
      </c>
      <c r="G356" t="s">
        <v>145</v>
      </c>
      <c r="H356">
        <v>860</v>
      </c>
      <c r="I356" t="s">
        <v>146</v>
      </c>
      <c r="J356">
        <v>1E-3</v>
      </c>
      <c r="K356" t="s">
        <v>3</v>
      </c>
      <c r="L356">
        <v>0.99709729999999996</v>
      </c>
      <c r="M356" t="s">
        <v>2</v>
      </c>
      <c r="N356">
        <v>2.42898E-2</v>
      </c>
      <c r="O356" t="s">
        <v>6</v>
      </c>
      <c r="P356">
        <v>29</v>
      </c>
      <c r="Q356" t="s">
        <v>0</v>
      </c>
      <c r="R356">
        <v>3601.2</v>
      </c>
      <c r="S356" t="s">
        <v>141</v>
      </c>
      <c r="T356">
        <v>9</v>
      </c>
      <c r="U356" t="s">
        <v>142</v>
      </c>
      <c r="V356">
        <v>229</v>
      </c>
      <c r="W356" t="s">
        <v>140</v>
      </c>
      <c r="X356">
        <v>485671</v>
      </c>
      <c r="Y356" t="s">
        <v>1</v>
      </c>
      <c r="Z356" t="s">
        <v>2665</v>
      </c>
      <c r="AA356" t="s">
        <v>151</v>
      </c>
      <c r="AB356" s="12" t="s">
        <v>2666</v>
      </c>
      <c r="AC356" t="s">
        <v>424</v>
      </c>
      <c r="AD356" s="5">
        <v>9.9999999999999998E-17</v>
      </c>
      <c r="AE356" t="s">
        <v>5</v>
      </c>
      <c r="AF356">
        <v>0.9970485</v>
      </c>
      <c r="AG356" t="s">
        <v>4</v>
      </c>
      <c r="AH356">
        <v>2.426735E-2</v>
      </c>
    </row>
    <row r="357" spans="1:34" x14ac:dyDescent="0.25">
      <c r="A357" t="str">
        <f t="shared" si="5"/>
        <v>feynman_I_41_16_860</v>
      </c>
      <c r="B357" t="s">
        <v>114</v>
      </c>
      <c r="C357" t="s">
        <v>143</v>
      </c>
      <c r="D357">
        <v>3600</v>
      </c>
      <c r="E357" t="s">
        <v>144</v>
      </c>
      <c r="F357">
        <v>1000000</v>
      </c>
      <c r="G357" t="s">
        <v>145</v>
      </c>
      <c r="H357">
        <v>860</v>
      </c>
      <c r="I357" t="s">
        <v>146</v>
      </c>
      <c r="J357">
        <v>1E-3</v>
      </c>
      <c r="K357" t="s">
        <v>3</v>
      </c>
      <c r="L357">
        <v>0.99996989999999997</v>
      </c>
      <c r="M357" t="s">
        <v>2</v>
      </c>
      <c r="N357">
        <v>1.62431E-2</v>
      </c>
      <c r="O357" t="s">
        <v>6</v>
      </c>
      <c r="P357">
        <v>18</v>
      </c>
      <c r="Q357" t="s">
        <v>0</v>
      </c>
      <c r="R357">
        <v>3600.4</v>
      </c>
      <c r="S357" t="s">
        <v>141</v>
      </c>
      <c r="T357">
        <v>7</v>
      </c>
      <c r="U357" t="s">
        <v>142</v>
      </c>
      <c r="V357">
        <v>303</v>
      </c>
      <c r="W357" t="s">
        <v>140</v>
      </c>
      <c r="X357">
        <v>566789</v>
      </c>
      <c r="Y357" t="s">
        <v>1</v>
      </c>
      <c r="Z357" t="s">
        <v>2667</v>
      </c>
      <c r="AA357" t="s">
        <v>151</v>
      </c>
      <c r="AB357" s="12" t="s">
        <v>2668</v>
      </c>
      <c r="AC357" t="s">
        <v>424</v>
      </c>
      <c r="AD357" s="5">
        <v>9.9999999999999998E-17</v>
      </c>
      <c r="AE357" t="s">
        <v>5</v>
      </c>
      <c r="AF357">
        <v>0.99997862999999998</v>
      </c>
      <c r="AG357" t="s">
        <v>4</v>
      </c>
      <c r="AH357">
        <v>1.4166E-2</v>
      </c>
    </row>
    <row r="358" spans="1:34" x14ac:dyDescent="0.25">
      <c r="A358" t="str">
        <f t="shared" si="5"/>
        <v>feynman_test_17_860</v>
      </c>
      <c r="B358" t="s">
        <v>134</v>
      </c>
      <c r="C358" t="s">
        <v>143</v>
      </c>
      <c r="D358">
        <v>3600</v>
      </c>
      <c r="E358" t="s">
        <v>144</v>
      </c>
      <c r="F358">
        <v>1000000</v>
      </c>
      <c r="G358" t="s">
        <v>145</v>
      </c>
      <c r="H358">
        <v>860</v>
      </c>
      <c r="I358" t="s">
        <v>146</v>
      </c>
      <c r="J358">
        <v>1E-3</v>
      </c>
      <c r="K358" t="s">
        <v>3</v>
      </c>
      <c r="L358">
        <v>1</v>
      </c>
      <c r="M358" t="s">
        <v>2</v>
      </c>
      <c r="N358">
        <v>0</v>
      </c>
      <c r="O358" t="s">
        <v>6</v>
      </c>
      <c r="P358">
        <v>31</v>
      </c>
      <c r="Q358" t="s">
        <v>0</v>
      </c>
      <c r="R358">
        <v>455.2</v>
      </c>
      <c r="S358" t="s">
        <v>141</v>
      </c>
      <c r="T358">
        <v>1</v>
      </c>
      <c r="U358" t="s">
        <v>142</v>
      </c>
      <c r="V358">
        <v>21</v>
      </c>
      <c r="W358" t="s">
        <v>140</v>
      </c>
      <c r="X358">
        <v>58741</v>
      </c>
      <c r="Y358" t="s">
        <v>1</v>
      </c>
      <c r="Z358" t="s">
        <v>2669</v>
      </c>
      <c r="AA358" t="s">
        <v>151</v>
      </c>
      <c r="AB358" s="12" t="s">
        <v>2330</v>
      </c>
      <c r="AC358" t="s">
        <v>424</v>
      </c>
      <c r="AD358" s="5">
        <v>9.9999999999999998E-17</v>
      </c>
      <c r="AE358" t="s">
        <v>5</v>
      </c>
      <c r="AF358">
        <v>1</v>
      </c>
      <c r="AG358" t="s">
        <v>4</v>
      </c>
      <c r="AH358">
        <v>0</v>
      </c>
    </row>
    <row r="359" spans="1:34" x14ac:dyDescent="0.25">
      <c r="A359" t="str">
        <f t="shared" si="5"/>
        <v>feynman_I_18_4_860</v>
      </c>
      <c r="B359" t="s">
        <v>74</v>
      </c>
      <c r="C359" t="s">
        <v>143</v>
      </c>
      <c r="D359">
        <v>3600</v>
      </c>
      <c r="E359" t="s">
        <v>144</v>
      </c>
      <c r="F359">
        <v>1000000</v>
      </c>
      <c r="G359" t="s">
        <v>145</v>
      </c>
      <c r="H359">
        <v>860</v>
      </c>
      <c r="I359" t="s">
        <v>146</v>
      </c>
      <c r="J359">
        <v>1E-3</v>
      </c>
      <c r="K359" t="s">
        <v>3</v>
      </c>
      <c r="L359">
        <v>0.99723689999999998</v>
      </c>
      <c r="M359" t="s">
        <v>2</v>
      </c>
      <c r="N359">
        <v>4.4668100000000002E-2</v>
      </c>
      <c r="O359" t="s">
        <v>6</v>
      </c>
      <c r="P359">
        <v>23</v>
      </c>
      <c r="Q359" t="s">
        <v>0</v>
      </c>
      <c r="R359">
        <v>3601</v>
      </c>
      <c r="S359" t="s">
        <v>141</v>
      </c>
      <c r="T359">
        <v>19</v>
      </c>
      <c r="U359" t="s">
        <v>142</v>
      </c>
      <c r="V359">
        <v>235</v>
      </c>
      <c r="W359" t="s">
        <v>140</v>
      </c>
      <c r="X359">
        <v>438753</v>
      </c>
      <c r="Y359" t="s">
        <v>1</v>
      </c>
      <c r="Z359" t="s">
        <v>2670</v>
      </c>
      <c r="AA359" t="s">
        <v>151</v>
      </c>
      <c r="AB359" s="12" t="s">
        <v>2671</v>
      </c>
      <c r="AC359" t="s">
        <v>424</v>
      </c>
      <c r="AD359" s="5">
        <v>9.9999999999999998E-17</v>
      </c>
      <c r="AE359" t="s">
        <v>5</v>
      </c>
      <c r="AF359">
        <v>0.99720567000000004</v>
      </c>
      <c r="AG359" t="s">
        <v>4</v>
      </c>
      <c r="AH359">
        <v>4.4938699999999998E-2</v>
      </c>
    </row>
    <row r="360" spans="1:34" x14ac:dyDescent="0.25">
      <c r="A360" t="str">
        <f t="shared" si="5"/>
        <v>feynman_II_2_42_860</v>
      </c>
      <c r="B360" t="s">
        <v>116</v>
      </c>
      <c r="C360" t="s">
        <v>143</v>
      </c>
      <c r="D360">
        <v>3600</v>
      </c>
      <c r="E360" t="s">
        <v>144</v>
      </c>
      <c r="F360">
        <v>1000000</v>
      </c>
      <c r="G360" t="s">
        <v>145</v>
      </c>
      <c r="H360">
        <v>860</v>
      </c>
      <c r="I360" t="s">
        <v>146</v>
      </c>
      <c r="J360">
        <v>1E-3</v>
      </c>
      <c r="K360" t="s">
        <v>3</v>
      </c>
      <c r="L360">
        <v>0.99000129999999997</v>
      </c>
      <c r="M360" t="s">
        <v>2</v>
      </c>
      <c r="N360">
        <v>0.75037589999999998</v>
      </c>
      <c r="O360" t="s">
        <v>6</v>
      </c>
      <c r="P360">
        <v>79</v>
      </c>
      <c r="Q360" t="s">
        <v>0</v>
      </c>
      <c r="R360">
        <v>3606.1</v>
      </c>
      <c r="S360" t="s">
        <v>141</v>
      </c>
      <c r="T360">
        <v>9</v>
      </c>
      <c r="U360" t="s">
        <v>142</v>
      </c>
      <c r="V360">
        <v>93</v>
      </c>
      <c r="W360" t="s">
        <v>140</v>
      </c>
      <c r="X360">
        <v>345823</v>
      </c>
      <c r="Y360" t="s">
        <v>1</v>
      </c>
      <c r="Z360" t="s">
        <v>2672</v>
      </c>
      <c r="AA360" t="s">
        <v>151</v>
      </c>
      <c r="AB360" s="12" t="s">
        <v>2673</v>
      </c>
      <c r="AC360" t="s">
        <v>424</v>
      </c>
      <c r="AD360" s="5">
        <v>9.9999999999999998E-17</v>
      </c>
      <c r="AE360" t="s">
        <v>5</v>
      </c>
      <c r="AF360">
        <v>0.99054593999999996</v>
      </c>
      <c r="AG360" t="s">
        <v>4</v>
      </c>
      <c r="AH360">
        <v>0.73103876000000001</v>
      </c>
    </row>
    <row r="361" spans="1:34" x14ac:dyDescent="0.25">
      <c r="A361" t="str">
        <f t="shared" si="5"/>
        <v>feynman_I_39_1_5390</v>
      </c>
      <c r="B361" t="s">
        <v>28</v>
      </c>
      <c r="C361" t="s">
        <v>143</v>
      </c>
      <c r="D361">
        <v>3600</v>
      </c>
      <c r="E361" t="s">
        <v>144</v>
      </c>
      <c r="F361">
        <v>1000000</v>
      </c>
      <c r="G361" t="s">
        <v>145</v>
      </c>
      <c r="H361">
        <v>5390</v>
      </c>
      <c r="I361" t="s">
        <v>146</v>
      </c>
      <c r="J361">
        <v>1E-3</v>
      </c>
      <c r="K361" t="s">
        <v>3</v>
      </c>
      <c r="L361">
        <v>1</v>
      </c>
      <c r="M361" t="s">
        <v>2</v>
      </c>
      <c r="N361">
        <v>0</v>
      </c>
      <c r="O361" t="s">
        <v>6</v>
      </c>
      <c r="P361">
        <v>4</v>
      </c>
      <c r="Q361" t="s">
        <v>0</v>
      </c>
      <c r="R361">
        <v>3</v>
      </c>
      <c r="S361" t="s">
        <v>141</v>
      </c>
      <c r="T361">
        <v>1</v>
      </c>
      <c r="U361" t="s">
        <v>142</v>
      </c>
      <c r="V361">
        <v>2</v>
      </c>
      <c r="W361" t="s">
        <v>140</v>
      </c>
      <c r="X361">
        <v>674</v>
      </c>
      <c r="Y361" t="s">
        <v>1</v>
      </c>
      <c r="Z361" t="s">
        <v>152</v>
      </c>
      <c r="AA361" t="s">
        <v>151</v>
      </c>
      <c r="AB361" s="12" t="s">
        <v>153</v>
      </c>
      <c r="AC361" t="s">
        <v>424</v>
      </c>
      <c r="AD361" s="5">
        <v>9.9999999999999998E-17</v>
      </c>
      <c r="AE361" t="s">
        <v>5</v>
      </c>
      <c r="AF361">
        <v>1</v>
      </c>
      <c r="AG361" t="s">
        <v>4</v>
      </c>
      <c r="AH361">
        <v>0</v>
      </c>
    </row>
    <row r="362" spans="1:34" x14ac:dyDescent="0.25">
      <c r="A362" t="str">
        <f t="shared" si="5"/>
        <v>feynman_II_34_2_5390</v>
      </c>
      <c r="B362" t="s">
        <v>52</v>
      </c>
      <c r="C362" t="s">
        <v>143</v>
      </c>
      <c r="D362">
        <v>3600</v>
      </c>
      <c r="E362" t="s">
        <v>144</v>
      </c>
      <c r="F362">
        <v>1000000</v>
      </c>
      <c r="G362" t="s">
        <v>145</v>
      </c>
      <c r="H362">
        <v>5390</v>
      </c>
      <c r="I362" t="s">
        <v>146</v>
      </c>
      <c r="J362">
        <v>1E-3</v>
      </c>
      <c r="K362" t="s">
        <v>3</v>
      </c>
      <c r="L362">
        <v>1</v>
      </c>
      <c r="M362" t="s">
        <v>2</v>
      </c>
      <c r="N362">
        <v>0</v>
      </c>
      <c r="O362" t="s">
        <v>6</v>
      </c>
      <c r="P362">
        <v>5</v>
      </c>
      <c r="Q362" t="s">
        <v>0</v>
      </c>
      <c r="R362">
        <v>5</v>
      </c>
      <c r="S362" t="s">
        <v>141</v>
      </c>
      <c r="T362">
        <v>1</v>
      </c>
      <c r="U362" t="s">
        <v>142</v>
      </c>
      <c r="V362">
        <v>3</v>
      </c>
      <c r="W362" t="s">
        <v>140</v>
      </c>
      <c r="X362">
        <v>1106</v>
      </c>
      <c r="Y362" t="s">
        <v>1</v>
      </c>
      <c r="Z362" t="s">
        <v>155</v>
      </c>
      <c r="AA362" t="s">
        <v>151</v>
      </c>
      <c r="AB362" s="12" t="s">
        <v>156</v>
      </c>
      <c r="AC362" t="s">
        <v>424</v>
      </c>
      <c r="AD362" s="5">
        <v>9.9999999999999998E-17</v>
      </c>
      <c r="AE362" t="s">
        <v>5</v>
      </c>
      <c r="AF362">
        <v>1</v>
      </c>
      <c r="AG362" t="s">
        <v>4</v>
      </c>
      <c r="AH362">
        <v>0</v>
      </c>
    </row>
    <row r="363" spans="1:34" x14ac:dyDescent="0.25">
      <c r="A363" t="str">
        <f t="shared" si="5"/>
        <v>feynman_III_15_27_5390</v>
      </c>
      <c r="B363" t="s">
        <v>48</v>
      </c>
      <c r="C363" t="s">
        <v>143</v>
      </c>
      <c r="D363">
        <v>3600</v>
      </c>
      <c r="E363" t="s">
        <v>144</v>
      </c>
      <c r="F363">
        <v>1000000</v>
      </c>
      <c r="G363" t="s">
        <v>145</v>
      </c>
      <c r="H363">
        <v>5390</v>
      </c>
      <c r="I363" t="s">
        <v>146</v>
      </c>
      <c r="J363">
        <v>1E-3</v>
      </c>
      <c r="K363" t="s">
        <v>3</v>
      </c>
      <c r="L363">
        <v>1</v>
      </c>
      <c r="M363" t="s">
        <v>2</v>
      </c>
      <c r="N363">
        <v>0</v>
      </c>
      <c r="O363" t="s">
        <v>6</v>
      </c>
      <c r="P363">
        <v>9</v>
      </c>
      <c r="Q363" t="s">
        <v>0</v>
      </c>
      <c r="R363">
        <v>17.100000000000001</v>
      </c>
      <c r="S363" t="s">
        <v>141</v>
      </c>
      <c r="T363">
        <v>1</v>
      </c>
      <c r="U363" t="s">
        <v>142</v>
      </c>
      <c r="V363">
        <v>5</v>
      </c>
      <c r="W363" t="s">
        <v>140</v>
      </c>
      <c r="X363">
        <v>3344</v>
      </c>
      <c r="Y363" t="s">
        <v>1</v>
      </c>
      <c r="Z363" t="s">
        <v>2353</v>
      </c>
      <c r="AA363" t="s">
        <v>151</v>
      </c>
      <c r="AB363" s="12" t="s">
        <v>2354</v>
      </c>
      <c r="AC363" t="s">
        <v>424</v>
      </c>
      <c r="AD363" s="5">
        <v>9.9999999999999998E-17</v>
      </c>
      <c r="AE363" t="s">
        <v>5</v>
      </c>
      <c r="AF363">
        <v>1</v>
      </c>
      <c r="AG363" t="s">
        <v>4</v>
      </c>
      <c r="AH363">
        <v>0</v>
      </c>
    </row>
    <row r="364" spans="1:34" x14ac:dyDescent="0.25">
      <c r="A364" t="str">
        <f t="shared" si="5"/>
        <v>feynman_I_39_22_5390</v>
      </c>
      <c r="B364" t="s">
        <v>88</v>
      </c>
      <c r="C364" t="s">
        <v>143</v>
      </c>
      <c r="D364">
        <v>3600</v>
      </c>
      <c r="E364" t="s">
        <v>144</v>
      </c>
      <c r="F364">
        <v>1000000</v>
      </c>
      <c r="G364" t="s">
        <v>145</v>
      </c>
      <c r="H364">
        <v>5390</v>
      </c>
      <c r="I364" t="s">
        <v>146</v>
      </c>
      <c r="J364">
        <v>1E-3</v>
      </c>
      <c r="K364" t="s">
        <v>3</v>
      </c>
      <c r="L364">
        <v>1</v>
      </c>
      <c r="M364" t="s">
        <v>2</v>
      </c>
      <c r="N364">
        <v>0</v>
      </c>
      <c r="O364" t="s">
        <v>6</v>
      </c>
      <c r="P364">
        <v>7</v>
      </c>
      <c r="Q364" t="s">
        <v>0</v>
      </c>
      <c r="R364">
        <v>12.2</v>
      </c>
      <c r="S364" t="s">
        <v>141</v>
      </c>
      <c r="T364">
        <v>1</v>
      </c>
      <c r="U364" t="s">
        <v>142</v>
      </c>
      <c r="V364">
        <v>4</v>
      </c>
      <c r="W364" t="s">
        <v>140</v>
      </c>
      <c r="X364">
        <v>2582</v>
      </c>
      <c r="Y364" t="s">
        <v>1</v>
      </c>
      <c r="Z364" t="s">
        <v>495</v>
      </c>
      <c r="AA364" t="s">
        <v>151</v>
      </c>
      <c r="AB364" s="12" t="s">
        <v>413</v>
      </c>
      <c r="AC364" t="s">
        <v>424</v>
      </c>
      <c r="AD364" s="5">
        <v>9.9999999999999998E-17</v>
      </c>
      <c r="AE364" t="s">
        <v>5</v>
      </c>
      <c r="AF364">
        <v>1</v>
      </c>
      <c r="AG364" t="s">
        <v>4</v>
      </c>
      <c r="AH364">
        <v>0</v>
      </c>
    </row>
    <row r="365" spans="1:34" x14ac:dyDescent="0.25">
      <c r="A365" t="str">
        <f t="shared" si="5"/>
        <v>feynman_I_43_43_5390</v>
      </c>
      <c r="B365" t="s">
        <v>79</v>
      </c>
      <c r="C365" t="s">
        <v>143</v>
      </c>
      <c r="D365">
        <v>3600</v>
      </c>
      <c r="E365" t="s">
        <v>144</v>
      </c>
      <c r="F365">
        <v>1000000</v>
      </c>
      <c r="G365" t="s">
        <v>145</v>
      </c>
      <c r="H365">
        <v>5390</v>
      </c>
      <c r="I365" t="s">
        <v>146</v>
      </c>
      <c r="J365">
        <v>1E-3</v>
      </c>
      <c r="K365" t="s">
        <v>3</v>
      </c>
      <c r="L365">
        <v>1</v>
      </c>
      <c r="M365" t="s">
        <v>2</v>
      </c>
      <c r="N365">
        <v>0</v>
      </c>
      <c r="O365" t="s">
        <v>6</v>
      </c>
      <c r="P365">
        <v>14</v>
      </c>
      <c r="Q365" t="s">
        <v>0</v>
      </c>
      <c r="R365">
        <v>21.6</v>
      </c>
      <c r="S365" t="s">
        <v>141</v>
      </c>
      <c r="T365">
        <v>1</v>
      </c>
      <c r="U365" t="s">
        <v>142</v>
      </c>
      <c r="V365">
        <v>5</v>
      </c>
      <c r="W365" t="s">
        <v>140</v>
      </c>
      <c r="X365">
        <v>4234</v>
      </c>
      <c r="Y365" t="s">
        <v>1</v>
      </c>
      <c r="Z365" t="s">
        <v>162</v>
      </c>
      <c r="AA365" t="s">
        <v>151</v>
      </c>
      <c r="AB365" s="12" t="s">
        <v>3437</v>
      </c>
      <c r="AC365" t="s">
        <v>424</v>
      </c>
      <c r="AD365" s="5">
        <v>9.9999999999999998E-17</v>
      </c>
      <c r="AE365" t="s">
        <v>5</v>
      </c>
      <c r="AF365">
        <v>1</v>
      </c>
      <c r="AG365" t="s">
        <v>4</v>
      </c>
      <c r="AH365">
        <v>0</v>
      </c>
    </row>
    <row r="366" spans="1:34" x14ac:dyDescent="0.25">
      <c r="A366" t="str">
        <f t="shared" si="5"/>
        <v>feynman_test_7_860</v>
      </c>
      <c r="B366" t="s">
        <v>107</v>
      </c>
      <c r="C366" t="s">
        <v>143</v>
      </c>
      <c r="D366">
        <v>3600</v>
      </c>
      <c r="E366" t="s">
        <v>144</v>
      </c>
      <c r="F366">
        <v>1000000</v>
      </c>
      <c r="G366" t="s">
        <v>145</v>
      </c>
      <c r="H366">
        <v>860</v>
      </c>
      <c r="I366" t="s">
        <v>146</v>
      </c>
      <c r="J366">
        <v>1E-3</v>
      </c>
      <c r="K366" t="s">
        <v>3</v>
      </c>
      <c r="L366">
        <v>0.99959140000000002</v>
      </c>
      <c r="M366" t="s">
        <v>2</v>
      </c>
      <c r="N366">
        <v>2.4946099999999999E-2</v>
      </c>
      <c r="O366" t="s">
        <v>6</v>
      </c>
      <c r="P366">
        <v>18</v>
      </c>
      <c r="Q366" t="s">
        <v>0</v>
      </c>
      <c r="R366">
        <v>3602</v>
      </c>
      <c r="S366" t="s">
        <v>141</v>
      </c>
      <c r="T366">
        <v>3</v>
      </c>
      <c r="U366" t="s">
        <v>142</v>
      </c>
      <c r="V366">
        <v>483</v>
      </c>
      <c r="W366" t="s">
        <v>140</v>
      </c>
      <c r="X366">
        <v>617959</v>
      </c>
      <c r="Y366" t="s">
        <v>1</v>
      </c>
      <c r="Z366" t="s">
        <v>2674</v>
      </c>
      <c r="AA366" t="s">
        <v>151</v>
      </c>
      <c r="AB366" s="12" t="s">
        <v>2675</v>
      </c>
      <c r="AC366" t="s">
        <v>424</v>
      </c>
      <c r="AD366" s="5">
        <v>9.9999999999999998E-17</v>
      </c>
      <c r="AE366" t="s">
        <v>5</v>
      </c>
      <c r="AF366">
        <v>0.99958773000000001</v>
      </c>
      <c r="AG366" t="s">
        <v>4</v>
      </c>
      <c r="AH366">
        <v>2.5028720000000001E-2</v>
      </c>
    </row>
    <row r="367" spans="1:34" x14ac:dyDescent="0.25">
      <c r="A367" t="str">
        <f t="shared" si="5"/>
        <v>feynman_III_14_14_860</v>
      </c>
      <c r="B367" t="s">
        <v>108</v>
      </c>
      <c r="C367" t="s">
        <v>143</v>
      </c>
      <c r="D367">
        <v>3600</v>
      </c>
      <c r="E367" t="s">
        <v>144</v>
      </c>
      <c r="F367">
        <v>1000000</v>
      </c>
      <c r="G367" t="s">
        <v>145</v>
      </c>
      <c r="H367">
        <v>860</v>
      </c>
      <c r="I367" t="s">
        <v>146</v>
      </c>
      <c r="J367">
        <v>1E-3</v>
      </c>
      <c r="K367" t="s">
        <v>3</v>
      </c>
      <c r="L367">
        <v>1</v>
      </c>
      <c r="M367" t="s">
        <v>2</v>
      </c>
      <c r="N367">
        <v>0</v>
      </c>
      <c r="O367" t="s">
        <v>6</v>
      </c>
      <c r="P367">
        <v>20</v>
      </c>
      <c r="Q367" t="s">
        <v>0</v>
      </c>
      <c r="R367">
        <v>1099.5999999999999</v>
      </c>
      <c r="S367" t="s">
        <v>141</v>
      </c>
      <c r="T367">
        <v>5</v>
      </c>
      <c r="U367" t="s">
        <v>142</v>
      </c>
      <c r="V367">
        <v>42</v>
      </c>
      <c r="W367" t="s">
        <v>140</v>
      </c>
      <c r="X367">
        <v>139868</v>
      </c>
      <c r="Y367" t="s">
        <v>1</v>
      </c>
      <c r="Z367" t="s">
        <v>2676</v>
      </c>
      <c r="AA367" t="s">
        <v>151</v>
      </c>
      <c r="AB367" s="12" t="s">
        <v>2320</v>
      </c>
      <c r="AC367" t="s">
        <v>424</v>
      </c>
      <c r="AD367" s="5">
        <v>9.9999999999999998E-17</v>
      </c>
      <c r="AE367" t="s">
        <v>5</v>
      </c>
      <c r="AF367">
        <v>1</v>
      </c>
      <c r="AG367" t="s">
        <v>4</v>
      </c>
      <c r="AH367">
        <v>0</v>
      </c>
    </row>
    <row r="368" spans="1:34" x14ac:dyDescent="0.25">
      <c r="A368" t="str">
        <f t="shared" si="5"/>
        <v>feynman_III_9_52_860</v>
      </c>
      <c r="B368" t="s">
        <v>130</v>
      </c>
      <c r="C368" t="s">
        <v>143</v>
      </c>
      <c r="D368">
        <v>3600</v>
      </c>
      <c r="E368" t="s">
        <v>144</v>
      </c>
      <c r="F368">
        <v>1000000</v>
      </c>
      <c r="G368" t="s">
        <v>145</v>
      </c>
      <c r="H368">
        <v>860</v>
      </c>
      <c r="I368" t="s">
        <v>146</v>
      </c>
      <c r="J368">
        <v>1E-3</v>
      </c>
      <c r="K368" t="s">
        <v>3</v>
      </c>
      <c r="L368">
        <v>0.92295930000000004</v>
      </c>
      <c r="M368" t="s">
        <v>2</v>
      </c>
      <c r="N368">
        <v>3.9877497000000002</v>
      </c>
      <c r="O368" t="s">
        <v>6</v>
      </c>
      <c r="P368">
        <v>121</v>
      </c>
      <c r="Q368" t="s">
        <v>0</v>
      </c>
      <c r="R368">
        <v>3602.6</v>
      </c>
      <c r="S368" t="s">
        <v>141</v>
      </c>
      <c r="T368">
        <v>12</v>
      </c>
      <c r="U368" t="s">
        <v>142</v>
      </c>
      <c r="V368">
        <v>155</v>
      </c>
      <c r="W368" t="s">
        <v>140</v>
      </c>
      <c r="X368">
        <v>429058</v>
      </c>
      <c r="Y368" t="s">
        <v>1</v>
      </c>
      <c r="Z368" t="s">
        <v>2677</v>
      </c>
      <c r="AA368" t="s">
        <v>151</v>
      </c>
      <c r="AB368" s="12" t="s">
        <v>2678</v>
      </c>
      <c r="AC368" t="s">
        <v>424</v>
      </c>
      <c r="AD368" s="5">
        <v>9.9999999999999998E-17</v>
      </c>
      <c r="AE368" t="s">
        <v>5</v>
      </c>
      <c r="AF368">
        <v>0.92474906000000001</v>
      </c>
      <c r="AG368" t="s">
        <v>4</v>
      </c>
      <c r="AH368">
        <v>3.91896757</v>
      </c>
    </row>
    <row r="369" spans="1:34" x14ac:dyDescent="0.25">
      <c r="A369" t="str">
        <f t="shared" si="5"/>
        <v>strogatz_predprey1_5390</v>
      </c>
      <c r="B369" t="s">
        <v>20</v>
      </c>
      <c r="C369" t="s">
        <v>143</v>
      </c>
      <c r="D369">
        <v>3600</v>
      </c>
      <c r="E369" t="s">
        <v>144</v>
      </c>
      <c r="F369">
        <v>1000000</v>
      </c>
      <c r="G369" t="s">
        <v>145</v>
      </c>
      <c r="H369">
        <v>5390</v>
      </c>
      <c r="I369" t="s">
        <v>146</v>
      </c>
      <c r="J369">
        <v>1E-3</v>
      </c>
      <c r="K369" t="s">
        <v>3</v>
      </c>
      <c r="L369">
        <v>0.99997349999999996</v>
      </c>
      <c r="M369" t="s">
        <v>2</v>
      </c>
      <c r="N369">
        <v>1.10778E-2</v>
      </c>
      <c r="O369" t="s">
        <v>6</v>
      </c>
      <c r="P369">
        <v>31</v>
      </c>
      <c r="Q369" t="s">
        <v>0</v>
      </c>
      <c r="R369">
        <v>2770.3</v>
      </c>
      <c r="S369" t="s">
        <v>141</v>
      </c>
      <c r="T369">
        <v>18</v>
      </c>
      <c r="U369" t="s">
        <v>142</v>
      </c>
      <c r="V369">
        <v>846</v>
      </c>
      <c r="W369" t="s">
        <v>140</v>
      </c>
      <c r="X369">
        <v>1000878</v>
      </c>
      <c r="Y369" t="s">
        <v>1</v>
      </c>
      <c r="Z369" t="s">
        <v>2679</v>
      </c>
      <c r="AA369" t="s">
        <v>151</v>
      </c>
      <c r="AB369" s="12" t="s">
        <v>2680</v>
      </c>
      <c r="AC369" t="s">
        <v>424</v>
      </c>
      <c r="AD369" s="5">
        <v>9.9999999999999998E-17</v>
      </c>
      <c r="AE369" t="s">
        <v>5</v>
      </c>
      <c r="AF369">
        <v>0.99998160000000003</v>
      </c>
      <c r="AG369" t="s">
        <v>4</v>
      </c>
      <c r="AH369">
        <v>1.313806E-2</v>
      </c>
    </row>
    <row r="370" spans="1:34" x14ac:dyDescent="0.25">
      <c r="A370" t="str">
        <f t="shared" si="5"/>
        <v>feynman_I_40_1_860</v>
      </c>
      <c r="B370" t="s">
        <v>133</v>
      </c>
      <c r="C370" t="s">
        <v>143</v>
      </c>
      <c r="D370">
        <v>3600</v>
      </c>
      <c r="E370" t="s">
        <v>144</v>
      </c>
      <c r="F370">
        <v>1000000</v>
      </c>
      <c r="G370" t="s">
        <v>145</v>
      </c>
      <c r="H370">
        <v>860</v>
      </c>
      <c r="I370" t="s">
        <v>146</v>
      </c>
      <c r="J370">
        <v>1E-3</v>
      </c>
      <c r="K370" t="s">
        <v>3</v>
      </c>
      <c r="L370">
        <v>0.96554499999999999</v>
      </c>
      <c r="M370" t="s">
        <v>2</v>
      </c>
      <c r="N370">
        <v>0.12093089999999999</v>
      </c>
      <c r="O370" t="s">
        <v>6</v>
      </c>
      <c r="P370">
        <v>25</v>
      </c>
      <c r="Q370" t="s">
        <v>0</v>
      </c>
      <c r="R370">
        <v>3601</v>
      </c>
      <c r="S370" t="s">
        <v>141</v>
      </c>
      <c r="T370">
        <v>3</v>
      </c>
      <c r="U370" t="s">
        <v>142</v>
      </c>
      <c r="V370">
        <v>274</v>
      </c>
      <c r="W370" t="s">
        <v>140</v>
      </c>
      <c r="X370">
        <v>522098</v>
      </c>
      <c r="Y370" t="s">
        <v>1</v>
      </c>
      <c r="Z370" t="s">
        <v>2681</v>
      </c>
      <c r="AA370" t="s">
        <v>151</v>
      </c>
      <c r="AB370" s="12" t="s">
        <v>2682</v>
      </c>
      <c r="AC370" t="s">
        <v>424</v>
      </c>
      <c r="AD370" s="5">
        <v>9.9999999999999998E-17</v>
      </c>
      <c r="AE370" t="s">
        <v>5</v>
      </c>
      <c r="AF370">
        <v>0.96702100000000002</v>
      </c>
      <c r="AG370" t="s">
        <v>4</v>
      </c>
      <c r="AH370">
        <v>0.11878991999999999</v>
      </c>
    </row>
    <row r="371" spans="1:34" x14ac:dyDescent="0.25">
      <c r="A371" t="str">
        <f t="shared" si="5"/>
        <v>strogatz_predprey2_5390</v>
      </c>
      <c r="B371" t="s">
        <v>17</v>
      </c>
      <c r="C371" t="s">
        <v>143</v>
      </c>
      <c r="D371">
        <v>3600</v>
      </c>
      <c r="E371" t="s">
        <v>144</v>
      </c>
      <c r="F371">
        <v>1000000</v>
      </c>
      <c r="G371" t="s">
        <v>145</v>
      </c>
      <c r="H371">
        <v>5390</v>
      </c>
      <c r="I371" t="s">
        <v>146</v>
      </c>
      <c r="J371">
        <v>1E-3</v>
      </c>
      <c r="K371" t="s">
        <v>3</v>
      </c>
      <c r="L371">
        <v>1</v>
      </c>
      <c r="M371" t="s">
        <v>2</v>
      </c>
      <c r="N371">
        <v>0</v>
      </c>
      <c r="O371" t="s">
        <v>6</v>
      </c>
      <c r="P371">
        <v>15</v>
      </c>
      <c r="Q371" t="s">
        <v>0</v>
      </c>
      <c r="R371">
        <v>1772.6</v>
      </c>
      <c r="S371" t="s">
        <v>141</v>
      </c>
      <c r="T371">
        <v>6</v>
      </c>
      <c r="U371" t="s">
        <v>142</v>
      </c>
      <c r="V371">
        <v>411</v>
      </c>
      <c r="W371" t="s">
        <v>140</v>
      </c>
      <c r="X371">
        <v>678243</v>
      </c>
      <c r="Y371" t="s">
        <v>1</v>
      </c>
      <c r="Z371" t="s">
        <v>2484</v>
      </c>
      <c r="AA371" t="s">
        <v>151</v>
      </c>
      <c r="AB371" s="12" t="s">
        <v>2321</v>
      </c>
      <c r="AC371" t="s">
        <v>424</v>
      </c>
      <c r="AD371" s="5">
        <v>9.9999999999999998E-17</v>
      </c>
      <c r="AE371" t="s">
        <v>5</v>
      </c>
      <c r="AF371">
        <v>1</v>
      </c>
      <c r="AG371" t="s">
        <v>4</v>
      </c>
      <c r="AH371">
        <v>0</v>
      </c>
    </row>
    <row r="372" spans="1:34" x14ac:dyDescent="0.25">
      <c r="A372" t="str">
        <f t="shared" si="5"/>
        <v>feynman_I_13_4_5390</v>
      </c>
      <c r="B372" t="s">
        <v>96</v>
      </c>
      <c r="C372" t="s">
        <v>143</v>
      </c>
      <c r="D372">
        <v>3600</v>
      </c>
      <c r="E372" t="s">
        <v>144</v>
      </c>
      <c r="F372">
        <v>1000000</v>
      </c>
      <c r="G372" t="s">
        <v>145</v>
      </c>
      <c r="H372">
        <v>5390</v>
      </c>
      <c r="I372" t="s">
        <v>146</v>
      </c>
      <c r="J372">
        <v>1E-3</v>
      </c>
      <c r="K372" t="s">
        <v>3</v>
      </c>
      <c r="L372">
        <v>1</v>
      </c>
      <c r="M372" t="s">
        <v>2</v>
      </c>
      <c r="N372">
        <v>0</v>
      </c>
      <c r="O372" t="s">
        <v>6</v>
      </c>
      <c r="P372">
        <v>13</v>
      </c>
      <c r="Q372" t="s">
        <v>0</v>
      </c>
      <c r="R372">
        <v>57.2</v>
      </c>
      <c r="S372" t="s">
        <v>141</v>
      </c>
      <c r="T372">
        <v>1</v>
      </c>
      <c r="U372" t="s">
        <v>142</v>
      </c>
      <c r="V372">
        <v>7</v>
      </c>
      <c r="W372" t="s">
        <v>140</v>
      </c>
      <c r="X372">
        <v>8826</v>
      </c>
      <c r="Y372" t="s">
        <v>1</v>
      </c>
      <c r="Z372" t="s">
        <v>2392</v>
      </c>
      <c r="AA372" t="s">
        <v>151</v>
      </c>
      <c r="AB372" s="12" t="s">
        <v>2300</v>
      </c>
      <c r="AC372" t="s">
        <v>424</v>
      </c>
      <c r="AD372" s="5">
        <v>9.9999999999999998E-17</v>
      </c>
      <c r="AE372" t="s">
        <v>5</v>
      </c>
      <c r="AF372">
        <v>1</v>
      </c>
      <c r="AG372" t="s">
        <v>4</v>
      </c>
      <c r="AH372">
        <v>0</v>
      </c>
    </row>
    <row r="373" spans="1:34" x14ac:dyDescent="0.25">
      <c r="A373" t="str">
        <f t="shared" si="5"/>
        <v>feynman_I_6_2a_15795</v>
      </c>
      <c r="B373" t="s">
        <v>21</v>
      </c>
      <c r="C373" t="s">
        <v>143</v>
      </c>
      <c r="D373">
        <v>3600</v>
      </c>
      <c r="E373" t="s">
        <v>144</v>
      </c>
      <c r="F373">
        <v>1000000</v>
      </c>
      <c r="G373" t="s">
        <v>145</v>
      </c>
      <c r="H373">
        <v>15795</v>
      </c>
      <c r="I373" t="s">
        <v>146</v>
      </c>
      <c r="J373">
        <v>1E-3</v>
      </c>
      <c r="K373" t="s">
        <v>3</v>
      </c>
      <c r="L373">
        <v>0.99980049999999998</v>
      </c>
      <c r="M373" t="s">
        <v>2</v>
      </c>
      <c r="N373">
        <v>9.8930000000000003E-4</v>
      </c>
      <c r="O373" t="s">
        <v>6</v>
      </c>
      <c r="P373">
        <v>9</v>
      </c>
      <c r="Q373" t="s">
        <v>0</v>
      </c>
      <c r="R373">
        <v>3600.3</v>
      </c>
      <c r="S373" t="s">
        <v>141</v>
      </c>
      <c r="T373">
        <v>26</v>
      </c>
      <c r="U373" t="s">
        <v>142</v>
      </c>
      <c r="V373">
        <v>1107</v>
      </c>
      <c r="W373" t="s">
        <v>140</v>
      </c>
      <c r="X373">
        <v>470347</v>
      </c>
      <c r="Y373" t="s">
        <v>1</v>
      </c>
      <c r="Z373" t="s">
        <v>2683</v>
      </c>
      <c r="AA373" t="s">
        <v>151</v>
      </c>
      <c r="AB373" s="12" t="s">
        <v>2684</v>
      </c>
      <c r="AC373" t="s">
        <v>424</v>
      </c>
      <c r="AD373" s="5">
        <v>9.9999999999999998E-17</v>
      </c>
      <c r="AE373" t="s">
        <v>5</v>
      </c>
      <c r="AF373">
        <v>0.99980018999999998</v>
      </c>
      <c r="AG373" t="s">
        <v>4</v>
      </c>
      <c r="AH373">
        <v>9.9020000000000011E-4</v>
      </c>
    </row>
    <row r="374" spans="1:34" x14ac:dyDescent="0.25">
      <c r="A374" t="str">
        <f t="shared" si="5"/>
        <v>feynman_II_8_31_860</v>
      </c>
      <c r="B374" t="s">
        <v>31</v>
      </c>
      <c r="C374" t="s">
        <v>143</v>
      </c>
      <c r="D374">
        <v>3600</v>
      </c>
      <c r="E374" t="s">
        <v>144</v>
      </c>
      <c r="F374">
        <v>1000000</v>
      </c>
      <c r="G374" t="s">
        <v>145</v>
      </c>
      <c r="H374">
        <v>860</v>
      </c>
      <c r="I374" t="s">
        <v>146</v>
      </c>
      <c r="J374">
        <v>1E-3</v>
      </c>
      <c r="K374" t="s">
        <v>3</v>
      </c>
      <c r="L374">
        <v>1</v>
      </c>
      <c r="M374" t="s">
        <v>2</v>
      </c>
      <c r="N374">
        <v>0</v>
      </c>
      <c r="O374" t="s">
        <v>6</v>
      </c>
      <c r="P374">
        <v>6</v>
      </c>
      <c r="Q374" t="s">
        <v>0</v>
      </c>
      <c r="R374">
        <v>6.8</v>
      </c>
      <c r="S374" t="s">
        <v>141</v>
      </c>
      <c r="T374">
        <v>1</v>
      </c>
      <c r="U374" t="s">
        <v>142</v>
      </c>
      <c r="V374">
        <v>3</v>
      </c>
      <c r="W374" t="s">
        <v>140</v>
      </c>
      <c r="X374">
        <v>1331</v>
      </c>
      <c r="Y374" t="s">
        <v>1</v>
      </c>
      <c r="Z374" t="s">
        <v>154</v>
      </c>
      <c r="AA374" t="s">
        <v>151</v>
      </c>
      <c r="AB374" s="12" t="s">
        <v>407</v>
      </c>
      <c r="AC374" t="s">
        <v>424</v>
      </c>
      <c r="AD374" s="5">
        <v>9.9999999999999998E-17</v>
      </c>
      <c r="AE374" t="s">
        <v>5</v>
      </c>
      <c r="AF374">
        <v>1</v>
      </c>
      <c r="AG374" t="s">
        <v>4</v>
      </c>
      <c r="AH374">
        <v>0</v>
      </c>
    </row>
    <row r="375" spans="1:34" x14ac:dyDescent="0.25">
      <c r="A375" t="str">
        <f t="shared" si="5"/>
        <v>feynman_I_18_12_860</v>
      </c>
      <c r="B375" t="s">
        <v>67</v>
      </c>
      <c r="C375" t="s">
        <v>143</v>
      </c>
      <c r="D375">
        <v>3600</v>
      </c>
      <c r="E375" t="s">
        <v>144</v>
      </c>
      <c r="F375">
        <v>1000000</v>
      </c>
      <c r="G375" t="s">
        <v>145</v>
      </c>
      <c r="H375">
        <v>860</v>
      </c>
      <c r="I375" t="s">
        <v>146</v>
      </c>
      <c r="J375">
        <v>1E-3</v>
      </c>
      <c r="K375" t="s">
        <v>3</v>
      </c>
      <c r="L375">
        <v>1</v>
      </c>
      <c r="M375" t="s">
        <v>2</v>
      </c>
      <c r="N375">
        <v>0</v>
      </c>
      <c r="O375" t="s">
        <v>6</v>
      </c>
      <c r="P375">
        <v>5</v>
      </c>
      <c r="Q375" t="s">
        <v>0</v>
      </c>
      <c r="R375">
        <v>10.5</v>
      </c>
      <c r="S375" t="s">
        <v>141</v>
      </c>
      <c r="T375">
        <v>1</v>
      </c>
      <c r="U375" t="s">
        <v>142</v>
      </c>
      <c r="V375">
        <v>4</v>
      </c>
      <c r="W375" t="s">
        <v>140</v>
      </c>
      <c r="X375">
        <v>2272</v>
      </c>
      <c r="Y375" t="s">
        <v>1</v>
      </c>
      <c r="Z375" t="s">
        <v>2352</v>
      </c>
      <c r="AA375" t="s">
        <v>151</v>
      </c>
      <c r="AB375" s="12" t="s">
        <v>410</v>
      </c>
      <c r="AC375" t="s">
        <v>424</v>
      </c>
      <c r="AD375" s="5">
        <v>9.9999999999999998E-17</v>
      </c>
      <c r="AE375" t="s">
        <v>5</v>
      </c>
      <c r="AF375">
        <v>1</v>
      </c>
      <c r="AG375" t="s">
        <v>4</v>
      </c>
      <c r="AH375">
        <v>0</v>
      </c>
    </row>
    <row r="376" spans="1:34" x14ac:dyDescent="0.25">
      <c r="A376" t="str">
        <f t="shared" si="5"/>
        <v>feynman_III_21_20_860</v>
      </c>
      <c r="B376" t="s">
        <v>98</v>
      </c>
      <c r="C376" t="s">
        <v>143</v>
      </c>
      <c r="D376">
        <v>3600</v>
      </c>
      <c r="E376" t="s">
        <v>144</v>
      </c>
      <c r="F376">
        <v>1000000</v>
      </c>
      <c r="G376" t="s">
        <v>145</v>
      </c>
      <c r="H376">
        <v>860</v>
      </c>
      <c r="I376" t="s">
        <v>146</v>
      </c>
      <c r="J376">
        <v>1E-3</v>
      </c>
      <c r="K376" t="s">
        <v>3</v>
      </c>
      <c r="L376">
        <v>1</v>
      </c>
      <c r="M376" t="s">
        <v>2</v>
      </c>
      <c r="N376">
        <v>0</v>
      </c>
      <c r="O376" t="s">
        <v>6</v>
      </c>
      <c r="P376">
        <v>8</v>
      </c>
      <c r="Q376" t="s">
        <v>0</v>
      </c>
      <c r="R376">
        <v>12.9</v>
      </c>
      <c r="S376" t="s">
        <v>141</v>
      </c>
      <c r="T376">
        <v>1</v>
      </c>
      <c r="U376" t="s">
        <v>142</v>
      </c>
      <c r="V376">
        <v>4</v>
      </c>
      <c r="W376" t="s">
        <v>140</v>
      </c>
      <c r="X376">
        <v>2570</v>
      </c>
      <c r="Y376" t="s">
        <v>1</v>
      </c>
      <c r="Z376" t="s">
        <v>159</v>
      </c>
      <c r="AA376" t="s">
        <v>151</v>
      </c>
      <c r="AB376" s="12" t="s">
        <v>3433</v>
      </c>
      <c r="AC376" t="s">
        <v>424</v>
      </c>
      <c r="AD376" s="5">
        <v>9.9999999999999998E-17</v>
      </c>
      <c r="AE376" t="s">
        <v>5</v>
      </c>
      <c r="AF376">
        <v>1</v>
      </c>
      <c r="AG376" t="s">
        <v>4</v>
      </c>
      <c r="AH376">
        <v>0</v>
      </c>
    </row>
    <row r="377" spans="1:34" x14ac:dyDescent="0.25">
      <c r="A377" t="str">
        <f t="shared" si="5"/>
        <v>feynman_II_34_29b_860</v>
      </c>
      <c r="B377" t="s">
        <v>122</v>
      </c>
      <c r="C377" t="s">
        <v>143</v>
      </c>
      <c r="D377">
        <v>3600</v>
      </c>
      <c r="E377" t="s">
        <v>144</v>
      </c>
      <c r="F377">
        <v>1000000</v>
      </c>
      <c r="G377" t="s">
        <v>145</v>
      </c>
      <c r="H377">
        <v>860</v>
      </c>
      <c r="I377" t="s">
        <v>146</v>
      </c>
      <c r="J377">
        <v>1E-3</v>
      </c>
      <c r="K377" t="s">
        <v>3</v>
      </c>
      <c r="L377">
        <v>1</v>
      </c>
      <c r="M377" t="s">
        <v>2</v>
      </c>
      <c r="N377">
        <v>9.9999999999999995E-8</v>
      </c>
      <c r="O377" t="s">
        <v>6</v>
      </c>
      <c r="P377">
        <v>9</v>
      </c>
      <c r="Q377" t="s">
        <v>0</v>
      </c>
      <c r="R377">
        <v>20.2</v>
      </c>
      <c r="S377" t="s">
        <v>141</v>
      </c>
      <c r="T377">
        <v>1</v>
      </c>
      <c r="U377" t="s">
        <v>142</v>
      </c>
      <c r="V377">
        <v>5</v>
      </c>
      <c r="W377" t="s">
        <v>140</v>
      </c>
      <c r="X377">
        <v>3967</v>
      </c>
      <c r="Y377" t="s">
        <v>1</v>
      </c>
      <c r="Z377" t="s">
        <v>2366</v>
      </c>
      <c r="AA377" t="s">
        <v>151</v>
      </c>
      <c r="AB377" s="12" t="s">
        <v>2367</v>
      </c>
      <c r="AC377" t="s">
        <v>424</v>
      </c>
      <c r="AD377" s="5">
        <v>9.9999999999999998E-17</v>
      </c>
      <c r="AE377" t="s">
        <v>5</v>
      </c>
      <c r="AF377">
        <v>1</v>
      </c>
      <c r="AG377" t="s">
        <v>4</v>
      </c>
      <c r="AH377">
        <v>1.4000000000000001E-7</v>
      </c>
    </row>
    <row r="378" spans="1:34" x14ac:dyDescent="0.25">
      <c r="A378" t="str">
        <f t="shared" si="5"/>
        <v>strogatz_barmag2_860</v>
      </c>
      <c r="B378" t="s">
        <v>13</v>
      </c>
      <c r="C378" t="s">
        <v>143</v>
      </c>
      <c r="D378">
        <v>3600</v>
      </c>
      <c r="E378" t="s">
        <v>144</v>
      </c>
      <c r="F378">
        <v>1000000</v>
      </c>
      <c r="G378" t="s">
        <v>145</v>
      </c>
      <c r="H378">
        <v>860</v>
      </c>
      <c r="I378" t="s">
        <v>146</v>
      </c>
      <c r="J378">
        <v>1E-3</v>
      </c>
      <c r="K378" t="s">
        <v>3</v>
      </c>
      <c r="L378">
        <v>1</v>
      </c>
      <c r="M378" t="s">
        <v>2</v>
      </c>
      <c r="N378">
        <v>0</v>
      </c>
      <c r="O378" t="s">
        <v>6</v>
      </c>
      <c r="P378">
        <v>13</v>
      </c>
      <c r="Q378" t="s">
        <v>0</v>
      </c>
      <c r="R378">
        <v>13.2</v>
      </c>
      <c r="S378" t="s">
        <v>141</v>
      </c>
      <c r="T378">
        <v>1</v>
      </c>
      <c r="U378" t="s">
        <v>142</v>
      </c>
      <c r="V378">
        <v>9</v>
      </c>
      <c r="W378" t="s">
        <v>140</v>
      </c>
      <c r="X378">
        <v>7050</v>
      </c>
      <c r="Y378" t="s">
        <v>1</v>
      </c>
      <c r="Z378" t="s">
        <v>2403</v>
      </c>
      <c r="AA378" t="s">
        <v>151</v>
      </c>
      <c r="AB378" s="12" t="s">
        <v>3440</v>
      </c>
      <c r="AC378" t="s">
        <v>424</v>
      </c>
      <c r="AD378" s="5">
        <v>9.9999999999999998E-17</v>
      </c>
      <c r="AE378" t="s">
        <v>5</v>
      </c>
      <c r="AF378">
        <v>1</v>
      </c>
      <c r="AG378" t="s">
        <v>4</v>
      </c>
      <c r="AH378">
        <v>0</v>
      </c>
    </row>
    <row r="379" spans="1:34" x14ac:dyDescent="0.25">
      <c r="A379" t="str">
        <f t="shared" si="5"/>
        <v>feynman_test_1_860</v>
      </c>
      <c r="B379" t="s">
        <v>136</v>
      </c>
      <c r="C379" t="s">
        <v>143</v>
      </c>
      <c r="D379">
        <v>3600</v>
      </c>
      <c r="E379" t="s">
        <v>144</v>
      </c>
      <c r="F379">
        <v>1000000</v>
      </c>
      <c r="G379" t="s">
        <v>145</v>
      </c>
      <c r="H379">
        <v>860</v>
      </c>
      <c r="I379" t="s">
        <v>146</v>
      </c>
      <c r="J379">
        <v>1E-3</v>
      </c>
      <c r="K379" t="s">
        <v>3</v>
      </c>
      <c r="L379">
        <v>0.99999680000000002</v>
      </c>
      <c r="M379" t="s">
        <v>2</v>
      </c>
      <c r="N379">
        <v>2.1267899999999999E-2</v>
      </c>
      <c r="O379" t="s">
        <v>6</v>
      </c>
      <c r="P379">
        <v>60</v>
      </c>
      <c r="Q379" t="s">
        <v>0</v>
      </c>
      <c r="R379">
        <v>3603</v>
      </c>
      <c r="S379" t="s">
        <v>141</v>
      </c>
      <c r="T379">
        <v>4</v>
      </c>
      <c r="U379" t="s">
        <v>142</v>
      </c>
      <c r="V379">
        <v>89</v>
      </c>
      <c r="W379" t="s">
        <v>140</v>
      </c>
      <c r="X379">
        <v>448917</v>
      </c>
      <c r="Y379" t="s">
        <v>1</v>
      </c>
      <c r="Z379" t="s">
        <v>2685</v>
      </c>
      <c r="AA379" t="s">
        <v>151</v>
      </c>
      <c r="AB379" s="12" t="s">
        <v>2686</v>
      </c>
      <c r="AC379" t="s">
        <v>424</v>
      </c>
      <c r="AD379" s="5">
        <v>9.9999999999999998E-17</v>
      </c>
      <c r="AE379" t="s">
        <v>5</v>
      </c>
      <c r="AF379">
        <v>0.99999685999999999</v>
      </c>
      <c r="AG379" t="s">
        <v>4</v>
      </c>
      <c r="AH379">
        <v>2.0594250000000001E-2</v>
      </c>
    </row>
    <row r="380" spans="1:34" x14ac:dyDescent="0.25">
      <c r="A380" t="str">
        <f t="shared" si="5"/>
        <v>feynman_II_6_11_860</v>
      </c>
      <c r="B380" t="s">
        <v>105</v>
      </c>
      <c r="C380" t="s">
        <v>143</v>
      </c>
      <c r="D380">
        <v>3600</v>
      </c>
      <c r="E380" t="s">
        <v>144</v>
      </c>
      <c r="F380">
        <v>1000000</v>
      </c>
      <c r="G380" t="s">
        <v>145</v>
      </c>
      <c r="H380">
        <v>860</v>
      </c>
      <c r="I380" t="s">
        <v>146</v>
      </c>
      <c r="J380">
        <v>1E-3</v>
      </c>
      <c r="K380" t="s">
        <v>3</v>
      </c>
      <c r="L380">
        <v>1</v>
      </c>
      <c r="M380" t="s">
        <v>2</v>
      </c>
      <c r="N380">
        <v>0</v>
      </c>
      <c r="O380" t="s">
        <v>6</v>
      </c>
      <c r="P380">
        <v>11</v>
      </c>
      <c r="Q380" t="s">
        <v>0</v>
      </c>
      <c r="R380">
        <v>655.5</v>
      </c>
      <c r="S380" t="s">
        <v>141</v>
      </c>
      <c r="T380">
        <v>2</v>
      </c>
      <c r="U380" t="s">
        <v>142</v>
      </c>
      <c r="V380">
        <v>54</v>
      </c>
      <c r="W380" t="s">
        <v>140</v>
      </c>
      <c r="X380">
        <v>100427</v>
      </c>
      <c r="Y380" t="s">
        <v>1</v>
      </c>
      <c r="Z380" t="s">
        <v>2404</v>
      </c>
      <c r="AA380" t="s">
        <v>151</v>
      </c>
      <c r="AB380" s="12" t="s">
        <v>2405</v>
      </c>
      <c r="AC380" t="s">
        <v>424</v>
      </c>
      <c r="AD380" s="5">
        <v>9.9999999999999998E-17</v>
      </c>
      <c r="AE380" t="s">
        <v>5</v>
      </c>
      <c r="AF380">
        <v>1</v>
      </c>
      <c r="AG380" t="s">
        <v>4</v>
      </c>
      <c r="AH380">
        <v>0</v>
      </c>
    </row>
    <row r="381" spans="1:34" x14ac:dyDescent="0.25">
      <c r="A381" t="str">
        <f t="shared" si="5"/>
        <v>feynman_test_6_860</v>
      </c>
      <c r="B381" t="s">
        <v>135</v>
      </c>
      <c r="C381" t="s">
        <v>143</v>
      </c>
      <c r="D381">
        <v>3600</v>
      </c>
      <c r="E381" t="s">
        <v>144</v>
      </c>
      <c r="F381">
        <v>1000000</v>
      </c>
      <c r="G381" t="s">
        <v>145</v>
      </c>
      <c r="H381">
        <v>860</v>
      </c>
      <c r="I381" t="s">
        <v>146</v>
      </c>
      <c r="J381">
        <v>1E-3</v>
      </c>
      <c r="K381" t="s">
        <v>3</v>
      </c>
      <c r="L381">
        <v>0.9903402</v>
      </c>
      <c r="M381" t="s">
        <v>2</v>
      </c>
      <c r="N381">
        <v>4.5430600000000002E-2</v>
      </c>
      <c r="O381" t="s">
        <v>6</v>
      </c>
      <c r="P381">
        <v>35</v>
      </c>
      <c r="Q381" t="s">
        <v>0</v>
      </c>
      <c r="R381">
        <v>3602.3</v>
      </c>
      <c r="S381" t="s">
        <v>141</v>
      </c>
      <c r="T381">
        <v>5</v>
      </c>
      <c r="U381" t="s">
        <v>142</v>
      </c>
      <c r="V381">
        <v>141</v>
      </c>
      <c r="W381" t="s">
        <v>140</v>
      </c>
      <c r="X381">
        <v>493171</v>
      </c>
      <c r="Y381" t="s">
        <v>1</v>
      </c>
      <c r="Z381" t="s">
        <v>2687</v>
      </c>
      <c r="AA381" t="s">
        <v>151</v>
      </c>
      <c r="AB381" s="12" t="s">
        <v>2688</v>
      </c>
      <c r="AC381" t="s">
        <v>424</v>
      </c>
      <c r="AD381" s="5">
        <v>9.9999999999999998E-17</v>
      </c>
      <c r="AE381" t="s">
        <v>5</v>
      </c>
      <c r="AF381">
        <v>0.98999731999999996</v>
      </c>
      <c r="AG381" t="s">
        <v>4</v>
      </c>
      <c r="AH381">
        <v>4.3758499999999999E-2</v>
      </c>
    </row>
    <row r="382" spans="1:34" x14ac:dyDescent="0.25">
      <c r="A382" t="str">
        <f t="shared" si="5"/>
        <v>feynman_II_13_34_860</v>
      </c>
      <c r="B382" t="s">
        <v>45</v>
      </c>
      <c r="C382" t="s">
        <v>143</v>
      </c>
      <c r="D382">
        <v>3600</v>
      </c>
      <c r="E382" t="s">
        <v>144</v>
      </c>
      <c r="F382">
        <v>1000000</v>
      </c>
      <c r="G382" t="s">
        <v>145</v>
      </c>
      <c r="H382">
        <v>860</v>
      </c>
      <c r="I382" t="s">
        <v>146</v>
      </c>
      <c r="J382">
        <v>1E-3</v>
      </c>
      <c r="K382" t="s">
        <v>3</v>
      </c>
      <c r="L382">
        <v>0.99999780000000005</v>
      </c>
      <c r="M382" t="s">
        <v>2</v>
      </c>
      <c r="N382">
        <v>3.1229999999999999E-3</v>
      </c>
      <c r="O382" t="s">
        <v>6</v>
      </c>
      <c r="P382">
        <v>23</v>
      </c>
      <c r="Q382" t="s">
        <v>0</v>
      </c>
      <c r="R382">
        <v>3600.9</v>
      </c>
      <c r="S382" t="s">
        <v>141</v>
      </c>
      <c r="T382">
        <v>7</v>
      </c>
      <c r="U382" t="s">
        <v>142</v>
      </c>
      <c r="V382">
        <v>313</v>
      </c>
      <c r="W382" t="s">
        <v>140</v>
      </c>
      <c r="X382">
        <v>528004</v>
      </c>
      <c r="Y382" t="s">
        <v>1</v>
      </c>
      <c r="Z382" t="s">
        <v>2689</v>
      </c>
      <c r="AA382" t="s">
        <v>151</v>
      </c>
      <c r="AB382" s="12" t="s">
        <v>2690</v>
      </c>
      <c r="AC382" t="s">
        <v>424</v>
      </c>
      <c r="AD382" s="5">
        <v>9.9999999999999998E-17</v>
      </c>
      <c r="AE382" t="s">
        <v>5</v>
      </c>
      <c r="AF382">
        <v>0.99999777000000001</v>
      </c>
      <c r="AG382" t="s">
        <v>4</v>
      </c>
      <c r="AH382">
        <v>3.1448499999999998E-3</v>
      </c>
    </row>
    <row r="383" spans="1:34" x14ac:dyDescent="0.25">
      <c r="A383" t="str">
        <f t="shared" si="5"/>
        <v>strogatz_lv1_5390</v>
      </c>
      <c r="B383" t="s">
        <v>18</v>
      </c>
      <c r="C383" t="s">
        <v>143</v>
      </c>
      <c r="D383">
        <v>3600</v>
      </c>
      <c r="E383" t="s">
        <v>144</v>
      </c>
      <c r="F383">
        <v>1000000</v>
      </c>
      <c r="G383" t="s">
        <v>145</v>
      </c>
      <c r="H383">
        <v>5390</v>
      </c>
      <c r="I383" t="s">
        <v>146</v>
      </c>
      <c r="J383">
        <v>1E-3</v>
      </c>
      <c r="K383" t="s">
        <v>3</v>
      </c>
      <c r="L383">
        <v>1</v>
      </c>
      <c r="M383" t="s">
        <v>2</v>
      </c>
      <c r="N383">
        <v>0</v>
      </c>
      <c r="O383" t="s">
        <v>6</v>
      </c>
      <c r="P383">
        <v>13</v>
      </c>
      <c r="Q383" t="s">
        <v>0</v>
      </c>
      <c r="R383">
        <v>1781</v>
      </c>
      <c r="S383" t="s">
        <v>141</v>
      </c>
      <c r="T383">
        <v>9</v>
      </c>
      <c r="U383" t="s">
        <v>142</v>
      </c>
      <c r="V383">
        <v>430</v>
      </c>
      <c r="W383" t="s">
        <v>140</v>
      </c>
      <c r="X383">
        <v>705020</v>
      </c>
      <c r="Y383" t="s">
        <v>1</v>
      </c>
      <c r="Z383" t="s">
        <v>2393</v>
      </c>
      <c r="AA383" t="s">
        <v>151</v>
      </c>
      <c r="AB383" s="12" t="s">
        <v>2301</v>
      </c>
      <c r="AC383" t="s">
        <v>424</v>
      </c>
      <c r="AD383" s="5">
        <v>9.9999999999999998E-17</v>
      </c>
      <c r="AE383" t="s">
        <v>5</v>
      </c>
      <c r="AF383">
        <v>1</v>
      </c>
      <c r="AG383" t="s">
        <v>4</v>
      </c>
      <c r="AH383">
        <v>0</v>
      </c>
    </row>
    <row r="384" spans="1:34" x14ac:dyDescent="0.25">
      <c r="A384" t="str">
        <f t="shared" si="5"/>
        <v>feynman_test_11_860</v>
      </c>
      <c r="B384" t="s">
        <v>80</v>
      </c>
      <c r="C384" t="s">
        <v>143</v>
      </c>
      <c r="D384">
        <v>3600</v>
      </c>
      <c r="E384" t="s">
        <v>144</v>
      </c>
      <c r="F384">
        <v>1000000</v>
      </c>
      <c r="G384" t="s">
        <v>145</v>
      </c>
      <c r="H384">
        <v>860</v>
      </c>
      <c r="I384" t="s">
        <v>146</v>
      </c>
      <c r="J384">
        <v>1E-3</v>
      </c>
      <c r="K384" t="s">
        <v>3</v>
      </c>
      <c r="L384">
        <v>0.98678670000000002</v>
      </c>
      <c r="M384" t="s">
        <v>2</v>
      </c>
      <c r="N384">
        <v>0.1189278</v>
      </c>
      <c r="O384" t="s">
        <v>6</v>
      </c>
      <c r="P384">
        <v>20</v>
      </c>
      <c r="Q384" t="s">
        <v>0</v>
      </c>
      <c r="R384">
        <v>3601</v>
      </c>
      <c r="S384" t="s">
        <v>141</v>
      </c>
      <c r="T384">
        <v>8</v>
      </c>
      <c r="U384" t="s">
        <v>142</v>
      </c>
      <c r="V384">
        <v>215</v>
      </c>
      <c r="W384" t="s">
        <v>140</v>
      </c>
      <c r="X384">
        <v>454805</v>
      </c>
      <c r="Y384" t="s">
        <v>1</v>
      </c>
      <c r="Z384" t="s">
        <v>2691</v>
      </c>
      <c r="AA384" t="s">
        <v>151</v>
      </c>
      <c r="AB384" s="12" t="s">
        <v>2692</v>
      </c>
      <c r="AC384" t="s">
        <v>424</v>
      </c>
      <c r="AD384" s="5">
        <v>9.9999999999999998E-17</v>
      </c>
      <c r="AE384" t="s">
        <v>5</v>
      </c>
      <c r="AF384">
        <v>0.98689702999999995</v>
      </c>
      <c r="AG384" t="s">
        <v>4</v>
      </c>
      <c r="AH384">
        <v>0.11972091999999999</v>
      </c>
    </row>
    <row r="385" spans="1:34" x14ac:dyDescent="0.25">
      <c r="A385" t="str">
        <f t="shared" si="5"/>
        <v>feynman_I_16_6_860</v>
      </c>
      <c r="B385" t="s">
        <v>39</v>
      </c>
      <c r="C385" t="s">
        <v>143</v>
      </c>
      <c r="D385">
        <v>3600</v>
      </c>
      <c r="E385" t="s">
        <v>144</v>
      </c>
      <c r="F385">
        <v>1000000</v>
      </c>
      <c r="G385" t="s">
        <v>145</v>
      </c>
      <c r="H385">
        <v>860</v>
      </c>
      <c r="I385" t="s">
        <v>146</v>
      </c>
      <c r="J385">
        <v>1E-3</v>
      </c>
      <c r="K385" t="s">
        <v>3</v>
      </c>
      <c r="L385">
        <v>0.99751029999999996</v>
      </c>
      <c r="M385" t="s">
        <v>2</v>
      </c>
      <c r="N385">
        <v>5.6746900000000003E-2</v>
      </c>
      <c r="O385" t="s">
        <v>6</v>
      </c>
      <c r="P385">
        <v>24</v>
      </c>
      <c r="Q385" t="s">
        <v>0</v>
      </c>
      <c r="R385">
        <v>3600.2</v>
      </c>
      <c r="S385" t="s">
        <v>141</v>
      </c>
      <c r="T385">
        <v>9</v>
      </c>
      <c r="U385" t="s">
        <v>142</v>
      </c>
      <c r="V385">
        <v>288</v>
      </c>
      <c r="W385" t="s">
        <v>140</v>
      </c>
      <c r="X385">
        <v>524055</v>
      </c>
      <c r="Y385" t="s">
        <v>1</v>
      </c>
      <c r="Z385" t="s">
        <v>2693</v>
      </c>
      <c r="AA385" t="s">
        <v>151</v>
      </c>
      <c r="AB385" s="12" t="s">
        <v>2694</v>
      </c>
      <c r="AC385" t="s">
        <v>424</v>
      </c>
      <c r="AD385" s="5">
        <v>9.9999999999999998E-17</v>
      </c>
      <c r="AE385" t="s">
        <v>5</v>
      </c>
      <c r="AF385">
        <v>0.99750609000000001</v>
      </c>
      <c r="AG385" t="s">
        <v>4</v>
      </c>
      <c r="AH385">
        <v>5.7146549999999997E-2</v>
      </c>
    </row>
    <row r="386" spans="1:34" x14ac:dyDescent="0.25">
      <c r="A386" t="str">
        <f t="shared" ref="A386:A449" si="6">B386&amp;"_"&amp;H386</f>
        <v>feynman_I_48_2_860</v>
      </c>
      <c r="B386" t="s">
        <v>71</v>
      </c>
      <c r="C386" t="s">
        <v>143</v>
      </c>
      <c r="D386">
        <v>3600</v>
      </c>
      <c r="E386" t="s">
        <v>144</v>
      </c>
      <c r="F386">
        <v>1000000</v>
      </c>
      <c r="G386" t="s">
        <v>145</v>
      </c>
      <c r="H386">
        <v>860</v>
      </c>
      <c r="I386" t="s">
        <v>146</v>
      </c>
      <c r="J386">
        <v>1E-3</v>
      </c>
      <c r="K386" t="s">
        <v>3</v>
      </c>
      <c r="L386">
        <v>1</v>
      </c>
      <c r="M386" t="s">
        <v>2</v>
      </c>
      <c r="N386">
        <v>8.3645999999999998E-3</v>
      </c>
      <c r="O386" t="s">
        <v>6</v>
      </c>
      <c r="P386">
        <v>27</v>
      </c>
      <c r="Q386" t="s">
        <v>0</v>
      </c>
      <c r="R386">
        <v>3601.4</v>
      </c>
      <c r="S386" t="s">
        <v>141</v>
      </c>
      <c r="T386">
        <v>3</v>
      </c>
      <c r="U386" t="s">
        <v>142</v>
      </c>
      <c r="V386">
        <v>284</v>
      </c>
      <c r="W386" t="s">
        <v>140</v>
      </c>
      <c r="X386">
        <v>506653</v>
      </c>
      <c r="Y386" t="s">
        <v>1</v>
      </c>
      <c r="Z386" t="s">
        <v>2695</v>
      </c>
      <c r="AA386" t="s">
        <v>151</v>
      </c>
      <c r="AB386" s="12" t="s">
        <v>2696</v>
      </c>
      <c r="AC386" t="s">
        <v>424</v>
      </c>
      <c r="AD386" s="5">
        <v>9.9999999999999998E-17</v>
      </c>
      <c r="AE386" t="s">
        <v>5</v>
      </c>
      <c r="AF386">
        <v>0.99999998999999995</v>
      </c>
      <c r="AG386" t="s">
        <v>4</v>
      </c>
      <c r="AH386">
        <v>8.2870099999999992E-3</v>
      </c>
    </row>
    <row r="387" spans="1:34" x14ac:dyDescent="0.25">
      <c r="A387" t="str">
        <f t="shared" si="6"/>
        <v>feynman_III_8_54_5390</v>
      </c>
      <c r="B387" t="s">
        <v>63</v>
      </c>
      <c r="C387" t="s">
        <v>143</v>
      </c>
      <c r="D387">
        <v>3600</v>
      </c>
      <c r="E387" t="s">
        <v>144</v>
      </c>
      <c r="F387">
        <v>1000000</v>
      </c>
      <c r="G387" t="s">
        <v>145</v>
      </c>
      <c r="H387">
        <v>5390</v>
      </c>
      <c r="I387" t="s">
        <v>146</v>
      </c>
      <c r="J387">
        <v>1E-3</v>
      </c>
      <c r="K387" t="s">
        <v>3</v>
      </c>
      <c r="L387">
        <v>0.96997489999999997</v>
      </c>
      <c r="M387" t="s">
        <v>2</v>
      </c>
      <c r="N387">
        <v>6.11376E-2</v>
      </c>
      <c r="O387" t="s">
        <v>6</v>
      </c>
      <c r="P387">
        <v>34</v>
      </c>
      <c r="Q387" t="s">
        <v>0</v>
      </c>
      <c r="R387">
        <v>3602.4</v>
      </c>
      <c r="S387" t="s">
        <v>141</v>
      </c>
      <c r="T387">
        <v>9</v>
      </c>
      <c r="U387" t="s">
        <v>142</v>
      </c>
      <c r="V387">
        <v>153</v>
      </c>
      <c r="W387" t="s">
        <v>140</v>
      </c>
      <c r="X387">
        <v>475956</v>
      </c>
      <c r="Y387" t="s">
        <v>1</v>
      </c>
      <c r="Z387" t="s">
        <v>2697</v>
      </c>
      <c r="AA387" t="s">
        <v>151</v>
      </c>
      <c r="AB387" s="12" t="s">
        <v>2698</v>
      </c>
      <c r="AC387" t="s">
        <v>424</v>
      </c>
      <c r="AD387" s="5">
        <v>9.9999999999999998E-17</v>
      </c>
      <c r="AE387" t="s">
        <v>5</v>
      </c>
      <c r="AF387">
        <v>0.97088101999999998</v>
      </c>
      <c r="AG387" t="s">
        <v>4</v>
      </c>
      <c r="AH387">
        <v>6.062675E-2</v>
      </c>
    </row>
    <row r="388" spans="1:34" x14ac:dyDescent="0.25">
      <c r="A388" t="str">
        <f t="shared" si="6"/>
        <v>feynman_test_9_860</v>
      </c>
      <c r="B388" t="s">
        <v>125</v>
      </c>
      <c r="C388" t="s">
        <v>143</v>
      </c>
      <c r="D388">
        <v>3600</v>
      </c>
      <c r="E388" t="s">
        <v>144</v>
      </c>
      <c r="F388">
        <v>1000000</v>
      </c>
      <c r="G388" t="s">
        <v>145</v>
      </c>
      <c r="H388">
        <v>860</v>
      </c>
      <c r="I388" t="s">
        <v>146</v>
      </c>
      <c r="J388">
        <v>1E-3</v>
      </c>
      <c r="K388" t="s">
        <v>3</v>
      </c>
      <c r="L388">
        <v>1</v>
      </c>
      <c r="M388" t="s">
        <v>2</v>
      </c>
      <c r="N388">
        <v>0</v>
      </c>
      <c r="O388" t="s">
        <v>6</v>
      </c>
      <c r="P388">
        <v>39</v>
      </c>
      <c r="Q388" t="s">
        <v>0</v>
      </c>
      <c r="R388">
        <v>1670.2</v>
      </c>
      <c r="S388" t="s">
        <v>141</v>
      </c>
      <c r="T388">
        <v>1</v>
      </c>
      <c r="U388" t="s">
        <v>142</v>
      </c>
      <c r="V388">
        <v>21</v>
      </c>
      <c r="W388" t="s">
        <v>140</v>
      </c>
      <c r="X388">
        <v>135688</v>
      </c>
      <c r="Y388" t="s">
        <v>1</v>
      </c>
      <c r="Z388" t="s">
        <v>2699</v>
      </c>
      <c r="AA388" t="s">
        <v>151</v>
      </c>
      <c r="AB388" s="12" t="s">
        <v>2700</v>
      </c>
      <c r="AC388" t="s">
        <v>424</v>
      </c>
      <c r="AD388" s="5">
        <v>9.9999999999999998E-17</v>
      </c>
      <c r="AE388" t="s">
        <v>5</v>
      </c>
      <c r="AF388">
        <v>1</v>
      </c>
      <c r="AG388" t="s">
        <v>4</v>
      </c>
      <c r="AH388">
        <v>0</v>
      </c>
    </row>
    <row r="389" spans="1:34" x14ac:dyDescent="0.25">
      <c r="A389" t="str">
        <f t="shared" si="6"/>
        <v>feynman_I_12_1_5390</v>
      </c>
      <c r="B389" t="s">
        <v>26</v>
      </c>
      <c r="C389" t="s">
        <v>143</v>
      </c>
      <c r="D389">
        <v>3600</v>
      </c>
      <c r="E389" t="s">
        <v>144</v>
      </c>
      <c r="F389">
        <v>1000000</v>
      </c>
      <c r="G389" t="s">
        <v>145</v>
      </c>
      <c r="H389">
        <v>5390</v>
      </c>
      <c r="I389" t="s">
        <v>146</v>
      </c>
      <c r="J389">
        <v>1E-3</v>
      </c>
      <c r="K389" t="s">
        <v>3</v>
      </c>
      <c r="L389">
        <v>1</v>
      </c>
      <c r="M389" t="s">
        <v>2</v>
      </c>
      <c r="N389">
        <v>0</v>
      </c>
      <c r="O389" t="s">
        <v>6</v>
      </c>
      <c r="P389">
        <v>3</v>
      </c>
      <c r="Q389" t="s">
        <v>0</v>
      </c>
      <c r="R389">
        <v>2.6</v>
      </c>
      <c r="S389" t="s">
        <v>141</v>
      </c>
      <c r="T389">
        <v>1</v>
      </c>
      <c r="U389" t="s">
        <v>142</v>
      </c>
      <c r="V389">
        <v>2</v>
      </c>
      <c r="W389" t="s">
        <v>140</v>
      </c>
      <c r="X389">
        <v>519</v>
      </c>
      <c r="Y389" t="s">
        <v>1</v>
      </c>
      <c r="Z389" t="s">
        <v>2335</v>
      </c>
      <c r="AA389" t="s">
        <v>151</v>
      </c>
      <c r="AB389" s="12" t="s">
        <v>405</v>
      </c>
      <c r="AC389" t="s">
        <v>424</v>
      </c>
      <c r="AD389" s="5">
        <v>9.9999999999999998E-17</v>
      </c>
      <c r="AE389" t="s">
        <v>5</v>
      </c>
      <c r="AF389">
        <v>1</v>
      </c>
      <c r="AG389" t="s">
        <v>4</v>
      </c>
      <c r="AH389">
        <v>0</v>
      </c>
    </row>
    <row r="390" spans="1:34" x14ac:dyDescent="0.25">
      <c r="A390" t="str">
        <f t="shared" si="6"/>
        <v>feynman_II_3_24_5390</v>
      </c>
      <c r="B390" t="s">
        <v>35</v>
      </c>
      <c r="C390" t="s">
        <v>143</v>
      </c>
      <c r="D390">
        <v>3600</v>
      </c>
      <c r="E390" t="s">
        <v>144</v>
      </c>
      <c r="F390">
        <v>1000000</v>
      </c>
      <c r="G390" t="s">
        <v>145</v>
      </c>
      <c r="H390">
        <v>5390</v>
      </c>
      <c r="I390" t="s">
        <v>146</v>
      </c>
      <c r="J390">
        <v>1E-3</v>
      </c>
      <c r="K390" t="s">
        <v>3</v>
      </c>
      <c r="L390">
        <v>1</v>
      </c>
      <c r="M390" t="s">
        <v>2</v>
      </c>
      <c r="N390">
        <v>0</v>
      </c>
      <c r="O390" t="s">
        <v>6</v>
      </c>
      <c r="P390">
        <v>6</v>
      </c>
      <c r="Q390" t="s">
        <v>0</v>
      </c>
      <c r="R390">
        <v>8.1999999999999993</v>
      </c>
      <c r="S390" t="s">
        <v>141</v>
      </c>
      <c r="T390">
        <v>1</v>
      </c>
      <c r="U390" t="s">
        <v>142</v>
      </c>
      <c r="V390">
        <v>3</v>
      </c>
      <c r="W390" t="s">
        <v>140</v>
      </c>
      <c r="X390">
        <v>1659</v>
      </c>
      <c r="Y390" t="s">
        <v>1</v>
      </c>
      <c r="Z390" t="s">
        <v>2344</v>
      </c>
      <c r="AA390" t="s">
        <v>151</v>
      </c>
      <c r="AB390" s="12" t="s">
        <v>2345</v>
      </c>
      <c r="AC390" t="s">
        <v>424</v>
      </c>
      <c r="AD390" s="5">
        <v>9.9999999999999998E-17</v>
      </c>
      <c r="AE390" t="s">
        <v>5</v>
      </c>
      <c r="AF390">
        <v>1</v>
      </c>
      <c r="AG390" t="s">
        <v>4</v>
      </c>
      <c r="AH390">
        <v>0</v>
      </c>
    </row>
    <row r="391" spans="1:34" x14ac:dyDescent="0.25">
      <c r="A391" t="str">
        <f t="shared" si="6"/>
        <v>feynman_II_38_3_5390</v>
      </c>
      <c r="B391" t="s">
        <v>90</v>
      </c>
      <c r="C391" t="s">
        <v>143</v>
      </c>
      <c r="D391">
        <v>3600</v>
      </c>
      <c r="E391" t="s">
        <v>144</v>
      </c>
      <c r="F391">
        <v>1000000</v>
      </c>
      <c r="G391" t="s">
        <v>145</v>
      </c>
      <c r="H391">
        <v>5390</v>
      </c>
      <c r="I391" t="s">
        <v>146</v>
      </c>
      <c r="J391">
        <v>1E-3</v>
      </c>
      <c r="K391" t="s">
        <v>3</v>
      </c>
      <c r="L391">
        <v>1</v>
      </c>
      <c r="M391" t="s">
        <v>2</v>
      </c>
      <c r="N391">
        <v>0</v>
      </c>
      <c r="O391" t="s">
        <v>6</v>
      </c>
      <c r="P391">
        <v>7</v>
      </c>
      <c r="Q391" t="s">
        <v>0</v>
      </c>
      <c r="R391">
        <v>12.2</v>
      </c>
      <c r="S391" t="s">
        <v>141</v>
      </c>
      <c r="T391">
        <v>1</v>
      </c>
      <c r="U391" t="s">
        <v>142</v>
      </c>
      <c r="V391">
        <v>4</v>
      </c>
      <c r="W391" t="s">
        <v>140</v>
      </c>
      <c r="X391">
        <v>2582</v>
      </c>
      <c r="Y391" t="s">
        <v>1</v>
      </c>
      <c r="Z391" t="s">
        <v>495</v>
      </c>
      <c r="AA391" t="s">
        <v>151</v>
      </c>
      <c r="AB391" s="12" t="s">
        <v>413</v>
      </c>
      <c r="AC391" t="s">
        <v>424</v>
      </c>
      <c r="AD391" s="5">
        <v>9.9999999999999998E-17</v>
      </c>
      <c r="AE391" t="s">
        <v>5</v>
      </c>
      <c r="AF391">
        <v>1</v>
      </c>
      <c r="AG391" t="s">
        <v>4</v>
      </c>
      <c r="AH391">
        <v>0</v>
      </c>
    </row>
    <row r="392" spans="1:34" x14ac:dyDescent="0.25">
      <c r="A392" t="str">
        <f t="shared" si="6"/>
        <v>feynman_III_15_14_5390</v>
      </c>
      <c r="B392" t="s">
        <v>73</v>
      </c>
      <c r="C392" t="s">
        <v>143</v>
      </c>
      <c r="D392">
        <v>3600</v>
      </c>
      <c r="E392" t="s">
        <v>144</v>
      </c>
      <c r="F392">
        <v>1000000</v>
      </c>
      <c r="G392" t="s">
        <v>145</v>
      </c>
      <c r="H392">
        <v>5390</v>
      </c>
      <c r="I392" t="s">
        <v>146</v>
      </c>
      <c r="J392">
        <v>1E-3</v>
      </c>
      <c r="K392" t="s">
        <v>3</v>
      </c>
      <c r="L392">
        <v>1</v>
      </c>
      <c r="M392" t="s">
        <v>2</v>
      </c>
      <c r="N392">
        <v>0</v>
      </c>
      <c r="O392" t="s">
        <v>6</v>
      </c>
      <c r="P392">
        <v>11</v>
      </c>
      <c r="Q392" t="s">
        <v>0</v>
      </c>
      <c r="R392">
        <v>17.899999999999999</v>
      </c>
      <c r="S392" t="s">
        <v>141</v>
      </c>
      <c r="T392">
        <v>1</v>
      </c>
      <c r="U392" t="s">
        <v>142</v>
      </c>
      <c r="V392">
        <v>5</v>
      </c>
      <c r="W392" t="s">
        <v>140</v>
      </c>
      <c r="X392">
        <v>3635</v>
      </c>
      <c r="Y392" t="s">
        <v>1</v>
      </c>
      <c r="Z392" t="s">
        <v>2361</v>
      </c>
      <c r="AA392" t="s">
        <v>151</v>
      </c>
      <c r="AB392" s="12" t="s">
        <v>2362</v>
      </c>
      <c r="AC392" t="s">
        <v>424</v>
      </c>
      <c r="AD392" s="5">
        <v>9.9999999999999998E-17</v>
      </c>
      <c r="AE392" t="s">
        <v>5</v>
      </c>
      <c r="AF392">
        <v>1</v>
      </c>
      <c r="AG392" t="s">
        <v>4</v>
      </c>
      <c r="AH392">
        <v>0</v>
      </c>
    </row>
    <row r="393" spans="1:34" x14ac:dyDescent="0.25">
      <c r="A393" t="str">
        <f t="shared" si="6"/>
        <v>feynman_III_10_19_860</v>
      </c>
      <c r="B393" t="s">
        <v>92</v>
      </c>
      <c r="C393" t="s">
        <v>143</v>
      </c>
      <c r="D393">
        <v>3600</v>
      </c>
      <c r="E393" t="s">
        <v>144</v>
      </c>
      <c r="F393">
        <v>1000000</v>
      </c>
      <c r="G393" t="s">
        <v>145</v>
      </c>
      <c r="H393">
        <v>860</v>
      </c>
      <c r="I393" t="s">
        <v>146</v>
      </c>
      <c r="J393">
        <v>1E-3</v>
      </c>
      <c r="K393" t="s">
        <v>3</v>
      </c>
      <c r="L393">
        <v>0.99991980000000003</v>
      </c>
      <c r="M393" t="s">
        <v>2</v>
      </c>
      <c r="N393">
        <v>6.5067100000000003E-2</v>
      </c>
      <c r="O393" t="s">
        <v>6</v>
      </c>
      <c r="P393">
        <v>37</v>
      </c>
      <c r="Q393" t="s">
        <v>0</v>
      </c>
      <c r="R393">
        <v>3601.4</v>
      </c>
      <c r="S393" t="s">
        <v>141</v>
      </c>
      <c r="T393">
        <v>8</v>
      </c>
      <c r="U393" t="s">
        <v>142</v>
      </c>
      <c r="V393">
        <v>125</v>
      </c>
      <c r="W393" t="s">
        <v>140</v>
      </c>
      <c r="X393">
        <v>397755</v>
      </c>
      <c r="Y393" t="s">
        <v>1</v>
      </c>
      <c r="Z393" t="s">
        <v>2701</v>
      </c>
      <c r="AA393" t="s">
        <v>151</v>
      </c>
      <c r="AB393" s="12" t="s">
        <v>2702</v>
      </c>
      <c r="AC393" t="s">
        <v>424</v>
      </c>
      <c r="AD393" s="5">
        <v>9.9999999999999998E-17</v>
      </c>
      <c r="AE393" t="s">
        <v>5</v>
      </c>
      <c r="AF393">
        <v>0.99992159999999997</v>
      </c>
      <c r="AG393" t="s">
        <v>4</v>
      </c>
      <c r="AH393">
        <v>6.4398670000000005E-2</v>
      </c>
    </row>
    <row r="394" spans="1:34" x14ac:dyDescent="0.25">
      <c r="A394" t="str">
        <f t="shared" si="6"/>
        <v>feynman_I_12_11_5390</v>
      </c>
      <c r="B394" t="s">
        <v>119</v>
      </c>
      <c r="C394" t="s">
        <v>143</v>
      </c>
      <c r="D394">
        <v>3600</v>
      </c>
      <c r="E394" t="s">
        <v>144</v>
      </c>
      <c r="F394">
        <v>1000000</v>
      </c>
      <c r="G394" t="s">
        <v>145</v>
      </c>
      <c r="H394">
        <v>5390</v>
      </c>
      <c r="I394" t="s">
        <v>146</v>
      </c>
      <c r="J394">
        <v>1E-3</v>
      </c>
      <c r="K394" t="s">
        <v>3</v>
      </c>
      <c r="L394">
        <v>1</v>
      </c>
      <c r="M394" t="s">
        <v>2</v>
      </c>
      <c r="N394">
        <v>0</v>
      </c>
      <c r="O394" t="s">
        <v>6</v>
      </c>
      <c r="P394">
        <v>9</v>
      </c>
      <c r="Q394" t="s">
        <v>0</v>
      </c>
      <c r="R394">
        <v>39.9</v>
      </c>
      <c r="S394" t="s">
        <v>141</v>
      </c>
      <c r="T394">
        <v>1</v>
      </c>
      <c r="U394" t="s">
        <v>142</v>
      </c>
      <c r="V394">
        <v>7</v>
      </c>
      <c r="W394" t="s">
        <v>140</v>
      </c>
      <c r="X394">
        <v>7326</v>
      </c>
      <c r="Y394" t="s">
        <v>1</v>
      </c>
      <c r="Z394" t="s">
        <v>2373</v>
      </c>
      <c r="AA394" t="s">
        <v>151</v>
      </c>
      <c r="AB394" s="12" t="s">
        <v>2295</v>
      </c>
      <c r="AC394" t="s">
        <v>424</v>
      </c>
      <c r="AD394" s="5">
        <v>9.9999999999999998E-17</v>
      </c>
      <c r="AE394" t="s">
        <v>5</v>
      </c>
      <c r="AF394">
        <v>1</v>
      </c>
      <c r="AG394" t="s">
        <v>4</v>
      </c>
      <c r="AH394">
        <v>0</v>
      </c>
    </row>
    <row r="395" spans="1:34" x14ac:dyDescent="0.25">
      <c r="A395" t="str">
        <f t="shared" si="6"/>
        <v>feynman_I_24_6_5390</v>
      </c>
      <c r="B395" t="s">
        <v>95</v>
      </c>
      <c r="C395" t="s">
        <v>143</v>
      </c>
      <c r="D395">
        <v>3600</v>
      </c>
      <c r="E395" t="s">
        <v>144</v>
      </c>
      <c r="F395">
        <v>1000000</v>
      </c>
      <c r="G395" t="s">
        <v>145</v>
      </c>
      <c r="H395">
        <v>5390</v>
      </c>
      <c r="I395" t="s">
        <v>146</v>
      </c>
      <c r="J395">
        <v>1E-3</v>
      </c>
      <c r="K395" t="s">
        <v>3</v>
      </c>
      <c r="L395">
        <v>1</v>
      </c>
      <c r="M395" t="s">
        <v>2</v>
      </c>
      <c r="N395">
        <v>0</v>
      </c>
      <c r="O395" t="s">
        <v>6</v>
      </c>
      <c r="P395">
        <v>22</v>
      </c>
      <c r="Q395" t="s">
        <v>0</v>
      </c>
      <c r="R395">
        <v>93.7</v>
      </c>
      <c r="S395" t="s">
        <v>141</v>
      </c>
      <c r="T395">
        <v>1</v>
      </c>
      <c r="U395" t="s">
        <v>142</v>
      </c>
      <c r="V395">
        <v>9</v>
      </c>
      <c r="W395" t="s">
        <v>140</v>
      </c>
      <c r="X395">
        <v>14146</v>
      </c>
      <c r="Y395" t="s">
        <v>1</v>
      </c>
      <c r="Z395" t="s">
        <v>2703</v>
      </c>
      <c r="AA395" t="s">
        <v>151</v>
      </c>
      <c r="AB395" s="12" t="s">
        <v>2704</v>
      </c>
      <c r="AC395" t="s">
        <v>424</v>
      </c>
      <c r="AD395" s="5">
        <v>9.9999999999999998E-17</v>
      </c>
      <c r="AE395" t="s">
        <v>5</v>
      </c>
      <c r="AF395">
        <v>1</v>
      </c>
      <c r="AG395" t="s">
        <v>4</v>
      </c>
      <c r="AH395">
        <v>0</v>
      </c>
    </row>
    <row r="396" spans="1:34" x14ac:dyDescent="0.25">
      <c r="A396" t="str">
        <f t="shared" si="6"/>
        <v>feynman_III_4_33_860</v>
      </c>
      <c r="B396" t="s">
        <v>85</v>
      </c>
      <c r="C396" t="s">
        <v>143</v>
      </c>
      <c r="D396">
        <v>3600</v>
      </c>
      <c r="E396" t="s">
        <v>144</v>
      </c>
      <c r="F396">
        <v>1000000</v>
      </c>
      <c r="G396" t="s">
        <v>145</v>
      </c>
      <c r="H396">
        <v>860</v>
      </c>
      <c r="I396" t="s">
        <v>146</v>
      </c>
      <c r="J396">
        <v>1E-3</v>
      </c>
      <c r="K396" t="s">
        <v>3</v>
      </c>
      <c r="L396">
        <v>0.99999830000000001</v>
      </c>
      <c r="M396" t="s">
        <v>2</v>
      </c>
      <c r="N396">
        <v>6.6991999999999998E-3</v>
      </c>
      <c r="O396" t="s">
        <v>6</v>
      </c>
      <c r="P396">
        <v>22</v>
      </c>
      <c r="Q396" t="s">
        <v>0</v>
      </c>
      <c r="R396">
        <v>3600.9</v>
      </c>
      <c r="S396" t="s">
        <v>141</v>
      </c>
      <c r="T396">
        <v>10</v>
      </c>
      <c r="U396" t="s">
        <v>142</v>
      </c>
      <c r="V396">
        <v>549</v>
      </c>
      <c r="W396" t="s">
        <v>140</v>
      </c>
      <c r="X396">
        <v>592128</v>
      </c>
      <c r="Y396" t="s">
        <v>1</v>
      </c>
      <c r="Z396" t="s">
        <v>2705</v>
      </c>
      <c r="AA396" t="s">
        <v>151</v>
      </c>
      <c r="AB396" s="12" t="s">
        <v>2706</v>
      </c>
      <c r="AC396" t="s">
        <v>424</v>
      </c>
      <c r="AD396" s="5">
        <v>9.9999999999999998E-17</v>
      </c>
      <c r="AE396" t="s">
        <v>5</v>
      </c>
      <c r="AF396">
        <v>0.99999821</v>
      </c>
      <c r="AG396" t="s">
        <v>4</v>
      </c>
      <c r="AH396">
        <v>6.8544499999999998E-3</v>
      </c>
    </row>
    <row r="397" spans="1:34" x14ac:dyDescent="0.25">
      <c r="A397" t="str">
        <f t="shared" si="6"/>
        <v>strogatz_glider1_5390</v>
      </c>
      <c r="B397" t="s">
        <v>14</v>
      </c>
      <c r="C397" t="s">
        <v>143</v>
      </c>
      <c r="D397">
        <v>3600</v>
      </c>
      <c r="E397" t="s">
        <v>144</v>
      </c>
      <c r="F397">
        <v>1000000</v>
      </c>
      <c r="G397" t="s">
        <v>145</v>
      </c>
      <c r="H397">
        <v>5390</v>
      </c>
      <c r="I397" t="s">
        <v>146</v>
      </c>
      <c r="J397">
        <v>1E-3</v>
      </c>
      <c r="K397" t="s">
        <v>3</v>
      </c>
      <c r="L397">
        <v>1</v>
      </c>
      <c r="M397" t="s">
        <v>2</v>
      </c>
      <c r="N397">
        <v>0</v>
      </c>
      <c r="O397" t="s">
        <v>6</v>
      </c>
      <c r="P397">
        <v>10</v>
      </c>
      <c r="Q397" t="s">
        <v>0</v>
      </c>
      <c r="R397">
        <v>18.600000000000001</v>
      </c>
      <c r="S397" t="s">
        <v>141</v>
      </c>
      <c r="T397">
        <v>2</v>
      </c>
      <c r="U397" t="s">
        <v>142</v>
      </c>
      <c r="V397">
        <v>12</v>
      </c>
      <c r="W397" t="s">
        <v>140</v>
      </c>
      <c r="X397">
        <v>10506</v>
      </c>
      <c r="Y397" t="s">
        <v>1</v>
      </c>
      <c r="Z397" t="s">
        <v>2338</v>
      </c>
      <c r="AA397" t="s">
        <v>151</v>
      </c>
      <c r="AB397" s="12" t="s">
        <v>2289</v>
      </c>
      <c r="AC397" t="s">
        <v>424</v>
      </c>
      <c r="AD397" s="5">
        <v>9.9999999999999998E-17</v>
      </c>
      <c r="AE397" t="s">
        <v>5</v>
      </c>
      <c r="AF397">
        <v>1</v>
      </c>
      <c r="AG397" t="s">
        <v>4</v>
      </c>
      <c r="AH397">
        <v>0</v>
      </c>
    </row>
    <row r="398" spans="1:34" x14ac:dyDescent="0.25">
      <c r="A398" t="str">
        <f t="shared" si="6"/>
        <v>feynman_I_14_3_5390</v>
      </c>
      <c r="B398" t="s">
        <v>62</v>
      </c>
      <c r="C398" t="s">
        <v>143</v>
      </c>
      <c r="D398">
        <v>3600</v>
      </c>
      <c r="E398" t="s">
        <v>144</v>
      </c>
      <c r="F398">
        <v>1000000</v>
      </c>
      <c r="G398" t="s">
        <v>145</v>
      </c>
      <c r="H398">
        <v>5390</v>
      </c>
      <c r="I398" t="s">
        <v>146</v>
      </c>
      <c r="J398">
        <v>1E-3</v>
      </c>
      <c r="K398" t="s">
        <v>3</v>
      </c>
      <c r="L398">
        <v>1</v>
      </c>
      <c r="M398" t="s">
        <v>2</v>
      </c>
      <c r="N398">
        <v>0</v>
      </c>
      <c r="O398" t="s">
        <v>6</v>
      </c>
      <c r="P398">
        <v>4</v>
      </c>
      <c r="Q398" t="s">
        <v>0</v>
      </c>
      <c r="R398">
        <v>5.0999999999999996</v>
      </c>
      <c r="S398" t="s">
        <v>141</v>
      </c>
      <c r="T398">
        <v>1</v>
      </c>
      <c r="U398" t="s">
        <v>142</v>
      </c>
      <c r="V398">
        <v>3</v>
      </c>
      <c r="W398" t="s">
        <v>140</v>
      </c>
      <c r="X398">
        <v>1133</v>
      </c>
      <c r="Y398" t="s">
        <v>1</v>
      </c>
      <c r="Z398" t="s">
        <v>2341</v>
      </c>
      <c r="AA398" t="s">
        <v>151</v>
      </c>
      <c r="AB398" s="12" t="s">
        <v>409</v>
      </c>
      <c r="AC398" t="s">
        <v>424</v>
      </c>
      <c r="AD398" s="5">
        <v>9.9999999999999998E-17</v>
      </c>
      <c r="AE398" t="s">
        <v>5</v>
      </c>
      <c r="AF398">
        <v>1</v>
      </c>
      <c r="AG398" t="s">
        <v>4</v>
      </c>
      <c r="AH398">
        <v>0</v>
      </c>
    </row>
    <row r="399" spans="1:34" x14ac:dyDescent="0.25">
      <c r="A399" t="str">
        <f t="shared" si="6"/>
        <v>feynman_I_47_23_5390</v>
      </c>
      <c r="B399" t="s">
        <v>43</v>
      </c>
      <c r="C399" t="s">
        <v>143</v>
      </c>
      <c r="D399">
        <v>3600</v>
      </c>
      <c r="E399" t="s">
        <v>144</v>
      </c>
      <c r="F399">
        <v>1000000</v>
      </c>
      <c r="G399" t="s">
        <v>145</v>
      </c>
      <c r="H399">
        <v>5390</v>
      </c>
      <c r="I399" t="s">
        <v>146</v>
      </c>
      <c r="J399">
        <v>1E-3</v>
      </c>
      <c r="K399" t="s">
        <v>3</v>
      </c>
      <c r="L399">
        <v>1</v>
      </c>
      <c r="M399" t="s">
        <v>2</v>
      </c>
      <c r="N399">
        <v>0</v>
      </c>
      <c r="O399" t="s">
        <v>6</v>
      </c>
      <c r="P399">
        <v>8</v>
      </c>
      <c r="Q399" t="s">
        <v>0</v>
      </c>
      <c r="R399">
        <v>12.1</v>
      </c>
      <c r="S399" t="s">
        <v>141</v>
      </c>
      <c r="T399">
        <v>1</v>
      </c>
      <c r="U399" t="s">
        <v>142</v>
      </c>
      <c r="V399">
        <v>4</v>
      </c>
      <c r="W399" t="s">
        <v>140</v>
      </c>
      <c r="X399">
        <v>2421</v>
      </c>
      <c r="Y399" t="s">
        <v>1</v>
      </c>
      <c r="Z399" t="s">
        <v>2356</v>
      </c>
      <c r="AA399" t="s">
        <v>151</v>
      </c>
      <c r="AB399" s="12" t="s">
        <v>411</v>
      </c>
      <c r="AC399" t="s">
        <v>424</v>
      </c>
      <c r="AD399" s="5">
        <v>9.9999999999999998E-17</v>
      </c>
      <c r="AE399" t="s">
        <v>5</v>
      </c>
      <c r="AF399">
        <v>1</v>
      </c>
      <c r="AG399" t="s">
        <v>4</v>
      </c>
      <c r="AH399">
        <v>0</v>
      </c>
    </row>
    <row r="400" spans="1:34" x14ac:dyDescent="0.25">
      <c r="A400" t="str">
        <f t="shared" si="6"/>
        <v>feynman_I_39_11_5390</v>
      </c>
      <c r="B400" t="s">
        <v>42</v>
      </c>
      <c r="C400" t="s">
        <v>143</v>
      </c>
      <c r="D400">
        <v>3600</v>
      </c>
      <c r="E400" t="s">
        <v>144</v>
      </c>
      <c r="F400">
        <v>1000000</v>
      </c>
      <c r="G400" t="s">
        <v>145</v>
      </c>
      <c r="H400">
        <v>5390</v>
      </c>
      <c r="I400" t="s">
        <v>146</v>
      </c>
      <c r="J400">
        <v>1E-3</v>
      </c>
      <c r="K400" t="s">
        <v>3</v>
      </c>
      <c r="L400">
        <v>1</v>
      </c>
      <c r="M400" t="s">
        <v>2</v>
      </c>
      <c r="N400">
        <v>0</v>
      </c>
      <c r="O400" t="s">
        <v>6</v>
      </c>
      <c r="P400">
        <v>11</v>
      </c>
      <c r="Q400" t="s">
        <v>0</v>
      </c>
      <c r="R400">
        <v>18.5</v>
      </c>
      <c r="S400" t="s">
        <v>141</v>
      </c>
      <c r="T400">
        <v>1</v>
      </c>
      <c r="U400" t="s">
        <v>142</v>
      </c>
      <c r="V400">
        <v>4</v>
      </c>
      <c r="W400" t="s">
        <v>140</v>
      </c>
      <c r="X400">
        <v>3458</v>
      </c>
      <c r="Y400" t="s">
        <v>1</v>
      </c>
      <c r="Z400" t="s">
        <v>403</v>
      </c>
      <c r="AA400" t="s">
        <v>151</v>
      </c>
      <c r="AB400" s="12" t="s">
        <v>3435</v>
      </c>
      <c r="AC400" t="s">
        <v>424</v>
      </c>
      <c r="AD400" s="5">
        <v>9.9999999999999998E-17</v>
      </c>
      <c r="AE400" t="s">
        <v>5</v>
      </c>
      <c r="AF400">
        <v>1</v>
      </c>
      <c r="AG400" t="s">
        <v>4</v>
      </c>
      <c r="AH400">
        <v>0</v>
      </c>
    </row>
    <row r="401" spans="1:34" x14ac:dyDescent="0.25">
      <c r="A401" t="str">
        <f t="shared" si="6"/>
        <v>feynman_I_11_19_5390</v>
      </c>
      <c r="B401" t="s">
        <v>127</v>
      </c>
      <c r="C401" t="s">
        <v>143</v>
      </c>
      <c r="D401">
        <v>3600</v>
      </c>
      <c r="E401" t="s">
        <v>144</v>
      </c>
      <c r="F401">
        <v>1000000</v>
      </c>
      <c r="G401" t="s">
        <v>145</v>
      </c>
      <c r="H401">
        <v>5390</v>
      </c>
      <c r="I401" t="s">
        <v>146</v>
      </c>
      <c r="J401">
        <v>1E-3</v>
      </c>
      <c r="K401" t="s">
        <v>3</v>
      </c>
      <c r="L401">
        <v>1</v>
      </c>
      <c r="M401" t="s">
        <v>2</v>
      </c>
      <c r="N401">
        <v>0</v>
      </c>
      <c r="O401" t="s">
        <v>6</v>
      </c>
      <c r="P401">
        <v>10</v>
      </c>
      <c r="Q401" t="s">
        <v>0</v>
      </c>
      <c r="R401">
        <v>32.799999999999997</v>
      </c>
      <c r="S401" t="s">
        <v>141</v>
      </c>
      <c r="T401">
        <v>1</v>
      </c>
      <c r="U401" t="s">
        <v>142</v>
      </c>
      <c r="V401">
        <v>6</v>
      </c>
      <c r="W401" t="s">
        <v>140</v>
      </c>
      <c r="X401">
        <v>5972</v>
      </c>
      <c r="Y401" t="s">
        <v>1</v>
      </c>
      <c r="Z401" t="s">
        <v>2371</v>
      </c>
      <c r="AA401" t="s">
        <v>151</v>
      </c>
      <c r="AB401" s="12" t="s">
        <v>2293</v>
      </c>
      <c r="AC401" t="s">
        <v>424</v>
      </c>
      <c r="AD401" s="5">
        <v>9.9999999999999998E-17</v>
      </c>
      <c r="AE401" t="s">
        <v>5</v>
      </c>
      <c r="AF401">
        <v>1</v>
      </c>
      <c r="AG401" t="s">
        <v>4</v>
      </c>
      <c r="AH401">
        <v>0</v>
      </c>
    </row>
    <row r="402" spans="1:34" x14ac:dyDescent="0.25">
      <c r="A402" t="str">
        <f t="shared" si="6"/>
        <v>strogatz_lv2_5390</v>
      </c>
      <c r="B402" t="s">
        <v>16</v>
      </c>
      <c r="C402" t="s">
        <v>143</v>
      </c>
      <c r="D402">
        <v>3600</v>
      </c>
      <c r="E402" t="s">
        <v>144</v>
      </c>
      <c r="F402">
        <v>1000000</v>
      </c>
      <c r="G402" t="s">
        <v>145</v>
      </c>
      <c r="H402">
        <v>5390</v>
      </c>
      <c r="I402" t="s">
        <v>146</v>
      </c>
      <c r="J402">
        <v>1E-3</v>
      </c>
      <c r="K402" t="s">
        <v>3</v>
      </c>
      <c r="L402">
        <v>1</v>
      </c>
      <c r="M402" t="s">
        <v>2</v>
      </c>
      <c r="N402">
        <v>0</v>
      </c>
      <c r="O402" t="s">
        <v>6</v>
      </c>
      <c r="P402">
        <v>13</v>
      </c>
      <c r="Q402" t="s">
        <v>0</v>
      </c>
      <c r="R402">
        <v>4.4000000000000004</v>
      </c>
      <c r="S402" t="s">
        <v>141</v>
      </c>
      <c r="T402">
        <v>1</v>
      </c>
      <c r="U402" t="s">
        <v>142</v>
      </c>
      <c r="V402">
        <v>4</v>
      </c>
      <c r="W402" t="s">
        <v>140</v>
      </c>
      <c r="X402">
        <v>2428</v>
      </c>
      <c r="Y402" t="s">
        <v>1</v>
      </c>
      <c r="Z402" t="s">
        <v>2372</v>
      </c>
      <c r="AA402" t="s">
        <v>151</v>
      </c>
      <c r="AB402" s="12" t="s">
        <v>2294</v>
      </c>
      <c r="AC402" t="s">
        <v>424</v>
      </c>
      <c r="AD402" s="5">
        <v>9.9999999999999998E-17</v>
      </c>
      <c r="AE402" t="s">
        <v>5</v>
      </c>
      <c r="AF402">
        <v>1</v>
      </c>
      <c r="AG402" t="s">
        <v>4</v>
      </c>
      <c r="AH402">
        <v>0</v>
      </c>
    </row>
    <row r="403" spans="1:34" x14ac:dyDescent="0.25">
      <c r="A403" t="str">
        <f t="shared" si="6"/>
        <v>feynman_test_15_860</v>
      </c>
      <c r="B403" t="s">
        <v>86</v>
      </c>
      <c r="C403" t="s">
        <v>143</v>
      </c>
      <c r="D403">
        <v>3600</v>
      </c>
      <c r="E403" t="s">
        <v>144</v>
      </c>
      <c r="F403">
        <v>1000000</v>
      </c>
      <c r="G403" t="s">
        <v>145</v>
      </c>
      <c r="H403">
        <v>860</v>
      </c>
      <c r="I403" t="s">
        <v>146</v>
      </c>
      <c r="J403">
        <v>1E-3</v>
      </c>
      <c r="K403" t="s">
        <v>3</v>
      </c>
      <c r="L403">
        <v>0.99973920000000005</v>
      </c>
      <c r="M403" t="s">
        <v>2</v>
      </c>
      <c r="N403">
        <v>2.0354400000000002E-2</v>
      </c>
      <c r="O403" t="s">
        <v>6</v>
      </c>
      <c r="P403">
        <v>26</v>
      </c>
      <c r="Q403" t="s">
        <v>0</v>
      </c>
      <c r="R403">
        <v>3600.8</v>
      </c>
      <c r="S403" t="s">
        <v>141</v>
      </c>
      <c r="T403">
        <v>7</v>
      </c>
      <c r="U403" t="s">
        <v>142</v>
      </c>
      <c r="V403">
        <v>307</v>
      </c>
      <c r="W403" t="s">
        <v>140</v>
      </c>
      <c r="X403">
        <v>541243</v>
      </c>
      <c r="Y403" t="s">
        <v>1</v>
      </c>
      <c r="Z403" t="s">
        <v>2707</v>
      </c>
      <c r="AA403" t="s">
        <v>151</v>
      </c>
      <c r="AB403" s="12" t="s">
        <v>2708</v>
      </c>
      <c r="AC403" t="s">
        <v>424</v>
      </c>
      <c r="AD403" s="5">
        <v>9.9999999999999998E-17</v>
      </c>
      <c r="AE403" t="s">
        <v>5</v>
      </c>
      <c r="AF403">
        <v>0.99970645000000002</v>
      </c>
      <c r="AG403" t="s">
        <v>4</v>
      </c>
      <c r="AH403">
        <v>2.1726809999999999E-2</v>
      </c>
    </row>
    <row r="404" spans="1:34" x14ac:dyDescent="0.25">
      <c r="A404" t="str">
        <f t="shared" si="6"/>
        <v>feynman_II_13_17_5390</v>
      </c>
      <c r="B404" t="s">
        <v>102</v>
      </c>
      <c r="C404" t="s">
        <v>143</v>
      </c>
      <c r="D404">
        <v>3600</v>
      </c>
      <c r="E404" t="s">
        <v>144</v>
      </c>
      <c r="F404">
        <v>1000000</v>
      </c>
      <c r="G404" t="s">
        <v>145</v>
      </c>
      <c r="H404">
        <v>5390</v>
      </c>
      <c r="I404" t="s">
        <v>146</v>
      </c>
      <c r="J404">
        <v>1E-3</v>
      </c>
      <c r="K404" t="s">
        <v>3</v>
      </c>
      <c r="L404">
        <v>1</v>
      </c>
      <c r="M404" t="s">
        <v>2</v>
      </c>
      <c r="N404">
        <v>0</v>
      </c>
      <c r="O404" t="s">
        <v>6</v>
      </c>
      <c r="P404">
        <v>12</v>
      </c>
      <c r="Q404" t="s">
        <v>0</v>
      </c>
      <c r="R404">
        <v>540.6</v>
      </c>
      <c r="S404" t="s">
        <v>141</v>
      </c>
      <c r="T404">
        <v>3</v>
      </c>
      <c r="U404" t="s">
        <v>142</v>
      </c>
      <c r="V404">
        <v>85</v>
      </c>
      <c r="W404" t="s">
        <v>140</v>
      </c>
      <c r="X404">
        <v>101493</v>
      </c>
      <c r="Y404" t="s">
        <v>1</v>
      </c>
      <c r="Z404" t="s">
        <v>2383</v>
      </c>
      <c r="AA404" t="s">
        <v>151</v>
      </c>
      <c r="AB404" s="12" t="s">
        <v>2384</v>
      </c>
      <c r="AC404" t="s">
        <v>424</v>
      </c>
      <c r="AD404" s="5">
        <v>9.9999999999999998E-17</v>
      </c>
      <c r="AE404" t="s">
        <v>5</v>
      </c>
      <c r="AF404">
        <v>1</v>
      </c>
      <c r="AG404" t="s">
        <v>4</v>
      </c>
      <c r="AH404">
        <v>0</v>
      </c>
    </row>
    <row r="405" spans="1:34" x14ac:dyDescent="0.25">
      <c r="A405" t="str">
        <f t="shared" si="6"/>
        <v>feynman_I_37_4_5390</v>
      </c>
      <c r="B405" t="s">
        <v>50</v>
      </c>
      <c r="C405" t="s">
        <v>143</v>
      </c>
      <c r="D405">
        <v>3600</v>
      </c>
      <c r="E405" t="s">
        <v>144</v>
      </c>
      <c r="F405">
        <v>1000000</v>
      </c>
      <c r="G405" t="s">
        <v>145</v>
      </c>
      <c r="H405">
        <v>5390</v>
      </c>
      <c r="I405" t="s">
        <v>146</v>
      </c>
      <c r="J405">
        <v>1E-3</v>
      </c>
      <c r="K405" t="s">
        <v>3</v>
      </c>
      <c r="L405">
        <v>1</v>
      </c>
      <c r="M405" t="s">
        <v>2</v>
      </c>
      <c r="N405">
        <v>0</v>
      </c>
      <c r="O405" t="s">
        <v>6</v>
      </c>
      <c r="P405">
        <v>12</v>
      </c>
      <c r="Q405" t="s">
        <v>0</v>
      </c>
      <c r="R405">
        <v>48</v>
      </c>
      <c r="S405" t="s">
        <v>141</v>
      </c>
      <c r="T405">
        <v>1</v>
      </c>
      <c r="U405" t="s">
        <v>142</v>
      </c>
      <c r="V405">
        <v>9</v>
      </c>
      <c r="W405" t="s">
        <v>140</v>
      </c>
      <c r="X405">
        <v>7954</v>
      </c>
      <c r="Y405" t="s">
        <v>1</v>
      </c>
      <c r="Z405" t="s">
        <v>2385</v>
      </c>
      <c r="AA405" t="s">
        <v>151</v>
      </c>
      <c r="AB405" s="12" t="s">
        <v>2302</v>
      </c>
      <c r="AC405" t="s">
        <v>424</v>
      </c>
      <c r="AD405" s="5">
        <v>9.9999999999999998E-17</v>
      </c>
      <c r="AE405" t="s">
        <v>5</v>
      </c>
      <c r="AF405">
        <v>1</v>
      </c>
      <c r="AG405" t="s">
        <v>4</v>
      </c>
      <c r="AH405">
        <v>0</v>
      </c>
    </row>
    <row r="406" spans="1:34" x14ac:dyDescent="0.25">
      <c r="A406" t="str">
        <f t="shared" si="6"/>
        <v>feynman_II_13_23_860</v>
      </c>
      <c r="B406" t="s">
        <v>47</v>
      </c>
      <c r="C406" t="s">
        <v>143</v>
      </c>
      <c r="D406">
        <v>3600</v>
      </c>
      <c r="E406" t="s">
        <v>144</v>
      </c>
      <c r="F406">
        <v>1000000</v>
      </c>
      <c r="G406" t="s">
        <v>145</v>
      </c>
      <c r="H406">
        <v>860</v>
      </c>
      <c r="I406" t="s">
        <v>146</v>
      </c>
      <c r="J406">
        <v>1E-3</v>
      </c>
      <c r="K406" t="s">
        <v>3</v>
      </c>
      <c r="L406">
        <v>0.99997420000000004</v>
      </c>
      <c r="M406" t="s">
        <v>2</v>
      </c>
      <c r="N406">
        <v>6.1675000000000002E-3</v>
      </c>
      <c r="O406" t="s">
        <v>6</v>
      </c>
      <c r="P406">
        <v>15</v>
      </c>
      <c r="Q406" t="s">
        <v>0</v>
      </c>
      <c r="R406">
        <v>3600.2</v>
      </c>
      <c r="S406" t="s">
        <v>141</v>
      </c>
      <c r="T406">
        <v>4</v>
      </c>
      <c r="U406" t="s">
        <v>142</v>
      </c>
      <c r="V406">
        <v>472</v>
      </c>
      <c r="W406" t="s">
        <v>140</v>
      </c>
      <c r="X406">
        <v>573864</v>
      </c>
      <c r="Y406" t="s">
        <v>1</v>
      </c>
      <c r="Z406" t="s">
        <v>2709</v>
      </c>
      <c r="AA406" t="s">
        <v>151</v>
      </c>
      <c r="AB406" s="12" t="s">
        <v>2710</v>
      </c>
      <c r="AC406" t="s">
        <v>424</v>
      </c>
      <c r="AD406" s="5">
        <v>9.9999999999999998E-17</v>
      </c>
      <c r="AE406" t="s">
        <v>5</v>
      </c>
      <c r="AF406">
        <v>0.99997358999999997</v>
      </c>
      <c r="AG406" t="s">
        <v>4</v>
      </c>
      <c r="AH406">
        <v>6.2574099999999997E-3</v>
      </c>
    </row>
    <row r="407" spans="1:34" x14ac:dyDescent="0.25">
      <c r="A407" t="str">
        <f t="shared" si="6"/>
        <v>strogatz_barmag1_5390</v>
      </c>
      <c r="B407" t="s">
        <v>10</v>
      </c>
      <c r="C407" t="s">
        <v>143</v>
      </c>
      <c r="D407">
        <v>3600</v>
      </c>
      <c r="E407" t="s">
        <v>144</v>
      </c>
      <c r="F407">
        <v>1000000</v>
      </c>
      <c r="G407" t="s">
        <v>145</v>
      </c>
      <c r="H407">
        <v>5390</v>
      </c>
      <c r="I407" t="s">
        <v>146</v>
      </c>
      <c r="J407">
        <v>1E-3</v>
      </c>
      <c r="K407" t="s">
        <v>3</v>
      </c>
      <c r="L407">
        <v>0.84933110000000001</v>
      </c>
      <c r="M407" t="s">
        <v>2</v>
      </c>
      <c r="N407">
        <v>8.3005499999999996E-2</v>
      </c>
      <c r="O407" t="s">
        <v>6</v>
      </c>
      <c r="P407">
        <v>23</v>
      </c>
      <c r="Q407" t="s">
        <v>0</v>
      </c>
      <c r="R407">
        <v>1888</v>
      </c>
      <c r="S407" t="s">
        <v>141</v>
      </c>
      <c r="T407">
        <v>12</v>
      </c>
      <c r="U407" t="s">
        <v>142</v>
      </c>
      <c r="V407">
        <v>1210</v>
      </c>
      <c r="W407" t="s">
        <v>140</v>
      </c>
      <c r="X407">
        <v>1000541</v>
      </c>
      <c r="Y407" t="s">
        <v>1</v>
      </c>
      <c r="Z407" t="s">
        <v>2711</v>
      </c>
      <c r="AA407" t="s">
        <v>151</v>
      </c>
      <c r="AB407" s="12" t="s">
        <v>2712</v>
      </c>
      <c r="AC407" t="s">
        <v>424</v>
      </c>
      <c r="AD407" s="5">
        <v>9.9999999999999998E-17</v>
      </c>
      <c r="AE407" t="s">
        <v>5</v>
      </c>
      <c r="AF407">
        <v>0.66372054999999996</v>
      </c>
      <c r="AG407" t="s">
        <v>4</v>
      </c>
      <c r="AH407">
        <v>0.14778393000000001</v>
      </c>
    </row>
    <row r="408" spans="1:34" x14ac:dyDescent="0.25">
      <c r="A408" t="str">
        <f t="shared" si="6"/>
        <v>feynman_II_21_32_5390</v>
      </c>
      <c r="B408" t="s">
        <v>123</v>
      </c>
      <c r="C408" t="s">
        <v>143</v>
      </c>
      <c r="D408">
        <v>3600</v>
      </c>
      <c r="E408" t="s">
        <v>144</v>
      </c>
      <c r="F408">
        <v>1000000</v>
      </c>
      <c r="G408" t="s">
        <v>145</v>
      </c>
      <c r="H408">
        <v>5390</v>
      </c>
      <c r="I408" t="s">
        <v>146</v>
      </c>
      <c r="J408">
        <v>1E-3</v>
      </c>
      <c r="K408" t="s">
        <v>3</v>
      </c>
      <c r="L408">
        <v>1</v>
      </c>
      <c r="M408" t="s">
        <v>2</v>
      </c>
      <c r="N408">
        <v>0</v>
      </c>
      <c r="O408" t="s">
        <v>6</v>
      </c>
      <c r="P408">
        <v>17</v>
      </c>
      <c r="Q408" t="s">
        <v>0</v>
      </c>
      <c r="R408">
        <v>62.8</v>
      </c>
      <c r="S408" t="s">
        <v>141</v>
      </c>
      <c r="T408">
        <v>2</v>
      </c>
      <c r="U408" t="s">
        <v>142</v>
      </c>
      <c r="V408">
        <v>7</v>
      </c>
      <c r="W408" t="s">
        <v>140</v>
      </c>
      <c r="X408">
        <v>10421</v>
      </c>
      <c r="Y408" t="s">
        <v>1</v>
      </c>
      <c r="Z408" t="s">
        <v>2713</v>
      </c>
      <c r="AA408" t="s">
        <v>151</v>
      </c>
      <c r="AB408" s="12" t="s">
        <v>3455</v>
      </c>
      <c r="AC408" t="s">
        <v>424</v>
      </c>
      <c r="AD408" s="5">
        <v>9.9999999999999998E-17</v>
      </c>
      <c r="AE408" t="s">
        <v>5</v>
      </c>
      <c r="AF408">
        <v>1</v>
      </c>
      <c r="AG408" t="s">
        <v>4</v>
      </c>
      <c r="AH408">
        <v>0</v>
      </c>
    </row>
    <row r="409" spans="1:34" x14ac:dyDescent="0.25">
      <c r="A409" t="str">
        <f t="shared" si="6"/>
        <v>feynman_I_6_2b_5390</v>
      </c>
      <c r="B409" t="s">
        <v>54</v>
      </c>
      <c r="C409" t="s">
        <v>143</v>
      </c>
      <c r="D409">
        <v>3600</v>
      </c>
      <c r="E409" t="s">
        <v>144</v>
      </c>
      <c r="F409">
        <v>1000000</v>
      </c>
      <c r="G409" t="s">
        <v>145</v>
      </c>
      <c r="H409">
        <v>5390</v>
      </c>
      <c r="I409" t="s">
        <v>146</v>
      </c>
      <c r="J409">
        <v>1E-3</v>
      </c>
      <c r="K409" t="s">
        <v>3</v>
      </c>
      <c r="L409">
        <v>0.99971889999999997</v>
      </c>
      <c r="M409" t="s">
        <v>2</v>
      </c>
      <c r="N409">
        <v>1.0070000000000001E-3</v>
      </c>
      <c r="O409" t="s">
        <v>6</v>
      </c>
      <c r="P409">
        <v>20</v>
      </c>
      <c r="Q409" t="s">
        <v>0</v>
      </c>
      <c r="R409">
        <v>3600.7</v>
      </c>
      <c r="S409" t="s">
        <v>141</v>
      </c>
      <c r="T409">
        <v>11</v>
      </c>
      <c r="U409" t="s">
        <v>142</v>
      </c>
      <c r="V409">
        <v>538</v>
      </c>
      <c r="W409" t="s">
        <v>140</v>
      </c>
      <c r="X409">
        <v>653664</v>
      </c>
      <c r="Y409" t="s">
        <v>1</v>
      </c>
      <c r="Z409" t="s">
        <v>2714</v>
      </c>
      <c r="AA409" t="s">
        <v>151</v>
      </c>
      <c r="AB409" s="12" t="s">
        <v>2715</v>
      </c>
      <c r="AC409" t="s">
        <v>424</v>
      </c>
      <c r="AD409" s="5">
        <v>9.9999999999999998E-17</v>
      </c>
      <c r="AE409" t="s">
        <v>5</v>
      </c>
      <c r="AF409">
        <v>0.99972106999999999</v>
      </c>
      <c r="AG409" t="s">
        <v>4</v>
      </c>
      <c r="AH409">
        <v>1.0056500000000001E-3</v>
      </c>
    </row>
    <row r="410" spans="1:34" x14ac:dyDescent="0.25">
      <c r="A410" t="str">
        <f t="shared" si="6"/>
        <v>feynman_test_3_860</v>
      </c>
      <c r="B410" t="s">
        <v>75</v>
      </c>
      <c r="C410" t="s">
        <v>143</v>
      </c>
      <c r="D410">
        <v>3600</v>
      </c>
      <c r="E410" t="s">
        <v>144</v>
      </c>
      <c r="F410">
        <v>1000000</v>
      </c>
      <c r="G410" t="s">
        <v>145</v>
      </c>
      <c r="H410">
        <v>860</v>
      </c>
      <c r="I410" t="s">
        <v>146</v>
      </c>
      <c r="J410">
        <v>1E-3</v>
      </c>
      <c r="K410" t="s">
        <v>3</v>
      </c>
      <c r="L410">
        <v>0.99962580000000001</v>
      </c>
      <c r="M410" t="s">
        <v>2</v>
      </c>
      <c r="N410">
        <v>3.5584299999999999E-2</v>
      </c>
      <c r="O410" t="s">
        <v>6</v>
      </c>
      <c r="P410">
        <v>20</v>
      </c>
      <c r="Q410" t="s">
        <v>0</v>
      </c>
      <c r="R410">
        <v>3600.5</v>
      </c>
      <c r="S410" t="s">
        <v>141</v>
      </c>
      <c r="T410">
        <v>7</v>
      </c>
      <c r="U410" t="s">
        <v>142</v>
      </c>
      <c r="V410">
        <v>303</v>
      </c>
      <c r="W410" t="s">
        <v>140</v>
      </c>
      <c r="X410">
        <v>522280</v>
      </c>
      <c r="Y410" t="s">
        <v>1</v>
      </c>
      <c r="Z410" t="s">
        <v>2716</v>
      </c>
      <c r="AA410" t="s">
        <v>151</v>
      </c>
      <c r="AB410" s="12" t="s">
        <v>2717</v>
      </c>
      <c r="AC410" t="s">
        <v>424</v>
      </c>
      <c r="AD410" s="5">
        <v>9.9999999999999998E-17</v>
      </c>
      <c r="AE410" t="s">
        <v>5</v>
      </c>
      <c r="AF410">
        <v>0.99963394999999999</v>
      </c>
      <c r="AG410" t="s">
        <v>4</v>
      </c>
      <c r="AH410">
        <v>3.5298839999999998E-2</v>
      </c>
    </row>
    <row r="411" spans="1:34" x14ac:dyDescent="0.25">
      <c r="A411" t="str">
        <f t="shared" si="6"/>
        <v>feynman_III_12_43_5390</v>
      </c>
      <c r="B411" t="s">
        <v>22</v>
      </c>
      <c r="C411" t="s">
        <v>143</v>
      </c>
      <c r="D411">
        <v>3600</v>
      </c>
      <c r="E411" t="s">
        <v>144</v>
      </c>
      <c r="F411">
        <v>1000000</v>
      </c>
      <c r="G411" t="s">
        <v>145</v>
      </c>
      <c r="H411">
        <v>5390</v>
      </c>
      <c r="I411" t="s">
        <v>146</v>
      </c>
      <c r="J411">
        <v>1E-3</v>
      </c>
      <c r="K411" t="s">
        <v>3</v>
      </c>
      <c r="L411">
        <v>1</v>
      </c>
      <c r="M411" t="s">
        <v>2</v>
      </c>
      <c r="N411">
        <v>0</v>
      </c>
      <c r="O411" t="s">
        <v>6</v>
      </c>
      <c r="P411">
        <v>4</v>
      </c>
      <c r="Q411" t="s">
        <v>0</v>
      </c>
      <c r="R411">
        <v>3</v>
      </c>
      <c r="S411" t="s">
        <v>141</v>
      </c>
      <c r="T411">
        <v>1</v>
      </c>
      <c r="U411" t="s">
        <v>142</v>
      </c>
      <c r="V411">
        <v>2</v>
      </c>
      <c r="W411" t="s">
        <v>140</v>
      </c>
      <c r="X411">
        <v>674</v>
      </c>
      <c r="Y411" t="s">
        <v>1</v>
      </c>
      <c r="Z411" t="s">
        <v>2336</v>
      </c>
      <c r="AA411" t="s">
        <v>151</v>
      </c>
      <c r="AB411" s="12" t="s">
        <v>2337</v>
      </c>
      <c r="AC411" t="s">
        <v>424</v>
      </c>
      <c r="AD411" s="5">
        <v>9.9999999999999998E-17</v>
      </c>
      <c r="AE411" t="s">
        <v>5</v>
      </c>
      <c r="AF411">
        <v>1</v>
      </c>
      <c r="AG411" t="s">
        <v>4</v>
      </c>
      <c r="AH411">
        <v>2.9999999999999997E-8</v>
      </c>
    </row>
    <row r="412" spans="1:34" x14ac:dyDescent="0.25">
      <c r="A412" t="str">
        <f t="shared" si="6"/>
        <v>feynman_I_43_31_5390</v>
      </c>
      <c r="B412" t="s">
        <v>61</v>
      </c>
      <c r="C412" t="s">
        <v>143</v>
      </c>
      <c r="D412">
        <v>3600</v>
      </c>
      <c r="E412" t="s">
        <v>144</v>
      </c>
      <c r="F412">
        <v>1000000</v>
      </c>
      <c r="G412" t="s">
        <v>145</v>
      </c>
      <c r="H412">
        <v>5390</v>
      </c>
      <c r="I412" t="s">
        <v>146</v>
      </c>
      <c r="J412">
        <v>1E-3</v>
      </c>
      <c r="K412" t="s">
        <v>3</v>
      </c>
      <c r="L412">
        <v>1</v>
      </c>
      <c r="M412" t="s">
        <v>2</v>
      </c>
      <c r="N412">
        <v>0</v>
      </c>
      <c r="O412" t="s">
        <v>6</v>
      </c>
      <c r="P412">
        <v>4</v>
      </c>
      <c r="Q412" t="s">
        <v>0</v>
      </c>
      <c r="R412">
        <v>6.3</v>
      </c>
      <c r="S412" t="s">
        <v>141</v>
      </c>
      <c r="T412">
        <v>1</v>
      </c>
      <c r="U412" t="s">
        <v>142</v>
      </c>
      <c r="V412">
        <v>3</v>
      </c>
      <c r="W412" t="s">
        <v>140</v>
      </c>
      <c r="X412">
        <v>1301</v>
      </c>
      <c r="Y412" t="s">
        <v>1</v>
      </c>
      <c r="Z412" t="s">
        <v>2341</v>
      </c>
      <c r="AA412" t="s">
        <v>151</v>
      </c>
      <c r="AB412" s="12" t="s">
        <v>409</v>
      </c>
      <c r="AC412" t="s">
        <v>424</v>
      </c>
      <c r="AD412" s="5">
        <v>9.9999999999999998E-17</v>
      </c>
      <c r="AE412" t="s">
        <v>5</v>
      </c>
      <c r="AF412">
        <v>1</v>
      </c>
      <c r="AG412" t="s">
        <v>4</v>
      </c>
      <c r="AH412">
        <v>0</v>
      </c>
    </row>
    <row r="413" spans="1:34" x14ac:dyDescent="0.25">
      <c r="A413" t="str">
        <f t="shared" si="6"/>
        <v>feynman_II_38_14_5390</v>
      </c>
      <c r="B413" t="s">
        <v>29</v>
      </c>
      <c r="C413" t="s">
        <v>143</v>
      </c>
      <c r="D413">
        <v>3600</v>
      </c>
      <c r="E413" t="s">
        <v>144</v>
      </c>
      <c r="F413">
        <v>1000000</v>
      </c>
      <c r="G413" t="s">
        <v>145</v>
      </c>
      <c r="H413">
        <v>5390</v>
      </c>
      <c r="I413" t="s">
        <v>146</v>
      </c>
      <c r="J413">
        <v>1E-3</v>
      </c>
      <c r="K413" t="s">
        <v>3</v>
      </c>
      <c r="L413">
        <v>1</v>
      </c>
      <c r="M413" t="s">
        <v>2</v>
      </c>
      <c r="N413">
        <v>0</v>
      </c>
      <c r="O413" t="s">
        <v>6</v>
      </c>
      <c r="P413">
        <v>10</v>
      </c>
      <c r="Q413" t="s">
        <v>0</v>
      </c>
      <c r="R413">
        <v>7.5</v>
      </c>
      <c r="S413" t="s">
        <v>141</v>
      </c>
      <c r="T413">
        <v>1</v>
      </c>
      <c r="U413" t="s">
        <v>142</v>
      </c>
      <c r="V413">
        <v>3</v>
      </c>
      <c r="W413" t="s">
        <v>140</v>
      </c>
      <c r="X413">
        <v>1506</v>
      </c>
      <c r="Y413" t="s">
        <v>1</v>
      </c>
      <c r="Z413" t="s">
        <v>157</v>
      </c>
      <c r="AA413" t="s">
        <v>151</v>
      </c>
      <c r="AB413" s="12" t="s">
        <v>3432</v>
      </c>
      <c r="AC413" t="s">
        <v>424</v>
      </c>
      <c r="AD413" s="5">
        <v>9.9999999999999998E-17</v>
      </c>
      <c r="AE413" t="s">
        <v>5</v>
      </c>
      <c r="AF413">
        <v>1</v>
      </c>
      <c r="AG413" t="s">
        <v>4</v>
      </c>
      <c r="AH413">
        <v>0</v>
      </c>
    </row>
    <row r="414" spans="1:34" x14ac:dyDescent="0.25">
      <c r="A414" t="str">
        <f t="shared" si="6"/>
        <v>feynman_I_12_4_5390</v>
      </c>
      <c r="B414" t="s">
        <v>72</v>
      </c>
      <c r="C414" t="s">
        <v>143</v>
      </c>
      <c r="D414">
        <v>3600</v>
      </c>
      <c r="E414" t="s">
        <v>144</v>
      </c>
      <c r="F414">
        <v>1000000</v>
      </c>
      <c r="G414" t="s">
        <v>145</v>
      </c>
      <c r="H414">
        <v>5390</v>
      </c>
      <c r="I414" t="s">
        <v>146</v>
      </c>
      <c r="J414">
        <v>1E-3</v>
      </c>
      <c r="K414" t="s">
        <v>3</v>
      </c>
      <c r="L414">
        <v>1</v>
      </c>
      <c r="M414" t="s">
        <v>2</v>
      </c>
      <c r="N414">
        <v>0</v>
      </c>
      <c r="O414" t="s">
        <v>6</v>
      </c>
      <c r="P414">
        <v>9</v>
      </c>
      <c r="Q414" t="s">
        <v>0</v>
      </c>
      <c r="R414">
        <v>17.399999999999999</v>
      </c>
      <c r="S414" t="s">
        <v>141</v>
      </c>
      <c r="T414">
        <v>1</v>
      </c>
      <c r="U414" t="s">
        <v>142</v>
      </c>
      <c r="V414">
        <v>4</v>
      </c>
      <c r="W414" t="s">
        <v>140</v>
      </c>
      <c r="X414">
        <v>3356</v>
      </c>
      <c r="Y414" t="s">
        <v>1</v>
      </c>
      <c r="Z414" t="s">
        <v>2359</v>
      </c>
      <c r="AA414" t="s">
        <v>151</v>
      </c>
      <c r="AB414" s="12" t="s">
        <v>2360</v>
      </c>
      <c r="AC414" t="s">
        <v>424</v>
      </c>
      <c r="AD414" s="5">
        <v>9.9999999999999998E-17</v>
      </c>
      <c r="AE414" t="s">
        <v>5</v>
      </c>
      <c r="AF414">
        <v>1</v>
      </c>
      <c r="AG414" t="s">
        <v>4</v>
      </c>
      <c r="AH414">
        <v>0</v>
      </c>
    </row>
    <row r="415" spans="1:34" x14ac:dyDescent="0.25">
      <c r="A415" t="str">
        <f t="shared" si="6"/>
        <v>feynman_I_27_6_5390</v>
      </c>
      <c r="B415" t="s">
        <v>49</v>
      </c>
      <c r="C415" t="s">
        <v>143</v>
      </c>
      <c r="D415">
        <v>3600</v>
      </c>
      <c r="E415" t="s">
        <v>144</v>
      </c>
      <c r="F415">
        <v>1000000</v>
      </c>
      <c r="G415" t="s">
        <v>145</v>
      </c>
      <c r="H415">
        <v>5390</v>
      </c>
      <c r="I415" t="s">
        <v>146</v>
      </c>
      <c r="J415">
        <v>1E-3</v>
      </c>
      <c r="K415" t="s">
        <v>3</v>
      </c>
      <c r="L415">
        <v>1</v>
      </c>
      <c r="M415" t="s">
        <v>2</v>
      </c>
      <c r="N415">
        <v>0</v>
      </c>
      <c r="O415" t="s">
        <v>6</v>
      </c>
      <c r="P415">
        <v>11</v>
      </c>
      <c r="Q415" t="s">
        <v>0</v>
      </c>
      <c r="R415">
        <v>25</v>
      </c>
      <c r="S415" t="s">
        <v>141</v>
      </c>
      <c r="T415">
        <v>1</v>
      </c>
      <c r="U415" t="s">
        <v>142</v>
      </c>
      <c r="V415">
        <v>5</v>
      </c>
      <c r="W415" t="s">
        <v>140</v>
      </c>
      <c r="X415">
        <v>4505</v>
      </c>
      <c r="Y415" t="s">
        <v>1</v>
      </c>
      <c r="Z415" t="s">
        <v>2368</v>
      </c>
      <c r="AA415" t="s">
        <v>151</v>
      </c>
      <c r="AB415" s="12" t="s">
        <v>2292</v>
      </c>
      <c r="AC415" t="s">
        <v>424</v>
      </c>
      <c r="AD415" s="5">
        <v>9.9999999999999998E-17</v>
      </c>
      <c r="AE415" t="s">
        <v>5</v>
      </c>
      <c r="AF415">
        <v>1</v>
      </c>
      <c r="AG415" t="s">
        <v>4</v>
      </c>
      <c r="AH415">
        <v>0</v>
      </c>
    </row>
    <row r="416" spans="1:34" x14ac:dyDescent="0.25">
      <c r="A416" t="str">
        <f t="shared" si="6"/>
        <v>feynman_I_32_17_860</v>
      </c>
      <c r="B416" t="s">
        <v>126</v>
      </c>
      <c r="C416" t="s">
        <v>143</v>
      </c>
      <c r="D416">
        <v>3600</v>
      </c>
      <c r="E416" t="s">
        <v>144</v>
      </c>
      <c r="F416">
        <v>1000000</v>
      </c>
      <c r="G416" t="s">
        <v>145</v>
      </c>
      <c r="H416">
        <v>860</v>
      </c>
      <c r="I416" t="s">
        <v>146</v>
      </c>
      <c r="J416">
        <v>1E-3</v>
      </c>
      <c r="K416" t="s">
        <v>3</v>
      </c>
      <c r="L416">
        <v>0.9905697</v>
      </c>
      <c r="M416" t="s">
        <v>2</v>
      </c>
      <c r="N416">
        <v>0.45062679999999999</v>
      </c>
      <c r="O416" t="s">
        <v>6</v>
      </c>
      <c r="P416">
        <v>78</v>
      </c>
      <c r="Q416" t="s">
        <v>0</v>
      </c>
      <c r="R416">
        <v>3601.9</v>
      </c>
      <c r="S416" t="s">
        <v>141</v>
      </c>
      <c r="T416">
        <v>2</v>
      </c>
      <c r="U416" t="s">
        <v>142</v>
      </c>
      <c r="V416">
        <v>50</v>
      </c>
      <c r="W416" t="s">
        <v>140</v>
      </c>
      <c r="X416">
        <v>334405</v>
      </c>
      <c r="Y416" t="s">
        <v>1</v>
      </c>
      <c r="Z416" t="s">
        <v>2718</v>
      </c>
      <c r="AA416" t="s">
        <v>151</v>
      </c>
      <c r="AB416" s="12" t="s">
        <v>2719</v>
      </c>
      <c r="AC416" t="s">
        <v>424</v>
      </c>
      <c r="AD416" s="5">
        <v>9.9999999999999998E-17</v>
      </c>
      <c r="AE416" t="s">
        <v>5</v>
      </c>
      <c r="AF416">
        <v>0.99093608</v>
      </c>
      <c r="AG416" t="s">
        <v>4</v>
      </c>
      <c r="AH416">
        <v>0.45514854999999999</v>
      </c>
    </row>
    <row r="417" spans="1:34" x14ac:dyDescent="0.25">
      <c r="A417" t="str">
        <f t="shared" si="6"/>
        <v>feynman_I_9_18_860</v>
      </c>
      <c r="B417" t="s">
        <v>139</v>
      </c>
      <c r="C417" t="s">
        <v>143</v>
      </c>
      <c r="D417">
        <v>3600</v>
      </c>
      <c r="E417" t="s">
        <v>144</v>
      </c>
      <c r="F417">
        <v>1000000</v>
      </c>
      <c r="G417" t="s">
        <v>145</v>
      </c>
      <c r="H417">
        <v>860</v>
      </c>
      <c r="I417" t="s">
        <v>146</v>
      </c>
      <c r="J417">
        <v>1E-3</v>
      </c>
      <c r="K417" t="s">
        <v>3</v>
      </c>
      <c r="L417">
        <v>0.99087800000000004</v>
      </c>
      <c r="M417" t="s">
        <v>2</v>
      </c>
      <c r="N417">
        <v>1.17436E-2</v>
      </c>
      <c r="O417" t="s">
        <v>6</v>
      </c>
      <c r="P417">
        <v>28</v>
      </c>
      <c r="Q417" t="s">
        <v>0</v>
      </c>
      <c r="R417">
        <v>3600.7</v>
      </c>
      <c r="S417" t="s">
        <v>141</v>
      </c>
      <c r="T417">
        <v>11</v>
      </c>
      <c r="U417" t="s">
        <v>142</v>
      </c>
      <c r="V417">
        <v>104</v>
      </c>
      <c r="W417" t="s">
        <v>140</v>
      </c>
      <c r="X417">
        <v>473263</v>
      </c>
      <c r="Y417" t="s">
        <v>1</v>
      </c>
      <c r="Z417" t="s">
        <v>2720</v>
      </c>
      <c r="AA417" t="s">
        <v>151</v>
      </c>
      <c r="AB417" s="12" t="s">
        <v>2721</v>
      </c>
      <c r="AC417" t="s">
        <v>424</v>
      </c>
      <c r="AD417" s="5">
        <v>9.9999999999999998E-17</v>
      </c>
      <c r="AE417" t="s">
        <v>5</v>
      </c>
      <c r="AF417">
        <v>0.99107422999999994</v>
      </c>
      <c r="AG417" t="s">
        <v>4</v>
      </c>
      <c r="AH417">
        <v>1.161217E-2</v>
      </c>
    </row>
    <row r="418" spans="1:34" x14ac:dyDescent="0.25">
      <c r="A418" t="str">
        <f t="shared" si="6"/>
        <v>feynman_II_35_18_5390</v>
      </c>
      <c r="B418" t="s">
        <v>109</v>
      </c>
      <c r="C418" t="s">
        <v>143</v>
      </c>
      <c r="D418">
        <v>3600</v>
      </c>
      <c r="E418" t="s">
        <v>144</v>
      </c>
      <c r="F418">
        <v>1000000</v>
      </c>
      <c r="G418" t="s">
        <v>145</v>
      </c>
      <c r="H418">
        <v>5390</v>
      </c>
      <c r="I418" t="s">
        <v>146</v>
      </c>
      <c r="J418">
        <v>1E-3</v>
      </c>
      <c r="K418" t="s">
        <v>3</v>
      </c>
      <c r="L418">
        <v>0.98974649999999997</v>
      </c>
      <c r="M418" t="s">
        <v>2</v>
      </c>
      <c r="N418">
        <v>3.2097300000000002E-2</v>
      </c>
      <c r="O418" t="s">
        <v>6</v>
      </c>
      <c r="P418">
        <v>20</v>
      </c>
      <c r="Q418" t="s">
        <v>0</v>
      </c>
      <c r="R418">
        <v>3600.2</v>
      </c>
      <c r="S418" t="s">
        <v>141</v>
      </c>
      <c r="T418">
        <v>5</v>
      </c>
      <c r="U418" t="s">
        <v>142</v>
      </c>
      <c r="V418">
        <v>280</v>
      </c>
      <c r="W418" t="s">
        <v>140</v>
      </c>
      <c r="X418">
        <v>515249</v>
      </c>
      <c r="Y418" t="s">
        <v>1</v>
      </c>
      <c r="Z418" t="s">
        <v>2722</v>
      </c>
      <c r="AA418" t="s">
        <v>151</v>
      </c>
      <c r="AB418" s="12" t="s">
        <v>3456</v>
      </c>
      <c r="AC418" t="s">
        <v>424</v>
      </c>
      <c r="AD418" s="5">
        <v>9.9999999999999998E-17</v>
      </c>
      <c r="AE418" t="s">
        <v>5</v>
      </c>
      <c r="AF418">
        <v>0.98991251000000002</v>
      </c>
      <c r="AG418" t="s">
        <v>4</v>
      </c>
      <c r="AH418">
        <v>3.179444E-2</v>
      </c>
    </row>
    <row r="419" spans="1:34" x14ac:dyDescent="0.25">
      <c r="A419" t="str">
        <f t="shared" si="6"/>
        <v>feynman_I_15_3t_860</v>
      </c>
      <c r="B419" t="s">
        <v>81</v>
      </c>
      <c r="C419" t="s">
        <v>143</v>
      </c>
      <c r="D419">
        <v>3600</v>
      </c>
      <c r="E419" t="s">
        <v>144</v>
      </c>
      <c r="F419">
        <v>1000000</v>
      </c>
      <c r="G419" t="s">
        <v>145</v>
      </c>
      <c r="H419">
        <v>860</v>
      </c>
      <c r="I419" t="s">
        <v>146</v>
      </c>
      <c r="J419">
        <v>1E-3</v>
      </c>
      <c r="K419" t="s">
        <v>3</v>
      </c>
      <c r="L419">
        <v>0.9999458</v>
      </c>
      <c r="M419" t="s">
        <v>2</v>
      </c>
      <c r="N419">
        <v>8.9035E-3</v>
      </c>
      <c r="O419" t="s">
        <v>6</v>
      </c>
      <c r="P419">
        <v>24</v>
      </c>
      <c r="Q419" t="s">
        <v>0</v>
      </c>
      <c r="R419">
        <v>3600.2</v>
      </c>
      <c r="S419" t="s">
        <v>141</v>
      </c>
      <c r="T419">
        <v>7</v>
      </c>
      <c r="U419" t="s">
        <v>142</v>
      </c>
      <c r="V419">
        <v>311</v>
      </c>
      <c r="W419" t="s">
        <v>140</v>
      </c>
      <c r="X419">
        <v>524354</v>
      </c>
      <c r="Y419" t="s">
        <v>1</v>
      </c>
      <c r="Z419" t="s">
        <v>2723</v>
      </c>
      <c r="AA419" t="s">
        <v>151</v>
      </c>
      <c r="AB419" s="12" t="s">
        <v>2724</v>
      </c>
      <c r="AC419" t="s">
        <v>424</v>
      </c>
      <c r="AD419" s="5">
        <v>9.9999999999999998E-17</v>
      </c>
      <c r="AE419" t="s">
        <v>5</v>
      </c>
      <c r="AF419">
        <v>0.99994455000000004</v>
      </c>
      <c r="AG419" t="s">
        <v>4</v>
      </c>
      <c r="AH419">
        <v>9.0196900000000003E-3</v>
      </c>
    </row>
    <row r="420" spans="1:34" x14ac:dyDescent="0.25">
      <c r="A420" t="str">
        <f t="shared" si="6"/>
        <v>strogatz_shearflow1_860</v>
      </c>
      <c r="B420" t="s">
        <v>12</v>
      </c>
      <c r="C420" t="s">
        <v>143</v>
      </c>
      <c r="D420">
        <v>3600</v>
      </c>
      <c r="E420" t="s">
        <v>144</v>
      </c>
      <c r="F420">
        <v>1000000</v>
      </c>
      <c r="G420" t="s">
        <v>145</v>
      </c>
      <c r="H420">
        <v>860</v>
      </c>
      <c r="I420" t="s">
        <v>146</v>
      </c>
      <c r="J420">
        <v>1E-3</v>
      </c>
      <c r="K420" t="s">
        <v>3</v>
      </c>
      <c r="L420">
        <v>-0.55526059999999999</v>
      </c>
      <c r="M420" t="s">
        <v>2</v>
      </c>
      <c r="N420">
        <v>0.72044799999999998</v>
      </c>
      <c r="O420" t="s">
        <v>6</v>
      </c>
      <c r="P420">
        <v>32</v>
      </c>
      <c r="Q420" t="s">
        <v>0</v>
      </c>
      <c r="R420">
        <v>2602.8000000000002</v>
      </c>
      <c r="S420" t="s">
        <v>141</v>
      </c>
      <c r="T420">
        <v>2</v>
      </c>
      <c r="U420" t="s">
        <v>142</v>
      </c>
      <c r="V420">
        <v>763</v>
      </c>
      <c r="W420" t="s">
        <v>140</v>
      </c>
      <c r="X420">
        <v>1000513</v>
      </c>
      <c r="Y420" t="s">
        <v>1</v>
      </c>
      <c r="Z420" t="s">
        <v>2725</v>
      </c>
      <c r="AA420" t="s">
        <v>151</v>
      </c>
      <c r="AB420" s="12" t="s">
        <v>2726</v>
      </c>
      <c r="AC420" t="s">
        <v>424</v>
      </c>
      <c r="AD420" s="5">
        <v>9.9999999999999998E-17</v>
      </c>
      <c r="AE420" t="s">
        <v>5</v>
      </c>
      <c r="AF420">
        <v>-2.35761105</v>
      </c>
      <c r="AG420" t="s">
        <v>4</v>
      </c>
      <c r="AH420">
        <v>1.2004191399999999</v>
      </c>
    </row>
    <row r="421" spans="1:34" x14ac:dyDescent="0.25">
      <c r="A421" t="str">
        <f t="shared" si="6"/>
        <v>feynman_II_6_15a_5390</v>
      </c>
      <c r="B421" t="s">
        <v>131</v>
      </c>
      <c r="C421" t="s">
        <v>143</v>
      </c>
      <c r="D421">
        <v>3600</v>
      </c>
      <c r="E421" t="s">
        <v>144</v>
      </c>
      <c r="F421">
        <v>1000000</v>
      </c>
      <c r="G421" t="s">
        <v>145</v>
      </c>
      <c r="H421">
        <v>5390</v>
      </c>
      <c r="I421" t="s">
        <v>146</v>
      </c>
      <c r="J421">
        <v>1E-3</v>
      </c>
      <c r="K421" t="s">
        <v>3</v>
      </c>
      <c r="L421">
        <v>0.99913390000000002</v>
      </c>
      <c r="M421" t="s">
        <v>2</v>
      </c>
      <c r="N421">
        <v>1.1044699999999999E-2</v>
      </c>
      <c r="O421" t="s">
        <v>6</v>
      </c>
      <c r="P421">
        <v>16</v>
      </c>
      <c r="Q421" t="s">
        <v>0</v>
      </c>
      <c r="R421">
        <v>3600.8</v>
      </c>
      <c r="S421" t="s">
        <v>141</v>
      </c>
      <c r="T421">
        <v>4</v>
      </c>
      <c r="U421" t="s">
        <v>142</v>
      </c>
      <c r="V421">
        <v>206</v>
      </c>
      <c r="W421" t="s">
        <v>140</v>
      </c>
      <c r="X421">
        <v>520682</v>
      </c>
      <c r="Y421" t="s">
        <v>1</v>
      </c>
      <c r="Z421" t="s">
        <v>2727</v>
      </c>
      <c r="AA421" t="s">
        <v>151</v>
      </c>
      <c r="AB421" s="12" t="s">
        <v>2728</v>
      </c>
      <c r="AC421" t="s">
        <v>424</v>
      </c>
      <c r="AD421" s="5">
        <v>9.9999999999999998E-17</v>
      </c>
      <c r="AE421" t="s">
        <v>5</v>
      </c>
      <c r="AF421">
        <v>0.99919128000000001</v>
      </c>
      <c r="AG421" t="s">
        <v>4</v>
      </c>
      <c r="AH421">
        <v>1.0602530000000001E-2</v>
      </c>
    </row>
    <row r="422" spans="1:34" x14ac:dyDescent="0.25">
      <c r="A422" t="str">
        <f t="shared" si="6"/>
        <v>feynman_II_24_17_860</v>
      </c>
      <c r="B422" t="s">
        <v>38</v>
      </c>
      <c r="C422" t="s">
        <v>143</v>
      </c>
      <c r="D422">
        <v>3600</v>
      </c>
      <c r="E422" t="s">
        <v>144</v>
      </c>
      <c r="F422">
        <v>1000000</v>
      </c>
      <c r="G422" t="s">
        <v>145</v>
      </c>
      <c r="H422">
        <v>860</v>
      </c>
      <c r="I422" t="s">
        <v>146</v>
      </c>
      <c r="J422">
        <v>1E-3</v>
      </c>
      <c r="K422" t="s">
        <v>3</v>
      </c>
      <c r="L422">
        <v>0.9999709</v>
      </c>
      <c r="M422" t="s">
        <v>2</v>
      </c>
      <c r="N422">
        <v>4.6424999999999999E-3</v>
      </c>
      <c r="O422" t="s">
        <v>6</v>
      </c>
      <c r="P422">
        <v>17</v>
      </c>
      <c r="Q422" t="s">
        <v>0</v>
      </c>
      <c r="R422">
        <v>3600.6</v>
      </c>
      <c r="S422" t="s">
        <v>141</v>
      </c>
      <c r="T422">
        <v>4</v>
      </c>
      <c r="U422" t="s">
        <v>142</v>
      </c>
      <c r="V422">
        <v>525</v>
      </c>
      <c r="W422" t="s">
        <v>140</v>
      </c>
      <c r="X422">
        <v>605850</v>
      </c>
      <c r="Y422" t="s">
        <v>1</v>
      </c>
      <c r="Z422" t="s">
        <v>2729</v>
      </c>
      <c r="AA422" t="s">
        <v>151</v>
      </c>
      <c r="AB422" s="12" t="s">
        <v>2730</v>
      </c>
      <c r="AC422" t="s">
        <v>424</v>
      </c>
      <c r="AD422" s="5">
        <v>9.9999999999999998E-17</v>
      </c>
      <c r="AE422" t="s">
        <v>5</v>
      </c>
      <c r="AF422">
        <v>0.99997183999999995</v>
      </c>
      <c r="AG422" t="s">
        <v>4</v>
      </c>
      <c r="AH422">
        <v>4.5713699999999999E-3</v>
      </c>
    </row>
    <row r="423" spans="1:34" x14ac:dyDescent="0.25">
      <c r="A423" t="str">
        <f t="shared" si="6"/>
        <v>feynman_I_34_27_5390</v>
      </c>
      <c r="B423" t="s">
        <v>23</v>
      </c>
      <c r="C423" t="s">
        <v>143</v>
      </c>
      <c r="D423">
        <v>3600</v>
      </c>
      <c r="E423" t="s">
        <v>144</v>
      </c>
      <c r="F423">
        <v>1000000</v>
      </c>
      <c r="G423" t="s">
        <v>145</v>
      </c>
      <c r="H423">
        <v>5390</v>
      </c>
      <c r="I423" t="s">
        <v>146</v>
      </c>
      <c r="J423">
        <v>1E-3</v>
      </c>
      <c r="K423" t="s">
        <v>3</v>
      </c>
      <c r="L423">
        <v>1</v>
      </c>
      <c r="M423" t="s">
        <v>2</v>
      </c>
      <c r="N423">
        <v>0</v>
      </c>
      <c r="O423" t="s">
        <v>6</v>
      </c>
      <c r="P423">
        <v>4</v>
      </c>
      <c r="Q423" t="s">
        <v>0</v>
      </c>
      <c r="R423">
        <v>2.4</v>
      </c>
      <c r="S423" t="s">
        <v>141</v>
      </c>
      <c r="T423">
        <v>1</v>
      </c>
      <c r="U423" t="s">
        <v>142</v>
      </c>
      <c r="V423">
        <v>2</v>
      </c>
      <c r="W423" t="s">
        <v>140</v>
      </c>
      <c r="X423">
        <v>520</v>
      </c>
      <c r="Y423" t="s">
        <v>1</v>
      </c>
      <c r="Z423" t="s">
        <v>2336</v>
      </c>
      <c r="AA423" t="s">
        <v>151</v>
      </c>
      <c r="AB423" s="12" t="s">
        <v>2337</v>
      </c>
      <c r="AC423" t="s">
        <v>424</v>
      </c>
      <c r="AD423" s="5">
        <v>9.9999999999999998E-17</v>
      </c>
      <c r="AE423" t="s">
        <v>5</v>
      </c>
      <c r="AF423">
        <v>1</v>
      </c>
      <c r="AG423" t="s">
        <v>4</v>
      </c>
      <c r="AH423">
        <v>2.9999999999999997E-8</v>
      </c>
    </row>
    <row r="424" spans="1:34" x14ac:dyDescent="0.25">
      <c r="A424" t="str">
        <f t="shared" si="6"/>
        <v>feynman_II_27_18_5390</v>
      </c>
      <c r="B424" t="s">
        <v>32</v>
      </c>
      <c r="C424" t="s">
        <v>143</v>
      </c>
      <c r="D424">
        <v>3600</v>
      </c>
      <c r="E424" t="s">
        <v>144</v>
      </c>
      <c r="F424">
        <v>1000000</v>
      </c>
      <c r="G424" t="s">
        <v>145</v>
      </c>
      <c r="H424">
        <v>5390</v>
      </c>
      <c r="I424" t="s">
        <v>146</v>
      </c>
      <c r="J424">
        <v>1E-3</v>
      </c>
      <c r="K424" t="s">
        <v>3</v>
      </c>
      <c r="L424">
        <v>1</v>
      </c>
      <c r="M424" t="s">
        <v>2</v>
      </c>
      <c r="N424">
        <v>0</v>
      </c>
      <c r="O424" t="s">
        <v>6</v>
      </c>
      <c r="P424">
        <v>5</v>
      </c>
      <c r="Q424" t="s">
        <v>0</v>
      </c>
      <c r="R424">
        <v>6.7</v>
      </c>
      <c r="S424" t="s">
        <v>141</v>
      </c>
      <c r="T424">
        <v>1</v>
      </c>
      <c r="U424" t="s">
        <v>142</v>
      </c>
      <c r="V424">
        <v>3</v>
      </c>
      <c r="W424" t="s">
        <v>140</v>
      </c>
      <c r="X424">
        <v>1351</v>
      </c>
      <c r="Y424" t="s">
        <v>1</v>
      </c>
      <c r="Z424" t="s">
        <v>2340</v>
      </c>
      <c r="AA424" t="s">
        <v>151</v>
      </c>
      <c r="AB424" s="12" t="s">
        <v>408</v>
      </c>
      <c r="AC424" t="s">
        <v>424</v>
      </c>
      <c r="AD424" s="5">
        <v>9.9999999999999998E-17</v>
      </c>
      <c r="AE424" t="s">
        <v>5</v>
      </c>
      <c r="AF424">
        <v>1</v>
      </c>
      <c r="AG424" t="s">
        <v>4</v>
      </c>
      <c r="AH424">
        <v>0</v>
      </c>
    </row>
    <row r="425" spans="1:34" x14ac:dyDescent="0.25">
      <c r="A425" t="str">
        <f t="shared" si="6"/>
        <v>feynman_II_37_1_5390</v>
      </c>
      <c r="B425" t="s">
        <v>64</v>
      </c>
      <c r="C425" t="s">
        <v>143</v>
      </c>
      <c r="D425">
        <v>3600</v>
      </c>
      <c r="E425" t="s">
        <v>144</v>
      </c>
      <c r="F425">
        <v>1000000</v>
      </c>
      <c r="G425" t="s">
        <v>145</v>
      </c>
      <c r="H425">
        <v>5390</v>
      </c>
      <c r="I425" t="s">
        <v>146</v>
      </c>
      <c r="J425">
        <v>1E-3</v>
      </c>
      <c r="K425" t="s">
        <v>3</v>
      </c>
      <c r="L425">
        <v>1</v>
      </c>
      <c r="M425" t="s">
        <v>2</v>
      </c>
      <c r="N425">
        <v>0</v>
      </c>
      <c r="O425" t="s">
        <v>6</v>
      </c>
      <c r="P425">
        <v>6</v>
      </c>
      <c r="Q425" t="s">
        <v>0</v>
      </c>
      <c r="R425">
        <v>11.2</v>
      </c>
      <c r="S425" t="s">
        <v>141</v>
      </c>
      <c r="T425">
        <v>1</v>
      </c>
      <c r="U425" t="s">
        <v>142</v>
      </c>
      <c r="V425">
        <v>4</v>
      </c>
      <c r="W425" t="s">
        <v>140</v>
      </c>
      <c r="X425">
        <v>2172</v>
      </c>
      <c r="Y425" t="s">
        <v>1</v>
      </c>
      <c r="Z425" t="s">
        <v>2355</v>
      </c>
      <c r="AA425" t="s">
        <v>151</v>
      </c>
      <c r="AB425" s="12" t="s">
        <v>2290</v>
      </c>
      <c r="AC425" t="s">
        <v>424</v>
      </c>
      <c r="AD425" s="5">
        <v>9.9999999999999998E-17</v>
      </c>
      <c r="AE425" t="s">
        <v>5</v>
      </c>
      <c r="AF425">
        <v>1</v>
      </c>
      <c r="AG425" t="s">
        <v>4</v>
      </c>
      <c r="AH425">
        <v>0</v>
      </c>
    </row>
    <row r="426" spans="1:34" x14ac:dyDescent="0.25">
      <c r="A426" t="str">
        <f t="shared" si="6"/>
        <v>feynman_II_10_9_5390</v>
      </c>
      <c r="B426" t="s">
        <v>57</v>
      </c>
      <c r="C426" t="s">
        <v>143</v>
      </c>
      <c r="D426">
        <v>3600</v>
      </c>
      <c r="E426" t="s">
        <v>144</v>
      </c>
      <c r="F426">
        <v>1000000</v>
      </c>
      <c r="G426" t="s">
        <v>145</v>
      </c>
      <c r="H426">
        <v>5390</v>
      </c>
      <c r="I426" t="s">
        <v>146</v>
      </c>
      <c r="J426">
        <v>1E-3</v>
      </c>
      <c r="K426" t="s">
        <v>3</v>
      </c>
      <c r="L426">
        <v>1</v>
      </c>
      <c r="M426" t="s">
        <v>2</v>
      </c>
      <c r="N426">
        <v>0</v>
      </c>
      <c r="O426" t="s">
        <v>6</v>
      </c>
      <c r="P426">
        <v>13</v>
      </c>
      <c r="Q426" t="s">
        <v>0</v>
      </c>
      <c r="R426">
        <v>15.2</v>
      </c>
      <c r="S426" t="s">
        <v>141</v>
      </c>
      <c r="T426">
        <v>1</v>
      </c>
      <c r="U426" t="s">
        <v>142</v>
      </c>
      <c r="V426">
        <v>4</v>
      </c>
      <c r="W426" t="s">
        <v>140</v>
      </c>
      <c r="X426">
        <v>2885</v>
      </c>
      <c r="Y426" t="s">
        <v>1</v>
      </c>
      <c r="Z426" t="s">
        <v>160</v>
      </c>
      <c r="AA426" t="s">
        <v>151</v>
      </c>
      <c r="AB426" s="12" t="s">
        <v>3434</v>
      </c>
      <c r="AC426" t="s">
        <v>424</v>
      </c>
      <c r="AD426" s="5">
        <v>9.9999999999999998E-17</v>
      </c>
      <c r="AE426" t="s">
        <v>5</v>
      </c>
      <c r="AF426">
        <v>1</v>
      </c>
      <c r="AG426" t="s">
        <v>4</v>
      </c>
      <c r="AH426">
        <v>0</v>
      </c>
    </row>
    <row r="427" spans="1:34" x14ac:dyDescent="0.25">
      <c r="A427" t="str">
        <f t="shared" si="6"/>
        <v>feynman_I_38_12_5390</v>
      </c>
      <c r="B427" t="s">
        <v>93</v>
      </c>
      <c r="C427" t="s">
        <v>143</v>
      </c>
      <c r="D427">
        <v>3600</v>
      </c>
      <c r="E427" t="s">
        <v>144</v>
      </c>
      <c r="F427">
        <v>1000000</v>
      </c>
      <c r="G427" t="s">
        <v>145</v>
      </c>
      <c r="H427">
        <v>5390</v>
      </c>
      <c r="I427" t="s">
        <v>146</v>
      </c>
      <c r="J427">
        <v>1E-3</v>
      </c>
      <c r="K427" t="s">
        <v>3</v>
      </c>
      <c r="L427">
        <v>1</v>
      </c>
      <c r="M427" t="s">
        <v>2</v>
      </c>
      <c r="N427">
        <v>0</v>
      </c>
      <c r="O427" t="s">
        <v>6</v>
      </c>
      <c r="P427">
        <v>12</v>
      </c>
      <c r="Q427" t="s">
        <v>0</v>
      </c>
      <c r="R427">
        <v>28.1</v>
      </c>
      <c r="S427" t="s">
        <v>141</v>
      </c>
      <c r="T427">
        <v>1</v>
      </c>
      <c r="U427" t="s">
        <v>142</v>
      </c>
      <c r="V427">
        <v>6</v>
      </c>
      <c r="W427" t="s">
        <v>140</v>
      </c>
      <c r="X427">
        <v>5419</v>
      </c>
      <c r="Y427" t="s">
        <v>1</v>
      </c>
      <c r="Z427" t="s">
        <v>2369</v>
      </c>
      <c r="AA427" t="s">
        <v>151</v>
      </c>
      <c r="AB427" s="12" t="s">
        <v>2370</v>
      </c>
      <c r="AC427" t="s">
        <v>424</v>
      </c>
      <c r="AD427" s="5">
        <v>9.9999999999999998E-17</v>
      </c>
      <c r="AE427" t="s">
        <v>5</v>
      </c>
      <c r="AF427">
        <v>1</v>
      </c>
      <c r="AG427" t="s">
        <v>4</v>
      </c>
      <c r="AH427">
        <v>2E-8</v>
      </c>
    </row>
    <row r="428" spans="1:34" x14ac:dyDescent="0.25">
      <c r="A428" t="str">
        <f t="shared" si="6"/>
        <v>feynman_II_15_4_5390</v>
      </c>
      <c r="B428" t="s">
        <v>59</v>
      </c>
      <c r="C428" t="s">
        <v>143</v>
      </c>
      <c r="D428">
        <v>3600</v>
      </c>
      <c r="E428" t="s">
        <v>144</v>
      </c>
      <c r="F428">
        <v>1000000</v>
      </c>
      <c r="G428" t="s">
        <v>145</v>
      </c>
      <c r="H428">
        <v>5390</v>
      </c>
      <c r="I428" t="s">
        <v>146</v>
      </c>
      <c r="J428">
        <v>1E-3</v>
      </c>
      <c r="K428" t="s">
        <v>3</v>
      </c>
      <c r="L428">
        <v>1</v>
      </c>
      <c r="M428" t="s">
        <v>2</v>
      </c>
      <c r="N428">
        <v>0</v>
      </c>
      <c r="O428" t="s">
        <v>6</v>
      </c>
      <c r="P428">
        <v>6</v>
      </c>
      <c r="Q428" t="s">
        <v>0</v>
      </c>
      <c r="R428">
        <v>14.4</v>
      </c>
      <c r="S428" t="s">
        <v>141</v>
      </c>
      <c r="T428">
        <v>1</v>
      </c>
      <c r="U428" t="s">
        <v>142</v>
      </c>
      <c r="V428">
        <v>6</v>
      </c>
      <c r="W428" t="s">
        <v>140</v>
      </c>
      <c r="X428">
        <v>2895</v>
      </c>
      <c r="Y428" t="s">
        <v>1</v>
      </c>
      <c r="Z428" t="s">
        <v>161</v>
      </c>
      <c r="AA428" t="s">
        <v>151</v>
      </c>
      <c r="AB428" s="12" t="s">
        <v>3436</v>
      </c>
      <c r="AC428" t="s">
        <v>424</v>
      </c>
      <c r="AD428" s="5">
        <v>9.9999999999999998E-17</v>
      </c>
      <c r="AE428" t="s">
        <v>5</v>
      </c>
      <c r="AF428">
        <v>1</v>
      </c>
      <c r="AG428" t="s">
        <v>4</v>
      </c>
      <c r="AH428">
        <v>0</v>
      </c>
    </row>
    <row r="429" spans="1:34" x14ac:dyDescent="0.25">
      <c r="A429" t="str">
        <f t="shared" si="6"/>
        <v>feynman_test_4_5390</v>
      </c>
      <c r="B429" t="s">
        <v>106</v>
      </c>
      <c r="C429" t="s">
        <v>143</v>
      </c>
      <c r="D429">
        <v>3600</v>
      </c>
      <c r="E429" t="s">
        <v>144</v>
      </c>
      <c r="F429">
        <v>1000000</v>
      </c>
      <c r="G429" t="s">
        <v>145</v>
      </c>
      <c r="H429">
        <v>5390</v>
      </c>
      <c r="I429" t="s">
        <v>146</v>
      </c>
      <c r="J429">
        <v>1E-3</v>
      </c>
      <c r="K429" t="s">
        <v>3</v>
      </c>
      <c r="L429">
        <v>0.99883920000000004</v>
      </c>
      <c r="M429" t="s">
        <v>2</v>
      </c>
      <c r="N429">
        <v>1.6915400000000001E-2</v>
      </c>
      <c r="O429" t="s">
        <v>6</v>
      </c>
      <c r="P429">
        <v>26</v>
      </c>
      <c r="Q429" t="s">
        <v>0</v>
      </c>
      <c r="R429">
        <v>3601.3</v>
      </c>
      <c r="S429" t="s">
        <v>141</v>
      </c>
      <c r="T429">
        <v>5</v>
      </c>
      <c r="U429" t="s">
        <v>142</v>
      </c>
      <c r="V429">
        <v>245</v>
      </c>
      <c r="W429" t="s">
        <v>140</v>
      </c>
      <c r="X429">
        <v>525627</v>
      </c>
      <c r="Y429" t="s">
        <v>1</v>
      </c>
      <c r="Z429" t="s">
        <v>2731</v>
      </c>
      <c r="AA429" t="s">
        <v>151</v>
      </c>
      <c r="AB429" s="12" t="s">
        <v>2732</v>
      </c>
      <c r="AC429" t="s">
        <v>424</v>
      </c>
      <c r="AD429" s="5">
        <v>9.9999999999999998E-17</v>
      </c>
      <c r="AE429" t="s">
        <v>5</v>
      </c>
      <c r="AF429">
        <v>0.99889211</v>
      </c>
      <c r="AG429" t="s">
        <v>4</v>
      </c>
      <c r="AH429">
        <v>1.6665590000000001E-2</v>
      </c>
    </row>
    <row r="430" spans="1:34" x14ac:dyDescent="0.25">
      <c r="A430" t="str">
        <f t="shared" si="6"/>
        <v>feynman_test_14_5390</v>
      </c>
      <c r="B430" t="s">
        <v>120</v>
      </c>
      <c r="C430" t="s">
        <v>143</v>
      </c>
      <c r="D430">
        <v>3600</v>
      </c>
      <c r="E430" t="s">
        <v>144</v>
      </c>
      <c r="F430">
        <v>1000000</v>
      </c>
      <c r="G430" t="s">
        <v>145</v>
      </c>
      <c r="H430">
        <v>5390</v>
      </c>
      <c r="I430" t="s">
        <v>146</v>
      </c>
      <c r="J430">
        <v>1E-3</v>
      </c>
      <c r="K430" t="s">
        <v>3</v>
      </c>
      <c r="L430">
        <v>0.90339309999999995</v>
      </c>
      <c r="M430" t="s">
        <v>2</v>
      </c>
      <c r="N430">
        <v>4.0569243999999998</v>
      </c>
      <c r="O430" t="s">
        <v>6</v>
      </c>
      <c r="P430">
        <v>176</v>
      </c>
      <c r="Q430" t="s">
        <v>0</v>
      </c>
      <c r="R430">
        <v>3605.9</v>
      </c>
      <c r="S430" t="s">
        <v>141</v>
      </c>
      <c r="T430">
        <v>2</v>
      </c>
      <c r="U430" t="s">
        <v>142</v>
      </c>
      <c r="V430">
        <v>68</v>
      </c>
      <c r="W430" t="s">
        <v>140</v>
      </c>
      <c r="X430">
        <v>271095</v>
      </c>
      <c r="Y430" t="s">
        <v>1</v>
      </c>
      <c r="Z430" t="s">
        <v>2733</v>
      </c>
      <c r="AA430" t="s">
        <v>151</v>
      </c>
      <c r="AB430" s="12" t="s">
        <v>2734</v>
      </c>
      <c r="AC430" t="s">
        <v>424</v>
      </c>
      <c r="AD430" s="5">
        <v>9.9999999999999998E-17</v>
      </c>
      <c r="AE430" t="s">
        <v>5</v>
      </c>
      <c r="AF430">
        <v>0.90817566000000005</v>
      </c>
      <c r="AG430" t="s">
        <v>4</v>
      </c>
      <c r="AH430">
        <v>3.99558357</v>
      </c>
    </row>
    <row r="431" spans="1:34" x14ac:dyDescent="0.25">
      <c r="A431" t="str">
        <f t="shared" si="6"/>
        <v>feynman_II_11_3_5390</v>
      </c>
      <c r="B431" t="s">
        <v>115</v>
      </c>
      <c r="C431" t="s">
        <v>143</v>
      </c>
      <c r="D431">
        <v>3600</v>
      </c>
      <c r="E431" t="s">
        <v>144</v>
      </c>
      <c r="F431">
        <v>1000000</v>
      </c>
      <c r="G431" t="s">
        <v>145</v>
      </c>
      <c r="H431">
        <v>5390</v>
      </c>
      <c r="I431" t="s">
        <v>146</v>
      </c>
      <c r="J431">
        <v>1E-3</v>
      </c>
      <c r="K431" t="s">
        <v>3</v>
      </c>
      <c r="L431">
        <v>0.99587040000000004</v>
      </c>
      <c r="M431" t="s">
        <v>2</v>
      </c>
      <c r="N431">
        <v>7.9518000000000002E-3</v>
      </c>
      <c r="O431" t="s">
        <v>6</v>
      </c>
      <c r="P431">
        <v>16</v>
      </c>
      <c r="Q431" t="s">
        <v>0</v>
      </c>
      <c r="R431">
        <v>3600.2</v>
      </c>
      <c r="S431" t="s">
        <v>141</v>
      </c>
      <c r="T431">
        <v>13</v>
      </c>
      <c r="U431" t="s">
        <v>142</v>
      </c>
      <c r="V431">
        <v>279</v>
      </c>
      <c r="W431" t="s">
        <v>140</v>
      </c>
      <c r="X431">
        <v>541621</v>
      </c>
      <c r="Y431" t="s">
        <v>1</v>
      </c>
      <c r="Z431" t="s">
        <v>2735</v>
      </c>
      <c r="AA431" t="s">
        <v>151</v>
      </c>
      <c r="AB431" s="12" t="s">
        <v>2736</v>
      </c>
      <c r="AC431" t="s">
        <v>424</v>
      </c>
      <c r="AD431" s="5">
        <v>9.9999999999999998E-17</v>
      </c>
      <c r="AE431" t="s">
        <v>5</v>
      </c>
      <c r="AF431">
        <v>0.99577629000000001</v>
      </c>
      <c r="AG431" t="s">
        <v>4</v>
      </c>
      <c r="AH431">
        <v>7.9755499999999997E-3</v>
      </c>
    </row>
    <row r="432" spans="1:34" x14ac:dyDescent="0.25">
      <c r="A432" t="str">
        <f t="shared" si="6"/>
        <v>feynman_I_34_14_860</v>
      </c>
      <c r="B432" t="s">
        <v>40</v>
      </c>
      <c r="C432" t="s">
        <v>143</v>
      </c>
      <c r="D432">
        <v>3600</v>
      </c>
      <c r="E432" t="s">
        <v>144</v>
      </c>
      <c r="F432">
        <v>1000000</v>
      </c>
      <c r="G432" t="s">
        <v>145</v>
      </c>
      <c r="H432">
        <v>860</v>
      </c>
      <c r="I432" t="s">
        <v>146</v>
      </c>
      <c r="J432">
        <v>1E-3</v>
      </c>
      <c r="K432" t="s">
        <v>3</v>
      </c>
      <c r="L432">
        <v>0.99999349999999998</v>
      </c>
      <c r="M432" t="s">
        <v>2</v>
      </c>
      <c r="N432">
        <v>4.1351000000000001E-3</v>
      </c>
      <c r="O432" t="s">
        <v>6</v>
      </c>
      <c r="P432">
        <v>15</v>
      </c>
      <c r="Q432" t="s">
        <v>0</v>
      </c>
      <c r="R432">
        <v>3600.3</v>
      </c>
      <c r="S432" t="s">
        <v>141</v>
      </c>
      <c r="T432">
        <v>5</v>
      </c>
      <c r="U432" t="s">
        <v>142</v>
      </c>
      <c r="V432">
        <v>451</v>
      </c>
      <c r="W432" t="s">
        <v>140</v>
      </c>
      <c r="X432">
        <v>557625</v>
      </c>
      <c r="Y432" t="s">
        <v>1</v>
      </c>
      <c r="Z432" t="s">
        <v>2737</v>
      </c>
      <c r="AA432" t="s">
        <v>151</v>
      </c>
      <c r="AB432" s="12" t="s">
        <v>3457</v>
      </c>
      <c r="AC432" t="s">
        <v>424</v>
      </c>
      <c r="AD432" s="5">
        <v>9.9999999999999998E-17</v>
      </c>
      <c r="AE432" t="s">
        <v>5</v>
      </c>
      <c r="AF432">
        <v>0.99999346</v>
      </c>
      <c r="AG432" t="s">
        <v>4</v>
      </c>
      <c r="AH432">
        <v>4.1302200000000004E-3</v>
      </c>
    </row>
    <row r="433" spans="1:34" x14ac:dyDescent="0.25">
      <c r="A433" t="str">
        <f t="shared" si="6"/>
        <v>feynman_test_16_860</v>
      </c>
      <c r="B433" t="s">
        <v>129</v>
      </c>
      <c r="C433" t="s">
        <v>143</v>
      </c>
      <c r="D433">
        <v>3600</v>
      </c>
      <c r="E433" t="s">
        <v>144</v>
      </c>
      <c r="F433">
        <v>1000000</v>
      </c>
      <c r="G433" t="s">
        <v>145</v>
      </c>
      <c r="H433">
        <v>860</v>
      </c>
      <c r="I433" t="s">
        <v>146</v>
      </c>
      <c r="J433">
        <v>1E-3</v>
      </c>
      <c r="K433" t="s">
        <v>3</v>
      </c>
      <c r="L433">
        <v>0.99915319999999996</v>
      </c>
      <c r="M433" t="s">
        <v>2</v>
      </c>
      <c r="N433">
        <v>0.83205370000000001</v>
      </c>
      <c r="O433" t="s">
        <v>6</v>
      </c>
      <c r="P433">
        <v>87</v>
      </c>
      <c r="Q433" t="s">
        <v>0</v>
      </c>
      <c r="R433">
        <v>3603.5</v>
      </c>
      <c r="S433" t="s">
        <v>141</v>
      </c>
      <c r="T433">
        <v>3</v>
      </c>
      <c r="U433" t="s">
        <v>142</v>
      </c>
      <c r="V433">
        <v>64</v>
      </c>
      <c r="W433" t="s">
        <v>140</v>
      </c>
      <c r="X433">
        <v>329362</v>
      </c>
      <c r="Y433" t="s">
        <v>1</v>
      </c>
      <c r="Z433" t="s">
        <v>2738</v>
      </c>
      <c r="AA433" t="s">
        <v>151</v>
      </c>
      <c r="AB433" s="12" t="s">
        <v>2739</v>
      </c>
      <c r="AC433" t="s">
        <v>424</v>
      </c>
      <c r="AD433" s="5">
        <v>9.9999999999999998E-17</v>
      </c>
      <c r="AE433" t="s">
        <v>5</v>
      </c>
      <c r="AF433">
        <v>0.99915639999999994</v>
      </c>
      <c r="AG433" t="s">
        <v>4</v>
      </c>
      <c r="AH433">
        <v>0.82573872999999998</v>
      </c>
    </row>
    <row r="434" spans="1:34" x14ac:dyDescent="0.25">
      <c r="A434" t="str">
        <f t="shared" si="6"/>
        <v>feynman_test_12_5390</v>
      </c>
      <c r="B434" t="s">
        <v>113</v>
      </c>
      <c r="C434" t="s">
        <v>143</v>
      </c>
      <c r="D434">
        <v>3600</v>
      </c>
      <c r="E434" t="s">
        <v>144</v>
      </c>
      <c r="F434">
        <v>1000000</v>
      </c>
      <c r="G434" t="s">
        <v>145</v>
      </c>
      <c r="H434">
        <v>5390</v>
      </c>
      <c r="I434" t="s">
        <v>146</v>
      </c>
      <c r="J434">
        <v>1E-3</v>
      </c>
      <c r="K434" t="s">
        <v>3</v>
      </c>
      <c r="L434">
        <v>0.99999830000000001</v>
      </c>
      <c r="M434" t="s">
        <v>2</v>
      </c>
      <c r="N434">
        <v>1.86283E-2</v>
      </c>
      <c r="O434" t="s">
        <v>6</v>
      </c>
      <c r="P434">
        <v>7</v>
      </c>
      <c r="Q434" t="s">
        <v>0</v>
      </c>
      <c r="R434">
        <v>3600.8</v>
      </c>
      <c r="S434" t="s">
        <v>141</v>
      </c>
      <c r="T434">
        <v>3</v>
      </c>
      <c r="U434" t="s">
        <v>142</v>
      </c>
      <c r="V434">
        <v>469</v>
      </c>
      <c r="W434" t="s">
        <v>140</v>
      </c>
      <c r="X434">
        <v>600665</v>
      </c>
      <c r="Y434" t="s">
        <v>1</v>
      </c>
      <c r="Z434" t="s">
        <v>164</v>
      </c>
      <c r="AA434" t="s">
        <v>151</v>
      </c>
      <c r="AB434" s="12" t="s">
        <v>417</v>
      </c>
      <c r="AC434" t="s">
        <v>424</v>
      </c>
      <c r="AD434" s="5">
        <v>9.9999999999999998E-17</v>
      </c>
      <c r="AE434" t="s">
        <v>5</v>
      </c>
      <c r="AF434">
        <v>0.99999828999999996</v>
      </c>
      <c r="AG434" t="s">
        <v>4</v>
      </c>
      <c r="AH434">
        <v>1.9076599999999999E-2</v>
      </c>
    </row>
    <row r="435" spans="1:34" x14ac:dyDescent="0.25">
      <c r="A435" t="str">
        <f t="shared" si="6"/>
        <v>feynman_III_4_32_860</v>
      </c>
      <c r="B435" t="s">
        <v>87</v>
      </c>
      <c r="C435" t="s">
        <v>143</v>
      </c>
      <c r="D435">
        <v>3600</v>
      </c>
      <c r="E435" t="s">
        <v>144</v>
      </c>
      <c r="F435">
        <v>1000000</v>
      </c>
      <c r="G435" t="s">
        <v>145</v>
      </c>
      <c r="H435">
        <v>860</v>
      </c>
      <c r="I435" t="s">
        <v>146</v>
      </c>
      <c r="J435">
        <v>1E-3</v>
      </c>
      <c r="K435" t="s">
        <v>3</v>
      </c>
      <c r="L435">
        <v>0.99999689999999997</v>
      </c>
      <c r="M435" t="s">
        <v>2</v>
      </c>
      <c r="N435">
        <v>1.6219500000000001E-2</v>
      </c>
      <c r="O435" t="s">
        <v>6</v>
      </c>
      <c r="P435">
        <v>12</v>
      </c>
      <c r="Q435" t="s">
        <v>0</v>
      </c>
      <c r="R435">
        <v>3600.2</v>
      </c>
      <c r="S435" t="s">
        <v>141</v>
      </c>
      <c r="T435">
        <v>3</v>
      </c>
      <c r="U435" t="s">
        <v>142</v>
      </c>
      <c r="V435">
        <v>473</v>
      </c>
      <c r="W435" t="s">
        <v>140</v>
      </c>
      <c r="X435">
        <v>584550</v>
      </c>
      <c r="Y435" t="s">
        <v>1</v>
      </c>
      <c r="Z435" t="s">
        <v>2740</v>
      </c>
      <c r="AA435" t="s">
        <v>151</v>
      </c>
      <c r="AB435" s="12" t="s">
        <v>3458</v>
      </c>
      <c r="AC435" t="s">
        <v>424</v>
      </c>
      <c r="AD435" s="5">
        <v>9.9999999999999998E-17</v>
      </c>
      <c r="AE435" t="s">
        <v>5</v>
      </c>
      <c r="AF435">
        <v>0.99999685999999999</v>
      </c>
      <c r="AG435" t="s">
        <v>4</v>
      </c>
      <c r="AH435">
        <v>1.6335599999999999E-2</v>
      </c>
    </row>
    <row r="436" spans="1:34" x14ac:dyDescent="0.25">
      <c r="A436" t="str">
        <f t="shared" si="6"/>
        <v>feynman_I_12_5_5390</v>
      </c>
      <c r="B436" t="s">
        <v>25</v>
      </c>
      <c r="C436" t="s">
        <v>143</v>
      </c>
      <c r="D436">
        <v>3600</v>
      </c>
      <c r="E436" t="s">
        <v>144</v>
      </c>
      <c r="F436">
        <v>1000000</v>
      </c>
      <c r="G436" t="s">
        <v>145</v>
      </c>
      <c r="H436">
        <v>5390</v>
      </c>
      <c r="I436" t="s">
        <v>146</v>
      </c>
      <c r="J436">
        <v>1E-3</v>
      </c>
      <c r="K436" t="s">
        <v>3</v>
      </c>
      <c r="L436">
        <v>1</v>
      </c>
      <c r="M436" t="s">
        <v>2</v>
      </c>
      <c r="N436">
        <v>0</v>
      </c>
      <c r="O436" t="s">
        <v>6</v>
      </c>
      <c r="P436">
        <v>3</v>
      </c>
      <c r="Q436" t="s">
        <v>0</v>
      </c>
      <c r="R436">
        <v>3.2</v>
      </c>
      <c r="S436" t="s">
        <v>141</v>
      </c>
      <c r="T436">
        <v>1</v>
      </c>
      <c r="U436" t="s">
        <v>142</v>
      </c>
      <c r="V436">
        <v>2</v>
      </c>
      <c r="W436" t="s">
        <v>140</v>
      </c>
      <c r="X436">
        <v>673</v>
      </c>
      <c r="Y436" t="s">
        <v>1</v>
      </c>
      <c r="Z436" t="s">
        <v>2335</v>
      </c>
      <c r="AA436" t="s">
        <v>151</v>
      </c>
      <c r="AB436" s="12" t="s">
        <v>405</v>
      </c>
      <c r="AC436" t="s">
        <v>424</v>
      </c>
      <c r="AD436" s="5">
        <v>9.9999999999999998E-17</v>
      </c>
      <c r="AE436" t="s">
        <v>5</v>
      </c>
      <c r="AF436">
        <v>1</v>
      </c>
      <c r="AG436" t="s">
        <v>4</v>
      </c>
      <c r="AH436">
        <v>0</v>
      </c>
    </row>
    <row r="437" spans="1:34" x14ac:dyDescent="0.25">
      <c r="A437" t="str">
        <f t="shared" si="6"/>
        <v>feynman_II_34_29a_5390</v>
      </c>
      <c r="B437" t="s">
        <v>60</v>
      </c>
      <c r="C437" t="s">
        <v>143</v>
      </c>
      <c r="D437">
        <v>3600</v>
      </c>
      <c r="E437" t="s">
        <v>144</v>
      </c>
      <c r="F437">
        <v>1000000</v>
      </c>
      <c r="G437" t="s">
        <v>145</v>
      </c>
      <c r="H437">
        <v>5390</v>
      </c>
      <c r="I437" t="s">
        <v>146</v>
      </c>
      <c r="J437">
        <v>1E-3</v>
      </c>
      <c r="K437" t="s">
        <v>3</v>
      </c>
      <c r="L437">
        <v>1</v>
      </c>
      <c r="M437" t="s">
        <v>2</v>
      </c>
      <c r="N437">
        <v>0</v>
      </c>
      <c r="O437" t="s">
        <v>6</v>
      </c>
      <c r="P437">
        <v>7</v>
      </c>
      <c r="Q437" t="s">
        <v>0</v>
      </c>
      <c r="R437">
        <v>7.1</v>
      </c>
      <c r="S437" t="s">
        <v>141</v>
      </c>
      <c r="T437">
        <v>1</v>
      </c>
      <c r="U437" t="s">
        <v>142</v>
      </c>
      <c r="V437">
        <v>3</v>
      </c>
      <c r="W437" t="s">
        <v>140</v>
      </c>
      <c r="X437">
        <v>1544</v>
      </c>
      <c r="Y437" t="s">
        <v>1</v>
      </c>
      <c r="Z437" t="s">
        <v>2342</v>
      </c>
      <c r="AA437" t="s">
        <v>151</v>
      </c>
      <c r="AB437" s="12" t="s">
        <v>2343</v>
      </c>
      <c r="AC437" t="s">
        <v>424</v>
      </c>
      <c r="AD437" s="5">
        <v>9.9999999999999998E-17</v>
      </c>
      <c r="AE437" t="s">
        <v>5</v>
      </c>
      <c r="AF437">
        <v>1</v>
      </c>
      <c r="AG437" t="s">
        <v>4</v>
      </c>
      <c r="AH437">
        <v>1E-8</v>
      </c>
    </row>
    <row r="438" spans="1:34" x14ac:dyDescent="0.25">
      <c r="A438" t="str">
        <f t="shared" si="6"/>
        <v>feynman_II_34_11_5390</v>
      </c>
      <c r="B438" t="s">
        <v>84</v>
      </c>
      <c r="C438" t="s">
        <v>143</v>
      </c>
      <c r="D438">
        <v>3600</v>
      </c>
      <c r="E438" t="s">
        <v>144</v>
      </c>
      <c r="F438">
        <v>1000000</v>
      </c>
      <c r="G438" t="s">
        <v>145</v>
      </c>
      <c r="H438">
        <v>5390</v>
      </c>
      <c r="I438" t="s">
        <v>146</v>
      </c>
      <c r="J438">
        <v>1E-3</v>
      </c>
      <c r="K438" t="s">
        <v>3</v>
      </c>
      <c r="L438">
        <v>1</v>
      </c>
      <c r="M438" t="s">
        <v>2</v>
      </c>
      <c r="N438">
        <v>0</v>
      </c>
      <c r="O438" t="s">
        <v>6</v>
      </c>
      <c r="P438">
        <v>8</v>
      </c>
      <c r="Q438" t="s">
        <v>0</v>
      </c>
      <c r="R438">
        <v>12.6</v>
      </c>
      <c r="S438" t="s">
        <v>141</v>
      </c>
      <c r="T438">
        <v>1</v>
      </c>
      <c r="U438" t="s">
        <v>142</v>
      </c>
      <c r="V438">
        <v>4</v>
      </c>
      <c r="W438" t="s">
        <v>140</v>
      </c>
      <c r="X438">
        <v>2548</v>
      </c>
      <c r="Y438" t="s">
        <v>1</v>
      </c>
      <c r="Z438" t="s">
        <v>158</v>
      </c>
      <c r="AA438" t="s">
        <v>151</v>
      </c>
      <c r="AB438" s="12" t="s">
        <v>412</v>
      </c>
      <c r="AC438" t="s">
        <v>424</v>
      </c>
      <c r="AD438" s="5">
        <v>9.9999999999999998E-17</v>
      </c>
      <c r="AE438" t="s">
        <v>5</v>
      </c>
      <c r="AF438">
        <v>1</v>
      </c>
      <c r="AG438" t="s">
        <v>4</v>
      </c>
      <c r="AH438">
        <v>0</v>
      </c>
    </row>
    <row r="439" spans="1:34" x14ac:dyDescent="0.25">
      <c r="A439" t="str">
        <f t="shared" si="6"/>
        <v>feynman_I_34_1_5390</v>
      </c>
      <c r="B439" t="s">
        <v>41</v>
      </c>
      <c r="C439" t="s">
        <v>143</v>
      </c>
      <c r="D439">
        <v>3600</v>
      </c>
      <c r="E439" t="s">
        <v>144</v>
      </c>
      <c r="F439">
        <v>1000000</v>
      </c>
      <c r="G439" t="s">
        <v>145</v>
      </c>
      <c r="H439">
        <v>5390</v>
      </c>
      <c r="I439" t="s">
        <v>146</v>
      </c>
      <c r="J439">
        <v>1E-3</v>
      </c>
      <c r="K439" t="s">
        <v>3</v>
      </c>
      <c r="L439">
        <v>1</v>
      </c>
      <c r="M439" t="s">
        <v>2</v>
      </c>
      <c r="N439">
        <v>0</v>
      </c>
      <c r="O439" t="s">
        <v>6</v>
      </c>
      <c r="P439">
        <v>12</v>
      </c>
      <c r="Q439" t="s">
        <v>0</v>
      </c>
      <c r="R439">
        <v>21.5</v>
      </c>
      <c r="S439" t="s">
        <v>141</v>
      </c>
      <c r="T439">
        <v>1</v>
      </c>
      <c r="U439" t="s">
        <v>142</v>
      </c>
      <c r="V439">
        <v>5</v>
      </c>
      <c r="W439" t="s">
        <v>140</v>
      </c>
      <c r="X439">
        <v>3838</v>
      </c>
      <c r="Y439" t="s">
        <v>1</v>
      </c>
      <c r="Z439" t="s">
        <v>2363</v>
      </c>
      <c r="AA439" t="s">
        <v>151</v>
      </c>
      <c r="AB439" s="12" t="s">
        <v>2291</v>
      </c>
      <c r="AC439" t="s">
        <v>424</v>
      </c>
      <c r="AD439" s="5">
        <v>9.9999999999999998E-17</v>
      </c>
      <c r="AE439" t="s">
        <v>5</v>
      </c>
      <c r="AF439">
        <v>1</v>
      </c>
      <c r="AG439" t="s">
        <v>4</v>
      </c>
      <c r="AH439">
        <v>0</v>
      </c>
    </row>
    <row r="440" spans="1:34" x14ac:dyDescent="0.25">
      <c r="A440" t="str">
        <f t="shared" si="6"/>
        <v>feynman_III_17_37_5390</v>
      </c>
      <c r="B440" t="s">
        <v>66</v>
      </c>
      <c r="C440" t="s">
        <v>143</v>
      </c>
      <c r="D440">
        <v>3600</v>
      </c>
      <c r="E440" t="s">
        <v>144</v>
      </c>
      <c r="F440">
        <v>1000000</v>
      </c>
      <c r="G440" t="s">
        <v>145</v>
      </c>
      <c r="H440">
        <v>5390</v>
      </c>
      <c r="I440" t="s">
        <v>146</v>
      </c>
      <c r="J440">
        <v>1E-3</v>
      </c>
      <c r="K440" t="s">
        <v>3</v>
      </c>
      <c r="L440">
        <v>1</v>
      </c>
      <c r="M440" t="s">
        <v>2</v>
      </c>
      <c r="N440">
        <v>0</v>
      </c>
      <c r="O440" t="s">
        <v>6</v>
      </c>
      <c r="P440">
        <v>8</v>
      </c>
      <c r="Q440" t="s">
        <v>0</v>
      </c>
      <c r="R440">
        <v>23.7</v>
      </c>
      <c r="S440" t="s">
        <v>141</v>
      </c>
      <c r="T440">
        <v>1</v>
      </c>
      <c r="U440" t="s">
        <v>142</v>
      </c>
      <c r="V440">
        <v>7</v>
      </c>
      <c r="W440" t="s">
        <v>140</v>
      </c>
      <c r="X440">
        <v>4509</v>
      </c>
      <c r="Y440" t="s">
        <v>1</v>
      </c>
      <c r="Z440" t="s">
        <v>2374</v>
      </c>
      <c r="AA440" t="s">
        <v>151</v>
      </c>
      <c r="AB440" s="12" t="s">
        <v>2296</v>
      </c>
      <c r="AC440" t="s">
        <v>424</v>
      </c>
      <c r="AD440" s="5">
        <v>9.9999999999999998E-17</v>
      </c>
      <c r="AE440" t="s">
        <v>5</v>
      </c>
      <c r="AF440">
        <v>1</v>
      </c>
      <c r="AG440" t="s">
        <v>4</v>
      </c>
      <c r="AH440">
        <v>0</v>
      </c>
    </row>
    <row r="441" spans="1:34" x14ac:dyDescent="0.25">
      <c r="A441" t="str">
        <f t="shared" si="6"/>
        <v>feynman_I_6_2_860</v>
      </c>
      <c r="B441" t="s">
        <v>33</v>
      </c>
      <c r="C441" t="s">
        <v>143</v>
      </c>
      <c r="D441">
        <v>3600</v>
      </c>
      <c r="E441" t="s">
        <v>144</v>
      </c>
      <c r="F441">
        <v>1000000</v>
      </c>
      <c r="G441" t="s">
        <v>145</v>
      </c>
      <c r="H441">
        <v>860</v>
      </c>
      <c r="I441" t="s">
        <v>146</v>
      </c>
      <c r="J441">
        <v>1E-3</v>
      </c>
      <c r="K441" t="s">
        <v>3</v>
      </c>
      <c r="L441">
        <v>0.99182219999999999</v>
      </c>
      <c r="M441" t="s">
        <v>2</v>
      </c>
      <c r="N441">
        <v>3.8530999999999999E-3</v>
      </c>
      <c r="O441" t="s">
        <v>6</v>
      </c>
      <c r="P441">
        <v>16</v>
      </c>
      <c r="Q441" t="s">
        <v>0</v>
      </c>
      <c r="R441">
        <v>3601.7</v>
      </c>
      <c r="S441" t="s">
        <v>141</v>
      </c>
      <c r="T441">
        <v>5</v>
      </c>
      <c r="U441" t="s">
        <v>142</v>
      </c>
      <c r="V441">
        <v>618</v>
      </c>
      <c r="W441" t="s">
        <v>140</v>
      </c>
      <c r="X441">
        <v>592951</v>
      </c>
      <c r="Y441" t="s">
        <v>1</v>
      </c>
      <c r="Z441" t="s">
        <v>2741</v>
      </c>
      <c r="AA441" t="s">
        <v>151</v>
      </c>
      <c r="AB441" s="12" t="s">
        <v>2742</v>
      </c>
      <c r="AC441" t="s">
        <v>424</v>
      </c>
      <c r="AD441" s="5">
        <v>9.9999999999999998E-17</v>
      </c>
      <c r="AE441" t="s">
        <v>5</v>
      </c>
      <c r="AF441">
        <v>0.99184470000000002</v>
      </c>
      <c r="AG441" t="s">
        <v>4</v>
      </c>
      <c r="AH441">
        <v>3.8483300000000001E-3</v>
      </c>
    </row>
    <row r="442" spans="1:34" x14ac:dyDescent="0.25">
      <c r="A442" t="str">
        <f t="shared" si="6"/>
        <v>feynman_III_15_12_5390</v>
      </c>
      <c r="B442" t="s">
        <v>56</v>
      </c>
      <c r="C442" t="s">
        <v>143</v>
      </c>
      <c r="D442">
        <v>3600</v>
      </c>
      <c r="E442" t="s">
        <v>144</v>
      </c>
      <c r="F442">
        <v>1000000</v>
      </c>
      <c r="G442" t="s">
        <v>145</v>
      </c>
      <c r="H442">
        <v>5390</v>
      </c>
      <c r="I442" t="s">
        <v>146</v>
      </c>
      <c r="J442">
        <v>1E-3</v>
      </c>
      <c r="K442" t="s">
        <v>3</v>
      </c>
      <c r="L442">
        <v>1</v>
      </c>
      <c r="M442" t="s">
        <v>2</v>
      </c>
      <c r="N442">
        <v>0</v>
      </c>
      <c r="O442" t="s">
        <v>6</v>
      </c>
      <c r="P442">
        <v>10</v>
      </c>
      <c r="Q442" t="s">
        <v>0</v>
      </c>
      <c r="R442">
        <v>1057.0999999999999</v>
      </c>
      <c r="S442" t="s">
        <v>141</v>
      </c>
      <c r="T442">
        <v>8</v>
      </c>
      <c r="U442" t="s">
        <v>142</v>
      </c>
      <c r="V442">
        <v>116</v>
      </c>
      <c r="W442" t="s">
        <v>140</v>
      </c>
      <c r="X442">
        <v>162614</v>
      </c>
      <c r="Y442" t="s">
        <v>1</v>
      </c>
      <c r="Z442" t="s">
        <v>2387</v>
      </c>
      <c r="AA442" t="s">
        <v>151</v>
      </c>
      <c r="AB442" s="12" t="s">
        <v>2314</v>
      </c>
      <c r="AC442" t="s">
        <v>424</v>
      </c>
      <c r="AD442" s="5">
        <v>9.9999999999999998E-17</v>
      </c>
      <c r="AE442" t="s">
        <v>5</v>
      </c>
      <c r="AF442">
        <v>1</v>
      </c>
      <c r="AG442" t="s">
        <v>4</v>
      </c>
      <c r="AH442">
        <v>0</v>
      </c>
    </row>
    <row r="443" spans="1:34" x14ac:dyDescent="0.25">
      <c r="A443" t="str">
        <f t="shared" si="6"/>
        <v>feynman_test_18_5390</v>
      </c>
      <c r="B443" t="s">
        <v>112</v>
      </c>
      <c r="C443" t="s">
        <v>143</v>
      </c>
      <c r="D443">
        <v>3600</v>
      </c>
      <c r="E443" t="s">
        <v>144</v>
      </c>
      <c r="F443">
        <v>1000000</v>
      </c>
      <c r="G443" t="s">
        <v>145</v>
      </c>
      <c r="H443">
        <v>5390</v>
      </c>
      <c r="I443" t="s">
        <v>146</v>
      </c>
      <c r="J443">
        <v>1E-3</v>
      </c>
      <c r="K443" t="s">
        <v>3</v>
      </c>
      <c r="L443">
        <v>1</v>
      </c>
      <c r="M443" t="s">
        <v>2</v>
      </c>
      <c r="N443">
        <v>0</v>
      </c>
      <c r="O443" t="s">
        <v>6</v>
      </c>
      <c r="P443">
        <v>21</v>
      </c>
      <c r="Q443" t="s">
        <v>0</v>
      </c>
      <c r="R443">
        <v>110.6</v>
      </c>
      <c r="S443" t="s">
        <v>141</v>
      </c>
      <c r="T443">
        <v>1</v>
      </c>
      <c r="U443" t="s">
        <v>142</v>
      </c>
      <c r="V443">
        <v>9</v>
      </c>
      <c r="W443" t="s">
        <v>140</v>
      </c>
      <c r="X443">
        <v>16019</v>
      </c>
      <c r="Y443" t="s">
        <v>1</v>
      </c>
      <c r="Z443" t="s">
        <v>2394</v>
      </c>
      <c r="AA443" t="s">
        <v>151</v>
      </c>
      <c r="AB443" s="12" t="s">
        <v>2395</v>
      </c>
      <c r="AC443" t="s">
        <v>424</v>
      </c>
      <c r="AD443" s="5">
        <v>9.9999999999999998E-17</v>
      </c>
      <c r="AE443" t="s">
        <v>5</v>
      </c>
      <c r="AF443">
        <v>1</v>
      </c>
      <c r="AG443" t="s">
        <v>4</v>
      </c>
      <c r="AH443">
        <v>2E-8</v>
      </c>
    </row>
    <row r="444" spans="1:34" x14ac:dyDescent="0.25">
      <c r="A444" t="str">
        <f t="shared" si="6"/>
        <v>feynman_II_11_20_5390</v>
      </c>
      <c r="B444" t="s">
        <v>111</v>
      </c>
      <c r="C444" t="s">
        <v>143</v>
      </c>
      <c r="D444">
        <v>3600</v>
      </c>
      <c r="E444" t="s">
        <v>144</v>
      </c>
      <c r="F444">
        <v>1000000</v>
      </c>
      <c r="G444" t="s">
        <v>145</v>
      </c>
      <c r="H444">
        <v>5390</v>
      </c>
      <c r="I444" t="s">
        <v>146</v>
      </c>
      <c r="J444">
        <v>1E-3</v>
      </c>
      <c r="K444" t="s">
        <v>3</v>
      </c>
      <c r="L444">
        <v>1</v>
      </c>
      <c r="M444" t="s">
        <v>2</v>
      </c>
      <c r="N444">
        <v>9.9999999999999995E-8</v>
      </c>
      <c r="O444" t="s">
        <v>6</v>
      </c>
      <c r="P444">
        <v>13</v>
      </c>
      <c r="Q444" t="s">
        <v>0</v>
      </c>
      <c r="R444">
        <v>31.5</v>
      </c>
      <c r="S444" t="s">
        <v>141</v>
      </c>
      <c r="T444">
        <v>1</v>
      </c>
      <c r="U444" t="s">
        <v>142</v>
      </c>
      <c r="V444">
        <v>6</v>
      </c>
      <c r="W444" t="s">
        <v>140</v>
      </c>
      <c r="X444">
        <v>6098</v>
      </c>
      <c r="Y444" t="s">
        <v>1</v>
      </c>
      <c r="Z444" t="s">
        <v>2537</v>
      </c>
      <c r="AA444" t="s">
        <v>151</v>
      </c>
      <c r="AB444" s="12" t="s">
        <v>2538</v>
      </c>
      <c r="AC444" t="s">
        <v>424</v>
      </c>
      <c r="AD444" s="5">
        <v>9.9999999999999998E-17</v>
      </c>
      <c r="AE444" t="s">
        <v>5</v>
      </c>
      <c r="AF444">
        <v>1</v>
      </c>
      <c r="AG444" t="s">
        <v>4</v>
      </c>
      <c r="AH444">
        <v>8.9999999999999999E-8</v>
      </c>
    </row>
    <row r="445" spans="1:34" x14ac:dyDescent="0.25">
      <c r="A445" t="str">
        <f t="shared" si="6"/>
        <v>strogatz_shearflow2_5390</v>
      </c>
      <c r="B445" t="s">
        <v>9</v>
      </c>
      <c r="C445" t="s">
        <v>143</v>
      </c>
      <c r="D445">
        <v>3600</v>
      </c>
      <c r="E445" t="s">
        <v>144</v>
      </c>
      <c r="F445">
        <v>1000000</v>
      </c>
      <c r="G445" t="s">
        <v>145</v>
      </c>
      <c r="H445">
        <v>5390</v>
      </c>
      <c r="I445" t="s">
        <v>146</v>
      </c>
      <c r="J445">
        <v>1E-3</v>
      </c>
      <c r="K445" t="s">
        <v>3</v>
      </c>
      <c r="L445">
        <v>1</v>
      </c>
      <c r="M445" t="s">
        <v>2</v>
      </c>
      <c r="N445">
        <v>0</v>
      </c>
      <c r="O445" t="s">
        <v>6</v>
      </c>
      <c r="P445">
        <v>11</v>
      </c>
      <c r="Q445" t="s">
        <v>0</v>
      </c>
      <c r="R445">
        <v>2109.8000000000002</v>
      </c>
      <c r="S445" t="s">
        <v>141</v>
      </c>
      <c r="T445">
        <v>14</v>
      </c>
      <c r="U445" t="s">
        <v>142</v>
      </c>
      <c r="V445">
        <v>530</v>
      </c>
      <c r="W445" t="s">
        <v>140</v>
      </c>
      <c r="X445">
        <v>853782</v>
      </c>
      <c r="Y445" t="s">
        <v>1</v>
      </c>
      <c r="Z445" t="s">
        <v>2401</v>
      </c>
      <c r="AA445" t="s">
        <v>151</v>
      </c>
      <c r="AB445" s="12" t="s">
        <v>2305</v>
      </c>
      <c r="AC445" t="s">
        <v>424</v>
      </c>
      <c r="AD445" s="5">
        <v>9.9999999999999998E-17</v>
      </c>
      <c r="AE445" t="s">
        <v>5</v>
      </c>
      <c r="AF445">
        <v>1</v>
      </c>
      <c r="AG445" t="s">
        <v>4</v>
      </c>
      <c r="AH445">
        <v>0</v>
      </c>
    </row>
    <row r="446" spans="1:34" x14ac:dyDescent="0.25">
      <c r="A446" t="str">
        <f t="shared" si="6"/>
        <v>strogatz_bacres1_5390</v>
      </c>
      <c r="B446" t="s">
        <v>15</v>
      </c>
      <c r="C446" t="s">
        <v>143</v>
      </c>
      <c r="D446">
        <v>3600</v>
      </c>
      <c r="E446" t="s">
        <v>144</v>
      </c>
      <c r="F446">
        <v>1000000</v>
      </c>
      <c r="G446" t="s">
        <v>145</v>
      </c>
      <c r="H446">
        <v>5390</v>
      </c>
      <c r="I446" t="s">
        <v>146</v>
      </c>
      <c r="J446">
        <v>1E-3</v>
      </c>
      <c r="K446" t="s">
        <v>3</v>
      </c>
      <c r="L446">
        <v>1</v>
      </c>
      <c r="M446" t="s">
        <v>2</v>
      </c>
      <c r="N446">
        <v>0</v>
      </c>
      <c r="O446" t="s">
        <v>6</v>
      </c>
      <c r="P446">
        <v>16</v>
      </c>
      <c r="Q446" t="s">
        <v>0</v>
      </c>
      <c r="R446">
        <v>63.2</v>
      </c>
      <c r="S446" t="s">
        <v>141</v>
      </c>
      <c r="T446">
        <v>3</v>
      </c>
      <c r="U446" t="s">
        <v>142</v>
      </c>
      <c r="V446">
        <v>43</v>
      </c>
      <c r="W446" t="s">
        <v>140</v>
      </c>
      <c r="X446">
        <v>34951</v>
      </c>
      <c r="Y446" t="s">
        <v>1</v>
      </c>
      <c r="Z446" t="s">
        <v>2622</v>
      </c>
      <c r="AA446" t="s">
        <v>151</v>
      </c>
      <c r="AB446" s="12" t="s">
        <v>2319</v>
      </c>
      <c r="AC446" t="s">
        <v>424</v>
      </c>
      <c r="AD446" s="5">
        <v>9.9999999999999998E-17</v>
      </c>
      <c r="AE446" t="s">
        <v>5</v>
      </c>
      <c r="AF446">
        <v>1</v>
      </c>
      <c r="AG446" t="s">
        <v>4</v>
      </c>
      <c r="AH446">
        <v>0</v>
      </c>
    </row>
    <row r="447" spans="1:34" x14ac:dyDescent="0.25">
      <c r="A447" t="str">
        <f t="shared" si="6"/>
        <v>feynman_II_35_21_5390</v>
      </c>
      <c r="B447" t="s">
        <v>110</v>
      </c>
      <c r="C447" t="s">
        <v>143</v>
      </c>
      <c r="D447">
        <v>3600</v>
      </c>
      <c r="E447" t="s">
        <v>144</v>
      </c>
      <c r="F447">
        <v>1000000</v>
      </c>
      <c r="G447" t="s">
        <v>145</v>
      </c>
      <c r="H447">
        <v>5390</v>
      </c>
      <c r="I447" t="s">
        <v>146</v>
      </c>
      <c r="J447">
        <v>1E-3</v>
      </c>
      <c r="K447" t="s">
        <v>3</v>
      </c>
      <c r="L447">
        <v>0.9999903</v>
      </c>
      <c r="M447" t="s">
        <v>2</v>
      </c>
      <c r="N447">
        <v>1.5676800000000001E-2</v>
      </c>
      <c r="O447" t="s">
        <v>6</v>
      </c>
      <c r="P447">
        <v>49</v>
      </c>
      <c r="Q447" t="s">
        <v>0</v>
      </c>
      <c r="R447">
        <v>3602</v>
      </c>
      <c r="S447" t="s">
        <v>141</v>
      </c>
      <c r="T447">
        <v>7</v>
      </c>
      <c r="U447" t="s">
        <v>142</v>
      </c>
      <c r="V447">
        <v>130</v>
      </c>
      <c r="W447" t="s">
        <v>140</v>
      </c>
      <c r="X447">
        <v>447019</v>
      </c>
      <c r="Y447" t="s">
        <v>1</v>
      </c>
      <c r="Z447" t="s">
        <v>2743</v>
      </c>
      <c r="AA447" t="s">
        <v>151</v>
      </c>
      <c r="AB447" s="12" t="s">
        <v>2744</v>
      </c>
      <c r="AC447" t="s">
        <v>424</v>
      </c>
      <c r="AD447" s="5">
        <v>9.9999999999999998E-17</v>
      </c>
      <c r="AE447" t="s">
        <v>5</v>
      </c>
      <c r="AF447">
        <v>0.99999028999999995</v>
      </c>
      <c r="AG447" t="s">
        <v>4</v>
      </c>
      <c r="AH447">
        <v>1.566209E-2</v>
      </c>
    </row>
    <row r="448" spans="1:34" x14ac:dyDescent="0.25">
      <c r="A448" t="str">
        <f t="shared" si="6"/>
        <v>feynman_II_36_38_5390</v>
      </c>
      <c r="B448" t="s">
        <v>138</v>
      </c>
      <c r="C448" t="s">
        <v>143</v>
      </c>
      <c r="D448">
        <v>3600</v>
      </c>
      <c r="E448" t="s">
        <v>144</v>
      </c>
      <c r="F448">
        <v>1000000</v>
      </c>
      <c r="G448" t="s">
        <v>145</v>
      </c>
      <c r="H448">
        <v>5390</v>
      </c>
      <c r="I448" t="s">
        <v>146</v>
      </c>
      <c r="J448">
        <v>1E-3</v>
      </c>
      <c r="K448" t="s">
        <v>3</v>
      </c>
      <c r="L448">
        <v>0.99995780000000001</v>
      </c>
      <c r="M448" t="s">
        <v>2</v>
      </c>
      <c r="N448">
        <v>7.2830999999999998E-3</v>
      </c>
      <c r="O448" t="s">
        <v>6</v>
      </c>
      <c r="P448">
        <v>36</v>
      </c>
      <c r="Q448" t="s">
        <v>0</v>
      </c>
      <c r="R448">
        <v>3602.2</v>
      </c>
      <c r="S448" t="s">
        <v>141</v>
      </c>
      <c r="T448">
        <v>7</v>
      </c>
      <c r="U448" t="s">
        <v>142</v>
      </c>
      <c r="V448">
        <v>91</v>
      </c>
      <c r="W448" t="s">
        <v>140</v>
      </c>
      <c r="X448">
        <v>452184</v>
      </c>
      <c r="Y448" t="s">
        <v>1</v>
      </c>
      <c r="Z448" t="s">
        <v>2745</v>
      </c>
      <c r="AA448" t="s">
        <v>151</v>
      </c>
      <c r="AB448" s="12" t="s">
        <v>2746</v>
      </c>
      <c r="AC448" t="s">
        <v>424</v>
      </c>
      <c r="AD448" s="5">
        <v>9.9999999999999998E-17</v>
      </c>
      <c r="AE448" t="s">
        <v>5</v>
      </c>
      <c r="AF448">
        <v>0.99995752999999998</v>
      </c>
      <c r="AG448" t="s">
        <v>4</v>
      </c>
      <c r="AH448">
        <v>7.1953E-3</v>
      </c>
    </row>
    <row r="449" spans="1:34" x14ac:dyDescent="0.25">
      <c r="A449" t="str">
        <f t="shared" si="6"/>
        <v>feynman_test_8_5390</v>
      </c>
      <c r="B449" t="s">
        <v>76</v>
      </c>
      <c r="C449" t="s">
        <v>143</v>
      </c>
      <c r="D449">
        <v>3600</v>
      </c>
      <c r="E449" t="s">
        <v>144</v>
      </c>
      <c r="F449">
        <v>1000000</v>
      </c>
      <c r="G449" t="s">
        <v>145</v>
      </c>
      <c r="H449">
        <v>5390</v>
      </c>
      <c r="I449" t="s">
        <v>146</v>
      </c>
      <c r="J449">
        <v>1E-3</v>
      </c>
      <c r="K449" t="s">
        <v>3</v>
      </c>
      <c r="L449">
        <v>0.99579070000000003</v>
      </c>
      <c r="M449" t="s">
        <v>2</v>
      </c>
      <c r="N449">
        <v>2.9179699999999999E-2</v>
      </c>
      <c r="O449" t="s">
        <v>6</v>
      </c>
      <c r="P449">
        <v>32</v>
      </c>
      <c r="Q449" t="s">
        <v>0</v>
      </c>
      <c r="R449">
        <v>3601.8</v>
      </c>
      <c r="S449" t="s">
        <v>141</v>
      </c>
      <c r="T449">
        <v>8</v>
      </c>
      <c r="U449" t="s">
        <v>142</v>
      </c>
      <c r="V449">
        <v>189</v>
      </c>
      <c r="W449" t="s">
        <v>140</v>
      </c>
      <c r="X449">
        <v>471782</v>
      </c>
      <c r="Y449" t="s">
        <v>1</v>
      </c>
      <c r="Z449" t="s">
        <v>2747</v>
      </c>
      <c r="AA449" t="s">
        <v>151</v>
      </c>
      <c r="AB449" s="12" t="s">
        <v>2748</v>
      </c>
      <c r="AC449" t="s">
        <v>424</v>
      </c>
      <c r="AD449" s="5">
        <v>9.9999999999999998E-17</v>
      </c>
      <c r="AE449" t="s">
        <v>5</v>
      </c>
      <c r="AF449">
        <v>0.99572377000000001</v>
      </c>
      <c r="AG449" t="s">
        <v>4</v>
      </c>
      <c r="AH449">
        <v>2.9424700000000002E-2</v>
      </c>
    </row>
    <row r="450" spans="1:34" x14ac:dyDescent="0.25">
      <c r="A450" t="str">
        <f t="shared" ref="A450:A513" si="7">B450&amp;"_"&amp;H450</f>
        <v>feynman_I_15_3x_5390</v>
      </c>
      <c r="B450" t="s">
        <v>82</v>
      </c>
      <c r="C450" t="s">
        <v>143</v>
      </c>
      <c r="D450">
        <v>3600</v>
      </c>
      <c r="E450" t="s">
        <v>144</v>
      </c>
      <c r="F450">
        <v>1000000</v>
      </c>
      <c r="G450" t="s">
        <v>145</v>
      </c>
      <c r="H450">
        <v>5390</v>
      </c>
      <c r="I450" t="s">
        <v>146</v>
      </c>
      <c r="J450">
        <v>1E-3</v>
      </c>
      <c r="K450" t="s">
        <v>3</v>
      </c>
      <c r="L450">
        <v>0.99986129999999995</v>
      </c>
      <c r="M450" t="s">
        <v>2</v>
      </c>
      <c r="N450">
        <v>1.8895100000000001E-2</v>
      </c>
      <c r="O450" t="s">
        <v>6</v>
      </c>
      <c r="P450">
        <v>24</v>
      </c>
      <c r="Q450" t="s">
        <v>0</v>
      </c>
      <c r="R450">
        <v>3600.9</v>
      </c>
      <c r="S450" t="s">
        <v>141</v>
      </c>
      <c r="T450">
        <v>4</v>
      </c>
      <c r="U450" t="s">
        <v>142</v>
      </c>
      <c r="V450">
        <v>289</v>
      </c>
      <c r="W450" t="s">
        <v>140</v>
      </c>
      <c r="X450">
        <v>508106</v>
      </c>
      <c r="Y450" t="s">
        <v>1</v>
      </c>
      <c r="Z450" t="s">
        <v>2749</v>
      </c>
      <c r="AA450" t="s">
        <v>151</v>
      </c>
      <c r="AB450" s="12" t="s">
        <v>2750</v>
      </c>
      <c r="AC450" t="s">
        <v>424</v>
      </c>
      <c r="AD450" s="5">
        <v>9.9999999999999998E-17</v>
      </c>
      <c r="AE450" t="s">
        <v>5</v>
      </c>
      <c r="AF450">
        <v>0.99986565000000005</v>
      </c>
      <c r="AG450" t="s">
        <v>4</v>
      </c>
      <c r="AH450">
        <v>1.8564110000000002E-2</v>
      </c>
    </row>
    <row r="451" spans="1:34" x14ac:dyDescent="0.25">
      <c r="A451" t="str">
        <f t="shared" si="7"/>
        <v>feynman_I_50_26_5390</v>
      </c>
      <c r="B451" t="s">
        <v>94</v>
      </c>
      <c r="C451" t="s">
        <v>143</v>
      </c>
      <c r="D451">
        <v>3600</v>
      </c>
      <c r="E451" t="s">
        <v>144</v>
      </c>
      <c r="F451">
        <v>1000000</v>
      </c>
      <c r="G451" t="s">
        <v>145</v>
      </c>
      <c r="H451">
        <v>5390</v>
      </c>
      <c r="I451" t="s">
        <v>146</v>
      </c>
      <c r="J451">
        <v>1E-3</v>
      </c>
      <c r="K451" t="s">
        <v>3</v>
      </c>
      <c r="L451">
        <v>1</v>
      </c>
      <c r="M451" t="s">
        <v>2</v>
      </c>
      <c r="N451">
        <v>0</v>
      </c>
      <c r="O451" t="s">
        <v>6</v>
      </c>
      <c r="P451">
        <v>18</v>
      </c>
      <c r="Q451" t="s">
        <v>0</v>
      </c>
      <c r="R451">
        <v>640.1</v>
      </c>
      <c r="S451" t="s">
        <v>141</v>
      </c>
      <c r="T451">
        <v>1</v>
      </c>
      <c r="U451" t="s">
        <v>142</v>
      </c>
      <c r="V451">
        <v>24</v>
      </c>
      <c r="W451" t="s">
        <v>140</v>
      </c>
      <c r="X451">
        <v>73852</v>
      </c>
      <c r="Y451" t="s">
        <v>1</v>
      </c>
      <c r="Z451" t="s">
        <v>2514</v>
      </c>
      <c r="AA451" t="s">
        <v>151</v>
      </c>
      <c r="AB451" s="12" t="s">
        <v>2310</v>
      </c>
      <c r="AC451" t="s">
        <v>424</v>
      </c>
      <c r="AD451" s="5">
        <v>9.9999999999999998E-17</v>
      </c>
      <c r="AE451" t="s">
        <v>5</v>
      </c>
      <c r="AF451">
        <v>1</v>
      </c>
      <c r="AG451" t="s">
        <v>4</v>
      </c>
      <c r="AH451">
        <v>0</v>
      </c>
    </row>
    <row r="452" spans="1:34" x14ac:dyDescent="0.25">
      <c r="A452" t="str">
        <f t="shared" si="7"/>
        <v>feynman_II_11_28_860</v>
      </c>
      <c r="B452" t="s">
        <v>34</v>
      </c>
      <c r="C452" t="s">
        <v>143</v>
      </c>
      <c r="D452">
        <v>3600</v>
      </c>
      <c r="E452" t="s">
        <v>144</v>
      </c>
      <c r="F452">
        <v>1000000</v>
      </c>
      <c r="G452" t="s">
        <v>145</v>
      </c>
      <c r="H452">
        <v>860</v>
      </c>
      <c r="I452" t="s">
        <v>146</v>
      </c>
      <c r="J452">
        <v>1E-3</v>
      </c>
      <c r="K452" t="s">
        <v>3</v>
      </c>
      <c r="L452">
        <v>0.99998830000000005</v>
      </c>
      <c r="M452" t="s">
        <v>2</v>
      </c>
      <c r="N452">
        <v>9.9599999999999992E-4</v>
      </c>
      <c r="O452" t="s">
        <v>6</v>
      </c>
      <c r="P452">
        <v>9</v>
      </c>
      <c r="Q452" t="s">
        <v>0</v>
      </c>
      <c r="R452">
        <v>3600.1</v>
      </c>
      <c r="S452" t="s">
        <v>141</v>
      </c>
      <c r="T452">
        <v>16</v>
      </c>
      <c r="U452" t="s">
        <v>142</v>
      </c>
      <c r="V452">
        <v>1093</v>
      </c>
      <c r="W452" t="s">
        <v>140</v>
      </c>
      <c r="X452">
        <v>687024</v>
      </c>
      <c r="Y452" t="s">
        <v>1</v>
      </c>
      <c r="Z452" t="s">
        <v>2751</v>
      </c>
      <c r="AA452" t="s">
        <v>151</v>
      </c>
      <c r="AB452" s="12" t="s">
        <v>2752</v>
      </c>
      <c r="AC452" t="s">
        <v>424</v>
      </c>
      <c r="AD452" s="5">
        <v>9.9999999999999998E-17</v>
      </c>
      <c r="AE452" t="s">
        <v>5</v>
      </c>
      <c r="AF452">
        <v>0.99998810000000005</v>
      </c>
      <c r="AG452" t="s">
        <v>4</v>
      </c>
      <c r="AH452">
        <v>1.00613E-3</v>
      </c>
    </row>
    <row r="453" spans="1:34" x14ac:dyDescent="0.25">
      <c r="A453" t="str">
        <f t="shared" si="7"/>
        <v>feynman_I_29_4_5390</v>
      </c>
      <c r="B453" t="s">
        <v>27</v>
      </c>
      <c r="C453" t="s">
        <v>143</v>
      </c>
      <c r="D453">
        <v>3600</v>
      </c>
      <c r="E453" t="s">
        <v>144</v>
      </c>
      <c r="F453">
        <v>1000000</v>
      </c>
      <c r="G453" t="s">
        <v>145</v>
      </c>
      <c r="H453">
        <v>5390</v>
      </c>
      <c r="I453" t="s">
        <v>146</v>
      </c>
      <c r="J453">
        <v>1E-3</v>
      </c>
      <c r="K453" t="s">
        <v>3</v>
      </c>
      <c r="L453">
        <v>1</v>
      </c>
      <c r="M453" t="s">
        <v>2</v>
      </c>
      <c r="N453">
        <v>0</v>
      </c>
      <c r="O453" t="s">
        <v>6</v>
      </c>
      <c r="P453">
        <v>5</v>
      </c>
      <c r="Q453" t="s">
        <v>0</v>
      </c>
      <c r="R453">
        <v>3.8</v>
      </c>
      <c r="S453" t="s">
        <v>141</v>
      </c>
      <c r="T453">
        <v>1</v>
      </c>
      <c r="U453" t="s">
        <v>142</v>
      </c>
      <c r="V453">
        <v>2</v>
      </c>
      <c r="W453" t="s">
        <v>140</v>
      </c>
      <c r="X453">
        <v>798</v>
      </c>
      <c r="Y453" t="s">
        <v>1</v>
      </c>
      <c r="Z453" t="s">
        <v>2339</v>
      </c>
      <c r="AA453" t="s">
        <v>151</v>
      </c>
      <c r="AB453" s="12" t="s">
        <v>406</v>
      </c>
      <c r="AC453" t="s">
        <v>424</v>
      </c>
      <c r="AD453" s="5">
        <v>9.9999999999999998E-17</v>
      </c>
      <c r="AE453" t="s">
        <v>5</v>
      </c>
      <c r="AF453">
        <v>1</v>
      </c>
      <c r="AG453" t="s">
        <v>4</v>
      </c>
      <c r="AH453">
        <v>0</v>
      </c>
    </row>
    <row r="454" spans="1:34" x14ac:dyDescent="0.25">
      <c r="A454" t="str">
        <f t="shared" si="7"/>
        <v>feynman_III_7_38_5390</v>
      </c>
      <c r="B454" t="s">
        <v>65</v>
      </c>
      <c r="C454" t="s">
        <v>143</v>
      </c>
      <c r="D454">
        <v>3600</v>
      </c>
      <c r="E454" t="s">
        <v>144</v>
      </c>
      <c r="F454">
        <v>1000000</v>
      </c>
      <c r="G454" t="s">
        <v>145</v>
      </c>
      <c r="H454">
        <v>5390</v>
      </c>
      <c r="I454" t="s">
        <v>146</v>
      </c>
      <c r="J454">
        <v>1E-3</v>
      </c>
      <c r="K454" t="s">
        <v>3</v>
      </c>
      <c r="L454">
        <v>1</v>
      </c>
      <c r="M454" t="s">
        <v>2</v>
      </c>
      <c r="N454">
        <v>0</v>
      </c>
      <c r="O454" t="s">
        <v>6</v>
      </c>
      <c r="P454">
        <v>7</v>
      </c>
      <c r="Q454" t="s">
        <v>0</v>
      </c>
      <c r="R454">
        <v>7.7</v>
      </c>
      <c r="S454" t="s">
        <v>141</v>
      </c>
      <c r="T454">
        <v>1</v>
      </c>
      <c r="U454" t="s">
        <v>142</v>
      </c>
      <c r="V454">
        <v>3</v>
      </c>
      <c r="W454" t="s">
        <v>140</v>
      </c>
      <c r="X454">
        <v>1543</v>
      </c>
      <c r="Y454" t="s">
        <v>1</v>
      </c>
      <c r="Z454" t="s">
        <v>2348</v>
      </c>
      <c r="AA454" t="s">
        <v>151</v>
      </c>
      <c r="AB454" s="12" t="s">
        <v>2349</v>
      </c>
      <c r="AC454" t="s">
        <v>424</v>
      </c>
      <c r="AD454" s="5">
        <v>9.9999999999999998E-17</v>
      </c>
      <c r="AE454" t="s">
        <v>5</v>
      </c>
      <c r="AF454">
        <v>1</v>
      </c>
      <c r="AG454" t="s">
        <v>4</v>
      </c>
      <c r="AH454">
        <v>2E-8</v>
      </c>
    </row>
    <row r="455" spans="1:34" x14ac:dyDescent="0.25">
      <c r="A455" t="str">
        <f t="shared" si="7"/>
        <v>feynman_I_18_14_5390</v>
      </c>
      <c r="B455" t="s">
        <v>100</v>
      </c>
      <c r="C455" t="s">
        <v>143</v>
      </c>
      <c r="D455">
        <v>3600</v>
      </c>
      <c r="E455" t="s">
        <v>144</v>
      </c>
      <c r="F455">
        <v>1000000</v>
      </c>
      <c r="G455" t="s">
        <v>145</v>
      </c>
      <c r="H455">
        <v>5390</v>
      </c>
      <c r="I455" t="s">
        <v>146</v>
      </c>
      <c r="J455">
        <v>1E-3</v>
      </c>
      <c r="K455" t="s">
        <v>3</v>
      </c>
      <c r="L455">
        <v>1</v>
      </c>
      <c r="M455" t="s">
        <v>2</v>
      </c>
      <c r="N455">
        <v>0</v>
      </c>
      <c r="O455" t="s">
        <v>6</v>
      </c>
      <c r="P455">
        <v>6</v>
      </c>
      <c r="Q455" t="s">
        <v>0</v>
      </c>
      <c r="R455">
        <v>18.100000000000001</v>
      </c>
      <c r="S455" t="s">
        <v>141</v>
      </c>
      <c r="T455">
        <v>1</v>
      </c>
      <c r="U455" t="s">
        <v>142</v>
      </c>
      <c r="V455">
        <v>5</v>
      </c>
      <c r="W455" t="s">
        <v>140</v>
      </c>
      <c r="X455">
        <v>3648</v>
      </c>
      <c r="Y455" t="s">
        <v>1</v>
      </c>
      <c r="Z455" t="s">
        <v>2357</v>
      </c>
      <c r="AA455" t="s">
        <v>151</v>
      </c>
      <c r="AB455" s="12" t="s">
        <v>414</v>
      </c>
      <c r="AC455" t="s">
        <v>424</v>
      </c>
      <c r="AD455" s="5">
        <v>9.9999999999999998E-17</v>
      </c>
      <c r="AE455" t="s">
        <v>5</v>
      </c>
      <c r="AF455">
        <v>1</v>
      </c>
      <c r="AG455" t="s">
        <v>4</v>
      </c>
      <c r="AH455">
        <v>0</v>
      </c>
    </row>
    <row r="456" spans="1:34" x14ac:dyDescent="0.25">
      <c r="A456" t="str">
        <f t="shared" si="7"/>
        <v>feynman_III_13_18_5390</v>
      </c>
      <c r="B456" t="s">
        <v>103</v>
      </c>
      <c r="C456" t="s">
        <v>143</v>
      </c>
      <c r="D456">
        <v>3600</v>
      </c>
      <c r="E456" t="s">
        <v>144</v>
      </c>
      <c r="F456">
        <v>1000000</v>
      </c>
      <c r="G456" t="s">
        <v>145</v>
      </c>
      <c r="H456">
        <v>5390</v>
      </c>
      <c r="I456" t="s">
        <v>146</v>
      </c>
      <c r="J456">
        <v>1E-3</v>
      </c>
      <c r="K456" t="s">
        <v>3</v>
      </c>
      <c r="L456">
        <v>1</v>
      </c>
      <c r="M456" t="s">
        <v>2</v>
      </c>
      <c r="N456">
        <v>2.9999999999999999E-7</v>
      </c>
      <c r="O456" t="s">
        <v>6</v>
      </c>
      <c r="P456">
        <v>10</v>
      </c>
      <c r="Q456" t="s">
        <v>0</v>
      </c>
      <c r="R456">
        <v>19.100000000000001</v>
      </c>
      <c r="S456" t="s">
        <v>141</v>
      </c>
      <c r="T456">
        <v>1</v>
      </c>
      <c r="U456" t="s">
        <v>142</v>
      </c>
      <c r="V456">
        <v>5</v>
      </c>
      <c r="W456" t="s">
        <v>140</v>
      </c>
      <c r="X456">
        <v>3871</v>
      </c>
      <c r="Y456" t="s">
        <v>1</v>
      </c>
      <c r="Z456" t="s">
        <v>2364</v>
      </c>
      <c r="AA456" t="s">
        <v>151</v>
      </c>
      <c r="AB456" s="12" t="s">
        <v>2365</v>
      </c>
      <c r="AC456" t="s">
        <v>424</v>
      </c>
      <c r="AD456" s="5">
        <v>9.9999999999999998E-17</v>
      </c>
      <c r="AE456" t="s">
        <v>5</v>
      </c>
      <c r="AF456">
        <v>1</v>
      </c>
      <c r="AG456" t="s">
        <v>4</v>
      </c>
      <c r="AH456">
        <v>2.4999999999999999E-7</v>
      </c>
    </row>
    <row r="457" spans="1:34" x14ac:dyDescent="0.25">
      <c r="A457" t="str">
        <f t="shared" si="7"/>
        <v>feynman_I_10_7_860</v>
      </c>
      <c r="B457" t="s">
        <v>46</v>
      </c>
      <c r="C457" t="s">
        <v>143</v>
      </c>
      <c r="D457">
        <v>3600</v>
      </c>
      <c r="E457" t="s">
        <v>144</v>
      </c>
      <c r="F457">
        <v>1000000</v>
      </c>
      <c r="G457" t="s">
        <v>145</v>
      </c>
      <c r="H457">
        <v>860</v>
      </c>
      <c r="I457" t="s">
        <v>146</v>
      </c>
      <c r="J457">
        <v>1E-3</v>
      </c>
      <c r="K457" t="s">
        <v>3</v>
      </c>
      <c r="L457">
        <v>0.99998920000000002</v>
      </c>
      <c r="M457" t="s">
        <v>2</v>
      </c>
      <c r="N457">
        <v>3.9782999999999997E-3</v>
      </c>
      <c r="O457" t="s">
        <v>6</v>
      </c>
      <c r="P457">
        <v>15</v>
      </c>
      <c r="Q457" t="s">
        <v>0</v>
      </c>
      <c r="R457">
        <v>3600.3</v>
      </c>
      <c r="S457" t="s">
        <v>141</v>
      </c>
      <c r="T457">
        <v>8</v>
      </c>
      <c r="U457" t="s">
        <v>142</v>
      </c>
      <c r="V457">
        <v>601</v>
      </c>
      <c r="W457" t="s">
        <v>140</v>
      </c>
      <c r="X457">
        <v>596238</v>
      </c>
      <c r="Y457" t="s">
        <v>1</v>
      </c>
      <c r="Z457" t="s">
        <v>2753</v>
      </c>
      <c r="AA457" t="s">
        <v>151</v>
      </c>
      <c r="AB457" s="12" t="s">
        <v>2754</v>
      </c>
      <c r="AC457" t="s">
        <v>424</v>
      </c>
      <c r="AD457" s="5">
        <v>9.9999999999999998E-17</v>
      </c>
      <c r="AE457" t="s">
        <v>5</v>
      </c>
      <c r="AF457">
        <v>0.99998911999999995</v>
      </c>
      <c r="AG457" t="s">
        <v>4</v>
      </c>
      <c r="AH457">
        <v>4.0115200000000002E-3</v>
      </c>
    </row>
    <row r="458" spans="1:34" x14ac:dyDescent="0.25">
      <c r="A458" t="str">
        <f t="shared" si="7"/>
        <v>feynman_I_25_13_5390</v>
      </c>
      <c r="B458" t="s">
        <v>24</v>
      </c>
      <c r="C458" t="s">
        <v>143</v>
      </c>
      <c r="D458">
        <v>3600</v>
      </c>
      <c r="E458" t="s">
        <v>144</v>
      </c>
      <c r="F458">
        <v>1000000</v>
      </c>
      <c r="G458" t="s">
        <v>145</v>
      </c>
      <c r="H458">
        <v>5390</v>
      </c>
      <c r="I458" t="s">
        <v>146</v>
      </c>
      <c r="J458">
        <v>1E-3</v>
      </c>
      <c r="K458" t="s">
        <v>3</v>
      </c>
      <c r="L458">
        <v>1</v>
      </c>
      <c r="M458" t="s">
        <v>2</v>
      </c>
      <c r="N458">
        <v>0</v>
      </c>
      <c r="O458" t="s">
        <v>6</v>
      </c>
      <c r="P458">
        <v>5</v>
      </c>
      <c r="Q458" t="s">
        <v>0</v>
      </c>
      <c r="R458">
        <v>3.7</v>
      </c>
      <c r="S458" t="s">
        <v>141</v>
      </c>
      <c r="T458">
        <v>1</v>
      </c>
      <c r="U458" t="s">
        <v>142</v>
      </c>
      <c r="V458">
        <v>2</v>
      </c>
      <c r="W458" t="s">
        <v>140</v>
      </c>
      <c r="X458">
        <v>798</v>
      </c>
      <c r="Y458" t="s">
        <v>1</v>
      </c>
      <c r="Z458" t="s">
        <v>2339</v>
      </c>
      <c r="AA458" t="s">
        <v>151</v>
      </c>
      <c r="AB458" s="12" t="s">
        <v>406</v>
      </c>
      <c r="AC458" t="s">
        <v>424</v>
      </c>
      <c r="AD458" s="5">
        <v>9.9999999999999998E-17</v>
      </c>
      <c r="AE458" t="s">
        <v>5</v>
      </c>
      <c r="AF458">
        <v>1</v>
      </c>
      <c r="AG458" t="s">
        <v>4</v>
      </c>
      <c r="AH458">
        <v>0</v>
      </c>
    </row>
    <row r="459" spans="1:34" x14ac:dyDescent="0.25">
      <c r="A459" t="str">
        <f t="shared" si="7"/>
        <v>feynman_II_34_2a_5390</v>
      </c>
      <c r="B459" t="s">
        <v>55</v>
      </c>
      <c r="C459" t="s">
        <v>143</v>
      </c>
      <c r="D459">
        <v>3600</v>
      </c>
      <c r="E459" t="s">
        <v>144</v>
      </c>
      <c r="F459">
        <v>1000000</v>
      </c>
      <c r="G459" t="s">
        <v>145</v>
      </c>
      <c r="H459">
        <v>5390</v>
      </c>
      <c r="I459" t="s">
        <v>146</v>
      </c>
      <c r="J459">
        <v>1E-3</v>
      </c>
      <c r="K459" t="s">
        <v>3</v>
      </c>
      <c r="L459">
        <v>1</v>
      </c>
      <c r="M459" t="s">
        <v>2</v>
      </c>
      <c r="N459">
        <v>0</v>
      </c>
      <c r="O459" t="s">
        <v>6</v>
      </c>
      <c r="P459">
        <v>7</v>
      </c>
      <c r="Q459" t="s">
        <v>0</v>
      </c>
      <c r="R459">
        <v>7.3</v>
      </c>
      <c r="S459" t="s">
        <v>141</v>
      </c>
      <c r="T459">
        <v>1</v>
      </c>
      <c r="U459" t="s">
        <v>142</v>
      </c>
      <c r="V459">
        <v>3</v>
      </c>
      <c r="W459" t="s">
        <v>140</v>
      </c>
      <c r="X459">
        <v>1629</v>
      </c>
      <c r="Y459" t="s">
        <v>1</v>
      </c>
      <c r="Z459" t="s">
        <v>2346</v>
      </c>
      <c r="AA459" t="s">
        <v>151</v>
      </c>
      <c r="AB459" s="12" t="s">
        <v>2347</v>
      </c>
      <c r="AC459" t="s">
        <v>424</v>
      </c>
      <c r="AD459" s="5">
        <v>9.9999999999999998E-17</v>
      </c>
      <c r="AE459" t="s">
        <v>5</v>
      </c>
      <c r="AF459">
        <v>1</v>
      </c>
      <c r="AG459" t="s">
        <v>4</v>
      </c>
      <c r="AH459">
        <v>1E-8</v>
      </c>
    </row>
    <row r="460" spans="1:34" x14ac:dyDescent="0.25">
      <c r="A460" t="str">
        <f t="shared" si="7"/>
        <v>feynman_I_32_5_5390</v>
      </c>
      <c r="B460" t="s">
        <v>97</v>
      </c>
      <c r="C460" t="s">
        <v>143</v>
      </c>
      <c r="D460">
        <v>3600</v>
      </c>
      <c r="E460" t="s">
        <v>144</v>
      </c>
      <c r="F460">
        <v>1000000</v>
      </c>
      <c r="G460" t="s">
        <v>145</v>
      </c>
      <c r="H460">
        <v>5390</v>
      </c>
      <c r="I460" t="s">
        <v>146</v>
      </c>
      <c r="J460">
        <v>1E-3</v>
      </c>
      <c r="K460" t="s">
        <v>3</v>
      </c>
      <c r="L460">
        <v>1</v>
      </c>
      <c r="M460" t="s">
        <v>2</v>
      </c>
      <c r="N460">
        <v>0</v>
      </c>
      <c r="O460" t="s">
        <v>6</v>
      </c>
      <c r="P460">
        <v>14</v>
      </c>
      <c r="Q460" t="s">
        <v>0</v>
      </c>
      <c r="R460">
        <v>41.5</v>
      </c>
      <c r="S460" t="s">
        <v>141</v>
      </c>
      <c r="T460">
        <v>1</v>
      </c>
      <c r="U460" t="s">
        <v>142</v>
      </c>
      <c r="V460">
        <v>6</v>
      </c>
      <c r="W460" t="s">
        <v>140</v>
      </c>
      <c r="X460">
        <v>7162</v>
      </c>
      <c r="Y460" t="s">
        <v>1</v>
      </c>
      <c r="Z460" t="s">
        <v>2375</v>
      </c>
      <c r="AA460" t="s">
        <v>151</v>
      </c>
      <c r="AB460" s="12" t="s">
        <v>2376</v>
      </c>
      <c r="AC460" t="s">
        <v>424</v>
      </c>
      <c r="AD460" s="5">
        <v>9.9999999999999998E-17</v>
      </c>
      <c r="AE460" t="s">
        <v>5</v>
      </c>
      <c r="AF460">
        <v>1</v>
      </c>
      <c r="AG460" t="s">
        <v>4</v>
      </c>
      <c r="AH460">
        <v>4.0000000000000001E-8</v>
      </c>
    </row>
    <row r="461" spans="1:34" x14ac:dyDescent="0.25">
      <c r="A461" t="str">
        <f t="shared" si="7"/>
        <v>feynman_I_43_16_5390</v>
      </c>
      <c r="B461" t="s">
        <v>89</v>
      </c>
      <c r="C461" t="s">
        <v>143</v>
      </c>
      <c r="D461">
        <v>3600</v>
      </c>
      <c r="E461" t="s">
        <v>144</v>
      </c>
      <c r="F461">
        <v>1000000</v>
      </c>
      <c r="G461" t="s">
        <v>145</v>
      </c>
      <c r="H461">
        <v>5390</v>
      </c>
      <c r="I461" t="s">
        <v>146</v>
      </c>
      <c r="J461">
        <v>1E-3</v>
      </c>
      <c r="K461" t="s">
        <v>3</v>
      </c>
      <c r="L461">
        <v>1</v>
      </c>
      <c r="M461" t="s">
        <v>2</v>
      </c>
      <c r="N461">
        <v>0</v>
      </c>
      <c r="O461" t="s">
        <v>6</v>
      </c>
      <c r="P461">
        <v>7</v>
      </c>
      <c r="Q461" t="s">
        <v>0</v>
      </c>
      <c r="R461">
        <v>13.2</v>
      </c>
      <c r="S461" t="s">
        <v>141</v>
      </c>
      <c r="T461">
        <v>1</v>
      </c>
      <c r="U461" t="s">
        <v>142</v>
      </c>
      <c r="V461">
        <v>4</v>
      </c>
      <c r="W461" t="s">
        <v>140</v>
      </c>
      <c r="X461">
        <v>2675</v>
      </c>
      <c r="Y461" t="s">
        <v>1</v>
      </c>
      <c r="Z461" t="s">
        <v>2358</v>
      </c>
      <c r="AA461" t="s">
        <v>151</v>
      </c>
      <c r="AB461" s="12" t="s">
        <v>415</v>
      </c>
      <c r="AC461" t="s">
        <v>424</v>
      </c>
      <c r="AD461" s="5">
        <v>9.9999999999999998E-17</v>
      </c>
      <c r="AE461" t="s">
        <v>5</v>
      </c>
      <c r="AF461">
        <v>1</v>
      </c>
      <c r="AG461" t="s">
        <v>4</v>
      </c>
      <c r="AH461">
        <v>0</v>
      </c>
    </row>
    <row r="462" spans="1:34" x14ac:dyDescent="0.25">
      <c r="A462" t="str">
        <f t="shared" si="7"/>
        <v>feynman_II_8_7_5390</v>
      </c>
      <c r="B462" t="s">
        <v>69</v>
      </c>
      <c r="C462" t="s">
        <v>143</v>
      </c>
      <c r="D462">
        <v>3600</v>
      </c>
      <c r="E462" t="s">
        <v>144</v>
      </c>
      <c r="F462">
        <v>1000000</v>
      </c>
      <c r="G462" t="s">
        <v>145</v>
      </c>
      <c r="H462">
        <v>5390</v>
      </c>
      <c r="I462" t="s">
        <v>146</v>
      </c>
      <c r="J462">
        <v>1E-3</v>
      </c>
      <c r="K462" t="s">
        <v>3</v>
      </c>
      <c r="L462">
        <v>1</v>
      </c>
      <c r="M462" t="s">
        <v>2</v>
      </c>
      <c r="N462">
        <v>0</v>
      </c>
      <c r="O462" t="s">
        <v>6</v>
      </c>
      <c r="P462">
        <v>11</v>
      </c>
      <c r="Q462" t="s">
        <v>0</v>
      </c>
      <c r="R462">
        <v>13.3</v>
      </c>
      <c r="S462" t="s">
        <v>141</v>
      </c>
      <c r="T462">
        <v>1</v>
      </c>
      <c r="U462" t="s">
        <v>142</v>
      </c>
      <c r="V462">
        <v>4</v>
      </c>
      <c r="W462" t="s">
        <v>140</v>
      </c>
      <c r="X462">
        <v>2643</v>
      </c>
      <c r="Y462" t="s">
        <v>1</v>
      </c>
      <c r="Z462" t="s">
        <v>2396</v>
      </c>
      <c r="AA462" t="s">
        <v>151</v>
      </c>
      <c r="AB462" s="12" t="s">
        <v>2397</v>
      </c>
      <c r="AC462" t="s">
        <v>424</v>
      </c>
      <c r="AD462" s="5">
        <v>9.9999999999999998E-17</v>
      </c>
      <c r="AE462" t="s">
        <v>5</v>
      </c>
      <c r="AF462">
        <v>1</v>
      </c>
      <c r="AG462" t="s">
        <v>4</v>
      </c>
      <c r="AH462">
        <v>1E-8</v>
      </c>
    </row>
    <row r="463" spans="1:34" x14ac:dyDescent="0.25">
      <c r="A463" t="str">
        <f t="shared" si="7"/>
        <v>strogatz_glider2_5390</v>
      </c>
      <c r="B463" t="s">
        <v>8</v>
      </c>
      <c r="C463" t="s">
        <v>143</v>
      </c>
      <c r="D463">
        <v>3600</v>
      </c>
      <c r="E463" t="s">
        <v>144</v>
      </c>
      <c r="F463">
        <v>1000000</v>
      </c>
      <c r="G463" t="s">
        <v>145</v>
      </c>
      <c r="H463">
        <v>5390</v>
      </c>
      <c r="I463" t="s">
        <v>146</v>
      </c>
      <c r="J463">
        <v>1E-3</v>
      </c>
      <c r="K463" t="s">
        <v>3</v>
      </c>
      <c r="L463">
        <v>1</v>
      </c>
      <c r="M463" t="s">
        <v>2</v>
      </c>
      <c r="N463">
        <v>0</v>
      </c>
      <c r="O463" t="s">
        <v>6</v>
      </c>
      <c r="P463">
        <v>9</v>
      </c>
      <c r="Q463" t="s">
        <v>0</v>
      </c>
      <c r="R463">
        <v>12.4</v>
      </c>
      <c r="S463" t="s">
        <v>141</v>
      </c>
      <c r="T463">
        <v>2</v>
      </c>
      <c r="U463" t="s">
        <v>142</v>
      </c>
      <c r="V463">
        <v>12</v>
      </c>
      <c r="W463" t="s">
        <v>140</v>
      </c>
      <c r="X463">
        <v>7782</v>
      </c>
      <c r="Y463" t="s">
        <v>1</v>
      </c>
      <c r="Z463" t="s">
        <v>2513</v>
      </c>
      <c r="AA463" t="s">
        <v>151</v>
      </c>
      <c r="AB463" s="12" t="s">
        <v>2313</v>
      </c>
      <c r="AC463" t="s">
        <v>424</v>
      </c>
      <c r="AD463" s="5">
        <v>9.9999999999999998E-17</v>
      </c>
      <c r="AE463" t="s">
        <v>5</v>
      </c>
      <c r="AF463">
        <v>1</v>
      </c>
      <c r="AG463" t="s">
        <v>4</v>
      </c>
      <c r="AH463">
        <v>0</v>
      </c>
    </row>
    <row r="464" spans="1:34" x14ac:dyDescent="0.25">
      <c r="A464" t="str">
        <f t="shared" si="7"/>
        <v>feynman_II_27_16_5390</v>
      </c>
      <c r="B464" t="s">
        <v>68</v>
      </c>
      <c r="C464" t="s">
        <v>143</v>
      </c>
      <c r="D464">
        <v>3600</v>
      </c>
      <c r="E464" t="s">
        <v>144</v>
      </c>
      <c r="F464">
        <v>1000000</v>
      </c>
      <c r="G464" t="s">
        <v>145</v>
      </c>
      <c r="H464">
        <v>5390</v>
      </c>
      <c r="I464" t="s">
        <v>146</v>
      </c>
      <c r="J464">
        <v>1E-3</v>
      </c>
      <c r="K464" t="s">
        <v>3</v>
      </c>
      <c r="L464">
        <v>1</v>
      </c>
      <c r="M464" t="s">
        <v>2</v>
      </c>
      <c r="N464">
        <v>0</v>
      </c>
      <c r="O464" t="s">
        <v>6</v>
      </c>
      <c r="P464">
        <v>6</v>
      </c>
      <c r="Q464" t="s">
        <v>0</v>
      </c>
      <c r="R464">
        <v>12.8</v>
      </c>
      <c r="S464" t="s">
        <v>141</v>
      </c>
      <c r="T464">
        <v>1</v>
      </c>
      <c r="U464" t="s">
        <v>142</v>
      </c>
      <c r="V464">
        <v>4</v>
      </c>
      <c r="W464" t="s">
        <v>140</v>
      </c>
      <c r="X464">
        <v>2528</v>
      </c>
      <c r="Y464" t="s">
        <v>1</v>
      </c>
      <c r="Z464" t="s">
        <v>2381</v>
      </c>
      <c r="AA464" t="s">
        <v>151</v>
      </c>
      <c r="AB464" s="12" t="s">
        <v>416</v>
      </c>
      <c r="AC464" t="s">
        <v>424</v>
      </c>
      <c r="AD464" s="5">
        <v>9.9999999999999998E-17</v>
      </c>
      <c r="AE464" t="s">
        <v>5</v>
      </c>
      <c r="AF464">
        <v>1</v>
      </c>
      <c r="AG464" t="s">
        <v>4</v>
      </c>
      <c r="AH464">
        <v>0</v>
      </c>
    </row>
    <row r="465" spans="1:34" x14ac:dyDescent="0.25">
      <c r="A465" t="str">
        <f t="shared" si="7"/>
        <v>strogatz_bacres2_5390</v>
      </c>
      <c r="B465" t="s">
        <v>11</v>
      </c>
      <c r="C465" t="s">
        <v>143</v>
      </c>
      <c r="D465">
        <v>3600</v>
      </c>
      <c r="E465" t="s">
        <v>144</v>
      </c>
      <c r="F465">
        <v>1000000</v>
      </c>
      <c r="G465" t="s">
        <v>145</v>
      </c>
      <c r="H465">
        <v>5390</v>
      </c>
      <c r="I465" t="s">
        <v>146</v>
      </c>
      <c r="J465">
        <v>1E-3</v>
      </c>
      <c r="K465" t="s">
        <v>3</v>
      </c>
      <c r="L465">
        <v>1</v>
      </c>
      <c r="M465" t="s">
        <v>2</v>
      </c>
      <c r="N465">
        <v>0</v>
      </c>
      <c r="O465" t="s">
        <v>6</v>
      </c>
      <c r="P465">
        <v>14</v>
      </c>
      <c r="Q465" t="s">
        <v>0</v>
      </c>
      <c r="R465">
        <v>20</v>
      </c>
      <c r="S465" t="s">
        <v>141</v>
      </c>
      <c r="T465">
        <v>2</v>
      </c>
      <c r="U465" t="s">
        <v>142</v>
      </c>
      <c r="V465">
        <v>19</v>
      </c>
      <c r="W465" t="s">
        <v>140</v>
      </c>
      <c r="X465">
        <v>12413</v>
      </c>
      <c r="Y465" t="s">
        <v>1</v>
      </c>
      <c r="Z465" t="s">
        <v>2398</v>
      </c>
      <c r="AA465" t="s">
        <v>151</v>
      </c>
      <c r="AB465" s="12" t="s">
        <v>3438</v>
      </c>
      <c r="AC465" t="s">
        <v>424</v>
      </c>
      <c r="AD465" s="5">
        <v>9.9999999999999998E-17</v>
      </c>
      <c r="AE465" t="s">
        <v>5</v>
      </c>
      <c r="AF465">
        <v>1</v>
      </c>
      <c r="AG465" t="s">
        <v>4</v>
      </c>
      <c r="AH465">
        <v>0</v>
      </c>
    </row>
    <row r="466" spans="1:34" x14ac:dyDescent="0.25">
      <c r="A466" t="str">
        <f t="shared" si="7"/>
        <v>feynman_test_17_5390</v>
      </c>
      <c r="B466" t="s">
        <v>134</v>
      </c>
      <c r="C466" t="s">
        <v>143</v>
      </c>
      <c r="D466">
        <v>3600</v>
      </c>
      <c r="E466" t="s">
        <v>144</v>
      </c>
      <c r="F466">
        <v>1000000</v>
      </c>
      <c r="G466" t="s">
        <v>145</v>
      </c>
      <c r="H466">
        <v>5390</v>
      </c>
      <c r="I466" t="s">
        <v>146</v>
      </c>
      <c r="J466">
        <v>1E-3</v>
      </c>
      <c r="K466" t="s">
        <v>3</v>
      </c>
      <c r="L466">
        <v>1</v>
      </c>
      <c r="M466" t="s">
        <v>2</v>
      </c>
      <c r="N466">
        <v>0</v>
      </c>
      <c r="O466" t="s">
        <v>6</v>
      </c>
      <c r="P466">
        <v>31</v>
      </c>
      <c r="Q466" t="s">
        <v>0</v>
      </c>
      <c r="R466">
        <v>1077</v>
      </c>
      <c r="S466" t="s">
        <v>141</v>
      </c>
      <c r="T466">
        <v>1</v>
      </c>
      <c r="U466" t="s">
        <v>142</v>
      </c>
      <c r="V466">
        <v>34</v>
      </c>
      <c r="W466" t="s">
        <v>140</v>
      </c>
      <c r="X466">
        <v>125417</v>
      </c>
      <c r="Y466" t="s">
        <v>1</v>
      </c>
      <c r="Z466" t="s">
        <v>2669</v>
      </c>
      <c r="AA466" t="s">
        <v>151</v>
      </c>
      <c r="AB466" s="12" t="s">
        <v>2330</v>
      </c>
      <c r="AC466" t="s">
        <v>424</v>
      </c>
      <c r="AD466" s="5">
        <v>9.9999999999999998E-17</v>
      </c>
      <c r="AE466" t="s">
        <v>5</v>
      </c>
      <c r="AF466">
        <v>1</v>
      </c>
      <c r="AG466" t="s">
        <v>4</v>
      </c>
      <c r="AH466">
        <v>0</v>
      </c>
    </row>
    <row r="467" spans="1:34" x14ac:dyDescent="0.25">
      <c r="A467" t="str">
        <f t="shared" si="7"/>
        <v>feynman_I_13_12_5390</v>
      </c>
      <c r="B467" t="s">
        <v>117</v>
      </c>
      <c r="C467" t="s">
        <v>143</v>
      </c>
      <c r="D467">
        <v>3600</v>
      </c>
      <c r="E467" t="s">
        <v>144</v>
      </c>
      <c r="F467">
        <v>1000000</v>
      </c>
      <c r="G467" t="s">
        <v>145</v>
      </c>
      <c r="H467">
        <v>5390</v>
      </c>
      <c r="I467" t="s">
        <v>146</v>
      </c>
      <c r="J467">
        <v>1E-3</v>
      </c>
      <c r="K467" t="s">
        <v>3</v>
      </c>
      <c r="L467">
        <v>0.99991410000000003</v>
      </c>
      <c r="M467" t="s">
        <v>2</v>
      </c>
      <c r="N467">
        <v>8.4497000000000003E-2</v>
      </c>
      <c r="O467" t="s">
        <v>6</v>
      </c>
      <c r="P467">
        <v>49</v>
      </c>
      <c r="Q467" t="s">
        <v>0</v>
      </c>
      <c r="R467">
        <v>3602.1</v>
      </c>
      <c r="S467" t="s">
        <v>141</v>
      </c>
      <c r="T467">
        <v>7</v>
      </c>
      <c r="U467" t="s">
        <v>142</v>
      </c>
      <c r="V467">
        <v>131</v>
      </c>
      <c r="W467" t="s">
        <v>140</v>
      </c>
      <c r="X467">
        <v>456732</v>
      </c>
      <c r="Y467" t="s">
        <v>1</v>
      </c>
      <c r="Z467" t="s">
        <v>2755</v>
      </c>
      <c r="AA467" t="s">
        <v>151</v>
      </c>
      <c r="AB467" s="12" t="s">
        <v>2756</v>
      </c>
      <c r="AC467" t="s">
        <v>424</v>
      </c>
      <c r="AD467" s="5">
        <v>9.9999999999999998E-17</v>
      </c>
      <c r="AE467" t="s">
        <v>5</v>
      </c>
      <c r="AF467">
        <v>0.99991525999999997</v>
      </c>
      <c r="AG467" t="s">
        <v>4</v>
      </c>
      <c r="AH467">
        <v>8.3566050000000003E-2</v>
      </c>
    </row>
    <row r="468" spans="1:34" x14ac:dyDescent="0.25">
      <c r="A468" t="str">
        <f t="shared" si="7"/>
        <v>strogatz_vdp2_16850</v>
      </c>
      <c r="B468" t="s">
        <v>7</v>
      </c>
      <c r="C468" t="s">
        <v>143</v>
      </c>
      <c r="D468">
        <v>3600</v>
      </c>
      <c r="E468" t="s">
        <v>144</v>
      </c>
      <c r="F468">
        <v>1000000</v>
      </c>
      <c r="G468" t="s">
        <v>145</v>
      </c>
      <c r="H468">
        <v>16850</v>
      </c>
      <c r="I468" t="s">
        <v>146</v>
      </c>
      <c r="J468">
        <v>1E-3</v>
      </c>
      <c r="K468" t="s">
        <v>3</v>
      </c>
      <c r="L468">
        <v>1</v>
      </c>
      <c r="M468" t="s">
        <v>2</v>
      </c>
      <c r="N468">
        <v>0</v>
      </c>
      <c r="O468" t="s">
        <v>6</v>
      </c>
      <c r="P468">
        <v>3</v>
      </c>
      <c r="Q468" t="s">
        <v>0</v>
      </c>
      <c r="R468">
        <v>0.6</v>
      </c>
      <c r="S468" t="s">
        <v>141</v>
      </c>
      <c r="T468">
        <v>1</v>
      </c>
      <c r="U468" t="s">
        <v>142</v>
      </c>
      <c r="V468">
        <v>2</v>
      </c>
      <c r="W468" t="s">
        <v>140</v>
      </c>
      <c r="X468">
        <v>451</v>
      </c>
      <c r="Y468" t="s">
        <v>1</v>
      </c>
      <c r="Z468" t="s">
        <v>150</v>
      </c>
      <c r="AA468" t="s">
        <v>151</v>
      </c>
      <c r="AB468" s="12" t="s">
        <v>3431</v>
      </c>
      <c r="AC468" t="s">
        <v>424</v>
      </c>
      <c r="AD468" s="5">
        <v>9.9999999999999998E-17</v>
      </c>
      <c r="AE468" t="s">
        <v>5</v>
      </c>
      <c r="AF468">
        <v>1</v>
      </c>
      <c r="AG468" t="s">
        <v>4</v>
      </c>
      <c r="AH468">
        <v>0</v>
      </c>
    </row>
    <row r="469" spans="1:34" x14ac:dyDescent="0.25">
      <c r="A469" t="str">
        <f t="shared" si="7"/>
        <v>feynman_I_14_4_16850</v>
      </c>
      <c r="B469" t="s">
        <v>30</v>
      </c>
      <c r="C469" t="s">
        <v>143</v>
      </c>
      <c r="D469">
        <v>3600</v>
      </c>
      <c r="E469" t="s">
        <v>144</v>
      </c>
      <c r="F469">
        <v>1000000</v>
      </c>
      <c r="G469" t="s">
        <v>145</v>
      </c>
      <c r="H469">
        <v>16850</v>
      </c>
      <c r="I469" t="s">
        <v>146</v>
      </c>
      <c r="J469">
        <v>1E-3</v>
      </c>
      <c r="K469" t="s">
        <v>3</v>
      </c>
      <c r="L469">
        <v>1</v>
      </c>
      <c r="M469" t="s">
        <v>2</v>
      </c>
      <c r="N469">
        <v>0</v>
      </c>
      <c r="O469" t="s">
        <v>6</v>
      </c>
      <c r="P469">
        <v>6</v>
      </c>
      <c r="Q469" t="s">
        <v>0</v>
      </c>
      <c r="R469">
        <v>6.3</v>
      </c>
      <c r="S469" t="s">
        <v>141</v>
      </c>
      <c r="T469">
        <v>1</v>
      </c>
      <c r="U469" t="s">
        <v>142</v>
      </c>
      <c r="V469">
        <v>3</v>
      </c>
      <c r="W469" t="s">
        <v>140</v>
      </c>
      <c r="X469">
        <v>1331</v>
      </c>
      <c r="Y469" t="s">
        <v>1</v>
      </c>
      <c r="Z469" t="s">
        <v>154</v>
      </c>
      <c r="AA469" t="s">
        <v>151</v>
      </c>
      <c r="AB469" s="12" t="s">
        <v>407</v>
      </c>
      <c r="AC469" t="s">
        <v>424</v>
      </c>
      <c r="AD469" s="5">
        <v>9.9999999999999998E-17</v>
      </c>
      <c r="AE469" t="s">
        <v>5</v>
      </c>
      <c r="AF469">
        <v>1</v>
      </c>
      <c r="AG469" t="s">
        <v>4</v>
      </c>
      <c r="AH469">
        <v>0</v>
      </c>
    </row>
    <row r="470" spans="1:34" x14ac:dyDescent="0.25">
      <c r="A470" t="str">
        <f t="shared" si="7"/>
        <v>feynman_II_4_23_16850</v>
      </c>
      <c r="B470" t="s">
        <v>70</v>
      </c>
      <c r="C470" t="s">
        <v>143</v>
      </c>
      <c r="D470">
        <v>3600</v>
      </c>
      <c r="E470" t="s">
        <v>144</v>
      </c>
      <c r="F470">
        <v>1000000</v>
      </c>
      <c r="G470" t="s">
        <v>145</v>
      </c>
      <c r="H470">
        <v>16850</v>
      </c>
      <c r="I470" t="s">
        <v>146</v>
      </c>
      <c r="J470">
        <v>1E-3</v>
      </c>
      <c r="K470" t="s">
        <v>3</v>
      </c>
      <c r="L470">
        <v>1</v>
      </c>
      <c r="M470" t="s">
        <v>2</v>
      </c>
      <c r="N470">
        <v>0</v>
      </c>
      <c r="O470" t="s">
        <v>6</v>
      </c>
      <c r="P470">
        <v>9</v>
      </c>
      <c r="Q470" t="s">
        <v>0</v>
      </c>
      <c r="R470">
        <v>8.4</v>
      </c>
      <c r="S470" t="s">
        <v>141</v>
      </c>
      <c r="T470">
        <v>1</v>
      </c>
      <c r="U470" t="s">
        <v>142</v>
      </c>
      <c r="V470">
        <v>3</v>
      </c>
      <c r="W470" t="s">
        <v>140</v>
      </c>
      <c r="X470">
        <v>1776</v>
      </c>
      <c r="Y470" t="s">
        <v>1</v>
      </c>
      <c r="Z470" t="s">
        <v>2350</v>
      </c>
      <c r="AA470" t="s">
        <v>151</v>
      </c>
      <c r="AB470" s="12" t="s">
        <v>2351</v>
      </c>
      <c r="AC470" t="s">
        <v>424</v>
      </c>
      <c r="AD470" s="5">
        <v>9.9999999999999998E-17</v>
      </c>
      <c r="AE470" t="s">
        <v>5</v>
      </c>
      <c r="AF470">
        <v>1</v>
      </c>
      <c r="AG470" t="s">
        <v>4</v>
      </c>
      <c r="AH470">
        <v>0</v>
      </c>
    </row>
    <row r="471" spans="1:34" x14ac:dyDescent="0.25">
      <c r="A471" t="str">
        <f t="shared" si="7"/>
        <v>feynman_I_34_8_16850</v>
      </c>
      <c r="B471" t="s">
        <v>91</v>
      </c>
      <c r="C471" t="s">
        <v>143</v>
      </c>
      <c r="D471">
        <v>3600</v>
      </c>
      <c r="E471" t="s">
        <v>144</v>
      </c>
      <c r="F471">
        <v>1000000</v>
      </c>
      <c r="G471" t="s">
        <v>145</v>
      </c>
      <c r="H471">
        <v>16850</v>
      </c>
      <c r="I471" t="s">
        <v>146</v>
      </c>
      <c r="J471">
        <v>1E-3</v>
      </c>
      <c r="K471" t="s">
        <v>3</v>
      </c>
      <c r="L471">
        <v>1</v>
      </c>
      <c r="M471" t="s">
        <v>2</v>
      </c>
      <c r="N471">
        <v>0</v>
      </c>
      <c r="O471" t="s">
        <v>6</v>
      </c>
      <c r="P471">
        <v>7</v>
      </c>
      <c r="Q471" t="s">
        <v>0</v>
      </c>
      <c r="R471">
        <v>12.4</v>
      </c>
      <c r="S471" t="s">
        <v>141</v>
      </c>
      <c r="T471">
        <v>1</v>
      </c>
      <c r="U471" t="s">
        <v>142</v>
      </c>
      <c r="V471">
        <v>4</v>
      </c>
      <c r="W471" t="s">
        <v>140</v>
      </c>
      <c r="X471">
        <v>2582</v>
      </c>
      <c r="Y471" t="s">
        <v>1</v>
      </c>
      <c r="Z471" t="s">
        <v>2358</v>
      </c>
      <c r="AA471" t="s">
        <v>151</v>
      </c>
      <c r="AB471" s="12" t="s">
        <v>415</v>
      </c>
      <c r="AC471" t="s">
        <v>424</v>
      </c>
      <c r="AD471" s="5">
        <v>9.9999999999999998E-17</v>
      </c>
      <c r="AE471" t="s">
        <v>5</v>
      </c>
      <c r="AF471">
        <v>1</v>
      </c>
      <c r="AG471" t="s">
        <v>4</v>
      </c>
      <c r="AH471">
        <v>0</v>
      </c>
    </row>
    <row r="472" spans="1:34" x14ac:dyDescent="0.25">
      <c r="A472" t="str">
        <f t="shared" si="7"/>
        <v>feynman_II_15_5_16850</v>
      </c>
      <c r="B472" t="s">
        <v>58</v>
      </c>
      <c r="C472" t="s">
        <v>143</v>
      </c>
      <c r="D472">
        <v>3600</v>
      </c>
      <c r="E472" t="s">
        <v>144</v>
      </c>
      <c r="F472">
        <v>1000000</v>
      </c>
      <c r="G472" t="s">
        <v>145</v>
      </c>
      <c r="H472">
        <v>16850</v>
      </c>
      <c r="I472" t="s">
        <v>146</v>
      </c>
      <c r="J472">
        <v>1E-3</v>
      </c>
      <c r="K472" t="s">
        <v>3</v>
      </c>
      <c r="L472">
        <v>1</v>
      </c>
      <c r="M472" t="s">
        <v>2</v>
      </c>
      <c r="N472">
        <v>0</v>
      </c>
      <c r="O472" t="s">
        <v>6</v>
      </c>
      <c r="P472">
        <v>6</v>
      </c>
      <c r="Q472" t="s">
        <v>0</v>
      </c>
      <c r="R472">
        <v>13.8</v>
      </c>
      <c r="S472" t="s">
        <v>141</v>
      </c>
      <c r="T472">
        <v>1</v>
      </c>
      <c r="U472" t="s">
        <v>142</v>
      </c>
      <c r="V472">
        <v>6</v>
      </c>
      <c r="W472" t="s">
        <v>140</v>
      </c>
      <c r="X472">
        <v>2895</v>
      </c>
      <c r="Y472" t="s">
        <v>1</v>
      </c>
      <c r="Z472" t="s">
        <v>161</v>
      </c>
      <c r="AA472" t="s">
        <v>151</v>
      </c>
      <c r="AB472" s="12" t="s">
        <v>3436</v>
      </c>
      <c r="AC472" t="s">
        <v>424</v>
      </c>
      <c r="AD472" s="5">
        <v>9.9999999999999998E-17</v>
      </c>
      <c r="AE472" t="s">
        <v>5</v>
      </c>
      <c r="AF472">
        <v>1</v>
      </c>
      <c r="AG472" t="s">
        <v>4</v>
      </c>
      <c r="AH472">
        <v>0</v>
      </c>
    </row>
    <row r="473" spans="1:34" x14ac:dyDescent="0.25">
      <c r="A473" t="str">
        <f t="shared" si="7"/>
        <v>feynman_test_19_5390</v>
      </c>
      <c r="B473" t="s">
        <v>128</v>
      </c>
      <c r="C473" t="s">
        <v>143</v>
      </c>
      <c r="D473">
        <v>3600</v>
      </c>
      <c r="E473" t="s">
        <v>144</v>
      </c>
      <c r="F473">
        <v>1000000</v>
      </c>
      <c r="G473" t="s">
        <v>145</v>
      </c>
      <c r="H473">
        <v>5390</v>
      </c>
      <c r="I473" t="s">
        <v>146</v>
      </c>
      <c r="J473">
        <v>1E-3</v>
      </c>
      <c r="K473" t="s">
        <v>3</v>
      </c>
      <c r="L473">
        <v>1</v>
      </c>
      <c r="M473" t="s">
        <v>2</v>
      </c>
      <c r="N473">
        <v>8.9999999999999996E-7</v>
      </c>
      <c r="O473" t="s">
        <v>6</v>
      </c>
      <c r="P473">
        <v>28</v>
      </c>
      <c r="Q473" t="s">
        <v>0</v>
      </c>
      <c r="R473">
        <v>236</v>
      </c>
      <c r="S473" t="s">
        <v>141</v>
      </c>
      <c r="T473">
        <v>1</v>
      </c>
      <c r="U473" t="s">
        <v>142</v>
      </c>
      <c r="V473">
        <v>11</v>
      </c>
      <c r="W473" t="s">
        <v>140</v>
      </c>
      <c r="X473">
        <v>30452</v>
      </c>
      <c r="Y473" t="s">
        <v>1</v>
      </c>
      <c r="Z473" t="s">
        <v>2515</v>
      </c>
      <c r="AA473" t="s">
        <v>151</v>
      </c>
      <c r="AB473" s="12" t="s">
        <v>2516</v>
      </c>
      <c r="AC473" t="s">
        <v>424</v>
      </c>
      <c r="AD473" s="5">
        <v>9.9999999999999998E-17</v>
      </c>
      <c r="AE473" t="s">
        <v>5</v>
      </c>
      <c r="AF473">
        <v>1</v>
      </c>
      <c r="AG473" t="s">
        <v>4</v>
      </c>
      <c r="AH473">
        <v>8.8999999999999995E-7</v>
      </c>
    </row>
    <row r="474" spans="1:34" x14ac:dyDescent="0.25">
      <c r="A474" t="str">
        <f t="shared" si="7"/>
        <v>feynman_I_12_2_5390</v>
      </c>
      <c r="B474" t="s">
        <v>99</v>
      </c>
      <c r="C474" t="s">
        <v>143</v>
      </c>
      <c r="D474">
        <v>3600</v>
      </c>
      <c r="E474" t="s">
        <v>144</v>
      </c>
      <c r="F474">
        <v>1000000</v>
      </c>
      <c r="G474" t="s">
        <v>145</v>
      </c>
      <c r="H474">
        <v>5390</v>
      </c>
      <c r="I474" t="s">
        <v>146</v>
      </c>
      <c r="J474">
        <v>1E-3</v>
      </c>
      <c r="K474" t="s">
        <v>3</v>
      </c>
      <c r="L474">
        <v>1</v>
      </c>
      <c r="M474" t="s">
        <v>2</v>
      </c>
      <c r="N474">
        <v>0</v>
      </c>
      <c r="O474" t="s">
        <v>6</v>
      </c>
      <c r="P474">
        <v>10</v>
      </c>
      <c r="Q474" t="s">
        <v>0</v>
      </c>
      <c r="R474">
        <v>19</v>
      </c>
      <c r="S474" t="s">
        <v>141</v>
      </c>
      <c r="T474">
        <v>1</v>
      </c>
      <c r="U474" t="s">
        <v>142</v>
      </c>
      <c r="V474">
        <v>5</v>
      </c>
      <c r="W474" t="s">
        <v>140</v>
      </c>
      <c r="X474">
        <v>3736</v>
      </c>
      <c r="Y474" t="s">
        <v>1</v>
      </c>
      <c r="Z474" t="s">
        <v>2390</v>
      </c>
      <c r="AA474" t="s">
        <v>151</v>
      </c>
      <c r="AB474" s="12" t="s">
        <v>2391</v>
      </c>
      <c r="AC474" t="s">
        <v>424</v>
      </c>
      <c r="AD474" s="5">
        <v>9.9999999999999998E-17</v>
      </c>
      <c r="AE474" t="s">
        <v>5</v>
      </c>
      <c r="AF474">
        <v>1</v>
      </c>
      <c r="AG474" t="s">
        <v>4</v>
      </c>
      <c r="AH474">
        <v>0</v>
      </c>
    </row>
    <row r="475" spans="1:34" x14ac:dyDescent="0.25">
      <c r="A475" t="str">
        <f t="shared" si="7"/>
        <v>feynman_III_19_51_16850</v>
      </c>
      <c r="B475" t="s">
        <v>124</v>
      </c>
      <c r="C475" t="s">
        <v>143</v>
      </c>
      <c r="D475">
        <v>3600</v>
      </c>
      <c r="E475" t="s">
        <v>144</v>
      </c>
      <c r="F475">
        <v>1000000</v>
      </c>
      <c r="G475" t="s">
        <v>145</v>
      </c>
      <c r="H475">
        <v>16850</v>
      </c>
      <c r="I475" t="s">
        <v>146</v>
      </c>
      <c r="J475">
        <v>1E-3</v>
      </c>
      <c r="K475" t="s">
        <v>3</v>
      </c>
      <c r="L475">
        <v>1</v>
      </c>
      <c r="M475" t="s">
        <v>2</v>
      </c>
      <c r="N475">
        <v>0</v>
      </c>
      <c r="O475" t="s">
        <v>6</v>
      </c>
      <c r="P475">
        <v>15</v>
      </c>
      <c r="Q475" t="s">
        <v>0</v>
      </c>
      <c r="R475">
        <v>75.599999999999994</v>
      </c>
      <c r="S475" t="s">
        <v>141</v>
      </c>
      <c r="T475">
        <v>1</v>
      </c>
      <c r="U475" t="s">
        <v>142</v>
      </c>
      <c r="V475">
        <v>9</v>
      </c>
      <c r="W475" t="s">
        <v>140</v>
      </c>
      <c r="X475">
        <v>13283</v>
      </c>
      <c r="Y475" t="s">
        <v>1</v>
      </c>
      <c r="Z475" t="s">
        <v>165</v>
      </c>
      <c r="AA475" t="s">
        <v>151</v>
      </c>
      <c r="AB475" s="12" t="s">
        <v>418</v>
      </c>
      <c r="AC475" t="s">
        <v>424</v>
      </c>
      <c r="AD475" s="5">
        <v>9.9999999999999998E-17</v>
      </c>
      <c r="AE475" t="s">
        <v>5</v>
      </c>
      <c r="AF475">
        <v>1</v>
      </c>
      <c r="AG475" t="s">
        <v>4</v>
      </c>
      <c r="AH475">
        <v>0</v>
      </c>
    </row>
    <row r="476" spans="1:34" x14ac:dyDescent="0.25">
      <c r="A476" t="str">
        <f t="shared" si="7"/>
        <v>strogatz_vdp1_16850</v>
      </c>
      <c r="B476" t="s">
        <v>19</v>
      </c>
      <c r="C476" t="s">
        <v>143</v>
      </c>
      <c r="D476">
        <v>3600</v>
      </c>
      <c r="E476" t="s">
        <v>144</v>
      </c>
      <c r="F476">
        <v>1000000</v>
      </c>
      <c r="G476" t="s">
        <v>145</v>
      </c>
      <c r="H476">
        <v>16850</v>
      </c>
      <c r="I476" t="s">
        <v>146</v>
      </c>
      <c r="J476">
        <v>1E-3</v>
      </c>
      <c r="K476" t="s">
        <v>3</v>
      </c>
      <c r="L476">
        <v>1</v>
      </c>
      <c r="M476" t="s">
        <v>2</v>
      </c>
      <c r="N476">
        <v>0</v>
      </c>
      <c r="O476" t="s">
        <v>6</v>
      </c>
      <c r="P476">
        <v>12</v>
      </c>
      <c r="Q476" t="s">
        <v>0</v>
      </c>
      <c r="R476">
        <v>135.5</v>
      </c>
      <c r="S476" t="s">
        <v>141</v>
      </c>
      <c r="T476">
        <v>2</v>
      </c>
      <c r="U476" t="s">
        <v>142</v>
      </c>
      <c r="V476">
        <v>47</v>
      </c>
      <c r="W476" t="s">
        <v>140</v>
      </c>
      <c r="X476">
        <v>57064</v>
      </c>
      <c r="Y476" t="s">
        <v>1</v>
      </c>
      <c r="Z476" t="s">
        <v>2377</v>
      </c>
      <c r="AA476" t="s">
        <v>151</v>
      </c>
      <c r="AB476" s="12" t="s">
        <v>2378</v>
      </c>
      <c r="AC476" t="s">
        <v>424</v>
      </c>
      <c r="AD476" s="5">
        <v>9.9999999999999998E-17</v>
      </c>
      <c r="AE476" t="s">
        <v>5</v>
      </c>
      <c r="AF476">
        <v>1</v>
      </c>
      <c r="AG476" t="s">
        <v>4</v>
      </c>
      <c r="AH476">
        <v>0</v>
      </c>
    </row>
    <row r="477" spans="1:34" x14ac:dyDescent="0.25">
      <c r="A477" t="str">
        <f t="shared" si="7"/>
        <v>feynman_I_44_4_16850</v>
      </c>
      <c r="B477" t="s">
        <v>118</v>
      </c>
      <c r="C477" t="s">
        <v>143</v>
      </c>
      <c r="D477">
        <v>3600</v>
      </c>
      <c r="E477" t="s">
        <v>144</v>
      </c>
      <c r="F477">
        <v>1000000</v>
      </c>
      <c r="G477" t="s">
        <v>145</v>
      </c>
      <c r="H477">
        <v>16850</v>
      </c>
      <c r="I477" t="s">
        <v>146</v>
      </c>
      <c r="J477">
        <v>1E-3</v>
      </c>
      <c r="K477" t="s">
        <v>3</v>
      </c>
      <c r="L477">
        <v>1</v>
      </c>
      <c r="M477" t="s">
        <v>2</v>
      </c>
      <c r="N477">
        <v>0</v>
      </c>
      <c r="O477" t="s">
        <v>6</v>
      </c>
      <c r="P477">
        <v>11</v>
      </c>
      <c r="Q477" t="s">
        <v>0</v>
      </c>
      <c r="R477">
        <v>36.1</v>
      </c>
      <c r="S477" t="s">
        <v>141</v>
      </c>
      <c r="T477">
        <v>1</v>
      </c>
      <c r="U477" t="s">
        <v>142</v>
      </c>
      <c r="V477">
        <v>7</v>
      </c>
      <c r="W477" t="s">
        <v>140</v>
      </c>
      <c r="X477">
        <v>6916</v>
      </c>
      <c r="Y477" t="s">
        <v>1</v>
      </c>
      <c r="Z477" t="s">
        <v>163</v>
      </c>
      <c r="AA477" t="s">
        <v>151</v>
      </c>
      <c r="AB477" s="12" t="s">
        <v>3444</v>
      </c>
      <c r="AC477" t="s">
        <v>424</v>
      </c>
      <c r="AD477" s="5">
        <v>9.9999999999999998E-17</v>
      </c>
      <c r="AE477" t="s">
        <v>5</v>
      </c>
      <c r="AF477">
        <v>1</v>
      </c>
      <c r="AG477" t="s">
        <v>4</v>
      </c>
      <c r="AH477">
        <v>0</v>
      </c>
    </row>
    <row r="478" spans="1:34" x14ac:dyDescent="0.25">
      <c r="A478" t="str">
        <f t="shared" si="7"/>
        <v>feynman_test_13_860</v>
      </c>
      <c r="B478" t="s">
        <v>121</v>
      </c>
      <c r="C478" t="s">
        <v>143</v>
      </c>
      <c r="D478">
        <v>3600</v>
      </c>
      <c r="E478" t="s">
        <v>144</v>
      </c>
      <c r="F478">
        <v>1000000</v>
      </c>
      <c r="G478" t="s">
        <v>145</v>
      </c>
      <c r="H478">
        <v>860</v>
      </c>
      <c r="I478" t="s">
        <v>146</v>
      </c>
      <c r="J478">
        <v>1E-3</v>
      </c>
      <c r="K478" t="s">
        <v>3</v>
      </c>
      <c r="L478">
        <v>0.8246291</v>
      </c>
      <c r="M478" t="s">
        <v>2</v>
      </c>
      <c r="N478">
        <v>6.4615999999999996E-3</v>
      </c>
      <c r="O478" t="s">
        <v>6</v>
      </c>
      <c r="P478">
        <v>18</v>
      </c>
      <c r="Q478" t="s">
        <v>0</v>
      </c>
      <c r="R478">
        <v>3601.3</v>
      </c>
      <c r="S478" t="s">
        <v>141</v>
      </c>
      <c r="T478">
        <v>4</v>
      </c>
      <c r="U478" t="s">
        <v>142</v>
      </c>
      <c r="V478">
        <v>253</v>
      </c>
      <c r="W478" t="s">
        <v>140</v>
      </c>
      <c r="X478">
        <v>549303</v>
      </c>
      <c r="Y478" t="s">
        <v>1</v>
      </c>
      <c r="Z478" t="s">
        <v>2757</v>
      </c>
      <c r="AA478" t="s">
        <v>151</v>
      </c>
      <c r="AB478" s="12" t="s">
        <v>2758</v>
      </c>
      <c r="AC478" t="s">
        <v>424</v>
      </c>
      <c r="AD478" s="5">
        <v>9.9999999999999998E-17</v>
      </c>
      <c r="AE478" t="s">
        <v>5</v>
      </c>
      <c r="AF478">
        <v>0.83383381000000001</v>
      </c>
      <c r="AG478" t="s">
        <v>4</v>
      </c>
      <c r="AH478">
        <v>6.1483900000000001E-3</v>
      </c>
    </row>
    <row r="479" spans="1:34" x14ac:dyDescent="0.25">
      <c r="A479" t="str">
        <f t="shared" si="7"/>
        <v>feynman_I_30_3_5390</v>
      </c>
      <c r="B479" t="s">
        <v>53</v>
      </c>
      <c r="C479" t="s">
        <v>143</v>
      </c>
      <c r="D479">
        <v>3600</v>
      </c>
      <c r="E479" t="s">
        <v>144</v>
      </c>
      <c r="F479">
        <v>1000000</v>
      </c>
      <c r="G479" t="s">
        <v>145</v>
      </c>
      <c r="H479">
        <v>5390</v>
      </c>
      <c r="I479" t="s">
        <v>146</v>
      </c>
      <c r="J479">
        <v>1E-3</v>
      </c>
      <c r="K479" t="s">
        <v>3</v>
      </c>
      <c r="L479">
        <v>0.99628110000000003</v>
      </c>
      <c r="M479" t="s">
        <v>2</v>
      </c>
      <c r="N479">
        <v>0.1569805</v>
      </c>
      <c r="O479" t="s">
        <v>6</v>
      </c>
      <c r="P479">
        <v>47</v>
      </c>
      <c r="Q479" t="s">
        <v>0</v>
      </c>
      <c r="R479">
        <v>3600.8</v>
      </c>
      <c r="S479" t="s">
        <v>141</v>
      </c>
      <c r="T479">
        <v>4</v>
      </c>
      <c r="U479" t="s">
        <v>142</v>
      </c>
      <c r="V479">
        <v>182</v>
      </c>
      <c r="W479" t="s">
        <v>140</v>
      </c>
      <c r="X479">
        <v>454434</v>
      </c>
      <c r="Y479" t="s">
        <v>1</v>
      </c>
      <c r="Z479" t="s">
        <v>2759</v>
      </c>
      <c r="AA479" t="s">
        <v>151</v>
      </c>
      <c r="AB479" s="12" t="s">
        <v>2760</v>
      </c>
      <c r="AC479" t="s">
        <v>424</v>
      </c>
      <c r="AD479" s="5">
        <v>9.9999999999999998E-17</v>
      </c>
      <c r="AE479" t="s">
        <v>5</v>
      </c>
      <c r="AF479">
        <v>0.99627127999999998</v>
      </c>
      <c r="AG479" t="s">
        <v>4</v>
      </c>
      <c r="AH479">
        <v>0.15757644000000001</v>
      </c>
    </row>
    <row r="480" spans="1:34" x14ac:dyDescent="0.25">
      <c r="A480" t="str">
        <f t="shared" si="7"/>
        <v>feynman_I_15_10_5390</v>
      </c>
      <c r="B480" t="s">
        <v>44</v>
      </c>
      <c r="C480" t="s">
        <v>143</v>
      </c>
      <c r="D480">
        <v>3600</v>
      </c>
      <c r="E480" t="s">
        <v>144</v>
      </c>
      <c r="F480">
        <v>1000000</v>
      </c>
      <c r="G480" t="s">
        <v>145</v>
      </c>
      <c r="H480">
        <v>5390</v>
      </c>
      <c r="I480" t="s">
        <v>146</v>
      </c>
      <c r="J480">
        <v>1E-3</v>
      </c>
      <c r="K480" t="s">
        <v>3</v>
      </c>
      <c r="L480">
        <v>0.99998089999999995</v>
      </c>
      <c r="M480" t="s">
        <v>2</v>
      </c>
      <c r="N480">
        <v>9.2400999999999994E-3</v>
      </c>
      <c r="O480" t="s">
        <v>6</v>
      </c>
      <c r="P480">
        <v>19</v>
      </c>
      <c r="Q480" t="s">
        <v>0</v>
      </c>
      <c r="R480">
        <v>3600.2</v>
      </c>
      <c r="S480" t="s">
        <v>141</v>
      </c>
      <c r="T480">
        <v>2</v>
      </c>
      <c r="U480" t="s">
        <v>142</v>
      </c>
      <c r="V480">
        <v>363</v>
      </c>
      <c r="W480" t="s">
        <v>140</v>
      </c>
      <c r="X480">
        <v>553527</v>
      </c>
      <c r="Y480" t="s">
        <v>1</v>
      </c>
      <c r="Z480" t="s">
        <v>2761</v>
      </c>
      <c r="AA480" t="s">
        <v>151</v>
      </c>
      <c r="AB480" s="12" t="s">
        <v>2762</v>
      </c>
      <c r="AC480" t="s">
        <v>424</v>
      </c>
      <c r="AD480" s="5">
        <v>9.9999999999999998E-17</v>
      </c>
      <c r="AE480" t="s">
        <v>5</v>
      </c>
      <c r="AF480">
        <v>0.99998140999999996</v>
      </c>
      <c r="AG480" t="s">
        <v>4</v>
      </c>
      <c r="AH480">
        <v>9.0837000000000001E-3</v>
      </c>
    </row>
    <row r="481" spans="1:34" x14ac:dyDescent="0.25">
      <c r="A481" t="str">
        <f t="shared" si="7"/>
        <v>feynman_II_11_27_5390</v>
      </c>
      <c r="B481" t="s">
        <v>101</v>
      </c>
      <c r="C481" t="s">
        <v>143</v>
      </c>
      <c r="D481">
        <v>3600</v>
      </c>
      <c r="E481" t="s">
        <v>144</v>
      </c>
      <c r="F481">
        <v>1000000</v>
      </c>
      <c r="G481" t="s">
        <v>145</v>
      </c>
      <c r="H481">
        <v>5390</v>
      </c>
      <c r="I481" t="s">
        <v>146</v>
      </c>
      <c r="J481">
        <v>1E-3</v>
      </c>
      <c r="K481" t="s">
        <v>3</v>
      </c>
      <c r="L481">
        <v>0.99989859999999997</v>
      </c>
      <c r="M481" t="s">
        <v>2</v>
      </c>
      <c r="N481">
        <v>7.0654000000000003E-3</v>
      </c>
      <c r="O481" t="s">
        <v>6</v>
      </c>
      <c r="P481">
        <v>18</v>
      </c>
      <c r="Q481" t="s">
        <v>0</v>
      </c>
      <c r="R481">
        <v>3601.8</v>
      </c>
      <c r="S481" t="s">
        <v>141</v>
      </c>
      <c r="T481">
        <v>4</v>
      </c>
      <c r="U481" t="s">
        <v>142</v>
      </c>
      <c r="V481">
        <v>342</v>
      </c>
      <c r="W481" t="s">
        <v>140</v>
      </c>
      <c r="X481">
        <v>583450</v>
      </c>
      <c r="Y481" t="s">
        <v>1</v>
      </c>
      <c r="Z481" t="s">
        <v>2763</v>
      </c>
      <c r="AA481" t="s">
        <v>151</v>
      </c>
      <c r="AB481" s="12" t="s">
        <v>2764</v>
      </c>
      <c r="AC481" t="s">
        <v>424</v>
      </c>
      <c r="AD481" s="5">
        <v>9.9999999999999998E-17</v>
      </c>
      <c r="AE481" t="s">
        <v>5</v>
      </c>
      <c r="AF481">
        <v>0.99989680000000003</v>
      </c>
      <c r="AG481" t="s">
        <v>4</v>
      </c>
      <c r="AH481">
        <v>7.0830499999999996E-3</v>
      </c>
    </row>
    <row r="482" spans="1:34" x14ac:dyDescent="0.25">
      <c r="A482" t="str">
        <f t="shared" si="7"/>
        <v>feynman_test_5_5390</v>
      </c>
      <c r="B482" t="s">
        <v>83</v>
      </c>
      <c r="C482" t="s">
        <v>143</v>
      </c>
      <c r="D482">
        <v>3600</v>
      </c>
      <c r="E482" t="s">
        <v>144</v>
      </c>
      <c r="F482">
        <v>1000000</v>
      </c>
      <c r="G482" t="s">
        <v>145</v>
      </c>
      <c r="H482">
        <v>5390</v>
      </c>
      <c r="I482" t="s">
        <v>146</v>
      </c>
      <c r="J482">
        <v>1E-3</v>
      </c>
      <c r="K482" t="s">
        <v>3</v>
      </c>
      <c r="L482">
        <v>1</v>
      </c>
      <c r="M482" t="s">
        <v>2</v>
      </c>
      <c r="N482">
        <v>0</v>
      </c>
      <c r="O482" t="s">
        <v>6</v>
      </c>
      <c r="P482">
        <v>16</v>
      </c>
      <c r="Q482" t="s">
        <v>0</v>
      </c>
      <c r="R482">
        <v>2963.3</v>
      </c>
      <c r="S482" t="s">
        <v>141</v>
      </c>
      <c r="T482">
        <v>7</v>
      </c>
      <c r="U482" t="s">
        <v>142</v>
      </c>
      <c r="V482">
        <v>115</v>
      </c>
      <c r="W482" t="s">
        <v>140</v>
      </c>
      <c r="X482">
        <v>350986</v>
      </c>
      <c r="Y482" t="s">
        <v>1</v>
      </c>
      <c r="Z482" t="s">
        <v>2529</v>
      </c>
      <c r="AA482" t="s">
        <v>151</v>
      </c>
      <c r="AB482" s="12" t="s">
        <v>2530</v>
      </c>
      <c r="AC482" t="s">
        <v>424</v>
      </c>
      <c r="AD482" s="5">
        <v>9.9999999999999998E-17</v>
      </c>
      <c r="AE482" t="s">
        <v>5</v>
      </c>
      <c r="AF482">
        <v>1</v>
      </c>
      <c r="AG482" t="s">
        <v>4</v>
      </c>
      <c r="AH482">
        <v>0</v>
      </c>
    </row>
    <row r="483" spans="1:34" x14ac:dyDescent="0.25">
      <c r="A483" t="str">
        <f t="shared" si="7"/>
        <v>feynman_I_29_16_5390</v>
      </c>
      <c r="B483" t="s">
        <v>77</v>
      </c>
      <c r="C483" t="s">
        <v>143</v>
      </c>
      <c r="D483">
        <v>3600</v>
      </c>
      <c r="E483" t="s">
        <v>144</v>
      </c>
      <c r="F483">
        <v>1000000</v>
      </c>
      <c r="G483" t="s">
        <v>145</v>
      </c>
      <c r="H483">
        <v>5390</v>
      </c>
      <c r="I483" t="s">
        <v>146</v>
      </c>
      <c r="J483">
        <v>1E-3</v>
      </c>
      <c r="K483" t="s">
        <v>3</v>
      </c>
      <c r="L483">
        <v>0.96845490000000001</v>
      </c>
      <c r="M483" t="s">
        <v>2</v>
      </c>
      <c r="N483">
        <v>0.34045500000000001</v>
      </c>
      <c r="O483" t="s">
        <v>6</v>
      </c>
      <c r="P483">
        <v>81</v>
      </c>
      <c r="Q483" t="s">
        <v>0</v>
      </c>
      <c r="R483">
        <v>3601.7</v>
      </c>
      <c r="S483" t="s">
        <v>141</v>
      </c>
      <c r="T483">
        <v>4</v>
      </c>
      <c r="U483" t="s">
        <v>142</v>
      </c>
      <c r="V483">
        <v>105</v>
      </c>
      <c r="W483" t="s">
        <v>140</v>
      </c>
      <c r="X483">
        <v>373172</v>
      </c>
      <c r="Y483" t="s">
        <v>1</v>
      </c>
      <c r="Z483" t="s">
        <v>2765</v>
      </c>
      <c r="AA483" t="s">
        <v>151</v>
      </c>
      <c r="AB483" s="12" t="s">
        <v>2766</v>
      </c>
      <c r="AC483" t="s">
        <v>424</v>
      </c>
      <c r="AD483" s="5">
        <v>9.9999999999999998E-17</v>
      </c>
      <c r="AE483" t="s">
        <v>5</v>
      </c>
      <c r="AF483">
        <v>0.96871388999999997</v>
      </c>
      <c r="AG483" t="s">
        <v>4</v>
      </c>
      <c r="AH483">
        <v>0.34052169999999998</v>
      </c>
    </row>
    <row r="484" spans="1:34" x14ac:dyDescent="0.25">
      <c r="A484" t="str">
        <f t="shared" si="7"/>
        <v>strogatz_predprey1_16850</v>
      </c>
      <c r="B484" t="s">
        <v>20</v>
      </c>
      <c r="C484" t="s">
        <v>143</v>
      </c>
      <c r="D484">
        <v>3600</v>
      </c>
      <c r="E484" t="s">
        <v>144</v>
      </c>
      <c r="F484">
        <v>1000000</v>
      </c>
      <c r="G484" t="s">
        <v>145</v>
      </c>
      <c r="H484">
        <v>16850</v>
      </c>
      <c r="I484" t="s">
        <v>146</v>
      </c>
      <c r="J484">
        <v>1E-3</v>
      </c>
      <c r="K484" t="s">
        <v>3</v>
      </c>
      <c r="L484">
        <v>0.89993339999999999</v>
      </c>
      <c r="M484" t="s">
        <v>2</v>
      </c>
      <c r="N484">
        <v>0.63064869999999995</v>
      </c>
      <c r="O484" t="s">
        <v>6</v>
      </c>
      <c r="P484">
        <v>31</v>
      </c>
      <c r="Q484" t="s">
        <v>0</v>
      </c>
      <c r="R484">
        <v>2708.6</v>
      </c>
      <c r="S484" t="s">
        <v>141</v>
      </c>
      <c r="T484">
        <v>20</v>
      </c>
      <c r="U484" t="s">
        <v>142</v>
      </c>
      <c r="V484">
        <v>789</v>
      </c>
      <c r="W484" t="s">
        <v>140</v>
      </c>
      <c r="X484">
        <v>1001000</v>
      </c>
      <c r="Y484" t="s">
        <v>1</v>
      </c>
      <c r="Z484" t="s">
        <v>2767</v>
      </c>
      <c r="AA484" t="s">
        <v>151</v>
      </c>
      <c r="AB484" s="12" t="s">
        <v>2768</v>
      </c>
      <c r="AC484" t="s">
        <v>424</v>
      </c>
      <c r="AD484" s="5">
        <v>9.9999999999999998E-17</v>
      </c>
      <c r="AE484" t="s">
        <v>5</v>
      </c>
      <c r="AF484">
        <v>0.27239140000000001</v>
      </c>
      <c r="AG484" t="s">
        <v>4</v>
      </c>
      <c r="AH484">
        <v>2.87181861</v>
      </c>
    </row>
    <row r="485" spans="1:34" x14ac:dyDescent="0.25">
      <c r="A485" t="str">
        <f t="shared" si="7"/>
        <v>feynman_II_6_15b_5390</v>
      </c>
      <c r="B485" t="s">
        <v>104</v>
      </c>
      <c r="C485" t="s">
        <v>143</v>
      </c>
      <c r="D485">
        <v>3600</v>
      </c>
      <c r="E485" t="s">
        <v>144</v>
      </c>
      <c r="F485">
        <v>1000000</v>
      </c>
      <c r="G485" t="s">
        <v>145</v>
      </c>
      <c r="H485">
        <v>5390</v>
      </c>
      <c r="I485" t="s">
        <v>146</v>
      </c>
      <c r="J485">
        <v>1E-3</v>
      </c>
      <c r="K485" t="s">
        <v>3</v>
      </c>
      <c r="L485">
        <v>1</v>
      </c>
      <c r="M485" t="s">
        <v>2</v>
      </c>
      <c r="N485">
        <v>0</v>
      </c>
      <c r="O485" t="s">
        <v>6</v>
      </c>
      <c r="P485">
        <v>13</v>
      </c>
      <c r="Q485" t="s">
        <v>0</v>
      </c>
      <c r="R485">
        <v>3009.8</v>
      </c>
      <c r="S485" t="s">
        <v>141</v>
      </c>
      <c r="T485">
        <v>3</v>
      </c>
      <c r="U485" t="s">
        <v>142</v>
      </c>
      <c r="V485">
        <v>110</v>
      </c>
      <c r="W485" t="s">
        <v>140</v>
      </c>
      <c r="X485">
        <v>366899</v>
      </c>
      <c r="Y485" t="s">
        <v>1</v>
      </c>
      <c r="Z485" t="s">
        <v>2411</v>
      </c>
      <c r="AA485" t="s">
        <v>151</v>
      </c>
      <c r="AB485" s="12" t="s">
        <v>2412</v>
      </c>
      <c r="AC485" t="s">
        <v>424</v>
      </c>
      <c r="AD485" s="5">
        <v>9.9999999999999998E-17</v>
      </c>
      <c r="AE485" t="s">
        <v>5</v>
      </c>
      <c r="AF485">
        <v>1</v>
      </c>
      <c r="AG485" t="s">
        <v>4</v>
      </c>
      <c r="AH485">
        <v>0</v>
      </c>
    </row>
    <row r="486" spans="1:34" x14ac:dyDescent="0.25">
      <c r="A486" t="str">
        <f t="shared" si="7"/>
        <v>feynman_II_2_42_5390</v>
      </c>
      <c r="B486" t="s">
        <v>116</v>
      </c>
      <c r="C486" t="s">
        <v>143</v>
      </c>
      <c r="D486">
        <v>3600</v>
      </c>
      <c r="E486" t="s">
        <v>144</v>
      </c>
      <c r="F486">
        <v>1000000</v>
      </c>
      <c r="G486" t="s">
        <v>145</v>
      </c>
      <c r="H486">
        <v>5390</v>
      </c>
      <c r="I486" t="s">
        <v>146</v>
      </c>
      <c r="J486">
        <v>1E-3</v>
      </c>
      <c r="K486" t="s">
        <v>3</v>
      </c>
      <c r="L486">
        <v>1</v>
      </c>
      <c r="M486" t="s">
        <v>2</v>
      </c>
      <c r="N486">
        <v>0</v>
      </c>
      <c r="O486" t="s">
        <v>6</v>
      </c>
      <c r="P486">
        <v>11</v>
      </c>
      <c r="Q486" t="s">
        <v>0</v>
      </c>
      <c r="R486">
        <v>808.3</v>
      </c>
      <c r="S486" t="s">
        <v>141</v>
      </c>
      <c r="T486">
        <v>5</v>
      </c>
      <c r="U486" t="s">
        <v>142</v>
      </c>
      <c r="V486">
        <v>35</v>
      </c>
      <c r="W486" t="s">
        <v>140</v>
      </c>
      <c r="X486">
        <v>93280</v>
      </c>
      <c r="Y486" t="s">
        <v>1</v>
      </c>
      <c r="Z486" t="s">
        <v>2483</v>
      </c>
      <c r="AA486" t="s">
        <v>151</v>
      </c>
      <c r="AB486" s="12" t="s">
        <v>2308</v>
      </c>
      <c r="AC486" t="s">
        <v>424</v>
      </c>
      <c r="AD486" s="5">
        <v>9.9999999999999998E-17</v>
      </c>
      <c r="AE486" t="s">
        <v>5</v>
      </c>
      <c r="AF486">
        <v>1</v>
      </c>
      <c r="AG486" t="s">
        <v>4</v>
      </c>
      <c r="AH486">
        <v>0</v>
      </c>
    </row>
    <row r="487" spans="1:34" x14ac:dyDescent="0.25">
      <c r="A487" t="str">
        <f t="shared" si="7"/>
        <v>feynman_I_39_1_16850</v>
      </c>
      <c r="B487" t="s">
        <v>28</v>
      </c>
      <c r="C487" t="s">
        <v>143</v>
      </c>
      <c r="D487">
        <v>3600</v>
      </c>
      <c r="E487" t="s">
        <v>144</v>
      </c>
      <c r="F487">
        <v>1000000</v>
      </c>
      <c r="G487" t="s">
        <v>145</v>
      </c>
      <c r="H487">
        <v>16850</v>
      </c>
      <c r="I487" t="s">
        <v>146</v>
      </c>
      <c r="J487">
        <v>1E-3</v>
      </c>
      <c r="K487" t="s">
        <v>3</v>
      </c>
      <c r="L487">
        <v>1</v>
      </c>
      <c r="M487" t="s">
        <v>2</v>
      </c>
      <c r="N487">
        <v>0</v>
      </c>
      <c r="O487" t="s">
        <v>6</v>
      </c>
      <c r="P487">
        <v>4</v>
      </c>
      <c r="Q487" t="s">
        <v>0</v>
      </c>
      <c r="R487">
        <v>2.2000000000000002</v>
      </c>
      <c r="S487" t="s">
        <v>141</v>
      </c>
      <c r="T487">
        <v>1</v>
      </c>
      <c r="U487" t="s">
        <v>142</v>
      </c>
      <c r="V487">
        <v>2</v>
      </c>
      <c r="W487" t="s">
        <v>140</v>
      </c>
      <c r="X487">
        <v>520</v>
      </c>
      <c r="Y487" t="s">
        <v>1</v>
      </c>
      <c r="Z487" t="s">
        <v>152</v>
      </c>
      <c r="AA487" t="s">
        <v>151</v>
      </c>
      <c r="AB487" s="12" t="s">
        <v>153</v>
      </c>
      <c r="AC487" t="s">
        <v>424</v>
      </c>
      <c r="AD487" s="5">
        <v>9.9999999999999998E-17</v>
      </c>
      <c r="AE487" t="s">
        <v>5</v>
      </c>
      <c r="AF487">
        <v>1</v>
      </c>
      <c r="AG487" t="s">
        <v>4</v>
      </c>
      <c r="AH487">
        <v>0</v>
      </c>
    </row>
    <row r="488" spans="1:34" x14ac:dyDescent="0.25">
      <c r="A488" t="str">
        <f t="shared" si="7"/>
        <v>feynman_II_34_2_16850</v>
      </c>
      <c r="B488" t="s">
        <v>52</v>
      </c>
      <c r="C488" t="s">
        <v>143</v>
      </c>
      <c r="D488">
        <v>3600</v>
      </c>
      <c r="E488" t="s">
        <v>144</v>
      </c>
      <c r="F488">
        <v>1000000</v>
      </c>
      <c r="G488" t="s">
        <v>145</v>
      </c>
      <c r="H488">
        <v>16850</v>
      </c>
      <c r="I488" t="s">
        <v>146</v>
      </c>
      <c r="J488">
        <v>1E-3</v>
      </c>
      <c r="K488" t="s">
        <v>3</v>
      </c>
      <c r="L488">
        <v>1</v>
      </c>
      <c r="M488" t="s">
        <v>2</v>
      </c>
      <c r="N488">
        <v>0</v>
      </c>
      <c r="O488" t="s">
        <v>6</v>
      </c>
      <c r="P488">
        <v>5</v>
      </c>
      <c r="Q488" t="s">
        <v>0</v>
      </c>
      <c r="R488">
        <v>5.0999999999999996</v>
      </c>
      <c r="S488" t="s">
        <v>141</v>
      </c>
      <c r="T488">
        <v>1</v>
      </c>
      <c r="U488" t="s">
        <v>142</v>
      </c>
      <c r="V488">
        <v>3</v>
      </c>
      <c r="W488" t="s">
        <v>140</v>
      </c>
      <c r="X488">
        <v>1106</v>
      </c>
      <c r="Y488" t="s">
        <v>1</v>
      </c>
      <c r="Z488" t="s">
        <v>155</v>
      </c>
      <c r="AA488" t="s">
        <v>151</v>
      </c>
      <c r="AB488" s="12" t="s">
        <v>156</v>
      </c>
      <c r="AC488" t="s">
        <v>424</v>
      </c>
      <c r="AD488" s="5">
        <v>9.9999999999999998E-17</v>
      </c>
      <c r="AE488" t="s">
        <v>5</v>
      </c>
      <c r="AF488">
        <v>1</v>
      </c>
      <c r="AG488" t="s">
        <v>4</v>
      </c>
      <c r="AH488">
        <v>0</v>
      </c>
    </row>
    <row r="489" spans="1:34" x14ac:dyDescent="0.25">
      <c r="A489" t="str">
        <f t="shared" si="7"/>
        <v>feynman_III_15_27_16850</v>
      </c>
      <c r="B489" t="s">
        <v>48</v>
      </c>
      <c r="C489" t="s">
        <v>143</v>
      </c>
      <c r="D489">
        <v>3600</v>
      </c>
      <c r="E489" t="s">
        <v>144</v>
      </c>
      <c r="F489">
        <v>1000000</v>
      </c>
      <c r="G489" t="s">
        <v>145</v>
      </c>
      <c r="H489">
        <v>16850</v>
      </c>
      <c r="I489" t="s">
        <v>146</v>
      </c>
      <c r="J489">
        <v>1E-3</v>
      </c>
      <c r="K489" t="s">
        <v>3</v>
      </c>
      <c r="L489">
        <v>1</v>
      </c>
      <c r="M489" t="s">
        <v>2</v>
      </c>
      <c r="N489">
        <v>0</v>
      </c>
      <c r="O489" t="s">
        <v>6</v>
      </c>
      <c r="P489">
        <v>9</v>
      </c>
      <c r="Q489" t="s">
        <v>0</v>
      </c>
      <c r="R489">
        <v>8.6</v>
      </c>
      <c r="S489" t="s">
        <v>141</v>
      </c>
      <c r="T489">
        <v>1</v>
      </c>
      <c r="U489" t="s">
        <v>142</v>
      </c>
      <c r="V489">
        <v>3</v>
      </c>
      <c r="W489" t="s">
        <v>140</v>
      </c>
      <c r="X489">
        <v>1774</v>
      </c>
      <c r="Y489" t="s">
        <v>1</v>
      </c>
      <c r="Z489" t="s">
        <v>2353</v>
      </c>
      <c r="AA489" t="s">
        <v>151</v>
      </c>
      <c r="AB489" s="12" t="s">
        <v>2354</v>
      </c>
      <c r="AC489" t="s">
        <v>424</v>
      </c>
      <c r="AD489" s="5">
        <v>9.9999999999999998E-17</v>
      </c>
      <c r="AE489" t="s">
        <v>5</v>
      </c>
      <c r="AF489">
        <v>1</v>
      </c>
      <c r="AG489" t="s">
        <v>4</v>
      </c>
      <c r="AH489">
        <v>0</v>
      </c>
    </row>
    <row r="490" spans="1:34" x14ac:dyDescent="0.25">
      <c r="A490" t="str">
        <f t="shared" si="7"/>
        <v>feynman_I_39_22_16850</v>
      </c>
      <c r="B490" t="s">
        <v>88</v>
      </c>
      <c r="C490" t="s">
        <v>143</v>
      </c>
      <c r="D490">
        <v>3600</v>
      </c>
      <c r="E490" t="s">
        <v>144</v>
      </c>
      <c r="F490">
        <v>1000000</v>
      </c>
      <c r="G490" t="s">
        <v>145</v>
      </c>
      <c r="H490">
        <v>16850</v>
      </c>
      <c r="I490" t="s">
        <v>146</v>
      </c>
      <c r="J490">
        <v>1E-3</v>
      </c>
      <c r="K490" t="s">
        <v>3</v>
      </c>
      <c r="L490">
        <v>1</v>
      </c>
      <c r="M490" t="s">
        <v>2</v>
      </c>
      <c r="N490">
        <v>0</v>
      </c>
      <c r="O490" t="s">
        <v>6</v>
      </c>
      <c r="P490">
        <v>7</v>
      </c>
      <c r="Q490" t="s">
        <v>0</v>
      </c>
      <c r="R490">
        <v>12.1</v>
      </c>
      <c r="S490" t="s">
        <v>141</v>
      </c>
      <c r="T490">
        <v>1</v>
      </c>
      <c r="U490" t="s">
        <v>142</v>
      </c>
      <c r="V490">
        <v>4</v>
      </c>
      <c r="W490" t="s">
        <v>140</v>
      </c>
      <c r="X490">
        <v>2582</v>
      </c>
      <c r="Y490" t="s">
        <v>1</v>
      </c>
      <c r="Z490" t="s">
        <v>495</v>
      </c>
      <c r="AA490" t="s">
        <v>151</v>
      </c>
      <c r="AB490" s="12" t="s">
        <v>413</v>
      </c>
      <c r="AC490" t="s">
        <v>424</v>
      </c>
      <c r="AD490" s="5">
        <v>9.9999999999999998E-17</v>
      </c>
      <c r="AE490" t="s">
        <v>5</v>
      </c>
      <c r="AF490">
        <v>1</v>
      </c>
      <c r="AG490" t="s">
        <v>4</v>
      </c>
      <c r="AH490">
        <v>0</v>
      </c>
    </row>
    <row r="491" spans="1:34" x14ac:dyDescent="0.25">
      <c r="A491" t="str">
        <f t="shared" si="7"/>
        <v>feynman_I_43_43_16850</v>
      </c>
      <c r="B491" t="s">
        <v>79</v>
      </c>
      <c r="C491" t="s">
        <v>143</v>
      </c>
      <c r="D491">
        <v>3600</v>
      </c>
      <c r="E491" t="s">
        <v>144</v>
      </c>
      <c r="F491">
        <v>1000000</v>
      </c>
      <c r="G491" t="s">
        <v>145</v>
      </c>
      <c r="H491">
        <v>16850</v>
      </c>
      <c r="I491" t="s">
        <v>146</v>
      </c>
      <c r="J491">
        <v>1E-3</v>
      </c>
      <c r="K491" t="s">
        <v>3</v>
      </c>
      <c r="L491">
        <v>1</v>
      </c>
      <c r="M491" t="s">
        <v>2</v>
      </c>
      <c r="N491">
        <v>0</v>
      </c>
      <c r="O491" t="s">
        <v>6</v>
      </c>
      <c r="P491">
        <v>14</v>
      </c>
      <c r="Q491" t="s">
        <v>0</v>
      </c>
      <c r="R491">
        <v>24.9</v>
      </c>
      <c r="S491" t="s">
        <v>141</v>
      </c>
      <c r="T491">
        <v>1</v>
      </c>
      <c r="U491" t="s">
        <v>142</v>
      </c>
      <c r="V491">
        <v>5</v>
      </c>
      <c r="W491" t="s">
        <v>140</v>
      </c>
      <c r="X491">
        <v>4680</v>
      </c>
      <c r="Y491" t="s">
        <v>1</v>
      </c>
      <c r="Z491" t="s">
        <v>162</v>
      </c>
      <c r="AA491" t="s">
        <v>151</v>
      </c>
      <c r="AB491" s="12" t="s">
        <v>3437</v>
      </c>
      <c r="AC491" t="s">
        <v>424</v>
      </c>
      <c r="AD491" s="5">
        <v>9.9999999999999998E-17</v>
      </c>
      <c r="AE491" t="s">
        <v>5</v>
      </c>
      <c r="AF491">
        <v>1</v>
      </c>
      <c r="AG491" t="s">
        <v>4</v>
      </c>
      <c r="AH491">
        <v>0</v>
      </c>
    </row>
    <row r="492" spans="1:34" x14ac:dyDescent="0.25">
      <c r="A492" t="str">
        <f t="shared" si="7"/>
        <v>feynman_I_18_4_5390</v>
      </c>
      <c r="B492" t="s">
        <v>74</v>
      </c>
      <c r="C492" t="s">
        <v>143</v>
      </c>
      <c r="D492">
        <v>3600</v>
      </c>
      <c r="E492" t="s">
        <v>144</v>
      </c>
      <c r="F492">
        <v>1000000</v>
      </c>
      <c r="G492" t="s">
        <v>145</v>
      </c>
      <c r="H492">
        <v>5390</v>
      </c>
      <c r="I492" t="s">
        <v>146</v>
      </c>
      <c r="J492">
        <v>1E-3</v>
      </c>
      <c r="K492" t="s">
        <v>3</v>
      </c>
      <c r="L492">
        <v>0.99853550000000002</v>
      </c>
      <c r="M492" t="s">
        <v>2</v>
      </c>
      <c r="N492">
        <v>3.2516099999999999E-2</v>
      </c>
      <c r="O492" t="s">
        <v>6</v>
      </c>
      <c r="P492">
        <v>45</v>
      </c>
      <c r="Q492" t="s">
        <v>0</v>
      </c>
      <c r="R492">
        <v>3601.7</v>
      </c>
      <c r="S492" t="s">
        <v>141</v>
      </c>
      <c r="T492">
        <v>14</v>
      </c>
      <c r="U492" t="s">
        <v>142</v>
      </c>
      <c r="V492">
        <v>199</v>
      </c>
      <c r="W492" t="s">
        <v>140</v>
      </c>
      <c r="X492">
        <v>416349</v>
      </c>
      <c r="Y492" t="s">
        <v>1</v>
      </c>
      <c r="Z492" t="s">
        <v>2769</v>
      </c>
      <c r="AA492" t="s">
        <v>151</v>
      </c>
      <c r="AB492" s="12" t="s">
        <v>2770</v>
      </c>
      <c r="AC492" t="s">
        <v>424</v>
      </c>
      <c r="AD492" s="5">
        <v>9.9999999999999998E-17</v>
      </c>
      <c r="AE492" t="s">
        <v>5</v>
      </c>
      <c r="AF492">
        <v>0.99851783999999999</v>
      </c>
      <c r="AG492" t="s">
        <v>4</v>
      </c>
      <c r="AH492">
        <v>3.273972E-2</v>
      </c>
    </row>
    <row r="493" spans="1:34" x14ac:dyDescent="0.25">
      <c r="A493" t="str">
        <f t="shared" si="7"/>
        <v>feynman_II_13_34_5390</v>
      </c>
      <c r="B493" t="s">
        <v>45</v>
      </c>
      <c r="C493" t="s">
        <v>143</v>
      </c>
      <c r="D493">
        <v>3600</v>
      </c>
      <c r="E493" t="s">
        <v>144</v>
      </c>
      <c r="F493">
        <v>1000000</v>
      </c>
      <c r="G493" t="s">
        <v>145</v>
      </c>
      <c r="H493">
        <v>5390</v>
      </c>
      <c r="I493" t="s">
        <v>146</v>
      </c>
      <c r="J493">
        <v>1E-3</v>
      </c>
      <c r="K493" t="s">
        <v>3</v>
      </c>
      <c r="L493">
        <v>0.99999780000000005</v>
      </c>
      <c r="M493" t="s">
        <v>2</v>
      </c>
      <c r="N493">
        <v>3.1454999999999999E-3</v>
      </c>
      <c r="O493" t="s">
        <v>6</v>
      </c>
      <c r="P493">
        <v>22</v>
      </c>
      <c r="Q493" t="s">
        <v>0</v>
      </c>
      <c r="R493">
        <v>3600.5</v>
      </c>
      <c r="S493" t="s">
        <v>141</v>
      </c>
      <c r="T493">
        <v>4</v>
      </c>
      <c r="U493" t="s">
        <v>142</v>
      </c>
      <c r="V493">
        <v>332</v>
      </c>
      <c r="W493" t="s">
        <v>140</v>
      </c>
      <c r="X493">
        <v>530477</v>
      </c>
      <c r="Y493" t="s">
        <v>1</v>
      </c>
      <c r="Z493" t="s">
        <v>2771</v>
      </c>
      <c r="AA493" t="s">
        <v>151</v>
      </c>
      <c r="AB493" s="12" t="s">
        <v>2772</v>
      </c>
      <c r="AC493" t="s">
        <v>424</v>
      </c>
      <c r="AD493" s="5">
        <v>9.9999999999999998E-17</v>
      </c>
      <c r="AE493" t="s">
        <v>5</v>
      </c>
      <c r="AF493">
        <v>0.99999777000000001</v>
      </c>
      <c r="AG493" t="s">
        <v>4</v>
      </c>
      <c r="AH493">
        <v>3.1393699999999998E-3</v>
      </c>
    </row>
    <row r="494" spans="1:34" x14ac:dyDescent="0.25">
      <c r="A494" t="str">
        <f t="shared" si="7"/>
        <v>feynman_test_20_860</v>
      </c>
      <c r="B494" t="s">
        <v>137</v>
      </c>
      <c r="C494" t="s">
        <v>143</v>
      </c>
      <c r="D494">
        <v>3600</v>
      </c>
      <c r="E494" t="s">
        <v>144</v>
      </c>
      <c r="F494">
        <v>1000000</v>
      </c>
      <c r="G494" t="s">
        <v>145</v>
      </c>
      <c r="H494">
        <v>860</v>
      </c>
      <c r="I494" t="s">
        <v>146</v>
      </c>
      <c r="J494">
        <v>1E-3</v>
      </c>
      <c r="K494" t="s">
        <v>3</v>
      </c>
      <c r="L494">
        <v>0.94095439999999997</v>
      </c>
      <c r="M494" t="s">
        <v>2</v>
      </c>
      <c r="N494">
        <v>3.7715154000000002</v>
      </c>
      <c r="O494" t="s">
        <v>6</v>
      </c>
      <c r="P494">
        <v>57</v>
      </c>
      <c r="Q494" t="s">
        <v>0</v>
      </c>
      <c r="R494">
        <v>3602.2</v>
      </c>
      <c r="S494" t="s">
        <v>141</v>
      </c>
      <c r="T494">
        <v>10</v>
      </c>
      <c r="U494" t="s">
        <v>142</v>
      </c>
      <c r="V494">
        <v>83</v>
      </c>
      <c r="W494" t="s">
        <v>140</v>
      </c>
      <c r="X494">
        <v>442357</v>
      </c>
      <c r="Y494" t="s">
        <v>1</v>
      </c>
      <c r="Z494" t="s">
        <v>2773</v>
      </c>
      <c r="AA494" t="s">
        <v>151</v>
      </c>
      <c r="AB494" s="12" t="s">
        <v>2774</v>
      </c>
      <c r="AC494" t="s">
        <v>424</v>
      </c>
      <c r="AD494" s="5">
        <v>9.9999999999999998E-17</v>
      </c>
      <c r="AE494" t="s">
        <v>5</v>
      </c>
      <c r="AF494">
        <v>0.92822813000000004</v>
      </c>
      <c r="AG494" t="s">
        <v>4</v>
      </c>
      <c r="AH494">
        <v>3.5720575299999999</v>
      </c>
    </row>
    <row r="495" spans="1:34" x14ac:dyDescent="0.25">
      <c r="A495" t="str">
        <f t="shared" si="7"/>
        <v>feynman_I_40_1_5390</v>
      </c>
      <c r="B495" t="s">
        <v>133</v>
      </c>
      <c r="C495" t="s">
        <v>143</v>
      </c>
      <c r="D495">
        <v>3600</v>
      </c>
      <c r="E495" t="s">
        <v>144</v>
      </c>
      <c r="F495">
        <v>1000000</v>
      </c>
      <c r="G495" t="s">
        <v>145</v>
      </c>
      <c r="H495">
        <v>5390</v>
      </c>
      <c r="I495" t="s">
        <v>146</v>
      </c>
      <c r="J495">
        <v>1E-3</v>
      </c>
      <c r="K495" t="s">
        <v>3</v>
      </c>
      <c r="L495">
        <v>0.99934699999999999</v>
      </c>
      <c r="M495" t="s">
        <v>2</v>
      </c>
      <c r="N495">
        <v>1.6700300000000001E-2</v>
      </c>
      <c r="O495" t="s">
        <v>6</v>
      </c>
      <c r="P495">
        <v>25</v>
      </c>
      <c r="Q495" t="s">
        <v>0</v>
      </c>
      <c r="R495">
        <v>3600.4</v>
      </c>
      <c r="S495" t="s">
        <v>141</v>
      </c>
      <c r="T495">
        <v>7</v>
      </c>
      <c r="U495" t="s">
        <v>142</v>
      </c>
      <c r="V495">
        <v>172</v>
      </c>
      <c r="W495" t="s">
        <v>140</v>
      </c>
      <c r="X495">
        <v>480385</v>
      </c>
      <c r="Y495" t="s">
        <v>1</v>
      </c>
      <c r="Z495" t="s">
        <v>2775</v>
      </c>
      <c r="AA495" t="s">
        <v>151</v>
      </c>
      <c r="AB495" s="12" t="s">
        <v>2776</v>
      </c>
      <c r="AC495" t="s">
        <v>424</v>
      </c>
      <c r="AD495" s="5">
        <v>9.9999999999999998E-17</v>
      </c>
      <c r="AE495" t="s">
        <v>5</v>
      </c>
      <c r="AF495">
        <v>0.99932692000000001</v>
      </c>
      <c r="AG495" t="s">
        <v>4</v>
      </c>
      <c r="AH495">
        <v>1.6811260000000001E-2</v>
      </c>
    </row>
    <row r="496" spans="1:34" x14ac:dyDescent="0.25">
      <c r="A496" t="str">
        <f t="shared" si="7"/>
        <v>feynman_I_8_14_5390</v>
      </c>
      <c r="B496" t="s">
        <v>78</v>
      </c>
      <c r="C496" t="s">
        <v>143</v>
      </c>
      <c r="D496">
        <v>3600</v>
      </c>
      <c r="E496" t="s">
        <v>144</v>
      </c>
      <c r="F496">
        <v>1000000</v>
      </c>
      <c r="G496" t="s">
        <v>145</v>
      </c>
      <c r="H496">
        <v>5390</v>
      </c>
      <c r="I496" t="s">
        <v>146</v>
      </c>
      <c r="J496">
        <v>1E-3</v>
      </c>
      <c r="K496" t="s">
        <v>3</v>
      </c>
      <c r="L496">
        <v>0.96286720000000003</v>
      </c>
      <c r="M496" t="s">
        <v>2</v>
      </c>
      <c r="N496">
        <v>0.19181980000000001</v>
      </c>
      <c r="O496" t="s">
        <v>6</v>
      </c>
      <c r="P496">
        <v>50</v>
      </c>
      <c r="Q496" t="s">
        <v>0</v>
      </c>
      <c r="R496">
        <v>3601.8</v>
      </c>
      <c r="S496" t="s">
        <v>141</v>
      </c>
      <c r="T496">
        <v>8</v>
      </c>
      <c r="U496" t="s">
        <v>142</v>
      </c>
      <c r="V496">
        <v>114</v>
      </c>
      <c r="W496" t="s">
        <v>140</v>
      </c>
      <c r="X496">
        <v>394883</v>
      </c>
      <c r="Y496" t="s">
        <v>1</v>
      </c>
      <c r="Z496" t="s">
        <v>2777</v>
      </c>
      <c r="AA496" t="s">
        <v>151</v>
      </c>
      <c r="AB496" s="12" t="s">
        <v>2778</v>
      </c>
      <c r="AC496" t="s">
        <v>424</v>
      </c>
      <c r="AD496" s="5">
        <v>9.9999999999999998E-17</v>
      </c>
      <c r="AE496" t="s">
        <v>5</v>
      </c>
      <c r="AF496">
        <v>0.96326613000000005</v>
      </c>
      <c r="AG496" t="s">
        <v>4</v>
      </c>
      <c r="AH496">
        <v>0.19019287000000001</v>
      </c>
    </row>
    <row r="497" spans="1:34" x14ac:dyDescent="0.25">
      <c r="A497" t="str">
        <f t="shared" si="7"/>
        <v>feynman_test_1_5390</v>
      </c>
      <c r="B497" t="s">
        <v>136</v>
      </c>
      <c r="C497" t="s">
        <v>143</v>
      </c>
      <c r="D497">
        <v>3600</v>
      </c>
      <c r="E497" t="s">
        <v>144</v>
      </c>
      <c r="F497">
        <v>1000000</v>
      </c>
      <c r="G497" t="s">
        <v>145</v>
      </c>
      <c r="H497">
        <v>5390</v>
      </c>
      <c r="I497" t="s">
        <v>146</v>
      </c>
      <c r="J497">
        <v>1E-3</v>
      </c>
      <c r="K497" t="s">
        <v>3</v>
      </c>
      <c r="L497">
        <v>0.99976430000000005</v>
      </c>
      <c r="M497" t="s">
        <v>2</v>
      </c>
      <c r="N497">
        <v>0.17993529999999999</v>
      </c>
      <c r="O497" t="s">
        <v>6</v>
      </c>
      <c r="P497">
        <v>45</v>
      </c>
      <c r="Q497" t="s">
        <v>0</v>
      </c>
      <c r="R497">
        <v>3601.5</v>
      </c>
      <c r="S497" t="s">
        <v>141</v>
      </c>
      <c r="T497">
        <v>4</v>
      </c>
      <c r="U497" t="s">
        <v>142</v>
      </c>
      <c r="V497">
        <v>97</v>
      </c>
      <c r="W497" t="s">
        <v>140</v>
      </c>
      <c r="X497">
        <v>457336</v>
      </c>
      <c r="Y497" t="s">
        <v>1</v>
      </c>
      <c r="Z497" t="s">
        <v>2779</v>
      </c>
      <c r="AA497" t="s">
        <v>151</v>
      </c>
      <c r="AB497" s="12" t="s">
        <v>2780</v>
      </c>
      <c r="AC497" t="s">
        <v>424</v>
      </c>
      <c r="AD497" s="5">
        <v>9.9999999999999998E-17</v>
      </c>
      <c r="AE497" t="s">
        <v>5</v>
      </c>
      <c r="AF497">
        <v>0.99978995999999998</v>
      </c>
      <c r="AG497" t="s">
        <v>4</v>
      </c>
      <c r="AH497">
        <v>0.17642811999999999</v>
      </c>
    </row>
    <row r="498" spans="1:34" x14ac:dyDescent="0.25">
      <c r="A498" t="str">
        <f t="shared" si="7"/>
        <v>feynman_I_41_16_5390</v>
      </c>
      <c r="B498" t="s">
        <v>114</v>
      </c>
      <c r="C498" t="s">
        <v>143</v>
      </c>
      <c r="D498">
        <v>3600</v>
      </c>
      <c r="E498" t="s">
        <v>144</v>
      </c>
      <c r="F498">
        <v>1000000</v>
      </c>
      <c r="G498" t="s">
        <v>145</v>
      </c>
      <c r="H498">
        <v>5390</v>
      </c>
      <c r="I498" t="s">
        <v>146</v>
      </c>
      <c r="J498">
        <v>1E-3</v>
      </c>
      <c r="K498" t="s">
        <v>3</v>
      </c>
      <c r="L498">
        <v>0.99997000000000003</v>
      </c>
      <c r="M498" t="s">
        <v>2</v>
      </c>
      <c r="N498">
        <v>1.63588E-2</v>
      </c>
      <c r="O498" t="s">
        <v>6</v>
      </c>
      <c r="P498">
        <v>18</v>
      </c>
      <c r="Q498" t="s">
        <v>0</v>
      </c>
      <c r="R498">
        <v>3600.3</v>
      </c>
      <c r="S498" t="s">
        <v>141</v>
      </c>
      <c r="T498">
        <v>5</v>
      </c>
      <c r="U498" t="s">
        <v>142</v>
      </c>
      <c r="V498">
        <v>302</v>
      </c>
      <c r="W498" t="s">
        <v>140</v>
      </c>
      <c r="X498">
        <v>564226</v>
      </c>
      <c r="Y498" t="s">
        <v>1</v>
      </c>
      <c r="Z498" t="s">
        <v>2781</v>
      </c>
      <c r="AA498" t="s">
        <v>151</v>
      </c>
      <c r="AB498" s="12" t="s">
        <v>2782</v>
      </c>
      <c r="AC498" t="s">
        <v>424</v>
      </c>
      <c r="AD498" s="5">
        <v>9.9999999999999998E-17</v>
      </c>
      <c r="AE498" t="s">
        <v>5</v>
      </c>
      <c r="AF498">
        <v>0.99997873000000004</v>
      </c>
      <c r="AG498" t="s">
        <v>4</v>
      </c>
      <c r="AH498">
        <v>1.3810670000000001E-2</v>
      </c>
    </row>
    <row r="499" spans="1:34" x14ac:dyDescent="0.25">
      <c r="A499" t="str">
        <f t="shared" si="7"/>
        <v>strogatz_predprey2_16850</v>
      </c>
      <c r="B499" t="s">
        <v>17</v>
      </c>
      <c r="C499" t="s">
        <v>143</v>
      </c>
      <c r="D499">
        <v>3600</v>
      </c>
      <c r="E499" t="s">
        <v>144</v>
      </c>
      <c r="F499">
        <v>1000000</v>
      </c>
      <c r="G499" t="s">
        <v>145</v>
      </c>
      <c r="H499">
        <v>16850</v>
      </c>
      <c r="I499" t="s">
        <v>146</v>
      </c>
      <c r="J499">
        <v>1E-3</v>
      </c>
      <c r="K499" t="s">
        <v>3</v>
      </c>
      <c r="L499">
        <v>0.99996039999999997</v>
      </c>
      <c r="M499" t="s">
        <v>2</v>
      </c>
      <c r="N499">
        <v>9.7797000000000005E-3</v>
      </c>
      <c r="O499" t="s">
        <v>6</v>
      </c>
      <c r="P499">
        <v>35</v>
      </c>
      <c r="Q499" t="s">
        <v>0</v>
      </c>
      <c r="R499">
        <v>2586.6</v>
      </c>
      <c r="S499" t="s">
        <v>141</v>
      </c>
      <c r="T499">
        <v>13</v>
      </c>
      <c r="U499" t="s">
        <v>142</v>
      </c>
      <c r="V499">
        <v>864</v>
      </c>
      <c r="W499" t="s">
        <v>140</v>
      </c>
      <c r="X499">
        <v>1000760</v>
      </c>
      <c r="Y499" t="s">
        <v>1</v>
      </c>
      <c r="Z499" t="s">
        <v>2783</v>
      </c>
      <c r="AA499" t="s">
        <v>151</v>
      </c>
      <c r="AB499" s="12" t="s">
        <v>2784</v>
      </c>
      <c r="AC499" t="s">
        <v>424</v>
      </c>
      <c r="AD499" s="5">
        <v>9.9999999999999998E-17</v>
      </c>
      <c r="AE499" t="s">
        <v>5</v>
      </c>
      <c r="AF499">
        <v>0.99978579000000001</v>
      </c>
      <c r="AG499" t="s">
        <v>4</v>
      </c>
      <c r="AH499">
        <v>2.3095089999999999E-2</v>
      </c>
    </row>
    <row r="500" spans="1:34" x14ac:dyDescent="0.25">
      <c r="A500" t="str">
        <f t="shared" si="7"/>
        <v>feynman_I_13_4_16850</v>
      </c>
      <c r="B500" t="s">
        <v>96</v>
      </c>
      <c r="C500" t="s">
        <v>143</v>
      </c>
      <c r="D500">
        <v>3600</v>
      </c>
      <c r="E500" t="s">
        <v>144</v>
      </c>
      <c r="F500">
        <v>1000000</v>
      </c>
      <c r="G500" t="s">
        <v>145</v>
      </c>
      <c r="H500">
        <v>16850</v>
      </c>
      <c r="I500" t="s">
        <v>146</v>
      </c>
      <c r="J500">
        <v>1E-3</v>
      </c>
      <c r="K500" t="s">
        <v>3</v>
      </c>
      <c r="L500">
        <v>1</v>
      </c>
      <c r="M500" t="s">
        <v>2</v>
      </c>
      <c r="N500">
        <v>0</v>
      </c>
      <c r="O500" t="s">
        <v>6</v>
      </c>
      <c r="P500">
        <v>13</v>
      </c>
      <c r="Q500" t="s">
        <v>0</v>
      </c>
      <c r="R500">
        <v>89</v>
      </c>
      <c r="S500" t="s">
        <v>141</v>
      </c>
      <c r="T500">
        <v>1</v>
      </c>
      <c r="U500" t="s">
        <v>142</v>
      </c>
      <c r="V500">
        <v>9</v>
      </c>
      <c r="W500" t="s">
        <v>140</v>
      </c>
      <c r="X500">
        <v>13253</v>
      </c>
      <c r="Y500" t="s">
        <v>1</v>
      </c>
      <c r="Z500" t="s">
        <v>2392</v>
      </c>
      <c r="AA500" t="s">
        <v>151</v>
      </c>
      <c r="AB500" s="12" t="s">
        <v>2300</v>
      </c>
      <c r="AC500" t="s">
        <v>424</v>
      </c>
      <c r="AD500" s="5">
        <v>9.9999999999999998E-17</v>
      </c>
      <c r="AE500" t="s">
        <v>5</v>
      </c>
      <c r="AF500">
        <v>1</v>
      </c>
      <c r="AG500" t="s">
        <v>4</v>
      </c>
      <c r="AH500">
        <v>0</v>
      </c>
    </row>
    <row r="501" spans="1:34" x14ac:dyDescent="0.25">
      <c r="A501" t="str">
        <f t="shared" si="7"/>
        <v>feynman_III_8_54_16850</v>
      </c>
      <c r="B501" t="s">
        <v>63</v>
      </c>
      <c r="C501" t="s">
        <v>143</v>
      </c>
      <c r="D501">
        <v>3600</v>
      </c>
      <c r="E501" t="s">
        <v>144</v>
      </c>
      <c r="F501">
        <v>1000000</v>
      </c>
      <c r="G501" t="s">
        <v>145</v>
      </c>
      <c r="H501">
        <v>16850</v>
      </c>
      <c r="I501" t="s">
        <v>146</v>
      </c>
      <c r="J501">
        <v>1E-3</v>
      </c>
      <c r="K501" t="s">
        <v>3</v>
      </c>
      <c r="L501">
        <v>0.99843210000000004</v>
      </c>
      <c r="M501" t="s">
        <v>2</v>
      </c>
      <c r="N501">
        <v>1.40065E-2</v>
      </c>
      <c r="O501" t="s">
        <v>6</v>
      </c>
      <c r="P501">
        <v>14</v>
      </c>
      <c r="Q501" t="s">
        <v>0</v>
      </c>
      <c r="R501">
        <v>3601.3</v>
      </c>
      <c r="S501" t="s">
        <v>141</v>
      </c>
      <c r="T501">
        <v>4</v>
      </c>
      <c r="U501" t="s">
        <v>142</v>
      </c>
      <c r="V501">
        <v>401</v>
      </c>
      <c r="W501" t="s">
        <v>140</v>
      </c>
      <c r="X501">
        <v>603741</v>
      </c>
      <c r="Y501" t="s">
        <v>1</v>
      </c>
      <c r="Z501" t="s">
        <v>2785</v>
      </c>
      <c r="AA501" t="s">
        <v>151</v>
      </c>
      <c r="AB501" s="12" t="s">
        <v>2786</v>
      </c>
      <c r="AC501" t="s">
        <v>424</v>
      </c>
      <c r="AD501" s="5">
        <v>9.9999999999999998E-17</v>
      </c>
      <c r="AE501" t="s">
        <v>5</v>
      </c>
      <c r="AF501">
        <v>0.99839758000000001</v>
      </c>
      <c r="AG501" t="s">
        <v>4</v>
      </c>
      <c r="AH501">
        <v>1.411483E-2</v>
      </c>
    </row>
    <row r="502" spans="1:34" x14ac:dyDescent="0.25">
      <c r="A502" t="str">
        <f t="shared" si="7"/>
        <v>strogatz_lv1_16850</v>
      </c>
      <c r="B502" t="s">
        <v>18</v>
      </c>
      <c r="C502" t="s">
        <v>143</v>
      </c>
      <c r="D502">
        <v>3600</v>
      </c>
      <c r="E502" t="s">
        <v>144</v>
      </c>
      <c r="F502">
        <v>1000000</v>
      </c>
      <c r="G502" t="s">
        <v>145</v>
      </c>
      <c r="H502">
        <v>16850</v>
      </c>
      <c r="I502" t="s">
        <v>146</v>
      </c>
      <c r="J502">
        <v>1E-3</v>
      </c>
      <c r="K502" t="s">
        <v>3</v>
      </c>
      <c r="L502">
        <v>1</v>
      </c>
      <c r="M502" t="s">
        <v>2</v>
      </c>
      <c r="N502">
        <v>0</v>
      </c>
      <c r="O502" t="s">
        <v>6</v>
      </c>
      <c r="P502">
        <v>13</v>
      </c>
      <c r="Q502" t="s">
        <v>0</v>
      </c>
      <c r="R502">
        <v>565.29999999999995</v>
      </c>
      <c r="S502" t="s">
        <v>141</v>
      </c>
      <c r="T502">
        <v>5</v>
      </c>
      <c r="U502" t="s">
        <v>142</v>
      </c>
      <c r="V502">
        <v>227</v>
      </c>
      <c r="W502" t="s">
        <v>140</v>
      </c>
      <c r="X502">
        <v>266896</v>
      </c>
      <c r="Y502" t="s">
        <v>1</v>
      </c>
      <c r="Z502" t="s">
        <v>2393</v>
      </c>
      <c r="AA502" t="s">
        <v>151</v>
      </c>
      <c r="AB502" s="12" t="s">
        <v>2301</v>
      </c>
      <c r="AC502" t="s">
        <v>424</v>
      </c>
      <c r="AD502" s="5">
        <v>9.9999999999999998E-17</v>
      </c>
      <c r="AE502" t="s">
        <v>5</v>
      </c>
      <c r="AF502">
        <v>1</v>
      </c>
      <c r="AG502" t="s">
        <v>4</v>
      </c>
      <c r="AH502">
        <v>0</v>
      </c>
    </row>
    <row r="503" spans="1:34" x14ac:dyDescent="0.25">
      <c r="A503" t="str">
        <f t="shared" si="7"/>
        <v>feynman_III_9_52_5390</v>
      </c>
      <c r="B503" t="s">
        <v>130</v>
      </c>
      <c r="C503" t="s">
        <v>143</v>
      </c>
      <c r="D503">
        <v>3600</v>
      </c>
      <c r="E503" t="s">
        <v>144</v>
      </c>
      <c r="F503">
        <v>1000000</v>
      </c>
      <c r="G503" t="s">
        <v>145</v>
      </c>
      <c r="H503">
        <v>5390</v>
      </c>
      <c r="I503" t="s">
        <v>146</v>
      </c>
      <c r="J503">
        <v>1E-3</v>
      </c>
      <c r="K503" t="s">
        <v>3</v>
      </c>
      <c r="L503">
        <v>0.99745030000000001</v>
      </c>
      <c r="M503" t="s">
        <v>2</v>
      </c>
      <c r="N503">
        <v>0.72493490000000005</v>
      </c>
      <c r="O503" t="s">
        <v>6</v>
      </c>
      <c r="P503">
        <v>73</v>
      </c>
      <c r="Q503" t="s">
        <v>0</v>
      </c>
      <c r="R503">
        <v>3603</v>
      </c>
      <c r="S503" t="s">
        <v>141</v>
      </c>
      <c r="T503">
        <v>4</v>
      </c>
      <c r="U503" t="s">
        <v>142</v>
      </c>
      <c r="V503">
        <v>108</v>
      </c>
      <c r="W503" t="s">
        <v>140</v>
      </c>
      <c r="X503">
        <v>406448</v>
      </c>
      <c r="Y503" t="s">
        <v>1</v>
      </c>
      <c r="Z503" t="s">
        <v>2787</v>
      </c>
      <c r="AA503" t="s">
        <v>151</v>
      </c>
      <c r="AB503" s="12" t="s">
        <v>2788</v>
      </c>
      <c r="AC503" t="s">
        <v>424</v>
      </c>
      <c r="AD503" s="5">
        <v>9.9999999999999998E-17</v>
      </c>
      <c r="AE503" t="s">
        <v>5</v>
      </c>
      <c r="AF503">
        <v>0.99731707000000003</v>
      </c>
      <c r="AG503" t="s">
        <v>4</v>
      </c>
      <c r="AH503">
        <v>0.74160132999999995</v>
      </c>
    </row>
    <row r="504" spans="1:34" x14ac:dyDescent="0.25">
      <c r="A504" t="str">
        <f t="shared" si="7"/>
        <v>feynman_III_14_14_5390</v>
      </c>
      <c r="B504" t="s">
        <v>108</v>
      </c>
      <c r="C504" t="s">
        <v>143</v>
      </c>
      <c r="D504">
        <v>3600</v>
      </c>
      <c r="E504" t="s">
        <v>144</v>
      </c>
      <c r="F504">
        <v>1000000</v>
      </c>
      <c r="G504" t="s">
        <v>145</v>
      </c>
      <c r="H504">
        <v>5390</v>
      </c>
      <c r="I504" t="s">
        <v>146</v>
      </c>
      <c r="J504">
        <v>1E-3</v>
      </c>
      <c r="K504" t="s">
        <v>3</v>
      </c>
      <c r="L504">
        <v>0.99991419999999998</v>
      </c>
      <c r="M504" t="s">
        <v>2</v>
      </c>
      <c r="N504">
        <v>6.4036499999999996E-2</v>
      </c>
      <c r="O504" t="s">
        <v>6</v>
      </c>
      <c r="P504">
        <v>55</v>
      </c>
      <c r="Q504" t="s">
        <v>0</v>
      </c>
      <c r="R504">
        <v>3601.4</v>
      </c>
      <c r="S504" t="s">
        <v>141</v>
      </c>
      <c r="T504">
        <v>6</v>
      </c>
      <c r="U504" t="s">
        <v>142</v>
      </c>
      <c r="V504">
        <v>94</v>
      </c>
      <c r="W504" t="s">
        <v>140</v>
      </c>
      <c r="X504">
        <v>410810</v>
      </c>
      <c r="Y504" t="s">
        <v>1</v>
      </c>
      <c r="Z504" t="s">
        <v>2789</v>
      </c>
      <c r="AA504" t="s">
        <v>151</v>
      </c>
      <c r="AB504" s="12" t="s">
        <v>2790</v>
      </c>
      <c r="AC504" t="s">
        <v>424</v>
      </c>
      <c r="AD504" s="5">
        <v>9.9999999999999998E-17</v>
      </c>
      <c r="AE504" t="s">
        <v>5</v>
      </c>
      <c r="AF504">
        <v>0.99990972</v>
      </c>
      <c r="AG504" t="s">
        <v>4</v>
      </c>
      <c r="AH504">
        <v>6.4877130000000005E-2</v>
      </c>
    </row>
    <row r="505" spans="1:34" x14ac:dyDescent="0.25">
      <c r="A505" t="str">
        <f t="shared" si="7"/>
        <v>feynman_test_9_5390</v>
      </c>
      <c r="B505" t="s">
        <v>125</v>
      </c>
      <c r="C505" t="s">
        <v>143</v>
      </c>
      <c r="D505">
        <v>3600</v>
      </c>
      <c r="E505" t="s">
        <v>144</v>
      </c>
      <c r="F505">
        <v>1000000</v>
      </c>
      <c r="G505" t="s">
        <v>145</v>
      </c>
      <c r="H505">
        <v>5390</v>
      </c>
      <c r="I505" t="s">
        <v>146</v>
      </c>
      <c r="J505">
        <v>1E-3</v>
      </c>
      <c r="K505" t="s">
        <v>3</v>
      </c>
      <c r="L505">
        <v>0.99968710000000005</v>
      </c>
      <c r="M505" t="s">
        <v>2</v>
      </c>
      <c r="N505">
        <v>123.7271978</v>
      </c>
      <c r="O505" t="s">
        <v>6</v>
      </c>
      <c r="P505">
        <v>127</v>
      </c>
      <c r="Q505" t="s">
        <v>0</v>
      </c>
      <c r="R505">
        <v>3601.1</v>
      </c>
      <c r="S505" t="s">
        <v>141</v>
      </c>
      <c r="T505">
        <v>2</v>
      </c>
      <c r="U505" t="s">
        <v>142</v>
      </c>
      <c r="V505">
        <v>51</v>
      </c>
      <c r="W505" t="s">
        <v>140</v>
      </c>
      <c r="X505">
        <v>343984</v>
      </c>
      <c r="Y505" t="s">
        <v>1</v>
      </c>
      <c r="Z505" t="s">
        <v>2791</v>
      </c>
      <c r="AA505" t="s">
        <v>151</v>
      </c>
      <c r="AB505" s="12" t="s">
        <v>2792</v>
      </c>
      <c r="AC505" t="s">
        <v>424</v>
      </c>
      <c r="AD505" s="5">
        <v>9.9999999999999998E-17</v>
      </c>
      <c r="AE505" t="s">
        <v>5</v>
      </c>
      <c r="AF505">
        <v>0.99967755000000003</v>
      </c>
      <c r="AG505" t="s">
        <v>4</v>
      </c>
      <c r="AH505">
        <v>112.79312747</v>
      </c>
    </row>
    <row r="506" spans="1:34" x14ac:dyDescent="0.25">
      <c r="A506" t="str">
        <f t="shared" si="7"/>
        <v>feynman_I_12_1_16850</v>
      </c>
      <c r="B506" t="s">
        <v>26</v>
      </c>
      <c r="C506" t="s">
        <v>143</v>
      </c>
      <c r="D506">
        <v>3600</v>
      </c>
      <c r="E506" t="s">
        <v>144</v>
      </c>
      <c r="F506">
        <v>1000000</v>
      </c>
      <c r="G506" t="s">
        <v>145</v>
      </c>
      <c r="H506">
        <v>16850</v>
      </c>
      <c r="I506" t="s">
        <v>146</v>
      </c>
      <c r="J506">
        <v>1E-3</v>
      </c>
      <c r="K506" t="s">
        <v>3</v>
      </c>
      <c r="L506">
        <v>1</v>
      </c>
      <c r="M506" t="s">
        <v>2</v>
      </c>
      <c r="N506">
        <v>0</v>
      </c>
      <c r="O506" t="s">
        <v>6</v>
      </c>
      <c r="P506">
        <v>3</v>
      </c>
      <c r="Q506" t="s">
        <v>0</v>
      </c>
      <c r="R506">
        <v>3.1</v>
      </c>
      <c r="S506" t="s">
        <v>141</v>
      </c>
      <c r="T506">
        <v>1</v>
      </c>
      <c r="U506" t="s">
        <v>142</v>
      </c>
      <c r="V506">
        <v>2</v>
      </c>
      <c r="W506" t="s">
        <v>140</v>
      </c>
      <c r="X506">
        <v>673</v>
      </c>
      <c r="Y506" t="s">
        <v>1</v>
      </c>
      <c r="Z506" t="s">
        <v>2335</v>
      </c>
      <c r="AA506" t="s">
        <v>151</v>
      </c>
      <c r="AB506" s="12" t="s">
        <v>405</v>
      </c>
      <c r="AC506" t="s">
        <v>424</v>
      </c>
      <c r="AD506" s="5">
        <v>9.9999999999999998E-17</v>
      </c>
      <c r="AE506" t="s">
        <v>5</v>
      </c>
      <c r="AF506">
        <v>1</v>
      </c>
      <c r="AG506" t="s">
        <v>4</v>
      </c>
      <c r="AH506">
        <v>0</v>
      </c>
    </row>
    <row r="507" spans="1:34" x14ac:dyDescent="0.25">
      <c r="A507" t="str">
        <f t="shared" si="7"/>
        <v>feynman_II_3_24_16850</v>
      </c>
      <c r="B507" t="s">
        <v>35</v>
      </c>
      <c r="C507" t="s">
        <v>143</v>
      </c>
      <c r="D507">
        <v>3600</v>
      </c>
      <c r="E507" t="s">
        <v>144</v>
      </c>
      <c r="F507">
        <v>1000000</v>
      </c>
      <c r="G507" t="s">
        <v>145</v>
      </c>
      <c r="H507">
        <v>16850</v>
      </c>
      <c r="I507" t="s">
        <v>146</v>
      </c>
      <c r="J507">
        <v>1E-3</v>
      </c>
      <c r="K507" t="s">
        <v>3</v>
      </c>
      <c r="L507">
        <v>1</v>
      </c>
      <c r="M507" t="s">
        <v>2</v>
      </c>
      <c r="N507">
        <v>0</v>
      </c>
      <c r="O507" t="s">
        <v>6</v>
      </c>
      <c r="P507">
        <v>6</v>
      </c>
      <c r="Q507" t="s">
        <v>0</v>
      </c>
      <c r="R507">
        <v>8.3000000000000007</v>
      </c>
      <c r="S507" t="s">
        <v>141</v>
      </c>
      <c r="T507">
        <v>1</v>
      </c>
      <c r="U507" t="s">
        <v>142</v>
      </c>
      <c r="V507">
        <v>3</v>
      </c>
      <c r="W507" t="s">
        <v>140</v>
      </c>
      <c r="X507">
        <v>1659</v>
      </c>
      <c r="Y507" t="s">
        <v>1</v>
      </c>
      <c r="Z507" t="s">
        <v>2344</v>
      </c>
      <c r="AA507" t="s">
        <v>151</v>
      </c>
      <c r="AB507" s="12" t="s">
        <v>2345</v>
      </c>
      <c r="AC507" t="s">
        <v>424</v>
      </c>
      <c r="AD507" s="5">
        <v>9.9999999999999998E-17</v>
      </c>
      <c r="AE507" t="s">
        <v>5</v>
      </c>
      <c r="AF507">
        <v>1</v>
      </c>
      <c r="AG507" t="s">
        <v>4</v>
      </c>
      <c r="AH507">
        <v>0</v>
      </c>
    </row>
    <row r="508" spans="1:34" x14ac:dyDescent="0.25">
      <c r="A508" t="str">
        <f t="shared" si="7"/>
        <v>feynman_II_38_3_16850</v>
      </c>
      <c r="B508" t="s">
        <v>90</v>
      </c>
      <c r="C508" t="s">
        <v>143</v>
      </c>
      <c r="D508">
        <v>3600</v>
      </c>
      <c r="E508" t="s">
        <v>144</v>
      </c>
      <c r="F508">
        <v>1000000</v>
      </c>
      <c r="G508" t="s">
        <v>145</v>
      </c>
      <c r="H508">
        <v>16850</v>
      </c>
      <c r="I508" t="s">
        <v>146</v>
      </c>
      <c r="J508">
        <v>1E-3</v>
      </c>
      <c r="K508" t="s">
        <v>3</v>
      </c>
      <c r="L508">
        <v>1</v>
      </c>
      <c r="M508" t="s">
        <v>2</v>
      </c>
      <c r="N508">
        <v>0</v>
      </c>
      <c r="O508" t="s">
        <v>6</v>
      </c>
      <c r="P508">
        <v>7</v>
      </c>
      <c r="Q508" t="s">
        <v>0</v>
      </c>
      <c r="R508">
        <v>12.4</v>
      </c>
      <c r="S508" t="s">
        <v>141</v>
      </c>
      <c r="T508">
        <v>1</v>
      </c>
      <c r="U508" t="s">
        <v>142</v>
      </c>
      <c r="V508">
        <v>4</v>
      </c>
      <c r="W508" t="s">
        <v>140</v>
      </c>
      <c r="X508">
        <v>2582</v>
      </c>
      <c r="Y508" t="s">
        <v>1</v>
      </c>
      <c r="Z508" t="s">
        <v>495</v>
      </c>
      <c r="AA508" t="s">
        <v>151</v>
      </c>
      <c r="AB508" s="12" t="s">
        <v>413</v>
      </c>
      <c r="AC508" t="s">
        <v>424</v>
      </c>
      <c r="AD508" s="5">
        <v>9.9999999999999998E-17</v>
      </c>
      <c r="AE508" t="s">
        <v>5</v>
      </c>
      <c r="AF508">
        <v>1</v>
      </c>
      <c r="AG508" t="s">
        <v>4</v>
      </c>
      <c r="AH508">
        <v>0</v>
      </c>
    </row>
    <row r="509" spans="1:34" x14ac:dyDescent="0.25">
      <c r="A509" t="str">
        <f t="shared" si="7"/>
        <v>feynman_III_15_14_16850</v>
      </c>
      <c r="B509" t="s">
        <v>73</v>
      </c>
      <c r="C509" t="s">
        <v>143</v>
      </c>
      <c r="D509">
        <v>3600</v>
      </c>
      <c r="E509" t="s">
        <v>144</v>
      </c>
      <c r="F509">
        <v>1000000</v>
      </c>
      <c r="G509" t="s">
        <v>145</v>
      </c>
      <c r="H509">
        <v>16850</v>
      </c>
      <c r="I509" t="s">
        <v>146</v>
      </c>
      <c r="J509">
        <v>1E-3</v>
      </c>
      <c r="K509" t="s">
        <v>3</v>
      </c>
      <c r="L509">
        <v>1</v>
      </c>
      <c r="M509" t="s">
        <v>2</v>
      </c>
      <c r="N509">
        <v>0</v>
      </c>
      <c r="O509" t="s">
        <v>6</v>
      </c>
      <c r="P509">
        <v>11</v>
      </c>
      <c r="Q509" t="s">
        <v>0</v>
      </c>
      <c r="R509">
        <v>18.100000000000001</v>
      </c>
      <c r="S509" t="s">
        <v>141</v>
      </c>
      <c r="T509">
        <v>1</v>
      </c>
      <c r="U509" t="s">
        <v>142</v>
      </c>
      <c r="V509">
        <v>5</v>
      </c>
      <c r="W509" t="s">
        <v>140</v>
      </c>
      <c r="X509">
        <v>3635</v>
      </c>
      <c r="Y509" t="s">
        <v>1</v>
      </c>
      <c r="Z509" t="s">
        <v>2361</v>
      </c>
      <c r="AA509" t="s">
        <v>151</v>
      </c>
      <c r="AB509" s="12" t="s">
        <v>2362</v>
      </c>
      <c r="AC509" t="s">
        <v>424</v>
      </c>
      <c r="AD509" s="5">
        <v>9.9999999999999998E-17</v>
      </c>
      <c r="AE509" t="s">
        <v>5</v>
      </c>
      <c r="AF509">
        <v>1</v>
      </c>
      <c r="AG509" t="s">
        <v>4</v>
      </c>
      <c r="AH509">
        <v>0</v>
      </c>
    </row>
    <row r="510" spans="1:34" x14ac:dyDescent="0.25">
      <c r="A510" t="str">
        <f t="shared" si="7"/>
        <v>feynman_I_12_11_16850</v>
      </c>
      <c r="B510" t="s">
        <v>119</v>
      </c>
      <c r="C510" t="s">
        <v>143</v>
      </c>
      <c r="D510">
        <v>3600</v>
      </c>
      <c r="E510" t="s">
        <v>144</v>
      </c>
      <c r="F510">
        <v>1000000</v>
      </c>
      <c r="G510" t="s">
        <v>145</v>
      </c>
      <c r="H510">
        <v>16850</v>
      </c>
      <c r="I510" t="s">
        <v>146</v>
      </c>
      <c r="J510">
        <v>1E-3</v>
      </c>
      <c r="K510" t="s">
        <v>3</v>
      </c>
      <c r="L510">
        <v>1</v>
      </c>
      <c r="M510" t="s">
        <v>2</v>
      </c>
      <c r="N510">
        <v>0</v>
      </c>
      <c r="O510" t="s">
        <v>6</v>
      </c>
      <c r="P510">
        <v>10</v>
      </c>
      <c r="Q510" t="s">
        <v>0</v>
      </c>
      <c r="R510">
        <v>40.799999999999997</v>
      </c>
      <c r="S510" t="s">
        <v>141</v>
      </c>
      <c r="T510">
        <v>1</v>
      </c>
      <c r="U510" t="s">
        <v>142</v>
      </c>
      <c r="V510">
        <v>7</v>
      </c>
      <c r="W510" t="s">
        <v>140</v>
      </c>
      <c r="X510">
        <v>7524</v>
      </c>
      <c r="Y510" t="s">
        <v>1</v>
      </c>
      <c r="Z510" t="s">
        <v>2793</v>
      </c>
      <c r="AA510" t="s">
        <v>151</v>
      </c>
      <c r="AB510" s="12" t="s">
        <v>2322</v>
      </c>
      <c r="AC510" t="s">
        <v>424</v>
      </c>
      <c r="AD510" s="5">
        <v>9.9999999999999998E-17</v>
      </c>
      <c r="AE510" t="s">
        <v>5</v>
      </c>
      <c r="AF510">
        <v>1</v>
      </c>
      <c r="AG510" t="s">
        <v>4</v>
      </c>
      <c r="AH510">
        <v>0</v>
      </c>
    </row>
    <row r="511" spans="1:34" x14ac:dyDescent="0.25">
      <c r="A511" t="str">
        <f t="shared" si="7"/>
        <v>feynman_I_24_6_16850</v>
      </c>
      <c r="B511" t="s">
        <v>95</v>
      </c>
      <c r="C511" t="s">
        <v>143</v>
      </c>
      <c r="D511">
        <v>3600</v>
      </c>
      <c r="E511" t="s">
        <v>144</v>
      </c>
      <c r="F511">
        <v>1000000</v>
      </c>
      <c r="G511" t="s">
        <v>145</v>
      </c>
      <c r="H511">
        <v>16850</v>
      </c>
      <c r="I511" t="s">
        <v>146</v>
      </c>
      <c r="J511">
        <v>1E-3</v>
      </c>
      <c r="K511" t="s">
        <v>3</v>
      </c>
      <c r="L511">
        <v>1</v>
      </c>
      <c r="M511" t="s">
        <v>2</v>
      </c>
      <c r="N511">
        <v>0</v>
      </c>
      <c r="O511" t="s">
        <v>6</v>
      </c>
      <c r="P511">
        <v>13</v>
      </c>
      <c r="Q511" t="s">
        <v>0</v>
      </c>
      <c r="R511">
        <v>87.7</v>
      </c>
      <c r="S511" t="s">
        <v>141</v>
      </c>
      <c r="T511">
        <v>1</v>
      </c>
      <c r="U511" t="s">
        <v>142</v>
      </c>
      <c r="V511">
        <v>9</v>
      </c>
      <c r="W511" t="s">
        <v>140</v>
      </c>
      <c r="X511">
        <v>13379</v>
      </c>
      <c r="Y511" t="s">
        <v>1</v>
      </c>
      <c r="Z511" t="s">
        <v>2512</v>
      </c>
      <c r="AA511" t="s">
        <v>151</v>
      </c>
      <c r="AB511" s="12" t="s">
        <v>2312</v>
      </c>
      <c r="AC511" t="s">
        <v>424</v>
      </c>
      <c r="AD511" s="5">
        <v>9.9999999999999998E-17</v>
      </c>
      <c r="AE511" t="s">
        <v>5</v>
      </c>
      <c r="AF511">
        <v>1</v>
      </c>
      <c r="AG511" t="s">
        <v>4</v>
      </c>
      <c r="AH511">
        <v>0</v>
      </c>
    </row>
    <row r="512" spans="1:34" x14ac:dyDescent="0.25">
      <c r="A512" t="str">
        <f t="shared" si="7"/>
        <v>strogatz_barmag1_16850</v>
      </c>
      <c r="B512" t="s">
        <v>10</v>
      </c>
      <c r="C512" t="s">
        <v>143</v>
      </c>
      <c r="D512">
        <v>3600</v>
      </c>
      <c r="E512" t="s">
        <v>144</v>
      </c>
      <c r="F512">
        <v>1000000</v>
      </c>
      <c r="G512" t="s">
        <v>145</v>
      </c>
      <c r="H512">
        <v>16850</v>
      </c>
      <c r="I512" t="s">
        <v>146</v>
      </c>
      <c r="J512">
        <v>1E-3</v>
      </c>
      <c r="K512" t="s">
        <v>3</v>
      </c>
      <c r="L512">
        <v>1</v>
      </c>
      <c r="M512" t="s">
        <v>2</v>
      </c>
      <c r="N512">
        <v>0</v>
      </c>
      <c r="O512" t="s">
        <v>6</v>
      </c>
      <c r="P512">
        <v>13</v>
      </c>
      <c r="Q512" t="s">
        <v>0</v>
      </c>
      <c r="R512">
        <v>38.200000000000003</v>
      </c>
      <c r="S512" t="s">
        <v>141</v>
      </c>
      <c r="T512">
        <v>4</v>
      </c>
      <c r="U512" t="s">
        <v>142</v>
      </c>
      <c r="V512">
        <v>37</v>
      </c>
      <c r="W512" t="s">
        <v>140</v>
      </c>
      <c r="X512">
        <v>23037</v>
      </c>
      <c r="Y512" t="s">
        <v>1</v>
      </c>
      <c r="Z512" t="s">
        <v>2608</v>
      </c>
      <c r="AA512" t="s">
        <v>151</v>
      </c>
      <c r="AB512" s="12" t="s">
        <v>3451</v>
      </c>
      <c r="AC512" t="s">
        <v>424</v>
      </c>
      <c r="AD512" s="5">
        <v>9.9999999999999998E-17</v>
      </c>
      <c r="AE512" t="s">
        <v>5</v>
      </c>
      <c r="AF512">
        <v>1</v>
      </c>
      <c r="AG512" t="s">
        <v>4</v>
      </c>
      <c r="AH512">
        <v>0</v>
      </c>
    </row>
    <row r="513" spans="1:34" x14ac:dyDescent="0.25">
      <c r="A513" t="str">
        <f t="shared" si="7"/>
        <v>feynman_II_21_32_16850</v>
      </c>
      <c r="B513" t="s">
        <v>123</v>
      </c>
      <c r="C513" t="s">
        <v>143</v>
      </c>
      <c r="D513">
        <v>3600</v>
      </c>
      <c r="E513" t="s">
        <v>144</v>
      </c>
      <c r="F513">
        <v>1000000</v>
      </c>
      <c r="G513" t="s">
        <v>145</v>
      </c>
      <c r="H513">
        <v>16850</v>
      </c>
      <c r="I513" t="s">
        <v>146</v>
      </c>
      <c r="J513">
        <v>1E-3</v>
      </c>
      <c r="K513" t="s">
        <v>3</v>
      </c>
      <c r="L513">
        <v>1</v>
      </c>
      <c r="M513" t="s">
        <v>2</v>
      </c>
      <c r="N513">
        <v>0</v>
      </c>
      <c r="O513" t="s">
        <v>6</v>
      </c>
      <c r="P513">
        <v>22</v>
      </c>
      <c r="Q513" t="s">
        <v>0</v>
      </c>
      <c r="R513">
        <v>467.1</v>
      </c>
      <c r="S513" t="s">
        <v>141</v>
      </c>
      <c r="T513">
        <v>5</v>
      </c>
      <c r="U513" t="s">
        <v>142</v>
      </c>
      <c r="V513">
        <v>31</v>
      </c>
      <c r="W513" t="s">
        <v>140</v>
      </c>
      <c r="X513">
        <v>71282</v>
      </c>
      <c r="Y513" t="s">
        <v>1</v>
      </c>
      <c r="Z513" t="s">
        <v>2519</v>
      </c>
      <c r="AA513" t="s">
        <v>151</v>
      </c>
      <c r="AB513" s="12" t="s">
        <v>2520</v>
      </c>
      <c r="AC513" t="s">
        <v>424</v>
      </c>
      <c r="AD513" s="5">
        <v>9.9999999999999998E-17</v>
      </c>
      <c r="AE513" t="s">
        <v>5</v>
      </c>
      <c r="AF513">
        <v>1</v>
      </c>
      <c r="AG513" t="s">
        <v>4</v>
      </c>
      <c r="AH513">
        <v>0</v>
      </c>
    </row>
    <row r="514" spans="1:34" x14ac:dyDescent="0.25">
      <c r="A514" t="str">
        <f t="shared" ref="A514:A577" si="8">B514&amp;"_"&amp;H514</f>
        <v>feynman_test_2_860</v>
      </c>
      <c r="B514" t="s">
        <v>132</v>
      </c>
      <c r="C514" t="s">
        <v>143</v>
      </c>
      <c r="D514">
        <v>3600</v>
      </c>
      <c r="E514" t="s">
        <v>144</v>
      </c>
      <c r="F514">
        <v>1000000</v>
      </c>
      <c r="G514" t="s">
        <v>145</v>
      </c>
      <c r="H514">
        <v>860</v>
      </c>
      <c r="I514" t="s">
        <v>146</v>
      </c>
      <c r="J514">
        <v>1E-3</v>
      </c>
      <c r="K514" t="s">
        <v>3</v>
      </c>
      <c r="L514">
        <v>-8949.5617894999996</v>
      </c>
      <c r="M514" t="s">
        <v>2</v>
      </c>
      <c r="N514">
        <v>191.30071820000001</v>
      </c>
      <c r="O514" t="s">
        <v>6</v>
      </c>
      <c r="P514">
        <v>51</v>
      </c>
      <c r="Q514" t="s">
        <v>0</v>
      </c>
      <c r="R514">
        <v>3600.9</v>
      </c>
      <c r="S514" t="s">
        <v>141</v>
      </c>
      <c r="T514">
        <v>7</v>
      </c>
      <c r="U514" t="s">
        <v>142</v>
      </c>
      <c r="V514">
        <v>112</v>
      </c>
      <c r="W514" t="s">
        <v>140</v>
      </c>
      <c r="X514">
        <v>429361</v>
      </c>
      <c r="Y514" t="s">
        <v>1</v>
      </c>
      <c r="Z514" t="s">
        <v>2794</v>
      </c>
      <c r="AA514" t="s">
        <v>151</v>
      </c>
      <c r="AB514" s="12" t="s">
        <v>2795</v>
      </c>
      <c r="AC514" t="s">
        <v>424</v>
      </c>
      <c r="AD514" s="5">
        <v>9.9999999999999998E-17</v>
      </c>
      <c r="AE514" t="s">
        <v>5</v>
      </c>
      <c r="AF514">
        <v>-37.381261090000002</v>
      </c>
      <c r="AG514" t="s">
        <v>4</v>
      </c>
      <c r="AH514">
        <v>12.530501129999999</v>
      </c>
    </row>
    <row r="515" spans="1:34" x14ac:dyDescent="0.25">
      <c r="A515" t="str">
        <f t="shared" si="8"/>
        <v>feynman_III_10_19_5390</v>
      </c>
      <c r="B515" t="s">
        <v>92</v>
      </c>
      <c r="C515" t="s">
        <v>143</v>
      </c>
      <c r="D515">
        <v>3600</v>
      </c>
      <c r="E515" t="s">
        <v>144</v>
      </c>
      <c r="F515">
        <v>1000000</v>
      </c>
      <c r="G515" t="s">
        <v>145</v>
      </c>
      <c r="H515">
        <v>5390</v>
      </c>
      <c r="I515" t="s">
        <v>146</v>
      </c>
      <c r="J515">
        <v>1E-3</v>
      </c>
      <c r="K515" t="s">
        <v>3</v>
      </c>
      <c r="L515">
        <v>0.9997798</v>
      </c>
      <c r="M515" t="s">
        <v>2</v>
      </c>
      <c r="N515">
        <v>0.1078698</v>
      </c>
      <c r="O515" t="s">
        <v>6</v>
      </c>
      <c r="P515">
        <v>36</v>
      </c>
      <c r="Q515" t="s">
        <v>0</v>
      </c>
      <c r="R515">
        <v>3602.6</v>
      </c>
      <c r="S515" t="s">
        <v>141</v>
      </c>
      <c r="T515">
        <v>2</v>
      </c>
      <c r="U515" t="s">
        <v>142</v>
      </c>
      <c r="V515">
        <v>119</v>
      </c>
      <c r="W515" t="s">
        <v>140</v>
      </c>
      <c r="X515">
        <v>389568</v>
      </c>
      <c r="Y515" t="s">
        <v>1</v>
      </c>
      <c r="Z515" t="s">
        <v>2796</v>
      </c>
      <c r="AA515" t="s">
        <v>151</v>
      </c>
      <c r="AB515" s="12" t="s">
        <v>2797</v>
      </c>
      <c r="AC515" t="s">
        <v>424</v>
      </c>
      <c r="AD515" s="5">
        <v>9.9999999999999998E-17</v>
      </c>
      <c r="AE515" t="s">
        <v>5</v>
      </c>
      <c r="AF515">
        <v>0.99978060000000002</v>
      </c>
      <c r="AG515" t="s">
        <v>4</v>
      </c>
      <c r="AH515">
        <v>0.10743575</v>
      </c>
    </row>
    <row r="516" spans="1:34" x14ac:dyDescent="0.25">
      <c r="A516" t="str">
        <f t="shared" si="8"/>
        <v>feynman_test_7_5390</v>
      </c>
      <c r="B516" t="s">
        <v>107</v>
      </c>
      <c r="C516" t="s">
        <v>143</v>
      </c>
      <c r="D516">
        <v>3600</v>
      </c>
      <c r="E516" t="s">
        <v>144</v>
      </c>
      <c r="F516">
        <v>1000000</v>
      </c>
      <c r="G516" t="s">
        <v>145</v>
      </c>
      <c r="H516">
        <v>5390</v>
      </c>
      <c r="I516" t="s">
        <v>146</v>
      </c>
      <c r="J516">
        <v>1E-3</v>
      </c>
      <c r="K516" t="s">
        <v>3</v>
      </c>
      <c r="L516">
        <v>0.99998030000000004</v>
      </c>
      <c r="M516" t="s">
        <v>2</v>
      </c>
      <c r="N516">
        <v>5.4736000000000003E-3</v>
      </c>
      <c r="O516" t="s">
        <v>6</v>
      </c>
      <c r="P516">
        <v>22</v>
      </c>
      <c r="Q516" t="s">
        <v>0</v>
      </c>
      <c r="R516">
        <v>3600.8</v>
      </c>
      <c r="S516" t="s">
        <v>141</v>
      </c>
      <c r="T516">
        <v>4</v>
      </c>
      <c r="U516" t="s">
        <v>142</v>
      </c>
      <c r="V516">
        <v>471</v>
      </c>
      <c r="W516" t="s">
        <v>140</v>
      </c>
      <c r="X516">
        <v>607550</v>
      </c>
      <c r="Y516" t="s">
        <v>1</v>
      </c>
      <c r="Z516" t="s">
        <v>2798</v>
      </c>
      <c r="AA516" t="s">
        <v>151</v>
      </c>
      <c r="AB516" s="12" t="s">
        <v>2799</v>
      </c>
      <c r="AC516" t="s">
        <v>424</v>
      </c>
      <c r="AD516" s="5">
        <v>9.9999999999999998E-17</v>
      </c>
      <c r="AE516" t="s">
        <v>5</v>
      </c>
      <c r="AF516">
        <v>0.99997988999999998</v>
      </c>
      <c r="AG516" t="s">
        <v>4</v>
      </c>
      <c r="AH516">
        <v>5.5390300000000003E-3</v>
      </c>
    </row>
    <row r="517" spans="1:34" x14ac:dyDescent="0.25">
      <c r="A517" t="str">
        <f t="shared" si="8"/>
        <v>feynman_III_4_33_5390</v>
      </c>
      <c r="B517" t="s">
        <v>85</v>
      </c>
      <c r="C517" t="s">
        <v>143</v>
      </c>
      <c r="D517">
        <v>3600</v>
      </c>
      <c r="E517" t="s">
        <v>144</v>
      </c>
      <c r="F517">
        <v>1000000</v>
      </c>
      <c r="G517" t="s">
        <v>145</v>
      </c>
      <c r="H517">
        <v>5390</v>
      </c>
      <c r="I517" t="s">
        <v>146</v>
      </c>
      <c r="J517">
        <v>1E-3</v>
      </c>
      <c r="K517" t="s">
        <v>3</v>
      </c>
      <c r="L517">
        <v>0.99999990000000005</v>
      </c>
      <c r="M517" t="s">
        <v>2</v>
      </c>
      <c r="N517">
        <v>1.2879E-3</v>
      </c>
      <c r="O517" t="s">
        <v>6</v>
      </c>
      <c r="P517">
        <v>23</v>
      </c>
      <c r="Q517" t="s">
        <v>0</v>
      </c>
      <c r="R517">
        <v>3601.2</v>
      </c>
      <c r="S517" t="s">
        <v>141</v>
      </c>
      <c r="T517">
        <v>10</v>
      </c>
      <c r="U517" t="s">
        <v>142</v>
      </c>
      <c r="V517">
        <v>748</v>
      </c>
      <c r="W517" t="s">
        <v>140</v>
      </c>
      <c r="X517">
        <v>639801</v>
      </c>
      <c r="Y517" t="s">
        <v>1</v>
      </c>
      <c r="Z517" t="s">
        <v>2800</v>
      </c>
      <c r="AA517" t="s">
        <v>151</v>
      </c>
      <c r="AB517" s="12" t="s">
        <v>2801</v>
      </c>
      <c r="AC517" t="s">
        <v>424</v>
      </c>
      <c r="AD517" s="5">
        <v>9.9999999999999998E-17</v>
      </c>
      <c r="AE517" t="s">
        <v>5</v>
      </c>
      <c r="AF517">
        <v>0.99999992000000004</v>
      </c>
      <c r="AG517" t="s">
        <v>4</v>
      </c>
      <c r="AH517">
        <v>1.4700900000000001E-3</v>
      </c>
    </row>
    <row r="518" spans="1:34" x14ac:dyDescent="0.25">
      <c r="A518" t="str">
        <f t="shared" si="8"/>
        <v>strogatz_glider1_16850</v>
      </c>
      <c r="B518" t="s">
        <v>14</v>
      </c>
      <c r="C518" t="s">
        <v>143</v>
      </c>
      <c r="D518">
        <v>3600</v>
      </c>
      <c r="E518" t="s">
        <v>144</v>
      </c>
      <c r="F518">
        <v>1000000</v>
      </c>
      <c r="G518" t="s">
        <v>145</v>
      </c>
      <c r="H518">
        <v>16850</v>
      </c>
      <c r="I518" t="s">
        <v>146</v>
      </c>
      <c r="J518">
        <v>1E-3</v>
      </c>
      <c r="K518" t="s">
        <v>3</v>
      </c>
      <c r="L518">
        <v>1</v>
      </c>
      <c r="M518" t="s">
        <v>2</v>
      </c>
      <c r="N518">
        <v>0</v>
      </c>
      <c r="O518" t="s">
        <v>6</v>
      </c>
      <c r="P518">
        <v>10</v>
      </c>
      <c r="Q518" t="s">
        <v>0</v>
      </c>
      <c r="R518">
        <v>27.5</v>
      </c>
      <c r="S518" t="s">
        <v>141</v>
      </c>
      <c r="T518">
        <v>3</v>
      </c>
      <c r="U518" t="s">
        <v>142</v>
      </c>
      <c r="V518">
        <v>40</v>
      </c>
      <c r="W518" t="s">
        <v>140</v>
      </c>
      <c r="X518">
        <v>18255</v>
      </c>
      <c r="Y518" t="s">
        <v>1</v>
      </c>
      <c r="Z518" t="s">
        <v>2802</v>
      </c>
      <c r="AA518" t="s">
        <v>151</v>
      </c>
      <c r="AB518" s="12" t="s">
        <v>2803</v>
      </c>
      <c r="AC518" t="s">
        <v>424</v>
      </c>
      <c r="AD518" s="5">
        <v>9.9999999999999998E-17</v>
      </c>
      <c r="AE518" t="s">
        <v>5</v>
      </c>
      <c r="AF518">
        <v>1</v>
      </c>
      <c r="AG518" t="s">
        <v>4</v>
      </c>
      <c r="AH518">
        <v>0</v>
      </c>
    </row>
    <row r="519" spans="1:34" x14ac:dyDescent="0.25">
      <c r="A519" t="str">
        <f t="shared" si="8"/>
        <v>feynman_I_14_3_16850</v>
      </c>
      <c r="B519" t="s">
        <v>62</v>
      </c>
      <c r="C519" t="s">
        <v>143</v>
      </c>
      <c r="D519">
        <v>3600</v>
      </c>
      <c r="E519" t="s">
        <v>144</v>
      </c>
      <c r="F519">
        <v>1000000</v>
      </c>
      <c r="G519" t="s">
        <v>145</v>
      </c>
      <c r="H519">
        <v>16850</v>
      </c>
      <c r="I519" t="s">
        <v>146</v>
      </c>
      <c r="J519">
        <v>1E-3</v>
      </c>
      <c r="K519" t="s">
        <v>3</v>
      </c>
      <c r="L519">
        <v>1</v>
      </c>
      <c r="M519" t="s">
        <v>2</v>
      </c>
      <c r="N519">
        <v>0</v>
      </c>
      <c r="O519" t="s">
        <v>6</v>
      </c>
      <c r="P519">
        <v>4</v>
      </c>
      <c r="Q519" t="s">
        <v>0</v>
      </c>
      <c r="R519">
        <v>5.0999999999999996</v>
      </c>
      <c r="S519" t="s">
        <v>141</v>
      </c>
      <c r="T519">
        <v>1</v>
      </c>
      <c r="U519" t="s">
        <v>142</v>
      </c>
      <c r="V519">
        <v>3</v>
      </c>
      <c r="W519" t="s">
        <v>140</v>
      </c>
      <c r="X519">
        <v>1133</v>
      </c>
      <c r="Y519" t="s">
        <v>1</v>
      </c>
      <c r="Z519" t="s">
        <v>2341</v>
      </c>
      <c r="AA519" t="s">
        <v>151</v>
      </c>
      <c r="AB519" s="12" t="s">
        <v>409</v>
      </c>
      <c r="AC519" t="s">
        <v>424</v>
      </c>
      <c r="AD519" s="5">
        <v>9.9999999999999998E-17</v>
      </c>
      <c r="AE519" t="s">
        <v>5</v>
      </c>
      <c r="AF519">
        <v>1</v>
      </c>
      <c r="AG519" t="s">
        <v>4</v>
      </c>
      <c r="AH519">
        <v>0</v>
      </c>
    </row>
    <row r="520" spans="1:34" x14ac:dyDescent="0.25">
      <c r="A520" t="str">
        <f t="shared" si="8"/>
        <v>feynman_I_47_23_16850</v>
      </c>
      <c r="B520" t="s">
        <v>43</v>
      </c>
      <c r="C520" t="s">
        <v>143</v>
      </c>
      <c r="D520">
        <v>3600</v>
      </c>
      <c r="E520" t="s">
        <v>144</v>
      </c>
      <c r="F520">
        <v>1000000</v>
      </c>
      <c r="G520" t="s">
        <v>145</v>
      </c>
      <c r="H520">
        <v>16850</v>
      </c>
      <c r="I520" t="s">
        <v>146</v>
      </c>
      <c r="J520">
        <v>1E-3</v>
      </c>
      <c r="K520" t="s">
        <v>3</v>
      </c>
      <c r="L520">
        <v>1</v>
      </c>
      <c r="M520" t="s">
        <v>2</v>
      </c>
      <c r="N520">
        <v>0</v>
      </c>
      <c r="O520" t="s">
        <v>6</v>
      </c>
      <c r="P520">
        <v>8</v>
      </c>
      <c r="Q520" t="s">
        <v>0</v>
      </c>
      <c r="R520">
        <v>11.4</v>
      </c>
      <c r="S520" t="s">
        <v>141</v>
      </c>
      <c r="T520">
        <v>1</v>
      </c>
      <c r="U520" t="s">
        <v>142</v>
      </c>
      <c r="V520">
        <v>4</v>
      </c>
      <c r="W520" t="s">
        <v>140</v>
      </c>
      <c r="X520">
        <v>2421</v>
      </c>
      <c r="Y520" t="s">
        <v>1</v>
      </c>
      <c r="Z520" t="s">
        <v>2356</v>
      </c>
      <c r="AA520" t="s">
        <v>151</v>
      </c>
      <c r="AB520" s="12" t="s">
        <v>411</v>
      </c>
      <c r="AC520" t="s">
        <v>424</v>
      </c>
      <c r="AD520" s="5">
        <v>9.9999999999999998E-17</v>
      </c>
      <c r="AE520" t="s">
        <v>5</v>
      </c>
      <c r="AF520">
        <v>1</v>
      </c>
      <c r="AG520" t="s">
        <v>4</v>
      </c>
      <c r="AH520">
        <v>0</v>
      </c>
    </row>
    <row r="521" spans="1:34" x14ac:dyDescent="0.25">
      <c r="A521" t="str">
        <f t="shared" si="8"/>
        <v>feynman_I_39_11_16850</v>
      </c>
      <c r="B521" t="s">
        <v>42</v>
      </c>
      <c r="C521" t="s">
        <v>143</v>
      </c>
      <c r="D521">
        <v>3600</v>
      </c>
      <c r="E521" t="s">
        <v>144</v>
      </c>
      <c r="F521">
        <v>1000000</v>
      </c>
      <c r="G521" t="s">
        <v>145</v>
      </c>
      <c r="H521">
        <v>16850</v>
      </c>
      <c r="I521" t="s">
        <v>146</v>
      </c>
      <c r="J521">
        <v>1E-3</v>
      </c>
      <c r="K521" t="s">
        <v>3</v>
      </c>
      <c r="L521">
        <v>1</v>
      </c>
      <c r="M521" t="s">
        <v>2</v>
      </c>
      <c r="N521">
        <v>0</v>
      </c>
      <c r="O521" t="s">
        <v>6</v>
      </c>
      <c r="P521">
        <v>11</v>
      </c>
      <c r="Q521" t="s">
        <v>0</v>
      </c>
      <c r="R521">
        <v>18.5</v>
      </c>
      <c r="S521" t="s">
        <v>141</v>
      </c>
      <c r="T521">
        <v>1</v>
      </c>
      <c r="U521" t="s">
        <v>142</v>
      </c>
      <c r="V521">
        <v>4</v>
      </c>
      <c r="W521" t="s">
        <v>140</v>
      </c>
      <c r="X521">
        <v>3458</v>
      </c>
      <c r="Y521" t="s">
        <v>1</v>
      </c>
      <c r="Z521" t="s">
        <v>403</v>
      </c>
      <c r="AA521" t="s">
        <v>151</v>
      </c>
      <c r="AB521" s="12" t="s">
        <v>3435</v>
      </c>
      <c r="AC521" t="s">
        <v>424</v>
      </c>
      <c r="AD521" s="5">
        <v>9.9999999999999998E-17</v>
      </c>
      <c r="AE521" t="s">
        <v>5</v>
      </c>
      <c r="AF521">
        <v>1</v>
      </c>
      <c r="AG521" t="s">
        <v>4</v>
      </c>
      <c r="AH521">
        <v>0</v>
      </c>
    </row>
    <row r="522" spans="1:34" x14ac:dyDescent="0.25">
      <c r="A522" t="str">
        <f t="shared" si="8"/>
        <v>feynman_I_11_19_16850</v>
      </c>
      <c r="B522" t="s">
        <v>127</v>
      </c>
      <c r="C522" t="s">
        <v>143</v>
      </c>
      <c r="D522">
        <v>3600</v>
      </c>
      <c r="E522" t="s">
        <v>144</v>
      </c>
      <c r="F522">
        <v>1000000</v>
      </c>
      <c r="G522" t="s">
        <v>145</v>
      </c>
      <c r="H522">
        <v>16850</v>
      </c>
      <c r="I522" t="s">
        <v>146</v>
      </c>
      <c r="J522">
        <v>1E-3</v>
      </c>
      <c r="K522" t="s">
        <v>3</v>
      </c>
      <c r="L522">
        <v>1</v>
      </c>
      <c r="M522" t="s">
        <v>2</v>
      </c>
      <c r="N522">
        <v>0</v>
      </c>
      <c r="O522" t="s">
        <v>6</v>
      </c>
      <c r="P522">
        <v>10</v>
      </c>
      <c r="Q522" t="s">
        <v>0</v>
      </c>
      <c r="R522">
        <v>33.299999999999997</v>
      </c>
      <c r="S522" t="s">
        <v>141</v>
      </c>
      <c r="T522">
        <v>1</v>
      </c>
      <c r="U522" t="s">
        <v>142</v>
      </c>
      <c r="V522">
        <v>6</v>
      </c>
      <c r="W522" t="s">
        <v>140</v>
      </c>
      <c r="X522">
        <v>5965</v>
      </c>
      <c r="Y522" t="s">
        <v>1</v>
      </c>
      <c r="Z522" t="s">
        <v>2371</v>
      </c>
      <c r="AA522" t="s">
        <v>151</v>
      </c>
      <c r="AB522" s="12" t="s">
        <v>2293</v>
      </c>
      <c r="AC522" t="s">
        <v>424</v>
      </c>
      <c r="AD522" s="5">
        <v>9.9999999999999998E-17</v>
      </c>
      <c r="AE522" t="s">
        <v>5</v>
      </c>
      <c r="AF522">
        <v>1</v>
      </c>
      <c r="AG522" t="s">
        <v>4</v>
      </c>
      <c r="AH522">
        <v>0</v>
      </c>
    </row>
    <row r="523" spans="1:34" x14ac:dyDescent="0.25">
      <c r="A523" t="str">
        <f t="shared" si="8"/>
        <v>strogatz_lv2_16850</v>
      </c>
      <c r="B523" t="s">
        <v>16</v>
      </c>
      <c r="C523" t="s">
        <v>143</v>
      </c>
      <c r="D523">
        <v>3600</v>
      </c>
      <c r="E523" t="s">
        <v>144</v>
      </c>
      <c r="F523">
        <v>1000000</v>
      </c>
      <c r="G523" t="s">
        <v>145</v>
      </c>
      <c r="H523">
        <v>16850</v>
      </c>
      <c r="I523" t="s">
        <v>146</v>
      </c>
      <c r="J523">
        <v>1E-3</v>
      </c>
      <c r="K523" t="s">
        <v>3</v>
      </c>
      <c r="L523">
        <v>1</v>
      </c>
      <c r="M523" t="s">
        <v>2</v>
      </c>
      <c r="N523">
        <v>0</v>
      </c>
      <c r="O523" t="s">
        <v>6</v>
      </c>
      <c r="P523">
        <v>13</v>
      </c>
      <c r="Q523" t="s">
        <v>0</v>
      </c>
      <c r="R523">
        <v>85.9</v>
      </c>
      <c r="S523" t="s">
        <v>141</v>
      </c>
      <c r="T523">
        <v>4</v>
      </c>
      <c r="U523" t="s">
        <v>142</v>
      </c>
      <c r="V523">
        <v>42</v>
      </c>
      <c r="W523" t="s">
        <v>140</v>
      </c>
      <c r="X523">
        <v>42027</v>
      </c>
      <c r="Y523" t="s">
        <v>1</v>
      </c>
      <c r="Z523" t="s">
        <v>2372</v>
      </c>
      <c r="AA523" t="s">
        <v>151</v>
      </c>
      <c r="AB523" s="12" t="s">
        <v>2294</v>
      </c>
      <c r="AC523" t="s">
        <v>424</v>
      </c>
      <c r="AD523" s="5">
        <v>9.9999999999999998E-17</v>
      </c>
      <c r="AE523" t="s">
        <v>5</v>
      </c>
      <c r="AF523">
        <v>1</v>
      </c>
      <c r="AG523" t="s">
        <v>4</v>
      </c>
      <c r="AH523">
        <v>0</v>
      </c>
    </row>
    <row r="524" spans="1:34" x14ac:dyDescent="0.25">
      <c r="A524" t="str">
        <f t="shared" si="8"/>
        <v>feynman_test_6_5390</v>
      </c>
      <c r="B524" t="s">
        <v>135</v>
      </c>
      <c r="C524" t="s">
        <v>143</v>
      </c>
      <c r="D524">
        <v>3600</v>
      </c>
      <c r="E524" t="s">
        <v>144</v>
      </c>
      <c r="F524">
        <v>1000000</v>
      </c>
      <c r="G524" t="s">
        <v>145</v>
      </c>
      <c r="H524">
        <v>5390</v>
      </c>
      <c r="I524" t="s">
        <v>146</v>
      </c>
      <c r="J524">
        <v>1E-3</v>
      </c>
      <c r="K524" t="s">
        <v>3</v>
      </c>
      <c r="L524">
        <v>0.98762329999999998</v>
      </c>
      <c r="M524" t="s">
        <v>2</v>
      </c>
      <c r="N524">
        <v>5.02808E-2</v>
      </c>
      <c r="O524" t="s">
        <v>6</v>
      </c>
      <c r="P524">
        <v>36</v>
      </c>
      <c r="Q524" t="s">
        <v>0</v>
      </c>
      <c r="R524">
        <v>3601.7</v>
      </c>
      <c r="S524" t="s">
        <v>141</v>
      </c>
      <c r="T524">
        <v>4</v>
      </c>
      <c r="U524" t="s">
        <v>142</v>
      </c>
      <c r="V524">
        <v>152</v>
      </c>
      <c r="W524" t="s">
        <v>140</v>
      </c>
      <c r="X524">
        <v>497334</v>
      </c>
      <c r="Y524" t="s">
        <v>1</v>
      </c>
      <c r="Z524" t="s">
        <v>2804</v>
      </c>
      <c r="AA524" t="s">
        <v>151</v>
      </c>
      <c r="AB524" s="12" t="s">
        <v>2805</v>
      </c>
      <c r="AC524" t="s">
        <v>424</v>
      </c>
      <c r="AD524" s="5">
        <v>9.9999999999999998E-17</v>
      </c>
      <c r="AE524" t="s">
        <v>5</v>
      </c>
      <c r="AF524">
        <v>0.97951533999999996</v>
      </c>
      <c r="AG524" t="s">
        <v>4</v>
      </c>
      <c r="AH524">
        <v>6.707304E-2</v>
      </c>
    </row>
    <row r="525" spans="1:34" x14ac:dyDescent="0.25">
      <c r="A525" t="str">
        <f t="shared" si="8"/>
        <v>feynman_II_35_18_16850</v>
      </c>
      <c r="B525" t="s">
        <v>109</v>
      </c>
      <c r="C525" t="s">
        <v>143</v>
      </c>
      <c r="D525">
        <v>3600</v>
      </c>
      <c r="E525" t="s">
        <v>144</v>
      </c>
      <c r="F525">
        <v>1000000</v>
      </c>
      <c r="G525" t="s">
        <v>145</v>
      </c>
      <c r="H525">
        <v>16850</v>
      </c>
      <c r="I525" t="s">
        <v>146</v>
      </c>
      <c r="J525">
        <v>1E-3</v>
      </c>
      <c r="K525" t="s">
        <v>3</v>
      </c>
      <c r="L525">
        <v>0.99972799999999995</v>
      </c>
      <c r="M525" t="s">
        <v>2</v>
      </c>
      <c r="N525">
        <v>5.2351999999999997E-3</v>
      </c>
      <c r="O525" t="s">
        <v>6</v>
      </c>
      <c r="P525">
        <v>23</v>
      </c>
      <c r="Q525" t="s">
        <v>0</v>
      </c>
      <c r="R525">
        <v>3600.4</v>
      </c>
      <c r="S525" t="s">
        <v>141</v>
      </c>
      <c r="T525">
        <v>8</v>
      </c>
      <c r="U525" t="s">
        <v>142</v>
      </c>
      <c r="V525">
        <v>225</v>
      </c>
      <c r="W525" t="s">
        <v>140</v>
      </c>
      <c r="X525">
        <v>517673</v>
      </c>
      <c r="Y525" t="s">
        <v>1</v>
      </c>
      <c r="Z525" t="s">
        <v>2806</v>
      </c>
      <c r="AA525" t="s">
        <v>151</v>
      </c>
      <c r="AB525" s="12" t="s">
        <v>2807</v>
      </c>
      <c r="AC525" t="s">
        <v>424</v>
      </c>
      <c r="AD525" s="5">
        <v>9.9999999999999998E-17</v>
      </c>
      <c r="AE525" t="s">
        <v>5</v>
      </c>
      <c r="AF525">
        <v>0.99971862</v>
      </c>
      <c r="AG525" t="s">
        <v>4</v>
      </c>
      <c r="AH525">
        <v>5.2881600000000001E-3</v>
      </c>
    </row>
    <row r="526" spans="1:34" x14ac:dyDescent="0.25">
      <c r="A526" t="str">
        <f t="shared" si="8"/>
        <v>feynman_I_6_2b_16850</v>
      </c>
      <c r="B526" t="s">
        <v>54</v>
      </c>
      <c r="C526" t="s">
        <v>143</v>
      </c>
      <c r="D526">
        <v>3600</v>
      </c>
      <c r="E526" t="s">
        <v>144</v>
      </c>
      <c r="F526">
        <v>1000000</v>
      </c>
      <c r="G526" t="s">
        <v>145</v>
      </c>
      <c r="H526">
        <v>16850</v>
      </c>
      <c r="I526" t="s">
        <v>146</v>
      </c>
      <c r="J526">
        <v>1E-3</v>
      </c>
      <c r="K526" t="s">
        <v>3</v>
      </c>
      <c r="L526">
        <v>0.99364889999999995</v>
      </c>
      <c r="M526" t="s">
        <v>2</v>
      </c>
      <c r="N526">
        <v>4.7895999999999998E-3</v>
      </c>
      <c r="O526" t="s">
        <v>6</v>
      </c>
      <c r="P526">
        <v>19</v>
      </c>
      <c r="Q526" t="s">
        <v>0</v>
      </c>
      <c r="R526">
        <v>3600.9</v>
      </c>
      <c r="S526" t="s">
        <v>141</v>
      </c>
      <c r="T526">
        <v>8</v>
      </c>
      <c r="U526" t="s">
        <v>142</v>
      </c>
      <c r="V526">
        <v>542</v>
      </c>
      <c r="W526" t="s">
        <v>140</v>
      </c>
      <c r="X526">
        <v>598872</v>
      </c>
      <c r="Y526" t="s">
        <v>1</v>
      </c>
      <c r="Z526" t="s">
        <v>2808</v>
      </c>
      <c r="AA526" t="s">
        <v>151</v>
      </c>
      <c r="AB526" s="12" t="s">
        <v>2809</v>
      </c>
      <c r="AC526" t="s">
        <v>424</v>
      </c>
      <c r="AD526" s="5">
        <v>9.9999999999999998E-17</v>
      </c>
      <c r="AE526" t="s">
        <v>5</v>
      </c>
      <c r="AF526">
        <v>0.99361255999999998</v>
      </c>
      <c r="AG526" t="s">
        <v>4</v>
      </c>
      <c r="AH526">
        <v>4.8034499999999999E-3</v>
      </c>
    </row>
    <row r="527" spans="1:34" x14ac:dyDescent="0.25">
      <c r="A527" t="str">
        <f t="shared" si="8"/>
        <v>feynman_I_48_2_5390</v>
      </c>
      <c r="B527" t="s">
        <v>71</v>
      </c>
      <c r="C527" t="s">
        <v>143</v>
      </c>
      <c r="D527">
        <v>3600</v>
      </c>
      <c r="E527" t="s">
        <v>144</v>
      </c>
      <c r="F527">
        <v>1000000</v>
      </c>
      <c r="G527" t="s">
        <v>145</v>
      </c>
      <c r="H527">
        <v>5390</v>
      </c>
      <c r="I527" t="s">
        <v>146</v>
      </c>
      <c r="J527">
        <v>1E-3</v>
      </c>
      <c r="K527" t="s">
        <v>3</v>
      </c>
      <c r="L527">
        <v>1</v>
      </c>
      <c r="M527" t="s">
        <v>2</v>
      </c>
      <c r="N527">
        <v>5.4682999999999997E-3</v>
      </c>
      <c r="O527" t="s">
        <v>6</v>
      </c>
      <c r="P527">
        <v>28</v>
      </c>
      <c r="Q527" t="s">
        <v>0</v>
      </c>
      <c r="R527">
        <v>3600.6</v>
      </c>
      <c r="S527" t="s">
        <v>141</v>
      </c>
      <c r="T527">
        <v>10</v>
      </c>
      <c r="U527" t="s">
        <v>142</v>
      </c>
      <c r="V527">
        <v>252</v>
      </c>
      <c r="W527" t="s">
        <v>140</v>
      </c>
      <c r="X527">
        <v>493888</v>
      </c>
      <c r="Y527" t="s">
        <v>1</v>
      </c>
      <c r="Z527" t="s">
        <v>2810</v>
      </c>
      <c r="AA527" t="s">
        <v>151</v>
      </c>
      <c r="AB527" s="12" t="s">
        <v>2811</v>
      </c>
      <c r="AC527" t="s">
        <v>424</v>
      </c>
      <c r="AD527" s="5">
        <v>9.9999999999999998E-17</v>
      </c>
      <c r="AE527" t="s">
        <v>5</v>
      </c>
      <c r="AF527">
        <v>1</v>
      </c>
      <c r="AG527" t="s">
        <v>4</v>
      </c>
      <c r="AH527">
        <v>5.4645300000000004E-3</v>
      </c>
    </row>
    <row r="528" spans="1:34" x14ac:dyDescent="0.25">
      <c r="A528" t="str">
        <f t="shared" si="8"/>
        <v>feynman_I_16_6_5390</v>
      </c>
      <c r="B528" t="s">
        <v>39</v>
      </c>
      <c r="C528" t="s">
        <v>143</v>
      </c>
      <c r="D528">
        <v>3600</v>
      </c>
      <c r="E528" t="s">
        <v>144</v>
      </c>
      <c r="F528">
        <v>1000000</v>
      </c>
      <c r="G528" t="s">
        <v>145</v>
      </c>
      <c r="H528">
        <v>5390</v>
      </c>
      <c r="I528" t="s">
        <v>146</v>
      </c>
      <c r="J528">
        <v>1E-3</v>
      </c>
      <c r="K528" t="s">
        <v>3</v>
      </c>
      <c r="L528">
        <v>0.99655000000000005</v>
      </c>
      <c r="M528" t="s">
        <v>2</v>
      </c>
      <c r="N528">
        <v>6.6878499999999994E-2</v>
      </c>
      <c r="O528" t="s">
        <v>6</v>
      </c>
      <c r="P528">
        <v>24</v>
      </c>
      <c r="Q528" t="s">
        <v>0</v>
      </c>
      <c r="R528">
        <v>3600.9</v>
      </c>
      <c r="S528" t="s">
        <v>141</v>
      </c>
      <c r="T528">
        <v>5</v>
      </c>
      <c r="U528" t="s">
        <v>142</v>
      </c>
      <c r="V528">
        <v>246</v>
      </c>
      <c r="W528" t="s">
        <v>140</v>
      </c>
      <c r="X528">
        <v>494677</v>
      </c>
      <c r="Y528" t="s">
        <v>1</v>
      </c>
      <c r="Z528" t="s">
        <v>2812</v>
      </c>
      <c r="AA528" t="s">
        <v>151</v>
      </c>
      <c r="AB528" s="12" t="s">
        <v>2813</v>
      </c>
      <c r="AC528" t="s">
        <v>424</v>
      </c>
      <c r="AD528" s="5">
        <v>9.9999999999999998E-17</v>
      </c>
      <c r="AE528" t="s">
        <v>5</v>
      </c>
      <c r="AF528">
        <v>0.99660196000000001</v>
      </c>
      <c r="AG528" t="s">
        <v>4</v>
      </c>
      <c r="AH528">
        <v>6.647467E-2</v>
      </c>
    </row>
    <row r="529" spans="1:34" x14ac:dyDescent="0.25">
      <c r="A529" t="str">
        <f t="shared" si="8"/>
        <v>feynman_test_4_16850</v>
      </c>
      <c r="B529" t="s">
        <v>106</v>
      </c>
      <c r="C529" t="s">
        <v>143</v>
      </c>
      <c r="D529">
        <v>3600</v>
      </c>
      <c r="E529" t="s">
        <v>144</v>
      </c>
      <c r="F529">
        <v>1000000</v>
      </c>
      <c r="G529" t="s">
        <v>145</v>
      </c>
      <c r="H529">
        <v>16850</v>
      </c>
      <c r="I529" t="s">
        <v>146</v>
      </c>
      <c r="J529">
        <v>1E-3</v>
      </c>
      <c r="K529" t="s">
        <v>3</v>
      </c>
      <c r="L529">
        <v>0.99881699999999995</v>
      </c>
      <c r="M529" t="s">
        <v>2</v>
      </c>
      <c r="N529">
        <v>1.7127300000000002E-2</v>
      </c>
      <c r="O529" t="s">
        <v>6</v>
      </c>
      <c r="P529">
        <v>26</v>
      </c>
      <c r="Q529" t="s">
        <v>0</v>
      </c>
      <c r="R529">
        <v>3600.5</v>
      </c>
      <c r="S529" t="s">
        <v>141</v>
      </c>
      <c r="T529">
        <v>3</v>
      </c>
      <c r="U529" t="s">
        <v>142</v>
      </c>
      <c r="V529">
        <v>249</v>
      </c>
      <c r="W529" t="s">
        <v>140</v>
      </c>
      <c r="X529">
        <v>533386</v>
      </c>
      <c r="Y529" t="s">
        <v>1</v>
      </c>
      <c r="Z529" t="s">
        <v>2814</v>
      </c>
      <c r="AA529" t="s">
        <v>151</v>
      </c>
      <c r="AB529" s="12" t="s">
        <v>2815</v>
      </c>
      <c r="AC529" t="s">
        <v>424</v>
      </c>
      <c r="AD529" s="5">
        <v>9.9999999999999998E-17</v>
      </c>
      <c r="AE529" t="s">
        <v>5</v>
      </c>
      <c r="AF529">
        <v>0.99855888999999998</v>
      </c>
      <c r="AG529" t="s">
        <v>4</v>
      </c>
      <c r="AH529">
        <v>1.883932E-2</v>
      </c>
    </row>
    <row r="530" spans="1:34" x14ac:dyDescent="0.25">
      <c r="A530" t="str">
        <f t="shared" si="8"/>
        <v>feynman_I_6_2a_860</v>
      </c>
      <c r="B530" t="s">
        <v>21</v>
      </c>
      <c r="C530" t="s">
        <v>143</v>
      </c>
      <c r="D530">
        <v>3600</v>
      </c>
      <c r="E530" t="s">
        <v>144</v>
      </c>
      <c r="F530">
        <v>1000000</v>
      </c>
      <c r="G530" t="s">
        <v>145</v>
      </c>
      <c r="H530">
        <v>860</v>
      </c>
      <c r="I530" t="s">
        <v>146</v>
      </c>
      <c r="J530">
        <v>1E-3</v>
      </c>
      <c r="K530" t="s">
        <v>3</v>
      </c>
      <c r="L530">
        <v>0.99979819999999997</v>
      </c>
      <c r="M530" t="s">
        <v>2</v>
      </c>
      <c r="N530">
        <v>9.9379999999999998E-4</v>
      </c>
      <c r="O530" t="s">
        <v>6</v>
      </c>
      <c r="P530">
        <v>9</v>
      </c>
      <c r="Q530" t="s">
        <v>0</v>
      </c>
      <c r="R530">
        <v>3600</v>
      </c>
      <c r="S530" t="s">
        <v>141</v>
      </c>
      <c r="T530">
        <v>24</v>
      </c>
      <c r="U530" t="s">
        <v>142</v>
      </c>
      <c r="V530">
        <v>1238</v>
      </c>
      <c r="W530" t="s">
        <v>140</v>
      </c>
      <c r="X530">
        <v>510422</v>
      </c>
      <c r="Y530" t="s">
        <v>1</v>
      </c>
      <c r="Z530" t="s">
        <v>2816</v>
      </c>
      <c r="AA530" t="s">
        <v>151</v>
      </c>
      <c r="AB530" s="12" t="s">
        <v>2817</v>
      </c>
      <c r="AC530" t="s">
        <v>424</v>
      </c>
      <c r="AD530" s="5">
        <v>9.9999999999999998E-17</v>
      </c>
      <c r="AE530" t="s">
        <v>5</v>
      </c>
      <c r="AF530">
        <v>0.99980036000000005</v>
      </c>
      <c r="AG530" t="s">
        <v>4</v>
      </c>
      <c r="AH530">
        <v>9.9284000000000004E-4</v>
      </c>
    </row>
    <row r="531" spans="1:34" x14ac:dyDescent="0.25">
      <c r="A531" t="str">
        <f t="shared" si="8"/>
        <v>feynman_II_8_31_5390</v>
      </c>
      <c r="B531" t="s">
        <v>31</v>
      </c>
      <c r="C531" t="s">
        <v>143</v>
      </c>
      <c r="D531">
        <v>3600</v>
      </c>
      <c r="E531" t="s">
        <v>144</v>
      </c>
      <c r="F531">
        <v>1000000</v>
      </c>
      <c r="G531" t="s">
        <v>145</v>
      </c>
      <c r="H531">
        <v>5390</v>
      </c>
      <c r="I531" t="s">
        <v>146</v>
      </c>
      <c r="J531">
        <v>1E-3</v>
      </c>
      <c r="K531" t="s">
        <v>3</v>
      </c>
      <c r="L531">
        <v>1</v>
      </c>
      <c r="M531" t="s">
        <v>2</v>
      </c>
      <c r="N531">
        <v>0</v>
      </c>
      <c r="O531" t="s">
        <v>6</v>
      </c>
      <c r="P531">
        <v>6</v>
      </c>
      <c r="Q531" t="s">
        <v>0</v>
      </c>
      <c r="R531">
        <v>6.7</v>
      </c>
      <c r="S531" t="s">
        <v>141</v>
      </c>
      <c r="T531">
        <v>1</v>
      </c>
      <c r="U531" t="s">
        <v>142</v>
      </c>
      <c r="V531">
        <v>3</v>
      </c>
      <c r="W531" t="s">
        <v>140</v>
      </c>
      <c r="X531">
        <v>1331</v>
      </c>
      <c r="Y531" t="s">
        <v>1</v>
      </c>
      <c r="Z531" t="s">
        <v>154</v>
      </c>
      <c r="AA531" t="s">
        <v>151</v>
      </c>
      <c r="AB531" s="12" t="s">
        <v>407</v>
      </c>
      <c r="AC531" t="s">
        <v>424</v>
      </c>
      <c r="AD531" s="5">
        <v>9.9999999999999998E-17</v>
      </c>
      <c r="AE531" t="s">
        <v>5</v>
      </c>
      <c r="AF531">
        <v>1</v>
      </c>
      <c r="AG531" t="s">
        <v>4</v>
      </c>
      <c r="AH531">
        <v>0</v>
      </c>
    </row>
    <row r="532" spans="1:34" x14ac:dyDescent="0.25">
      <c r="A532" t="str">
        <f t="shared" si="8"/>
        <v>feynman_I_18_12_5390</v>
      </c>
      <c r="B532" t="s">
        <v>67</v>
      </c>
      <c r="C532" t="s">
        <v>143</v>
      </c>
      <c r="D532">
        <v>3600</v>
      </c>
      <c r="E532" t="s">
        <v>144</v>
      </c>
      <c r="F532">
        <v>1000000</v>
      </c>
      <c r="G532" t="s">
        <v>145</v>
      </c>
      <c r="H532">
        <v>5390</v>
      </c>
      <c r="I532" t="s">
        <v>146</v>
      </c>
      <c r="J532">
        <v>1E-3</v>
      </c>
      <c r="K532" t="s">
        <v>3</v>
      </c>
      <c r="L532">
        <v>1</v>
      </c>
      <c r="M532" t="s">
        <v>2</v>
      </c>
      <c r="N532">
        <v>0</v>
      </c>
      <c r="O532" t="s">
        <v>6</v>
      </c>
      <c r="P532">
        <v>5</v>
      </c>
      <c r="Q532" t="s">
        <v>0</v>
      </c>
      <c r="R532">
        <v>7.3</v>
      </c>
      <c r="S532" t="s">
        <v>141</v>
      </c>
      <c r="T532">
        <v>1</v>
      </c>
      <c r="U532" t="s">
        <v>142</v>
      </c>
      <c r="V532">
        <v>4</v>
      </c>
      <c r="W532" t="s">
        <v>140</v>
      </c>
      <c r="X532">
        <v>1606</v>
      </c>
      <c r="Y532" t="s">
        <v>1</v>
      </c>
      <c r="Z532" t="s">
        <v>2352</v>
      </c>
      <c r="AA532" t="s">
        <v>151</v>
      </c>
      <c r="AB532" s="12" t="s">
        <v>410</v>
      </c>
      <c r="AC532" t="s">
        <v>424</v>
      </c>
      <c r="AD532" s="5">
        <v>9.9999999999999998E-17</v>
      </c>
      <c r="AE532" t="s">
        <v>5</v>
      </c>
      <c r="AF532">
        <v>1</v>
      </c>
      <c r="AG532" t="s">
        <v>4</v>
      </c>
      <c r="AH532">
        <v>0</v>
      </c>
    </row>
    <row r="533" spans="1:34" x14ac:dyDescent="0.25">
      <c r="A533" t="str">
        <f t="shared" si="8"/>
        <v>feynman_III_21_20_5390</v>
      </c>
      <c r="B533" t="s">
        <v>98</v>
      </c>
      <c r="C533" t="s">
        <v>143</v>
      </c>
      <c r="D533">
        <v>3600</v>
      </c>
      <c r="E533" t="s">
        <v>144</v>
      </c>
      <c r="F533">
        <v>1000000</v>
      </c>
      <c r="G533" t="s">
        <v>145</v>
      </c>
      <c r="H533">
        <v>5390</v>
      </c>
      <c r="I533" t="s">
        <v>146</v>
      </c>
      <c r="J533">
        <v>1E-3</v>
      </c>
      <c r="K533" t="s">
        <v>3</v>
      </c>
      <c r="L533">
        <v>1</v>
      </c>
      <c r="M533" t="s">
        <v>2</v>
      </c>
      <c r="N533">
        <v>0</v>
      </c>
      <c r="O533" t="s">
        <v>6</v>
      </c>
      <c r="P533">
        <v>8</v>
      </c>
      <c r="Q533" t="s">
        <v>0</v>
      </c>
      <c r="R533">
        <v>12.2</v>
      </c>
      <c r="S533" t="s">
        <v>141</v>
      </c>
      <c r="T533">
        <v>1</v>
      </c>
      <c r="U533" t="s">
        <v>142</v>
      </c>
      <c r="V533">
        <v>4</v>
      </c>
      <c r="W533" t="s">
        <v>140</v>
      </c>
      <c r="X533">
        <v>2570</v>
      </c>
      <c r="Y533" t="s">
        <v>1</v>
      </c>
      <c r="Z533" t="s">
        <v>159</v>
      </c>
      <c r="AA533" t="s">
        <v>151</v>
      </c>
      <c r="AB533" s="12" t="s">
        <v>3433</v>
      </c>
      <c r="AC533" t="s">
        <v>424</v>
      </c>
      <c r="AD533" s="5">
        <v>9.9999999999999998E-17</v>
      </c>
      <c r="AE533" t="s">
        <v>5</v>
      </c>
      <c r="AF533">
        <v>1</v>
      </c>
      <c r="AG533" t="s">
        <v>4</v>
      </c>
      <c r="AH533">
        <v>0</v>
      </c>
    </row>
    <row r="534" spans="1:34" x14ac:dyDescent="0.25">
      <c r="A534" t="str">
        <f t="shared" si="8"/>
        <v>feynman_II_34_29b_5390</v>
      </c>
      <c r="B534" t="s">
        <v>122</v>
      </c>
      <c r="C534" t="s">
        <v>143</v>
      </c>
      <c r="D534">
        <v>3600</v>
      </c>
      <c r="E534" t="s">
        <v>144</v>
      </c>
      <c r="F534">
        <v>1000000</v>
      </c>
      <c r="G534" t="s">
        <v>145</v>
      </c>
      <c r="H534">
        <v>5390</v>
      </c>
      <c r="I534" t="s">
        <v>146</v>
      </c>
      <c r="J534">
        <v>1E-3</v>
      </c>
      <c r="K534" t="s">
        <v>3</v>
      </c>
      <c r="L534">
        <v>1</v>
      </c>
      <c r="M534" t="s">
        <v>2</v>
      </c>
      <c r="N534">
        <v>9.9999999999999995E-8</v>
      </c>
      <c r="O534" t="s">
        <v>6</v>
      </c>
      <c r="P534">
        <v>9</v>
      </c>
      <c r="Q534" t="s">
        <v>0</v>
      </c>
      <c r="R534">
        <v>21</v>
      </c>
      <c r="S534" t="s">
        <v>141</v>
      </c>
      <c r="T534">
        <v>1</v>
      </c>
      <c r="U534" t="s">
        <v>142</v>
      </c>
      <c r="V534">
        <v>5</v>
      </c>
      <c r="W534" t="s">
        <v>140</v>
      </c>
      <c r="X534">
        <v>4265</v>
      </c>
      <c r="Y534" t="s">
        <v>1</v>
      </c>
      <c r="Z534" t="s">
        <v>2366</v>
      </c>
      <c r="AA534" t="s">
        <v>151</v>
      </c>
      <c r="AB534" s="12" t="s">
        <v>2367</v>
      </c>
      <c r="AC534" t="s">
        <v>424</v>
      </c>
      <c r="AD534" s="5">
        <v>9.9999999999999998E-17</v>
      </c>
      <c r="AE534" t="s">
        <v>5</v>
      </c>
      <c r="AF534">
        <v>1</v>
      </c>
      <c r="AG534" t="s">
        <v>4</v>
      </c>
      <c r="AH534">
        <v>1.3E-7</v>
      </c>
    </row>
    <row r="535" spans="1:34" x14ac:dyDescent="0.25">
      <c r="A535" t="str">
        <f t="shared" si="8"/>
        <v>strogatz_barmag2_5390</v>
      </c>
      <c r="B535" t="s">
        <v>13</v>
      </c>
      <c r="C535" t="s">
        <v>143</v>
      </c>
      <c r="D535">
        <v>3600</v>
      </c>
      <c r="E535" t="s">
        <v>144</v>
      </c>
      <c r="F535">
        <v>1000000</v>
      </c>
      <c r="G535" t="s">
        <v>145</v>
      </c>
      <c r="H535">
        <v>5390</v>
      </c>
      <c r="I535" t="s">
        <v>146</v>
      </c>
      <c r="J535">
        <v>1E-3</v>
      </c>
      <c r="K535" t="s">
        <v>3</v>
      </c>
      <c r="L535">
        <v>1</v>
      </c>
      <c r="M535" t="s">
        <v>2</v>
      </c>
      <c r="N535">
        <v>0</v>
      </c>
      <c r="O535" t="s">
        <v>6</v>
      </c>
      <c r="P535">
        <v>13</v>
      </c>
      <c r="Q535" t="s">
        <v>0</v>
      </c>
      <c r="R535">
        <v>14.2</v>
      </c>
      <c r="S535" t="s">
        <v>141</v>
      </c>
      <c r="T535">
        <v>2</v>
      </c>
      <c r="U535" t="s">
        <v>142</v>
      </c>
      <c r="V535">
        <v>8</v>
      </c>
      <c r="W535" t="s">
        <v>140</v>
      </c>
      <c r="X535">
        <v>7203</v>
      </c>
      <c r="Y535" t="s">
        <v>1</v>
      </c>
      <c r="Z535" t="s">
        <v>2403</v>
      </c>
      <c r="AA535" t="s">
        <v>151</v>
      </c>
      <c r="AB535" s="12" t="s">
        <v>3440</v>
      </c>
      <c r="AC535" t="s">
        <v>424</v>
      </c>
      <c r="AD535" s="5">
        <v>9.9999999999999998E-17</v>
      </c>
      <c r="AE535" t="s">
        <v>5</v>
      </c>
      <c r="AF535">
        <v>1</v>
      </c>
      <c r="AG535" t="s">
        <v>4</v>
      </c>
      <c r="AH535">
        <v>0</v>
      </c>
    </row>
    <row r="536" spans="1:34" x14ac:dyDescent="0.25">
      <c r="A536" t="str">
        <f t="shared" si="8"/>
        <v>feynman_II_6_11_5390</v>
      </c>
      <c r="B536" t="s">
        <v>105</v>
      </c>
      <c r="C536" t="s">
        <v>143</v>
      </c>
      <c r="D536">
        <v>3600</v>
      </c>
      <c r="E536" t="s">
        <v>144</v>
      </c>
      <c r="F536">
        <v>1000000</v>
      </c>
      <c r="G536" t="s">
        <v>145</v>
      </c>
      <c r="H536">
        <v>5390</v>
      </c>
      <c r="I536" t="s">
        <v>146</v>
      </c>
      <c r="J536">
        <v>1E-3</v>
      </c>
      <c r="K536" t="s">
        <v>3</v>
      </c>
      <c r="L536">
        <v>1</v>
      </c>
      <c r="M536" t="s">
        <v>2</v>
      </c>
      <c r="N536">
        <v>0</v>
      </c>
      <c r="O536" t="s">
        <v>6</v>
      </c>
      <c r="P536">
        <v>11</v>
      </c>
      <c r="Q536" t="s">
        <v>0</v>
      </c>
      <c r="R536">
        <v>95.9</v>
      </c>
      <c r="S536" t="s">
        <v>141</v>
      </c>
      <c r="T536">
        <v>1</v>
      </c>
      <c r="U536" t="s">
        <v>142</v>
      </c>
      <c r="V536">
        <v>10</v>
      </c>
      <c r="W536" t="s">
        <v>140</v>
      </c>
      <c r="X536">
        <v>14206</v>
      </c>
      <c r="Y536" t="s">
        <v>1</v>
      </c>
      <c r="Z536" t="s">
        <v>2404</v>
      </c>
      <c r="AA536" t="s">
        <v>151</v>
      </c>
      <c r="AB536" s="12" t="s">
        <v>2405</v>
      </c>
      <c r="AC536" t="s">
        <v>424</v>
      </c>
      <c r="AD536" s="5">
        <v>9.9999999999999998E-17</v>
      </c>
      <c r="AE536" t="s">
        <v>5</v>
      </c>
      <c r="AF536">
        <v>1</v>
      </c>
      <c r="AG536" t="s">
        <v>4</v>
      </c>
      <c r="AH536">
        <v>0</v>
      </c>
    </row>
    <row r="537" spans="1:34" x14ac:dyDescent="0.25">
      <c r="A537" t="str">
        <f t="shared" si="8"/>
        <v>feynman_II_13_17_16850</v>
      </c>
      <c r="B537" t="s">
        <v>102</v>
      </c>
      <c r="C537" t="s">
        <v>143</v>
      </c>
      <c r="D537">
        <v>3600</v>
      </c>
      <c r="E537" t="s">
        <v>144</v>
      </c>
      <c r="F537">
        <v>1000000</v>
      </c>
      <c r="G537" t="s">
        <v>145</v>
      </c>
      <c r="H537">
        <v>16850</v>
      </c>
      <c r="I537" t="s">
        <v>146</v>
      </c>
      <c r="J537">
        <v>1E-3</v>
      </c>
      <c r="K537" t="s">
        <v>3</v>
      </c>
      <c r="L537">
        <v>1</v>
      </c>
      <c r="M537" t="s">
        <v>2</v>
      </c>
      <c r="N537">
        <v>0</v>
      </c>
      <c r="O537" t="s">
        <v>6</v>
      </c>
      <c r="P537">
        <v>12</v>
      </c>
      <c r="Q537" t="s">
        <v>0</v>
      </c>
      <c r="R537">
        <v>2453.8000000000002</v>
      </c>
      <c r="S537" t="s">
        <v>141</v>
      </c>
      <c r="T537">
        <v>8</v>
      </c>
      <c r="U537" t="s">
        <v>142</v>
      </c>
      <c r="V537">
        <v>188</v>
      </c>
      <c r="W537" t="s">
        <v>140</v>
      </c>
      <c r="X537">
        <v>374580</v>
      </c>
      <c r="Y537" t="s">
        <v>1</v>
      </c>
      <c r="Z537" t="s">
        <v>2383</v>
      </c>
      <c r="AA537" t="s">
        <v>151</v>
      </c>
      <c r="AB537" s="12" t="s">
        <v>2384</v>
      </c>
      <c r="AC537" t="s">
        <v>424</v>
      </c>
      <c r="AD537" s="5">
        <v>9.9999999999999998E-17</v>
      </c>
      <c r="AE537" t="s">
        <v>5</v>
      </c>
      <c r="AF537">
        <v>1</v>
      </c>
      <c r="AG537" t="s">
        <v>4</v>
      </c>
      <c r="AH537">
        <v>0</v>
      </c>
    </row>
    <row r="538" spans="1:34" x14ac:dyDescent="0.25">
      <c r="A538" t="str">
        <f t="shared" si="8"/>
        <v>feynman_I_37_4_16850</v>
      </c>
      <c r="B538" t="s">
        <v>50</v>
      </c>
      <c r="C538" t="s">
        <v>143</v>
      </c>
      <c r="D538">
        <v>3600</v>
      </c>
      <c r="E538" t="s">
        <v>144</v>
      </c>
      <c r="F538">
        <v>1000000</v>
      </c>
      <c r="G538" t="s">
        <v>145</v>
      </c>
      <c r="H538">
        <v>16850</v>
      </c>
      <c r="I538" t="s">
        <v>146</v>
      </c>
      <c r="J538">
        <v>1E-3</v>
      </c>
      <c r="K538" t="s">
        <v>3</v>
      </c>
      <c r="L538">
        <v>1</v>
      </c>
      <c r="M538" t="s">
        <v>2</v>
      </c>
      <c r="N538">
        <v>0</v>
      </c>
      <c r="O538" t="s">
        <v>6</v>
      </c>
      <c r="P538">
        <v>12</v>
      </c>
      <c r="Q538" t="s">
        <v>0</v>
      </c>
      <c r="R538">
        <v>48.9</v>
      </c>
      <c r="S538" t="s">
        <v>141</v>
      </c>
      <c r="T538">
        <v>1</v>
      </c>
      <c r="U538" t="s">
        <v>142</v>
      </c>
      <c r="V538">
        <v>9</v>
      </c>
      <c r="W538" t="s">
        <v>140</v>
      </c>
      <c r="X538">
        <v>7946</v>
      </c>
      <c r="Y538" t="s">
        <v>1</v>
      </c>
      <c r="Z538" t="s">
        <v>2385</v>
      </c>
      <c r="AA538" t="s">
        <v>151</v>
      </c>
      <c r="AB538" s="12" t="s">
        <v>2302</v>
      </c>
      <c r="AC538" t="s">
        <v>424</v>
      </c>
      <c r="AD538" s="5">
        <v>9.9999999999999998E-17</v>
      </c>
      <c r="AE538" t="s">
        <v>5</v>
      </c>
      <c r="AF538">
        <v>1</v>
      </c>
      <c r="AG538" t="s">
        <v>4</v>
      </c>
      <c r="AH538">
        <v>0</v>
      </c>
    </row>
    <row r="539" spans="1:34" x14ac:dyDescent="0.25">
      <c r="A539" t="str">
        <f t="shared" si="8"/>
        <v>feynman_I_15_3t_5390</v>
      </c>
      <c r="B539" t="s">
        <v>81</v>
      </c>
      <c r="C539" t="s">
        <v>143</v>
      </c>
      <c r="D539">
        <v>3600</v>
      </c>
      <c r="E539" t="s">
        <v>144</v>
      </c>
      <c r="F539">
        <v>1000000</v>
      </c>
      <c r="G539" t="s">
        <v>145</v>
      </c>
      <c r="H539">
        <v>5390</v>
      </c>
      <c r="I539" t="s">
        <v>146</v>
      </c>
      <c r="J539">
        <v>1E-3</v>
      </c>
      <c r="K539" t="s">
        <v>3</v>
      </c>
      <c r="L539">
        <v>0.99992939999999997</v>
      </c>
      <c r="M539" t="s">
        <v>2</v>
      </c>
      <c r="N539">
        <v>1.01648E-2</v>
      </c>
      <c r="O539" t="s">
        <v>6</v>
      </c>
      <c r="P539">
        <v>22</v>
      </c>
      <c r="Q539" t="s">
        <v>0</v>
      </c>
      <c r="R539">
        <v>3600.2</v>
      </c>
      <c r="S539" t="s">
        <v>141</v>
      </c>
      <c r="T539">
        <v>7</v>
      </c>
      <c r="U539" t="s">
        <v>142</v>
      </c>
      <c r="V539">
        <v>296</v>
      </c>
      <c r="W539" t="s">
        <v>140</v>
      </c>
      <c r="X539">
        <v>526544</v>
      </c>
      <c r="Y539" t="s">
        <v>1</v>
      </c>
      <c r="Z539" t="s">
        <v>2818</v>
      </c>
      <c r="AA539" t="s">
        <v>151</v>
      </c>
      <c r="AB539" s="12" t="s">
        <v>2819</v>
      </c>
      <c r="AC539" t="s">
        <v>424</v>
      </c>
      <c r="AD539" s="5">
        <v>9.9999999999999998E-17</v>
      </c>
      <c r="AE539" t="s">
        <v>5</v>
      </c>
      <c r="AF539">
        <v>0.99993054999999997</v>
      </c>
      <c r="AG539" t="s">
        <v>4</v>
      </c>
      <c r="AH539">
        <v>1.0087580000000001E-2</v>
      </c>
    </row>
    <row r="540" spans="1:34" x14ac:dyDescent="0.25">
      <c r="A540" t="str">
        <f t="shared" si="8"/>
        <v>feynman_test_11_5390</v>
      </c>
      <c r="B540" t="s">
        <v>80</v>
      </c>
      <c r="C540" t="s">
        <v>143</v>
      </c>
      <c r="D540">
        <v>3600</v>
      </c>
      <c r="E540" t="s">
        <v>144</v>
      </c>
      <c r="F540">
        <v>1000000</v>
      </c>
      <c r="G540" t="s">
        <v>145</v>
      </c>
      <c r="H540">
        <v>5390</v>
      </c>
      <c r="I540" t="s">
        <v>146</v>
      </c>
      <c r="J540">
        <v>1E-3</v>
      </c>
      <c r="K540" t="s">
        <v>3</v>
      </c>
      <c r="L540">
        <v>0.99569680000000005</v>
      </c>
      <c r="M540" t="s">
        <v>2</v>
      </c>
      <c r="N540">
        <v>6.8024699999999994E-2</v>
      </c>
      <c r="O540" t="s">
        <v>6</v>
      </c>
      <c r="P540">
        <v>30</v>
      </c>
      <c r="Q540" t="s">
        <v>0</v>
      </c>
      <c r="R540">
        <v>3601</v>
      </c>
      <c r="S540" t="s">
        <v>141</v>
      </c>
      <c r="T540">
        <v>7</v>
      </c>
      <c r="U540" t="s">
        <v>142</v>
      </c>
      <c r="V540">
        <v>202</v>
      </c>
      <c r="W540" t="s">
        <v>140</v>
      </c>
      <c r="X540">
        <v>476771</v>
      </c>
      <c r="Y540" t="s">
        <v>1</v>
      </c>
      <c r="Z540" t="s">
        <v>2820</v>
      </c>
      <c r="AA540" t="s">
        <v>151</v>
      </c>
      <c r="AB540" s="12" t="s">
        <v>2821</v>
      </c>
      <c r="AC540" t="s">
        <v>424</v>
      </c>
      <c r="AD540" s="5">
        <v>9.9999999999999998E-17</v>
      </c>
      <c r="AE540" t="s">
        <v>5</v>
      </c>
      <c r="AF540">
        <v>0.99582112</v>
      </c>
      <c r="AG540" t="s">
        <v>4</v>
      </c>
      <c r="AH540">
        <v>6.7154019999999995E-2</v>
      </c>
    </row>
    <row r="541" spans="1:34" x14ac:dyDescent="0.25">
      <c r="A541" t="str">
        <f t="shared" si="8"/>
        <v>feynman_II_13_23_5390</v>
      </c>
      <c r="B541" t="s">
        <v>47</v>
      </c>
      <c r="C541" t="s">
        <v>143</v>
      </c>
      <c r="D541">
        <v>3600</v>
      </c>
      <c r="E541" t="s">
        <v>144</v>
      </c>
      <c r="F541">
        <v>1000000</v>
      </c>
      <c r="G541" t="s">
        <v>145</v>
      </c>
      <c r="H541">
        <v>5390</v>
      </c>
      <c r="I541" t="s">
        <v>146</v>
      </c>
      <c r="J541">
        <v>1E-3</v>
      </c>
      <c r="K541" t="s">
        <v>3</v>
      </c>
      <c r="L541">
        <v>0.99997369999999997</v>
      </c>
      <c r="M541" t="s">
        <v>2</v>
      </c>
      <c r="N541">
        <v>6.2313999999999998E-3</v>
      </c>
      <c r="O541" t="s">
        <v>6</v>
      </c>
      <c r="P541">
        <v>15</v>
      </c>
      <c r="Q541" t="s">
        <v>0</v>
      </c>
      <c r="R541">
        <v>3600.6</v>
      </c>
      <c r="S541" t="s">
        <v>141</v>
      </c>
      <c r="T541">
        <v>7</v>
      </c>
      <c r="U541" t="s">
        <v>142</v>
      </c>
      <c r="V541">
        <v>525</v>
      </c>
      <c r="W541" t="s">
        <v>140</v>
      </c>
      <c r="X541">
        <v>589049</v>
      </c>
      <c r="Y541" t="s">
        <v>1</v>
      </c>
      <c r="Z541" t="s">
        <v>2822</v>
      </c>
      <c r="AA541" t="s">
        <v>151</v>
      </c>
      <c r="AB541" s="12" t="s">
        <v>2823</v>
      </c>
      <c r="AC541" t="s">
        <v>424</v>
      </c>
      <c r="AD541" s="5">
        <v>9.9999999999999998E-17</v>
      </c>
      <c r="AE541" t="s">
        <v>5</v>
      </c>
      <c r="AF541">
        <v>0.99997522000000005</v>
      </c>
      <c r="AG541" t="s">
        <v>4</v>
      </c>
      <c r="AH541">
        <v>6.0627299999999997E-3</v>
      </c>
    </row>
    <row r="542" spans="1:34" x14ac:dyDescent="0.25">
      <c r="A542" t="str">
        <f t="shared" si="8"/>
        <v>feynman_test_12_16850</v>
      </c>
      <c r="B542" t="s">
        <v>113</v>
      </c>
      <c r="C542" t="s">
        <v>143</v>
      </c>
      <c r="D542">
        <v>3600</v>
      </c>
      <c r="E542" t="s">
        <v>144</v>
      </c>
      <c r="F542">
        <v>1000000</v>
      </c>
      <c r="G542" t="s">
        <v>145</v>
      </c>
      <c r="H542">
        <v>16850</v>
      </c>
      <c r="I542" t="s">
        <v>146</v>
      </c>
      <c r="J542">
        <v>1E-3</v>
      </c>
      <c r="K542" t="s">
        <v>3</v>
      </c>
      <c r="L542">
        <v>0.99999830000000001</v>
      </c>
      <c r="M542" t="s">
        <v>2</v>
      </c>
      <c r="N542">
        <v>1.87265E-2</v>
      </c>
      <c r="O542" t="s">
        <v>6</v>
      </c>
      <c r="P542">
        <v>7</v>
      </c>
      <c r="Q542" t="s">
        <v>0</v>
      </c>
      <c r="R542">
        <v>3600.9</v>
      </c>
      <c r="S542" t="s">
        <v>141</v>
      </c>
      <c r="T542">
        <v>3</v>
      </c>
      <c r="U542" t="s">
        <v>142</v>
      </c>
      <c r="V542">
        <v>498</v>
      </c>
      <c r="W542" t="s">
        <v>140</v>
      </c>
      <c r="X542">
        <v>628178</v>
      </c>
      <c r="Y542" t="s">
        <v>1</v>
      </c>
      <c r="Z542" t="s">
        <v>164</v>
      </c>
      <c r="AA542" t="s">
        <v>151</v>
      </c>
      <c r="AB542" s="12" t="s">
        <v>417</v>
      </c>
      <c r="AC542" t="s">
        <v>424</v>
      </c>
      <c r="AD542" s="5">
        <v>9.9999999999999998E-17</v>
      </c>
      <c r="AE542" t="s">
        <v>5</v>
      </c>
      <c r="AF542">
        <v>0.99999833000000005</v>
      </c>
      <c r="AG542" t="s">
        <v>4</v>
      </c>
      <c r="AH542">
        <v>1.878612E-2</v>
      </c>
    </row>
    <row r="543" spans="1:34" x14ac:dyDescent="0.25">
      <c r="A543" t="str">
        <f t="shared" si="8"/>
        <v>feynman_test_14_16850</v>
      </c>
      <c r="B543" t="s">
        <v>120</v>
      </c>
      <c r="C543" t="s">
        <v>143</v>
      </c>
      <c r="D543">
        <v>3600</v>
      </c>
      <c r="E543" t="s">
        <v>144</v>
      </c>
      <c r="F543">
        <v>1000000</v>
      </c>
      <c r="G543" t="s">
        <v>145</v>
      </c>
      <c r="H543">
        <v>16850</v>
      </c>
      <c r="I543" t="s">
        <v>146</v>
      </c>
      <c r="J543">
        <v>1E-3</v>
      </c>
      <c r="K543" t="s">
        <v>3</v>
      </c>
      <c r="L543">
        <v>0.99850859999999997</v>
      </c>
      <c r="M543" t="s">
        <v>2</v>
      </c>
      <c r="N543">
        <v>0.50836219999999999</v>
      </c>
      <c r="O543" t="s">
        <v>6</v>
      </c>
      <c r="P543">
        <v>73</v>
      </c>
      <c r="Q543" t="s">
        <v>0</v>
      </c>
      <c r="R543">
        <v>3602</v>
      </c>
      <c r="S543" t="s">
        <v>141</v>
      </c>
      <c r="T543">
        <v>4</v>
      </c>
      <c r="U543" t="s">
        <v>142</v>
      </c>
      <c r="V543">
        <v>75</v>
      </c>
      <c r="W543" t="s">
        <v>140</v>
      </c>
      <c r="X543">
        <v>376091</v>
      </c>
      <c r="Y543" t="s">
        <v>1</v>
      </c>
      <c r="Z543" t="s">
        <v>2824</v>
      </c>
      <c r="AA543" t="s">
        <v>151</v>
      </c>
      <c r="AB543" s="12" t="s">
        <v>2825</v>
      </c>
      <c r="AC543" t="s">
        <v>424</v>
      </c>
      <c r="AD543" s="5">
        <v>9.9999999999999998E-17</v>
      </c>
      <c r="AE543" t="s">
        <v>5</v>
      </c>
      <c r="AF543">
        <v>0.99835306000000001</v>
      </c>
      <c r="AG543" t="s">
        <v>4</v>
      </c>
      <c r="AH543">
        <v>0.52149438999999997</v>
      </c>
    </row>
    <row r="544" spans="1:34" x14ac:dyDescent="0.25">
      <c r="A544" t="str">
        <f t="shared" si="8"/>
        <v>feynman_I_9_18_5390</v>
      </c>
      <c r="B544" t="s">
        <v>139</v>
      </c>
      <c r="C544" t="s">
        <v>143</v>
      </c>
      <c r="D544">
        <v>3600</v>
      </c>
      <c r="E544" t="s">
        <v>144</v>
      </c>
      <c r="F544">
        <v>1000000</v>
      </c>
      <c r="G544" t="s">
        <v>145</v>
      </c>
      <c r="H544">
        <v>5390</v>
      </c>
      <c r="I544" t="s">
        <v>146</v>
      </c>
      <c r="J544">
        <v>1E-3</v>
      </c>
      <c r="K544" t="s">
        <v>3</v>
      </c>
      <c r="L544">
        <v>0.98979300000000003</v>
      </c>
      <c r="M544" t="s">
        <v>2</v>
      </c>
      <c r="N544">
        <v>1.24317E-2</v>
      </c>
      <c r="O544" t="s">
        <v>6</v>
      </c>
      <c r="P544">
        <v>25</v>
      </c>
      <c r="Q544" t="s">
        <v>0</v>
      </c>
      <c r="R544">
        <v>3602.1</v>
      </c>
      <c r="S544" t="s">
        <v>141</v>
      </c>
      <c r="T544">
        <v>11</v>
      </c>
      <c r="U544" t="s">
        <v>142</v>
      </c>
      <c r="V544">
        <v>108</v>
      </c>
      <c r="W544" t="s">
        <v>140</v>
      </c>
      <c r="X544">
        <v>480700</v>
      </c>
      <c r="Y544" t="s">
        <v>1</v>
      </c>
      <c r="Z544" t="s">
        <v>2826</v>
      </c>
      <c r="AA544" t="s">
        <v>151</v>
      </c>
      <c r="AB544" s="12" t="s">
        <v>2827</v>
      </c>
      <c r="AC544" t="s">
        <v>424</v>
      </c>
      <c r="AD544" s="5">
        <v>9.9999999999999998E-17</v>
      </c>
      <c r="AE544" t="s">
        <v>5</v>
      </c>
      <c r="AF544">
        <v>0.98975236</v>
      </c>
      <c r="AG544" t="s">
        <v>4</v>
      </c>
      <c r="AH544">
        <v>1.2414690000000001E-2</v>
      </c>
    </row>
    <row r="545" spans="1:34" x14ac:dyDescent="0.25">
      <c r="A545" t="str">
        <f t="shared" si="8"/>
        <v>feynman_I_32_17_5390</v>
      </c>
      <c r="B545" t="s">
        <v>126</v>
      </c>
      <c r="C545" t="s">
        <v>143</v>
      </c>
      <c r="D545">
        <v>3600</v>
      </c>
      <c r="E545" t="s">
        <v>144</v>
      </c>
      <c r="F545">
        <v>1000000</v>
      </c>
      <c r="G545" t="s">
        <v>145</v>
      </c>
      <c r="H545">
        <v>5390</v>
      </c>
      <c r="I545" t="s">
        <v>146</v>
      </c>
      <c r="J545">
        <v>1E-3</v>
      </c>
      <c r="K545" t="s">
        <v>3</v>
      </c>
      <c r="L545">
        <v>0.99950269999999997</v>
      </c>
      <c r="M545" t="s">
        <v>2</v>
      </c>
      <c r="N545">
        <v>0.1043731</v>
      </c>
      <c r="O545" t="s">
        <v>6</v>
      </c>
      <c r="P545">
        <v>67</v>
      </c>
      <c r="Q545" t="s">
        <v>0</v>
      </c>
      <c r="R545">
        <v>3602.6</v>
      </c>
      <c r="S545" t="s">
        <v>141</v>
      </c>
      <c r="T545">
        <v>4</v>
      </c>
      <c r="U545" t="s">
        <v>142</v>
      </c>
      <c r="V545">
        <v>68</v>
      </c>
      <c r="W545" t="s">
        <v>140</v>
      </c>
      <c r="X545">
        <v>400711</v>
      </c>
      <c r="Y545" t="s">
        <v>1</v>
      </c>
      <c r="Z545" t="s">
        <v>2828</v>
      </c>
      <c r="AA545" t="s">
        <v>151</v>
      </c>
      <c r="AB545" s="12" t="s">
        <v>2829</v>
      </c>
      <c r="AC545" t="s">
        <v>424</v>
      </c>
      <c r="AD545" s="5">
        <v>9.9999999999999998E-17</v>
      </c>
      <c r="AE545" t="s">
        <v>5</v>
      </c>
      <c r="AF545">
        <v>0.99951942000000005</v>
      </c>
      <c r="AG545" t="s">
        <v>4</v>
      </c>
      <c r="AH545">
        <v>0.10222845</v>
      </c>
    </row>
    <row r="546" spans="1:34" x14ac:dyDescent="0.25">
      <c r="A546" t="str">
        <f t="shared" si="8"/>
        <v>feynman_test_8_16850</v>
      </c>
      <c r="B546" t="s">
        <v>76</v>
      </c>
      <c r="C546" t="s">
        <v>143</v>
      </c>
      <c r="D546">
        <v>3600</v>
      </c>
      <c r="E546" t="s">
        <v>144</v>
      </c>
      <c r="F546">
        <v>1000000</v>
      </c>
      <c r="G546" t="s">
        <v>145</v>
      </c>
      <c r="H546">
        <v>16850</v>
      </c>
      <c r="I546" t="s">
        <v>146</v>
      </c>
      <c r="J546">
        <v>1E-3</v>
      </c>
      <c r="K546" t="s">
        <v>3</v>
      </c>
      <c r="L546">
        <v>0.99581379999999997</v>
      </c>
      <c r="M546" t="s">
        <v>2</v>
      </c>
      <c r="N546">
        <v>2.9084800000000001E-2</v>
      </c>
      <c r="O546" t="s">
        <v>6</v>
      </c>
      <c r="P546">
        <v>29</v>
      </c>
      <c r="Q546" t="s">
        <v>0</v>
      </c>
      <c r="R546">
        <v>3601.7</v>
      </c>
      <c r="S546" t="s">
        <v>141</v>
      </c>
      <c r="T546">
        <v>6</v>
      </c>
      <c r="U546" t="s">
        <v>142</v>
      </c>
      <c r="V546">
        <v>222</v>
      </c>
      <c r="W546" t="s">
        <v>140</v>
      </c>
      <c r="X546">
        <v>467513</v>
      </c>
      <c r="Y546" t="s">
        <v>1</v>
      </c>
      <c r="Z546" t="s">
        <v>2830</v>
      </c>
      <c r="AA546" t="s">
        <v>151</v>
      </c>
      <c r="AB546" s="12" t="s">
        <v>2831</v>
      </c>
      <c r="AC546" t="s">
        <v>424</v>
      </c>
      <c r="AD546" s="5">
        <v>9.9999999999999998E-17</v>
      </c>
      <c r="AE546" t="s">
        <v>5</v>
      </c>
      <c r="AF546">
        <v>0.99584141000000004</v>
      </c>
      <c r="AG546" t="s">
        <v>4</v>
      </c>
      <c r="AH546">
        <v>2.9060559999999999E-2</v>
      </c>
    </row>
    <row r="547" spans="1:34" x14ac:dyDescent="0.25">
      <c r="A547" t="str">
        <f t="shared" si="8"/>
        <v>feynman_test_17_16850</v>
      </c>
      <c r="B547" t="s">
        <v>134</v>
      </c>
      <c r="C547" t="s">
        <v>143</v>
      </c>
      <c r="D547">
        <v>3600</v>
      </c>
      <c r="E547" t="s">
        <v>144</v>
      </c>
      <c r="F547">
        <v>1000000</v>
      </c>
      <c r="G547" t="s">
        <v>145</v>
      </c>
      <c r="H547">
        <v>16850</v>
      </c>
      <c r="I547" t="s">
        <v>146</v>
      </c>
      <c r="J547">
        <v>1E-3</v>
      </c>
      <c r="K547" t="s">
        <v>3</v>
      </c>
      <c r="L547">
        <v>1</v>
      </c>
      <c r="M547" t="s">
        <v>2</v>
      </c>
      <c r="N547">
        <v>0</v>
      </c>
      <c r="O547" t="s">
        <v>6</v>
      </c>
      <c r="P547">
        <v>31</v>
      </c>
      <c r="Q547" t="s">
        <v>0</v>
      </c>
      <c r="R547">
        <v>182.9</v>
      </c>
      <c r="S547" t="s">
        <v>141</v>
      </c>
      <c r="T547">
        <v>1</v>
      </c>
      <c r="U547" t="s">
        <v>142</v>
      </c>
      <c r="V547">
        <v>13</v>
      </c>
      <c r="W547" t="s">
        <v>140</v>
      </c>
      <c r="X547">
        <v>27572</v>
      </c>
      <c r="Y547" t="s">
        <v>1</v>
      </c>
      <c r="Z547" t="s">
        <v>2669</v>
      </c>
      <c r="AA547" t="s">
        <v>151</v>
      </c>
      <c r="AB547" s="12" t="s">
        <v>2330</v>
      </c>
      <c r="AC547" t="s">
        <v>424</v>
      </c>
      <c r="AD547" s="5">
        <v>9.9999999999999998E-17</v>
      </c>
      <c r="AE547" t="s">
        <v>5</v>
      </c>
      <c r="AF547">
        <v>1</v>
      </c>
      <c r="AG547" t="s">
        <v>4</v>
      </c>
      <c r="AH547">
        <v>0</v>
      </c>
    </row>
    <row r="548" spans="1:34" x14ac:dyDescent="0.25">
      <c r="A548" t="str">
        <f t="shared" si="8"/>
        <v>feynman_test_15_5390</v>
      </c>
      <c r="B548" t="s">
        <v>86</v>
      </c>
      <c r="C548" t="s">
        <v>143</v>
      </c>
      <c r="D548">
        <v>3600</v>
      </c>
      <c r="E548" t="s">
        <v>144</v>
      </c>
      <c r="F548">
        <v>1000000</v>
      </c>
      <c r="G548" t="s">
        <v>145</v>
      </c>
      <c r="H548">
        <v>5390</v>
      </c>
      <c r="I548" t="s">
        <v>146</v>
      </c>
      <c r="J548">
        <v>1E-3</v>
      </c>
      <c r="K548" t="s">
        <v>3</v>
      </c>
      <c r="L548">
        <v>0.99948959999999998</v>
      </c>
      <c r="M548" t="s">
        <v>2</v>
      </c>
      <c r="N548">
        <v>2.8525700000000001E-2</v>
      </c>
      <c r="O548" t="s">
        <v>6</v>
      </c>
      <c r="P548">
        <v>28</v>
      </c>
      <c r="Q548" t="s">
        <v>0</v>
      </c>
      <c r="R548">
        <v>3601.4</v>
      </c>
      <c r="S548" t="s">
        <v>141</v>
      </c>
      <c r="T548">
        <v>3</v>
      </c>
      <c r="U548" t="s">
        <v>142</v>
      </c>
      <c r="V548">
        <v>289</v>
      </c>
      <c r="W548" t="s">
        <v>140</v>
      </c>
      <c r="X548">
        <v>525665</v>
      </c>
      <c r="Y548" t="s">
        <v>1</v>
      </c>
      <c r="Z548" t="s">
        <v>2832</v>
      </c>
      <c r="AA548" t="s">
        <v>151</v>
      </c>
      <c r="AB548" s="12" t="s">
        <v>2833</v>
      </c>
      <c r="AC548" t="s">
        <v>424</v>
      </c>
      <c r="AD548" s="5">
        <v>9.9999999999999998E-17</v>
      </c>
      <c r="AE548" t="s">
        <v>5</v>
      </c>
      <c r="AF548">
        <v>0.99950461999999995</v>
      </c>
      <c r="AG548" t="s">
        <v>4</v>
      </c>
      <c r="AH548">
        <v>2.8072960000000001E-2</v>
      </c>
    </row>
    <row r="549" spans="1:34" x14ac:dyDescent="0.25">
      <c r="A549" t="str">
        <f t="shared" si="8"/>
        <v>feynman_II_6_15a_16850</v>
      </c>
      <c r="B549" t="s">
        <v>131</v>
      </c>
      <c r="C549" t="s">
        <v>143</v>
      </c>
      <c r="D549">
        <v>3600</v>
      </c>
      <c r="E549" t="s">
        <v>144</v>
      </c>
      <c r="F549">
        <v>1000000</v>
      </c>
      <c r="G549" t="s">
        <v>145</v>
      </c>
      <c r="H549">
        <v>16850</v>
      </c>
      <c r="I549" t="s">
        <v>146</v>
      </c>
      <c r="J549">
        <v>1E-3</v>
      </c>
      <c r="K549" t="s">
        <v>3</v>
      </c>
      <c r="L549">
        <v>0.99929060000000003</v>
      </c>
      <c r="M549" t="s">
        <v>2</v>
      </c>
      <c r="N549">
        <v>9.9001000000000002E-3</v>
      </c>
      <c r="O549" t="s">
        <v>6</v>
      </c>
      <c r="P549">
        <v>16</v>
      </c>
      <c r="Q549" t="s">
        <v>0</v>
      </c>
      <c r="R549">
        <v>3601.4</v>
      </c>
      <c r="S549" t="s">
        <v>141</v>
      </c>
      <c r="T549">
        <v>3</v>
      </c>
      <c r="U549" t="s">
        <v>142</v>
      </c>
      <c r="V549">
        <v>254</v>
      </c>
      <c r="W549" t="s">
        <v>140</v>
      </c>
      <c r="X549">
        <v>544836</v>
      </c>
      <c r="Y549" t="s">
        <v>1</v>
      </c>
      <c r="Z549" t="s">
        <v>2834</v>
      </c>
      <c r="AA549" t="s">
        <v>151</v>
      </c>
      <c r="AB549" s="12" t="s">
        <v>2835</v>
      </c>
      <c r="AC549" t="s">
        <v>424</v>
      </c>
      <c r="AD549" s="5">
        <v>9.9999999999999998E-17</v>
      </c>
      <c r="AE549" t="s">
        <v>5</v>
      </c>
      <c r="AF549">
        <v>0.99925774999999994</v>
      </c>
      <c r="AG549" t="s">
        <v>4</v>
      </c>
      <c r="AH549">
        <v>1.044611E-2</v>
      </c>
    </row>
    <row r="550" spans="1:34" x14ac:dyDescent="0.25">
      <c r="A550" t="str">
        <f t="shared" si="8"/>
        <v>feynman_I_13_12_16850</v>
      </c>
      <c r="B550" t="s">
        <v>117</v>
      </c>
      <c r="C550" t="s">
        <v>143</v>
      </c>
      <c r="D550">
        <v>3600</v>
      </c>
      <c r="E550" t="s">
        <v>144</v>
      </c>
      <c r="F550">
        <v>1000000</v>
      </c>
      <c r="G550" t="s">
        <v>145</v>
      </c>
      <c r="H550">
        <v>16850</v>
      </c>
      <c r="I550" t="s">
        <v>146</v>
      </c>
      <c r="J550">
        <v>1E-3</v>
      </c>
      <c r="K550" t="s">
        <v>3</v>
      </c>
      <c r="L550">
        <v>1</v>
      </c>
      <c r="M550" t="s">
        <v>2</v>
      </c>
      <c r="N550">
        <v>0</v>
      </c>
      <c r="O550" t="s">
        <v>6</v>
      </c>
      <c r="P550">
        <v>15</v>
      </c>
      <c r="Q550" t="s">
        <v>0</v>
      </c>
      <c r="R550">
        <v>2100.4</v>
      </c>
      <c r="S550" t="s">
        <v>141</v>
      </c>
      <c r="T550">
        <v>2</v>
      </c>
      <c r="U550" t="s">
        <v>142</v>
      </c>
      <c r="V550">
        <v>23</v>
      </c>
      <c r="W550" t="s">
        <v>140</v>
      </c>
      <c r="X550">
        <v>163239</v>
      </c>
      <c r="Y550" t="s">
        <v>1</v>
      </c>
      <c r="Z550" t="s">
        <v>2836</v>
      </c>
      <c r="AA550" t="s">
        <v>151</v>
      </c>
      <c r="AB550" s="12" t="s">
        <v>2323</v>
      </c>
      <c r="AC550" t="s">
        <v>424</v>
      </c>
      <c r="AD550" s="5">
        <v>9.9999999999999998E-17</v>
      </c>
      <c r="AE550" t="s">
        <v>5</v>
      </c>
      <c r="AF550">
        <v>1</v>
      </c>
      <c r="AG550" t="s">
        <v>4</v>
      </c>
      <c r="AH550">
        <v>0</v>
      </c>
    </row>
    <row r="551" spans="1:34" x14ac:dyDescent="0.25">
      <c r="A551" t="str">
        <f t="shared" si="8"/>
        <v>strogatz_vdp2_29910</v>
      </c>
      <c r="B551" t="s">
        <v>7</v>
      </c>
      <c r="C551" t="s">
        <v>143</v>
      </c>
      <c r="D551">
        <v>3600</v>
      </c>
      <c r="E551" t="s">
        <v>144</v>
      </c>
      <c r="F551">
        <v>1000000</v>
      </c>
      <c r="G551" t="s">
        <v>145</v>
      </c>
      <c r="H551">
        <v>29910</v>
      </c>
      <c r="I551" t="s">
        <v>146</v>
      </c>
      <c r="J551">
        <v>1E-3</v>
      </c>
      <c r="K551" t="s">
        <v>3</v>
      </c>
      <c r="L551">
        <v>1</v>
      </c>
      <c r="M551" t="s">
        <v>2</v>
      </c>
      <c r="N551">
        <v>0</v>
      </c>
      <c r="O551" t="s">
        <v>6</v>
      </c>
      <c r="P551">
        <v>3</v>
      </c>
      <c r="Q551" t="s">
        <v>0</v>
      </c>
      <c r="R551">
        <v>0.5</v>
      </c>
      <c r="S551" t="s">
        <v>141</v>
      </c>
      <c r="T551">
        <v>1</v>
      </c>
      <c r="U551" t="s">
        <v>142</v>
      </c>
      <c r="V551">
        <v>2</v>
      </c>
      <c r="W551" t="s">
        <v>140</v>
      </c>
      <c r="X551">
        <v>451</v>
      </c>
      <c r="Y551" t="s">
        <v>1</v>
      </c>
      <c r="Z551" t="s">
        <v>150</v>
      </c>
      <c r="AA551" t="s">
        <v>151</v>
      </c>
      <c r="AB551" s="12" t="s">
        <v>3431</v>
      </c>
      <c r="AC551" t="s">
        <v>424</v>
      </c>
      <c r="AD551" s="5">
        <v>9.9999999999999998E-17</v>
      </c>
      <c r="AE551" t="s">
        <v>5</v>
      </c>
      <c r="AF551">
        <v>1</v>
      </c>
      <c r="AG551" t="s">
        <v>4</v>
      </c>
      <c r="AH551">
        <v>0</v>
      </c>
    </row>
    <row r="552" spans="1:34" x14ac:dyDescent="0.25">
      <c r="A552" t="str">
        <f t="shared" si="8"/>
        <v>feynman_I_14_4_29910</v>
      </c>
      <c r="B552" t="s">
        <v>30</v>
      </c>
      <c r="C552" t="s">
        <v>143</v>
      </c>
      <c r="D552">
        <v>3600</v>
      </c>
      <c r="E552" t="s">
        <v>144</v>
      </c>
      <c r="F552">
        <v>1000000</v>
      </c>
      <c r="G552" t="s">
        <v>145</v>
      </c>
      <c r="H552">
        <v>29910</v>
      </c>
      <c r="I552" t="s">
        <v>146</v>
      </c>
      <c r="J552">
        <v>1E-3</v>
      </c>
      <c r="K552" t="s">
        <v>3</v>
      </c>
      <c r="L552">
        <v>1</v>
      </c>
      <c r="M552" t="s">
        <v>2</v>
      </c>
      <c r="N552">
        <v>0</v>
      </c>
      <c r="O552" t="s">
        <v>6</v>
      </c>
      <c r="P552">
        <v>6</v>
      </c>
      <c r="Q552" t="s">
        <v>0</v>
      </c>
      <c r="R552">
        <v>4.7</v>
      </c>
      <c r="S552" t="s">
        <v>141</v>
      </c>
      <c r="T552">
        <v>1</v>
      </c>
      <c r="U552" t="s">
        <v>142</v>
      </c>
      <c r="V552">
        <v>3</v>
      </c>
      <c r="W552" t="s">
        <v>140</v>
      </c>
      <c r="X552">
        <v>1040</v>
      </c>
      <c r="Y552" t="s">
        <v>1</v>
      </c>
      <c r="Z552" t="s">
        <v>154</v>
      </c>
      <c r="AA552" t="s">
        <v>151</v>
      </c>
      <c r="AB552" s="12" t="s">
        <v>407</v>
      </c>
      <c r="AC552" t="s">
        <v>424</v>
      </c>
      <c r="AD552" s="5">
        <v>9.9999999999999998E-17</v>
      </c>
      <c r="AE552" t="s">
        <v>5</v>
      </c>
      <c r="AF552">
        <v>1</v>
      </c>
      <c r="AG552" t="s">
        <v>4</v>
      </c>
      <c r="AH552">
        <v>0</v>
      </c>
    </row>
    <row r="553" spans="1:34" x14ac:dyDescent="0.25">
      <c r="A553" t="str">
        <f t="shared" si="8"/>
        <v>feynman_II_4_23_29910</v>
      </c>
      <c r="B553" t="s">
        <v>70</v>
      </c>
      <c r="C553" t="s">
        <v>143</v>
      </c>
      <c r="D553">
        <v>3600</v>
      </c>
      <c r="E553" t="s">
        <v>144</v>
      </c>
      <c r="F553">
        <v>1000000</v>
      </c>
      <c r="G553" t="s">
        <v>145</v>
      </c>
      <c r="H553">
        <v>29910</v>
      </c>
      <c r="I553" t="s">
        <v>146</v>
      </c>
      <c r="J553">
        <v>1E-3</v>
      </c>
      <c r="K553" t="s">
        <v>3</v>
      </c>
      <c r="L553">
        <v>1</v>
      </c>
      <c r="M553" t="s">
        <v>2</v>
      </c>
      <c r="N553">
        <v>0</v>
      </c>
      <c r="O553" t="s">
        <v>6</v>
      </c>
      <c r="P553">
        <v>9</v>
      </c>
      <c r="Q553" t="s">
        <v>0</v>
      </c>
      <c r="R553">
        <v>8.6</v>
      </c>
      <c r="S553" t="s">
        <v>141</v>
      </c>
      <c r="T553">
        <v>1</v>
      </c>
      <c r="U553" t="s">
        <v>142</v>
      </c>
      <c r="V553">
        <v>3</v>
      </c>
      <c r="W553" t="s">
        <v>140</v>
      </c>
      <c r="X553">
        <v>1776</v>
      </c>
      <c r="Y553" t="s">
        <v>1</v>
      </c>
      <c r="Z553" t="s">
        <v>2350</v>
      </c>
      <c r="AA553" t="s">
        <v>151</v>
      </c>
      <c r="AB553" s="12" t="s">
        <v>2351</v>
      </c>
      <c r="AC553" t="s">
        <v>424</v>
      </c>
      <c r="AD553" s="5">
        <v>9.9999999999999998E-17</v>
      </c>
      <c r="AE553" t="s">
        <v>5</v>
      </c>
      <c r="AF553">
        <v>1</v>
      </c>
      <c r="AG553" t="s">
        <v>4</v>
      </c>
      <c r="AH553">
        <v>0</v>
      </c>
    </row>
    <row r="554" spans="1:34" x14ac:dyDescent="0.25">
      <c r="A554" t="str">
        <f t="shared" si="8"/>
        <v>feynman_I_34_8_29910</v>
      </c>
      <c r="B554" t="s">
        <v>91</v>
      </c>
      <c r="C554" t="s">
        <v>143</v>
      </c>
      <c r="D554">
        <v>3600</v>
      </c>
      <c r="E554" t="s">
        <v>144</v>
      </c>
      <c r="F554">
        <v>1000000</v>
      </c>
      <c r="G554" t="s">
        <v>145</v>
      </c>
      <c r="H554">
        <v>29910</v>
      </c>
      <c r="I554" t="s">
        <v>146</v>
      </c>
      <c r="J554">
        <v>1E-3</v>
      </c>
      <c r="K554" t="s">
        <v>3</v>
      </c>
      <c r="L554">
        <v>1</v>
      </c>
      <c r="M554" t="s">
        <v>2</v>
      </c>
      <c r="N554">
        <v>0</v>
      </c>
      <c r="O554" t="s">
        <v>6</v>
      </c>
      <c r="P554">
        <v>7</v>
      </c>
      <c r="Q554" t="s">
        <v>0</v>
      </c>
      <c r="R554">
        <v>13.9</v>
      </c>
      <c r="S554" t="s">
        <v>141</v>
      </c>
      <c r="T554">
        <v>1</v>
      </c>
      <c r="U554" t="s">
        <v>142</v>
      </c>
      <c r="V554">
        <v>4</v>
      </c>
      <c r="W554" t="s">
        <v>140</v>
      </c>
      <c r="X554">
        <v>2768</v>
      </c>
      <c r="Y554" t="s">
        <v>1</v>
      </c>
      <c r="Z554" t="s">
        <v>2358</v>
      </c>
      <c r="AA554" t="s">
        <v>151</v>
      </c>
      <c r="AB554" s="12" t="s">
        <v>415</v>
      </c>
      <c r="AC554" t="s">
        <v>424</v>
      </c>
      <c r="AD554" s="5">
        <v>9.9999999999999998E-17</v>
      </c>
      <c r="AE554" t="s">
        <v>5</v>
      </c>
      <c r="AF554">
        <v>1</v>
      </c>
      <c r="AG554" t="s">
        <v>4</v>
      </c>
      <c r="AH554">
        <v>0</v>
      </c>
    </row>
    <row r="555" spans="1:34" x14ac:dyDescent="0.25">
      <c r="A555" t="str">
        <f t="shared" si="8"/>
        <v>feynman_II_15_5_29910</v>
      </c>
      <c r="B555" t="s">
        <v>58</v>
      </c>
      <c r="C555" t="s">
        <v>143</v>
      </c>
      <c r="D555">
        <v>3600</v>
      </c>
      <c r="E555" t="s">
        <v>144</v>
      </c>
      <c r="F555">
        <v>1000000</v>
      </c>
      <c r="G555" t="s">
        <v>145</v>
      </c>
      <c r="H555">
        <v>29910</v>
      </c>
      <c r="I555" t="s">
        <v>146</v>
      </c>
      <c r="J555">
        <v>1E-3</v>
      </c>
      <c r="K555" t="s">
        <v>3</v>
      </c>
      <c r="L555">
        <v>1</v>
      </c>
      <c r="M555" t="s">
        <v>2</v>
      </c>
      <c r="N555">
        <v>0</v>
      </c>
      <c r="O555" t="s">
        <v>6</v>
      </c>
      <c r="P555">
        <v>6</v>
      </c>
      <c r="Q555" t="s">
        <v>0</v>
      </c>
      <c r="R555">
        <v>14</v>
      </c>
      <c r="S555" t="s">
        <v>141</v>
      </c>
      <c r="T555">
        <v>1</v>
      </c>
      <c r="U555" t="s">
        <v>142</v>
      </c>
      <c r="V555">
        <v>6</v>
      </c>
      <c r="W555" t="s">
        <v>140</v>
      </c>
      <c r="X555">
        <v>2895</v>
      </c>
      <c r="Y555" t="s">
        <v>1</v>
      </c>
      <c r="Z555" t="s">
        <v>161</v>
      </c>
      <c r="AA555" t="s">
        <v>151</v>
      </c>
      <c r="AB555" s="12" t="s">
        <v>3436</v>
      </c>
      <c r="AC555" t="s">
        <v>424</v>
      </c>
      <c r="AD555" s="5">
        <v>9.9999999999999998E-17</v>
      </c>
      <c r="AE555" t="s">
        <v>5</v>
      </c>
      <c r="AF555">
        <v>1</v>
      </c>
      <c r="AG555" t="s">
        <v>4</v>
      </c>
      <c r="AH555">
        <v>0</v>
      </c>
    </row>
    <row r="556" spans="1:34" x14ac:dyDescent="0.25">
      <c r="A556" t="str">
        <f t="shared" si="8"/>
        <v>feynman_III_4_32_5390</v>
      </c>
      <c r="B556" t="s">
        <v>87</v>
      </c>
      <c r="C556" t="s">
        <v>143</v>
      </c>
      <c r="D556">
        <v>3600</v>
      </c>
      <c r="E556" t="s">
        <v>144</v>
      </c>
      <c r="F556">
        <v>1000000</v>
      </c>
      <c r="G556" t="s">
        <v>145</v>
      </c>
      <c r="H556">
        <v>5390</v>
      </c>
      <c r="I556" t="s">
        <v>146</v>
      </c>
      <c r="J556">
        <v>1E-3</v>
      </c>
      <c r="K556" t="s">
        <v>3</v>
      </c>
      <c r="L556">
        <v>0.99999689999999997</v>
      </c>
      <c r="M556" t="s">
        <v>2</v>
      </c>
      <c r="N556">
        <v>1.6191299999999999E-2</v>
      </c>
      <c r="O556" t="s">
        <v>6</v>
      </c>
      <c r="P556">
        <v>12</v>
      </c>
      <c r="Q556" t="s">
        <v>0</v>
      </c>
      <c r="R556">
        <v>3600.5</v>
      </c>
      <c r="S556" t="s">
        <v>141</v>
      </c>
      <c r="T556">
        <v>3</v>
      </c>
      <c r="U556" t="s">
        <v>142</v>
      </c>
      <c r="V556">
        <v>564</v>
      </c>
      <c r="W556" t="s">
        <v>140</v>
      </c>
      <c r="X556">
        <v>642728</v>
      </c>
      <c r="Y556" t="s">
        <v>1</v>
      </c>
      <c r="Z556" t="s">
        <v>2837</v>
      </c>
      <c r="AA556" t="s">
        <v>151</v>
      </c>
      <c r="AB556" s="12" t="s">
        <v>3459</v>
      </c>
      <c r="AC556" t="s">
        <v>424</v>
      </c>
      <c r="AD556" s="5">
        <v>9.9999999999999998E-17</v>
      </c>
      <c r="AE556" t="s">
        <v>5</v>
      </c>
      <c r="AF556">
        <v>0.99999700999999996</v>
      </c>
      <c r="AG556" t="s">
        <v>4</v>
      </c>
      <c r="AH556">
        <v>1.6074040000000001E-2</v>
      </c>
    </row>
    <row r="557" spans="1:34" x14ac:dyDescent="0.25">
      <c r="A557" t="str">
        <f t="shared" si="8"/>
        <v>feynman_I_12_5_16850</v>
      </c>
      <c r="B557" t="s">
        <v>25</v>
      </c>
      <c r="C557" t="s">
        <v>143</v>
      </c>
      <c r="D557">
        <v>3600</v>
      </c>
      <c r="E557" t="s">
        <v>144</v>
      </c>
      <c r="F557">
        <v>1000000</v>
      </c>
      <c r="G557" t="s">
        <v>145</v>
      </c>
      <c r="H557">
        <v>16850</v>
      </c>
      <c r="I557" t="s">
        <v>146</v>
      </c>
      <c r="J557">
        <v>1E-3</v>
      </c>
      <c r="K557" t="s">
        <v>3</v>
      </c>
      <c r="L557">
        <v>1</v>
      </c>
      <c r="M557" t="s">
        <v>2</v>
      </c>
      <c r="N557">
        <v>0</v>
      </c>
      <c r="O557" t="s">
        <v>6</v>
      </c>
      <c r="P557">
        <v>3</v>
      </c>
      <c r="Q557" t="s">
        <v>0</v>
      </c>
      <c r="R557">
        <v>2.2999999999999998</v>
      </c>
      <c r="S557" t="s">
        <v>141</v>
      </c>
      <c r="T557">
        <v>1</v>
      </c>
      <c r="U557" t="s">
        <v>142</v>
      </c>
      <c r="V557">
        <v>2</v>
      </c>
      <c r="W557" t="s">
        <v>140</v>
      </c>
      <c r="X557">
        <v>519</v>
      </c>
      <c r="Y557" t="s">
        <v>1</v>
      </c>
      <c r="Z557" t="s">
        <v>2335</v>
      </c>
      <c r="AA557" t="s">
        <v>151</v>
      </c>
      <c r="AB557" s="12" t="s">
        <v>405</v>
      </c>
      <c r="AC557" t="s">
        <v>424</v>
      </c>
      <c r="AD557" s="5">
        <v>9.9999999999999998E-17</v>
      </c>
      <c r="AE557" t="s">
        <v>5</v>
      </c>
      <c r="AF557">
        <v>1</v>
      </c>
      <c r="AG557" t="s">
        <v>4</v>
      </c>
      <c r="AH557">
        <v>0</v>
      </c>
    </row>
    <row r="558" spans="1:34" x14ac:dyDescent="0.25">
      <c r="A558" t="str">
        <f t="shared" si="8"/>
        <v>feynman_II_34_29a_16850</v>
      </c>
      <c r="B558" t="s">
        <v>60</v>
      </c>
      <c r="C558" t="s">
        <v>143</v>
      </c>
      <c r="D558">
        <v>3600</v>
      </c>
      <c r="E558" t="s">
        <v>144</v>
      </c>
      <c r="F558">
        <v>1000000</v>
      </c>
      <c r="G558" t="s">
        <v>145</v>
      </c>
      <c r="H558">
        <v>16850</v>
      </c>
      <c r="I558" t="s">
        <v>146</v>
      </c>
      <c r="J558">
        <v>1E-3</v>
      </c>
      <c r="K558" t="s">
        <v>3</v>
      </c>
      <c r="L558">
        <v>1</v>
      </c>
      <c r="M558" t="s">
        <v>2</v>
      </c>
      <c r="N558">
        <v>0</v>
      </c>
      <c r="O558" t="s">
        <v>6</v>
      </c>
      <c r="P558">
        <v>7</v>
      </c>
      <c r="Q558" t="s">
        <v>0</v>
      </c>
      <c r="R558">
        <v>7.7</v>
      </c>
      <c r="S558" t="s">
        <v>141</v>
      </c>
      <c r="T558">
        <v>1</v>
      </c>
      <c r="U558" t="s">
        <v>142</v>
      </c>
      <c r="V558">
        <v>3</v>
      </c>
      <c r="W558" t="s">
        <v>140</v>
      </c>
      <c r="X558">
        <v>1544</v>
      </c>
      <c r="Y558" t="s">
        <v>1</v>
      </c>
      <c r="Z558" t="s">
        <v>2342</v>
      </c>
      <c r="AA558" t="s">
        <v>151</v>
      </c>
      <c r="AB558" s="12" t="s">
        <v>2343</v>
      </c>
      <c r="AC558" t="s">
        <v>424</v>
      </c>
      <c r="AD558" s="5">
        <v>9.9999999999999998E-17</v>
      </c>
      <c r="AE558" t="s">
        <v>5</v>
      </c>
      <c r="AF558">
        <v>1</v>
      </c>
      <c r="AG558" t="s">
        <v>4</v>
      </c>
      <c r="AH558">
        <v>1E-8</v>
      </c>
    </row>
    <row r="559" spans="1:34" x14ac:dyDescent="0.25">
      <c r="A559" t="str">
        <f t="shared" si="8"/>
        <v>feynman_II_34_11_16850</v>
      </c>
      <c r="B559" t="s">
        <v>84</v>
      </c>
      <c r="C559" t="s">
        <v>143</v>
      </c>
      <c r="D559">
        <v>3600</v>
      </c>
      <c r="E559" t="s">
        <v>144</v>
      </c>
      <c r="F559">
        <v>1000000</v>
      </c>
      <c r="G559" t="s">
        <v>145</v>
      </c>
      <c r="H559">
        <v>16850</v>
      </c>
      <c r="I559" t="s">
        <v>146</v>
      </c>
      <c r="J559">
        <v>1E-3</v>
      </c>
      <c r="K559" t="s">
        <v>3</v>
      </c>
      <c r="L559">
        <v>1</v>
      </c>
      <c r="M559" t="s">
        <v>2</v>
      </c>
      <c r="N559">
        <v>0</v>
      </c>
      <c r="O559" t="s">
        <v>6</v>
      </c>
      <c r="P559">
        <v>8</v>
      </c>
      <c r="Q559" t="s">
        <v>0</v>
      </c>
      <c r="R559">
        <v>12.3</v>
      </c>
      <c r="S559" t="s">
        <v>141</v>
      </c>
      <c r="T559">
        <v>1</v>
      </c>
      <c r="U559" t="s">
        <v>142</v>
      </c>
      <c r="V559">
        <v>4</v>
      </c>
      <c r="W559" t="s">
        <v>140</v>
      </c>
      <c r="X559">
        <v>2548</v>
      </c>
      <c r="Y559" t="s">
        <v>1</v>
      </c>
      <c r="Z559" t="s">
        <v>158</v>
      </c>
      <c r="AA559" t="s">
        <v>151</v>
      </c>
      <c r="AB559" s="12" t="s">
        <v>412</v>
      </c>
      <c r="AC559" t="s">
        <v>424</v>
      </c>
      <c r="AD559" s="5">
        <v>9.9999999999999998E-17</v>
      </c>
      <c r="AE559" t="s">
        <v>5</v>
      </c>
      <c r="AF559">
        <v>1</v>
      </c>
      <c r="AG559" t="s">
        <v>4</v>
      </c>
      <c r="AH559">
        <v>0</v>
      </c>
    </row>
    <row r="560" spans="1:34" x14ac:dyDescent="0.25">
      <c r="A560" t="str">
        <f t="shared" si="8"/>
        <v>feynman_III_19_51_29910</v>
      </c>
      <c r="B560" t="s">
        <v>124</v>
      </c>
      <c r="C560" t="s">
        <v>143</v>
      </c>
      <c r="D560">
        <v>3600</v>
      </c>
      <c r="E560" t="s">
        <v>144</v>
      </c>
      <c r="F560">
        <v>1000000</v>
      </c>
      <c r="G560" t="s">
        <v>145</v>
      </c>
      <c r="H560">
        <v>29910</v>
      </c>
      <c r="I560" t="s">
        <v>146</v>
      </c>
      <c r="J560">
        <v>1E-3</v>
      </c>
      <c r="K560" t="s">
        <v>3</v>
      </c>
      <c r="L560">
        <v>1</v>
      </c>
      <c r="M560" t="s">
        <v>2</v>
      </c>
      <c r="N560">
        <v>0</v>
      </c>
      <c r="O560" t="s">
        <v>6</v>
      </c>
      <c r="P560">
        <v>15</v>
      </c>
      <c r="Q560" t="s">
        <v>0</v>
      </c>
      <c r="R560">
        <v>60</v>
      </c>
      <c r="S560" t="s">
        <v>141</v>
      </c>
      <c r="T560">
        <v>1</v>
      </c>
      <c r="U560" t="s">
        <v>142</v>
      </c>
      <c r="V560">
        <v>7</v>
      </c>
      <c r="W560" t="s">
        <v>140</v>
      </c>
      <c r="X560">
        <v>10098</v>
      </c>
      <c r="Y560" t="s">
        <v>1</v>
      </c>
      <c r="Z560" t="s">
        <v>165</v>
      </c>
      <c r="AA560" t="s">
        <v>151</v>
      </c>
      <c r="AB560" s="12" t="s">
        <v>420</v>
      </c>
      <c r="AC560" t="s">
        <v>424</v>
      </c>
      <c r="AD560" s="5">
        <v>9.9999999999999998E-17</v>
      </c>
      <c r="AE560" t="s">
        <v>5</v>
      </c>
      <c r="AF560">
        <v>1</v>
      </c>
      <c r="AG560" t="s">
        <v>4</v>
      </c>
      <c r="AH560">
        <v>0</v>
      </c>
    </row>
    <row r="561" spans="1:34" x14ac:dyDescent="0.25">
      <c r="A561" t="str">
        <f t="shared" si="8"/>
        <v>feynman_I_34_1_16850</v>
      </c>
      <c r="B561" t="s">
        <v>41</v>
      </c>
      <c r="C561" t="s">
        <v>143</v>
      </c>
      <c r="D561">
        <v>3600</v>
      </c>
      <c r="E561" t="s">
        <v>144</v>
      </c>
      <c r="F561">
        <v>1000000</v>
      </c>
      <c r="G561" t="s">
        <v>145</v>
      </c>
      <c r="H561">
        <v>16850</v>
      </c>
      <c r="I561" t="s">
        <v>146</v>
      </c>
      <c r="J561">
        <v>1E-3</v>
      </c>
      <c r="K561" t="s">
        <v>3</v>
      </c>
      <c r="L561">
        <v>1</v>
      </c>
      <c r="M561" t="s">
        <v>2</v>
      </c>
      <c r="N561">
        <v>0</v>
      </c>
      <c r="O561" t="s">
        <v>6</v>
      </c>
      <c r="P561">
        <v>12</v>
      </c>
      <c r="Q561" t="s">
        <v>0</v>
      </c>
      <c r="R561">
        <v>20.6</v>
      </c>
      <c r="S561" t="s">
        <v>141</v>
      </c>
      <c r="T561">
        <v>1</v>
      </c>
      <c r="U561" t="s">
        <v>142</v>
      </c>
      <c r="V561">
        <v>5</v>
      </c>
      <c r="W561" t="s">
        <v>140</v>
      </c>
      <c r="X561">
        <v>3837</v>
      </c>
      <c r="Y561" t="s">
        <v>1</v>
      </c>
      <c r="Z561" t="s">
        <v>2363</v>
      </c>
      <c r="AA561" t="s">
        <v>151</v>
      </c>
      <c r="AB561" s="12" t="s">
        <v>2291</v>
      </c>
      <c r="AC561" t="s">
        <v>424</v>
      </c>
      <c r="AD561" s="5">
        <v>9.9999999999999998E-17</v>
      </c>
      <c r="AE561" t="s">
        <v>5</v>
      </c>
      <c r="AF561">
        <v>1</v>
      </c>
      <c r="AG561" t="s">
        <v>4</v>
      </c>
      <c r="AH561">
        <v>0</v>
      </c>
    </row>
    <row r="562" spans="1:34" x14ac:dyDescent="0.25">
      <c r="A562" t="str">
        <f t="shared" si="8"/>
        <v>strogatz_vdp1_29910</v>
      </c>
      <c r="B562" t="s">
        <v>19</v>
      </c>
      <c r="C562" t="s">
        <v>143</v>
      </c>
      <c r="D562">
        <v>3600</v>
      </c>
      <c r="E562" t="s">
        <v>144</v>
      </c>
      <c r="F562">
        <v>1000000</v>
      </c>
      <c r="G562" t="s">
        <v>145</v>
      </c>
      <c r="H562">
        <v>29910</v>
      </c>
      <c r="I562" t="s">
        <v>146</v>
      </c>
      <c r="J562">
        <v>1E-3</v>
      </c>
      <c r="K562" t="s">
        <v>3</v>
      </c>
      <c r="L562">
        <v>1</v>
      </c>
      <c r="M562" t="s">
        <v>2</v>
      </c>
      <c r="N562">
        <v>0</v>
      </c>
      <c r="O562" t="s">
        <v>6</v>
      </c>
      <c r="P562">
        <v>12</v>
      </c>
      <c r="Q562" t="s">
        <v>0</v>
      </c>
      <c r="R562">
        <v>32.4</v>
      </c>
      <c r="S562" t="s">
        <v>141</v>
      </c>
      <c r="T562">
        <v>2</v>
      </c>
      <c r="U562" t="s">
        <v>142</v>
      </c>
      <c r="V562">
        <v>16</v>
      </c>
      <c r="W562" t="s">
        <v>140</v>
      </c>
      <c r="X562">
        <v>15346</v>
      </c>
      <c r="Y562" t="s">
        <v>1</v>
      </c>
      <c r="Z562" t="s">
        <v>2377</v>
      </c>
      <c r="AA562" t="s">
        <v>151</v>
      </c>
      <c r="AB562" s="12" t="s">
        <v>2378</v>
      </c>
      <c r="AC562" t="s">
        <v>424</v>
      </c>
      <c r="AD562" s="5">
        <v>9.9999999999999998E-17</v>
      </c>
      <c r="AE562" t="s">
        <v>5</v>
      </c>
      <c r="AF562">
        <v>1</v>
      </c>
      <c r="AG562" t="s">
        <v>4</v>
      </c>
      <c r="AH562">
        <v>0</v>
      </c>
    </row>
    <row r="563" spans="1:34" x14ac:dyDescent="0.25">
      <c r="A563" t="str">
        <f t="shared" si="8"/>
        <v>feynman_III_17_37_16850</v>
      </c>
      <c r="B563" t="s">
        <v>66</v>
      </c>
      <c r="C563" t="s">
        <v>143</v>
      </c>
      <c r="D563">
        <v>3600</v>
      </c>
      <c r="E563" t="s">
        <v>144</v>
      </c>
      <c r="F563">
        <v>1000000</v>
      </c>
      <c r="G563" t="s">
        <v>145</v>
      </c>
      <c r="H563">
        <v>16850</v>
      </c>
      <c r="I563" t="s">
        <v>146</v>
      </c>
      <c r="J563">
        <v>1E-3</v>
      </c>
      <c r="K563" t="s">
        <v>3</v>
      </c>
      <c r="L563">
        <v>1</v>
      </c>
      <c r="M563" t="s">
        <v>2</v>
      </c>
      <c r="N563">
        <v>0</v>
      </c>
      <c r="O563" t="s">
        <v>6</v>
      </c>
      <c r="P563">
        <v>8</v>
      </c>
      <c r="Q563" t="s">
        <v>0</v>
      </c>
      <c r="R563">
        <v>23.5</v>
      </c>
      <c r="S563" t="s">
        <v>141</v>
      </c>
      <c r="T563">
        <v>1</v>
      </c>
      <c r="U563" t="s">
        <v>142</v>
      </c>
      <c r="V563">
        <v>7</v>
      </c>
      <c r="W563" t="s">
        <v>140</v>
      </c>
      <c r="X563">
        <v>4509</v>
      </c>
      <c r="Y563" t="s">
        <v>1</v>
      </c>
      <c r="Z563" t="s">
        <v>2374</v>
      </c>
      <c r="AA563" t="s">
        <v>151</v>
      </c>
      <c r="AB563" s="12" t="s">
        <v>2296</v>
      </c>
      <c r="AC563" t="s">
        <v>424</v>
      </c>
      <c r="AD563" s="5">
        <v>9.9999999999999998E-17</v>
      </c>
      <c r="AE563" t="s">
        <v>5</v>
      </c>
      <c r="AF563">
        <v>1</v>
      </c>
      <c r="AG563" t="s">
        <v>4</v>
      </c>
      <c r="AH563">
        <v>0</v>
      </c>
    </row>
    <row r="564" spans="1:34" x14ac:dyDescent="0.25">
      <c r="A564" t="str">
        <f t="shared" si="8"/>
        <v>feynman_I_44_4_29910</v>
      </c>
      <c r="B564" t="s">
        <v>118</v>
      </c>
      <c r="C564" t="s">
        <v>143</v>
      </c>
      <c r="D564">
        <v>3600</v>
      </c>
      <c r="E564" t="s">
        <v>144</v>
      </c>
      <c r="F564">
        <v>1000000</v>
      </c>
      <c r="G564" t="s">
        <v>145</v>
      </c>
      <c r="H564">
        <v>29910</v>
      </c>
      <c r="I564" t="s">
        <v>146</v>
      </c>
      <c r="J564">
        <v>1E-3</v>
      </c>
      <c r="K564" t="s">
        <v>3</v>
      </c>
      <c r="L564">
        <v>1</v>
      </c>
      <c r="M564" t="s">
        <v>2</v>
      </c>
      <c r="N564">
        <v>0</v>
      </c>
      <c r="O564" t="s">
        <v>6</v>
      </c>
      <c r="P564">
        <v>11</v>
      </c>
      <c r="Q564" t="s">
        <v>0</v>
      </c>
      <c r="R564">
        <v>27.2</v>
      </c>
      <c r="S564" t="s">
        <v>141</v>
      </c>
      <c r="T564">
        <v>1</v>
      </c>
      <c r="U564" t="s">
        <v>142</v>
      </c>
      <c r="V564">
        <v>7</v>
      </c>
      <c r="W564" t="s">
        <v>140</v>
      </c>
      <c r="X564">
        <v>5683</v>
      </c>
      <c r="Y564" t="s">
        <v>1</v>
      </c>
      <c r="Z564" t="s">
        <v>163</v>
      </c>
      <c r="AA564" t="s">
        <v>151</v>
      </c>
      <c r="AB564" s="12" t="s">
        <v>3444</v>
      </c>
      <c r="AC564" t="s">
        <v>424</v>
      </c>
      <c r="AD564" s="5">
        <v>9.9999999999999998E-17</v>
      </c>
      <c r="AE564" t="s">
        <v>5</v>
      </c>
      <c r="AF564">
        <v>1</v>
      </c>
      <c r="AG564" t="s">
        <v>4</v>
      </c>
      <c r="AH564">
        <v>0</v>
      </c>
    </row>
    <row r="565" spans="1:34" x14ac:dyDescent="0.25">
      <c r="A565" t="str">
        <f t="shared" si="8"/>
        <v>feynman_test_3_5390</v>
      </c>
      <c r="B565" t="s">
        <v>75</v>
      </c>
      <c r="C565" t="s">
        <v>143</v>
      </c>
      <c r="D565">
        <v>3600</v>
      </c>
      <c r="E565" t="s">
        <v>144</v>
      </c>
      <c r="F565">
        <v>1000000</v>
      </c>
      <c r="G565" t="s">
        <v>145</v>
      </c>
      <c r="H565">
        <v>5390</v>
      </c>
      <c r="I565" t="s">
        <v>146</v>
      </c>
      <c r="J565">
        <v>1E-3</v>
      </c>
      <c r="K565" t="s">
        <v>3</v>
      </c>
      <c r="L565">
        <v>0.99997139999999995</v>
      </c>
      <c r="M565" t="s">
        <v>2</v>
      </c>
      <c r="N565">
        <v>9.8373000000000002E-3</v>
      </c>
      <c r="O565" t="s">
        <v>6</v>
      </c>
      <c r="P565">
        <v>27</v>
      </c>
      <c r="Q565" t="s">
        <v>0</v>
      </c>
      <c r="R565">
        <v>3600.7</v>
      </c>
      <c r="S565" t="s">
        <v>141</v>
      </c>
      <c r="T565">
        <v>10</v>
      </c>
      <c r="U565" t="s">
        <v>142</v>
      </c>
      <c r="V565">
        <v>275</v>
      </c>
      <c r="W565" t="s">
        <v>140</v>
      </c>
      <c r="X565">
        <v>486144</v>
      </c>
      <c r="Y565" t="s">
        <v>1</v>
      </c>
      <c r="Z565" t="s">
        <v>2838</v>
      </c>
      <c r="AA565" t="s">
        <v>151</v>
      </c>
      <c r="AB565" s="12" t="s">
        <v>2839</v>
      </c>
      <c r="AC565" t="s">
        <v>424</v>
      </c>
      <c r="AD565" s="5">
        <v>9.9999999999999998E-17</v>
      </c>
      <c r="AE565" t="s">
        <v>5</v>
      </c>
      <c r="AF565">
        <v>0.99996985000000005</v>
      </c>
      <c r="AG565" t="s">
        <v>4</v>
      </c>
      <c r="AH565">
        <v>1.012537E-2</v>
      </c>
    </row>
    <row r="566" spans="1:34" x14ac:dyDescent="0.25">
      <c r="A566" t="str">
        <f t="shared" si="8"/>
        <v>feynman_III_12_43_16850</v>
      </c>
      <c r="B566" t="s">
        <v>22</v>
      </c>
      <c r="C566" t="s">
        <v>143</v>
      </c>
      <c r="D566">
        <v>3600</v>
      </c>
      <c r="E566" t="s">
        <v>144</v>
      </c>
      <c r="F566">
        <v>1000000</v>
      </c>
      <c r="G566" t="s">
        <v>145</v>
      </c>
      <c r="H566">
        <v>16850</v>
      </c>
      <c r="I566" t="s">
        <v>146</v>
      </c>
      <c r="J566">
        <v>1E-3</v>
      </c>
      <c r="K566" t="s">
        <v>3</v>
      </c>
      <c r="L566">
        <v>1</v>
      </c>
      <c r="M566" t="s">
        <v>2</v>
      </c>
      <c r="N566">
        <v>0</v>
      </c>
      <c r="O566" t="s">
        <v>6</v>
      </c>
      <c r="P566">
        <v>4</v>
      </c>
      <c r="Q566" t="s">
        <v>0</v>
      </c>
      <c r="R566">
        <v>2.2999999999999998</v>
      </c>
      <c r="S566" t="s">
        <v>141</v>
      </c>
      <c r="T566">
        <v>1</v>
      </c>
      <c r="U566" t="s">
        <v>142</v>
      </c>
      <c r="V566">
        <v>2</v>
      </c>
      <c r="W566" t="s">
        <v>140</v>
      </c>
      <c r="X566">
        <v>520</v>
      </c>
      <c r="Y566" t="s">
        <v>1</v>
      </c>
      <c r="Z566" t="s">
        <v>2336</v>
      </c>
      <c r="AA566" t="s">
        <v>151</v>
      </c>
      <c r="AB566" s="12" t="s">
        <v>2337</v>
      </c>
      <c r="AC566" t="s">
        <v>424</v>
      </c>
      <c r="AD566" s="5">
        <v>9.9999999999999998E-17</v>
      </c>
      <c r="AE566" t="s">
        <v>5</v>
      </c>
      <c r="AF566">
        <v>1</v>
      </c>
      <c r="AG566" t="s">
        <v>4</v>
      </c>
      <c r="AH566">
        <v>2.9999999999999997E-8</v>
      </c>
    </row>
    <row r="567" spans="1:34" x14ac:dyDescent="0.25">
      <c r="A567" t="str">
        <f t="shared" si="8"/>
        <v>feynman_I_43_31_16850</v>
      </c>
      <c r="B567" t="s">
        <v>61</v>
      </c>
      <c r="C567" t="s">
        <v>143</v>
      </c>
      <c r="D567">
        <v>3600</v>
      </c>
      <c r="E567" t="s">
        <v>144</v>
      </c>
      <c r="F567">
        <v>1000000</v>
      </c>
      <c r="G567" t="s">
        <v>145</v>
      </c>
      <c r="H567">
        <v>16850</v>
      </c>
      <c r="I567" t="s">
        <v>146</v>
      </c>
      <c r="J567">
        <v>1E-3</v>
      </c>
      <c r="K567" t="s">
        <v>3</v>
      </c>
      <c r="L567">
        <v>1</v>
      </c>
      <c r="M567" t="s">
        <v>2</v>
      </c>
      <c r="N567">
        <v>0</v>
      </c>
      <c r="O567" t="s">
        <v>6</v>
      </c>
      <c r="P567">
        <v>4</v>
      </c>
      <c r="Q567" t="s">
        <v>0</v>
      </c>
      <c r="R567">
        <v>6.2</v>
      </c>
      <c r="S567" t="s">
        <v>141</v>
      </c>
      <c r="T567">
        <v>1</v>
      </c>
      <c r="U567" t="s">
        <v>142</v>
      </c>
      <c r="V567">
        <v>3</v>
      </c>
      <c r="W567" t="s">
        <v>140</v>
      </c>
      <c r="X567">
        <v>1301</v>
      </c>
      <c r="Y567" t="s">
        <v>1</v>
      </c>
      <c r="Z567" t="s">
        <v>2341</v>
      </c>
      <c r="AA567" t="s">
        <v>151</v>
      </c>
      <c r="AB567" s="12" t="s">
        <v>409</v>
      </c>
      <c r="AC567" t="s">
        <v>424</v>
      </c>
      <c r="AD567" s="5">
        <v>9.9999999999999998E-17</v>
      </c>
      <c r="AE567" t="s">
        <v>5</v>
      </c>
      <c r="AF567">
        <v>1</v>
      </c>
      <c r="AG567" t="s">
        <v>4</v>
      </c>
      <c r="AH567">
        <v>0</v>
      </c>
    </row>
    <row r="568" spans="1:34" x14ac:dyDescent="0.25">
      <c r="A568" t="str">
        <f t="shared" si="8"/>
        <v>feynman_II_38_14_16850</v>
      </c>
      <c r="B568" t="s">
        <v>29</v>
      </c>
      <c r="C568" t="s">
        <v>143</v>
      </c>
      <c r="D568">
        <v>3600</v>
      </c>
      <c r="E568" t="s">
        <v>144</v>
      </c>
      <c r="F568">
        <v>1000000</v>
      </c>
      <c r="G568" t="s">
        <v>145</v>
      </c>
      <c r="H568">
        <v>16850</v>
      </c>
      <c r="I568" t="s">
        <v>146</v>
      </c>
      <c r="J568">
        <v>1E-3</v>
      </c>
      <c r="K568" t="s">
        <v>3</v>
      </c>
      <c r="L568">
        <v>1</v>
      </c>
      <c r="M568" t="s">
        <v>2</v>
      </c>
      <c r="N568">
        <v>0</v>
      </c>
      <c r="O568" t="s">
        <v>6</v>
      </c>
      <c r="P568">
        <v>10</v>
      </c>
      <c r="Q568" t="s">
        <v>0</v>
      </c>
      <c r="R568">
        <v>7.2</v>
      </c>
      <c r="S568" t="s">
        <v>141</v>
      </c>
      <c r="T568">
        <v>1</v>
      </c>
      <c r="U568" t="s">
        <v>142</v>
      </c>
      <c r="V568">
        <v>3</v>
      </c>
      <c r="W568" t="s">
        <v>140</v>
      </c>
      <c r="X568">
        <v>1506</v>
      </c>
      <c r="Y568" t="s">
        <v>1</v>
      </c>
      <c r="Z568" t="s">
        <v>157</v>
      </c>
      <c r="AA568" t="s">
        <v>151</v>
      </c>
      <c r="AB568" s="12" t="s">
        <v>3432</v>
      </c>
      <c r="AC568" t="s">
        <v>424</v>
      </c>
      <c r="AD568" s="5">
        <v>9.9999999999999998E-17</v>
      </c>
      <c r="AE568" t="s">
        <v>5</v>
      </c>
      <c r="AF568">
        <v>1</v>
      </c>
      <c r="AG568" t="s">
        <v>4</v>
      </c>
      <c r="AH568">
        <v>0</v>
      </c>
    </row>
    <row r="569" spans="1:34" x14ac:dyDescent="0.25">
      <c r="A569" t="str">
        <f t="shared" si="8"/>
        <v>feynman_I_12_4_16850</v>
      </c>
      <c r="B569" t="s">
        <v>72</v>
      </c>
      <c r="C569" t="s">
        <v>143</v>
      </c>
      <c r="D569">
        <v>3600</v>
      </c>
      <c r="E569" t="s">
        <v>144</v>
      </c>
      <c r="F569">
        <v>1000000</v>
      </c>
      <c r="G569" t="s">
        <v>145</v>
      </c>
      <c r="H569">
        <v>16850</v>
      </c>
      <c r="I569" t="s">
        <v>146</v>
      </c>
      <c r="J569">
        <v>1E-3</v>
      </c>
      <c r="K569" t="s">
        <v>3</v>
      </c>
      <c r="L569">
        <v>1</v>
      </c>
      <c r="M569" t="s">
        <v>2</v>
      </c>
      <c r="N569">
        <v>0</v>
      </c>
      <c r="O569" t="s">
        <v>6</v>
      </c>
      <c r="P569">
        <v>9</v>
      </c>
      <c r="Q569" t="s">
        <v>0</v>
      </c>
      <c r="R569">
        <v>17.3</v>
      </c>
      <c r="S569" t="s">
        <v>141</v>
      </c>
      <c r="T569">
        <v>1</v>
      </c>
      <c r="U569" t="s">
        <v>142</v>
      </c>
      <c r="V569">
        <v>4</v>
      </c>
      <c r="W569" t="s">
        <v>140</v>
      </c>
      <c r="X569">
        <v>3356</v>
      </c>
      <c r="Y569" t="s">
        <v>1</v>
      </c>
      <c r="Z569" t="s">
        <v>2359</v>
      </c>
      <c r="AA569" t="s">
        <v>151</v>
      </c>
      <c r="AB569" s="12" t="s">
        <v>2360</v>
      </c>
      <c r="AC569" t="s">
        <v>424</v>
      </c>
      <c r="AD569" s="5">
        <v>9.9999999999999998E-17</v>
      </c>
      <c r="AE569" t="s">
        <v>5</v>
      </c>
      <c r="AF569">
        <v>1</v>
      </c>
      <c r="AG569" t="s">
        <v>4</v>
      </c>
      <c r="AH569">
        <v>0</v>
      </c>
    </row>
    <row r="570" spans="1:34" x14ac:dyDescent="0.25">
      <c r="A570" t="str">
        <f t="shared" si="8"/>
        <v>feynman_I_27_6_16850</v>
      </c>
      <c r="B570" t="s">
        <v>49</v>
      </c>
      <c r="C570" t="s">
        <v>143</v>
      </c>
      <c r="D570">
        <v>3600</v>
      </c>
      <c r="E570" t="s">
        <v>144</v>
      </c>
      <c r="F570">
        <v>1000000</v>
      </c>
      <c r="G570" t="s">
        <v>145</v>
      </c>
      <c r="H570">
        <v>16850</v>
      </c>
      <c r="I570" t="s">
        <v>146</v>
      </c>
      <c r="J570">
        <v>1E-3</v>
      </c>
      <c r="K570" t="s">
        <v>3</v>
      </c>
      <c r="L570">
        <v>1</v>
      </c>
      <c r="M570" t="s">
        <v>2</v>
      </c>
      <c r="N570">
        <v>0</v>
      </c>
      <c r="O570" t="s">
        <v>6</v>
      </c>
      <c r="P570">
        <v>11</v>
      </c>
      <c r="Q570" t="s">
        <v>0</v>
      </c>
      <c r="R570">
        <v>24.3</v>
      </c>
      <c r="S570" t="s">
        <v>141</v>
      </c>
      <c r="T570">
        <v>1</v>
      </c>
      <c r="U570" t="s">
        <v>142</v>
      </c>
      <c r="V570">
        <v>5</v>
      </c>
      <c r="W570" t="s">
        <v>140</v>
      </c>
      <c r="X570">
        <v>4505</v>
      </c>
      <c r="Y570" t="s">
        <v>1</v>
      </c>
      <c r="Z570" t="s">
        <v>2368</v>
      </c>
      <c r="AA570" t="s">
        <v>151</v>
      </c>
      <c r="AB570" s="12" t="s">
        <v>2292</v>
      </c>
      <c r="AC570" t="s">
        <v>424</v>
      </c>
      <c r="AD570" s="5">
        <v>9.9999999999999998E-17</v>
      </c>
      <c r="AE570" t="s">
        <v>5</v>
      </c>
      <c r="AF570">
        <v>1</v>
      </c>
      <c r="AG570" t="s">
        <v>4</v>
      </c>
      <c r="AH570">
        <v>0</v>
      </c>
    </row>
    <row r="571" spans="1:34" x14ac:dyDescent="0.25">
      <c r="A571" t="str">
        <f t="shared" si="8"/>
        <v>feynman_II_24_17_5390</v>
      </c>
      <c r="B571" t="s">
        <v>38</v>
      </c>
      <c r="C571" t="s">
        <v>143</v>
      </c>
      <c r="D571">
        <v>3600</v>
      </c>
      <c r="E571" t="s">
        <v>144</v>
      </c>
      <c r="F571">
        <v>1000000</v>
      </c>
      <c r="G571" t="s">
        <v>145</v>
      </c>
      <c r="H571">
        <v>5390</v>
      </c>
      <c r="I571" t="s">
        <v>146</v>
      </c>
      <c r="J571">
        <v>1E-3</v>
      </c>
      <c r="K571" t="s">
        <v>3</v>
      </c>
      <c r="L571">
        <v>0.99997100000000005</v>
      </c>
      <c r="M571" t="s">
        <v>2</v>
      </c>
      <c r="N571">
        <v>4.6420000000000003E-3</v>
      </c>
      <c r="O571" t="s">
        <v>6</v>
      </c>
      <c r="P571">
        <v>17</v>
      </c>
      <c r="Q571" t="s">
        <v>0</v>
      </c>
      <c r="R571">
        <v>3600.5</v>
      </c>
      <c r="S571" t="s">
        <v>141</v>
      </c>
      <c r="T571">
        <v>4</v>
      </c>
      <c r="U571" t="s">
        <v>142</v>
      </c>
      <c r="V571">
        <v>530</v>
      </c>
      <c r="W571" t="s">
        <v>140</v>
      </c>
      <c r="X571">
        <v>614316</v>
      </c>
      <c r="Y571" t="s">
        <v>1</v>
      </c>
      <c r="Z571" t="s">
        <v>2840</v>
      </c>
      <c r="AA571" t="s">
        <v>151</v>
      </c>
      <c r="AB571" s="12" t="s">
        <v>2841</v>
      </c>
      <c r="AC571" t="s">
        <v>424</v>
      </c>
      <c r="AD571" s="5">
        <v>9.9999999999999998E-17</v>
      </c>
      <c r="AE571" t="s">
        <v>5</v>
      </c>
      <c r="AF571">
        <v>0.99997170000000002</v>
      </c>
      <c r="AG571" t="s">
        <v>4</v>
      </c>
      <c r="AH571">
        <v>4.5583999999999998E-3</v>
      </c>
    </row>
    <row r="572" spans="1:34" x14ac:dyDescent="0.25">
      <c r="A572" t="str">
        <f t="shared" si="8"/>
        <v>feynman_I_34_27_16850</v>
      </c>
      <c r="B572" t="s">
        <v>23</v>
      </c>
      <c r="C572" t="s">
        <v>143</v>
      </c>
      <c r="D572">
        <v>3600</v>
      </c>
      <c r="E572" t="s">
        <v>144</v>
      </c>
      <c r="F572">
        <v>1000000</v>
      </c>
      <c r="G572" t="s">
        <v>145</v>
      </c>
      <c r="H572">
        <v>16850</v>
      </c>
      <c r="I572" t="s">
        <v>146</v>
      </c>
      <c r="J572">
        <v>1E-3</v>
      </c>
      <c r="K572" t="s">
        <v>3</v>
      </c>
      <c r="L572">
        <v>1</v>
      </c>
      <c r="M572" t="s">
        <v>2</v>
      </c>
      <c r="N572">
        <v>0</v>
      </c>
      <c r="O572" t="s">
        <v>6</v>
      </c>
      <c r="P572">
        <v>4</v>
      </c>
      <c r="Q572" t="s">
        <v>0</v>
      </c>
      <c r="R572">
        <v>2.2999999999999998</v>
      </c>
      <c r="S572" t="s">
        <v>141</v>
      </c>
      <c r="T572">
        <v>1</v>
      </c>
      <c r="U572" t="s">
        <v>142</v>
      </c>
      <c r="V572">
        <v>2</v>
      </c>
      <c r="W572" t="s">
        <v>140</v>
      </c>
      <c r="X572">
        <v>520</v>
      </c>
      <c r="Y572" t="s">
        <v>1</v>
      </c>
      <c r="Z572" t="s">
        <v>2336</v>
      </c>
      <c r="AA572" t="s">
        <v>151</v>
      </c>
      <c r="AB572" s="12" t="s">
        <v>2337</v>
      </c>
      <c r="AC572" t="s">
        <v>424</v>
      </c>
      <c r="AD572" s="5">
        <v>9.9999999999999998E-17</v>
      </c>
      <c r="AE572" t="s">
        <v>5</v>
      </c>
      <c r="AF572">
        <v>1</v>
      </c>
      <c r="AG572" t="s">
        <v>4</v>
      </c>
      <c r="AH572">
        <v>2.9999999999999997E-8</v>
      </c>
    </row>
    <row r="573" spans="1:34" x14ac:dyDescent="0.25">
      <c r="A573" t="str">
        <f t="shared" si="8"/>
        <v>feynman_II_27_18_16850</v>
      </c>
      <c r="B573" t="s">
        <v>32</v>
      </c>
      <c r="C573" t="s">
        <v>143</v>
      </c>
      <c r="D573">
        <v>3600</v>
      </c>
      <c r="E573" t="s">
        <v>144</v>
      </c>
      <c r="F573">
        <v>1000000</v>
      </c>
      <c r="G573" t="s">
        <v>145</v>
      </c>
      <c r="H573">
        <v>16850</v>
      </c>
      <c r="I573" t="s">
        <v>146</v>
      </c>
      <c r="J573">
        <v>1E-3</v>
      </c>
      <c r="K573" t="s">
        <v>3</v>
      </c>
      <c r="L573">
        <v>1</v>
      </c>
      <c r="M573" t="s">
        <v>2</v>
      </c>
      <c r="N573">
        <v>0</v>
      </c>
      <c r="O573" t="s">
        <v>6</v>
      </c>
      <c r="P573">
        <v>5</v>
      </c>
      <c r="Q573" t="s">
        <v>0</v>
      </c>
      <c r="R573">
        <v>6.8</v>
      </c>
      <c r="S573" t="s">
        <v>141</v>
      </c>
      <c r="T573">
        <v>1</v>
      </c>
      <c r="U573" t="s">
        <v>142</v>
      </c>
      <c r="V573">
        <v>3</v>
      </c>
      <c r="W573" t="s">
        <v>140</v>
      </c>
      <c r="X573">
        <v>1426</v>
      </c>
      <c r="Y573" t="s">
        <v>1</v>
      </c>
      <c r="Z573" t="s">
        <v>2340</v>
      </c>
      <c r="AA573" t="s">
        <v>151</v>
      </c>
      <c r="AB573" s="12" t="s">
        <v>408</v>
      </c>
      <c r="AC573" t="s">
        <v>424</v>
      </c>
      <c r="AD573" s="5">
        <v>9.9999999999999998E-17</v>
      </c>
      <c r="AE573" t="s">
        <v>5</v>
      </c>
      <c r="AF573">
        <v>1</v>
      </c>
      <c r="AG573" t="s">
        <v>4</v>
      </c>
      <c r="AH573">
        <v>0</v>
      </c>
    </row>
    <row r="574" spans="1:34" x14ac:dyDescent="0.25">
      <c r="A574" t="str">
        <f t="shared" si="8"/>
        <v>feynman_II_37_1_16850</v>
      </c>
      <c r="B574" t="s">
        <v>64</v>
      </c>
      <c r="C574" t="s">
        <v>143</v>
      </c>
      <c r="D574">
        <v>3600</v>
      </c>
      <c r="E574" t="s">
        <v>144</v>
      </c>
      <c r="F574">
        <v>1000000</v>
      </c>
      <c r="G574" t="s">
        <v>145</v>
      </c>
      <c r="H574">
        <v>16850</v>
      </c>
      <c r="I574" t="s">
        <v>146</v>
      </c>
      <c r="J574">
        <v>1E-3</v>
      </c>
      <c r="K574" t="s">
        <v>3</v>
      </c>
      <c r="L574">
        <v>1</v>
      </c>
      <c r="M574" t="s">
        <v>2</v>
      </c>
      <c r="N574">
        <v>0</v>
      </c>
      <c r="O574" t="s">
        <v>6</v>
      </c>
      <c r="P574">
        <v>6</v>
      </c>
      <c r="Q574" t="s">
        <v>0</v>
      </c>
      <c r="R574">
        <v>10.3</v>
      </c>
      <c r="S574" t="s">
        <v>141</v>
      </c>
      <c r="T574">
        <v>1</v>
      </c>
      <c r="U574" t="s">
        <v>142</v>
      </c>
      <c r="V574">
        <v>4</v>
      </c>
      <c r="W574" t="s">
        <v>140</v>
      </c>
      <c r="X574">
        <v>2172</v>
      </c>
      <c r="Y574" t="s">
        <v>1</v>
      </c>
      <c r="Z574" t="s">
        <v>2355</v>
      </c>
      <c r="AA574" t="s">
        <v>151</v>
      </c>
      <c r="AB574" s="12" t="s">
        <v>2290</v>
      </c>
      <c r="AC574" t="s">
        <v>424</v>
      </c>
      <c r="AD574" s="5">
        <v>9.9999999999999998E-17</v>
      </c>
      <c r="AE574" t="s">
        <v>5</v>
      </c>
      <c r="AF574">
        <v>1</v>
      </c>
      <c r="AG574" t="s">
        <v>4</v>
      </c>
      <c r="AH574">
        <v>0</v>
      </c>
    </row>
    <row r="575" spans="1:34" x14ac:dyDescent="0.25">
      <c r="A575" t="str">
        <f t="shared" si="8"/>
        <v>feynman_II_10_9_16850</v>
      </c>
      <c r="B575" t="s">
        <v>57</v>
      </c>
      <c r="C575" t="s">
        <v>143</v>
      </c>
      <c r="D575">
        <v>3600</v>
      </c>
      <c r="E575" t="s">
        <v>144</v>
      </c>
      <c r="F575">
        <v>1000000</v>
      </c>
      <c r="G575" t="s">
        <v>145</v>
      </c>
      <c r="H575">
        <v>16850</v>
      </c>
      <c r="I575" t="s">
        <v>146</v>
      </c>
      <c r="J575">
        <v>1E-3</v>
      </c>
      <c r="K575" t="s">
        <v>3</v>
      </c>
      <c r="L575">
        <v>1</v>
      </c>
      <c r="M575" t="s">
        <v>2</v>
      </c>
      <c r="N575">
        <v>0</v>
      </c>
      <c r="O575" t="s">
        <v>6</v>
      </c>
      <c r="P575">
        <v>13</v>
      </c>
      <c r="Q575" t="s">
        <v>0</v>
      </c>
      <c r="R575">
        <v>14.3</v>
      </c>
      <c r="S575" t="s">
        <v>141</v>
      </c>
      <c r="T575">
        <v>1</v>
      </c>
      <c r="U575" t="s">
        <v>142</v>
      </c>
      <c r="V575">
        <v>4</v>
      </c>
      <c r="W575" t="s">
        <v>140</v>
      </c>
      <c r="X575">
        <v>2885</v>
      </c>
      <c r="Y575" t="s">
        <v>1</v>
      </c>
      <c r="Z575" t="s">
        <v>160</v>
      </c>
      <c r="AA575" t="s">
        <v>151</v>
      </c>
      <c r="AB575" s="12" t="s">
        <v>3434</v>
      </c>
      <c r="AC575" t="s">
        <v>424</v>
      </c>
      <c r="AD575" s="5">
        <v>9.9999999999999998E-17</v>
      </c>
      <c r="AE575" t="s">
        <v>5</v>
      </c>
      <c r="AF575">
        <v>1</v>
      </c>
      <c r="AG575" t="s">
        <v>4</v>
      </c>
      <c r="AH575">
        <v>0</v>
      </c>
    </row>
    <row r="576" spans="1:34" x14ac:dyDescent="0.25">
      <c r="A576" t="str">
        <f t="shared" si="8"/>
        <v>feynman_III_15_12_16850</v>
      </c>
      <c r="B576" t="s">
        <v>56</v>
      </c>
      <c r="C576" t="s">
        <v>143</v>
      </c>
      <c r="D576">
        <v>3600</v>
      </c>
      <c r="E576" t="s">
        <v>144</v>
      </c>
      <c r="F576">
        <v>1000000</v>
      </c>
      <c r="G576" t="s">
        <v>145</v>
      </c>
      <c r="H576">
        <v>16850</v>
      </c>
      <c r="I576" t="s">
        <v>146</v>
      </c>
      <c r="J576">
        <v>1E-3</v>
      </c>
      <c r="K576" t="s">
        <v>3</v>
      </c>
      <c r="L576">
        <v>1</v>
      </c>
      <c r="M576" t="s">
        <v>2</v>
      </c>
      <c r="N576">
        <v>0</v>
      </c>
      <c r="O576" t="s">
        <v>6</v>
      </c>
      <c r="P576">
        <v>10</v>
      </c>
      <c r="Q576" t="s">
        <v>0</v>
      </c>
      <c r="R576">
        <v>602.79999999999995</v>
      </c>
      <c r="S576" t="s">
        <v>141</v>
      </c>
      <c r="T576">
        <v>5</v>
      </c>
      <c r="U576" t="s">
        <v>142</v>
      </c>
      <c r="V576">
        <v>93</v>
      </c>
      <c r="W576" t="s">
        <v>140</v>
      </c>
      <c r="X576">
        <v>102623</v>
      </c>
      <c r="Y576" t="s">
        <v>1</v>
      </c>
      <c r="Z576" t="s">
        <v>2387</v>
      </c>
      <c r="AA576" t="s">
        <v>151</v>
      </c>
      <c r="AB576" s="12" t="s">
        <v>2314</v>
      </c>
      <c r="AC576" t="s">
        <v>424</v>
      </c>
      <c r="AD576" s="5">
        <v>9.9999999999999998E-17</v>
      </c>
      <c r="AE576" t="s">
        <v>5</v>
      </c>
      <c r="AF576">
        <v>1</v>
      </c>
      <c r="AG576" t="s">
        <v>4</v>
      </c>
      <c r="AH576">
        <v>0</v>
      </c>
    </row>
    <row r="577" spans="1:34" x14ac:dyDescent="0.25">
      <c r="A577" t="str">
        <f t="shared" si="8"/>
        <v>feynman_test_18_16850</v>
      </c>
      <c r="B577" t="s">
        <v>112</v>
      </c>
      <c r="C577" t="s">
        <v>143</v>
      </c>
      <c r="D577">
        <v>3600</v>
      </c>
      <c r="E577" t="s">
        <v>144</v>
      </c>
      <c r="F577">
        <v>1000000</v>
      </c>
      <c r="G577" t="s">
        <v>145</v>
      </c>
      <c r="H577">
        <v>16850</v>
      </c>
      <c r="I577" t="s">
        <v>146</v>
      </c>
      <c r="J577">
        <v>1E-3</v>
      </c>
      <c r="K577" t="s">
        <v>3</v>
      </c>
      <c r="L577">
        <v>1</v>
      </c>
      <c r="M577" t="s">
        <v>2</v>
      </c>
      <c r="N577">
        <v>0</v>
      </c>
      <c r="O577" t="s">
        <v>6</v>
      </c>
      <c r="P577">
        <v>21</v>
      </c>
      <c r="Q577" t="s">
        <v>0</v>
      </c>
      <c r="R577">
        <v>101.4</v>
      </c>
      <c r="S577" t="s">
        <v>141</v>
      </c>
      <c r="T577">
        <v>1</v>
      </c>
      <c r="U577" t="s">
        <v>142</v>
      </c>
      <c r="V577">
        <v>8</v>
      </c>
      <c r="W577" t="s">
        <v>140</v>
      </c>
      <c r="X577">
        <v>15241</v>
      </c>
      <c r="Y577" t="s">
        <v>1</v>
      </c>
      <c r="Z577" t="s">
        <v>2394</v>
      </c>
      <c r="AA577" t="s">
        <v>151</v>
      </c>
      <c r="AB577" s="12" t="s">
        <v>2395</v>
      </c>
      <c r="AC577" t="s">
        <v>424</v>
      </c>
      <c r="AD577" s="5">
        <v>9.9999999999999998E-17</v>
      </c>
      <c r="AE577" t="s">
        <v>5</v>
      </c>
      <c r="AF577">
        <v>1</v>
      </c>
      <c r="AG577" t="s">
        <v>4</v>
      </c>
      <c r="AH577">
        <v>2E-8</v>
      </c>
    </row>
    <row r="578" spans="1:34" x14ac:dyDescent="0.25">
      <c r="A578" t="str">
        <f t="shared" ref="A578:A641" si="9">B578&amp;"_"&amp;H578</f>
        <v>strogatz_predprey1_29910</v>
      </c>
      <c r="B578" t="s">
        <v>20</v>
      </c>
      <c r="C578" t="s">
        <v>143</v>
      </c>
      <c r="D578">
        <v>3600</v>
      </c>
      <c r="E578" t="s">
        <v>144</v>
      </c>
      <c r="F578">
        <v>1000000</v>
      </c>
      <c r="G578" t="s">
        <v>145</v>
      </c>
      <c r="H578">
        <v>29910</v>
      </c>
      <c r="I578" t="s">
        <v>146</v>
      </c>
      <c r="J578">
        <v>1E-3</v>
      </c>
      <c r="K578" t="s">
        <v>3</v>
      </c>
      <c r="L578">
        <v>1</v>
      </c>
      <c r="M578" t="s">
        <v>2</v>
      </c>
      <c r="N578">
        <v>0</v>
      </c>
      <c r="O578" t="s">
        <v>6</v>
      </c>
      <c r="P578">
        <v>19</v>
      </c>
      <c r="Q578" t="s">
        <v>0</v>
      </c>
      <c r="R578">
        <v>846.3</v>
      </c>
      <c r="S578" t="s">
        <v>141</v>
      </c>
      <c r="T578">
        <v>12</v>
      </c>
      <c r="U578" t="s">
        <v>142</v>
      </c>
      <c r="V578">
        <v>162</v>
      </c>
      <c r="W578" t="s">
        <v>140</v>
      </c>
      <c r="X578">
        <v>296670</v>
      </c>
      <c r="Y578" t="s">
        <v>1</v>
      </c>
      <c r="Z578" t="s">
        <v>2423</v>
      </c>
      <c r="AA578" t="s">
        <v>151</v>
      </c>
      <c r="AB578" s="12" t="s">
        <v>2307</v>
      </c>
      <c r="AC578" t="s">
        <v>424</v>
      </c>
      <c r="AD578" s="5">
        <v>9.9999999999999998E-17</v>
      </c>
      <c r="AE578" t="s">
        <v>5</v>
      </c>
      <c r="AF578">
        <v>1</v>
      </c>
      <c r="AG578" t="s">
        <v>4</v>
      </c>
      <c r="AH578">
        <v>0</v>
      </c>
    </row>
    <row r="579" spans="1:34" x14ac:dyDescent="0.25">
      <c r="A579" t="str">
        <f t="shared" si="9"/>
        <v>feynman_I_38_12_16850</v>
      </c>
      <c r="B579" t="s">
        <v>93</v>
      </c>
      <c r="C579" t="s">
        <v>143</v>
      </c>
      <c r="D579">
        <v>3600</v>
      </c>
      <c r="E579" t="s">
        <v>144</v>
      </c>
      <c r="F579">
        <v>1000000</v>
      </c>
      <c r="G579" t="s">
        <v>145</v>
      </c>
      <c r="H579">
        <v>16850</v>
      </c>
      <c r="I579" t="s">
        <v>146</v>
      </c>
      <c r="J579">
        <v>1E-3</v>
      </c>
      <c r="K579" t="s">
        <v>3</v>
      </c>
      <c r="L579">
        <v>1</v>
      </c>
      <c r="M579" t="s">
        <v>2</v>
      </c>
      <c r="N579">
        <v>0</v>
      </c>
      <c r="O579" t="s">
        <v>6</v>
      </c>
      <c r="P579">
        <v>12</v>
      </c>
      <c r="Q579" t="s">
        <v>0</v>
      </c>
      <c r="R579">
        <v>375.3</v>
      </c>
      <c r="S579" t="s">
        <v>141</v>
      </c>
      <c r="T579">
        <v>3</v>
      </c>
      <c r="U579" t="s">
        <v>142</v>
      </c>
      <c r="V579">
        <v>22</v>
      </c>
      <c r="W579" t="s">
        <v>140</v>
      </c>
      <c r="X579">
        <v>55312</v>
      </c>
      <c r="Y579" t="s">
        <v>1</v>
      </c>
      <c r="Z579" t="s">
        <v>2369</v>
      </c>
      <c r="AA579" t="s">
        <v>151</v>
      </c>
      <c r="AB579" s="12" t="s">
        <v>2370</v>
      </c>
      <c r="AC579" t="s">
        <v>424</v>
      </c>
      <c r="AD579" s="5">
        <v>9.9999999999999998E-17</v>
      </c>
      <c r="AE579" t="s">
        <v>5</v>
      </c>
      <c r="AF579">
        <v>1</v>
      </c>
      <c r="AG579" t="s">
        <v>4</v>
      </c>
      <c r="AH579">
        <v>2E-8</v>
      </c>
    </row>
    <row r="580" spans="1:34" x14ac:dyDescent="0.25">
      <c r="A580" t="str">
        <f t="shared" si="9"/>
        <v>feynman_II_15_4_16850</v>
      </c>
      <c r="B580" t="s">
        <v>59</v>
      </c>
      <c r="C580" t="s">
        <v>143</v>
      </c>
      <c r="D580">
        <v>3600</v>
      </c>
      <c r="E580" t="s">
        <v>144</v>
      </c>
      <c r="F580">
        <v>1000000</v>
      </c>
      <c r="G580" t="s">
        <v>145</v>
      </c>
      <c r="H580">
        <v>16850</v>
      </c>
      <c r="I580" t="s">
        <v>146</v>
      </c>
      <c r="J580">
        <v>1E-3</v>
      </c>
      <c r="K580" t="s">
        <v>3</v>
      </c>
      <c r="L580">
        <v>1</v>
      </c>
      <c r="M580" t="s">
        <v>2</v>
      </c>
      <c r="N580">
        <v>0</v>
      </c>
      <c r="O580" t="s">
        <v>6</v>
      </c>
      <c r="P580">
        <v>6</v>
      </c>
      <c r="Q580" t="s">
        <v>0</v>
      </c>
      <c r="R580">
        <v>13.7</v>
      </c>
      <c r="S580" t="s">
        <v>141</v>
      </c>
      <c r="T580">
        <v>1</v>
      </c>
      <c r="U580" t="s">
        <v>142</v>
      </c>
      <c r="V580">
        <v>6</v>
      </c>
      <c r="W580" t="s">
        <v>140</v>
      </c>
      <c r="X580">
        <v>2895</v>
      </c>
      <c r="Y580" t="s">
        <v>1</v>
      </c>
      <c r="Z580" t="s">
        <v>161</v>
      </c>
      <c r="AA580" t="s">
        <v>151</v>
      </c>
      <c r="AB580" s="12" t="s">
        <v>3436</v>
      </c>
      <c r="AC580" t="s">
        <v>424</v>
      </c>
      <c r="AD580" s="5">
        <v>9.9999999999999998E-17</v>
      </c>
      <c r="AE580" t="s">
        <v>5</v>
      </c>
      <c r="AF580">
        <v>1</v>
      </c>
      <c r="AG580" t="s">
        <v>4</v>
      </c>
      <c r="AH580">
        <v>0</v>
      </c>
    </row>
    <row r="581" spans="1:34" x14ac:dyDescent="0.25">
      <c r="A581" t="str">
        <f t="shared" si="9"/>
        <v>feynman_I_15_3x_16850</v>
      </c>
      <c r="B581" t="s">
        <v>82</v>
      </c>
      <c r="C581" t="s">
        <v>143</v>
      </c>
      <c r="D581">
        <v>3600</v>
      </c>
      <c r="E581" t="s">
        <v>144</v>
      </c>
      <c r="F581">
        <v>1000000</v>
      </c>
      <c r="G581" t="s">
        <v>145</v>
      </c>
      <c r="H581">
        <v>16850</v>
      </c>
      <c r="I581" t="s">
        <v>146</v>
      </c>
      <c r="J581">
        <v>1E-3</v>
      </c>
      <c r="K581" t="s">
        <v>3</v>
      </c>
      <c r="L581">
        <v>0.99970130000000001</v>
      </c>
      <c r="M581" t="s">
        <v>2</v>
      </c>
      <c r="N581">
        <v>2.7771000000000001E-2</v>
      </c>
      <c r="O581" t="s">
        <v>6</v>
      </c>
      <c r="P581">
        <v>19</v>
      </c>
      <c r="Q581" t="s">
        <v>0</v>
      </c>
      <c r="R581">
        <v>3601.1</v>
      </c>
      <c r="S581" t="s">
        <v>141</v>
      </c>
      <c r="T581">
        <v>6</v>
      </c>
      <c r="U581" t="s">
        <v>142</v>
      </c>
      <c r="V581">
        <v>272</v>
      </c>
      <c r="W581" t="s">
        <v>140</v>
      </c>
      <c r="X581">
        <v>502794</v>
      </c>
      <c r="Y581" t="s">
        <v>1</v>
      </c>
      <c r="Z581" t="s">
        <v>2842</v>
      </c>
      <c r="AA581" t="s">
        <v>151</v>
      </c>
      <c r="AB581" s="12" t="s">
        <v>3460</v>
      </c>
      <c r="AC581" t="s">
        <v>424</v>
      </c>
      <c r="AD581" s="5">
        <v>9.9999999999999998E-17</v>
      </c>
      <c r="AE581" t="s">
        <v>5</v>
      </c>
      <c r="AF581">
        <v>0.99967605999999998</v>
      </c>
      <c r="AG581" t="s">
        <v>4</v>
      </c>
      <c r="AH581">
        <v>2.8705390000000001E-2</v>
      </c>
    </row>
    <row r="582" spans="1:34" x14ac:dyDescent="0.25">
      <c r="A582" t="str">
        <f t="shared" si="9"/>
        <v>feynman_test_16_5390</v>
      </c>
      <c r="B582" t="s">
        <v>129</v>
      </c>
      <c r="C582" t="s">
        <v>143</v>
      </c>
      <c r="D582">
        <v>3600</v>
      </c>
      <c r="E582" t="s">
        <v>144</v>
      </c>
      <c r="F582">
        <v>1000000</v>
      </c>
      <c r="G582" t="s">
        <v>145</v>
      </c>
      <c r="H582">
        <v>5390</v>
      </c>
      <c r="I582" t="s">
        <v>146</v>
      </c>
      <c r="J582">
        <v>1E-3</v>
      </c>
      <c r="K582" t="s">
        <v>3</v>
      </c>
      <c r="L582">
        <v>0.99854730000000003</v>
      </c>
      <c r="M582" t="s">
        <v>2</v>
      </c>
      <c r="N582">
        <v>1.0870295000000001</v>
      </c>
      <c r="O582" t="s">
        <v>6</v>
      </c>
      <c r="P582">
        <v>86</v>
      </c>
      <c r="Q582" t="s">
        <v>0</v>
      </c>
      <c r="R582">
        <v>3603.8</v>
      </c>
      <c r="S582" t="s">
        <v>141</v>
      </c>
      <c r="T582">
        <v>5</v>
      </c>
      <c r="U582" t="s">
        <v>142</v>
      </c>
      <c r="V582">
        <v>56</v>
      </c>
      <c r="W582" t="s">
        <v>140</v>
      </c>
      <c r="X582">
        <v>330511</v>
      </c>
      <c r="Y582" t="s">
        <v>1</v>
      </c>
      <c r="Z582" t="s">
        <v>2843</v>
      </c>
      <c r="AA582" t="s">
        <v>151</v>
      </c>
      <c r="AB582" s="12" t="s">
        <v>2844</v>
      </c>
      <c r="AC582" t="s">
        <v>424</v>
      </c>
      <c r="AD582" s="5">
        <v>9.9999999999999998E-17</v>
      </c>
      <c r="AE582" t="s">
        <v>5</v>
      </c>
      <c r="AF582">
        <v>0.99843504999999999</v>
      </c>
      <c r="AG582" t="s">
        <v>4</v>
      </c>
      <c r="AH582">
        <v>1.13330701</v>
      </c>
    </row>
    <row r="583" spans="1:34" x14ac:dyDescent="0.25">
      <c r="A583" t="str">
        <f t="shared" si="9"/>
        <v>strogatz_shearflow1_5390</v>
      </c>
      <c r="B583" t="s">
        <v>12</v>
      </c>
      <c r="C583" t="s">
        <v>143</v>
      </c>
      <c r="D583">
        <v>3600</v>
      </c>
      <c r="E583" t="s">
        <v>144</v>
      </c>
      <c r="F583">
        <v>1000000</v>
      </c>
      <c r="G583" t="s">
        <v>145</v>
      </c>
      <c r="H583">
        <v>5390</v>
      </c>
      <c r="I583" t="s">
        <v>146</v>
      </c>
      <c r="J583">
        <v>1E-3</v>
      </c>
      <c r="K583" t="s">
        <v>3</v>
      </c>
      <c r="L583">
        <v>0.9647559</v>
      </c>
      <c r="M583" t="s">
        <v>2</v>
      </c>
      <c r="N583">
        <v>0.1086053</v>
      </c>
      <c r="O583" t="s">
        <v>6</v>
      </c>
      <c r="P583">
        <v>29</v>
      </c>
      <c r="Q583" t="s">
        <v>0</v>
      </c>
      <c r="R583">
        <v>2447.1</v>
      </c>
      <c r="S583" t="s">
        <v>141</v>
      </c>
      <c r="T583">
        <v>11</v>
      </c>
      <c r="U583" t="s">
        <v>142</v>
      </c>
      <c r="V583">
        <v>901</v>
      </c>
      <c r="W583" t="s">
        <v>140</v>
      </c>
      <c r="X583">
        <v>1000759</v>
      </c>
      <c r="Y583" t="s">
        <v>1</v>
      </c>
      <c r="Z583" t="s">
        <v>2845</v>
      </c>
      <c r="AA583" t="s">
        <v>151</v>
      </c>
      <c r="AB583" s="12" t="s">
        <v>2846</v>
      </c>
      <c r="AC583" t="s">
        <v>424</v>
      </c>
      <c r="AD583" s="5">
        <v>9.9999999999999998E-17</v>
      </c>
      <c r="AE583" t="s">
        <v>5</v>
      </c>
      <c r="AF583">
        <v>0.94010044000000004</v>
      </c>
      <c r="AG583" t="s">
        <v>4</v>
      </c>
      <c r="AH583">
        <v>0.15972090999999999</v>
      </c>
    </row>
    <row r="584" spans="1:34" x14ac:dyDescent="0.25">
      <c r="A584" t="str">
        <f t="shared" si="9"/>
        <v>feynman_I_34_14_5390</v>
      </c>
      <c r="B584" t="s">
        <v>40</v>
      </c>
      <c r="C584" t="s">
        <v>143</v>
      </c>
      <c r="D584">
        <v>3600</v>
      </c>
      <c r="E584" t="s">
        <v>144</v>
      </c>
      <c r="F584">
        <v>1000000</v>
      </c>
      <c r="G584" t="s">
        <v>145</v>
      </c>
      <c r="H584">
        <v>5390</v>
      </c>
      <c r="I584" t="s">
        <v>146</v>
      </c>
      <c r="J584">
        <v>1E-3</v>
      </c>
      <c r="K584" t="s">
        <v>3</v>
      </c>
      <c r="L584">
        <v>0.99999340000000003</v>
      </c>
      <c r="M584" t="s">
        <v>2</v>
      </c>
      <c r="N584">
        <v>4.1744E-3</v>
      </c>
      <c r="O584" t="s">
        <v>6</v>
      </c>
      <c r="P584">
        <v>17</v>
      </c>
      <c r="Q584" t="s">
        <v>0</v>
      </c>
      <c r="R584">
        <v>3600.3</v>
      </c>
      <c r="S584" t="s">
        <v>141</v>
      </c>
      <c r="T584">
        <v>4</v>
      </c>
      <c r="U584" t="s">
        <v>142</v>
      </c>
      <c r="V584">
        <v>438</v>
      </c>
      <c r="W584" t="s">
        <v>140</v>
      </c>
      <c r="X584">
        <v>563050</v>
      </c>
      <c r="Y584" t="s">
        <v>1</v>
      </c>
      <c r="Z584" t="s">
        <v>2847</v>
      </c>
      <c r="AA584" t="s">
        <v>151</v>
      </c>
      <c r="AB584" s="12" t="s">
        <v>2848</v>
      </c>
      <c r="AC584" t="s">
        <v>424</v>
      </c>
      <c r="AD584" s="5">
        <v>9.9999999999999998E-17</v>
      </c>
      <c r="AE584" t="s">
        <v>5</v>
      </c>
      <c r="AF584">
        <v>0.99999315</v>
      </c>
      <c r="AG584" t="s">
        <v>4</v>
      </c>
      <c r="AH584">
        <v>4.2264800000000003E-3</v>
      </c>
    </row>
    <row r="585" spans="1:34" x14ac:dyDescent="0.25">
      <c r="A585" t="str">
        <f t="shared" si="9"/>
        <v>feynman_II_36_38_16850</v>
      </c>
      <c r="B585" t="s">
        <v>138</v>
      </c>
      <c r="C585" t="s">
        <v>143</v>
      </c>
      <c r="D585">
        <v>3600</v>
      </c>
      <c r="E585" t="s">
        <v>144</v>
      </c>
      <c r="F585">
        <v>1000000</v>
      </c>
      <c r="G585" t="s">
        <v>145</v>
      </c>
      <c r="H585">
        <v>16850</v>
      </c>
      <c r="I585" t="s">
        <v>146</v>
      </c>
      <c r="J585">
        <v>1E-3</v>
      </c>
      <c r="K585" t="s">
        <v>3</v>
      </c>
      <c r="L585">
        <v>1</v>
      </c>
      <c r="M585" t="s">
        <v>2</v>
      </c>
      <c r="N585">
        <v>0</v>
      </c>
      <c r="O585" t="s">
        <v>6</v>
      </c>
      <c r="P585">
        <v>24</v>
      </c>
      <c r="Q585" t="s">
        <v>0</v>
      </c>
      <c r="R585">
        <v>1493.3</v>
      </c>
      <c r="S585" t="s">
        <v>141</v>
      </c>
      <c r="T585">
        <v>6</v>
      </c>
      <c r="U585" t="s">
        <v>142</v>
      </c>
      <c r="V585">
        <v>33</v>
      </c>
      <c r="W585" t="s">
        <v>140</v>
      </c>
      <c r="X585">
        <v>169757</v>
      </c>
      <c r="Y585" t="s">
        <v>1</v>
      </c>
      <c r="Z585" t="s">
        <v>2399</v>
      </c>
      <c r="AA585" t="s">
        <v>151</v>
      </c>
      <c r="AB585" s="12" t="s">
        <v>2303</v>
      </c>
      <c r="AC585" t="s">
        <v>424</v>
      </c>
      <c r="AD585" s="5">
        <v>9.9999999999999998E-17</v>
      </c>
      <c r="AE585" t="s">
        <v>5</v>
      </c>
      <c r="AF585">
        <v>1</v>
      </c>
      <c r="AG585" t="s">
        <v>4</v>
      </c>
      <c r="AH585">
        <v>0</v>
      </c>
    </row>
    <row r="586" spans="1:34" x14ac:dyDescent="0.25">
      <c r="A586" t="str">
        <f t="shared" si="9"/>
        <v>feynman_II_13_34_16850</v>
      </c>
      <c r="B586" t="s">
        <v>45</v>
      </c>
      <c r="C586" t="s">
        <v>143</v>
      </c>
      <c r="D586">
        <v>3600</v>
      </c>
      <c r="E586" t="s">
        <v>144</v>
      </c>
      <c r="F586">
        <v>1000000</v>
      </c>
      <c r="G586" t="s">
        <v>145</v>
      </c>
      <c r="H586">
        <v>16850</v>
      </c>
      <c r="I586" t="s">
        <v>146</v>
      </c>
      <c r="J586">
        <v>1E-3</v>
      </c>
      <c r="K586" t="s">
        <v>3</v>
      </c>
      <c r="L586">
        <v>0.99998220000000004</v>
      </c>
      <c r="M586" t="s">
        <v>2</v>
      </c>
      <c r="N586">
        <v>8.8915000000000001E-3</v>
      </c>
      <c r="O586" t="s">
        <v>6</v>
      </c>
      <c r="P586">
        <v>19</v>
      </c>
      <c r="Q586" t="s">
        <v>0</v>
      </c>
      <c r="R586">
        <v>3600.6</v>
      </c>
      <c r="S586" t="s">
        <v>141</v>
      </c>
      <c r="T586">
        <v>2</v>
      </c>
      <c r="U586" t="s">
        <v>142</v>
      </c>
      <c r="V586">
        <v>375</v>
      </c>
      <c r="W586" t="s">
        <v>140</v>
      </c>
      <c r="X586">
        <v>562937</v>
      </c>
      <c r="Y586" t="s">
        <v>1</v>
      </c>
      <c r="Z586" t="s">
        <v>2849</v>
      </c>
      <c r="AA586" t="s">
        <v>151</v>
      </c>
      <c r="AB586" s="12" t="s">
        <v>2850</v>
      </c>
      <c r="AC586" t="s">
        <v>424</v>
      </c>
      <c r="AD586" s="5">
        <v>9.9999999999999998E-17</v>
      </c>
      <c r="AE586" t="s">
        <v>5</v>
      </c>
      <c r="AF586">
        <v>0.99998189000000004</v>
      </c>
      <c r="AG586" t="s">
        <v>4</v>
      </c>
      <c r="AH586">
        <v>8.9939900000000003E-3</v>
      </c>
    </row>
    <row r="587" spans="1:34" x14ac:dyDescent="0.25">
      <c r="A587" t="str">
        <f t="shared" si="9"/>
        <v>feynman_I_50_26_16850</v>
      </c>
      <c r="B587" t="s">
        <v>94</v>
      </c>
      <c r="C587" t="s">
        <v>143</v>
      </c>
      <c r="D587">
        <v>3600</v>
      </c>
      <c r="E587" t="s">
        <v>144</v>
      </c>
      <c r="F587">
        <v>1000000</v>
      </c>
      <c r="G587" t="s">
        <v>145</v>
      </c>
      <c r="H587">
        <v>16850</v>
      </c>
      <c r="I587" t="s">
        <v>146</v>
      </c>
      <c r="J587">
        <v>1E-3</v>
      </c>
      <c r="K587" t="s">
        <v>3</v>
      </c>
      <c r="L587">
        <v>1</v>
      </c>
      <c r="M587" t="s">
        <v>2</v>
      </c>
      <c r="N587">
        <v>0</v>
      </c>
      <c r="O587" t="s">
        <v>6</v>
      </c>
      <c r="P587">
        <v>14</v>
      </c>
      <c r="Q587" t="s">
        <v>0</v>
      </c>
      <c r="R587">
        <v>436</v>
      </c>
      <c r="S587" t="s">
        <v>141</v>
      </c>
      <c r="T587">
        <v>2</v>
      </c>
      <c r="U587" t="s">
        <v>142</v>
      </c>
      <c r="V587">
        <v>38</v>
      </c>
      <c r="W587" t="s">
        <v>140</v>
      </c>
      <c r="X587">
        <v>62596</v>
      </c>
      <c r="Y587" t="s">
        <v>1</v>
      </c>
      <c r="Z587" t="s">
        <v>2851</v>
      </c>
      <c r="AA587" t="s">
        <v>151</v>
      </c>
      <c r="AB587" s="12" t="s">
        <v>2324</v>
      </c>
      <c r="AC587" t="s">
        <v>424</v>
      </c>
      <c r="AD587" s="5">
        <v>9.9999999999999998E-17</v>
      </c>
      <c r="AE587" t="s">
        <v>5</v>
      </c>
      <c r="AF587">
        <v>1</v>
      </c>
      <c r="AG587" t="s">
        <v>4</v>
      </c>
      <c r="AH587">
        <v>0</v>
      </c>
    </row>
    <row r="588" spans="1:34" x14ac:dyDescent="0.25">
      <c r="A588" t="str">
        <f t="shared" si="9"/>
        <v>feynman_II_35_21_16850</v>
      </c>
      <c r="B588" t="s">
        <v>110</v>
      </c>
      <c r="C588" t="s">
        <v>143</v>
      </c>
      <c r="D588">
        <v>3600</v>
      </c>
      <c r="E588" t="s">
        <v>144</v>
      </c>
      <c r="F588">
        <v>1000000</v>
      </c>
      <c r="G588" t="s">
        <v>145</v>
      </c>
      <c r="H588">
        <v>16850</v>
      </c>
      <c r="I588" t="s">
        <v>146</v>
      </c>
      <c r="J588">
        <v>1E-3</v>
      </c>
      <c r="K588" t="s">
        <v>3</v>
      </c>
      <c r="L588">
        <v>0.99992009999999998</v>
      </c>
      <c r="M588" t="s">
        <v>2</v>
      </c>
      <c r="N588">
        <v>4.5006699999999997E-2</v>
      </c>
      <c r="O588" t="s">
        <v>6</v>
      </c>
      <c r="P588">
        <v>31</v>
      </c>
      <c r="Q588" t="s">
        <v>0</v>
      </c>
      <c r="R588">
        <v>3600.4</v>
      </c>
      <c r="S588" t="s">
        <v>141</v>
      </c>
      <c r="T588">
        <v>6</v>
      </c>
      <c r="U588" t="s">
        <v>142</v>
      </c>
      <c r="V588">
        <v>167</v>
      </c>
      <c r="W588" t="s">
        <v>140</v>
      </c>
      <c r="X588">
        <v>481317</v>
      </c>
      <c r="Y588" t="s">
        <v>1</v>
      </c>
      <c r="Z588" t="s">
        <v>2852</v>
      </c>
      <c r="AA588" t="s">
        <v>151</v>
      </c>
      <c r="AB588" s="12" t="s">
        <v>2853</v>
      </c>
      <c r="AC588" t="s">
        <v>424</v>
      </c>
      <c r="AD588" s="5">
        <v>9.9999999999999998E-17</v>
      </c>
      <c r="AE588" t="s">
        <v>5</v>
      </c>
      <c r="AF588">
        <v>0.9999055</v>
      </c>
      <c r="AG588" t="s">
        <v>4</v>
      </c>
      <c r="AH588">
        <v>4.9058570000000003E-2</v>
      </c>
    </row>
    <row r="589" spans="1:34" x14ac:dyDescent="0.25">
      <c r="A589" t="str">
        <f t="shared" si="9"/>
        <v>feynman_II_11_3_16850</v>
      </c>
      <c r="B589" t="s">
        <v>115</v>
      </c>
      <c r="C589" t="s">
        <v>143</v>
      </c>
      <c r="D589">
        <v>3600</v>
      </c>
      <c r="E589" t="s">
        <v>144</v>
      </c>
      <c r="F589">
        <v>1000000</v>
      </c>
      <c r="G589" t="s">
        <v>145</v>
      </c>
      <c r="H589">
        <v>16850</v>
      </c>
      <c r="I589" t="s">
        <v>146</v>
      </c>
      <c r="J589">
        <v>1E-3</v>
      </c>
      <c r="K589" t="s">
        <v>3</v>
      </c>
      <c r="L589">
        <v>0.99899360000000004</v>
      </c>
      <c r="M589" t="s">
        <v>2</v>
      </c>
      <c r="N589">
        <v>3.9158999999999999E-3</v>
      </c>
      <c r="O589" t="s">
        <v>6</v>
      </c>
      <c r="P589">
        <v>14</v>
      </c>
      <c r="Q589" t="s">
        <v>0</v>
      </c>
      <c r="R589">
        <v>3601.1</v>
      </c>
      <c r="S589" t="s">
        <v>141</v>
      </c>
      <c r="T589">
        <v>7</v>
      </c>
      <c r="U589" t="s">
        <v>142</v>
      </c>
      <c r="V589">
        <v>323</v>
      </c>
      <c r="W589" t="s">
        <v>140</v>
      </c>
      <c r="X589">
        <v>568958</v>
      </c>
      <c r="Y589" t="s">
        <v>1</v>
      </c>
      <c r="Z589" t="s">
        <v>2854</v>
      </c>
      <c r="AA589" t="s">
        <v>151</v>
      </c>
      <c r="AB589" s="12" t="s">
        <v>2855</v>
      </c>
      <c r="AC589" t="s">
        <v>424</v>
      </c>
      <c r="AD589" s="5">
        <v>9.9999999999999998E-17</v>
      </c>
      <c r="AE589" t="s">
        <v>5</v>
      </c>
      <c r="AF589">
        <v>0.99900398999999995</v>
      </c>
      <c r="AG589" t="s">
        <v>4</v>
      </c>
      <c r="AH589">
        <v>3.9015199999999999E-3</v>
      </c>
    </row>
    <row r="590" spans="1:34" x14ac:dyDescent="0.25">
      <c r="A590" t="str">
        <f t="shared" si="9"/>
        <v>strogatz_shearflow2_16850</v>
      </c>
      <c r="B590" t="s">
        <v>9</v>
      </c>
      <c r="C590" t="s">
        <v>143</v>
      </c>
      <c r="D590">
        <v>3600</v>
      </c>
      <c r="E590" t="s">
        <v>144</v>
      </c>
      <c r="F590">
        <v>1000000</v>
      </c>
      <c r="G590" t="s">
        <v>145</v>
      </c>
      <c r="H590">
        <v>16850</v>
      </c>
      <c r="I590" t="s">
        <v>146</v>
      </c>
      <c r="J590">
        <v>1E-3</v>
      </c>
      <c r="K590" t="s">
        <v>3</v>
      </c>
      <c r="L590">
        <v>1</v>
      </c>
      <c r="M590" t="s">
        <v>2</v>
      </c>
      <c r="N590">
        <v>0</v>
      </c>
      <c r="O590" t="s">
        <v>6</v>
      </c>
      <c r="P590">
        <v>11</v>
      </c>
      <c r="Q590" t="s">
        <v>0</v>
      </c>
      <c r="R590">
        <v>426.1</v>
      </c>
      <c r="S590" t="s">
        <v>141</v>
      </c>
      <c r="T590">
        <v>6</v>
      </c>
      <c r="U590" t="s">
        <v>142</v>
      </c>
      <c r="V590">
        <v>202</v>
      </c>
      <c r="W590" t="s">
        <v>140</v>
      </c>
      <c r="X590">
        <v>214334</v>
      </c>
      <c r="Y590" t="s">
        <v>1</v>
      </c>
      <c r="Z590" t="s">
        <v>2401</v>
      </c>
      <c r="AA590" t="s">
        <v>151</v>
      </c>
      <c r="AB590" s="12" t="s">
        <v>2305</v>
      </c>
      <c r="AC590" t="s">
        <v>424</v>
      </c>
      <c r="AD590" s="5">
        <v>9.9999999999999998E-17</v>
      </c>
      <c r="AE590" t="s">
        <v>5</v>
      </c>
      <c r="AF590">
        <v>1</v>
      </c>
      <c r="AG590" t="s">
        <v>4</v>
      </c>
      <c r="AH590">
        <v>0</v>
      </c>
    </row>
    <row r="591" spans="1:34" x14ac:dyDescent="0.25">
      <c r="A591" t="str">
        <f t="shared" si="9"/>
        <v>feynman_II_11_20_16850</v>
      </c>
      <c r="B591" t="s">
        <v>111</v>
      </c>
      <c r="C591" t="s">
        <v>143</v>
      </c>
      <c r="D591">
        <v>3600</v>
      </c>
      <c r="E591" t="s">
        <v>144</v>
      </c>
      <c r="F591">
        <v>1000000</v>
      </c>
      <c r="G591" t="s">
        <v>145</v>
      </c>
      <c r="H591">
        <v>16850</v>
      </c>
      <c r="I591" t="s">
        <v>146</v>
      </c>
      <c r="J591">
        <v>1E-3</v>
      </c>
      <c r="K591" t="s">
        <v>3</v>
      </c>
      <c r="L591">
        <v>0.99950689999999998</v>
      </c>
      <c r="M591" t="s">
        <v>2</v>
      </c>
      <c r="N591">
        <v>0.1536767</v>
      </c>
      <c r="O591" t="s">
        <v>6</v>
      </c>
      <c r="P591">
        <v>59</v>
      </c>
      <c r="Q591" t="s">
        <v>0</v>
      </c>
      <c r="R591">
        <v>3601.6</v>
      </c>
      <c r="S591" t="s">
        <v>141</v>
      </c>
      <c r="T591">
        <v>6</v>
      </c>
      <c r="U591" t="s">
        <v>142</v>
      </c>
      <c r="V591">
        <v>150</v>
      </c>
      <c r="W591" t="s">
        <v>140</v>
      </c>
      <c r="X591">
        <v>456832</v>
      </c>
      <c r="Y591" t="s">
        <v>1</v>
      </c>
      <c r="Z591" t="s">
        <v>2856</v>
      </c>
      <c r="AA591" t="s">
        <v>151</v>
      </c>
      <c r="AB591" s="12" t="s">
        <v>2857</v>
      </c>
      <c r="AC591" t="s">
        <v>424</v>
      </c>
      <c r="AD591" s="5">
        <v>9.9999999999999998E-17</v>
      </c>
      <c r="AE591" t="s">
        <v>5</v>
      </c>
      <c r="AF591">
        <v>0.99950377999999995</v>
      </c>
      <c r="AG591" t="s">
        <v>4</v>
      </c>
      <c r="AH591">
        <v>0.15629591000000001</v>
      </c>
    </row>
    <row r="592" spans="1:34" x14ac:dyDescent="0.25">
      <c r="A592" t="str">
        <f t="shared" si="9"/>
        <v>feynman_III_8_54_29910</v>
      </c>
      <c r="B592" t="s">
        <v>63</v>
      </c>
      <c r="C592" t="s">
        <v>143</v>
      </c>
      <c r="D592">
        <v>3600</v>
      </c>
      <c r="E592" t="s">
        <v>144</v>
      </c>
      <c r="F592">
        <v>1000000</v>
      </c>
      <c r="G592" t="s">
        <v>145</v>
      </c>
      <c r="H592">
        <v>29910</v>
      </c>
      <c r="I592" t="s">
        <v>146</v>
      </c>
      <c r="J592">
        <v>1E-3</v>
      </c>
      <c r="K592" t="s">
        <v>3</v>
      </c>
      <c r="L592">
        <v>0.66203789999999996</v>
      </c>
      <c r="M592" t="s">
        <v>2</v>
      </c>
      <c r="N592">
        <v>0.2053567</v>
      </c>
      <c r="O592" t="s">
        <v>6</v>
      </c>
      <c r="P592">
        <v>61</v>
      </c>
      <c r="Q592" t="s">
        <v>0</v>
      </c>
      <c r="R592">
        <v>3601.9</v>
      </c>
      <c r="S592" t="s">
        <v>141</v>
      </c>
      <c r="T592">
        <v>6</v>
      </c>
      <c r="U592" t="s">
        <v>142</v>
      </c>
      <c r="V592">
        <v>133</v>
      </c>
      <c r="W592" t="s">
        <v>140</v>
      </c>
      <c r="X592">
        <v>452599</v>
      </c>
      <c r="Y592" t="s">
        <v>1</v>
      </c>
      <c r="Z592" t="s">
        <v>2858</v>
      </c>
      <c r="AA592" t="s">
        <v>151</v>
      </c>
      <c r="AB592" s="12" t="s">
        <v>2859</v>
      </c>
      <c r="AC592" t="s">
        <v>424</v>
      </c>
      <c r="AD592" s="5">
        <v>9.9999999999999998E-17</v>
      </c>
      <c r="AE592" t="s">
        <v>5</v>
      </c>
      <c r="AF592">
        <v>0.65580775999999996</v>
      </c>
      <c r="AG592" t="s">
        <v>4</v>
      </c>
      <c r="AH592">
        <v>0.20770984000000001</v>
      </c>
    </row>
    <row r="593" spans="1:34" x14ac:dyDescent="0.25">
      <c r="A593" t="str">
        <f t="shared" si="9"/>
        <v>feynman_test_5_16850</v>
      </c>
      <c r="B593" t="s">
        <v>83</v>
      </c>
      <c r="C593" t="s">
        <v>143</v>
      </c>
      <c r="D593">
        <v>3600</v>
      </c>
      <c r="E593" t="s">
        <v>144</v>
      </c>
      <c r="F593">
        <v>1000000</v>
      </c>
      <c r="G593" t="s">
        <v>145</v>
      </c>
      <c r="H593">
        <v>16850</v>
      </c>
      <c r="I593" t="s">
        <v>146</v>
      </c>
      <c r="J593">
        <v>1E-3</v>
      </c>
      <c r="K593" t="s">
        <v>3</v>
      </c>
      <c r="L593">
        <v>1</v>
      </c>
      <c r="M593" t="s">
        <v>2</v>
      </c>
      <c r="N593">
        <v>0</v>
      </c>
      <c r="O593" t="s">
        <v>6</v>
      </c>
      <c r="P593">
        <v>16</v>
      </c>
      <c r="Q593" t="s">
        <v>0</v>
      </c>
      <c r="R593">
        <v>1806.8</v>
      </c>
      <c r="S593" t="s">
        <v>141</v>
      </c>
      <c r="T593">
        <v>5</v>
      </c>
      <c r="U593" t="s">
        <v>142</v>
      </c>
      <c r="V593">
        <v>77</v>
      </c>
      <c r="W593" t="s">
        <v>140</v>
      </c>
      <c r="X593">
        <v>215586</v>
      </c>
      <c r="Y593" t="s">
        <v>1</v>
      </c>
      <c r="Z593" t="s">
        <v>2529</v>
      </c>
      <c r="AA593" t="s">
        <v>151</v>
      </c>
      <c r="AB593" s="12" t="s">
        <v>2530</v>
      </c>
      <c r="AC593" t="s">
        <v>424</v>
      </c>
      <c r="AD593" s="5">
        <v>9.9999999999999998E-17</v>
      </c>
      <c r="AE593" t="s">
        <v>5</v>
      </c>
      <c r="AF593">
        <v>1</v>
      </c>
      <c r="AG593" t="s">
        <v>4</v>
      </c>
      <c r="AH593">
        <v>0</v>
      </c>
    </row>
    <row r="594" spans="1:34" x14ac:dyDescent="0.25">
      <c r="A594" t="str">
        <f t="shared" si="9"/>
        <v>feynman_I_29_16_16850</v>
      </c>
      <c r="B594" t="s">
        <v>77</v>
      </c>
      <c r="C594" t="s">
        <v>143</v>
      </c>
      <c r="D594">
        <v>3600</v>
      </c>
      <c r="E594" t="s">
        <v>144</v>
      </c>
      <c r="F594">
        <v>1000000</v>
      </c>
      <c r="G594" t="s">
        <v>145</v>
      </c>
      <c r="H594">
        <v>16850</v>
      </c>
      <c r="I594" t="s">
        <v>146</v>
      </c>
      <c r="J594">
        <v>1E-3</v>
      </c>
      <c r="K594" t="s">
        <v>3</v>
      </c>
      <c r="L594">
        <v>0.95688249999999997</v>
      </c>
      <c r="M594" t="s">
        <v>2</v>
      </c>
      <c r="N594">
        <v>0.39769650000000001</v>
      </c>
      <c r="O594" t="s">
        <v>6</v>
      </c>
      <c r="P594">
        <v>51</v>
      </c>
      <c r="Q594" t="s">
        <v>0</v>
      </c>
      <c r="R594">
        <v>3600.7</v>
      </c>
      <c r="S594" t="s">
        <v>141</v>
      </c>
      <c r="T594">
        <v>5</v>
      </c>
      <c r="U594" t="s">
        <v>142</v>
      </c>
      <c r="V594">
        <v>81</v>
      </c>
      <c r="W594" t="s">
        <v>140</v>
      </c>
      <c r="X594">
        <v>351278</v>
      </c>
      <c r="Y594" t="s">
        <v>1</v>
      </c>
      <c r="Z594" t="s">
        <v>2860</v>
      </c>
      <c r="AA594" t="s">
        <v>151</v>
      </c>
      <c r="AB594" s="12" t="s">
        <v>2861</v>
      </c>
      <c r="AC594" t="s">
        <v>424</v>
      </c>
      <c r="AD594" s="5">
        <v>9.9999999999999998E-17</v>
      </c>
      <c r="AE594" t="s">
        <v>5</v>
      </c>
      <c r="AF594">
        <v>0.95912328999999996</v>
      </c>
      <c r="AG594" t="s">
        <v>4</v>
      </c>
      <c r="AH594">
        <v>0.39021043999999999</v>
      </c>
    </row>
    <row r="595" spans="1:34" x14ac:dyDescent="0.25">
      <c r="A595" t="str">
        <f t="shared" si="9"/>
        <v>feynman_I_10_7_5390</v>
      </c>
      <c r="B595" t="s">
        <v>46</v>
      </c>
      <c r="C595" t="s">
        <v>143</v>
      </c>
      <c r="D595">
        <v>3600</v>
      </c>
      <c r="E595" t="s">
        <v>144</v>
      </c>
      <c r="F595">
        <v>1000000</v>
      </c>
      <c r="G595" t="s">
        <v>145</v>
      </c>
      <c r="H595">
        <v>5390</v>
      </c>
      <c r="I595" t="s">
        <v>146</v>
      </c>
      <c r="J595">
        <v>1E-3</v>
      </c>
      <c r="K595" t="s">
        <v>3</v>
      </c>
      <c r="L595">
        <v>0.99997599999999998</v>
      </c>
      <c r="M595" t="s">
        <v>2</v>
      </c>
      <c r="N595">
        <v>5.9483000000000001E-3</v>
      </c>
      <c r="O595" t="s">
        <v>6</v>
      </c>
      <c r="P595">
        <v>15</v>
      </c>
      <c r="Q595" t="s">
        <v>0</v>
      </c>
      <c r="R595">
        <v>3601.4</v>
      </c>
      <c r="S595" t="s">
        <v>141</v>
      </c>
      <c r="T595">
        <v>4</v>
      </c>
      <c r="U595" t="s">
        <v>142</v>
      </c>
      <c r="V595">
        <v>452</v>
      </c>
      <c r="W595" t="s">
        <v>140</v>
      </c>
      <c r="X595">
        <v>569226</v>
      </c>
      <c r="Y595" t="s">
        <v>1</v>
      </c>
      <c r="Z595" t="s">
        <v>2862</v>
      </c>
      <c r="AA595" t="s">
        <v>151</v>
      </c>
      <c r="AB595" s="12" t="s">
        <v>3461</v>
      </c>
      <c r="AC595" t="s">
        <v>424</v>
      </c>
      <c r="AD595" s="5">
        <v>9.9999999999999998E-17</v>
      </c>
      <c r="AE595" t="s">
        <v>5</v>
      </c>
      <c r="AF595">
        <v>0.99997575000000005</v>
      </c>
      <c r="AG595" t="s">
        <v>4</v>
      </c>
      <c r="AH595">
        <v>5.9506899999999998E-3</v>
      </c>
    </row>
    <row r="596" spans="1:34" x14ac:dyDescent="0.25">
      <c r="A596" t="str">
        <f t="shared" si="9"/>
        <v>feynman_I_25_13_16850</v>
      </c>
      <c r="B596" t="s">
        <v>24</v>
      </c>
      <c r="C596" t="s">
        <v>143</v>
      </c>
      <c r="D596">
        <v>3600</v>
      </c>
      <c r="E596" t="s">
        <v>144</v>
      </c>
      <c r="F596">
        <v>1000000</v>
      </c>
      <c r="G596" t="s">
        <v>145</v>
      </c>
      <c r="H596">
        <v>16850</v>
      </c>
      <c r="I596" t="s">
        <v>146</v>
      </c>
      <c r="J596">
        <v>1E-3</v>
      </c>
      <c r="K596" t="s">
        <v>3</v>
      </c>
      <c r="L596">
        <v>1</v>
      </c>
      <c r="M596" t="s">
        <v>2</v>
      </c>
      <c r="N596">
        <v>0</v>
      </c>
      <c r="O596" t="s">
        <v>6</v>
      </c>
      <c r="P596">
        <v>5</v>
      </c>
      <c r="Q596" t="s">
        <v>0</v>
      </c>
      <c r="R596">
        <v>3.6</v>
      </c>
      <c r="S596" t="s">
        <v>141</v>
      </c>
      <c r="T596">
        <v>1</v>
      </c>
      <c r="U596" t="s">
        <v>142</v>
      </c>
      <c r="V596">
        <v>2</v>
      </c>
      <c r="W596" t="s">
        <v>140</v>
      </c>
      <c r="X596">
        <v>798</v>
      </c>
      <c r="Y596" t="s">
        <v>1</v>
      </c>
      <c r="Z596" t="s">
        <v>2339</v>
      </c>
      <c r="AA596" t="s">
        <v>151</v>
      </c>
      <c r="AB596" s="12" t="s">
        <v>406</v>
      </c>
      <c r="AC596" t="s">
        <v>424</v>
      </c>
      <c r="AD596" s="5">
        <v>9.9999999999999998E-17</v>
      </c>
      <c r="AE596" t="s">
        <v>5</v>
      </c>
      <c r="AF596">
        <v>1</v>
      </c>
      <c r="AG596" t="s">
        <v>4</v>
      </c>
      <c r="AH596">
        <v>0</v>
      </c>
    </row>
    <row r="597" spans="1:34" x14ac:dyDescent="0.25">
      <c r="A597" t="str">
        <f t="shared" si="9"/>
        <v>feynman_II_34_2a_16850</v>
      </c>
      <c r="B597" t="s">
        <v>55</v>
      </c>
      <c r="C597" t="s">
        <v>143</v>
      </c>
      <c r="D597">
        <v>3600</v>
      </c>
      <c r="E597" t="s">
        <v>144</v>
      </c>
      <c r="F597">
        <v>1000000</v>
      </c>
      <c r="G597" t="s">
        <v>145</v>
      </c>
      <c r="H597">
        <v>16850</v>
      </c>
      <c r="I597" t="s">
        <v>146</v>
      </c>
      <c r="J597">
        <v>1E-3</v>
      </c>
      <c r="K597" t="s">
        <v>3</v>
      </c>
      <c r="L597">
        <v>1</v>
      </c>
      <c r="M597" t="s">
        <v>2</v>
      </c>
      <c r="N597">
        <v>0</v>
      </c>
      <c r="O597" t="s">
        <v>6</v>
      </c>
      <c r="P597">
        <v>7</v>
      </c>
      <c r="Q597" t="s">
        <v>0</v>
      </c>
      <c r="R597">
        <v>7</v>
      </c>
      <c r="S597" t="s">
        <v>141</v>
      </c>
      <c r="T597">
        <v>1</v>
      </c>
      <c r="U597" t="s">
        <v>142</v>
      </c>
      <c r="V597">
        <v>3</v>
      </c>
      <c r="W597" t="s">
        <v>140</v>
      </c>
      <c r="X597">
        <v>1543</v>
      </c>
      <c r="Y597" t="s">
        <v>1</v>
      </c>
      <c r="Z597" t="s">
        <v>2346</v>
      </c>
      <c r="AA597" t="s">
        <v>151</v>
      </c>
      <c r="AB597" s="12" t="s">
        <v>2347</v>
      </c>
      <c r="AC597" t="s">
        <v>424</v>
      </c>
      <c r="AD597" s="5">
        <v>9.9999999999999998E-17</v>
      </c>
      <c r="AE597" t="s">
        <v>5</v>
      </c>
      <c r="AF597">
        <v>1</v>
      </c>
      <c r="AG597" t="s">
        <v>4</v>
      </c>
      <c r="AH597">
        <v>1E-8</v>
      </c>
    </row>
    <row r="598" spans="1:34" x14ac:dyDescent="0.25">
      <c r="A598" t="str">
        <f t="shared" si="9"/>
        <v>feynman_I_43_16_16850</v>
      </c>
      <c r="B598" t="s">
        <v>89</v>
      </c>
      <c r="C598" t="s">
        <v>143</v>
      </c>
      <c r="D598">
        <v>3600</v>
      </c>
      <c r="E598" t="s">
        <v>144</v>
      </c>
      <c r="F598">
        <v>1000000</v>
      </c>
      <c r="G598" t="s">
        <v>145</v>
      </c>
      <c r="H598">
        <v>16850</v>
      </c>
      <c r="I598" t="s">
        <v>146</v>
      </c>
      <c r="J598">
        <v>1E-3</v>
      </c>
      <c r="K598" t="s">
        <v>3</v>
      </c>
      <c r="L598">
        <v>1</v>
      </c>
      <c r="M598" t="s">
        <v>2</v>
      </c>
      <c r="N598">
        <v>0</v>
      </c>
      <c r="O598" t="s">
        <v>6</v>
      </c>
      <c r="P598">
        <v>7</v>
      </c>
      <c r="Q598" t="s">
        <v>0</v>
      </c>
      <c r="R598">
        <v>12.2</v>
      </c>
      <c r="S598" t="s">
        <v>141</v>
      </c>
      <c r="T598">
        <v>1</v>
      </c>
      <c r="U598" t="s">
        <v>142</v>
      </c>
      <c r="V598">
        <v>4</v>
      </c>
      <c r="W598" t="s">
        <v>140</v>
      </c>
      <c r="X598">
        <v>2582</v>
      </c>
      <c r="Y598" t="s">
        <v>1</v>
      </c>
      <c r="Z598" t="s">
        <v>2358</v>
      </c>
      <c r="AA598" t="s">
        <v>151</v>
      </c>
      <c r="AB598" s="12" t="s">
        <v>415</v>
      </c>
      <c r="AC598" t="s">
        <v>424</v>
      </c>
      <c r="AD598" s="5">
        <v>9.9999999999999998E-17</v>
      </c>
      <c r="AE598" t="s">
        <v>5</v>
      </c>
      <c r="AF598">
        <v>1</v>
      </c>
      <c r="AG598" t="s">
        <v>4</v>
      </c>
      <c r="AH598">
        <v>0</v>
      </c>
    </row>
    <row r="599" spans="1:34" x14ac:dyDescent="0.25">
      <c r="A599" t="str">
        <f t="shared" si="9"/>
        <v>strogatz_glider2_16850</v>
      </c>
      <c r="B599" t="s">
        <v>8</v>
      </c>
      <c r="C599" t="s">
        <v>143</v>
      </c>
      <c r="D599">
        <v>3600</v>
      </c>
      <c r="E599" t="s">
        <v>144</v>
      </c>
      <c r="F599">
        <v>1000000</v>
      </c>
      <c r="G599" t="s">
        <v>145</v>
      </c>
      <c r="H599">
        <v>16850</v>
      </c>
      <c r="I599" t="s">
        <v>146</v>
      </c>
      <c r="J599">
        <v>1E-3</v>
      </c>
      <c r="K599" t="s">
        <v>3</v>
      </c>
      <c r="L599">
        <v>1</v>
      </c>
      <c r="M599" t="s">
        <v>2</v>
      </c>
      <c r="N599">
        <v>0</v>
      </c>
      <c r="O599" t="s">
        <v>6</v>
      </c>
      <c r="P599">
        <v>9</v>
      </c>
      <c r="Q599" t="s">
        <v>0</v>
      </c>
      <c r="R599">
        <v>34.4</v>
      </c>
      <c r="S599" t="s">
        <v>141</v>
      </c>
      <c r="T599">
        <v>4</v>
      </c>
      <c r="U599" t="s">
        <v>142</v>
      </c>
      <c r="V599">
        <v>22</v>
      </c>
      <c r="W599" t="s">
        <v>140</v>
      </c>
      <c r="X599">
        <v>18769</v>
      </c>
      <c r="Y599" t="s">
        <v>1</v>
      </c>
      <c r="Z599" t="s">
        <v>2513</v>
      </c>
      <c r="AA599" t="s">
        <v>151</v>
      </c>
      <c r="AB599" s="12" t="s">
        <v>2313</v>
      </c>
      <c r="AC599" t="s">
        <v>424</v>
      </c>
      <c r="AD599" s="5">
        <v>9.9999999999999998E-17</v>
      </c>
      <c r="AE599" t="s">
        <v>5</v>
      </c>
      <c r="AF599">
        <v>1</v>
      </c>
      <c r="AG599" t="s">
        <v>4</v>
      </c>
      <c r="AH599">
        <v>0</v>
      </c>
    </row>
    <row r="600" spans="1:34" x14ac:dyDescent="0.25">
      <c r="A600" t="str">
        <f t="shared" si="9"/>
        <v>feynman_II_27_16_16850</v>
      </c>
      <c r="B600" t="s">
        <v>68</v>
      </c>
      <c r="C600" t="s">
        <v>143</v>
      </c>
      <c r="D600">
        <v>3600</v>
      </c>
      <c r="E600" t="s">
        <v>144</v>
      </c>
      <c r="F600">
        <v>1000000</v>
      </c>
      <c r="G600" t="s">
        <v>145</v>
      </c>
      <c r="H600">
        <v>16850</v>
      </c>
      <c r="I600" t="s">
        <v>146</v>
      </c>
      <c r="J600">
        <v>1E-3</v>
      </c>
      <c r="K600" t="s">
        <v>3</v>
      </c>
      <c r="L600">
        <v>1</v>
      </c>
      <c r="M600" t="s">
        <v>2</v>
      </c>
      <c r="N600">
        <v>0</v>
      </c>
      <c r="O600" t="s">
        <v>6</v>
      </c>
      <c r="P600">
        <v>6</v>
      </c>
      <c r="Q600" t="s">
        <v>0</v>
      </c>
      <c r="R600">
        <v>8.9</v>
      </c>
      <c r="S600" t="s">
        <v>141</v>
      </c>
      <c r="T600">
        <v>1</v>
      </c>
      <c r="U600" t="s">
        <v>142</v>
      </c>
      <c r="V600">
        <v>4</v>
      </c>
      <c r="W600" t="s">
        <v>140</v>
      </c>
      <c r="X600">
        <v>1972</v>
      </c>
      <c r="Y600" t="s">
        <v>1</v>
      </c>
      <c r="Z600" t="s">
        <v>2381</v>
      </c>
      <c r="AA600" t="s">
        <v>151</v>
      </c>
      <c r="AB600" s="12" t="s">
        <v>416</v>
      </c>
      <c r="AC600" t="s">
        <v>424</v>
      </c>
      <c r="AD600" s="5">
        <v>9.9999999999999998E-17</v>
      </c>
      <c r="AE600" t="s">
        <v>5</v>
      </c>
      <c r="AF600">
        <v>1</v>
      </c>
      <c r="AG600" t="s">
        <v>4</v>
      </c>
      <c r="AH600">
        <v>0</v>
      </c>
    </row>
    <row r="601" spans="1:34" x14ac:dyDescent="0.25">
      <c r="A601" t="str">
        <f t="shared" si="9"/>
        <v>feynman_I_6_2_5390</v>
      </c>
      <c r="B601" t="s">
        <v>33</v>
      </c>
      <c r="C601" t="s">
        <v>143</v>
      </c>
      <c r="D601">
        <v>3600</v>
      </c>
      <c r="E601" t="s">
        <v>144</v>
      </c>
      <c r="F601">
        <v>1000000</v>
      </c>
      <c r="G601" t="s">
        <v>145</v>
      </c>
      <c r="H601">
        <v>5390</v>
      </c>
      <c r="I601" t="s">
        <v>146</v>
      </c>
      <c r="J601">
        <v>1E-3</v>
      </c>
      <c r="K601" t="s">
        <v>3</v>
      </c>
      <c r="L601">
        <v>0.9918304</v>
      </c>
      <c r="M601" t="s">
        <v>2</v>
      </c>
      <c r="N601">
        <v>3.8490999999999998E-3</v>
      </c>
      <c r="O601" t="s">
        <v>6</v>
      </c>
      <c r="P601">
        <v>16</v>
      </c>
      <c r="Q601" t="s">
        <v>0</v>
      </c>
      <c r="R601">
        <v>3601.3</v>
      </c>
      <c r="S601" t="s">
        <v>141</v>
      </c>
      <c r="T601">
        <v>14</v>
      </c>
      <c r="U601" t="s">
        <v>142</v>
      </c>
      <c r="V601">
        <v>635</v>
      </c>
      <c r="W601" t="s">
        <v>140</v>
      </c>
      <c r="X601">
        <v>603835</v>
      </c>
      <c r="Y601" t="s">
        <v>1</v>
      </c>
      <c r="Z601" t="s">
        <v>2863</v>
      </c>
      <c r="AA601" t="s">
        <v>151</v>
      </c>
      <c r="AB601" s="12" t="s">
        <v>2864</v>
      </c>
      <c r="AC601" t="s">
        <v>424</v>
      </c>
      <c r="AD601" s="5">
        <v>9.9999999999999998E-17</v>
      </c>
      <c r="AE601" t="s">
        <v>5</v>
      </c>
      <c r="AF601">
        <v>0.99184046000000003</v>
      </c>
      <c r="AG601" t="s">
        <v>4</v>
      </c>
      <c r="AH601">
        <v>3.8555899999999999E-3</v>
      </c>
    </row>
    <row r="602" spans="1:34" x14ac:dyDescent="0.25">
      <c r="A602" t="str">
        <f t="shared" si="9"/>
        <v>feynman_II_2_42_16850</v>
      </c>
      <c r="B602" t="s">
        <v>116</v>
      </c>
      <c r="C602" t="s">
        <v>143</v>
      </c>
      <c r="D602">
        <v>3600</v>
      </c>
      <c r="E602" t="s">
        <v>144</v>
      </c>
      <c r="F602">
        <v>1000000</v>
      </c>
      <c r="G602" t="s">
        <v>145</v>
      </c>
      <c r="H602">
        <v>16850</v>
      </c>
      <c r="I602" t="s">
        <v>146</v>
      </c>
      <c r="J602">
        <v>1E-3</v>
      </c>
      <c r="K602" t="s">
        <v>3</v>
      </c>
      <c r="L602">
        <v>1</v>
      </c>
      <c r="M602" t="s">
        <v>2</v>
      </c>
      <c r="N602">
        <v>0</v>
      </c>
      <c r="O602" t="s">
        <v>6</v>
      </c>
      <c r="P602">
        <v>11</v>
      </c>
      <c r="Q602" t="s">
        <v>0</v>
      </c>
      <c r="R602">
        <v>393.6</v>
      </c>
      <c r="S602" t="s">
        <v>141</v>
      </c>
      <c r="T602">
        <v>3</v>
      </c>
      <c r="U602" t="s">
        <v>142</v>
      </c>
      <c r="V602">
        <v>24</v>
      </c>
      <c r="W602" t="s">
        <v>140</v>
      </c>
      <c r="X602">
        <v>51082</v>
      </c>
      <c r="Y602" t="s">
        <v>1</v>
      </c>
      <c r="Z602" t="s">
        <v>2483</v>
      </c>
      <c r="AA602" t="s">
        <v>151</v>
      </c>
      <c r="AB602" s="12" t="s">
        <v>2308</v>
      </c>
      <c r="AC602" t="s">
        <v>424</v>
      </c>
      <c r="AD602" s="5">
        <v>9.9999999999999998E-17</v>
      </c>
      <c r="AE602" t="s">
        <v>5</v>
      </c>
      <c r="AF602">
        <v>1</v>
      </c>
      <c r="AG602" t="s">
        <v>4</v>
      </c>
      <c r="AH602">
        <v>0</v>
      </c>
    </row>
    <row r="603" spans="1:34" x14ac:dyDescent="0.25">
      <c r="A603" t="str">
        <f t="shared" si="9"/>
        <v>feynman_II_11_28_5390</v>
      </c>
      <c r="B603" t="s">
        <v>34</v>
      </c>
      <c r="C603" t="s">
        <v>143</v>
      </c>
      <c r="D603">
        <v>3600</v>
      </c>
      <c r="E603" t="s">
        <v>144</v>
      </c>
      <c r="F603">
        <v>1000000</v>
      </c>
      <c r="G603" t="s">
        <v>145</v>
      </c>
      <c r="H603">
        <v>5390</v>
      </c>
      <c r="I603" t="s">
        <v>146</v>
      </c>
      <c r="J603">
        <v>1E-3</v>
      </c>
      <c r="K603" t="s">
        <v>3</v>
      </c>
      <c r="L603">
        <v>0.99998819999999999</v>
      </c>
      <c r="M603" t="s">
        <v>2</v>
      </c>
      <c r="N603">
        <v>9.9949999999999995E-4</v>
      </c>
      <c r="O603" t="s">
        <v>6</v>
      </c>
      <c r="P603">
        <v>9</v>
      </c>
      <c r="Q603" t="s">
        <v>0</v>
      </c>
      <c r="R603">
        <v>3600.3</v>
      </c>
      <c r="S603" t="s">
        <v>141</v>
      </c>
      <c r="T603">
        <v>7</v>
      </c>
      <c r="U603" t="s">
        <v>142</v>
      </c>
      <c r="V603">
        <v>1142</v>
      </c>
      <c r="W603" t="s">
        <v>140</v>
      </c>
      <c r="X603">
        <v>730408</v>
      </c>
      <c r="Y603" t="s">
        <v>1</v>
      </c>
      <c r="Z603" t="s">
        <v>2865</v>
      </c>
      <c r="AA603" t="s">
        <v>151</v>
      </c>
      <c r="AB603" s="12" t="s">
        <v>2866</v>
      </c>
      <c r="AC603" t="s">
        <v>424</v>
      </c>
      <c r="AD603" s="5">
        <v>9.9999999999999998E-17</v>
      </c>
      <c r="AE603" t="s">
        <v>5</v>
      </c>
      <c r="AF603">
        <v>0.99998834999999997</v>
      </c>
      <c r="AG603" t="s">
        <v>4</v>
      </c>
      <c r="AH603">
        <v>9.9314999999999994E-4</v>
      </c>
    </row>
    <row r="604" spans="1:34" x14ac:dyDescent="0.25">
      <c r="A604" t="str">
        <f t="shared" si="9"/>
        <v>feynman_I_39_1_29910</v>
      </c>
      <c r="B604" t="s">
        <v>28</v>
      </c>
      <c r="C604" t="s">
        <v>143</v>
      </c>
      <c r="D604">
        <v>3600</v>
      </c>
      <c r="E604" t="s">
        <v>144</v>
      </c>
      <c r="F604">
        <v>1000000</v>
      </c>
      <c r="G604" t="s">
        <v>145</v>
      </c>
      <c r="H604">
        <v>29910</v>
      </c>
      <c r="I604" t="s">
        <v>146</v>
      </c>
      <c r="J604">
        <v>1E-3</v>
      </c>
      <c r="K604" t="s">
        <v>3</v>
      </c>
      <c r="L604">
        <v>1</v>
      </c>
      <c r="M604" t="s">
        <v>2</v>
      </c>
      <c r="N604">
        <v>0</v>
      </c>
      <c r="O604" t="s">
        <v>6</v>
      </c>
      <c r="P604">
        <v>4</v>
      </c>
      <c r="Q604" t="s">
        <v>0</v>
      </c>
      <c r="R604">
        <v>2.5</v>
      </c>
      <c r="S604" t="s">
        <v>141</v>
      </c>
      <c r="T604">
        <v>1</v>
      </c>
      <c r="U604" t="s">
        <v>142</v>
      </c>
      <c r="V604">
        <v>2</v>
      </c>
      <c r="W604" t="s">
        <v>140</v>
      </c>
      <c r="X604">
        <v>520</v>
      </c>
      <c r="Y604" t="s">
        <v>1</v>
      </c>
      <c r="Z604" t="s">
        <v>152</v>
      </c>
      <c r="AA604" t="s">
        <v>151</v>
      </c>
      <c r="AB604" s="12" t="s">
        <v>153</v>
      </c>
      <c r="AC604" t="s">
        <v>424</v>
      </c>
      <c r="AD604" s="5">
        <v>9.9999999999999998E-17</v>
      </c>
      <c r="AE604" t="s">
        <v>5</v>
      </c>
      <c r="AF604">
        <v>1</v>
      </c>
      <c r="AG604" t="s">
        <v>4</v>
      </c>
      <c r="AH604">
        <v>0</v>
      </c>
    </row>
    <row r="605" spans="1:34" x14ac:dyDescent="0.25">
      <c r="A605" t="str">
        <f t="shared" si="9"/>
        <v>feynman_I_29_4_16850</v>
      </c>
      <c r="B605" t="s">
        <v>27</v>
      </c>
      <c r="C605" t="s">
        <v>143</v>
      </c>
      <c r="D605">
        <v>3600</v>
      </c>
      <c r="E605" t="s">
        <v>144</v>
      </c>
      <c r="F605">
        <v>1000000</v>
      </c>
      <c r="G605" t="s">
        <v>145</v>
      </c>
      <c r="H605">
        <v>16850</v>
      </c>
      <c r="I605" t="s">
        <v>146</v>
      </c>
      <c r="J605">
        <v>1E-3</v>
      </c>
      <c r="K605" t="s">
        <v>3</v>
      </c>
      <c r="L605">
        <v>1</v>
      </c>
      <c r="M605" t="s">
        <v>2</v>
      </c>
      <c r="N605">
        <v>0</v>
      </c>
      <c r="O605" t="s">
        <v>6</v>
      </c>
      <c r="P605">
        <v>5</v>
      </c>
      <c r="Q605" t="s">
        <v>0</v>
      </c>
      <c r="R605">
        <v>3.9</v>
      </c>
      <c r="S605" t="s">
        <v>141</v>
      </c>
      <c r="T605">
        <v>1</v>
      </c>
      <c r="U605" t="s">
        <v>142</v>
      </c>
      <c r="V605">
        <v>2</v>
      </c>
      <c r="W605" t="s">
        <v>140</v>
      </c>
      <c r="X605">
        <v>798</v>
      </c>
      <c r="Y605" t="s">
        <v>1</v>
      </c>
      <c r="Z605" t="s">
        <v>2339</v>
      </c>
      <c r="AA605" t="s">
        <v>151</v>
      </c>
      <c r="AB605" s="12" t="s">
        <v>406</v>
      </c>
      <c r="AC605" t="s">
        <v>424</v>
      </c>
      <c r="AD605" s="5">
        <v>9.9999999999999998E-17</v>
      </c>
      <c r="AE605" t="s">
        <v>5</v>
      </c>
      <c r="AF605">
        <v>1</v>
      </c>
      <c r="AG605" t="s">
        <v>4</v>
      </c>
      <c r="AH605">
        <v>0</v>
      </c>
    </row>
    <row r="606" spans="1:34" x14ac:dyDescent="0.25">
      <c r="A606" t="str">
        <f t="shared" si="9"/>
        <v>feynman_II_34_2_29910</v>
      </c>
      <c r="B606" t="s">
        <v>52</v>
      </c>
      <c r="C606" t="s">
        <v>143</v>
      </c>
      <c r="D606">
        <v>3600</v>
      </c>
      <c r="E606" t="s">
        <v>144</v>
      </c>
      <c r="F606">
        <v>1000000</v>
      </c>
      <c r="G606" t="s">
        <v>145</v>
      </c>
      <c r="H606">
        <v>29910</v>
      </c>
      <c r="I606" t="s">
        <v>146</v>
      </c>
      <c r="J606">
        <v>1E-3</v>
      </c>
      <c r="K606" t="s">
        <v>3</v>
      </c>
      <c r="L606">
        <v>1</v>
      </c>
      <c r="M606" t="s">
        <v>2</v>
      </c>
      <c r="N606">
        <v>0</v>
      </c>
      <c r="O606" t="s">
        <v>6</v>
      </c>
      <c r="P606">
        <v>5</v>
      </c>
      <c r="Q606" t="s">
        <v>0</v>
      </c>
      <c r="R606">
        <v>5.4</v>
      </c>
      <c r="S606" t="s">
        <v>141</v>
      </c>
      <c r="T606">
        <v>1</v>
      </c>
      <c r="U606" t="s">
        <v>142</v>
      </c>
      <c r="V606">
        <v>3</v>
      </c>
      <c r="W606" t="s">
        <v>140</v>
      </c>
      <c r="X606">
        <v>1106</v>
      </c>
      <c r="Y606" t="s">
        <v>1</v>
      </c>
      <c r="Z606" t="s">
        <v>155</v>
      </c>
      <c r="AA606" t="s">
        <v>151</v>
      </c>
      <c r="AB606" s="12" t="s">
        <v>156</v>
      </c>
      <c r="AC606" t="s">
        <v>424</v>
      </c>
      <c r="AD606" s="5">
        <v>9.9999999999999998E-17</v>
      </c>
      <c r="AE606" t="s">
        <v>5</v>
      </c>
      <c r="AF606">
        <v>1</v>
      </c>
      <c r="AG606" t="s">
        <v>4</v>
      </c>
      <c r="AH606">
        <v>0</v>
      </c>
    </row>
    <row r="607" spans="1:34" x14ac:dyDescent="0.25">
      <c r="A607" t="str">
        <f t="shared" si="9"/>
        <v>feynman_III_7_38_16850</v>
      </c>
      <c r="B607" t="s">
        <v>65</v>
      </c>
      <c r="C607" t="s">
        <v>143</v>
      </c>
      <c r="D607">
        <v>3600</v>
      </c>
      <c r="E607" t="s">
        <v>144</v>
      </c>
      <c r="F607">
        <v>1000000</v>
      </c>
      <c r="G607" t="s">
        <v>145</v>
      </c>
      <c r="H607">
        <v>16850</v>
      </c>
      <c r="I607" t="s">
        <v>146</v>
      </c>
      <c r="J607">
        <v>1E-3</v>
      </c>
      <c r="K607" t="s">
        <v>3</v>
      </c>
      <c r="L607">
        <v>1</v>
      </c>
      <c r="M607" t="s">
        <v>2</v>
      </c>
      <c r="N607">
        <v>0</v>
      </c>
      <c r="O607" t="s">
        <v>6</v>
      </c>
      <c r="P607">
        <v>7</v>
      </c>
      <c r="Q607" t="s">
        <v>0</v>
      </c>
      <c r="R607">
        <v>7.6</v>
      </c>
      <c r="S607" t="s">
        <v>141</v>
      </c>
      <c r="T607">
        <v>1</v>
      </c>
      <c r="U607" t="s">
        <v>142</v>
      </c>
      <c r="V607">
        <v>3</v>
      </c>
      <c r="W607" t="s">
        <v>140</v>
      </c>
      <c r="X607">
        <v>1543</v>
      </c>
      <c r="Y607" t="s">
        <v>1</v>
      </c>
      <c r="Z607" t="s">
        <v>2348</v>
      </c>
      <c r="AA607" t="s">
        <v>151</v>
      </c>
      <c r="AB607" s="12" t="s">
        <v>2349</v>
      </c>
      <c r="AC607" t="s">
        <v>424</v>
      </c>
      <c r="AD607" s="5">
        <v>9.9999999999999998E-17</v>
      </c>
      <c r="AE607" t="s">
        <v>5</v>
      </c>
      <c r="AF607">
        <v>1</v>
      </c>
      <c r="AG607" t="s">
        <v>4</v>
      </c>
      <c r="AH607">
        <v>2E-8</v>
      </c>
    </row>
    <row r="608" spans="1:34" x14ac:dyDescent="0.25">
      <c r="A608" t="str">
        <f t="shared" si="9"/>
        <v>feynman_III_15_27_29910</v>
      </c>
      <c r="B608" t="s">
        <v>48</v>
      </c>
      <c r="C608" t="s">
        <v>143</v>
      </c>
      <c r="D608">
        <v>3600</v>
      </c>
      <c r="E608" t="s">
        <v>144</v>
      </c>
      <c r="F608">
        <v>1000000</v>
      </c>
      <c r="G608" t="s">
        <v>145</v>
      </c>
      <c r="H608">
        <v>29910</v>
      </c>
      <c r="I608" t="s">
        <v>146</v>
      </c>
      <c r="J608">
        <v>1E-3</v>
      </c>
      <c r="K608" t="s">
        <v>3</v>
      </c>
      <c r="L608">
        <v>1</v>
      </c>
      <c r="M608" t="s">
        <v>2</v>
      </c>
      <c r="N608">
        <v>0</v>
      </c>
      <c r="O608" t="s">
        <v>6</v>
      </c>
      <c r="P608">
        <v>9</v>
      </c>
      <c r="Q608" t="s">
        <v>0</v>
      </c>
      <c r="R608">
        <v>8.3000000000000007</v>
      </c>
      <c r="S608" t="s">
        <v>141</v>
      </c>
      <c r="T608">
        <v>1</v>
      </c>
      <c r="U608" t="s">
        <v>142</v>
      </c>
      <c r="V608">
        <v>3</v>
      </c>
      <c r="W608" t="s">
        <v>140</v>
      </c>
      <c r="X608">
        <v>1774</v>
      </c>
      <c r="Y608" t="s">
        <v>1</v>
      </c>
      <c r="Z608" t="s">
        <v>2353</v>
      </c>
      <c r="AA608" t="s">
        <v>151</v>
      </c>
      <c r="AB608" s="12" t="s">
        <v>2354</v>
      </c>
      <c r="AC608" t="s">
        <v>424</v>
      </c>
      <c r="AD608" s="5">
        <v>9.9999999999999998E-17</v>
      </c>
      <c r="AE608" t="s">
        <v>5</v>
      </c>
      <c r="AF608">
        <v>1</v>
      </c>
      <c r="AG608" t="s">
        <v>4</v>
      </c>
      <c r="AH608">
        <v>0</v>
      </c>
    </row>
    <row r="609" spans="1:34" x14ac:dyDescent="0.25">
      <c r="A609" t="str">
        <f t="shared" si="9"/>
        <v>feynman_I_18_14_16850</v>
      </c>
      <c r="B609" t="s">
        <v>100</v>
      </c>
      <c r="C609" t="s">
        <v>143</v>
      </c>
      <c r="D609">
        <v>3600</v>
      </c>
      <c r="E609" t="s">
        <v>144</v>
      </c>
      <c r="F609">
        <v>1000000</v>
      </c>
      <c r="G609" t="s">
        <v>145</v>
      </c>
      <c r="H609">
        <v>16850</v>
      </c>
      <c r="I609" t="s">
        <v>146</v>
      </c>
      <c r="J609">
        <v>1E-3</v>
      </c>
      <c r="K609" t="s">
        <v>3</v>
      </c>
      <c r="L609">
        <v>1</v>
      </c>
      <c r="M609" t="s">
        <v>2</v>
      </c>
      <c r="N609">
        <v>0</v>
      </c>
      <c r="O609" t="s">
        <v>6</v>
      </c>
      <c r="P609">
        <v>6</v>
      </c>
      <c r="Q609" t="s">
        <v>0</v>
      </c>
      <c r="R609">
        <v>16.5</v>
      </c>
      <c r="S609" t="s">
        <v>141</v>
      </c>
      <c r="T609">
        <v>1</v>
      </c>
      <c r="U609" t="s">
        <v>142</v>
      </c>
      <c r="V609">
        <v>5</v>
      </c>
      <c r="W609" t="s">
        <v>140</v>
      </c>
      <c r="X609">
        <v>3555</v>
      </c>
      <c r="Y609" t="s">
        <v>1</v>
      </c>
      <c r="Z609" t="s">
        <v>2357</v>
      </c>
      <c r="AA609" t="s">
        <v>151</v>
      </c>
      <c r="AB609" s="12" t="s">
        <v>414</v>
      </c>
      <c r="AC609" t="s">
        <v>424</v>
      </c>
      <c r="AD609" s="5">
        <v>9.9999999999999998E-17</v>
      </c>
      <c r="AE609" t="s">
        <v>5</v>
      </c>
      <c r="AF609">
        <v>1</v>
      </c>
      <c r="AG609" t="s">
        <v>4</v>
      </c>
      <c r="AH609">
        <v>0</v>
      </c>
    </row>
    <row r="610" spans="1:34" x14ac:dyDescent="0.25">
      <c r="A610" t="str">
        <f t="shared" si="9"/>
        <v>feynman_I_39_22_29910</v>
      </c>
      <c r="B610" t="s">
        <v>88</v>
      </c>
      <c r="C610" t="s">
        <v>143</v>
      </c>
      <c r="D610">
        <v>3600</v>
      </c>
      <c r="E610" t="s">
        <v>144</v>
      </c>
      <c r="F610">
        <v>1000000</v>
      </c>
      <c r="G610" t="s">
        <v>145</v>
      </c>
      <c r="H610">
        <v>29910</v>
      </c>
      <c r="I610" t="s">
        <v>146</v>
      </c>
      <c r="J610">
        <v>1E-3</v>
      </c>
      <c r="K610" t="s">
        <v>3</v>
      </c>
      <c r="L610">
        <v>1</v>
      </c>
      <c r="M610" t="s">
        <v>2</v>
      </c>
      <c r="N610">
        <v>0</v>
      </c>
      <c r="O610" t="s">
        <v>6</v>
      </c>
      <c r="P610">
        <v>7</v>
      </c>
      <c r="Q610" t="s">
        <v>0</v>
      </c>
      <c r="R610">
        <v>12.4</v>
      </c>
      <c r="S610" t="s">
        <v>141</v>
      </c>
      <c r="T610">
        <v>1</v>
      </c>
      <c r="U610" t="s">
        <v>142</v>
      </c>
      <c r="V610">
        <v>4</v>
      </c>
      <c r="W610" t="s">
        <v>140</v>
      </c>
      <c r="X610">
        <v>2582</v>
      </c>
      <c r="Y610" t="s">
        <v>1</v>
      </c>
      <c r="Z610" t="s">
        <v>495</v>
      </c>
      <c r="AA610" t="s">
        <v>151</v>
      </c>
      <c r="AB610" s="12" t="s">
        <v>413</v>
      </c>
      <c r="AC610" t="s">
        <v>424</v>
      </c>
      <c r="AD610" s="5">
        <v>9.9999999999999998E-17</v>
      </c>
      <c r="AE610" t="s">
        <v>5</v>
      </c>
      <c r="AF610">
        <v>1</v>
      </c>
      <c r="AG610" t="s">
        <v>4</v>
      </c>
      <c r="AH610">
        <v>0</v>
      </c>
    </row>
    <row r="611" spans="1:34" x14ac:dyDescent="0.25">
      <c r="A611" t="str">
        <f t="shared" si="9"/>
        <v>feynman_III_13_18_16850</v>
      </c>
      <c r="B611" t="s">
        <v>103</v>
      </c>
      <c r="C611" t="s">
        <v>143</v>
      </c>
      <c r="D611">
        <v>3600</v>
      </c>
      <c r="E611" t="s">
        <v>144</v>
      </c>
      <c r="F611">
        <v>1000000</v>
      </c>
      <c r="G611" t="s">
        <v>145</v>
      </c>
      <c r="H611">
        <v>16850</v>
      </c>
      <c r="I611" t="s">
        <v>146</v>
      </c>
      <c r="J611">
        <v>1E-3</v>
      </c>
      <c r="K611" t="s">
        <v>3</v>
      </c>
      <c r="L611">
        <v>1</v>
      </c>
      <c r="M611" t="s">
        <v>2</v>
      </c>
      <c r="N611">
        <v>2.9999999999999999E-7</v>
      </c>
      <c r="O611" t="s">
        <v>6</v>
      </c>
      <c r="P611">
        <v>10</v>
      </c>
      <c r="Q611" t="s">
        <v>0</v>
      </c>
      <c r="R611">
        <v>19.3</v>
      </c>
      <c r="S611" t="s">
        <v>141</v>
      </c>
      <c r="T611">
        <v>1</v>
      </c>
      <c r="U611" t="s">
        <v>142</v>
      </c>
      <c r="V611">
        <v>5</v>
      </c>
      <c r="W611" t="s">
        <v>140</v>
      </c>
      <c r="X611">
        <v>3870</v>
      </c>
      <c r="Y611" t="s">
        <v>1</v>
      </c>
      <c r="Z611" t="s">
        <v>2364</v>
      </c>
      <c r="AA611" t="s">
        <v>151</v>
      </c>
      <c r="AB611" s="12" t="s">
        <v>2365</v>
      </c>
      <c r="AC611" t="s">
        <v>424</v>
      </c>
      <c r="AD611" s="5">
        <v>9.9999999999999998E-17</v>
      </c>
      <c r="AE611" t="s">
        <v>5</v>
      </c>
      <c r="AF611">
        <v>1</v>
      </c>
      <c r="AG611" t="s">
        <v>4</v>
      </c>
      <c r="AH611">
        <v>2.4999999999999999E-7</v>
      </c>
    </row>
    <row r="612" spans="1:34" x14ac:dyDescent="0.25">
      <c r="A612" t="str">
        <f t="shared" si="9"/>
        <v>feynman_I_43_43_29910</v>
      </c>
      <c r="B612" t="s">
        <v>79</v>
      </c>
      <c r="C612" t="s">
        <v>143</v>
      </c>
      <c r="D612">
        <v>3600</v>
      </c>
      <c r="E612" t="s">
        <v>144</v>
      </c>
      <c r="F612">
        <v>1000000</v>
      </c>
      <c r="G612" t="s">
        <v>145</v>
      </c>
      <c r="H612">
        <v>29910</v>
      </c>
      <c r="I612" t="s">
        <v>146</v>
      </c>
      <c r="J612">
        <v>1E-3</v>
      </c>
      <c r="K612" t="s">
        <v>3</v>
      </c>
      <c r="L612">
        <v>1</v>
      </c>
      <c r="M612" t="s">
        <v>2</v>
      </c>
      <c r="N612">
        <v>0</v>
      </c>
      <c r="O612" t="s">
        <v>6</v>
      </c>
      <c r="P612">
        <v>14</v>
      </c>
      <c r="Q612" t="s">
        <v>0</v>
      </c>
      <c r="R612">
        <v>23.3</v>
      </c>
      <c r="S612" t="s">
        <v>141</v>
      </c>
      <c r="T612">
        <v>1</v>
      </c>
      <c r="U612" t="s">
        <v>142</v>
      </c>
      <c r="V612">
        <v>5</v>
      </c>
      <c r="W612" t="s">
        <v>140</v>
      </c>
      <c r="X612">
        <v>4450</v>
      </c>
      <c r="Y612" t="s">
        <v>1</v>
      </c>
      <c r="Z612" t="s">
        <v>162</v>
      </c>
      <c r="AA612" t="s">
        <v>151</v>
      </c>
      <c r="AB612" s="12" t="s">
        <v>3437</v>
      </c>
      <c r="AC612" t="s">
        <v>424</v>
      </c>
      <c r="AD612" s="5">
        <v>9.9999999999999998E-17</v>
      </c>
      <c r="AE612" t="s">
        <v>5</v>
      </c>
      <c r="AF612">
        <v>1</v>
      </c>
      <c r="AG612" t="s">
        <v>4</v>
      </c>
      <c r="AH612">
        <v>0</v>
      </c>
    </row>
    <row r="613" spans="1:34" x14ac:dyDescent="0.25">
      <c r="A613" t="str">
        <f t="shared" si="9"/>
        <v>feynman_I_32_5_16850</v>
      </c>
      <c r="B613" t="s">
        <v>97</v>
      </c>
      <c r="C613" t="s">
        <v>143</v>
      </c>
      <c r="D613">
        <v>3600</v>
      </c>
      <c r="E613" t="s">
        <v>144</v>
      </c>
      <c r="F613">
        <v>1000000</v>
      </c>
      <c r="G613" t="s">
        <v>145</v>
      </c>
      <c r="H613">
        <v>16850</v>
      </c>
      <c r="I613" t="s">
        <v>146</v>
      </c>
      <c r="J613">
        <v>1E-3</v>
      </c>
      <c r="K613" t="s">
        <v>3</v>
      </c>
      <c r="L613">
        <v>1</v>
      </c>
      <c r="M613" t="s">
        <v>2</v>
      </c>
      <c r="N613">
        <v>0</v>
      </c>
      <c r="O613" t="s">
        <v>6</v>
      </c>
      <c r="P613">
        <v>14</v>
      </c>
      <c r="Q613" t="s">
        <v>0</v>
      </c>
      <c r="R613">
        <v>29.9</v>
      </c>
      <c r="S613" t="s">
        <v>141</v>
      </c>
      <c r="T613">
        <v>1</v>
      </c>
      <c r="U613" t="s">
        <v>142</v>
      </c>
      <c r="V613">
        <v>6</v>
      </c>
      <c r="W613" t="s">
        <v>140</v>
      </c>
      <c r="X613">
        <v>5666</v>
      </c>
      <c r="Y613" t="s">
        <v>1</v>
      </c>
      <c r="Z613" t="s">
        <v>2375</v>
      </c>
      <c r="AA613" t="s">
        <v>151</v>
      </c>
      <c r="AB613" s="12" t="s">
        <v>2376</v>
      </c>
      <c r="AC613" t="s">
        <v>424</v>
      </c>
      <c r="AD613" s="5">
        <v>9.9999999999999998E-17</v>
      </c>
      <c r="AE613" t="s">
        <v>5</v>
      </c>
      <c r="AF613">
        <v>1</v>
      </c>
      <c r="AG613" t="s">
        <v>4</v>
      </c>
      <c r="AH613">
        <v>4.0000000000000001E-8</v>
      </c>
    </row>
    <row r="614" spans="1:34" x14ac:dyDescent="0.25">
      <c r="A614" t="str">
        <f t="shared" si="9"/>
        <v>feynman_test_9_16850</v>
      </c>
      <c r="B614" t="s">
        <v>125</v>
      </c>
      <c r="C614" t="s">
        <v>143</v>
      </c>
      <c r="D614">
        <v>3600</v>
      </c>
      <c r="E614" t="s">
        <v>144</v>
      </c>
      <c r="F614">
        <v>1000000</v>
      </c>
      <c r="G614" t="s">
        <v>145</v>
      </c>
      <c r="H614">
        <v>16850</v>
      </c>
      <c r="I614" t="s">
        <v>146</v>
      </c>
      <c r="J614">
        <v>1E-3</v>
      </c>
      <c r="K614" t="s">
        <v>3</v>
      </c>
      <c r="L614">
        <v>1</v>
      </c>
      <c r="M614" t="s">
        <v>2</v>
      </c>
      <c r="N614">
        <v>0</v>
      </c>
      <c r="O614" t="s">
        <v>6</v>
      </c>
      <c r="P614">
        <v>27</v>
      </c>
      <c r="Q614" t="s">
        <v>0</v>
      </c>
      <c r="R614">
        <v>3058.7</v>
      </c>
      <c r="S614" t="s">
        <v>141</v>
      </c>
      <c r="T614">
        <v>1</v>
      </c>
      <c r="U614" t="s">
        <v>142</v>
      </c>
      <c r="V614">
        <v>32</v>
      </c>
      <c r="W614" t="s">
        <v>140</v>
      </c>
      <c r="X614">
        <v>237822</v>
      </c>
      <c r="Y614" t="s">
        <v>1</v>
      </c>
      <c r="Z614" t="s">
        <v>2867</v>
      </c>
      <c r="AA614" t="s">
        <v>151</v>
      </c>
      <c r="AB614" s="12" t="s">
        <v>2868</v>
      </c>
      <c r="AC614" t="s">
        <v>424</v>
      </c>
      <c r="AD614" s="5">
        <v>9.9999999999999998E-17</v>
      </c>
      <c r="AE614" t="s">
        <v>5</v>
      </c>
      <c r="AF614">
        <v>1</v>
      </c>
      <c r="AG614" t="s">
        <v>4</v>
      </c>
      <c r="AH614">
        <v>0</v>
      </c>
    </row>
    <row r="615" spans="1:34" x14ac:dyDescent="0.25">
      <c r="A615" t="str">
        <f t="shared" si="9"/>
        <v>feynman_I_12_1_29910</v>
      </c>
      <c r="B615" t="s">
        <v>26</v>
      </c>
      <c r="C615" t="s">
        <v>143</v>
      </c>
      <c r="D615">
        <v>3600</v>
      </c>
      <c r="E615" t="s">
        <v>144</v>
      </c>
      <c r="F615">
        <v>1000000</v>
      </c>
      <c r="G615" t="s">
        <v>145</v>
      </c>
      <c r="H615">
        <v>29910</v>
      </c>
      <c r="I615" t="s">
        <v>146</v>
      </c>
      <c r="J615">
        <v>1E-3</v>
      </c>
      <c r="K615" t="s">
        <v>3</v>
      </c>
      <c r="L615">
        <v>1</v>
      </c>
      <c r="M615" t="s">
        <v>2</v>
      </c>
      <c r="N615">
        <v>0</v>
      </c>
      <c r="O615" t="s">
        <v>6</v>
      </c>
      <c r="P615">
        <v>3</v>
      </c>
      <c r="Q615" t="s">
        <v>0</v>
      </c>
      <c r="R615">
        <v>2.5</v>
      </c>
      <c r="S615" t="s">
        <v>141</v>
      </c>
      <c r="T615">
        <v>1</v>
      </c>
      <c r="U615" t="s">
        <v>142</v>
      </c>
      <c r="V615">
        <v>2</v>
      </c>
      <c r="W615" t="s">
        <v>140</v>
      </c>
      <c r="X615">
        <v>519</v>
      </c>
      <c r="Y615" t="s">
        <v>1</v>
      </c>
      <c r="Z615" t="s">
        <v>2335</v>
      </c>
      <c r="AA615" t="s">
        <v>151</v>
      </c>
      <c r="AB615" s="12" t="s">
        <v>405</v>
      </c>
      <c r="AC615" t="s">
        <v>424</v>
      </c>
      <c r="AD615" s="5">
        <v>9.9999999999999998E-17</v>
      </c>
      <c r="AE615" t="s">
        <v>5</v>
      </c>
      <c r="AF615">
        <v>1</v>
      </c>
      <c r="AG615" t="s">
        <v>4</v>
      </c>
      <c r="AH615">
        <v>0</v>
      </c>
    </row>
    <row r="616" spans="1:34" x14ac:dyDescent="0.25">
      <c r="A616" t="str">
        <f t="shared" si="9"/>
        <v>feynman_II_3_24_29910</v>
      </c>
      <c r="B616" t="s">
        <v>35</v>
      </c>
      <c r="C616" t="s">
        <v>143</v>
      </c>
      <c r="D616">
        <v>3600</v>
      </c>
      <c r="E616" t="s">
        <v>144</v>
      </c>
      <c r="F616">
        <v>1000000</v>
      </c>
      <c r="G616" t="s">
        <v>145</v>
      </c>
      <c r="H616">
        <v>29910</v>
      </c>
      <c r="I616" t="s">
        <v>146</v>
      </c>
      <c r="J616">
        <v>1E-3</v>
      </c>
      <c r="K616" t="s">
        <v>3</v>
      </c>
      <c r="L616">
        <v>1</v>
      </c>
      <c r="M616" t="s">
        <v>2</v>
      </c>
      <c r="N616">
        <v>0</v>
      </c>
      <c r="O616" t="s">
        <v>6</v>
      </c>
      <c r="P616">
        <v>6</v>
      </c>
      <c r="Q616" t="s">
        <v>0</v>
      </c>
      <c r="R616">
        <v>8.1999999999999993</v>
      </c>
      <c r="S616" t="s">
        <v>141</v>
      </c>
      <c r="T616">
        <v>1</v>
      </c>
      <c r="U616" t="s">
        <v>142</v>
      </c>
      <c r="V616">
        <v>3</v>
      </c>
      <c r="W616" t="s">
        <v>140</v>
      </c>
      <c r="X616">
        <v>1659</v>
      </c>
      <c r="Y616" t="s">
        <v>1</v>
      </c>
      <c r="Z616" t="s">
        <v>2344</v>
      </c>
      <c r="AA616" t="s">
        <v>151</v>
      </c>
      <c r="AB616" s="12" t="s">
        <v>2345</v>
      </c>
      <c r="AC616" t="s">
        <v>424</v>
      </c>
      <c r="AD616" s="5">
        <v>9.9999999999999998E-17</v>
      </c>
      <c r="AE616" t="s">
        <v>5</v>
      </c>
      <c r="AF616">
        <v>1</v>
      </c>
      <c r="AG616" t="s">
        <v>4</v>
      </c>
      <c r="AH616">
        <v>0</v>
      </c>
    </row>
    <row r="617" spans="1:34" x14ac:dyDescent="0.25">
      <c r="A617" t="str">
        <f t="shared" si="9"/>
        <v>feynman_II_38_3_29910</v>
      </c>
      <c r="B617" t="s">
        <v>90</v>
      </c>
      <c r="C617" t="s">
        <v>143</v>
      </c>
      <c r="D617">
        <v>3600</v>
      </c>
      <c r="E617" t="s">
        <v>144</v>
      </c>
      <c r="F617">
        <v>1000000</v>
      </c>
      <c r="G617" t="s">
        <v>145</v>
      </c>
      <c r="H617">
        <v>29910</v>
      </c>
      <c r="I617" t="s">
        <v>146</v>
      </c>
      <c r="J617">
        <v>1E-3</v>
      </c>
      <c r="K617" t="s">
        <v>3</v>
      </c>
      <c r="L617">
        <v>1</v>
      </c>
      <c r="M617" t="s">
        <v>2</v>
      </c>
      <c r="N617">
        <v>0</v>
      </c>
      <c r="O617" t="s">
        <v>6</v>
      </c>
      <c r="P617">
        <v>7</v>
      </c>
      <c r="Q617" t="s">
        <v>0</v>
      </c>
      <c r="R617">
        <v>13.3</v>
      </c>
      <c r="S617" t="s">
        <v>141</v>
      </c>
      <c r="T617">
        <v>1</v>
      </c>
      <c r="U617" t="s">
        <v>142</v>
      </c>
      <c r="V617">
        <v>4</v>
      </c>
      <c r="W617" t="s">
        <v>140</v>
      </c>
      <c r="X617">
        <v>2582</v>
      </c>
      <c r="Y617" t="s">
        <v>1</v>
      </c>
      <c r="Z617" t="s">
        <v>495</v>
      </c>
      <c r="AA617" t="s">
        <v>151</v>
      </c>
      <c r="AB617" s="12" t="s">
        <v>413</v>
      </c>
      <c r="AC617" t="s">
        <v>424</v>
      </c>
      <c r="AD617" s="5">
        <v>9.9999999999999998E-17</v>
      </c>
      <c r="AE617" t="s">
        <v>5</v>
      </c>
      <c r="AF617">
        <v>1</v>
      </c>
      <c r="AG617" t="s">
        <v>4</v>
      </c>
      <c r="AH617">
        <v>0</v>
      </c>
    </row>
    <row r="618" spans="1:34" x14ac:dyDescent="0.25">
      <c r="A618" t="str">
        <f t="shared" si="9"/>
        <v>strogatz_predprey2_29910</v>
      </c>
      <c r="B618" t="s">
        <v>17</v>
      </c>
      <c r="C618" t="s">
        <v>143</v>
      </c>
      <c r="D618">
        <v>3600</v>
      </c>
      <c r="E618" t="s">
        <v>144</v>
      </c>
      <c r="F618">
        <v>1000000</v>
      </c>
      <c r="G618" t="s">
        <v>145</v>
      </c>
      <c r="H618">
        <v>29910</v>
      </c>
      <c r="I618" t="s">
        <v>146</v>
      </c>
      <c r="J618">
        <v>1E-3</v>
      </c>
      <c r="K618" t="s">
        <v>3</v>
      </c>
      <c r="L618">
        <v>1</v>
      </c>
      <c r="M618" t="s">
        <v>2</v>
      </c>
      <c r="N618">
        <v>0</v>
      </c>
      <c r="O618" t="s">
        <v>6</v>
      </c>
      <c r="P618">
        <v>15</v>
      </c>
      <c r="Q618" t="s">
        <v>0</v>
      </c>
      <c r="R618">
        <v>364.9</v>
      </c>
      <c r="S618" t="s">
        <v>141</v>
      </c>
      <c r="T618">
        <v>4</v>
      </c>
      <c r="U618" t="s">
        <v>142</v>
      </c>
      <c r="V618">
        <v>92</v>
      </c>
      <c r="W618" t="s">
        <v>140</v>
      </c>
      <c r="X618">
        <v>148635</v>
      </c>
      <c r="Y618" t="s">
        <v>1</v>
      </c>
      <c r="Z618" t="s">
        <v>2484</v>
      </c>
      <c r="AA618" t="s">
        <v>151</v>
      </c>
      <c r="AB618" s="12" t="s">
        <v>2321</v>
      </c>
      <c r="AC618" t="s">
        <v>424</v>
      </c>
      <c r="AD618" s="5">
        <v>9.9999999999999998E-17</v>
      </c>
      <c r="AE618" t="s">
        <v>5</v>
      </c>
      <c r="AF618">
        <v>1</v>
      </c>
      <c r="AG618" t="s">
        <v>4</v>
      </c>
      <c r="AH618">
        <v>0</v>
      </c>
    </row>
    <row r="619" spans="1:34" x14ac:dyDescent="0.25">
      <c r="A619" t="str">
        <f t="shared" si="9"/>
        <v>feynman_III_15_14_29910</v>
      </c>
      <c r="B619" t="s">
        <v>73</v>
      </c>
      <c r="C619" t="s">
        <v>143</v>
      </c>
      <c r="D619">
        <v>3600</v>
      </c>
      <c r="E619" t="s">
        <v>144</v>
      </c>
      <c r="F619">
        <v>1000000</v>
      </c>
      <c r="G619" t="s">
        <v>145</v>
      </c>
      <c r="H619">
        <v>29910</v>
      </c>
      <c r="I619" t="s">
        <v>146</v>
      </c>
      <c r="J619">
        <v>1E-3</v>
      </c>
      <c r="K619" t="s">
        <v>3</v>
      </c>
      <c r="L619">
        <v>1</v>
      </c>
      <c r="M619" t="s">
        <v>2</v>
      </c>
      <c r="N619">
        <v>0</v>
      </c>
      <c r="O619" t="s">
        <v>6</v>
      </c>
      <c r="P619">
        <v>11</v>
      </c>
      <c r="Q619" t="s">
        <v>0</v>
      </c>
      <c r="R619">
        <v>87.4</v>
      </c>
      <c r="S619" t="s">
        <v>141</v>
      </c>
      <c r="T619">
        <v>1</v>
      </c>
      <c r="U619" t="s">
        <v>142</v>
      </c>
      <c r="V619">
        <v>9</v>
      </c>
      <c r="W619" t="s">
        <v>140</v>
      </c>
      <c r="X619">
        <v>13611</v>
      </c>
      <c r="Y619" t="s">
        <v>1</v>
      </c>
      <c r="Z619" t="s">
        <v>2361</v>
      </c>
      <c r="AA619" t="s">
        <v>151</v>
      </c>
      <c r="AB619" s="12" t="s">
        <v>2362</v>
      </c>
      <c r="AC619" t="s">
        <v>424</v>
      </c>
      <c r="AD619" s="5">
        <v>9.9999999999999998E-17</v>
      </c>
      <c r="AE619" t="s">
        <v>5</v>
      </c>
      <c r="AF619">
        <v>1</v>
      </c>
      <c r="AG619" t="s">
        <v>4</v>
      </c>
      <c r="AH619">
        <v>0</v>
      </c>
    </row>
    <row r="620" spans="1:34" x14ac:dyDescent="0.25">
      <c r="A620" t="str">
        <f t="shared" si="9"/>
        <v>feynman_I_12_11_29910</v>
      </c>
      <c r="B620" t="s">
        <v>119</v>
      </c>
      <c r="C620" t="s">
        <v>143</v>
      </c>
      <c r="D620">
        <v>3600</v>
      </c>
      <c r="E620" t="s">
        <v>144</v>
      </c>
      <c r="F620">
        <v>1000000</v>
      </c>
      <c r="G620" t="s">
        <v>145</v>
      </c>
      <c r="H620">
        <v>29910</v>
      </c>
      <c r="I620" t="s">
        <v>146</v>
      </c>
      <c r="J620">
        <v>1E-3</v>
      </c>
      <c r="K620" t="s">
        <v>3</v>
      </c>
      <c r="L620">
        <v>1</v>
      </c>
      <c r="M620" t="s">
        <v>2</v>
      </c>
      <c r="N620">
        <v>0</v>
      </c>
      <c r="O620" t="s">
        <v>6</v>
      </c>
      <c r="P620">
        <v>9</v>
      </c>
      <c r="Q620" t="s">
        <v>0</v>
      </c>
      <c r="R620">
        <v>40.1</v>
      </c>
      <c r="S620" t="s">
        <v>141</v>
      </c>
      <c r="T620">
        <v>1</v>
      </c>
      <c r="U620" t="s">
        <v>142</v>
      </c>
      <c r="V620">
        <v>7</v>
      </c>
      <c r="W620" t="s">
        <v>140</v>
      </c>
      <c r="X620">
        <v>7326</v>
      </c>
      <c r="Y620" t="s">
        <v>1</v>
      </c>
      <c r="Z620" t="s">
        <v>2373</v>
      </c>
      <c r="AA620" t="s">
        <v>151</v>
      </c>
      <c r="AB620" s="12" t="s">
        <v>2295</v>
      </c>
      <c r="AC620" t="s">
        <v>424</v>
      </c>
      <c r="AD620" s="5">
        <v>9.9999999999999998E-17</v>
      </c>
      <c r="AE620" t="s">
        <v>5</v>
      </c>
      <c r="AF620">
        <v>1</v>
      </c>
      <c r="AG620" t="s">
        <v>4</v>
      </c>
      <c r="AH620">
        <v>0</v>
      </c>
    </row>
    <row r="621" spans="1:34" x14ac:dyDescent="0.25">
      <c r="A621" t="str">
        <f t="shared" si="9"/>
        <v>feynman_I_13_4_29910</v>
      </c>
      <c r="B621" t="s">
        <v>96</v>
      </c>
      <c r="C621" t="s">
        <v>143</v>
      </c>
      <c r="D621">
        <v>3600</v>
      </c>
      <c r="E621" t="s">
        <v>144</v>
      </c>
      <c r="F621">
        <v>1000000</v>
      </c>
      <c r="G621" t="s">
        <v>145</v>
      </c>
      <c r="H621">
        <v>29910</v>
      </c>
      <c r="I621" t="s">
        <v>146</v>
      </c>
      <c r="J621">
        <v>1E-3</v>
      </c>
      <c r="K621" t="s">
        <v>3</v>
      </c>
      <c r="L621">
        <v>1</v>
      </c>
      <c r="M621" t="s">
        <v>2</v>
      </c>
      <c r="N621">
        <v>0</v>
      </c>
      <c r="O621" t="s">
        <v>6</v>
      </c>
      <c r="P621">
        <v>13</v>
      </c>
      <c r="Q621" t="s">
        <v>0</v>
      </c>
      <c r="R621">
        <v>112.1</v>
      </c>
      <c r="S621" t="s">
        <v>141</v>
      </c>
      <c r="T621">
        <v>1</v>
      </c>
      <c r="U621" t="s">
        <v>142</v>
      </c>
      <c r="V621">
        <v>10</v>
      </c>
      <c r="W621" t="s">
        <v>140</v>
      </c>
      <c r="X621">
        <v>14990</v>
      </c>
      <c r="Y621" t="s">
        <v>1</v>
      </c>
      <c r="Z621" t="s">
        <v>2392</v>
      </c>
      <c r="AA621" t="s">
        <v>151</v>
      </c>
      <c r="AB621" s="12" t="s">
        <v>2300</v>
      </c>
      <c r="AC621" t="s">
        <v>424</v>
      </c>
      <c r="AD621" s="5">
        <v>9.9999999999999998E-17</v>
      </c>
      <c r="AE621" t="s">
        <v>5</v>
      </c>
      <c r="AF621">
        <v>1</v>
      </c>
      <c r="AG621" t="s">
        <v>4</v>
      </c>
      <c r="AH621">
        <v>0</v>
      </c>
    </row>
    <row r="622" spans="1:34" x14ac:dyDescent="0.25">
      <c r="A622" t="str">
        <f t="shared" si="9"/>
        <v>feynman_II_8_7_16850</v>
      </c>
      <c r="B622" t="s">
        <v>69</v>
      </c>
      <c r="C622" t="s">
        <v>143</v>
      </c>
      <c r="D622">
        <v>3600</v>
      </c>
      <c r="E622" t="s">
        <v>144</v>
      </c>
      <c r="F622">
        <v>1000000</v>
      </c>
      <c r="G622" t="s">
        <v>145</v>
      </c>
      <c r="H622">
        <v>16850</v>
      </c>
      <c r="I622" t="s">
        <v>146</v>
      </c>
      <c r="J622">
        <v>1E-3</v>
      </c>
      <c r="K622" t="s">
        <v>3</v>
      </c>
      <c r="L622">
        <v>1</v>
      </c>
      <c r="M622" t="s">
        <v>2</v>
      </c>
      <c r="N622">
        <v>0</v>
      </c>
      <c r="O622" t="s">
        <v>6</v>
      </c>
      <c r="P622">
        <v>11</v>
      </c>
      <c r="Q622" t="s">
        <v>0</v>
      </c>
      <c r="R622">
        <v>472.6</v>
      </c>
      <c r="S622" t="s">
        <v>141</v>
      </c>
      <c r="T622">
        <v>5</v>
      </c>
      <c r="U622" t="s">
        <v>142</v>
      </c>
      <c r="V622">
        <v>85</v>
      </c>
      <c r="W622" t="s">
        <v>140</v>
      </c>
      <c r="X622">
        <v>88017</v>
      </c>
      <c r="Y622" t="s">
        <v>1</v>
      </c>
      <c r="Z622" t="s">
        <v>2396</v>
      </c>
      <c r="AA622" t="s">
        <v>151</v>
      </c>
      <c r="AB622" s="12" t="s">
        <v>2397</v>
      </c>
      <c r="AC622" t="s">
        <v>424</v>
      </c>
      <c r="AD622" s="5">
        <v>9.9999999999999998E-17</v>
      </c>
      <c r="AE622" t="s">
        <v>5</v>
      </c>
      <c r="AF622">
        <v>1</v>
      </c>
      <c r="AG622" t="s">
        <v>4</v>
      </c>
      <c r="AH622">
        <v>1E-8</v>
      </c>
    </row>
    <row r="623" spans="1:34" x14ac:dyDescent="0.25">
      <c r="A623" t="str">
        <f t="shared" si="9"/>
        <v>feynman_I_24_6_29910</v>
      </c>
      <c r="B623" t="s">
        <v>95</v>
      </c>
      <c r="C623" t="s">
        <v>143</v>
      </c>
      <c r="D623">
        <v>3600</v>
      </c>
      <c r="E623" t="s">
        <v>144</v>
      </c>
      <c r="F623">
        <v>1000000</v>
      </c>
      <c r="G623" t="s">
        <v>145</v>
      </c>
      <c r="H623">
        <v>29910</v>
      </c>
      <c r="I623" t="s">
        <v>146</v>
      </c>
      <c r="J623">
        <v>1E-3</v>
      </c>
      <c r="K623" t="s">
        <v>3</v>
      </c>
      <c r="L623">
        <v>1</v>
      </c>
      <c r="M623" t="s">
        <v>2</v>
      </c>
      <c r="N623">
        <v>0</v>
      </c>
      <c r="O623" t="s">
        <v>6</v>
      </c>
      <c r="P623">
        <v>19</v>
      </c>
      <c r="Q623" t="s">
        <v>0</v>
      </c>
      <c r="R623">
        <v>95.7</v>
      </c>
      <c r="S623" t="s">
        <v>141</v>
      </c>
      <c r="T623">
        <v>1</v>
      </c>
      <c r="U623" t="s">
        <v>142</v>
      </c>
      <c r="V623">
        <v>9</v>
      </c>
      <c r="W623" t="s">
        <v>140</v>
      </c>
      <c r="X623">
        <v>14146</v>
      </c>
      <c r="Y623" t="s">
        <v>1</v>
      </c>
      <c r="Z623" t="s">
        <v>2382</v>
      </c>
      <c r="AA623" t="s">
        <v>151</v>
      </c>
      <c r="AB623" s="12" t="s">
        <v>2297</v>
      </c>
      <c r="AC623" t="s">
        <v>424</v>
      </c>
      <c r="AD623" s="5">
        <v>9.9999999999999998E-17</v>
      </c>
      <c r="AE623" t="s">
        <v>5</v>
      </c>
      <c r="AF623">
        <v>1</v>
      </c>
      <c r="AG623" t="s">
        <v>4</v>
      </c>
      <c r="AH623">
        <v>0</v>
      </c>
    </row>
    <row r="624" spans="1:34" x14ac:dyDescent="0.25">
      <c r="A624" t="str">
        <f t="shared" si="9"/>
        <v>strogatz_bacres1_16850</v>
      </c>
      <c r="B624" t="s">
        <v>15</v>
      </c>
      <c r="C624" t="s">
        <v>143</v>
      </c>
      <c r="D624">
        <v>3600</v>
      </c>
      <c r="E624" t="s">
        <v>144</v>
      </c>
      <c r="F624">
        <v>1000000</v>
      </c>
      <c r="G624" t="s">
        <v>145</v>
      </c>
      <c r="H624">
        <v>16850</v>
      </c>
      <c r="I624" t="s">
        <v>146</v>
      </c>
      <c r="J624">
        <v>1E-3</v>
      </c>
      <c r="K624" t="s">
        <v>3</v>
      </c>
      <c r="L624">
        <v>0.9999519</v>
      </c>
      <c r="M624" t="s">
        <v>2</v>
      </c>
      <c r="N624">
        <v>1.80885E-2</v>
      </c>
      <c r="O624" t="s">
        <v>6</v>
      </c>
      <c r="P624">
        <v>13</v>
      </c>
      <c r="Q624" t="s">
        <v>0</v>
      </c>
      <c r="R624">
        <v>1904.2</v>
      </c>
      <c r="S624" t="s">
        <v>141</v>
      </c>
      <c r="T624">
        <v>7</v>
      </c>
      <c r="U624" t="s">
        <v>142</v>
      </c>
      <c r="V624">
        <v>1142</v>
      </c>
      <c r="W624" t="s">
        <v>140</v>
      </c>
      <c r="X624">
        <v>1000449</v>
      </c>
      <c r="Y624" t="s">
        <v>1</v>
      </c>
      <c r="Z624" t="s">
        <v>2869</v>
      </c>
      <c r="AA624" t="s">
        <v>151</v>
      </c>
      <c r="AB624" s="12" t="s">
        <v>3462</v>
      </c>
      <c r="AC624" t="s">
        <v>424</v>
      </c>
      <c r="AD624" s="5">
        <v>9.9999999999999998E-17</v>
      </c>
      <c r="AE624" t="s">
        <v>5</v>
      </c>
      <c r="AF624">
        <v>0.99923669000000004</v>
      </c>
      <c r="AG624" t="s">
        <v>4</v>
      </c>
      <c r="AH624">
        <v>6.4238740000000003E-2</v>
      </c>
    </row>
    <row r="625" spans="1:34" x14ac:dyDescent="0.25">
      <c r="A625" t="str">
        <f t="shared" si="9"/>
        <v>feynman_II_11_27_16850</v>
      </c>
      <c r="B625" t="s">
        <v>101</v>
      </c>
      <c r="C625" t="s">
        <v>143</v>
      </c>
      <c r="D625">
        <v>3600</v>
      </c>
      <c r="E625" t="s">
        <v>144</v>
      </c>
      <c r="F625">
        <v>1000000</v>
      </c>
      <c r="G625" t="s">
        <v>145</v>
      </c>
      <c r="H625">
        <v>16850</v>
      </c>
      <c r="I625" t="s">
        <v>146</v>
      </c>
      <c r="J625">
        <v>1E-3</v>
      </c>
      <c r="K625" t="s">
        <v>3</v>
      </c>
      <c r="L625">
        <v>0.99990460000000003</v>
      </c>
      <c r="M625" t="s">
        <v>2</v>
      </c>
      <c r="N625">
        <v>6.8149999999999999E-3</v>
      </c>
      <c r="O625" t="s">
        <v>6</v>
      </c>
      <c r="P625">
        <v>18</v>
      </c>
      <c r="Q625" t="s">
        <v>0</v>
      </c>
      <c r="R625">
        <v>3600.2</v>
      </c>
      <c r="S625" t="s">
        <v>141</v>
      </c>
      <c r="T625">
        <v>4</v>
      </c>
      <c r="U625" t="s">
        <v>142</v>
      </c>
      <c r="V625">
        <v>339</v>
      </c>
      <c r="W625" t="s">
        <v>140</v>
      </c>
      <c r="X625">
        <v>581880</v>
      </c>
      <c r="Y625" t="s">
        <v>1</v>
      </c>
      <c r="Z625" t="s">
        <v>2870</v>
      </c>
      <c r="AA625" t="s">
        <v>151</v>
      </c>
      <c r="AB625" s="12" t="s">
        <v>2871</v>
      </c>
      <c r="AC625" t="s">
        <v>424</v>
      </c>
      <c r="AD625" s="5">
        <v>9.9999999999999998E-17</v>
      </c>
      <c r="AE625" t="s">
        <v>5</v>
      </c>
      <c r="AF625">
        <v>0.99990604999999999</v>
      </c>
      <c r="AG625" t="s">
        <v>4</v>
      </c>
      <c r="AH625">
        <v>6.8629600000000004E-3</v>
      </c>
    </row>
    <row r="626" spans="1:34" x14ac:dyDescent="0.25">
      <c r="A626" t="str">
        <f t="shared" si="9"/>
        <v>feynman_test_19_16850</v>
      </c>
      <c r="B626" t="s">
        <v>128</v>
      </c>
      <c r="C626" t="s">
        <v>143</v>
      </c>
      <c r="D626">
        <v>3600</v>
      </c>
      <c r="E626" t="s">
        <v>144</v>
      </c>
      <c r="F626">
        <v>1000000</v>
      </c>
      <c r="G626" t="s">
        <v>145</v>
      </c>
      <c r="H626">
        <v>16850</v>
      </c>
      <c r="I626" t="s">
        <v>146</v>
      </c>
      <c r="J626">
        <v>1E-3</v>
      </c>
      <c r="K626" t="s">
        <v>3</v>
      </c>
      <c r="L626">
        <v>1</v>
      </c>
      <c r="M626" t="s">
        <v>2</v>
      </c>
      <c r="N626">
        <v>8.9999999999999996E-7</v>
      </c>
      <c r="O626" t="s">
        <v>6</v>
      </c>
      <c r="P626">
        <v>29</v>
      </c>
      <c r="Q626" t="s">
        <v>0</v>
      </c>
      <c r="R626">
        <v>1583</v>
      </c>
      <c r="S626" t="s">
        <v>141</v>
      </c>
      <c r="T626">
        <v>3</v>
      </c>
      <c r="U626" t="s">
        <v>142</v>
      </c>
      <c r="V626">
        <v>39</v>
      </c>
      <c r="W626" t="s">
        <v>140</v>
      </c>
      <c r="X626">
        <v>176440</v>
      </c>
      <c r="Y626" t="s">
        <v>1</v>
      </c>
      <c r="Z626" t="s">
        <v>2872</v>
      </c>
      <c r="AA626" t="s">
        <v>151</v>
      </c>
      <c r="AB626" s="12" t="s">
        <v>2873</v>
      </c>
      <c r="AC626" t="s">
        <v>424</v>
      </c>
      <c r="AD626" s="5">
        <v>9.9999999999999998E-17</v>
      </c>
      <c r="AE626" t="s">
        <v>5</v>
      </c>
      <c r="AF626">
        <v>1</v>
      </c>
      <c r="AG626" t="s">
        <v>4</v>
      </c>
      <c r="AH626">
        <v>9.0999999999999997E-7</v>
      </c>
    </row>
    <row r="627" spans="1:34" x14ac:dyDescent="0.25">
      <c r="A627" t="str">
        <f t="shared" si="9"/>
        <v>strogatz_lv1_29910</v>
      </c>
      <c r="B627" t="s">
        <v>18</v>
      </c>
      <c r="C627" t="s">
        <v>143</v>
      </c>
      <c r="D627">
        <v>3600</v>
      </c>
      <c r="E627" t="s">
        <v>144</v>
      </c>
      <c r="F627">
        <v>1000000</v>
      </c>
      <c r="G627" t="s">
        <v>145</v>
      </c>
      <c r="H627">
        <v>29910</v>
      </c>
      <c r="I627" t="s">
        <v>146</v>
      </c>
      <c r="J627">
        <v>1E-3</v>
      </c>
      <c r="K627" t="s">
        <v>3</v>
      </c>
      <c r="L627">
        <v>1</v>
      </c>
      <c r="M627" t="s">
        <v>2</v>
      </c>
      <c r="N627">
        <v>0</v>
      </c>
      <c r="O627" t="s">
        <v>6</v>
      </c>
      <c r="P627">
        <v>13</v>
      </c>
      <c r="Q627" t="s">
        <v>0</v>
      </c>
      <c r="R627">
        <v>808.9</v>
      </c>
      <c r="S627" t="s">
        <v>141</v>
      </c>
      <c r="T627">
        <v>4</v>
      </c>
      <c r="U627" t="s">
        <v>142</v>
      </c>
      <c r="V627">
        <v>283</v>
      </c>
      <c r="W627" t="s">
        <v>140</v>
      </c>
      <c r="X627">
        <v>363609</v>
      </c>
      <c r="Y627" t="s">
        <v>1</v>
      </c>
      <c r="Z627" t="s">
        <v>2393</v>
      </c>
      <c r="AA627" t="s">
        <v>151</v>
      </c>
      <c r="AB627" s="12" t="s">
        <v>2301</v>
      </c>
      <c r="AC627" t="s">
        <v>424</v>
      </c>
      <c r="AD627" s="5">
        <v>9.9999999999999998E-17</v>
      </c>
      <c r="AE627" t="s">
        <v>5</v>
      </c>
      <c r="AF627">
        <v>1</v>
      </c>
      <c r="AG627" t="s">
        <v>4</v>
      </c>
      <c r="AH627">
        <v>0</v>
      </c>
    </row>
    <row r="628" spans="1:34" x14ac:dyDescent="0.25">
      <c r="A628" t="str">
        <f t="shared" si="9"/>
        <v>feynman_I_12_2_16850</v>
      </c>
      <c r="B628" t="s">
        <v>99</v>
      </c>
      <c r="C628" t="s">
        <v>143</v>
      </c>
      <c r="D628">
        <v>3600</v>
      </c>
      <c r="E628" t="s">
        <v>144</v>
      </c>
      <c r="F628">
        <v>1000000</v>
      </c>
      <c r="G628" t="s">
        <v>145</v>
      </c>
      <c r="H628">
        <v>16850</v>
      </c>
      <c r="I628" t="s">
        <v>146</v>
      </c>
      <c r="J628">
        <v>1E-3</v>
      </c>
      <c r="K628" t="s">
        <v>3</v>
      </c>
      <c r="L628">
        <v>1</v>
      </c>
      <c r="M628" t="s">
        <v>2</v>
      </c>
      <c r="N628">
        <v>0</v>
      </c>
      <c r="O628" t="s">
        <v>6</v>
      </c>
      <c r="P628">
        <v>10</v>
      </c>
      <c r="Q628" t="s">
        <v>0</v>
      </c>
      <c r="R628">
        <v>28.7</v>
      </c>
      <c r="S628" t="s">
        <v>141</v>
      </c>
      <c r="T628">
        <v>1</v>
      </c>
      <c r="U628" t="s">
        <v>142</v>
      </c>
      <c r="V628">
        <v>5</v>
      </c>
      <c r="W628" t="s">
        <v>140</v>
      </c>
      <c r="X628">
        <v>5268</v>
      </c>
      <c r="Y628" t="s">
        <v>1</v>
      </c>
      <c r="Z628" t="s">
        <v>2390</v>
      </c>
      <c r="AA628" t="s">
        <v>151</v>
      </c>
      <c r="AB628" s="12" t="s">
        <v>2391</v>
      </c>
      <c r="AC628" t="s">
        <v>424</v>
      </c>
      <c r="AD628" s="5">
        <v>9.9999999999999998E-17</v>
      </c>
      <c r="AE628" t="s">
        <v>5</v>
      </c>
      <c r="AF628">
        <v>1</v>
      </c>
      <c r="AG628" t="s">
        <v>4</v>
      </c>
      <c r="AH628">
        <v>0</v>
      </c>
    </row>
    <row r="629" spans="1:34" x14ac:dyDescent="0.25">
      <c r="A629" t="str">
        <f t="shared" si="9"/>
        <v>strogatz_bacres2_16850</v>
      </c>
      <c r="B629" t="s">
        <v>11</v>
      </c>
      <c r="C629" t="s">
        <v>143</v>
      </c>
      <c r="D629">
        <v>3600</v>
      </c>
      <c r="E629" t="s">
        <v>144</v>
      </c>
      <c r="F629">
        <v>1000000</v>
      </c>
      <c r="G629" t="s">
        <v>145</v>
      </c>
      <c r="H629">
        <v>16850</v>
      </c>
      <c r="I629" t="s">
        <v>146</v>
      </c>
      <c r="J629">
        <v>1E-3</v>
      </c>
      <c r="K629" t="s">
        <v>3</v>
      </c>
      <c r="L629">
        <v>0.99995659999999997</v>
      </c>
      <c r="M629" t="s">
        <v>2</v>
      </c>
      <c r="N629">
        <v>1.42487E-2</v>
      </c>
      <c r="O629" t="s">
        <v>6</v>
      </c>
      <c r="P629">
        <v>10</v>
      </c>
      <c r="Q629" t="s">
        <v>0</v>
      </c>
      <c r="R629">
        <v>1751.4</v>
      </c>
      <c r="S629" t="s">
        <v>141</v>
      </c>
      <c r="T629">
        <v>10</v>
      </c>
      <c r="U629" t="s">
        <v>142</v>
      </c>
      <c r="V629">
        <v>1439</v>
      </c>
      <c r="W629" t="s">
        <v>140</v>
      </c>
      <c r="X629">
        <v>1000565</v>
      </c>
      <c r="Y629" t="s">
        <v>1</v>
      </c>
      <c r="Z629" t="s">
        <v>2874</v>
      </c>
      <c r="AA629" t="s">
        <v>151</v>
      </c>
      <c r="AB629" s="12" t="s">
        <v>3463</v>
      </c>
      <c r="AC629" t="s">
        <v>424</v>
      </c>
      <c r="AD629" s="5">
        <v>9.9999999999999998E-17</v>
      </c>
      <c r="AE629" t="s">
        <v>5</v>
      </c>
      <c r="AF629">
        <v>0.99943095000000004</v>
      </c>
      <c r="AG629" t="s">
        <v>4</v>
      </c>
      <c r="AH629">
        <v>5.2015779999999998E-2</v>
      </c>
    </row>
    <row r="630" spans="1:34" x14ac:dyDescent="0.25">
      <c r="A630" t="str">
        <f t="shared" si="9"/>
        <v>feynman_I_30_3_16850</v>
      </c>
      <c r="B630" t="s">
        <v>53</v>
      </c>
      <c r="C630" t="s">
        <v>143</v>
      </c>
      <c r="D630">
        <v>3600</v>
      </c>
      <c r="E630" t="s">
        <v>144</v>
      </c>
      <c r="F630">
        <v>1000000</v>
      </c>
      <c r="G630" t="s">
        <v>145</v>
      </c>
      <c r="H630">
        <v>16850</v>
      </c>
      <c r="I630" t="s">
        <v>146</v>
      </c>
      <c r="J630">
        <v>1E-3</v>
      </c>
      <c r="K630" t="s">
        <v>3</v>
      </c>
      <c r="L630">
        <v>0.99171719999999997</v>
      </c>
      <c r="M630" t="s">
        <v>2</v>
      </c>
      <c r="N630">
        <v>0.23328180000000001</v>
      </c>
      <c r="O630" t="s">
        <v>6</v>
      </c>
      <c r="P630">
        <v>25</v>
      </c>
      <c r="Q630" t="s">
        <v>0</v>
      </c>
      <c r="R630">
        <v>3601.2</v>
      </c>
      <c r="S630" t="s">
        <v>141</v>
      </c>
      <c r="T630">
        <v>10</v>
      </c>
      <c r="U630" t="s">
        <v>142</v>
      </c>
      <c r="V630">
        <v>228</v>
      </c>
      <c r="W630" t="s">
        <v>140</v>
      </c>
      <c r="X630">
        <v>477780</v>
      </c>
      <c r="Y630" t="s">
        <v>1</v>
      </c>
      <c r="Z630" t="s">
        <v>2875</v>
      </c>
      <c r="AA630" t="s">
        <v>151</v>
      </c>
      <c r="AB630" s="12" t="s">
        <v>2876</v>
      </c>
      <c r="AC630" t="s">
        <v>424</v>
      </c>
      <c r="AD630" s="5">
        <v>9.9999999999999998E-17</v>
      </c>
      <c r="AE630" t="s">
        <v>5</v>
      </c>
      <c r="AF630">
        <v>0.99153630000000004</v>
      </c>
      <c r="AG630" t="s">
        <v>4</v>
      </c>
      <c r="AH630">
        <v>0.24037837000000001</v>
      </c>
    </row>
    <row r="631" spans="1:34" x14ac:dyDescent="0.25">
      <c r="A631" t="str">
        <f t="shared" si="9"/>
        <v>strogatz_barmag1_29910</v>
      </c>
      <c r="B631" t="s">
        <v>10</v>
      </c>
      <c r="C631" t="s">
        <v>143</v>
      </c>
      <c r="D631">
        <v>3600</v>
      </c>
      <c r="E631" t="s">
        <v>144</v>
      </c>
      <c r="F631">
        <v>1000000</v>
      </c>
      <c r="G631" t="s">
        <v>145</v>
      </c>
      <c r="H631">
        <v>29910</v>
      </c>
      <c r="I631" t="s">
        <v>146</v>
      </c>
      <c r="J631">
        <v>1E-3</v>
      </c>
      <c r="K631" t="s">
        <v>3</v>
      </c>
      <c r="L631">
        <v>1</v>
      </c>
      <c r="M631" t="s">
        <v>2</v>
      </c>
      <c r="N631">
        <v>0</v>
      </c>
      <c r="O631" t="s">
        <v>6</v>
      </c>
      <c r="P631">
        <v>13</v>
      </c>
      <c r="Q631" t="s">
        <v>0</v>
      </c>
      <c r="R631">
        <v>2071.1</v>
      </c>
      <c r="S631" t="s">
        <v>141</v>
      </c>
      <c r="T631">
        <v>17</v>
      </c>
      <c r="U631" t="s">
        <v>142</v>
      </c>
      <c r="V631">
        <v>836</v>
      </c>
      <c r="W631" t="s">
        <v>140</v>
      </c>
      <c r="X631">
        <v>984125</v>
      </c>
      <c r="Y631" t="s">
        <v>1</v>
      </c>
      <c r="Z631" t="s">
        <v>2608</v>
      </c>
      <c r="AA631" t="s">
        <v>151</v>
      </c>
      <c r="AB631" s="12" t="s">
        <v>3451</v>
      </c>
      <c r="AC631" t="s">
        <v>424</v>
      </c>
      <c r="AD631" s="5">
        <v>9.9999999999999998E-17</v>
      </c>
      <c r="AE631" t="s">
        <v>5</v>
      </c>
      <c r="AF631">
        <v>1</v>
      </c>
      <c r="AG631" t="s">
        <v>4</v>
      </c>
      <c r="AH631">
        <v>0</v>
      </c>
    </row>
    <row r="632" spans="1:34" x14ac:dyDescent="0.25">
      <c r="A632" t="str">
        <f t="shared" si="9"/>
        <v>feynman_II_35_18_29910</v>
      </c>
      <c r="B632" t="s">
        <v>109</v>
      </c>
      <c r="C632" t="s">
        <v>143</v>
      </c>
      <c r="D632">
        <v>3600</v>
      </c>
      <c r="E632" t="s">
        <v>144</v>
      </c>
      <c r="F632">
        <v>1000000</v>
      </c>
      <c r="G632" t="s">
        <v>145</v>
      </c>
      <c r="H632">
        <v>29910</v>
      </c>
      <c r="I632" t="s">
        <v>146</v>
      </c>
      <c r="J632">
        <v>1E-3</v>
      </c>
      <c r="K632" t="s">
        <v>3</v>
      </c>
      <c r="L632">
        <v>0.98897880000000005</v>
      </c>
      <c r="M632" t="s">
        <v>2</v>
      </c>
      <c r="N632">
        <v>3.3274199999999997E-2</v>
      </c>
      <c r="O632" t="s">
        <v>6</v>
      </c>
      <c r="P632">
        <v>36</v>
      </c>
      <c r="Q632" t="s">
        <v>0</v>
      </c>
      <c r="R632">
        <v>3600.3</v>
      </c>
      <c r="S632" t="s">
        <v>141</v>
      </c>
      <c r="T632">
        <v>4</v>
      </c>
      <c r="U632" t="s">
        <v>142</v>
      </c>
      <c r="V632">
        <v>305</v>
      </c>
      <c r="W632" t="s">
        <v>140</v>
      </c>
      <c r="X632">
        <v>522542</v>
      </c>
      <c r="Y632" t="s">
        <v>1</v>
      </c>
      <c r="Z632" t="s">
        <v>2877</v>
      </c>
      <c r="AA632" t="s">
        <v>151</v>
      </c>
      <c r="AB632" s="12" t="s">
        <v>2878</v>
      </c>
      <c r="AC632" t="s">
        <v>424</v>
      </c>
      <c r="AD632" s="5">
        <v>9.9999999999999998E-17</v>
      </c>
      <c r="AE632" t="s">
        <v>5</v>
      </c>
      <c r="AF632">
        <v>0.98896983999999999</v>
      </c>
      <c r="AG632" t="s">
        <v>4</v>
      </c>
      <c r="AH632">
        <v>3.325616E-2</v>
      </c>
    </row>
    <row r="633" spans="1:34" x14ac:dyDescent="0.25">
      <c r="A633" t="str">
        <f t="shared" si="9"/>
        <v>feynman_II_21_32_29910</v>
      </c>
      <c r="B633" t="s">
        <v>123</v>
      </c>
      <c r="C633" t="s">
        <v>143</v>
      </c>
      <c r="D633">
        <v>3600</v>
      </c>
      <c r="E633" t="s">
        <v>144</v>
      </c>
      <c r="F633">
        <v>1000000</v>
      </c>
      <c r="G633" t="s">
        <v>145</v>
      </c>
      <c r="H633">
        <v>29910</v>
      </c>
      <c r="I633" t="s">
        <v>146</v>
      </c>
      <c r="J633">
        <v>1E-3</v>
      </c>
      <c r="K633" t="s">
        <v>3</v>
      </c>
      <c r="L633">
        <v>1</v>
      </c>
      <c r="M633" t="s">
        <v>2</v>
      </c>
      <c r="N633">
        <v>0</v>
      </c>
      <c r="O633" t="s">
        <v>6</v>
      </c>
      <c r="P633">
        <v>22</v>
      </c>
      <c r="Q633" t="s">
        <v>0</v>
      </c>
      <c r="R633">
        <v>80.3</v>
      </c>
      <c r="S633" t="s">
        <v>141</v>
      </c>
      <c r="T633">
        <v>3</v>
      </c>
      <c r="U633" t="s">
        <v>142</v>
      </c>
      <c r="V633">
        <v>8</v>
      </c>
      <c r="W633" t="s">
        <v>140</v>
      </c>
      <c r="X633">
        <v>13073</v>
      </c>
      <c r="Y633" t="s">
        <v>1</v>
      </c>
      <c r="Z633" t="s">
        <v>2519</v>
      </c>
      <c r="AA633" t="s">
        <v>151</v>
      </c>
      <c r="AB633" s="12" t="s">
        <v>2520</v>
      </c>
      <c r="AC633" t="s">
        <v>424</v>
      </c>
      <c r="AD633" s="5">
        <v>9.9999999999999998E-17</v>
      </c>
      <c r="AE633" t="s">
        <v>5</v>
      </c>
      <c r="AF633">
        <v>1</v>
      </c>
      <c r="AG633" t="s">
        <v>4</v>
      </c>
      <c r="AH633">
        <v>0</v>
      </c>
    </row>
    <row r="634" spans="1:34" x14ac:dyDescent="0.25">
      <c r="A634" t="str">
        <f t="shared" si="9"/>
        <v>feynman_I_41_16_16850</v>
      </c>
      <c r="B634" t="s">
        <v>114</v>
      </c>
      <c r="C634" t="s">
        <v>143</v>
      </c>
      <c r="D634">
        <v>3600</v>
      </c>
      <c r="E634" t="s">
        <v>144</v>
      </c>
      <c r="F634">
        <v>1000000</v>
      </c>
      <c r="G634" t="s">
        <v>145</v>
      </c>
      <c r="H634">
        <v>16850</v>
      </c>
      <c r="I634" t="s">
        <v>146</v>
      </c>
      <c r="J634">
        <v>1E-3</v>
      </c>
      <c r="K634" t="s">
        <v>3</v>
      </c>
      <c r="L634">
        <v>0.99997290000000005</v>
      </c>
      <c r="M634" t="s">
        <v>2</v>
      </c>
      <c r="N634">
        <v>1.54658E-2</v>
      </c>
      <c r="O634" t="s">
        <v>6</v>
      </c>
      <c r="P634">
        <v>18</v>
      </c>
      <c r="Q634" t="s">
        <v>0</v>
      </c>
      <c r="R634">
        <v>3601.7</v>
      </c>
      <c r="S634" t="s">
        <v>141</v>
      </c>
      <c r="T634">
        <v>4</v>
      </c>
      <c r="U634" t="s">
        <v>142</v>
      </c>
      <c r="V634">
        <v>286</v>
      </c>
      <c r="W634" t="s">
        <v>140</v>
      </c>
      <c r="X634">
        <v>570931</v>
      </c>
      <c r="Y634" t="s">
        <v>1</v>
      </c>
      <c r="Z634" t="s">
        <v>2879</v>
      </c>
      <c r="AA634" t="s">
        <v>151</v>
      </c>
      <c r="AB634" s="12" t="s">
        <v>2880</v>
      </c>
      <c r="AC634" t="s">
        <v>424</v>
      </c>
      <c r="AD634" s="5">
        <v>9.9999999999999998E-17</v>
      </c>
      <c r="AE634" t="s">
        <v>5</v>
      </c>
      <c r="AF634">
        <v>0.99996664999999996</v>
      </c>
      <c r="AG634" t="s">
        <v>4</v>
      </c>
      <c r="AH634">
        <v>1.7538430000000001E-2</v>
      </c>
    </row>
    <row r="635" spans="1:34" x14ac:dyDescent="0.25">
      <c r="A635" t="str">
        <f t="shared" si="9"/>
        <v>feynman_test_13_5390</v>
      </c>
      <c r="B635" t="s">
        <v>121</v>
      </c>
      <c r="C635" t="s">
        <v>143</v>
      </c>
      <c r="D635">
        <v>3600</v>
      </c>
      <c r="E635" t="s">
        <v>144</v>
      </c>
      <c r="F635">
        <v>1000000</v>
      </c>
      <c r="G635" t="s">
        <v>145</v>
      </c>
      <c r="H635">
        <v>5390</v>
      </c>
      <c r="I635" t="s">
        <v>146</v>
      </c>
      <c r="J635">
        <v>1E-3</v>
      </c>
      <c r="K635" t="s">
        <v>3</v>
      </c>
      <c r="L635">
        <v>0.98747790000000002</v>
      </c>
      <c r="M635" t="s">
        <v>2</v>
      </c>
      <c r="N635">
        <v>1.7171E-3</v>
      </c>
      <c r="O635" t="s">
        <v>6</v>
      </c>
      <c r="P635">
        <v>16</v>
      </c>
      <c r="Q635" t="s">
        <v>0</v>
      </c>
      <c r="R635">
        <v>3600.8</v>
      </c>
      <c r="S635" t="s">
        <v>141</v>
      </c>
      <c r="T635">
        <v>3</v>
      </c>
      <c r="U635" t="s">
        <v>142</v>
      </c>
      <c r="V635">
        <v>322</v>
      </c>
      <c r="W635" t="s">
        <v>140</v>
      </c>
      <c r="X635">
        <v>569610</v>
      </c>
      <c r="Y635" t="s">
        <v>1</v>
      </c>
      <c r="Z635" t="s">
        <v>2881</v>
      </c>
      <c r="AA635" t="s">
        <v>151</v>
      </c>
      <c r="AB635" s="12" t="s">
        <v>3464</v>
      </c>
      <c r="AC635" t="s">
        <v>424</v>
      </c>
      <c r="AD635" s="5">
        <v>9.9999999999999998E-17</v>
      </c>
      <c r="AE635" t="s">
        <v>5</v>
      </c>
      <c r="AF635">
        <v>0.98788279000000001</v>
      </c>
      <c r="AG635" t="s">
        <v>4</v>
      </c>
      <c r="AH635">
        <v>1.68892E-3</v>
      </c>
    </row>
    <row r="636" spans="1:34" x14ac:dyDescent="0.25">
      <c r="A636" t="str">
        <f t="shared" si="9"/>
        <v>feynman_II_6_15b_16850</v>
      </c>
      <c r="B636" t="s">
        <v>104</v>
      </c>
      <c r="C636" t="s">
        <v>143</v>
      </c>
      <c r="D636">
        <v>3600</v>
      </c>
      <c r="E636" t="s">
        <v>144</v>
      </c>
      <c r="F636">
        <v>1000000</v>
      </c>
      <c r="G636" t="s">
        <v>145</v>
      </c>
      <c r="H636">
        <v>16850</v>
      </c>
      <c r="I636" t="s">
        <v>146</v>
      </c>
      <c r="J636">
        <v>1E-3</v>
      </c>
      <c r="K636" t="s">
        <v>3</v>
      </c>
      <c r="L636">
        <v>1</v>
      </c>
      <c r="M636" t="s">
        <v>2</v>
      </c>
      <c r="N636">
        <v>0</v>
      </c>
      <c r="O636" t="s">
        <v>6</v>
      </c>
      <c r="P636">
        <v>15</v>
      </c>
      <c r="Q636" t="s">
        <v>0</v>
      </c>
      <c r="R636">
        <v>2435.8000000000002</v>
      </c>
      <c r="S636" t="s">
        <v>141</v>
      </c>
      <c r="T636">
        <v>7</v>
      </c>
      <c r="U636" t="s">
        <v>142</v>
      </c>
      <c r="V636">
        <v>122</v>
      </c>
      <c r="W636" t="s">
        <v>140</v>
      </c>
      <c r="X636">
        <v>331994</v>
      </c>
      <c r="Y636" t="s">
        <v>1</v>
      </c>
      <c r="Z636" t="s">
        <v>2882</v>
      </c>
      <c r="AA636" t="s">
        <v>151</v>
      </c>
      <c r="AB636" s="12" t="s">
        <v>2883</v>
      </c>
      <c r="AC636" t="s">
        <v>424</v>
      </c>
      <c r="AD636" s="5">
        <v>9.9999999999999998E-17</v>
      </c>
      <c r="AE636" t="s">
        <v>5</v>
      </c>
      <c r="AF636">
        <v>1</v>
      </c>
      <c r="AG636" t="s">
        <v>4</v>
      </c>
      <c r="AH636">
        <v>0</v>
      </c>
    </row>
    <row r="637" spans="1:34" x14ac:dyDescent="0.25">
      <c r="A637" t="str">
        <f t="shared" si="9"/>
        <v>feynman_I_15_10_16850</v>
      </c>
      <c r="B637" t="s">
        <v>44</v>
      </c>
      <c r="C637" t="s">
        <v>143</v>
      </c>
      <c r="D637">
        <v>3600</v>
      </c>
      <c r="E637" t="s">
        <v>144</v>
      </c>
      <c r="F637">
        <v>1000000</v>
      </c>
      <c r="G637" t="s">
        <v>145</v>
      </c>
      <c r="H637">
        <v>16850</v>
      </c>
      <c r="I637" t="s">
        <v>146</v>
      </c>
      <c r="J637">
        <v>1E-3</v>
      </c>
      <c r="K637" t="s">
        <v>3</v>
      </c>
      <c r="L637">
        <v>0.99999760000000004</v>
      </c>
      <c r="M637" t="s">
        <v>2</v>
      </c>
      <c r="N637">
        <v>3.2729999999999999E-3</v>
      </c>
      <c r="O637" t="s">
        <v>6</v>
      </c>
      <c r="P637">
        <v>23</v>
      </c>
      <c r="Q637" t="s">
        <v>0</v>
      </c>
      <c r="R637">
        <v>3600.5</v>
      </c>
      <c r="S637" t="s">
        <v>141</v>
      </c>
      <c r="T637">
        <v>7</v>
      </c>
      <c r="U637" t="s">
        <v>142</v>
      </c>
      <c r="V637">
        <v>330</v>
      </c>
      <c r="W637" t="s">
        <v>140</v>
      </c>
      <c r="X637">
        <v>542375</v>
      </c>
      <c r="Y637" t="s">
        <v>1</v>
      </c>
      <c r="Z637" t="s">
        <v>2884</v>
      </c>
      <c r="AA637" t="s">
        <v>151</v>
      </c>
      <c r="AB637" s="12" t="s">
        <v>2885</v>
      </c>
      <c r="AC637" t="s">
        <v>424</v>
      </c>
      <c r="AD637" s="5">
        <v>9.9999999999999998E-17</v>
      </c>
      <c r="AE637" t="s">
        <v>5</v>
      </c>
      <c r="AF637">
        <v>0.99999769000000005</v>
      </c>
      <c r="AG637" t="s">
        <v>4</v>
      </c>
      <c r="AH637">
        <v>3.2004199999999998E-3</v>
      </c>
    </row>
    <row r="638" spans="1:34" x14ac:dyDescent="0.25">
      <c r="A638" t="str">
        <f t="shared" si="9"/>
        <v>feynman_test_1_16850</v>
      </c>
      <c r="B638" t="s">
        <v>136</v>
      </c>
      <c r="C638" t="s">
        <v>143</v>
      </c>
      <c r="D638">
        <v>3600</v>
      </c>
      <c r="E638" t="s">
        <v>144</v>
      </c>
      <c r="F638">
        <v>1000000</v>
      </c>
      <c r="G638" t="s">
        <v>145</v>
      </c>
      <c r="H638">
        <v>16850</v>
      </c>
      <c r="I638" t="s">
        <v>146</v>
      </c>
      <c r="J638">
        <v>1E-3</v>
      </c>
      <c r="K638" t="s">
        <v>3</v>
      </c>
      <c r="L638">
        <v>0.99734429999999996</v>
      </c>
      <c r="M638" t="s">
        <v>2</v>
      </c>
      <c r="N638">
        <v>0.61494789999999999</v>
      </c>
      <c r="O638" t="s">
        <v>6</v>
      </c>
      <c r="P638">
        <v>120</v>
      </c>
      <c r="Q638" t="s">
        <v>0</v>
      </c>
      <c r="R638">
        <v>3605.8</v>
      </c>
      <c r="S638" t="s">
        <v>141</v>
      </c>
      <c r="T638">
        <v>2</v>
      </c>
      <c r="U638" t="s">
        <v>142</v>
      </c>
      <c r="V638">
        <v>44</v>
      </c>
      <c r="W638" t="s">
        <v>140</v>
      </c>
      <c r="X638">
        <v>328425</v>
      </c>
      <c r="Y638" t="s">
        <v>1</v>
      </c>
      <c r="Z638" t="s">
        <v>2886</v>
      </c>
      <c r="AA638" t="s">
        <v>151</v>
      </c>
      <c r="AB638" s="12" t="s">
        <v>2887</v>
      </c>
      <c r="AC638" t="s">
        <v>424</v>
      </c>
      <c r="AD638" s="5">
        <v>9.9999999999999998E-17</v>
      </c>
      <c r="AE638" t="s">
        <v>5</v>
      </c>
      <c r="AF638">
        <v>0.99738210000000005</v>
      </c>
      <c r="AG638" t="s">
        <v>4</v>
      </c>
      <c r="AH638">
        <v>0.59019600000000005</v>
      </c>
    </row>
    <row r="639" spans="1:34" x14ac:dyDescent="0.25">
      <c r="A639" t="str">
        <f t="shared" si="9"/>
        <v>feynman_I_6_2b_29910</v>
      </c>
      <c r="B639" t="s">
        <v>54</v>
      </c>
      <c r="C639" t="s">
        <v>143</v>
      </c>
      <c r="D639">
        <v>3600</v>
      </c>
      <c r="E639" t="s">
        <v>144</v>
      </c>
      <c r="F639">
        <v>1000000</v>
      </c>
      <c r="G639" t="s">
        <v>145</v>
      </c>
      <c r="H639">
        <v>29910</v>
      </c>
      <c r="I639" t="s">
        <v>146</v>
      </c>
      <c r="J639">
        <v>1E-3</v>
      </c>
      <c r="K639" t="s">
        <v>3</v>
      </c>
      <c r="L639">
        <v>0.9933457</v>
      </c>
      <c r="M639" t="s">
        <v>2</v>
      </c>
      <c r="N639">
        <v>4.8906000000000002E-3</v>
      </c>
      <c r="O639" t="s">
        <v>6</v>
      </c>
      <c r="P639">
        <v>33</v>
      </c>
      <c r="Q639" t="s">
        <v>0</v>
      </c>
      <c r="R639">
        <v>3601.7</v>
      </c>
      <c r="S639" t="s">
        <v>141</v>
      </c>
      <c r="T639">
        <v>16</v>
      </c>
      <c r="U639" t="s">
        <v>142</v>
      </c>
      <c r="V639">
        <v>301</v>
      </c>
      <c r="W639" t="s">
        <v>140</v>
      </c>
      <c r="X639">
        <v>517562</v>
      </c>
      <c r="Y639" t="s">
        <v>1</v>
      </c>
      <c r="Z639" t="s">
        <v>2888</v>
      </c>
      <c r="AA639" t="s">
        <v>151</v>
      </c>
      <c r="AB639" s="12" t="s">
        <v>2889</v>
      </c>
      <c r="AC639" t="s">
        <v>424</v>
      </c>
      <c r="AD639" s="5">
        <v>9.9999999999999998E-17</v>
      </c>
      <c r="AE639" t="s">
        <v>5</v>
      </c>
      <c r="AF639">
        <v>0.99356034000000004</v>
      </c>
      <c r="AG639" t="s">
        <v>4</v>
      </c>
      <c r="AH639">
        <v>4.8581700000000002E-3</v>
      </c>
    </row>
    <row r="640" spans="1:34" x14ac:dyDescent="0.25">
      <c r="A640" t="str">
        <f t="shared" si="9"/>
        <v>feynman_I_18_4_16850</v>
      </c>
      <c r="B640" t="s">
        <v>74</v>
      </c>
      <c r="C640" t="s">
        <v>143</v>
      </c>
      <c r="D640">
        <v>3600</v>
      </c>
      <c r="E640" t="s">
        <v>144</v>
      </c>
      <c r="F640">
        <v>1000000</v>
      </c>
      <c r="G640" t="s">
        <v>145</v>
      </c>
      <c r="H640">
        <v>16850</v>
      </c>
      <c r="I640" t="s">
        <v>146</v>
      </c>
      <c r="J640">
        <v>1E-3</v>
      </c>
      <c r="K640" t="s">
        <v>3</v>
      </c>
      <c r="L640">
        <v>1</v>
      </c>
      <c r="M640" t="s">
        <v>2</v>
      </c>
      <c r="N640">
        <v>0</v>
      </c>
      <c r="O640" t="s">
        <v>6</v>
      </c>
      <c r="P640">
        <v>20</v>
      </c>
      <c r="Q640" t="s">
        <v>0</v>
      </c>
      <c r="R640">
        <v>3084.1</v>
      </c>
      <c r="S640" t="s">
        <v>141</v>
      </c>
      <c r="T640">
        <v>20</v>
      </c>
      <c r="U640" t="s">
        <v>142</v>
      </c>
      <c r="V640">
        <v>172</v>
      </c>
      <c r="W640" t="s">
        <v>140</v>
      </c>
      <c r="X640">
        <v>381611</v>
      </c>
      <c r="Y640" t="s">
        <v>1</v>
      </c>
      <c r="Z640" t="s">
        <v>2890</v>
      </c>
      <c r="AA640" t="s">
        <v>151</v>
      </c>
      <c r="AB640" s="12" t="s">
        <v>2325</v>
      </c>
      <c r="AC640" t="s">
        <v>424</v>
      </c>
      <c r="AD640" s="5">
        <v>9.9999999999999998E-17</v>
      </c>
      <c r="AE640" t="s">
        <v>5</v>
      </c>
      <c r="AF640">
        <v>1</v>
      </c>
      <c r="AG640" t="s">
        <v>4</v>
      </c>
      <c r="AH640">
        <v>0</v>
      </c>
    </row>
    <row r="641" spans="1:34" x14ac:dyDescent="0.25">
      <c r="A641" t="str">
        <f t="shared" si="9"/>
        <v>feynman_I_40_1_16850</v>
      </c>
      <c r="B641" t="s">
        <v>133</v>
      </c>
      <c r="C641" t="s">
        <v>143</v>
      </c>
      <c r="D641">
        <v>3600</v>
      </c>
      <c r="E641" t="s">
        <v>144</v>
      </c>
      <c r="F641">
        <v>1000000</v>
      </c>
      <c r="G641" t="s">
        <v>145</v>
      </c>
      <c r="H641">
        <v>16850</v>
      </c>
      <c r="I641" t="s">
        <v>146</v>
      </c>
      <c r="J641">
        <v>1E-3</v>
      </c>
      <c r="K641" t="s">
        <v>3</v>
      </c>
      <c r="L641">
        <v>0.99893299999999996</v>
      </c>
      <c r="M641" t="s">
        <v>2</v>
      </c>
      <c r="N641">
        <v>2.1323999999999999E-2</v>
      </c>
      <c r="O641" t="s">
        <v>6</v>
      </c>
      <c r="P641">
        <v>30</v>
      </c>
      <c r="Q641" t="s">
        <v>0</v>
      </c>
      <c r="R641">
        <v>3601.6</v>
      </c>
      <c r="S641" t="s">
        <v>141</v>
      </c>
      <c r="T641">
        <v>6</v>
      </c>
      <c r="U641" t="s">
        <v>142</v>
      </c>
      <c r="V641">
        <v>191</v>
      </c>
      <c r="W641" t="s">
        <v>140</v>
      </c>
      <c r="X641">
        <v>516155</v>
      </c>
      <c r="Y641" t="s">
        <v>1</v>
      </c>
      <c r="Z641" t="s">
        <v>2891</v>
      </c>
      <c r="AA641" t="s">
        <v>151</v>
      </c>
      <c r="AB641" s="12" t="s">
        <v>2892</v>
      </c>
      <c r="AC641" t="s">
        <v>424</v>
      </c>
      <c r="AD641" s="5">
        <v>9.9999999999999998E-17</v>
      </c>
      <c r="AE641" t="s">
        <v>5</v>
      </c>
      <c r="AF641">
        <v>0.99890224000000005</v>
      </c>
      <c r="AG641" t="s">
        <v>4</v>
      </c>
      <c r="AH641">
        <v>2.1541569999999999E-2</v>
      </c>
    </row>
    <row r="642" spans="1:34" x14ac:dyDescent="0.25">
      <c r="A642" t="str">
        <f t="shared" ref="A642:A705" si="10">B642&amp;"_"&amp;H642</f>
        <v>feynman_test_12_29910</v>
      </c>
      <c r="B642" t="s">
        <v>113</v>
      </c>
      <c r="C642" t="s">
        <v>143</v>
      </c>
      <c r="D642">
        <v>3600</v>
      </c>
      <c r="E642" t="s">
        <v>144</v>
      </c>
      <c r="F642">
        <v>1000000</v>
      </c>
      <c r="G642" t="s">
        <v>145</v>
      </c>
      <c r="H642">
        <v>29910</v>
      </c>
      <c r="I642" t="s">
        <v>146</v>
      </c>
      <c r="J642">
        <v>1E-3</v>
      </c>
      <c r="K642" t="s">
        <v>3</v>
      </c>
      <c r="L642">
        <v>0.99999839999999995</v>
      </c>
      <c r="M642" t="s">
        <v>2</v>
      </c>
      <c r="N642">
        <v>1.8587800000000002E-2</v>
      </c>
      <c r="O642" t="s">
        <v>6</v>
      </c>
      <c r="P642">
        <v>7</v>
      </c>
      <c r="Q642" t="s">
        <v>0</v>
      </c>
      <c r="R642">
        <v>3600.2</v>
      </c>
      <c r="S642" t="s">
        <v>141</v>
      </c>
      <c r="T642">
        <v>3</v>
      </c>
      <c r="U642" t="s">
        <v>142</v>
      </c>
      <c r="V642">
        <v>479</v>
      </c>
      <c r="W642" t="s">
        <v>140</v>
      </c>
      <c r="X642">
        <v>605830</v>
      </c>
      <c r="Y642" t="s">
        <v>1</v>
      </c>
      <c r="Z642" t="s">
        <v>164</v>
      </c>
      <c r="AA642" t="s">
        <v>151</v>
      </c>
      <c r="AB642" s="12" t="s">
        <v>417</v>
      </c>
      <c r="AC642" t="s">
        <v>424</v>
      </c>
      <c r="AD642" s="5">
        <v>9.9999999999999998E-17</v>
      </c>
      <c r="AE642" t="s">
        <v>5</v>
      </c>
      <c r="AF642">
        <v>0.99999824000000004</v>
      </c>
      <c r="AG642" t="s">
        <v>4</v>
      </c>
      <c r="AH642">
        <v>1.9194969999999999E-2</v>
      </c>
    </row>
    <row r="643" spans="1:34" x14ac:dyDescent="0.25">
      <c r="A643" t="str">
        <f t="shared" si="10"/>
        <v>feynman_test_4_29910</v>
      </c>
      <c r="B643" t="s">
        <v>106</v>
      </c>
      <c r="C643" t="s">
        <v>143</v>
      </c>
      <c r="D643">
        <v>3600</v>
      </c>
      <c r="E643" t="s">
        <v>144</v>
      </c>
      <c r="F643">
        <v>1000000</v>
      </c>
      <c r="G643" t="s">
        <v>145</v>
      </c>
      <c r="H643">
        <v>29910</v>
      </c>
      <c r="I643" t="s">
        <v>146</v>
      </c>
      <c r="J643">
        <v>1E-3</v>
      </c>
      <c r="K643" t="s">
        <v>3</v>
      </c>
      <c r="L643">
        <v>0.99914769999999997</v>
      </c>
      <c r="M643" t="s">
        <v>2</v>
      </c>
      <c r="N643">
        <v>1.45191E-2</v>
      </c>
      <c r="O643" t="s">
        <v>6</v>
      </c>
      <c r="P643">
        <v>29</v>
      </c>
      <c r="Q643" t="s">
        <v>0</v>
      </c>
      <c r="R643">
        <v>3600.2</v>
      </c>
      <c r="S643" t="s">
        <v>141</v>
      </c>
      <c r="T643">
        <v>5</v>
      </c>
      <c r="U643" t="s">
        <v>142</v>
      </c>
      <c r="V643">
        <v>239</v>
      </c>
      <c r="W643" t="s">
        <v>140</v>
      </c>
      <c r="X643">
        <v>530338</v>
      </c>
      <c r="Y643" t="s">
        <v>1</v>
      </c>
      <c r="Z643" t="s">
        <v>2893</v>
      </c>
      <c r="AA643" t="s">
        <v>151</v>
      </c>
      <c r="AB643" s="12" t="s">
        <v>2894</v>
      </c>
      <c r="AC643" t="s">
        <v>424</v>
      </c>
      <c r="AD643" s="5">
        <v>9.9999999999999998E-17</v>
      </c>
      <c r="AE643" t="s">
        <v>5</v>
      </c>
      <c r="AF643">
        <v>0.99914769999999997</v>
      </c>
      <c r="AG643" t="s">
        <v>4</v>
      </c>
      <c r="AH643">
        <v>1.4542960000000001E-2</v>
      </c>
    </row>
    <row r="644" spans="1:34" x14ac:dyDescent="0.25">
      <c r="A644" t="str">
        <f t="shared" si="10"/>
        <v>feynman_test_6_16850</v>
      </c>
      <c r="B644" t="s">
        <v>135</v>
      </c>
      <c r="C644" t="s">
        <v>143</v>
      </c>
      <c r="D644">
        <v>3600</v>
      </c>
      <c r="E644" t="s">
        <v>144</v>
      </c>
      <c r="F644">
        <v>1000000</v>
      </c>
      <c r="G644" t="s">
        <v>145</v>
      </c>
      <c r="H644">
        <v>16850</v>
      </c>
      <c r="I644" t="s">
        <v>146</v>
      </c>
      <c r="J644">
        <v>1E-3</v>
      </c>
      <c r="K644" t="s">
        <v>3</v>
      </c>
      <c r="L644">
        <v>0.98050530000000002</v>
      </c>
      <c r="M644" t="s">
        <v>2</v>
      </c>
      <c r="N644">
        <v>6.3462299999999999E-2</v>
      </c>
      <c r="O644" t="s">
        <v>6</v>
      </c>
      <c r="P644">
        <v>34</v>
      </c>
      <c r="Q644" t="s">
        <v>0</v>
      </c>
      <c r="R644">
        <v>3601.5</v>
      </c>
      <c r="S644" t="s">
        <v>141</v>
      </c>
      <c r="T644">
        <v>5</v>
      </c>
      <c r="U644" t="s">
        <v>142</v>
      </c>
      <c r="V644">
        <v>135</v>
      </c>
      <c r="W644" t="s">
        <v>140</v>
      </c>
      <c r="X644">
        <v>493551</v>
      </c>
      <c r="Y644" t="s">
        <v>1</v>
      </c>
      <c r="Z644" t="s">
        <v>2895</v>
      </c>
      <c r="AA644" t="s">
        <v>151</v>
      </c>
      <c r="AB644" s="12" t="s">
        <v>2896</v>
      </c>
      <c r="AC644" t="s">
        <v>424</v>
      </c>
      <c r="AD644" s="5">
        <v>9.9999999999999998E-17</v>
      </c>
      <c r="AE644" t="s">
        <v>5</v>
      </c>
      <c r="AF644">
        <v>0.97411084999999997</v>
      </c>
      <c r="AG644" t="s">
        <v>4</v>
      </c>
      <c r="AH644">
        <v>7.4199619999999994E-2</v>
      </c>
    </row>
    <row r="645" spans="1:34" x14ac:dyDescent="0.25">
      <c r="A645" t="str">
        <f t="shared" si="10"/>
        <v>feynman_test_20_5390</v>
      </c>
      <c r="B645" t="s">
        <v>137</v>
      </c>
      <c r="C645" t="s">
        <v>143</v>
      </c>
      <c r="D645">
        <v>3600</v>
      </c>
      <c r="E645" t="s">
        <v>144</v>
      </c>
      <c r="F645">
        <v>1000000</v>
      </c>
      <c r="G645" t="s">
        <v>145</v>
      </c>
      <c r="H645">
        <v>5390</v>
      </c>
      <c r="I645" t="s">
        <v>146</v>
      </c>
      <c r="J645">
        <v>1E-3</v>
      </c>
      <c r="K645" t="s">
        <v>3</v>
      </c>
      <c r="L645">
        <v>-27912.962354700001</v>
      </c>
      <c r="M645" t="s">
        <v>2</v>
      </c>
      <c r="N645">
        <v>2486.6223261999999</v>
      </c>
      <c r="O645" t="s">
        <v>6</v>
      </c>
      <c r="P645">
        <v>91</v>
      </c>
      <c r="Q645" t="s">
        <v>0</v>
      </c>
      <c r="R645">
        <v>3604.2</v>
      </c>
      <c r="S645" t="s">
        <v>141</v>
      </c>
      <c r="T645">
        <v>3</v>
      </c>
      <c r="U645" t="s">
        <v>142</v>
      </c>
      <c r="V645">
        <v>45</v>
      </c>
      <c r="W645" t="s">
        <v>140</v>
      </c>
      <c r="X645">
        <v>348572</v>
      </c>
      <c r="Y645" t="s">
        <v>1</v>
      </c>
      <c r="Z645" t="s">
        <v>2897</v>
      </c>
      <c r="AA645" t="s">
        <v>151</v>
      </c>
      <c r="AB645" s="12" t="s">
        <v>2898</v>
      </c>
      <c r="AC645" t="s">
        <v>424</v>
      </c>
      <c r="AD645" s="5">
        <v>9.9999999999999998E-17</v>
      </c>
      <c r="AE645" t="s">
        <v>5</v>
      </c>
      <c r="AF645">
        <v>-45722.561779210002</v>
      </c>
      <c r="AG645" t="s">
        <v>4</v>
      </c>
      <c r="AH645">
        <v>3284.6643696199999</v>
      </c>
    </row>
    <row r="646" spans="1:34" x14ac:dyDescent="0.25">
      <c r="A646" t="str">
        <f t="shared" si="10"/>
        <v>feynman_III_9_52_16850</v>
      </c>
      <c r="B646" t="s">
        <v>130</v>
      </c>
      <c r="C646" t="s">
        <v>143</v>
      </c>
      <c r="D646">
        <v>3600</v>
      </c>
      <c r="E646" t="s">
        <v>144</v>
      </c>
      <c r="F646">
        <v>1000000</v>
      </c>
      <c r="G646" t="s">
        <v>145</v>
      </c>
      <c r="H646">
        <v>16850</v>
      </c>
      <c r="I646" t="s">
        <v>146</v>
      </c>
      <c r="J646">
        <v>1E-3</v>
      </c>
      <c r="K646" t="s">
        <v>3</v>
      </c>
      <c r="L646">
        <v>0.92108190000000001</v>
      </c>
      <c r="M646" t="s">
        <v>2</v>
      </c>
      <c r="N646">
        <v>4.0262355999999997</v>
      </c>
      <c r="O646" t="s">
        <v>6</v>
      </c>
      <c r="P646">
        <v>102</v>
      </c>
      <c r="Q646" t="s">
        <v>0</v>
      </c>
      <c r="R646">
        <v>3605.4</v>
      </c>
      <c r="S646" t="s">
        <v>141</v>
      </c>
      <c r="T646">
        <v>2</v>
      </c>
      <c r="U646" t="s">
        <v>142</v>
      </c>
      <c r="V646">
        <v>47</v>
      </c>
      <c r="W646" t="s">
        <v>140</v>
      </c>
      <c r="X646">
        <v>304537</v>
      </c>
      <c r="Y646" t="s">
        <v>1</v>
      </c>
      <c r="Z646" t="s">
        <v>2899</v>
      </c>
      <c r="AA646" t="s">
        <v>151</v>
      </c>
      <c r="AB646" s="12" t="s">
        <v>2900</v>
      </c>
      <c r="AC646" t="s">
        <v>424</v>
      </c>
      <c r="AD646" s="5">
        <v>9.9999999999999998E-17</v>
      </c>
      <c r="AE646" t="s">
        <v>5</v>
      </c>
      <c r="AF646">
        <v>0.92671481</v>
      </c>
      <c r="AG646" t="s">
        <v>4</v>
      </c>
      <c r="AH646">
        <v>3.8957844700000002</v>
      </c>
    </row>
    <row r="647" spans="1:34" x14ac:dyDescent="0.25">
      <c r="A647" t="str">
        <f t="shared" si="10"/>
        <v>feynman_I_8_14_16850</v>
      </c>
      <c r="B647" t="s">
        <v>78</v>
      </c>
      <c r="C647" t="s">
        <v>143</v>
      </c>
      <c r="D647">
        <v>3600</v>
      </c>
      <c r="E647" t="s">
        <v>144</v>
      </c>
      <c r="F647">
        <v>1000000</v>
      </c>
      <c r="G647" t="s">
        <v>145</v>
      </c>
      <c r="H647">
        <v>16850</v>
      </c>
      <c r="I647" t="s">
        <v>146</v>
      </c>
      <c r="J647">
        <v>1E-3</v>
      </c>
      <c r="K647" t="s">
        <v>3</v>
      </c>
      <c r="L647">
        <v>0.95322589999999996</v>
      </c>
      <c r="M647" t="s">
        <v>2</v>
      </c>
      <c r="N647">
        <v>0.2152326</v>
      </c>
      <c r="O647" t="s">
        <v>6</v>
      </c>
      <c r="P647">
        <v>55</v>
      </c>
      <c r="Q647" t="s">
        <v>0</v>
      </c>
      <c r="R647">
        <v>3601.6</v>
      </c>
      <c r="S647" t="s">
        <v>141</v>
      </c>
      <c r="T647">
        <v>8</v>
      </c>
      <c r="U647" t="s">
        <v>142</v>
      </c>
      <c r="V647">
        <v>99</v>
      </c>
      <c r="W647" t="s">
        <v>140</v>
      </c>
      <c r="X647">
        <v>386895</v>
      </c>
      <c r="Y647" t="s">
        <v>1</v>
      </c>
      <c r="Z647" t="s">
        <v>2901</v>
      </c>
      <c r="AA647" t="s">
        <v>151</v>
      </c>
      <c r="AB647" s="12" t="s">
        <v>2902</v>
      </c>
      <c r="AC647" t="s">
        <v>424</v>
      </c>
      <c r="AD647" s="5">
        <v>9.9999999999999998E-17</v>
      </c>
      <c r="AE647" t="s">
        <v>5</v>
      </c>
      <c r="AF647">
        <v>0.95346032999999997</v>
      </c>
      <c r="AG647" t="s">
        <v>4</v>
      </c>
      <c r="AH647">
        <v>0.21423494000000001</v>
      </c>
    </row>
    <row r="648" spans="1:34" x14ac:dyDescent="0.25">
      <c r="A648" t="str">
        <f t="shared" si="10"/>
        <v>feynman_III_4_33_16850</v>
      </c>
      <c r="B648" t="s">
        <v>85</v>
      </c>
      <c r="C648" t="s">
        <v>143</v>
      </c>
      <c r="D648">
        <v>3600</v>
      </c>
      <c r="E648" t="s">
        <v>144</v>
      </c>
      <c r="F648">
        <v>1000000</v>
      </c>
      <c r="G648" t="s">
        <v>145</v>
      </c>
      <c r="H648">
        <v>16850</v>
      </c>
      <c r="I648" t="s">
        <v>146</v>
      </c>
      <c r="J648">
        <v>1E-3</v>
      </c>
      <c r="K648" t="s">
        <v>3</v>
      </c>
      <c r="L648">
        <v>0.99995630000000002</v>
      </c>
      <c r="M648" t="s">
        <v>2</v>
      </c>
      <c r="N648">
        <v>3.3569000000000002E-2</v>
      </c>
      <c r="O648" t="s">
        <v>6</v>
      </c>
      <c r="P648">
        <v>9</v>
      </c>
      <c r="Q648" t="s">
        <v>0</v>
      </c>
      <c r="R648">
        <v>3601.3</v>
      </c>
      <c r="S648" t="s">
        <v>141</v>
      </c>
      <c r="T648">
        <v>12</v>
      </c>
      <c r="U648" t="s">
        <v>142</v>
      </c>
      <c r="V648">
        <v>786</v>
      </c>
      <c r="W648" t="s">
        <v>140</v>
      </c>
      <c r="X648">
        <v>645541</v>
      </c>
      <c r="Y648" t="s">
        <v>1</v>
      </c>
      <c r="Z648" t="s">
        <v>2903</v>
      </c>
      <c r="AA648" t="s">
        <v>151</v>
      </c>
      <c r="AB648" s="12" t="s">
        <v>3465</v>
      </c>
      <c r="AC648" t="s">
        <v>424</v>
      </c>
      <c r="AD648" s="5">
        <v>9.9999999999999998E-17</v>
      </c>
      <c r="AE648" t="s">
        <v>5</v>
      </c>
      <c r="AF648">
        <v>0.99995840999999996</v>
      </c>
      <c r="AG648" t="s">
        <v>4</v>
      </c>
      <c r="AH648">
        <v>3.2908630000000001E-2</v>
      </c>
    </row>
    <row r="649" spans="1:34" x14ac:dyDescent="0.25">
      <c r="A649" t="str">
        <f t="shared" si="10"/>
        <v>strogatz_glider1_29910</v>
      </c>
      <c r="B649" t="s">
        <v>14</v>
      </c>
      <c r="C649" t="s">
        <v>143</v>
      </c>
      <c r="D649">
        <v>3600</v>
      </c>
      <c r="E649" t="s">
        <v>144</v>
      </c>
      <c r="F649">
        <v>1000000</v>
      </c>
      <c r="G649" t="s">
        <v>145</v>
      </c>
      <c r="H649">
        <v>29910</v>
      </c>
      <c r="I649" t="s">
        <v>146</v>
      </c>
      <c r="J649">
        <v>1E-3</v>
      </c>
      <c r="K649" t="s">
        <v>3</v>
      </c>
      <c r="L649">
        <v>1</v>
      </c>
      <c r="M649" t="s">
        <v>2</v>
      </c>
      <c r="N649">
        <v>0</v>
      </c>
      <c r="O649" t="s">
        <v>6</v>
      </c>
      <c r="P649">
        <v>10</v>
      </c>
      <c r="Q649" t="s">
        <v>0</v>
      </c>
      <c r="R649">
        <v>21.5</v>
      </c>
      <c r="S649" t="s">
        <v>141</v>
      </c>
      <c r="T649">
        <v>3</v>
      </c>
      <c r="U649" t="s">
        <v>142</v>
      </c>
      <c r="V649">
        <v>35</v>
      </c>
      <c r="W649" t="s">
        <v>140</v>
      </c>
      <c r="X649">
        <v>14463</v>
      </c>
      <c r="Y649" t="s">
        <v>1</v>
      </c>
      <c r="Z649" t="s">
        <v>2338</v>
      </c>
      <c r="AA649" t="s">
        <v>151</v>
      </c>
      <c r="AB649" s="12" t="s">
        <v>2289</v>
      </c>
      <c r="AC649" t="s">
        <v>424</v>
      </c>
      <c r="AD649" s="5">
        <v>9.9999999999999998E-17</v>
      </c>
      <c r="AE649" t="s">
        <v>5</v>
      </c>
      <c r="AF649">
        <v>1</v>
      </c>
      <c r="AG649" t="s">
        <v>4</v>
      </c>
      <c r="AH649">
        <v>0</v>
      </c>
    </row>
    <row r="650" spans="1:34" x14ac:dyDescent="0.25">
      <c r="A650" t="str">
        <f t="shared" si="10"/>
        <v>feynman_I_14_3_29910</v>
      </c>
      <c r="B650" t="s">
        <v>62</v>
      </c>
      <c r="C650" t="s">
        <v>143</v>
      </c>
      <c r="D650">
        <v>3600</v>
      </c>
      <c r="E650" t="s">
        <v>144</v>
      </c>
      <c r="F650">
        <v>1000000</v>
      </c>
      <c r="G650" t="s">
        <v>145</v>
      </c>
      <c r="H650">
        <v>29910</v>
      </c>
      <c r="I650" t="s">
        <v>146</v>
      </c>
      <c r="J650">
        <v>1E-3</v>
      </c>
      <c r="K650" t="s">
        <v>3</v>
      </c>
      <c r="L650">
        <v>1</v>
      </c>
      <c r="M650" t="s">
        <v>2</v>
      </c>
      <c r="N650">
        <v>0</v>
      </c>
      <c r="O650" t="s">
        <v>6</v>
      </c>
      <c r="P650">
        <v>4</v>
      </c>
      <c r="Q650" t="s">
        <v>0</v>
      </c>
      <c r="R650">
        <v>6.2</v>
      </c>
      <c r="S650" t="s">
        <v>141</v>
      </c>
      <c r="T650">
        <v>1</v>
      </c>
      <c r="U650" t="s">
        <v>142</v>
      </c>
      <c r="V650">
        <v>3</v>
      </c>
      <c r="W650" t="s">
        <v>140</v>
      </c>
      <c r="X650">
        <v>1301</v>
      </c>
      <c r="Y650" t="s">
        <v>1</v>
      </c>
      <c r="Z650" t="s">
        <v>2341</v>
      </c>
      <c r="AA650" t="s">
        <v>151</v>
      </c>
      <c r="AB650" s="12" t="s">
        <v>409</v>
      </c>
      <c r="AC650" t="s">
        <v>424</v>
      </c>
      <c r="AD650" s="5">
        <v>9.9999999999999998E-17</v>
      </c>
      <c r="AE650" t="s">
        <v>5</v>
      </c>
      <c r="AF650">
        <v>1</v>
      </c>
      <c r="AG650" t="s">
        <v>4</v>
      </c>
      <c r="AH650">
        <v>0</v>
      </c>
    </row>
    <row r="651" spans="1:34" x14ac:dyDescent="0.25">
      <c r="A651" t="str">
        <f t="shared" si="10"/>
        <v>feynman_I_47_23_29910</v>
      </c>
      <c r="B651" t="s">
        <v>43</v>
      </c>
      <c r="C651" t="s">
        <v>143</v>
      </c>
      <c r="D651">
        <v>3600</v>
      </c>
      <c r="E651" t="s">
        <v>144</v>
      </c>
      <c r="F651">
        <v>1000000</v>
      </c>
      <c r="G651" t="s">
        <v>145</v>
      </c>
      <c r="H651">
        <v>29910</v>
      </c>
      <c r="I651" t="s">
        <v>146</v>
      </c>
      <c r="J651">
        <v>1E-3</v>
      </c>
      <c r="K651" t="s">
        <v>3</v>
      </c>
      <c r="L651">
        <v>1</v>
      </c>
      <c r="M651" t="s">
        <v>2</v>
      </c>
      <c r="N651">
        <v>0</v>
      </c>
      <c r="O651" t="s">
        <v>6</v>
      </c>
      <c r="P651">
        <v>8</v>
      </c>
      <c r="Q651" t="s">
        <v>0</v>
      </c>
      <c r="R651">
        <v>17.100000000000001</v>
      </c>
      <c r="S651" t="s">
        <v>141</v>
      </c>
      <c r="T651">
        <v>1</v>
      </c>
      <c r="U651" t="s">
        <v>142</v>
      </c>
      <c r="V651">
        <v>5</v>
      </c>
      <c r="W651" t="s">
        <v>140</v>
      </c>
      <c r="X651">
        <v>3276</v>
      </c>
      <c r="Y651" t="s">
        <v>1</v>
      </c>
      <c r="Z651" t="s">
        <v>2356</v>
      </c>
      <c r="AA651" t="s">
        <v>151</v>
      </c>
      <c r="AB651" s="12" t="s">
        <v>411</v>
      </c>
      <c r="AC651" t="s">
        <v>424</v>
      </c>
      <c r="AD651" s="5">
        <v>9.9999999999999998E-17</v>
      </c>
      <c r="AE651" t="s">
        <v>5</v>
      </c>
      <c r="AF651">
        <v>1</v>
      </c>
      <c r="AG651" t="s">
        <v>4</v>
      </c>
      <c r="AH651">
        <v>0</v>
      </c>
    </row>
    <row r="652" spans="1:34" x14ac:dyDescent="0.25">
      <c r="A652" t="str">
        <f t="shared" si="10"/>
        <v>feynman_I_39_11_29910</v>
      </c>
      <c r="B652" t="s">
        <v>42</v>
      </c>
      <c r="C652" t="s">
        <v>143</v>
      </c>
      <c r="D652">
        <v>3600</v>
      </c>
      <c r="E652" t="s">
        <v>144</v>
      </c>
      <c r="F652">
        <v>1000000</v>
      </c>
      <c r="G652" t="s">
        <v>145</v>
      </c>
      <c r="H652">
        <v>29910</v>
      </c>
      <c r="I652" t="s">
        <v>146</v>
      </c>
      <c r="J652">
        <v>1E-3</v>
      </c>
      <c r="K652" t="s">
        <v>3</v>
      </c>
      <c r="L652">
        <v>1</v>
      </c>
      <c r="M652" t="s">
        <v>2</v>
      </c>
      <c r="N652">
        <v>0</v>
      </c>
      <c r="O652" t="s">
        <v>6</v>
      </c>
      <c r="P652">
        <v>11</v>
      </c>
      <c r="Q652" t="s">
        <v>0</v>
      </c>
      <c r="R652">
        <v>12.7</v>
      </c>
      <c r="S652" t="s">
        <v>141</v>
      </c>
      <c r="T652">
        <v>1</v>
      </c>
      <c r="U652" t="s">
        <v>142</v>
      </c>
      <c r="V652">
        <v>4</v>
      </c>
      <c r="W652" t="s">
        <v>140</v>
      </c>
      <c r="X652">
        <v>2582</v>
      </c>
      <c r="Y652" t="s">
        <v>1</v>
      </c>
      <c r="Z652" t="s">
        <v>403</v>
      </c>
      <c r="AA652" t="s">
        <v>151</v>
      </c>
      <c r="AB652" s="12" t="s">
        <v>3435</v>
      </c>
      <c r="AC652" t="s">
        <v>424</v>
      </c>
      <c r="AD652" s="5">
        <v>9.9999999999999998E-17</v>
      </c>
      <c r="AE652" t="s">
        <v>5</v>
      </c>
      <c r="AF652">
        <v>1</v>
      </c>
      <c r="AG652" t="s">
        <v>4</v>
      </c>
      <c r="AH652">
        <v>0</v>
      </c>
    </row>
    <row r="653" spans="1:34" x14ac:dyDescent="0.25">
      <c r="A653" t="str">
        <f t="shared" si="10"/>
        <v>feynman_I_11_19_29910</v>
      </c>
      <c r="B653" t="s">
        <v>127</v>
      </c>
      <c r="C653" t="s">
        <v>143</v>
      </c>
      <c r="D653">
        <v>3600</v>
      </c>
      <c r="E653" t="s">
        <v>144</v>
      </c>
      <c r="F653">
        <v>1000000</v>
      </c>
      <c r="G653" t="s">
        <v>145</v>
      </c>
      <c r="H653">
        <v>29910</v>
      </c>
      <c r="I653" t="s">
        <v>146</v>
      </c>
      <c r="J653">
        <v>1E-3</v>
      </c>
      <c r="K653" t="s">
        <v>3</v>
      </c>
      <c r="L653">
        <v>1</v>
      </c>
      <c r="M653" t="s">
        <v>2</v>
      </c>
      <c r="N653">
        <v>0</v>
      </c>
      <c r="O653" t="s">
        <v>6</v>
      </c>
      <c r="P653">
        <v>10</v>
      </c>
      <c r="Q653" t="s">
        <v>0</v>
      </c>
      <c r="R653">
        <v>32.6</v>
      </c>
      <c r="S653" t="s">
        <v>141</v>
      </c>
      <c r="T653">
        <v>1</v>
      </c>
      <c r="U653" t="s">
        <v>142</v>
      </c>
      <c r="V653">
        <v>6</v>
      </c>
      <c r="W653" t="s">
        <v>140</v>
      </c>
      <c r="X653">
        <v>5872</v>
      </c>
      <c r="Y653" t="s">
        <v>1</v>
      </c>
      <c r="Z653" t="s">
        <v>2371</v>
      </c>
      <c r="AA653" t="s">
        <v>151</v>
      </c>
      <c r="AB653" s="12" t="s">
        <v>2293</v>
      </c>
      <c r="AC653" t="s">
        <v>424</v>
      </c>
      <c r="AD653" s="5">
        <v>9.9999999999999998E-17</v>
      </c>
      <c r="AE653" t="s">
        <v>5</v>
      </c>
      <c r="AF653">
        <v>1</v>
      </c>
      <c r="AG653" t="s">
        <v>4</v>
      </c>
      <c r="AH653">
        <v>0</v>
      </c>
    </row>
    <row r="654" spans="1:34" x14ac:dyDescent="0.25">
      <c r="A654" t="str">
        <f t="shared" si="10"/>
        <v>strogatz_lv2_29910</v>
      </c>
      <c r="B654" t="s">
        <v>16</v>
      </c>
      <c r="C654" t="s">
        <v>143</v>
      </c>
      <c r="D654">
        <v>3600</v>
      </c>
      <c r="E654" t="s">
        <v>144</v>
      </c>
      <c r="F654">
        <v>1000000</v>
      </c>
      <c r="G654" t="s">
        <v>145</v>
      </c>
      <c r="H654">
        <v>29910</v>
      </c>
      <c r="I654" t="s">
        <v>146</v>
      </c>
      <c r="J654">
        <v>1E-3</v>
      </c>
      <c r="K654" t="s">
        <v>3</v>
      </c>
      <c r="L654">
        <v>1</v>
      </c>
      <c r="M654" t="s">
        <v>2</v>
      </c>
      <c r="N654">
        <v>0</v>
      </c>
      <c r="O654" t="s">
        <v>6</v>
      </c>
      <c r="P654">
        <v>13</v>
      </c>
      <c r="Q654" t="s">
        <v>0</v>
      </c>
      <c r="R654">
        <v>6.1</v>
      </c>
      <c r="S654" t="s">
        <v>141</v>
      </c>
      <c r="T654">
        <v>2</v>
      </c>
      <c r="U654" t="s">
        <v>142</v>
      </c>
      <c r="V654">
        <v>8</v>
      </c>
      <c r="W654" t="s">
        <v>140</v>
      </c>
      <c r="X654">
        <v>3709</v>
      </c>
      <c r="Y654" t="s">
        <v>1</v>
      </c>
      <c r="Z654" t="s">
        <v>2372</v>
      </c>
      <c r="AA654" t="s">
        <v>151</v>
      </c>
      <c r="AB654" s="12" t="s">
        <v>2294</v>
      </c>
      <c r="AC654" t="s">
        <v>424</v>
      </c>
      <c r="AD654" s="5">
        <v>9.9999999999999998E-17</v>
      </c>
      <c r="AE654" t="s">
        <v>5</v>
      </c>
      <c r="AF654">
        <v>1</v>
      </c>
      <c r="AG654" t="s">
        <v>4</v>
      </c>
      <c r="AH654">
        <v>0</v>
      </c>
    </row>
    <row r="655" spans="1:34" x14ac:dyDescent="0.25">
      <c r="A655" t="str">
        <f t="shared" si="10"/>
        <v>feynman_II_13_17_29910</v>
      </c>
      <c r="B655" t="s">
        <v>102</v>
      </c>
      <c r="C655" t="s">
        <v>143</v>
      </c>
      <c r="D655">
        <v>3600</v>
      </c>
      <c r="E655" t="s">
        <v>144</v>
      </c>
      <c r="F655">
        <v>1000000</v>
      </c>
      <c r="G655" t="s">
        <v>145</v>
      </c>
      <c r="H655">
        <v>29910</v>
      </c>
      <c r="I655" t="s">
        <v>146</v>
      </c>
      <c r="J655">
        <v>1E-3</v>
      </c>
      <c r="K655" t="s">
        <v>3</v>
      </c>
      <c r="L655">
        <v>1</v>
      </c>
      <c r="M655" t="s">
        <v>2</v>
      </c>
      <c r="N655">
        <v>0</v>
      </c>
      <c r="O655" t="s">
        <v>6</v>
      </c>
      <c r="P655">
        <v>12</v>
      </c>
      <c r="Q655" t="s">
        <v>0</v>
      </c>
      <c r="R655">
        <v>31.7</v>
      </c>
      <c r="S655" t="s">
        <v>141</v>
      </c>
      <c r="T655">
        <v>1</v>
      </c>
      <c r="U655" t="s">
        <v>142</v>
      </c>
      <c r="V655">
        <v>5</v>
      </c>
      <c r="W655" t="s">
        <v>140</v>
      </c>
      <c r="X655">
        <v>5640</v>
      </c>
      <c r="Y655" t="s">
        <v>1</v>
      </c>
      <c r="Z655" t="s">
        <v>2383</v>
      </c>
      <c r="AA655" t="s">
        <v>151</v>
      </c>
      <c r="AB655" s="12" t="s">
        <v>2384</v>
      </c>
      <c r="AC655" t="s">
        <v>424</v>
      </c>
      <c r="AD655" s="5">
        <v>9.9999999999999998E-17</v>
      </c>
      <c r="AE655" t="s">
        <v>5</v>
      </c>
      <c r="AF655">
        <v>1</v>
      </c>
      <c r="AG655" t="s">
        <v>4</v>
      </c>
      <c r="AH655">
        <v>0</v>
      </c>
    </row>
    <row r="656" spans="1:34" x14ac:dyDescent="0.25">
      <c r="A656" t="str">
        <f t="shared" si="10"/>
        <v>feynman_I_37_4_29910</v>
      </c>
      <c r="B656" t="s">
        <v>50</v>
      </c>
      <c r="C656" t="s">
        <v>143</v>
      </c>
      <c r="D656">
        <v>3600</v>
      </c>
      <c r="E656" t="s">
        <v>144</v>
      </c>
      <c r="F656">
        <v>1000000</v>
      </c>
      <c r="G656" t="s">
        <v>145</v>
      </c>
      <c r="H656">
        <v>29910</v>
      </c>
      <c r="I656" t="s">
        <v>146</v>
      </c>
      <c r="J656">
        <v>1E-3</v>
      </c>
      <c r="K656" t="s">
        <v>3</v>
      </c>
      <c r="L656">
        <v>1</v>
      </c>
      <c r="M656" t="s">
        <v>2</v>
      </c>
      <c r="N656">
        <v>0</v>
      </c>
      <c r="O656" t="s">
        <v>6</v>
      </c>
      <c r="P656">
        <v>12</v>
      </c>
      <c r="Q656" t="s">
        <v>0</v>
      </c>
      <c r="R656">
        <v>51.9</v>
      </c>
      <c r="S656" t="s">
        <v>141</v>
      </c>
      <c r="T656">
        <v>1</v>
      </c>
      <c r="U656" t="s">
        <v>142</v>
      </c>
      <c r="V656">
        <v>9</v>
      </c>
      <c r="W656" t="s">
        <v>140</v>
      </c>
      <c r="X656">
        <v>8460</v>
      </c>
      <c r="Y656" t="s">
        <v>1</v>
      </c>
      <c r="Z656" t="s">
        <v>2385</v>
      </c>
      <c r="AA656" t="s">
        <v>151</v>
      </c>
      <c r="AB656" s="12" t="s">
        <v>2302</v>
      </c>
      <c r="AC656" t="s">
        <v>424</v>
      </c>
      <c r="AD656" s="5">
        <v>9.9999999999999998E-17</v>
      </c>
      <c r="AE656" t="s">
        <v>5</v>
      </c>
      <c r="AF656">
        <v>1</v>
      </c>
      <c r="AG656" t="s">
        <v>4</v>
      </c>
      <c r="AH656">
        <v>0</v>
      </c>
    </row>
    <row r="657" spans="1:34" x14ac:dyDescent="0.25">
      <c r="A657" t="str">
        <f t="shared" si="10"/>
        <v>feynman_test_14_29910</v>
      </c>
      <c r="B657" t="s">
        <v>120</v>
      </c>
      <c r="C657" t="s">
        <v>143</v>
      </c>
      <c r="D657">
        <v>3600</v>
      </c>
      <c r="E657" t="s">
        <v>144</v>
      </c>
      <c r="F657">
        <v>1000000</v>
      </c>
      <c r="G657" t="s">
        <v>145</v>
      </c>
      <c r="H657">
        <v>29910</v>
      </c>
      <c r="I657" t="s">
        <v>146</v>
      </c>
      <c r="J657">
        <v>1E-3</v>
      </c>
      <c r="K657" t="s">
        <v>3</v>
      </c>
      <c r="L657">
        <v>0.99999660000000001</v>
      </c>
      <c r="M657" t="s">
        <v>2</v>
      </c>
      <c r="N657">
        <v>2.4016699999999998E-2</v>
      </c>
      <c r="O657" t="s">
        <v>6</v>
      </c>
      <c r="P657">
        <v>27</v>
      </c>
      <c r="Q657" t="s">
        <v>0</v>
      </c>
      <c r="R657">
        <v>3600.6</v>
      </c>
      <c r="S657" t="s">
        <v>141</v>
      </c>
      <c r="T657">
        <v>8</v>
      </c>
      <c r="U657" t="s">
        <v>142</v>
      </c>
      <c r="V657">
        <v>125</v>
      </c>
      <c r="W657" t="s">
        <v>140</v>
      </c>
      <c r="X657">
        <v>430100</v>
      </c>
      <c r="Y657" t="s">
        <v>1</v>
      </c>
      <c r="Z657" t="s">
        <v>2904</v>
      </c>
      <c r="AA657" t="s">
        <v>151</v>
      </c>
      <c r="AB657" s="12" t="s">
        <v>2905</v>
      </c>
      <c r="AC657" t="s">
        <v>424</v>
      </c>
      <c r="AD657" s="5">
        <v>9.9999999999999998E-17</v>
      </c>
      <c r="AE657" t="s">
        <v>5</v>
      </c>
      <c r="AF657">
        <v>0.99999654000000004</v>
      </c>
      <c r="AG657" t="s">
        <v>4</v>
      </c>
      <c r="AH657">
        <v>2.47449E-2</v>
      </c>
    </row>
    <row r="658" spans="1:34" x14ac:dyDescent="0.25">
      <c r="A658" t="str">
        <f t="shared" si="10"/>
        <v>feynman_III_14_14_16850</v>
      </c>
      <c r="B658" t="s">
        <v>108</v>
      </c>
      <c r="C658" t="s">
        <v>143</v>
      </c>
      <c r="D658">
        <v>3600</v>
      </c>
      <c r="E658" t="s">
        <v>144</v>
      </c>
      <c r="F658">
        <v>1000000</v>
      </c>
      <c r="G658" t="s">
        <v>145</v>
      </c>
      <c r="H658">
        <v>16850</v>
      </c>
      <c r="I658" t="s">
        <v>146</v>
      </c>
      <c r="J658">
        <v>1E-3</v>
      </c>
      <c r="K658" t="s">
        <v>3</v>
      </c>
      <c r="L658">
        <v>0.99807590000000002</v>
      </c>
      <c r="M658" t="s">
        <v>2</v>
      </c>
      <c r="N658">
        <v>0.30109459999999999</v>
      </c>
      <c r="O658" t="s">
        <v>6</v>
      </c>
      <c r="P658">
        <v>39</v>
      </c>
      <c r="Q658" t="s">
        <v>0</v>
      </c>
      <c r="R658">
        <v>3602.9</v>
      </c>
      <c r="S658" t="s">
        <v>141</v>
      </c>
      <c r="T658">
        <v>6</v>
      </c>
      <c r="U658" t="s">
        <v>142</v>
      </c>
      <c r="V658">
        <v>152</v>
      </c>
      <c r="W658" t="s">
        <v>140</v>
      </c>
      <c r="X658">
        <v>465735</v>
      </c>
      <c r="Y658" t="s">
        <v>1</v>
      </c>
      <c r="Z658" t="s">
        <v>2906</v>
      </c>
      <c r="AA658" t="s">
        <v>151</v>
      </c>
      <c r="AB658" s="12" t="s">
        <v>2907</v>
      </c>
      <c r="AC658" t="s">
        <v>424</v>
      </c>
      <c r="AD658" s="5">
        <v>9.9999999999999998E-17</v>
      </c>
      <c r="AE658" t="s">
        <v>5</v>
      </c>
      <c r="AF658">
        <v>0.99602491000000004</v>
      </c>
      <c r="AG658" t="s">
        <v>4</v>
      </c>
      <c r="AH658">
        <v>0.44005095</v>
      </c>
    </row>
    <row r="659" spans="1:34" x14ac:dyDescent="0.25">
      <c r="A659" t="str">
        <f t="shared" si="10"/>
        <v>feynman_III_10_19_16850</v>
      </c>
      <c r="B659" t="s">
        <v>92</v>
      </c>
      <c r="C659" t="s">
        <v>143</v>
      </c>
      <c r="D659">
        <v>3600</v>
      </c>
      <c r="E659" t="s">
        <v>144</v>
      </c>
      <c r="F659">
        <v>1000000</v>
      </c>
      <c r="G659" t="s">
        <v>145</v>
      </c>
      <c r="H659">
        <v>16850</v>
      </c>
      <c r="I659" t="s">
        <v>146</v>
      </c>
      <c r="J659">
        <v>1E-3</v>
      </c>
      <c r="K659" t="s">
        <v>3</v>
      </c>
      <c r="L659">
        <v>0.99984289999999998</v>
      </c>
      <c r="M659" t="s">
        <v>2</v>
      </c>
      <c r="N659">
        <v>9.0929800000000005E-2</v>
      </c>
      <c r="O659" t="s">
        <v>6</v>
      </c>
      <c r="P659">
        <v>45</v>
      </c>
      <c r="Q659" t="s">
        <v>0</v>
      </c>
      <c r="R659">
        <v>3601.1</v>
      </c>
      <c r="S659" t="s">
        <v>141</v>
      </c>
      <c r="T659">
        <v>3</v>
      </c>
      <c r="U659" t="s">
        <v>142</v>
      </c>
      <c r="V659">
        <v>118</v>
      </c>
      <c r="W659" t="s">
        <v>140</v>
      </c>
      <c r="X659">
        <v>401754</v>
      </c>
      <c r="Y659" t="s">
        <v>1</v>
      </c>
      <c r="Z659" t="s">
        <v>2908</v>
      </c>
      <c r="AA659" t="s">
        <v>151</v>
      </c>
      <c r="AB659" s="12" t="s">
        <v>2909</v>
      </c>
      <c r="AC659" t="s">
        <v>424</v>
      </c>
      <c r="AD659" s="5">
        <v>9.9999999999999998E-17</v>
      </c>
      <c r="AE659" t="s">
        <v>5</v>
      </c>
      <c r="AF659">
        <v>0.99983860000000002</v>
      </c>
      <c r="AG659" t="s">
        <v>4</v>
      </c>
      <c r="AH659">
        <v>9.2764289999999999E-2</v>
      </c>
    </row>
    <row r="660" spans="1:34" x14ac:dyDescent="0.25">
      <c r="A660" t="str">
        <f t="shared" si="10"/>
        <v>feynman_I_13_12_29910</v>
      </c>
      <c r="B660" t="s">
        <v>117</v>
      </c>
      <c r="C660" t="s">
        <v>143</v>
      </c>
      <c r="D660">
        <v>3600</v>
      </c>
      <c r="E660" t="s">
        <v>144</v>
      </c>
      <c r="F660">
        <v>1000000</v>
      </c>
      <c r="G660" t="s">
        <v>145</v>
      </c>
      <c r="H660">
        <v>29910</v>
      </c>
      <c r="I660" t="s">
        <v>146</v>
      </c>
      <c r="J660">
        <v>1E-3</v>
      </c>
      <c r="K660" t="s">
        <v>3</v>
      </c>
      <c r="L660">
        <v>0.99999669999999996</v>
      </c>
      <c r="M660" t="s">
        <v>2</v>
      </c>
      <c r="N660">
        <v>1.6638300000000002E-2</v>
      </c>
      <c r="O660" t="s">
        <v>6</v>
      </c>
      <c r="P660">
        <v>31</v>
      </c>
      <c r="Q660" t="s">
        <v>0</v>
      </c>
      <c r="R660">
        <v>3600.8</v>
      </c>
      <c r="S660" t="s">
        <v>141</v>
      </c>
      <c r="T660">
        <v>5</v>
      </c>
      <c r="U660" t="s">
        <v>142</v>
      </c>
      <c r="V660">
        <v>153</v>
      </c>
      <c r="W660" t="s">
        <v>140</v>
      </c>
      <c r="X660">
        <v>537121</v>
      </c>
      <c r="Y660" t="s">
        <v>1</v>
      </c>
      <c r="Z660" t="s">
        <v>2910</v>
      </c>
      <c r="AA660" t="s">
        <v>151</v>
      </c>
      <c r="AB660" s="12" t="s">
        <v>2911</v>
      </c>
      <c r="AC660" t="s">
        <v>424</v>
      </c>
      <c r="AD660" s="5">
        <v>9.9999999999999998E-17</v>
      </c>
      <c r="AE660" t="s">
        <v>5</v>
      </c>
      <c r="AF660">
        <v>0.99999667999999997</v>
      </c>
      <c r="AG660" t="s">
        <v>4</v>
      </c>
      <c r="AH660">
        <v>1.646481E-2</v>
      </c>
    </row>
    <row r="661" spans="1:34" x14ac:dyDescent="0.25">
      <c r="A661" t="str">
        <f t="shared" si="10"/>
        <v>strogatz_vdp2_4426</v>
      </c>
      <c r="B661" t="s">
        <v>7</v>
      </c>
      <c r="C661" t="s">
        <v>143</v>
      </c>
      <c r="D661">
        <v>3600</v>
      </c>
      <c r="E661" t="s">
        <v>144</v>
      </c>
      <c r="F661">
        <v>1000000</v>
      </c>
      <c r="G661" t="s">
        <v>145</v>
      </c>
      <c r="H661">
        <v>4426</v>
      </c>
      <c r="I661" t="s">
        <v>146</v>
      </c>
      <c r="J661">
        <v>1E-3</v>
      </c>
      <c r="K661" t="s">
        <v>3</v>
      </c>
      <c r="L661">
        <v>1</v>
      </c>
      <c r="M661" t="s">
        <v>2</v>
      </c>
      <c r="N661">
        <v>0</v>
      </c>
      <c r="O661" t="s">
        <v>6</v>
      </c>
      <c r="P661">
        <v>3</v>
      </c>
      <c r="Q661" t="s">
        <v>0</v>
      </c>
      <c r="R661">
        <v>0.5</v>
      </c>
      <c r="S661" t="s">
        <v>141</v>
      </c>
      <c r="T661">
        <v>1</v>
      </c>
      <c r="U661" t="s">
        <v>142</v>
      </c>
      <c r="V661">
        <v>2</v>
      </c>
      <c r="W661" t="s">
        <v>140</v>
      </c>
      <c r="X661">
        <v>451</v>
      </c>
      <c r="Y661" t="s">
        <v>1</v>
      </c>
      <c r="Z661" t="s">
        <v>150</v>
      </c>
      <c r="AA661" t="s">
        <v>151</v>
      </c>
      <c r="AB661" s="12" t="s">
        <v>3431</v>
      </c>
      <c r="AC661" t="s">
        <v>424</v>
      </c>
      <c r="AD661" s="5">
        <v>9.9999999999999998E-17</v>
      </c>
      <c r="AE661" t="s">
        <v>5</v>
      </c>
      <c r="AF661">
        <v>1</v>
      </c>
      <c r="AG661" t="s">
        <v>4</v>
      </c>
      <c r="AH661">
        <v>0</v>
      </c>
    </row>
    <row r="662" spans="1:34" x14ac:dyDescent="0.25">
      <c r="A662" t="str">
        <f t="shared" si="10"/>
        <v>feynman_I_14_4_4426</v>
      </c>
      <c r="B662" t="s">
        <v>30</v>
      </c>
      <c r="C662" t="s">
        <v>143</v>
      </c>
      <c r="D662">
        <v>3600</v>
      </c>
      <c r="E662" t="s">
        <v>144</v>
      </c>
      <c r="F662">
        <v>1000000</v>
      </c>
      <c r="G662" t="s">
        <v>145</v>
      </c>
      <c r="H662">
        <v>4426</v>
      </c>
      <c r="I662" t="s">
        <v>146</v>
      </c>
      <c r="J662">
        <v>1E-3</v>
      </c>
      <c r="K662" t="s">
        <v>3</v>
      </c>
      <c r="L662">
        <v>1</v>
      </c>
      <c r="M662" t="s">
        <v>2</v>
      </c>
      <c r="N662">
        <v>0</v>
      </c>
      <c r="O662" t="s">
        <v>6</v>
      </c>
      <c r="P662">
        <v>6</v>
      </c>
      <c r="Q662" t="s">
        <v>0</v>
      </c>
      <c r="R662">
        <v>5.2</v>
      </c>
      <c r="S662" t="s">
        <v>141</v>
      </c>
      <c r="T662">
        <v>1</v>
      </c>
      <c r="U662" t="s">
        <v>142</v>
      </c>
      <c r="V662">
        <v>3</v>
      </c>
      <c r="W662" t="s">
        <v>140</v>
      </c>
      <c r="X662">
        <v>1040</v>
      </c>
      <c r="Y662" t="s">
        <v>1</v>
      </c>
      <c r="Z662" t="s">
        <v>154</v>
      </c>
      <c r="AA662" t="s">
        <v>151</v>
      </c>
      <c r="AB662" s="12" t="s">
        <v>407</v>
      </c>
      <c r="AC662" t="s">
        <v>424</v>
      </c>
      <c r="AD662" s="5">
        <v>9.9999999999999998E-17</v>
      </c>
      <c r="AE662" t="s">
        <v>5</v>
      </c>
      <c r="AF662">
        <v>1</v>
      </c>
      <c r="AG662" t="s">
        <v>4</v>
      </c>
      <c r="AH662">
        <v>0</v>
      </c>
    </row>
    <row r="663" spans="1:34" x14ac:dyDescent="0.25">
      <c r="A663" t="str">
        <f t="shared" si="10"/>
        <v>feynman_II_4_23_4426</v>
      </c>
      <c r="B663" t="s">
        <v>70</v>
      </c>
      <c r="C663" t="s">
        <v>143</v>
      </c>
      <c r="D663">
        <v>3600</v>
      </c>
      <c r="E663" t="s">
        <v>144</v>
      </c>
      <c r="F663">
        <v>1000000</v>
      </c>
      <c r="G663" t="s">
        <v>145</v>
      </c>
      <c r="H663">
        <v>4426</v>
      </c>
      <c r="I663" t="s">
        <v>146</v>
      </c>
      <c r="J663">
        <v>1E-3</v>
      </c>
      <c r="K663" t="s">
        <v>3</v>
      </c>
      <c r="L663">
        <v>1</v>
      </c>
      <c r="M663" t="s">
        <v>2</v>
      </c>
      <c r="N663">
        <v>0</v>
      </c>
      <c r="O663" t="s">
        <v>6</v>
      </c>
      <c r="P663">
        <v>9</v>
      </c>
      <c r="Q663" t="s">
        <v>0</v>
      </c>
      <c r="R663">
        <v>8.5</v>
      </c>
      <c r="S663" t="s">
        <v>141</v>
      </c>
      <c r="T663">
        <v>1</v>
      </c>
      <c r="U663" t="s">
        <v>142</v>
      </c>
      <c r="V663">
        <v>3</v>
      </c>
      <c r="W663" t="s">
        <v>140</v>
      </c>
      <c r="X663">
        <v>1776</v>
      </c>
      <c r="Y663" t="s">
        <v>1</v>
      </c>
      <c r="Z663" t="s">
        <v>2350</v>
      </c>
      <c r="AA663" t="s">
        <v>151</v>
      </c>
      <c r="AB663" s="12" t="s">
        <v>2351</v>
      </c>
      <c r="AC663" t="s">
        <v>424</v>
      </c>
      <c r="AD663" s="5">
        <v>9.9999999999999998E-17</v>
      </c>
      <c r="AE663" t="s">
        <v>5</v>
      </c>
      <c r="AF663">
        <v>1</v>
      </c>
      <c r="AG663" t="s">
        <v>4</v>
      </c>
      <c r="AH663">
        <v>0</v>
      </c>
    </row>
    <row r="664" spans="1:34" x14ac:dyDescent="0.25">
      <c r="A664" t="str">
        <f t="shared" si="10"/>
        <v>feynman_I_34_8_4426</v>
      </c>
      <c r="B664" t="s">
        <v>91</v>
      </c>
      <c r="C664" t="s">
        <v>143</v>
      </c>
      <c r="D664">
        <v>3600</v>
      </c>
      <c r="E664" t="s">
        <v>144</v>
      </c>
      <c r="F664">
        <v>1000000</v>
      </c>
      <c r="G664" t="s">
        <v>145</v>
      </c>
      <c r="H664">
        <v>4426</v>
      </c>
      <c r="I664" t="s">
        <v>146</v>
      </c>
      <c r="J664">
        <v>1E-3</v>
      </c>
      <c r="K664" t="s">
        <v>3</v>
      </c>
      <c r="L664">
        <v>1</v>
      </c>
      <c r="M664" t="s">
        <v>2</v>
      </c>
      <c r="N664">
        <v>0</v>
      </c>
      <c r="O664" t="s">
        <v>6</v>
      </c>
      <c r="P664">
        <v>7</v>
      </c>
      <c r="Q664" t="s">
        <v>0</v>
      </c>
      <c r="R664">
        <v>12.1</v>
      </c>
      <c r="S664" t="s">
        <v>141</v>
      </c>
      <c r="T664">
        <v>1</v>
      </c>
      <c r="U664" t="s">
        <v>142</v>
      </c>
      <c r="V664">
        <v>4</v>
      </c>
      <c r="W664" t="s">
        <v>140</v>
      </c>
      <c r="X664">
        <v>2582</v>
      </c>
      <c r="Y664" t="s">
        <v>1</v>
      </c>
      <c r="Z664" t="s">
        <v>2358</v>
      </c>
      <c r="AA664" t="s">
        <v>151</v>
      </c>
      <c r="AB664" s="12" t="s">
        <v>415</v>
      </c>
      <c r="AC664" t="s">
        <v>424</v>
      </c>
      <c r="AD664" s="5">
        <v>9.9999999999999998E-17</v>
      </c>
      <c r="AE664" t="s">
        <v>5</v>
      </c>
      <c r="AF664">
        <v>1</v>
      </c>
      <c r="AG664" t="s">
        <v>4</v>
      </c>
      <c r="AH664">
        <v>0</v>
      </c>
    </row>
    <row r="665" spans="1:34" x14ac:dyDescent="0.25">
      <c r="A665" t="str">
        <f t="shared" si="10"/>
        <v>feynman_test_8_29910</v>
      </c>
      <c r="B665" t="s">
        <v>76</v>
      </c>
      <c r="C665" t="s">
        <v>143</v>
      </c>
      <c r="D665">
        <v>3600</v>
      </c>
      <c r="E665" t="s">
        <v>144</v>
      </c>
      <c r="F665">
        <v>1000000</v>
      </c>
      <c r="G665" t="s">
        <v>145</v>
      </c>
      <c r="H665">
        <v>29910</v>
      </c>
      <c r="I665" t="s">
        <v>146</v>
      </c>
      <c r="J665">
        <v>1E-3</v>
      </c>
      <c r="K665" t="s">
        <v>3</v>
      </c>
      <c r="L665">
        <v>0.99735070000000003</v>
      </c>
      <c r="M665" t="s">
        <v>2</v>
      </c>
      <c r="N665">
        <v>2.31214E-2</v>
      </c>
      <c r="O665" t="s">
        <v>6</v>
      </c>
      <c r="P665">
        <v>39</v>
      </c>
      <c r="Q665" t="s">
        <v>0</v>
      </c>
      <c r="R665">
        <v>3601.1</v>
      </c>
      <c r="S665" t="s">
        <v>141</v>
      </c>
      <c r="T665">
        <v>11</v>
      </c>
      <c r="U665" t="s">
        <v>142</v>
      </c>
      <c r="V665">
        <v>172</v>
      </c>
      <c r="W665" t="s">
        <v>140</v>
      </c>
      <c r="X665">
        <v>430089</v>
      </c>
      <c r="Y665" t="s">
        <v>1</v>
      </c>
      <c r="Z665" t="s">
        <v>2912</v>
      </c>
      <c r="AA665" t="s">
        <v>151</v>
      </c>
      <c r="AB665" s="12" t="s">
        <v>2913</v>
      </c>
      <c r="AC665" t="s">
        <v>424</v>
      </c>
      <c r="AD665" s="5">
        <v>9.9999999999999998E-17</v>
      </c>
      <c r="AE665" t="s">
        <v>5</v>
      </c>
      <c r="AF665">
        <v>0.99738967999999995</v>
      </c>
      <c r="AG665" t="s">
        <v>4</v>
      </c>
      <c r="AH665">
        <v>2.3072990000000002E-2</v>
      </c>
    </row>
    <row r="666" spans="1:34" x14ac:dyDescent="0.25">
      <c r="A666" t="str">
        <f t="shared" si="10"/>
        <v>feynman_II_15_5_4426</v>
      </c>
      <c r="B666" t="s">
        <v>58</v>
      </c>
      <c r="C666" t="s">
        <v>143</v>
      </c>
      <c r="D666">
        <v>3600</v>
      </c>
      <c r="E666" t="s">
        <v>144</v>
      </c>
      <c r="F666">
        <v>1000000</v>
      </c>
      <c r="G666" t="s">
        <v>145</v>
      </c>
      <c r="H666">
        <v>4426</v>
      </c>
      <c r="I666" t="s">
        <v>146</v>
      </c>
      <c r="J666">
        <v>1E-3</v>
      </c>
      <c r="K666" t="s">
        <v>3</v>
      </c>
      <c r="L666">
        <v>1</v>
      </c>
      <c r="M666" t="s">
        <v>2</v>
      </c>
      <c r="N666">
        <v>0</v>
      </c>
      <c r="O666" t="s">
        <v>6</v>
      </c>
      <c r="P666">
        <v>6</v>
      </c>
      <c r="Q666" t="s">
        <v>0</v>
      </c>
      <c r="R666">
        <v>96.9</v>
      </c>
      <c r="S666" t="s">
        <v>141</v>
      </c>
      <c r="T666">
        <v>1</v>
      </c>
      <c r="U666" t="s">
        <v>142</v>
      </c>
      <c r="V666">
        <v>12</v>
      </c>
      <c r="W666" t="s">
        <v>140</v>
      </c>
      <c r="X666">
        <v>14915</v>
      </c>
      <c r="Y666" t="s">
        <v>1</v>
      </c>
      <c r="Z666" t="s">
        <v>161</v>
      </c>
      <c r="AA666" t="s">
        <v>151</v>
      </c>
      <c r="AB666" s="12" t="s">
        <v>3436</v>
      </c>
      <c r="AC666" t="s">
        <v>424</v>
      </c>
      <c r="AD666" s="5">
        <v>9.9999999999999998E-17</v>
      </c>
      <c r="AE666" t="s">
        <v>5</v>
      </c>
      <c r="AF666">
        <v>1</v>
      </c>
      <c r="AG666" t="s">
        <v>4</v>
      </c>
      <c r="AH666">
        <v>0</v>
      </c>
    </row>
    <row r="667" spans="1:34" x14ac:dyDescent="0.25">
      <c r="A667" t="str">
        <f t="shared" si="10"/>
        <v>feynman_II_13_23_16850</v>
      </c>
      <c r="B667" t="s">
        <v>47</v>
      </c>
      <c r="C667" t="s">
        <v>143</v>
      </c>
      <c r="D667">
        <v>3600</v>
      </c>
      <c r="E667" t="s">
        <v>144</v>
      </c>
      <c r="F667">
        <v>1000000</v>
      </c>
      <c r="G667" t="s">
        <v>145</v>
      </c>
      <c r="H667">
        <v>16850</v>
      </c>
      <c r="I667" t="s">
        <v>146</v>
      </c>
      <c r="J667">
        <v>1E-3</v>
      </c>
      <c r="K667" t="s">
        <v>3</v>
      </c>
      <c r="L667">
        <v>0.99997409999999998</v>
      </c>
      <c r="M667" t="s">
        <v>2</v>
      </c>
      <c r="N667">
        <v>6.1929000000000003E-3</v>
      </c>
      <c r="O667" t="s">
        <v>6</v>
      </c>
      <c r="P667">
        <v>15</v>
      </c>
      <c r="Q667" t="s">
        <v>0</v>
      </c>
      <c r="R667">
        <v>3600.3</v>
      </c>
      <c r="S667" t="s">
        <v>141</v>
      </c>
      <c r="T667">
        <v>4</v>
      </c>
      <c r="U667" t="s">
        <v>142</v>
      </c>
      <c r="V667">
        <v>473</v>
      </c>
      <c r="W667" t="s">
        <v>140</v>
      </c>
      <c r="X667">
        <v>579279</v>
      </c>
      <c r="Y667" t="s">
        <v>1</v>
      </c>
      <c r="Z667" t="s">
        <v>2914</v>
      </c>
      <c r="AA667" t="s">
        <v>151</v>
      </c>
      <c r="AB667" s="12" t="s">
        <v>2915</v>
      </c>
      <c r="AC667" t="s">
        <v>424</v>
      </c>
      <c r="AD667" s="5">
        <v>9.9999999999999998E-17</v>
      </c>
      <c r="AE667" t="s">
        <v>5</v>
      </c>
      <c r="AF667">
        <v>0.99997519000000001</v>
      </c>
      <c r="AG667" t="s">
        <v>4</v>
      </c>
      <c r="AH667">
        <v>6.0430099999999997E-3</v>
      </c>
    </row>
    <row r="668" spans="1:34" x14ac:dyDescent="0.25">
      <c r="A668" t="str">
        <f t="shared" si="10"/>
        <v>feynman_test_2_5390</v>
      </c>
      <c r="B668" t="s">
        <v>132</v>
      </c>
      <c r="C668" t="s">
        <v>143</v>
      </c>
      <c r="D668">
        <v>3600</v>
      </c>
      <c r="E668" t="s">
        <v>144</v>
      </c>
      <c r="F668">
        <v>1000000</v>
      </c>
      <c r="G668" t="s">
        <v>145</v>
      </c>
      <c r="H668">
        <v>5390</v>
      </c>
      <c r="I668" t="s">
        <v>146</v>
      </c>
      <c r="J668">
        <v>1E-3</v>
      </c>
      <c r="K668" t="s">
        <v>3</v>
      </c>
      <c r="L668">
        <v>0.65171659999999998</v>
      </c>
      <c r="M668" t="s">
        <v>2</v>
      </c>
      <c r="N668">
        <v>1.1893285</v>
      </c>
      <c r="O668" t="s">
        <v>6</v>
      </c>
      <c r="P668">
        <v>38</v>
      </c>
      <c r="Q668" t="s">
        <v>0</v>
      </c>
      <c r="R668">
        <v>3600.6</v>
      </c>
      <c r="S668" t="s">
        <v>141</v>
      </c>
      <c r="T668">
        <v>13</v>
      </c>
      <c r="U668" t="s">
        <v>142</v>
      </c>
      <c r="V668">
        <v>258</v>
      </c>
      <c r="W668" t="s">
        <v>140</v>
      </c>
      <c r="X668">
        <v>536926</v>
      </c>
      <c r="Y668" t="s">
        <v>1</v>
      </c>
      <c r="Z668" t="s">
        <v>2916</v>
      </c>
      <c r="AA668" t="s">
        <v>151</v>
      </c>
      <c r="AB668" s="12" t="s">
        <v>2917</v>
      </c>
      <c r="AC668" t="s">
        <v>424</v>
      </c>
      <c r="AD668" s="5">
        <v>9.9999999999999998E-17</v>
      </c>
      <c r="AE668" t="s">
        <v>5</v>
      </c>
      <c r="AF668">
        <v>0.65349685999999996</v>
      </c>
      <c r="AG668" t="s">
        <v>4</v>
      </c>
      <c r="AH668">
        <v>1.2024615299999999</v>
      </c>
    </row>
    <row r="669" spans="1:34" x14ac:dyDescent="0.25">
      <c r="A669" t="str">
        <f t="shared" si="10"/>
        <v>feynman_I_48_2_16850</v>
      </c>
      <c r="B669" t="s">
        <v>71</v>
      </c>
      <c r="C669" t="s">
        <v>143</v>
      </c>
      <c r="D669">
        <v>3600</v>
      </c>
      <c r="E669" t="s">
        <v>144</v>
      </c>
      <c r="F669">
        <v>1000000</v>
      </c>
      <c r="G669" t="s">
        <v>145</v>
      </c>
      <c r="H669">
        <v>16850</v>
      </c>
      <c r="I669" t="s">
        <v>146</v>
      </c>
      <c r="J669">
        <v>1E-3</v>
      </c>
      <c r="K669" t="s">
        <v>3</v>
      </c>
      <c r="L669">
        <v>1</v>
      </c>
      <c r="M669" t="s">
        <v>2</v>
      </c>
      <c r="N669">
        <v>3.3811000000000002E-3</v>
      </c>
      <c r="O669" t="s">
        <v>6</v>
      </c>
      <c r="P669">
        <v>26</v>
      </c>
      <c r="Q669" t="s">
        <v>0</v>
      </c>
      <c r="R669">
        <v>3600.7</v>
      </c>
      <c r="S669" t="s">
        <v>141</v>
      </c>
      <c r="T669">
        <v>9</v>
      </c>
      <c r="U669" t="s">
        <v>142</v>
      </c>
      <c r="V669">
        <v>266</v>
      </c>
      <c r="W669" t="s">
        <v>140</v>
      </c>
      <c r="X669">
        <v>504867</v>
      </c>
      <c r="Y669" t="s">
        <v>1</v>
      </c>
      <c r="Z669" t="s">
        <v>2918</v>
      </c>
      <c r="AA669" t="s">
        <v>151</v>
      </c>
      <c r="AB669" s="12" t="s">
        <v>2919</v>
      </c>
      <c r="AC669" t="s">
        <v>424</v>
      </c>
      <c r="AD669" s="5">
        <v>9.9999999999999998E-17</v>
      </c>
      <c r="AE669" t="s">
        <v>5</v>
      </c>
      <c r="AF669">
        <v>1</v>
      </c>
      <c r="AG669" t="s">
        <v>4</v>
      </c>
      <c r="AH669">
        <v>3.3807899999999998E-3</v>
      </c>
    </row>
    <row r="670" spans="1:34" x14ac:dyDescent="0.25">
      <c r="A670" t="str">
        <f t="shared" si="10"/>
        <v>feynman_test_7_16850</v>
      </c>
      <c r="B670" t="s">
        <v>107</v>
      </c>
      <c r="C670" t="s">
        <v>143</v>
      </c>
      <c r="D670">
        <v>3600</v>
      </c>
      <c r="E670" t="s">
        <v>144</v>
      </c>
      <c r="F670">
        <v>1000000</v>
      </c>
      <c r="G670" t="s">
        <v>145</v>
      </c>
      <c r="H670">
        <v>16850</v>
      </c>
      <c r="I670" t="s">
        <v>146</v>
      </c>
      <c r="J670">
        <v>1E-3</v>
      </c>
      <c r="K670" t="s">
        <v>3</v>
      </c>
      <c r="L670">
        <v>0.99998069999999994</v>
      </c>
      <c r="M670" t="s">
        <v>2</v>
      </c>
      <c r="N670">
        <v>5.4165999999999997E-3</v>
      </c>
      <c r="O670" t="s">
        <v>6</v>
      </c>
      <c r="P670">
        <v>23</v>
      </c>
      <c r="Q670" t="s">
        <v>0</v>
      </c>
      <c r="R670">
        <v>3600.8</v>
      </c>
      <c r="S670" t="s">
        <v>141</v>
      </c>
      <c r="T670">
        <v>5</v>
      </c>
      <c r="U670" t="s">
        <v>142</v>
      </c>
      <c r="V670">
        <v>400</v>
      </c>
      <c r="W670" t="s">
        <v>140</v>
      </c>
      <c r="X670">
        <v>597219</v>
      </c>
      <c r="Y670" t="s">
        <v>1</v>
      </c>
      <c r="Z670" t="s">
        <v>2920</v>
      </c>
      <c r="AA670" t="s">
        <v>151</v>
      </c>
      <c r="AB670" s="12" t="s">
        <v>2921</v>
      </c>
      <c r="AC670" t="s">
        <v>424</v>
      </c>
      <c r="AD670" s="5">
        <v>9.9999999999999998E-17</v>
      </c>
      <c r="AE670" t="s">
        <v>5</v>
      </c>
      <c r="AF670">
        <v>0.99997990000000003</v>
      </c>
      <c r="AG670" t="s">
        <v>4</v>
      </c>
      <c r="AH670">
        <v>5.5416600000000003E-3</v>
      </c>
    </row>
    <row r="671" spans="1:34" x14ac:dyDescent="0.25">
      <c r="A671" t="str">
        <f t="shared" si="10"/>
        <v>feynman_II_6_15a_29910</v>
      </c>
      <c r="B671" t="s">
        <v>131</v>
      </c>
      <c r="C671" t="s">
        <v>143</v>
      </c>
      <c r="D671">
        <v>3600</v>
      </c>
      <c r="E671" t="s">
        <v>144</v>
      </c>
      <c r="F671">
        <v>1000000</v>
      </c>
      <c r="G671" t="s">
        <v>145</v>
      </c>
      <c r="H671">
        <v>29910</v>
      </c>
      <c r="I671" t="s">
        <v>146</v>
      </c>
      <c r="J671">
        <v>1E-3</v>
      </c>
      <c r="K671" t="s">
        <v>3</v>
      </c>
      <c r="L671">
        <v>0.99920089999999995</v>
      </c>
      <c r="M671" t="s">
        <v>2</v>
      </c>
      <c r="N671">
        <v>1.0596100000000001E-2</v>
      </c>
      <c r="O671" t="s">
        <v>6</v>
      </c>
      <c r="P671">
        <v>13</v>
      </c>
      <c r="Q671" t="s">
        <v>0</v>
      </c>
      <c r="R671">
        <v>3600.9</v>
      </c>
      <c r="S671" t="s">
        <v>141</v>
      </c>
      <c r="T671">
        <v>4</v>
      </c>
      <c r="U671" t="s">
        <v>142</v>
      </c>
      <c r="V671">
        <v>198</v>
      </c>
      <c r="W671" t="s">
        <v>140</v>
      </c>
      <c r="X671">
        <v>517414</v>
      </c>
      <c r="Y671" t="s">
        <v>1</v>
      </c>
      <c r="Z671" t="s">
        <v>2922</v>
      </c>
      <c r="AA671" t="s">
        <v>151</v>
      </c>
      <c r="AB671" s="12" t="s">
        <v>2923</v>
      </c>
      <c r="AC671" t="s">
        <v>424</v>
      </c>
      <c r="AD671" s="5">
        <v>9.9999999999999998E-17</v>
      </c>
      <c r="AE671" t="s">
        <v>5</v>
      </c>
      <c r="AF671">
        <v>0.99919977999999998</v>
      </c>
      <c r="AG671" t="s">
        <v>4</v>
      </c>
      <c r="AH671">
        <v>1.0586079999999999E-2</v>
      </c>
    </row>
    <row r="672" spans="1:34" x14ac:dyDescent="0.25">
      <c r="A672" t="str">
        <f t="shared" si="10"/>
        <v>feynman_I_15_3x_29910</v>
      </c>
      <c r="B672" t="s">
        <v>82</v>
      </c>
      <c r="C672" t="s">
        <v>143</v>
      </c>
      <c r="D672">
        <v>3600</v>
      </c>
      <c r="E672" t="s">
        <v>144</v>
      </c>
      <c r="F672">
        <v>1000000</v>
      </c>
      <c r="G672" t="s">
        <v>145</v>
      </c>
      <c r="H672">
        <v>29910</v>
      </c>
      <c r="I672" t="s">
        <v>146</v>
      </c>
      <c r="J672">
        <v>1E-3</v>
      </c>
      <c r="K672" t="s">
        <v>3</v>
      </c>
      <c r="L672">
        <v>0.99979960000000001</v>
      </c>
      <c r="M672" t="s">
        <v>2</v>
      </c>
      <c r="N672">
        <v>2.2722200000000001E-2</v>
      </c>
      <c r="O672" t="s">
        <v>6</v>
      </c>
      <c r="P672">
        <v>24</v>
      </c>
      <c r="Q672" t="s">
        <v>0</v>
      </c>
      <c r="R672">
        <v>3600.5</v>
      </c>
      <c r="S672" t="s">
        <v>141</v>
      </c>
      <c r="T672">
        <v>5</v>
      </c>
      <c r="U672" t="s">
        <v>142</v>
      </c>
      <c r="V672">
        <v>228</v>
      </c>
      <c r="W672" t="s">
        <v>140</v>
      </c>
      <c r="X672">
        <v>493317</v>
      </c>
      <c r="Y672" t="s">
        <v>1</v>
      </c>
      <c r="Z672" t="s">
        <v>2924</v>
      </c>
      <c r="AA672" t="s">
        <v>151</v>
      </c>
      <c r="AB672" s="12" t="s">
        <v>2925</v>
      </c>
      <c r="AC672" t="s">
        <v>424</v>
      </c>
      <c r="AD672" s="5">
        <v>9.9999999999999998E-17</v>
      </c>
      <c r="AE672" t="s">
        <v>5</v>
      </c>
      <c r="AF672">
        <v>0.99979397000000003</v>
      </c>
      <c r="AG672" t="s">
        <v>4</v>
      </c>
      <c r="AH672">
        <v>2.2969750000000001E-2</v>
      </c>
    </row>
    <row r="673" spans="1:34" x14ac:dyDescent="0.25">
      <c r="A673" t="str">
        <f t="shared" si="10"/>
        <v>feynman_III_19_51_4426</v>
      </c>
      <c r="B673" t="s">
        <v>124</v>
      </c>
      <c r="C673" t="s">
        <v>143</v>
      </c>
      <c r="D673">
        <v>3600</v>
      </c>
      <c r="E673" t="s">
        <v>144</v>
      </c>
      <c r="F673">
        <v>1000000</v>
      </c>
      <c r="G673" t="s">
        <v>145</v>
      </c>
      <c r="H673">
        <v>4426</v>
      </c>
      <c r="I673" t="s">
        <v>146</v>
      </c>
      <c r="J673">
        <v>1E-3</v>
      </c>
      <c r="K673" t="s">
        <v>3</v>
      </c>
      <c r="L673">
        <v>1</v>
      </c>
      <c r="M673" t="s">
        <v>2</v>
      </c>
      <c r="N673">
        <v>0</v>
      </c>
      <c r="O673" t="s">
        <v>6</v>
      </c>
      <c r="P673">
        <v>15</v>
      </c>
      <c r="Q673" t="s">
        <v>0</v>
      </c>
      <c r="R673">
        <v>2436.5</v>
      </c>
      <c r="S673" t="s">
        <v>141</v>
      </c>
      <c r="T673">
        <v>9</v>
      </c>
      <c r="U673" t="s">
        <v>142</v>
      </c>
      <c r="V673">
        <v>109</v>
      </c>
      <c r="W673" t="s">
        <v>140</v>
      </c>
      <c r="X673">
        <v>337511</v>
      </c>
      <c r="Y673" t="s">
        <v>1</v>
      </c>
      <c r="Z673" t="s">
        <v>165</v>
      </c>
      <c r="AA673" t="s">
        <v>151</v>
      </c>
      <c r="AB673" s="12" t="s">
        <v>421</v>
      </c>
      <c r="AC673" t="s">
        <v>424</v>
      </c>
      <c r="AD673" s="5">
        <v>9.9999999999999998E-17</v>
      </c>
      <c r="AE673" t="s">
        <v>5</v>
      </c>
      <c r="AF673">
        <v>1</v>
      </c>
      <c r="AG673" t="s">
        <v>4</v>
      </c>
      <c r="AH673">
        <v>0</v>
      </c>
    </row>
    <row r="674" spans="1:34" x14ac:dyDescent="0.25">
      <c r="A674" t="str">
        <f t="shared" si="10"/>
        <v>feynman_I_16_6_16850</v>
      </c>
      <c r="B674" t="s">
        <v>39</v>
      </c>
      <c r="C674" t="s">
        <v>143</v>
      </c>
      <c r="D674">
        <v>3600</v>
      </c>
      <c r="E674" t="s">
        <v>144</v>
      </c>
      <c r="F674">
        <v>1000000</v>
      </c>
      <c r="G674" t="s">
        <v>145</v>
      </c>
      <c r="H674">
        <v>16850</v>
      </c>
      <c r="I674" t="s">
        <v>146</v>
      </c>
      <c r="J674">
        <v>1E-3</v>
      </c>
      <c r="K674" t="s">
        <v>3</v>
      </c>
      <c r="L674">
        <v>0.99847580000000002</v>
      </c>
      <c r="M674" t="s">
        <v>2</v>
      </c>
      <c r="N674">
        <v>4.4526299999999998E-2</v>
      </c>
      <c r="O674" t="s">
        <v>6</v>
      </c>
      <c r="P674">
        <v>22</v>
      </c>
      <c r="Q674" t="s">
        <v>0</v>
      </c>
      <c r="R674">
        <v>3601</v>
      </c>
      <c r="S674" t="s">
        <v>141</v>
      </c>
      <c r="T674">
        <v>9</v>
      </c>
      <c r="U674" t="s">
        <v>142</v>
      </c>
      <c r="V674">
        <v>252</v>
      </c>
      <c r="W674" t="s">
        <v>140</v>
      </c>
      <c r="X674">
        <v>497080</v>
      </c>
      <c r="Y674" t="s">
        <v>1</v>
      </c>
      <c r="Z674" t="s">
        <v>2926</v>
      </c>
      <c r="AA674" t="s">
        <v>151</v>
      </c>
      <c r="AB674" s="12" t="s">
        <v>3466</v>
      </c>
      <c r="AC674" t="s">
        <v>424</v>
      </c>
      <c r="AD674" s="5">
        <v>9.9999999999999998E-17</v>
      </c>
      <c r="AE674" t="s">
        <v>5</v>
      </c>
      <c r="AF674">
        <v>0.99850561000000004</v>
      </c>
      <c r="AG674" t="s">
        <v>4</v>
      </c>
      <c r="AH674">
        <v>4.3865149999999999E-2</v>
      </c>
    </row>
    <row r="675" spans="1:34" x14ac:dyDescent="0.25">
      <c r="A675" t="str">
        <f t="shared" si="10"/>
        <v>strogatz_vdp1_4426</v>
      </c>
      <c r="B675" t="s">
        <v>19</v>
      </c>
      <c r="C675" t="s">
        <v>143</v>
      </c>
      <c r="D675">
        <v>3600</v>
      </c>
      <c r="E675" t="s">
        <v>144</v>
      </c>
      <c r="F675">
        <v>1000000</v>
      </c>
      <c r="G675" t="s">
        <v>145</v>
      </c>
      <c r="H675">
        <v>4426</v>
      </c>
      <c r="I675" t="s">
        <v>146</v>
      </c>
      <c r="J675">
        <v>1E-3</v>
      </c>
      <c r="K675" t="s">
        <v>3</v>
      </c>
      <c r="L675">
        <v>1</v>
      </c>
      <c r="M675" t="s">
        <v>2</v>
      </c>
      <c r="N675">
        <v>0</v>
      </c>
      <c r="O675" t="s">
        <v>6</v>
      </c>
      <c r="P675">
        <v>12</v>
      </c>
      <c r="Q675" t="s">
        <v>0</v>
      </c>
      <c r="R675">
        <v>182.5</v>
      </c>
      <c r="S675" t="s">
        <v>141</v>
      </c>
      <c r="T675">
        <v>3</v>
      </c>
      <c r="U675" t="s">
        <v>142</v>
      </c>
      <c r="V675">
        <v>55</v>
      </c>
      <c r="W675" t="s">
        <v>140</v>
      </c>
      <c r="X675">
        <v>79092</v>
      </c>
      <c r="Y675" t="s">
        <v>1</v>
      </c>
      <c r="Z675" t="s">
        <v>2377</v>
      </c>
      <c r="AA675" t="s">
        <v>151</v>
      </c>
      <c r="AB675" s="12" t="s">
        <v>2378</v>
      </c>
      <c r="AC675" t="s">
        <v>424</v>
      </c>
      <c r="AD675" s="5">
        <v>9.9999999999999998E-17</v>
      </c>
      <c r="AE675" t="s">
        <v>5</v>
      </c>
      <c r="AF675">
        <v>1</v>
      </c>
      <c r="AG675" t="s">
        <v>4</v>
      </c>
      <c r="AH675">
        <v>0</v>
      </c>
    </row>
    <row r="676" spans="1:34" x14ac:dyDescent="0.25">
      <c r="A676" t="str">
        <f t="shared" si="10"/>
        <v>feynman_I_15_3t_16850</v>
      </c>
      <c r="B676" t="s">
        <v>81</v>
      </c>
      <c r="C676" t="s">
        <v>143</v>
      </c>
      <c r="D676">
        <v>3600</v>
      </c>
      <c r="E676" t="s">
        <v>144</v>
      </c>
      <c r="F676">
        <v>1000000</v>
      </c>
      <c r="G676" t="s">
        <v>145</v>
      </c>
      <c r="H676">
        <v>16850</v>
      </c>
      <c r="I676" t="s">
        <v>146</v>
      </c>
      <c r="J676">
        <v>1E-3</v>
      </c>
      <c r="K676" t="s">
        <v>3</v>
      </c>
      <c r="L676">
        <v>0.99994550000000004</v>
      </c>
      <c r="M676" t="s">
        <v>2</v>
      </c>
      <c r="N676">
        <v>8.9446999999999999E-3</v>
      </c>
      <c r="O676" t="s">
        <v>6</v>
      </c>
      <c r="P676">
        <v>24</v>
      </c>
      <c r="Q676" t="s">
        <v>0</v>
      </c>
      <c r="R676">
        <v>3601.1</v>
      </c>
      <c r="S676" t="s">
        <v>141</v>
      </c>
      <c r="T676">
        <v>4</v>
      </c>
      <c r="U676" t="s">
        <v>142</v>
      </c>
      <c r="V676">
        <v>323</v>
      </c>
      <c r="W676" t="s">
        <v>140</v>
      </c>
      <c r="X676">
        <v>540660</v>
      </c>
      <c r="Y676" t="s">
        <v>1</v>
      </c>
      <c r="Z676" t="s">
        <v>2927</v>
      </c>
      <c r="AA676" t="s">
        <v>151</v>
      </c>
      <c r="AB676" s="12" t="s">
        <v>2928</v>
      </c>
      <c r="AC676" t="s">
        <v>424</v>
      </c>
      <c r="AD676" s="5">
        <v>9.9999999999999998E-17</v>
      </c>
      <c r="AE676" t="s">
        <v>5</v>
      </c>
      <c r="AF676">
        <v>0.99994316999999999</v>
      </c>
      <c r="AG676" t="s">
        <v>4</v>
      </c>
      <c r="AH676">
        <v>9.0685399999999999E-3</v>
      </c>
    </row>
    <row r="677" spans="1:34" x14ac:dyDescent="0.25">
      <c r="A677" t="str">
        <f t="shared" si="10"/>
        <v>feynman_test_17_29910</v>
      </c>
      <c r="B677" t="s">
        <v>134</v>
      </c>
      <c r="C677" t="s">
        <v>143</v>
      </c>
      <c r="D677">
        <v>3600</v>
      </c>
      <c r="E677" t="s">
        <v>144</v>
      </c>
      <c r="F677">
        <v>1000000</v>
      </c>
      <c r="G677" t="s">
        <v>145</v>
      </c>
      <c r="H677">
        <v>29910</v>
      </c>
      <c r="I677" t="s">
        <v>146</v>
      </c>
      <c r="J677">
        <v>1E-3</v>
      </c>
      <c r="K677" t="s">
        <v>3</v>
      </c>
      <c r="L677">
        <v>0.99989139999999999</v>
      </c>
      <c r="M677" t="s">
        <v>2</v>
      </c>
      <c r="N677">
        <v>15.494907299999999</v>
      </c>
      <c r="O677" t="s">
        <v>6</v>
      </c>
      <c r="P677">
        <v>164</v>
      </c>
      <c r="Q677" t="s">
        <v>0</v>
      </c>
      <c r="R677">
        <v>3601.4</v>
      </c>
      <c r="S677" t="s">
        <v>141</v>
      </c>
      <c r="T677">
        <v>1</v>
      </c>
      <c r="U677" t="s">
        <v>142</v>
      </c>
      <c r="V677">
        <v>39</v>
      </c>
      <c r="W677" t="s">
        <v>140</v>
      </c>
      <c r="X677">
        <v>298740</v>
      </c>
      <c r="Y677" t="s">
        <v>1</v>
      </c>
      <c r="Z677" t="s">
        <v>2929</v>
      </c>
      <c r="AA677" t="s">
        <v>151</v>
      </c>
      <c r="AB677" s="12" t="s">
        <v>2930</v>
      </c>
      <c r="AC677" t="s">
        <v>424</v>
      </c>
      <c r="AD677" s="5">
        <v>9.9999999999999998E-17</v>
      </c>
      <c r="AE677" t="s">
        <v>5</v>
      </c>
      <c r="AF677">
        <v>0.99988876000000004</v>
      </c>
      <c r="AG677" t="s">
        <v>4</v>
      </c>
      <c r="AH677">
        <v>15.66093585</v>
      </c>
    </row>
    <row r="678" spans="1:34" x14ac:dyDescent="0.25">
      <c r="A678" t="str">
        <f t="shared" si="10"/>
        <v>feynman_II_24_17_16850</v>
      </c>
      <c r="B678" t="s">
        <v>38</v>
      </c>
      <c r="C678" t="s">
        <v>143</v>
      </c>
      <c r="D678">
        <v>3600</v>
      </c>
      <c r="E678" t="s">
        <v>144</v>
      </c>
      <c r="F678">
        <v>1000000</v>
      </c>
      <c r="G678" t="s">
        <v>145</v>
      </c>
      <c r="H678">
        <v>16850</v>
      </c>
      <c r="I678" t="s">
        <v>146</v>
      </c>
      <c r="J678">
        <v>1E-3</v>
      </c>
      <c r="K678" t="s">
        <v>3</v>
      </c>
      <c r="L678">
        <v>0.99997119999999995</v>
      </c>
      <c r="M678" t="s">
        <v>2</v>
      </c>
      <c r="N678">
        <v>4.6232000000000001E-3</v>
      </c>
      <c r="O678" t="s">
        <v>6</v>
      </c>
      <c r="P678">
        <v>17</v>
      </c>
      <c r="Q678" t="s">
        <v>0</v>
      </c>
      <c r="R678">
        <v>3600.8</v>
      </c>
      <c r="S678" t="s">
        <v>141</v>
      </c>
      <c r="T678">
        <v>5</v>
      </c>
      <c r="U678" t="s">
        <v>142</v>
      </c>
      <c r="V678">
        <v>528</v>
      </c>
      <c r="W678" t="s">
        <v>140</v>
      </c>
      <c r="X678">
        <v>617967</v>
      </c>
      <c r="Y678" t="s">
        <v>1</v>
      </c>
      <c r="Z678" t="s">
        <v>2931</v>
      </c>
      <c r="AA678" t="s">
        <v>151</v>
      </c>
      <c r="AB678" s="12" t="s">
        <v>2932</v>
      </c>
      <c r="AC678" t="s">
        <v>424</v>
      </c>
      <c r="AD678" s="5">
        <v>9.9999999999999998E-17</v>
      </c>
      <c r="AE678" t="s">
        <v>5</v>
      </c>
      <c r="AF678">
        <v>0.9999709</v>
      </c>
      <c r="AG678" t="s">
        <v>4</v>
      </c>
      <c r="AH678">
        <v>4.6294300000000004E-3</v>
      </c>
    </row>
    <row r="679" spans="1:34" x14ac:dyDescent="0.25">
      <c r="A679" t="str">
        <f t="shared" si="10"/>
        <v>feynman_I_34_27_29910</v>
      </c>
      <c r="B679" t="s">
        <v>23</v>
      </c>
      <c r="C679" t="s">
        <v>143</v>
      </c>
      <c r="D679">
        <v>3600</v>
      </c>
      <c r="E679" t="s">
        <v>144</v>
      </c>
      <c r="F679">
        <v>1000000</v>
      </c>
      <c r="G679" t="s">
        <v>145</v>
      </c>
      <c r="H679">
        <v>29910</v>
      </c>
      <c r="I679" t="s">
        <v>146</v>
      </c>
      <c r="J679">
        <v>1E-3</v>
      </c>
      <c r="K679" t="s">
        <v>3</v>
      </c>
      <c r="L679">
        <v>1</v>
      </c>
      <c r="M679" t="s">
        <v>2</v>
      </c>
      <c r="N679">
        <v>0</v>
      </c>
      <c r="O679" t="s">
        <v>6</v>
      </c>
      <c r="P679">
        <v>4</v>
      </c>
      <c r="Q679" t="s">
        <v>0</v>
      </c>
      <c r="R679">
        <v>2.2999999999999998</v>
      </c>
      <c r="S679" t="s">
        <v>141</v>
      </c>
      <c r="T679">
        <v>1</v>
      </c>
      <c r="U679" t="s">
        <v>142</v>
      </c>
      <c r="V679">
        <v>2</v>
      </c>
      <c r="W679" t="s">
        <v>140</v>
      </c>
      <c r="X679">
        <v>520</v>
      </c>
      <c r="Y679" t="s">
        <v>1</v>
      </c>
      <c r="Z679" t="s">
        <v>2336</v>
      </c>
      <c r="AA679" t="s">
        <v>151</v>
      </c>
      <c r="AB679" s="12" t="s">
        <v>2337</v>
      </c>
      <c r="AC679" t="s">
        <v>424</v>
      </c>
      <c r="AD679" s="5">
        <v>9.9999999999999998E-17</v>
      </c>
      <c r="AE679" t="s">
        <v>5</v>
      </c>
      <c r="AF679">
        <v>1</v>
      </c>
      <c r="AG679" t="s">
        <v>4</v>
      </c>
      <c r="AH679">
        <v>2.9999999999999997E-8</v>
      </c>
    </row>
    <row r="680" spans="1:34" x14ac:dyDescent="0.25">
      <c r="A680" t="str">
        <f t="shared" si="10"/>
        <v>feynman_II_27_18_29910</v>
      </c>
      <c r="B680" t="s">
        <v>32</v>
      </c>
      <c r="C680" t="s">
        <v>143</v>
      </c>
      <c r="D680">
        <v>3600</v>
      </c>
      <c r="E680" t="s">
        <v>144</v>
      </c>
      <c r="F680">
        <v>1000000</v>
      </c>
      <c r="G680" t="s">
        <v>145</v>
      </c>
      <c r="H680">
        <v>29910</v>
      </c>
      <c r="I680" t="s">
        <v>146</v>
      </c>
      <c r="J680">
        <v>1E-3</v>
      </c>
      <c r="K680" t="s">
        <v>3</v>
      </c>
      <c r="L680">
        <v>1</v>
      </c>
      <c r="M680" t="s">
        <v>2</v>
      </c>
      <c r="N680">
        <v>0</v>
      </c>
      <c r="O680" t="s">
        <v>6</v>
      </c>
      <c r="P680">
        <v>5</v>
      </c>
      <c r="Q680" t="s">
        <v>0</v>
      </c>
      <c r="R680">
        <v>6.8</v>
      </c>
      <c r="S680" t="s">
        <v>141</v>
      </c>
      <c r="T680">
        <v>1</v>
      </c>
      <c r="U680" t="s">
        <v>142</v>
      </c>
      <c r="V680">
        <v>3</v>
      </c>
      <c r="W680" t="s">
        <v>140</v>
      </c>
      <c r="X680">
        <v>1351</v>
      </c>
      <c r="Y680" t="s">
        <v>1</v>
      </c>
      <c r="Z680" t="s">
        <v>2340</v>
      </c>
      <c r="AA680" t="s">
        <v>151</v>
      </c>
      <c r="AB680" s="12" t="s">
        <v>408</v>
      </c>
      <c r="AC680" t="s">
        <v>424</v>
      </c>
      <c r="AD680" s="5">
        <v>9.9999999999999998E-17</v>
      </c>
      <c r="AE680" t="s">
        <v>5</v>
      </c>
      <c r="AF680">
        <v>1</v>
      </c>
      <c r="AG680" t="s">
        <v>4</v>
      </c>
      <c r="AH680">
        <v>0</v>
      </c>
    </row>
    <row r="681" spans="1:34" x14ac:dyDescent="0.25">
      <c r="A681" t="str">
        <f t="shared" si="10"/>
        <v>feynman_II_37_1_29910</v>
      </c>
      <c r="B681" t="s">
        <v>64</v>
      </c>
      <c r="C681" t="s">
        <v>143</v>
      </c>
      <c r="D681">
        <v>3600</v>
      </c>
      <c r="E681" t="s">
        <v>144</v>
      </c>
      <c r="F681">
        <v>1000000</v>
      </c>
      <c r="G681" t="s">
        <v>145</v>
      </c>
      <c r="H681">
        <v>29910</v>
      </c>
      <c r="I681" t="s">
        <v>146</v>
      </c>
      <c r="J681">
        <v>1E-3</v>
      </c>
      <c r="K681" t="s">
        <v>3</v>
      </c>
      <c r="L681">
        <v>1</v>
      </c>
      <c r="M681" t="s">
        <v>2</v>
      </c>
      <c r="N681">
        <v>0</v>
      </c>
      <c r="O681" t="s">
        <v>6</v>
      </c>
      <c r="P681">
        <v>6</v>
      </c>
      <c r="Q681" t="s">
        <v>0</v>
      </c>
      <c r="R681">
        <v>11.1</v>
      </c>
      <c r="S681" t="s">
        <v>141</v>
      </c>
      <c r="T681">
        <v>1</v>
      </c>
      <c r="U681" t="s">
        <v>142</v>
      </c>
      <c r="V681">
        <v>4</v>
      </c>
      <c r="W681" t="s">
        <v>140</v>
      </c>
      <c r="X681">
        <v>2172</v>
      </c>
      <c r="Y681" t="s">
        <v>1</v>
      </c>
      <c r="Z681" t="s">
        <v>2355</v>
      </c>
      <c r="AA681" t="s">
        <v>151</v>
      </c>
      <c r="AB681" s="12" t="s">
        <v>2290</v>
      </c>
      <c r="AC681" t="s">
        <v>424</v>
      </c>
      <c r="AD681" s="5">
        <v>9.9999999999999998E-17</v>
      </c>
      <c r="AE681" t="s">
        <v>5</v>
      </c>
      <c r="AF681">
        <v>1</v>
      </c>
      <c r="AG681" t="s">
        <v>4</v>
      </c>
      <c r="AH681">
        <v>0</v>
      </c>
    </row>
    <row r="682" spans="1:34" x14ac:dyDescent="0.25">
      <c r="A682" t="str">
        <f t="shared" si="10"/>
        <v>feynman_II_10_9_29910</v>
      </c>
      <c r="B682" t="s">
        <v>57</v>
      </c>
      <c r="C682" t="s">
        <v>143</v>
      </c>
      <c r="D682">
        <v>3600</v>
      </c>
      <c r="E682" t="s">
        <v>144</v>
      </c>
      <c r="F682">
        <v>1000000</v>
      </c>
      <c r="G682" t="s">
        <v>145</v>
      </c>
      <c r="H682">
        <v>29910</v>
      </c>
      <c r="I682" t="s">
        <v>146</v>
      </c>
      <c r="J682">
        <v>1E-3</v>
      </c>
      <c r="K682" t="s">
        <v>3</v>
      </c>
      <c r="L682">
        <v>1</v>
      </c>
      <c r="M682" t="s">
        <v>2</v>
      </c>
      <c r="N682">
        <v>0</v>
      </c>
      <c r="O682" t="s">
        <v>6</v>
      </c>
      <c r="P682">
        <v>13</v>
      </c>
      <c r="Q682" t="s">
        <v>0</v>
      </c>
      <c r="R682">
        <v>15.1</v>
      </c>
      <c r="S682" t="s">
        <v>141</v>
      </c>
      <c r="T682">
        <v>1</v>
      </c>
      <c r="U682" t="s">
        <v>142</v>
      </c>
      <c r="V682">
        <v>4</v>
      </c>
      <c r="W682" t="s">
        <v>140</v>
      </c>
      <c r="X682">
        <v>2885</v>
      </c>
      <c r="Y682" t="s">
        <v>1</v>
      </c>
      <c r="Z682" t="s">
        <v>160</v>
      </c>
      <c r="AA682" t="s">
        <v>151</v>
      </c>
      <c r="AB682" s="12" t="s">
        <v>3434</v>
      </c>
      <c r="AC682" t="s">
        <v>424</v>
      </c>
      <c r="AD682" s="5">
        <v>9.9999999999999998E-17</v>
      </c>
      <c r="AE682" t="s">
        <v>5</v>
      </c>
      <c r="AF682">
        <v>1</v>
      </c>
      <c r="AG682" t="s">
        <v>4</v>
      </c>
      <c r="AH682">
        <v>0</v>
      </c>
    </row>
    <row r="683" spans="1:34" x14ac:dyDescent="0.25">
      <c r="A683" t="str">
        <f t="shared" si="10"/>
        <v>feynman_I_38_12_29910</v>
      </c>
      <c r="B683" t="s">
        <v>93</v>
      </c>
      <c r="C683" t="s">
        <v>143</v>
      </c>
      <c r="D683">
        <v>3600</v>
      </c>
      <c r="E683" t="s">
        <v>144</v>
      </c>
      <c r="F683">
        <v>1000000</v>
      </c>
      <c r="G683" t="s">
        <v>145</v>
      </c>
      <c r="H683">
        <v>29910</v>
      </c>
      <c r="I683" t="s">
        <v>146</v>
      </c>
      <c r="J683">
        <v>1E-3</v>
      </c>
      <c r="K683" t="s">
        <v>3</v>
      </c>
      <c r="L683">
        <v>1</v>
      </c>
      <c r="M683" t="s">
        <v>2</v>
      </c>
      <c r="N683">
        <v>0</v>
      </c>
      <c r="O683" t="s">
        <v>6</v>
      </c>
      <c r="P683">
        <v>12</v>
      </c>
      <c r="Q683" t="s">
        <v>0</v>
      </c>
      <c r="R683">
        <v>27.8</v>
      </c>
      <c r="S683" t="s">
        <v>141</v>
      </c>
      <c r="T683">
        <v>1</v>
      </c>
      <c r="U683" t="s">
        <v>142</v>
      </c>
      <c r="V683">
        <v>6</v>
      </c>
      <c r="W683" t="s">
        <v>140</v>
      </c>
      <c r="X683">
        <v>5419</v>
      </c>
      <c r="Y683" t="s">
        <v>1</v>
      </c>
      <c r="Z683" t="s">
        <v>2369</v>
      </c>
      <c r="AA683" t="s">
        <v>151</v>
      </c>
      <c r="AB683" s="12" t="s">
        <v>2370</v>
      </c>
      <c r="AC683" t="s">
        <v>424</v>
      </c>
      <c r="AD683" s="5">
        <v>9.9999999999999998E-17</v>
      </c>
      <c r="AE683" t="s">
        <v>5</v>
      </c>
      <c r="AF683">
        <v>1</v>
      </c>
      <c r="AG683" t="s">
        <v>4</v>
      </c>
      <c r="AH683">
        <v>2E-8</v>
      </c>
    </row>
    <row r="684" spans="1:34" x14ac:dyDescent="0.25">
      <c r="A684" t="str">
        <f t="shared" si="10"/>
        <v>feynman_II_15_4_29910</v>
      </c>
      <c r="B684" t="s">
        <v>59</v>
      </c>
      <c r="C684" t="s">
        <v>143</v>
      </c>
      <c r="D684">
        <v>3600</v>
      </c>
      <c r="E684" t="s">
        <v>144</v>
      </c>
      <c r="F684">
        <v>1000000</v>
      </c>
      <c r="G684" t="s">
        <v>145</v>
      </c>
      <c r="H684">
        <v>29910</v>
      </c>
      <c r="I684" t="s">
        <v>146</v>
      </c>
      <c r="J684">
        <v>1E-3</v>
      </c>
      <c r="K684" t="s">
        <v>3</v>
      </c>
      <c r="L684">
        <v>1</v>
      </c>
      <c r="M684" t="s">
        <v>2</v>
      </c>
      <c r="N684">
        <v>0</v>
      </c>
      <c r="O684" t="s">
        <v>6</v>
      </c>
      <c r="P684">
        <v>6</v>
      </c>
      <c r="Q684" t="s">
        <v>0</v>
      </c>
      <c r="R684">
        <v>30.4</v>
      </c>
      <c r="S684" t="s">
        <v>141</v>
      </c>
      <c r="T684">
        <v>1</v>
      </c>
      <c r="U684" t="s">
        <v>142</v>
      </c>
      <c r="V684">
        <v>8</v>
      </c>
      <c r="W684" t="s">
        <v>140</v>
      </c>
      <c r="X684">
        <v>5756</v>
      </c>
      <c r="Y684" t="s">
        <v>1</v>
      </c>
      <c r="Z684" t="s">
        <v>161</v>
      </c>
      <c r="AA684" t="s">
        <v>151</v>
      </c>
      <c r="AB684" s="12" t="s">
        <v>3436</v>
      </c>
      <c r="AC684" t="s">
        <v>424</v>
      </c>
      <c r="AD684" s="5">
        <v>9.9999999999999998E-17</v>
      </c>
      <c r="AE684" t="s">
        <v>5</v>
      </c>
      <c r="AF684">
        <v>1</v>
      </c>
      <c r="AG684" t="s">
        <v>4</v>
      </c>
      <c r="AH684">
        <v>0</v>
      </c>
    </row>
    <row r="685" spans="1:34" x14ac:dyDescent="0.25">
      <c r="A685" t="str">
        <f t="shared" si="10"/>
        <v>feynman_I_6_2a_5390</v>
      </c>
      <c r="B685" t="s">
        <v>21</v>
      </c>
      <c r="C685" t="s">
        <v>143</v>
      </c>
      <c r="D685">
        <v>3600</v>
      </c>
      <c r="E685" t="s">
        <v>144</v>
      </c>
      <c r="F685">
        <v>1000000</v>
      </c>
      <c r="G685" t="s">
        <v>145</v>
      </c>
      <c r="H685">
        <v>5390</v>
      </c>
      <c r="I685" t="s">
        <v>146</v>
      </c>
      <c r="J685">
        <v>1E-3</v>
      </c>
      <c r="K685" t="s">
        <v>3</v>
      </c>
      <c r="L685">
        <v>0.99980009999999997</v>
      </c>
      <c r="M685" t="s">
        <v>2</v>
      </c>
      <c r="N685">
        <v>9.8999999999999999E-4</v>
      </c>
      <c r="O685" t="s">
        <v>6</v>
      </c>
      <c r="P685">
        <v>9</v>
      </c>
      <c r="Q685" t="s">
        <v>0</v>
      </c>
      <c r="R685">
        <v>3600.1</v>
      </c>
      <c r="S685" t="s">
        <v>141</v>
      </c>
      <c r="T685">
        <v>28</v>
      </c>
      <c r="U685" t="s">
        <v>142</v>
      </c>
      <c r="V685">
        <v>1231</v>
      </c>
      <c r="W685" t="s">
        <v>140</v>
      </c>
      <c r="X685">
        <v>503168</v>
      </c>
      <c r="Y685" t="s">
        <v>1</v>
      </c>
      <c r="Z685" t="s">
        <v>2933</v>
      </c>
      <c r="AA685" t="s">
        <v>151</v>
      </c>
      <c r="AB685" s="12" t="s">
        <v>2934</v>
      </c>
      <c r="AC685" t="s">
        <v>424</v>
      </c>
      <c r="AD685" s="5">
        <v>9.9999999999999998E-17</v>
      </c>
      <c r="AE685" t="s">
        <v>5</v>
      </c>
      <c r="AF685">
        <v>0.99979753000000005</v>
      </c>
      <c r="AG685" t="s">
        <v>4</v>
      </c>
      <c r="AH685">
        <v>9.9730999999999995E-4</v>
      </c>
    </row>
    <row r="686" spans="1:34" x14ac:dyDescent="0.25">
      <c r="A686" t="str">
        <f t="shared" si="10"/>
        <v>feynman_II_8_31_16850</v>
      </c>
      <c r="B686" t="s">
        <v>31</v>
      </c>
      <c r="C686" t="s">
        <v>143</v>
      </c>
      <c r="D686">
        <v>3600</v>
      </c>
      <c r="E686" t="s">
        <v>144</v>
      </c>
      <c r="F686">
        <v>1000000</v>
      </c>
      <c r="G686" t="s">
        <v>145</v>
      </c>
      <c r="H686">
        <v>16850</v>
      </c>
      <c r="I686" t="s">
        <v>146</v>
      </c>
      <c r="J686">
        <v>1E-3</v>
      </c>
      <c r="K686" t="s">
        <v>3</v>
      </c>
      <c r="L686">
        <v>1</v>
      </c>
      <c r="M686" t="s">
        <v>2</v>
      </c>
      <c r="N686">
        <v>0</v>
      </c>
      <c r="O686" t="s">
        <v>6</v>
      </c>
      <c r="P686">
        <v>6</v>
      </c>
      <c r="Q686" t="s">
        <v>0</v>
      </c>
      <c r="R686">
        <v>6.7</v>
      </c>
      <c r="S686" t="s">
        <v>141</v>
      </c>
      <c r="T686">
        <v>1</v>
      </c>
      <c r="U686" t="s">
        <v>142</v>
      </c>
      <c r="V686">
        <v>3</v>
      </c>
      <c r="W686" t="s">
        <v>140</v>
      </c>
      <c r="X686">
        <v>1331</v>
      </c>
      <c r="Y686" t="s">
        <v>1</v>
      </c>
      <c r="Z686" t="s">
        <v>154</v>
      </c>
      <c r="AA686" t="s">
        <v>151</v>
      </c>
      <c r="AB686" s="12" t="s">
        <v>407</v>
      </c>
      <c r="AC686" t="s">
        <v>424</v>
      </c>
      <c r="AD686" s="5">
        <v>9.9999999999999998E-17</v>
      </c>
      <c r="AE686" t="s">
        <v>5</v>
      </c>
      <c r="AF686">
        <v>1</v>
      </c>
      <c r="AG686" t="s">
        <v>4</v>
      </c>
      <c r="AH686">
        <v>0</v>
      </c>
    </row>
    <row r="687" spans="1:34" x14ac:dyDescent="0.25">
      <c r="A687" t="str">
        <f t="shared" si="10"/>
        <v>feynman_I_18_12_16850</v>
      </c>
      <c r="B687" t="s">
        <v>67</v>
      </c>
      <c r="C687" t="s">
        <v>143</v>
      </c>
      <c r="D687">
        <v>3600</v>
      </c>
      <c r="E687" t="s">
        <v>144</v>
      </c>
      <c r="F687">
        <v>1000000</v>
      </c>
      <c r="G687" t="s">
        <v>145</v>
      </c>
      <c r="H687">
        <v>16850</v>
      </c>
      <c r="I687" t="s">
        <v>146</v>
      </c>
      <c r="J687">
        <v>1E-3</v>
      </c>
      <c r="K687" t="s">
        <v>3</v>
      </c>
      <c r="L687">
        <v>1</v>
      </c>
      <c r="M687" t="s">
        <v>2</v>
      </c>
      <c r="N687">
        <v>0</v>
      </c>
      <c r="O687" t="s">
        <v>6</v>
      </c>
      <c r="P687">
        <v>5</v>
      </c>
      <c r="Q687" t="s">
        <v>0</v>
      </c>
      <c r="R687">
        <v>10.3</v>
      </c>
      <c r="S687" t="s">
        <v>141</v>
      </c>
      <c r="T687">
        <v>1</v>
      </c>
      <c r="U687" t="s">
        <v>142</v>
      </c>
      <c r="V687">
        <v>4</v>
      </c>
      <c r="W687" t="s">
        <v>140</v>
      </c>
      <c r="X687">
        <v>2272</v>
      </c>
      <c r="Y687" t="s">
        <v>1</v>
      </c>
      <c r="Z687" t="s">
        <v>2352</v>
      </c>
      <c r="AA687" t="s">
        <v>151</v>
      </c>
      <c r="AB687" s="12" t="s">
        <v>410</v>
      </c>
      <c r="AC687" t="s">
        <v>424</v>
      </c>
      <c r="AD687" s="5">
        <v>9.9999999999999998E-17</v>
      </c>
      <c r="AE687" t="s">
        <v>5</v>
      </c>
      <c r="AF687">
        <v>1</v>
      </c>
      <c r="AG687" t="s">
        <v>4</v>
      </c>
      <c r="AH687">
        <v>0</v>
      </c>
    </row>
    <row r="688" spans="1:34" x14ac:dyDescent="0.25">
      <c r="A688" t="str">
        <f t="shared" si="10"/>
        <v>feynman_III_21_20_16850</v>
      </c>
      <c r="B688" t="s">
        <v>98</v>
      </c>
      <c r="C688" t="s">
        <v>143</v>
      </c>
      <c r="D688">
        <v>3600</v>
      </c>
      <c r="E688" t="s">
        <v>144</v>
      </c>
      <c r="F688">
        <v>1000000</v>
      </c>
      <c r="G688" t="s">
        <v>145</v>
      </c>
      <c r="H688">
        <v>16850</v>
      </c>
      <c r="I688" t="s">
        <v>146</v>
      </c>
      <c r="J688">
        <v>1E-3</v>
      </c>
      <c r="K688" t="s">
        <v>3</v>
      </c>
      <c r="L688">
        <v>1</v>
      </c>
      <c r="M688" t="s">
        <v>2</v>
      </c>
      <c r="N688">
        <v>0</v>
      </c>
      <c r="O688" t="s">
        <v>6</v>
      </c>
      <c r="P688">
        <v>8</v>
      </c>
      <c r="Q688" t="s">
        <v>0</v>
      </c>
      <c r="R688">
        <v>12.2</v>
      </c>
      <c r="S688" t="s">
        <v>141</v>
      </c>
      <c r="T688">
        <v>1</v>
      </c>
      <c r="U688" t="s">
        <v>142</v>
      </c>
      <c r="V688">
        <v>4</v>
      </c>
      <c r="W688" t="s">
        <v>140</v>
      </c>
      <c r="X688">
        <v>2570</v>
      </c>
      <c r="Y688" t="s">
        <v>1</v>
      </c>
      <c r="Z688" t="s">
        <v>159</v>
      </c>
      <c r="AA688" t="s">
        <v>151</v>
      </c>
      <c r="AB688" s="12" t="s">
        <v>3433</v>
      </c>
      <c r="AC688" t="s">
        <v>424</v>
      </c>
      <c r="AD688" s="5">
        <v>9.9999999999999998E-17</v>
      </c>
      <c r="AE688" t="s">
        <v>5</v>
      </c>
      <c r="AF688">
        <v>1</v>
      </c>
      <c r="AG688" t="s">
        <v>4</v>
      </c>
      <c r="AH688">
        <v>0</v>
      </c>
    </row>
    <row r="689" spans="1:34" x14ac:dyDescent="0.25">
      <c r="A689" t="str">
        <f t="shared" si="10"/>
        <v>feynman_II_34_29b_16850</v>
      </c>
      <c r="B689" t="s">
        <v>122</v>
      </c>
      <c r="C689" t="s">
        <v>143</v>
      </c>
      <c r="D689">
        <v>3600</v>
      </c>
      <c r="E689" t="s">
        <v>144</v>
      </c>
      <c r="F689">
        <v>1000000</v>
      </c>
      <c r="G689" t="s">
        <v>145</v>
      </c>
      <c r="H689">
        <v>16850</v>
      </c>
      <c r="I689" t="s">
        <v>146</v>
      </c>
      <c r="J689">
        <v>1E-3</v>
      </c>
      <c r="K689" t="s">
        <v>3</v>
      </c>
      <c r="L689">
        <v>1</v>
      </c>
      <c r="M689" t="s">
        <v>2</v>
      </c>
      <c r="N689">
        <v>9.9999999999999995E-8</v>
      </c>
      <c r="O689" t="s">
        <v>6</v>
      </c>
      <c r="P689">
        <v>9</v>
      </c>
      <c r="Q689" t="s">
        <v>0</v>
      </c>
      <c r="R689">
        <v>20.399999999999999</v>
      </c>
      <c r="S689" t="s">
        <v>141</v>
      </c>
      <c r="T689">
        <v>1</v>
      </c>
      <c r="U689" t="s">
        <v>142</v>
      </c>
      <c r="V689">
        <v>5</v>
      </c>
      <c r="W689" t="s">
        <v>140</v>
      </c>
      <c r="X689">
        <v>4161</v>
      </c>
      <c r="Y689" t="s">
        <v>1</v>
      </c>
      <c r="Z689" t="s">
        <v>2366</v>
      </c>
      <c r="AA689" t="s">
        <v>151</v>
      </c>
      <c r="AB689" s="12" t="s">
        <v>2367</v>
      </c>
      <c r="AC689" t="s">
        <v>424</v>
      </c>
      <c r="AD689" s="5">
        <v>9.9999999999999998E-17</v>
      </c>
      <c r="AE689" t="s">
        <v>5</v>
      </c>
      <c r="AF689">
        <v>1</v>
      </c>
      <c r="AG689" t="s">
        <v>4</v>
      </c>
      <c r="AH689">
        <v>1.3E-7</v>
      </c>
    </row>
    <row r="690" spans="1:34" x14ac:dyDescent="0.25">
      <c r="A690" t="str">
        <f t="shared" si="10"/>
        <v>strogatz_barmag2_16850</v>
      </c>
      <c r="B690" t="s">
        <v>13</v>
      </c>
      <c r="C690" t="s">
        <v>143</v>
      </c>
      <c r="D690">
        <v>3600</v>
      </c>
      <c r="E690" t="s">
        <v>144</v>
      </c>
      <c r="F690">
        <v>1000000</v>
      </c>
      <c r="G690" t="s">
        <v>145</v>
      </c>
      <c r="H690">
        <v>16850</v>
      </c>
      <c r="I690" t="s">
        <v>146</v>
      </c>
      <c r="J690">
        <v>1E-3</v>
      </c>
      <c r="K690" t="s">
        <v>3</v>
      </c>
      <c r="L690">
        <v>1</v>
      </c>
      <c r="M690" t="s">
        <v>2</v>
      </c>
      <c r="N690">
        <v>0</v>
      </c>
      <c r="O690" t="s">
        <v>6</v>
      </c>
      <c r="P690">
        <v>13</v>
      </c>
      <c r="Q690" t="s">
        <v>0</v>
      </c>
      <c r="R690">
        <v>20.5</v>
      </c>
      <c r="S690" t="s">
        <v>141</v>
      </c>
      <c r="T690">
        <v>3</v>
      </c>
      <c r="U690" t="s">
        <v>142</v>
      </c>
      <c r="V690">
        <v>18</v>
      </c>
      <c r="W690" t="s">
        <v>140</v>
      </c>
      <c r="X690">
        <v>12540</v>
      </c>
      <c r="Y690" t="s">
        <v>1</v>
      </c>
      <c r="Z690" t="s">
        <v>2403</v>
      </c>
      <c r="AA690" t="s">
        <v>151</v>
      </c>
      <c r="AB690" s="12" t="s">
        <v>3440</v>
      </c>
      <c r="AC690" t="s">
        <v>424</v>
      </c>
      <c r="AD690" s="5">
        <v>9.9999999999999998E-17</v>
      </c>
      <c r="AE690" t="s">
        <v>5</v>
      </c>
      <c r="AF690">
        <v>1</v>
      </c>
      <c r="AG690" t="s">
        <v>4</v>
      </c>
      <c r="AH690">
        <v>0</v>
      </c>
    </row>
    <row r="691" spans="1:34" x14ac:dyDescent="0.25">
      <c r="A691" t="str">
        <f t="shared" si="10"/>
        <v>feynman_I_9_18_16850</v>
      </c>
      <c r="B691" t="s">
        <v>139</v>
      </c>
      <c r="C691" t="s">
        <v>143</v>
      </c>
      <c r="D691">
        <v>3600</v>
      </c>
      <c r="E691" t="s">
        <v>144</v>
      </c>
      <c r="F691">
        <v>1000000</v>
      </c>
      <c r="G691" t="s">
        <v>145</v>
      </c>
      <c r="H691">
        <v>16850</v>
      </c>
      <c r="I691" t="s">
        <v>146</v>
      </c>
      <c r="J691">
        <v>1E-3</v>
      </c>
      <c r="K691" t="s">
        <v>3</v>
      </c>
      <c r="L691">
        <v>0.99011249999999995</v>
      </c>
      <c r="M691" t="s">
        <v>2</v>
      </c>
      <c r="N691">
        <v>1.22384E-2</v>
      </c>
      <c r="O691" t="s">
        <v>6</v>
      </c>
      <c r="P691">
        <v>27</v>
      </c>
      <c r="Q691" t="s">
        <v>0</v>
      </c>
      <c r="R691">
        <v>3601.6</v>
      </c>
      <c r="S691" t="s">
        <v>141</v>
      </c>
      <c r="T691">
        <v>10</v>
      </c>
      <c r="U691" t="s">
        <v>142</v>
      </c>
      <c r="V691">
        <v>100</v>
      </c>
      <c r="W691" t="s">
        <v>140</v>
      </c>
      <c r="X691">
        <v>471439</v>
      </c>
      <c r="Y691" t="s">
        <v>1</v>
      </c>
      <c r="Z691" t="s">
        <v>2935</v>
      </c>
      <c r="AA691" t="s">
        <v>151</v>
      </c>
      <c r="AB691" s="12" t="s">
        <v>2936</v>
      </c>
      <c r="AC691" t="s">
        <v>424</v>
      </c>
      <c r="AD691" s="5">
        <v>9.9999999999999998E-17</v>
      </c>
      <c r="AE691" t="s">
        <v>5</v>
      </c>
      <c r="AF691">
        <v>0.99012153999999997</v>
      </c>
      <c r="AG691" t="s">
        <v>4</v>
      </c>
      <c r="AH691">
        <v>1.2180369999999999E-2</v>
      </c>
    </row>
    <row r="692" spans="1:34" x14ac:dyDescent="0.25">
      <c r="A692" t="str">
        <f t="shared" si="10"/>
        <v>feynman_II_6_11_16850</v>
      </c>
      <c r="B692" t="s">
        <v>105</v>
      </c>
      <c r="C692" t="s">
        <v>143</v>
      </c>
      <c r="D692">
        <v>3600</v>
      </c>
      <c r="E692" t="s">
        <v>144</v>
      </c>
      <c r="F692">
        <v>1000000</v>
      </c>
      <c r="G692" t="s">
        <v>145</v>
      </c>
      <c r="H692">
        <v>16850</v>
      </c>
      <c r="I692" t="s">
        <v>146</v>
      </c>
      <c r="J692">
        <v>1E-3</v>
      </c>
      <c r="K692" t="s">
        <v>3</v>
      </c>
      <c r="L692">
        <v>1</v>
      </c>
      <c r="M692" t="s">
        <v>2</v>
      </c>
      <c r="N692">
        <v>0</v>
      </c>
      <c r="O692" t="s">
        <v>6</v>
      </c>
      <c r="P692">
        <v>11</v>
      </c>
      <c r="Q692" t="s">
        <v>0</v>
      </c>
      <c r="R692">
        <v>614</v>
      </c>
      <c r="S692" t="s">
        <v>141</v>
      </c>
      <c r="T692">
        <v>4</v>
      </c>
      <c r="U692" t="s">
        <v>142</v>
      </c>
      <c r="V692">
        <v>54</v>
      </c>
      <c r="W692" t="s">
        <v>140</v>
      </c>
      <c r="X692">
        <v>92804</v>
      </c>
      <c r="Y692" t="s">
        <v>1</v>
      </c>
      <c r="Z692" t="s">
        <v>2404</v>
      </c>
      <c r="AA692" t="s">
        <v>151</v>
      </c>
      <c r="AB692" s="12" t="s">
        <v>2405</v>
      </c>
      <c r="AC692" t="s">
        <v>424</v>
      </c>
      <c r="AD692" s="5">
        <v>9.9999999999999998E-17</v>
      </c>
      <c r="AE692" t="s">
        <v>5</v>
      </c>
      <c r="AF692">
        <v>1</v>
      </c>
      <c r="AG692" t="s">
        <v>4</v>
      </c>
      <c r="AH692">
        <v>0</v>
      </c>
    </row>
    <row r="693" spans="1:34" x14ac:dyDescent="0.25">
      <c r="A693" t="str">
        <f t="shared" si="10"/>
        <v>feynman_test_11_16850</v>
      </c>
      <c r="B693" t="s">
        <v>80</v>
      </c>
      <c r="C693" t="s">
        <v>143</v>
      </c>
      <c r="D693">
        <v>3600</v>
      </c>
      <c r="E693" t="s">
        <v>144</v>
      </c>
      <c r="F693">
        <v>1000000</v>
      </c>
      <c r="G693" t="s">
        <v>145</v>
      </c>
      <c r="H693">
        <v>16850</v>
      </c>
      <c r="I693" t="s">
        <v>146</v>
      </c>
      <c r="J693">
        <v>1E-3</v>
      </c>
      <c r="K693" t="s">
        <v>3</v>
      </c>
      <c r="L693">
        <v>0.98687380000000002</v>
      </c>
      <c r="M693" t="s">
        <v>2</v>
      </c>
      <c r="N693">
        <v>0.1187846</v>
      </c>
      <c r="O693" t="s">
        <v>6</v>
      </c>
      <c r="P693">
        <v>20</v>
      </c>
      <c r="Q693" t="s">
        <v>0</v>
      </c>
      <c r="R693">
        <v>3600.5</v>
      </c>
      <c r="S693" t="s">
        <v>141</v>
      </c>
      <c r="T693">
        <v>6</v>
      </c>
      <c r="U693" t="s">
        <v>142</v>
      </c>
      <c r="V693">
        <v>177</v>
      </c>
      <c r="W693" t="s">
        <v>140</v>
      </c>
      <c r="X693">
        <v>412522</v>
      </c>
      <c r="Y693" t="s">
        <v>1</v>
      </c>
      <c r="Z693" t="s">
        <v>2937</v>
      </c>
      <c r="AA693" t="s">
        <v>151</v>
      </c>
      <c r="AB693" s="12" t="s">
        <v>2938</v>
      </c>
      <c r="AC693" t="s">
        <v>424</v>
      </c>
      <c r="AD693" s="5">
        <v>9.9999999999999998E-17</v>
      </c>
      <c r="AE693" t="s">
        <v>5</v>
      </c>
      <c r="AF693">
        <v>0.98670124000000003</v>
      </c>
      <c r="AG693" t="s">
        <v>4</v>
      </c>
      <c r="AH693">
        <v>0.11986599000000001</v>
      </c>
    </row>
    <row r="694" spans="1:34" x14ac:dyDescent="0.25">
      <c r="A694" t="str">
        <f t="shared" si="10"/>
        <v>feynman_I_44_4_4426</v>
      </c>
      <c r="B694" t="s">
        <v>118</v>
      </c>
      <c r="C694" t="s">
        <v>143</v>
      </c>
      <c r="D694">
        <v>3600</v>
      </c>
      <c r="E694" t="s">
        <v>144</v>
      </c>
      <c r="F694">
        <v>1000000</v>
      </c>
      <c r="G694" t="s">
        <v>145</v>
      </c>
      <c r="H694">
        <v>4426</v>
      </c>
      <c r="I694" t="s">
        <v>146</v>
      </c>
      <c r="J694">
        <v>1E-3</v>
      </c>
      <c r="K694" t="s">
        <v>3</v>
      </c>
      <c r="L694">
        <v>1</v>
      </c>
      <c r="M694" t="s">
        <v>2</v>
      </c>
      <c r="N694">
        <v>0</v>
      </c>
      <c r="O694" t="s">
        <v>6</v>
      </c>
      <c r="P694">
        <v>11</v>
      </c>
      <c r="Q694" t="s">
        <v>0</v>
      </c>
      <c r="R694">
        <v>2857.8</v>
      </c>
      <c r="S694" t="s">
        <v>141</v>
      </c>
      <c r="T694">
        <v>5</v>
      </c>
      <c r="U694" t="s">
        <v>142</v>
      </c>
      <c r="V694">
        <v>97</v>
      </c>
      <c r="W694" t="s">
        <v>140</v>
      </c>
      <c r="X694">
        <v>328708</v>
      </c>
      <c r="Y694" t="s">
        <v>1</v>
      </c>
      <c r="Z694" t="s">
        <v>2939</v>
      </c>
      <c r="AA694" t="s">
        <v>151</v>
      </c>
      <c r="AB694" s="12" t="s">
        <v>2326</v>
      </c>
      <c r="AC694" t="s">
        <v>424</v>
      </c>
      <c r="AD694" s="5">
        <v>9.9999999999999998E-17</v>
      </c>
      <c r="AE694" t="s">
        <v>5</v>
      </c>
      <c r="AF694">
        <v>1</v>
      </c>
      <c r="AG694" t="s">
        <v>4</v>
      </c>
      <c r="AH694">
        <v>0</v>
      </c>
    </row>
    <row r="695" spans="1:34" x14ac:dyDescent="0.25">
      <c r="A695" t="str">
        <f t="shared" si="10"/>
        <v>feynman_II_35_21_29910</v>
      </c>
      <c r="B695" t="s">
        <v>110</v>
      </c>
      <c r="C695" t="s">
        <v>143</v>
      </c>
      <c r="D695">
        <v>3600</v>
      </c>
      <c r="E695" t="s">
        <v>144</v>
      </c>
      <c r="F695">
        <v>1000000</v>
      </c>
      <c r="G695" t="s">
        <v>145</v>
      </c>
      <c r="H695">
        <v>29910</v>
      </c>
      <c r="I695" t="s">
        <v>146</v>
      </c>
      <c r="J695">
        <v>1E-3</v>
      </c>
      <c r="K695" t="s">
        <v>3</v>
      </c>
      <c r="L695">
        <v>0.99902570000000002</v>
      </c>
      <c r="M695" t="s">
        <v>2</v>
      </c>
      <c r="N695">
        <v>0.15753529999999999</v>
      </c>
      <c r="O695" t="s">
        <v>6</v>
      </c>
      <c r="P695">
        <v>43</v>
      </c>
      <c r="Q695" t="s">
        <v>0</v>
      </c>
      <c r="R695">
        <v>3601.4</v>
      </c>
      <c r="S695" t="s">
        <v>141</v>
      </c>
      <c r="T695">
        <v>8</v>
      </c>
      <c r="U695" t="s">
        <v>142</v>
      </c>
      <c r="V695">
        <v>177</v>
      </c>
      <c r="W695" t="s">
        <v>140</v>
      </c>
      <c r="X695">
        <v>476757</v>
      </c>
      <c r="Y695" t="s">
        <v>1</v>
      </c>
      <c r="Z695" t="s">
        <v>2940</v>
      </c>
      <c r="AA695" t="s">
        <v>151</v>
      </c>
      <c r="AB695" s="12" t="s">
        <v>2941</v>
      </c>
      <c r="AC695" t="s">
        <v>424</v>
      </c>
      <c r="AD695" s="5">
        <v>9.9999999999999998E-17</v>
      </c>
      <c r="AE695" t="s">
        <v>5</v>
      </c>
      <c r="AF695">
        <v>0.99903721000000001</v>
      </c>
      <c r="AG695" t="s">
        <v>4</v>
      </c>
      <c r="AH695">
        <v>0.15552077</v>
      </c>
    </row>
    <row r="696" spans="1:34" x14ac:dyDescent="0.25">
      <c r="A696" t="str">
        <f t="shared" si="10"/>
        <v>feynman_I_29_16_29910</v>
      </c>
      <c r="B696" t="s">
        <v>77</v>
      </c>
      <c r="C696" t="s">
        <v>143</v>
      </c>
      <c r="D696">
        <v>3600</v>
      </c>
      <c r="E696" t="s">
        <v>144</v>
      </c>
      <c r="F696">
        <v>1000000</v>
      </c>
      <c r="G696" t="s">
        <v>145</v>
      </c>
      <c r="H696">
        <v>29910</v>
      </c>
      <c r="I696" t="s">
        <v>146</v>
      </c>
      <c r="J696">
        <v>1E-3</v>
      </c>
      <c r="K696" t="s">
        <v>3</v>
      </c>
      <c r="L696">
        <v>0.97183229999999998</v>
      </c>
      <c r="M696" t="s">
        <v>2</v>
      </c>
      <c r="N696">
        <v>0.32183909999999999</v>
      </c>
      <c r="O696" t="s">
        <v>6</v>
      </c>
      <c r="P696">
        <v>65</v>
      </c>
      <c r="Q696" t="s">
        <v>0</v>
      </c>
      <c r="R696">
        <v>3602.1</v>
      </c>
      <c r="S696" t="s">
        <v>141</v>
      </c>
      <c r="T696">
        <v>6</v>
      </c>
      <c r="U696" t="s">
        <v>142</v>
      </c>
      <c r="V696">
        <v>86</v>
      </c>
      <c r="W696" t="s">
        <v>140</v>
      </c>
      <c r="X696">
        <v>363126</v>
      </c>
      <c r="Y696" t="s">
        <v>1</v>
      </c>
      <c r="Z696" t="s">
        <v>2942</v>
      </c>
      <c r="AA696" t="s">
        <v>151</v>
      </c>
      <c r="AB696" s="12" t="s">
        <v>2943</v>
      </c>
      <c r="AC696" t="s">
        <v>424</v>
      </c>
      <c r="AD696" s="5">
        <v>9.9999999999999998E-17</v>
      </c>
      <c r="AE696" t="s">
        <v>5</v>
      </c>
      <c r="AF696">
        <v>0.97163463000000005</v>
      </c>
      <c r="AG696" t="s">
        <v>4</v>
      </c>
      <c r="AH696">
        <v>0.32386219999999999</v>
      </c>
    </row>
    <row r="697" spans="1:34" x14ac:dyDescent="0.25">
      <c r="A697" t="str">
        <f t="shared" si="10"/>
        <v>feynman_I_32_17_16850</v>
      </c>
      <c r="B697" t="s">
        <v>126</v>
      </c>
      <c r="C697" t="s">
        <v>143</v>
      </c>
      <c r="D697">
        <v>3600</v>
      </c>
      <c r="E697" t="s">
        <v>144</v>
      </c>
      <c r="F697">
        <v>1000000</v>
      </c>
      <c r="G697" t="s">
        <v>145</v>
      </c>
      <c r="H697">
        <v>16850</v>
      </c>
      <c r="I697" t="s">
        <v>146</v>
      </c>
      <c r="J697">
        <v>1E-3</v>
      </c>
      <c r="K697" t="s">
        <v>3</v>
      </c>
      <c r="L697">
        <v>0.99906249999999996</v>
      </c>
      <c r="M697" t="s">
        <v>2</v>
      </c>
      <c r="N697">
        <v>0.14466280000000001</v>
      </c>
      <c r="O697" t="s">
        <v>6</v>
      </c>
      <c r="P697">
        <v>77</v>
      </c>
      <c r="Q697" t="s">
        <v>0</v>
      </c>
      <c r="R697">
        <v>3603.1</v>
      </c>
      <c r="S697" t="s">
        <v>141</v>
      </c>
      <c r="T697">
        <v>3</v>
      </c>
      <c r="U697" t="s">
        <v>142</v>
      </c>
      <c r="V697">
        <v>85</v>
      </c>
      <c r="W697" t="s">
        <v>140</v>
      </c>
      <c r="X697">
        <v>434351</v>
      </c>
      <c r="Y697" t="s">
        <v>1</v>
      </c>
      <c r="Z697" t="s">
        <v>2944</v>
      </c>
      <c r="AA697" t="s">
        <v>151</v>
      </c>
      <c r="AB697" s="12" t="s">
        <v>2945</v>
      </c>
      <c r="AC697" t="s">
        <v>424</v>
      </c>
      <c r="AD697" s="5">
        <v>9.9999999999999998E-17</v>
      </c>
      <c r="AE697" t="s">
        <v>5</v>
      </c>
      <c r="AF697">
        <v>0.99907528000000001</v>
      </c>
      <c r="AG697" t="s">
        <v>4</v>
      </c>
      <c r="AH697">
        <v>0.13763974000000001</v>
      </c>
    </row>
    <row r="698" spans="1:34" x14ac:dyDescent="0.25">
      <c r="A698" t="str">
        <f t="shared" si="10"/>
        <v>strogatz_predprey1_4426</v>
      </c>
      <c r="B698" t="s">
        <v>20</v>
      </c>
      <c r="C698" t="s">
        <v>143</v>
      </c>
      <c r="D698">
        <v>3600</v>
      </c>
      <c r="E698" t="s">
        <v>144</v>
      </c>
      <c r="F698">
        <v>1000000</v>
      </c>
      <c r="G698" t="s">
        <v>145</v>
      </c>
      <c r="H698">
        <v>4426</v>
      </c>
      <c r="I698" t="s">
        <v>146</v>
      </c>
      <c r="J698">
        <v>1E-3</v>
      </c>
      <c r="K698" t="s">
        <v>3</v>
      </c>
      <c r="L698">
        <v>1</v>
      </c>
      <c r="M698" t="s">
        <v>2</v>
      </c>
      <c r="N698">
        <v>0</v>
      </c>
      <c r="O698" t="s">
        <v>6</v>
      </c>
      <c r="P698">
        <v>22</v>
      </c>
      <c r="Q698" t="s">
        <v>0</v>
      </c>
      <c r="R698">
        <v>1413.2</v>
      </c>
      <c r="S698" t="s">
        <v>141</v>
      </c>
      <c r="T698">
        <v>6</v>
      </c>
      <c r="U698" t="s">
        <v>142</v>
      </c>
      <c r="V698">
        <v>301</v>
      </c>
      <c r="W698" t="s">
        <v>140</v>
      </c>
      <c r="X698">
        <v>521744</v>
      </c>
      <c r="Y698" t="s">
        <v>1</v>
      </c>
      <c r="Z698" t="s">
        <v>2946</v>
      </c>
      <c r="AA698" t="s">
        <v>151</v>
      </c>
      <c r="AB698" s="12" t="s">
        <v>2327</v>
      </c>
      <c r="AC698" t="s">
        <v>424</v>
      </c>
      <c r="AD698" s="5">
        <v>9.9999999999999998E-17</v>
      </c>
      <c r="AE698" t="s">
        <v>5</v>
      </c>
      <c r="AF698">
        <v>1</v>
      </c>
      <c r="AG698" t="s">
        <v>4</v>
      </c>
      <c r="AH698">
        <v>0</v>
      </c>
    </row>
    <row r="699" spans="1:34" x14ac:dyDescent="0.25">
      <c r="A699" t="str">
        <f t="shared" si="10"/>
        <v>feynman_III_4_32_16850</v>
      </c>
      <c r="B699" t="s">
        <v>87</v>
      </c>
      <c r="C699" t="s">
        <v>143</v>
      </c>
      <c r="D699">
        <v>3600</v>
      </c>
      <c r="E699" t="s">
        <v>144</v>
      </c>
      <c r="F699">
        <v>1000000</v>
      </c>
      <c r="G699" t="s">
        <v>145</v>
      </c>
      <c r="H699">
        <v>16850</v>
      </c>
      <c r="I699" t="s">
        <v>146</v>
      </c>
      <c r="J699">
        <v>1E-3</v>
      </c>
      <c r="K699" t="s">
        <v>3</v>
      </c>
      <c r="L699">
        <v>0.99999700000000002</v>
      </c>
      <c r="M699" t="s">
        <v>2</v>
      </c>
      <c r="N699">
        <v>1.6100099999999999E-2</v>
      </c>
      <c r="O699" t="s">
        <v>6</v>
      </c>
      <c r="P699">
        <v>12</v>
      </c>
      <c r="Q699" t="s">
        <v>0</v>
      </c>
      <c r="R699">
        <v>3601.8</v>
      </c>
      <c r="S699" t="s">
        <v>141</v>
      </c>
      <c r="T699">
        <v>3</v>
      </c>
      <c r="U699" t="s">
        <v>142</v>
      </c>
      <c r="V699">
        <v>459</v>
      </c>
      <c r="W699" t="s">
        <v>140</v>
      </c>
      <c r="X699">
        <v>581572</v>
      </c>
      <c r="Y699" t="s">
        <v>1</v>
      </c>
      <c r="Z699" t="s">
        <v>2947</v>
      </c>
      <c r="AA699" t="s">
        <v>151</v>
      </c>
      <c r="AB699" s="12" t="s">
        <v>3467</v>
      </c>
      <c r="AC699" t="s">
        <v>424</v>
      </c>
      <c r="AD699" s="5">
        <v>9.9999999999999998E-17</v>
      </c>
      <c r="AE699" t="s">
        <v>5</v>
      </c>
      <c r="AF699">
        <v>0.99999682999999995</v>
      </c>
      <c r="AG699" t="s">
        <v>4</v>
      </c>
      <c r="AH699">
        <v>1.6345660000000001E-2</v>
      </c>
    </row>
    <row r="700" spans="1:34" x14ac:dyDescent="0.25">
      <c r="A700" t="str">
        <f t="shared" si="10"/>
        <v>feynman_I_12_5_29910</v>
      </c>
      <c r="B700" t="s">
        <v>25</v>
      </c>
      <c r="C700" t="s">
        <v>143</v>
      </c>
      <c r="D700">
        <v>3600</v>
      </c>
      <c r="E700" t="s">
        <v>144</v>
      </c>
      <c r="F700">
        <v>1000000</v>
      </c>
      <c r="G700" t="s">
        <v>145</v>
      </c>
      <c r="H700">
        <v>29910</v>
      </c>
      <c r="I700" t="s">
        <v>146</v>
      </c>
      <c r="J700">
        <v>1E-3</v>
      </c>
      <c r="K700" t="s">
        <v>3</v>
      </c>
      <c r="L700">
        <v>1</v>
      </c>
      <c r="M700" t="s">
        <v>2</v>
      </c>
      <c r="N700">
        <v>0</v>
      </c>
      <c r="O700" t="s">
        <v>6</v>
      </c>
      <c r="P700">
        <v>3</v>
      </c>
      <c r="Q700" t="s">
        <v>0</v>
      </c>
      <c r="R700">
        <v>2.4</v>
      </c>
      <c r="S700" t="s">
        <v>141</v>
      </c>
      <c r="T700">
        <v>1</v>
      </c>
      <c r="U700" t="s">
        <v>142</v>
      </c>
      <c r="V700">
        <v>2</v>
      </c>
      <c r="W700" t="s">
        <v>140</v>
      </c>
      <c r="X700">
        <v>519</v>
      </c>
      <c r="Y700" t="s">
        <v>1</v>
      </c>
      <c r="Z700" t="s">
        <v>2335</v>
      </c>
      <c r="AA700" t="s">
        <v>151</v>
      </c>
      <c r="AB700" s="12" t="s">
        <v>405</v>
      </c>
      <c r="AC700" t="s">
        <v>424</v>
      </c>
      <c r="AD700" s="5">
        <v>9.9999999999999998E-17</v>
      </c>
      <c r="AE700" t="s">
        <v>5</v>
      </c>
      <c r="AF700">
        <v>1</v>
      </c>
      <c r="AG700" t="s">
        <v>4</v>
      </c>
      <c r="AH700">
        <v>0</v>
      </c>
    </row>
    <row r="701" spans="1:34" x14ac:dyDescent="0.25">
      <c r="A701" t="str">
        <f t="shared" si="10"/>
        <v>feynman_II_34_29a_29910</v>
      </c>
      <c r="B701" t="s">
        <v>60</v>
      </c>
      <c r="C701" t="s">
        <v>143</v>
      </c>
      <c r="D701">
        <v>3600</v>
      </c>
      <c r="E701" t="s">
        <v>144</v>
      </c>
      <c r="F701">
        <v>1000000</v>
      </c>
      <c r="G701" t="s">
        <v>145</v>
      </c>
      <c r="H701">
        <v>29910</v>
      </c>
      <c r="I701" t="s">
        <v>146</v>
      </c>
      <c r="J701">
        <v>1E-3</v>
      </c>
      <c r="K701" t="s">
        <v>3</v>
      </c>
      <c r="L701">
        <v>1</v>
      </c>
      <c r="M701" t="s">
        <v>2</v>
      </c>
      <c r="N701">
        <v>0</v>
      </c>
      <c r="O701" t="s">
        <v>6</v>
      </c>
      <c r="P701">
        <v>7</v>
      </c>
      <c r="Q701" t="s">
        <v>0</v>
      </c>
      <c r="R701">
        <v>7.3</v>
      </c>
      <c r="S701" t="s">
        <v>141</v>
      </c>
      <c r="T701">
        <v>1</v>
      </c>
      <c r="U701" t="s">
        <v>142</v>
      </c>
      <c r="V701">
        <v>3</v>
      </c>
      <c r="W701" t="s">
        <v>140</v>
      </c>
      <c r="X701">
        <v>1544</v>
      </c>
      <c r="Y701" t="s">
        <v>1</v>
      </c>
      <c r="Z701" t="s">
        <v>2342</v>
      </c>
      <c r="AA701" t="s">
        <v>151</v>
      </c>
      <c r="AB701" s="12" t="s">
        <v>2343</v>
      </c>
      <c r="AC701" t="s">
        <v>424</v>
      </c>
      <c r="AD701" s="5">
        <v>9.9999999999999998E-17</v>
      </c>
      <c r="AE701" t="s">
        <v>5</v>
      </c>
      <c r="AF701">
        <v>1</v>
      </c>
      <c r="AG701" t="s">
        <v>4</v>
      </c>
      <c r="AH701">
        <v>1E-8</v>
      </c>
    </row>
    <row r="702" spans="1:34" x14ac:dyDescent="0.25">
      <c r="A702" t="str">
        <f t="shared" si="10"/>
        <v>feynman_II_34_11_29910</v>
      </c>
      <c r="B702" t="s">
        <v>84</v>
      </c>
      <c r="C702" t="s">
        <v>143</v>
      </c>
      <c r="D702">
        <v>3600</v>
      </c>
      <c r="E702" t="s">
        <v>144</v>
      </c>
      <c r="F702">
        <v>1000000</v>
      </c>
      <c r="G702" t="s">
        <v>145</v>
      </c>
      <c r="H702">
        <v>29910</v>
      </c>
      <c r="I702" t="s">
        <v>146</v>
      </c>
      <c r="J702">
        <v>1E-3</v>
      </c>
      <c r="K702" t="s">
        <v>3</v>
      </c>
      <c r="L702">
        <v>1</v>
      </c>
      <c r="M702" t="s">
        <v>2</v>
      </c>
      <c r="N702">
        <v>0</v>
      </c>
      <c r="O702" t="s">
        <v>6</v>
      </c>
      <c r="P702">
        <v>8</v>
      </c>
      <c r="Q702" t="s">
        <v>0</v>
      </c>
      <c r="R702">
        <v>12.8</v>
      </c>
      <c r="S702" t="s">
        <v>141</v>
      </c>
      <c r="T702">
        <v>1</v>
      </c>
      <c r="U702" t="s">
        <v>142</v>
      </c>
      <c r="V702">
        <v>4</v>
      </c>
      <c r="W702" t="s">
        <v>140</v>
      </c>
      <c r="X702">
        <v>2734</v>
      </c>
      <c r="Y702" t="s">
        <v>1</v>
      </c>
      <c r="Z702" t="s">
        <v>158</v>
      </c>
      <c r="AA702" t="s">
        <v>151</v>
      </c>
      <c r="AB702" s="12" t="s">
        <v>412</v>
      </c>
      <c r="AC702" t="s">
        <v>424</v>
      </c>
      <c r="AD702" s="5">
        <v>9.9999999999999998E-17</v>
      </c>
      <c r="AE702" t="s">
        <v>5</v>
      </c>
      <c r="AF702">
        <v>1</v>
      </c>
      <c r="AG702" t="s">
        <v>4</v>
      </c>
      <c r="AH702">
        <v>0</v>
      </c>
    </row>
    <row r="703" spans="1:34" x14ac:dyDescent="0.25">
      <c r="A703" t="str">
        <f t="shared" si="10"/>
        <v>feynman_I_34_1_29910</v>
      </c>
      <c r="B703" t="s">
        <v>41</v>
      </c>
      <c r="C703" t="s">
        <v>143</v>
      </c>
      <c r="D703">
        <v>3600</v>
      </c>
      <c r="E703" t="s">
        <v>144</v>
      </c>
      <c r="F703">
        <v>1000000</v>
      </c>
      <c r="G703" t="s">
        <v>145</v>
      </c>
      <c r="H703">
        <v>29910</v>
      </c>
      <c r="I703" t="s">
        <v>146</v>
      </c>
      <c r="J703">
        <v>1E-3</v>
      </c>
      <c r="K703" t="s">
        <v>3</v>
      </c>
      <c r="L703">
        <v>1</v>
      </c>
      <c r="M703" t="s">
        <v>2</v>
      </c>
      <c r="N703">
        <v>0</v>
      </c>
      <c r="O703" t="s">
        <v>6</v>
      </c>
      <c r="P703">
        <v>12</v>
      </c>
      <c r="Q703" t="s">
        <v>0</v>
      </c>
      <c r="R703">
        <v>21.1</v>
      </c>
      <c r="S703" t="s">
        <v>141</v>
      </c>
      <c r="T703">
        <v>1</v>
      </c>
      <c r="U703" t="s">
        <v>142</v>
      </c>
      <c r="V703">
        <v>5</v>
      </c>
      <c r="W703" t="s">
        <v>140</v>
      </c>
      <c r="X703">
        <v>3837</v>
      </c>
      <c r="Y703" t="s">
        <v>1</v>
      </c>
      <c r="Z703" t="s">
        <v>2363</v>
      </c>
      <c r="AA703" t="s">
        <v>151</v>
      </c>
      <c r="AB703" s="12" t="s">
        <v>2291</v>
      </c>
      <c r="AC703" t="s">
        <v>424</v>
      </c>
      <c r="AD703" s="5">
        <v>9.9999999999999998E-17</v>
      </c>
      <c r="AE703" t="s">
        <v>5</v>
      </c>
      <c r="AF703">
        <v>1</v>
      </c>
      <c r="AG703" t="s">
        <v>4</v>
      </c>
      <c r="AH703">
        <v>0</v>
      </c>
    </row>
    <row r="704" spans="1:34" x14ac:dyDescent="0.25">
      <c r="A704" t="str">
        <f t="shared" si="10"/>
        <v>feynman_III_17_37_29910</v>
      </c>
      <c r="B704" t="s">
        <v>66</v>
      </c>
      <c r="C704" t="s">
        <v>143</v>
      </c>
      <c r="D704">
        <v>3600</v>
      </c>
      <c r="E704" t="s">
        <v>144</v>
      </c>
      <c r="F704">
        <v>1000000</v>
      </c>
      <c r="G704" t="s">
        <v>145</v>
      </c>
      <c r="H704">
        <v>29910</v>
      </c>
      <c r="I704" t="s">
        <v>146</v>
      </c>
      <c r="J704">
        <v>1E-3</v>
      </c>
      <c r="K704" t="s">
        <v>3</v>
      </c>
      <c r="L704">
        <v>1</v>
      </c>
      <c r="M704" t="s">
        <v>2</v>
      </c>
      <c r="N704">
        <v>0</v>
      </c>
      <c r="O704" t="s">
        <v>6</v>
      </c>
      <c r="P704">
        <v>8</v>
      </c>
      <c r="Q704" t="s">
        <v>0</v>
      </c>
      <c r="R704">
        <v>22.8</v>
      </c>
      <c r="S704" t="s">
        <v>141</v>
      </c>
      <c r="T704">
        <v>1</v>
      </c>
      <c r="U704" t="s">
        <v>142</v>
      </c>
      <c r="V704">
        <v>7</v>
      </c>
      <c r="W704" t="s">
        <v>140</v>
      </c>
      <c r="X704">
        <v>4509</v>
      </c>
      <c r="Y704" t="s">
        <v>1</v>
      </c>
      <c r="Z704" t="s">
        <v>2374</v>
      </c>
      <c r="AA704" t="s">
        <v>151</v>
      </c>
      <c r="AB704" s="12" t="s">
        <v>2296</v>
      </c>
      <c r="AC704" t="s">
        <v>424</v>
      </c>
      <c r="AD704" s="5">
        <v>9.9999999999999998E-17</v>
      </c>
      <c r="AE704" t="s">
        <v>5</v>
      </c>
      <c r="AF704">
        <v>1</v>
      </c>
      <c r="AG704" t="s">
        <v>4</v>
      </c>
      <c r="AH704">
        <v>0</v>
      </c>
    </row>
    <row r="705" spans="1:34" x14ac:dyDescent="0.25">
      <c r="A705" t="str">
        <f t="shared" si="10"/>
        <v>feynman_III_15_12_29910</v>
      </c>
      <c r="B705" t="s">
        <v>56</v>
      </c>
      <c r="C705" t="s">
        <v>143</v>
      </c>
      <c r="D705">
        <v>3600</v>
      </c>
      <c r="E705" t="s">
        <v>144</v>
      </c>
      <c r="F705">
        <v>1000000</v>
      </c>
      <c r="G705" t="s">
        <v>145</v>
      </c>
      <c r="H705">
        <v>29910</v>
      </c>
      <c r="I705" t="s">
        <v>146</v>
      </c>
      <c r="J705">
        <v>1E-3</v>
      </c>
      <c r="K705" t="s">
        <v>3</v>
      </c>
      <c r="L705">
        <v>1</v>
      </c>
      <c r="M705" t="s">
        <v>2</v>
      </c>
      <c r="N705">
        <v>0</v>
      </c>
      <c r="O705" t="s">
        <v>6</v>
      </c>
      <c r="P705">
        <v>11</v>
      </c>
      <c r="Q705" t="s">
        <v>0</v>
      </c>
      <c r="R705">
        <v>69.3</v>
      </c>
      <c r="S705" t="s">
        <v>141</v>
      </c>
      <c r="T705">
        <v>2</v>
      </c>
      <c r="U705" t="s">
        <v>142</v>
      </c>
      <c r="V705">
        <v>12</v>
      </c>
      <c r="W705" t="s">
        <v>140</v>
      </c>
      <c r="X705">
        <v>12119</v>
      </c>
      <c r="Y705" t="s">
        <v>1</v>
      </c>
      <c r="Z705" t="s">
        <v>2948</v>
      </c>
      <c r="AA705" t="s">
        <v>151</v>
      </c>
      <c r="AB705" s="12" t="s">
        <v>2299</v>
      </c>
      <c r="AC705" t="s">
        <v>424</v>
      </c>
      <c r="AD705" s="5">
        <v>9.9999999999999998E-17</v>
      </c>
      <c r="AE705" t="s">
        <v>5</v>
      </c>
      <c r="AF705">
        <v>1</v>
      </c>
      <c r="AG705" t="s">
        <v>4</v>
      </c>
      <c r="AH705">
        <v>0</v>
      </c>
    </row>
    <row r="706" spans="1:34" x14ac:dyDescent="0.25">
      <c r="A706" t="str">
        <f t="shared" ref="A706:A769" si="11">B706&amp;"_"&amp;H706</f>
        <v>feynman_II_13_34_29910</v>
      </c>
      <c r="B706" t="s">
        <v>45</v>
      </c>
      <c r="C706" t="s">
        <v>143</v>
      </c>
      <c r="D706">
        <v>3600</v>
      </c>
      <c r="E706" t="s">
        <v>144</v>
      </c>
      <c r="F706">
        <v>1000000</v>
      </c>
      <c r="G706" t="s">
        <v>145</v>
      </c>
      <c r="H706">
        <v>29910</v>
      </c>
      <c r="I706" t="s">
        <v>146</v>
      </c>
      <c r="J706">
        <v>1E-3</v>
      </c>
      <c r="K706" t="s">
        <v>3</v>
      </c>
      <c r="L706">
        <v>0.99997599999999998</v>
      </c>
      <c r="M706" t="s">
        <v>2</v>
      </c>
      <c r="N706">
        <v>1.03301E-2</v>
      </c>
      <c r="O706" t="s">
        <v>6</v>
      </c>
      <c r="P706">
        <v>18</v>
      </c>
      <c r="Q706" t="s">
        <v>0</v>
      </c>
      <c r="R706">
        <v>3600.4</v>
      </c>
      <c r="S706" t="s">
        <v>141</v>
      </c>
      <c r="T706">
        <v>3</v>
      </c>
      <c r="U706" t="s">
        <v>142</v>
      </c>
      <c r="V706">
        <v>357</v>
      </c>
      <c r="W706" t="s">
        <v>140</v>
      </c>
      <c r="X706">
        <v>557846</v>
      </c>
      <c r="Y706" t="s">
        <v>1</v>
      </c>
      <c r="Z706" t="s">
        <v>2949</v>
      </c>
      <c r="AA706" t="s">
        <v>151</v>
      </c>
      <c r="AB706" s="12" t="s">
        <v>2950</v>
      </c>
      <c r="AC706" t="s">
        <v>424</v>
      </c>
      <c r="AD706" s="5">
        <v>9.9999999999999998E-17</v>
      </c>
      <c r="AE706" t="s">
        <v>5</v>
      </c>
      <c r="AF706">
        <v>0.99997714999999998</v>
      </c>
      <c r="AG706" t="s">
        <v>4</v>
      </c>
      <c r="AH706">
        <v>1.007045E-2</v>
      </c>
    </row>
    <row r="707" spans="1:34" x14ac:dyDescent="0.25">
      <c r="A707" t="str">
        <f t="shared" si="11"/>
        <v>feynman_II_36_38_29910</v>
      </c>
      <c r="B707" t="s">
        <v>138</v>
      </c>
      <c r="C707" t="s">
        <v>143</v>
      </c>
      <c r="D707">
        <v>3600</v>
      </c>
      <c r="E707" t="s">
        <v>144</v>
      </c>
      <c r="F707">
        <v>1000000</v>
      </c>
      <c r="G707" t="s">
        <v>145</v>
      </c>
      <c r="H707">
        <v>29910</v>
      </c>
      <c r="I707" t="s">
        <v>146</v>
      </c>
      <c r="J707">
        <v>1E-3</v>
      </c>
      <c r="K707" t="s">
        <v>3</v>
      </c>
      <c r="L707">
        <v>0.9996526</v>
      </c>
      <c r="M707" t="s">
        <v>2</v>
      </c>
      <c r="N707">
        <v>2.08547E-2</v>
      </c>
      <c r="O707" t="s">
        <v>6</v>
      </c>
      <c r="P707">
        <v>40</v>
      </c>
      <c r="Q707" t="s">
        <v>0</v>
      </c>
      <c r="R707">
        <v>3600.9</v>
      </c>
      <c r="S707" t="s">
        <v>141</v>
      </c>
      <c r="T707">
        <v>4</v>
      </c>
      <c r="U707" t="s">
        <v>142</v>
      </c>
      <c r="V707">
        <v>89</v>
      </c>
      <c r="W707" t="s">
        <v>140</v>
      </c>
      <c r="X707">
        <v>447732</v>
      </c>
      <c r="Y707" t="s">
        <v>1</v>
      </c>
      <c r="Z707" t="s">
        <v>2951</v>
      </c>
      <c r="AA707" t="s">
        <v>151</v>
      </c>
      <c r="AB707" s="12" t="s">
        <v>2952</v>
      </c>
      <c r="AC707" t="s">
        <v>424</v>
      </c>
      <c r="AD707" s="5">
        <v>9.9999999999999998E-17</v>
      </c>
      <c r="AE707" t="s">
        <v>5</v>
      </c>
      <c r="AF707">
        <v>0.99965353000000001</v>
      </c>
      <c r="AG707" t="s">
        <v>4</v>
      </c>
      <c r="AH707">
        <v>2.0653990000000001E-2</v>
      </c>
    </row>
    <row r="708" spans="1:34" x14ac:dyDescent="0.25">
      <c r="A708" t="str">
        <f t="shared" si="11"/>
        <v>feynman_test_18_29910</v>
      </c>
      <c r="B708" t="s">
        <v>112</v>
      </c>
      <c r="C708" t="s">
        <v>143</v>
      </c>
      <c r="D708">
        <v>3600</v>
      </c>
      <c r="E708" t="s">
        <v>144</v>
      </c>
      <c r="F708">
        <v>1000000</v>
      </c>
      <c r="G708" t="s">
        <v>145</v>
      </c>
      <c r="H708">
        <v>29910</v>
      </c>
      <c r="I708" t="s">
        <v>146</v>
      </c>
      <c r="J708">
        <v>1E-3</v>
      </c>
      <c r="K708" t="s">
        <v>3</v>
      </c>
      <c r="L708">
        <v>1</v>
      </c>
      <c r="M708" t="s">
        <v>2</v>
      </c>
      <c r="N708">
        <v>0</v>
      </c>
      <c r="O708" t="s">
        <v>6</v>
      </c>
      <c r="P708">
        <v>21</v>
      </c>
      <c r="Q708" t="s">
        <v>0</v>
      </c>
      <c r="R708">
        <v>487.1</v>
      </c>
      <c r="S708" t="s">
        <v>141</v>
      </c>
      <c r="T708">
        <v>3</v>
      </c>
      <c r="U708" t="s">
        <v>142</v>
      </c>
      <c r="V708">
        <v>17</v>
      </c>
      <c r="W708" t="s">
        <v>140</v>
      </c>
      <c r="X708">
        <v>60194</v>
      </c>
      <c r="Y708" t="s">
        <v>1</v>
      </c>
      <c r="Z708" t="s">
        <v>2953</v>
      </c>
      <c r="AA708" t="s">
        <v>151</v>
      </c>
      <c r="AB708" s="12" t="s">
        <v>2954</v>
      </c>
      <c r="AC708" t="s">
        <v>424</v>
      </c>
      <c r="AD708" s="5">
        <v>9.9999999999999998E-17</v>
      </c>
      <c r="AE708" t="s">
        <v>5</v>
      </c>
      <c r="AF708">
        <v>1</v>
      </c>
      <c r="AG708" t="s">
        <v>4</v>
      </c>
      <c r="AH708">
        <v>2E-8</v>
      </c>
    </row>
    <row r="709" spans="1:34" x14ac:dyDescent="0.25">
      <c r="A709" t="str">
        <f t="shared" si="11"/>
        <v>feynman_I_50_26_29910</v>
      </c>
      <c r="B709" t="s">
        <v>94</v>
      </c>
      <c r="C709" t="s">
        <v>143</v>
      </c>
      <c r="D709">
        <v>3600</v>
      </c>
      <c r="E709" t="s">
        <v>144</v>
      </c>
      <c r="F709">
        <v>1000000</v>
      </c>
      <c r="G709" t="s">
        <v>145</v>
      </c>
      <c r="H709">
        <v>29910</v>
      </c>
      <c r="I709" t="s">
        <v>146</v>
      </c>
      <c r="J709">
        <v>1E-3</v>
      </c>
      <c r="K709" t="s">
        <v>3</v>
      </c>
      <c r="L709">
        <v>1</v>
      </c>
      <c r="M709" t="s">
        <v>2</v>
      </c>
      <c r="N709">
        <v>0</v>
      </c>
      <c r="O709" t="s">
        <v>6</v>
      </c>
      <c r="P709">
        <v>15</v>
      </c>
      <c r="Q709" t="s">
        <v>0</v>
      </c>
      <c r="R709">
        <v>246.8</v>
      </c>
      <c r="S709" t="s">
        <v>141</v>
      </c>
      <c r="T709">
        <v>4</v>
      </c>
      <c r="U709" t="s">
        <v>142</v>
      </c>
      <c r="V709">
        <v>35</v>
      </c>
      <c r="W709" t="s">
        <v>140</v>
      </c>
      <c r="X709">
        <v>42637</v>
      </c>
      <c r="Y709" t="s">
        <v>1</v>
      </c>
      <c r="Z709" t="s">
        <v>2633</v>
      </c>
      <c r="AA709" t="s">
        <v>151</v>
      </c>
      <c r="AB709" s="12" t="s">
        <v>2317</v>
      </c>
      <c r="AC709" t="s">
        <v>424</v>
      </c>
      <c r="AD709" s="5">
        <v>9.9999999999999998E-17</v>
      </c>
      <c r="AE709" t="s">
        <v>5</v>
      </c>
      <c r="AF709">
        <v>1</v>
      </c>
      <c r="AG709" t="s">
        <v>4</v>
      </c>
      <c r="AH709">
        <v>0</v>
      </c>
    </row>
    <row r="710" spans="1:34" x14ac:dyDescent="0.25">
      <c r="A710" t="str">
        <f t="shared" si="11"/>
        <v>feynman_II_2_42_29910</v>
      </c>
      <c r="B710" t="s">
        <v>116</v>
      </c>
      <c r="C710" t="s">
        <v>143</v>
      </c>
      <c r="D710">
        <v>3600</v>
      </c>
      <c r="E710" t="s">
        <v>144</v>
      </c>
      <c r="F710">
        <v>1000000</v>
      </c>
      <c r="G710" t="s">
        <v>145</v>
      </c>
      <c r="H710">
        <v>29910</v>
      </c>
      <c r="I710" t="s">
        <v>146</v>
      </c>
      <c r="J710">
        <v>1E-3</v>
      </c>
      <c r="K710" t="s">
        <v>3</v>
      </c>
      <c r="L710">
        <v>1</v>
      </c>
      <c r="M710" t="s">
        <v>2</v>
      </c>
      <c r="N710">
        <v>0</v>
      </c>
      <c r="O710" t="s">
        <v>6</v>
      </c>
      <c r="P710">
        <v>11</v>
      </c>
      <c r="Q710" t="s">
        <v>0</v>
      </c>
      <c r="R710">
        <v>2251.4</v>
      </c>
      <c r="S710" t="s">
        <v>141</v>
      </c>
      <c r="T710">
        <v>6</v>
      </c>
      <c r="U710" t="s">
        <v>142</v>
      </c>
      <c r="V710">
        <v>112</v>
      </c>
      <c r="W710" t="s">
        <v>140</v>
      </c>
      <c r="X710">
        <v>282463</v>
      </c>
      <c r="Y710" t="s">
        <v>1</v>
      </c>
      <c r="Z710" t="s">
        <v>2483</v>
      </c>
      <c r="AA710" t="s">
        <v>151</v>
      </c>
      <c r="AB710" s="12" t="s">
        <v>2308</v>
      </c>
      <c r="AC710" t="s">
        <v>424</v>
      </c>
      <c r="AD710" s="5">
        <v>9.9999999999999998E-17</v>
      </c>
      <c r="AE710" t="s">
        <v>5</v>
      </c>
      <c r="AF710">
        <v>1</v>
      </c>
      <c r="AG710" t="s">
        <v>4</v>
      </c>
      <c r="AH710">
        <v>0</v>
      </c>
    </row>
    <row r="711" spans="1:34" x14ac:dyDescent="0.25">
      <c r="A711" t="str">
        <f t="shared" si="11"/>
        <v>feynman_I_39_1_4426</v>
      </c>
      <c r="B711" t="s">
        <v>28</v>
      </c>
      <c r="C711" t="s">
        <v>143</v>
      </c>
      <c r="D711">
        <v>3600</v>
      </c>
      <c r="E711" t="s">
        <v>144</v>
      </c>
      <c r="F711">
        <v>1000000</v>
      </c>
      <c r="G711" t="s">
        <v>145</v>
      </c>
      <c r="H711">
        <v>4426</v>
      </c>
      <c r="I711" t="s">
        <v>146</v>
      </c>
      <c r="J711">
        <v>1E-3</v>
      </c>
      <c r="K711" t="s">
        <v>3</v>
      </c>
      <c r="L711">
        <v>1</v>
      </c>
      <c r="M711" t="s">
        <v>2</v>
      </c>
      <c r="N711">
        <v>0</v>
      </c>
      <c r="O711" t="s">
        <v>6</v>
      </c>
      <c r="P711">
        <v>4</v>
      </c>
      <c r="Q711" t="s">
        <v>0</v>
      </c>
      <c r="R711">
        <v>3.3</v>
      </c>
      <c r="S711" t="s">
        <v>141</v>
      </c>
      <c r="T711">
        <v>1</v>
      </c>
      <c r="U711" t="s">
        <v>142</v>
      </c>
      <c r="V711">
        <v>2</v>
      </c>
      <c r="W711" t="s">
        <v>140</v>
      </c>
      <c r="X711">
        <v>674</v>
      </c>
      <c r="Y711" t="s">
        <v>1</v>
      </c>
      <c r="Z711" t="s">
        <v>152</v>
      </c>
      <c r="AA711" t="s">
        <v>151</v>
      </c>
      <c r="AB711" s="12" t="s">
        <v>153</v>
      </c>
      <c r="AC711" t="s">
        <v>424</v>
      </c>
      <c r="AD711" s="5">
        <v>9.9999999999999998E-17</v>
      </c>
      <c r="AE711" t="s">
        <v>5</v>
      </c>
      <c r="AF711">
        <v>1</v>
      </c>
      <c r="AG711" t="s">
        <v>4</v>
      </c>
      <c r="AH711">
        <v>0</v>
      </c>
    </row>
    <row r="712" spans="1:34" x14ac:dyDescent="0.25">
      <c r="A712" t="str">
        <f t="shared" si="11"/>
        <v>feynman_II_34_2_4426</v>
      </c>
      <c r="B712" t="s">
        <v>52</v>
      </c>
      <c r="C712" t="s">
        <v>143</v>
      </c>
      <c r="D712">
        <v>3600</v>
      </c>
      <c r="E712" t="s">
        <v>144</v>
      </c>
      <c r="F712">
        <v>1000000</v>
      </c>
      <c r="G712" t="s">
        <v>145</v>
      </c>
      <c r="H712">
        <v>4426</v>
      </c>
      <c r="I712" t="s">
        <v>146</v>
      </c>
      <c r="J712">
        <v>1E-3</v>
      </c>
      <c r="K712" t="s">
        <v>3</v>
      </c>
      <c r="L712">
        <v>1</v>
      </c>
      <c r="M712" t="s">
        <v>2</v>
      </c>
      <c r="N712">
        <v>0</v>
      </c>
      <c r="O712" t="s">
        <v>6</v>
      </c>
      <c r="P712">
        <v>5</v>
      </c>
      <c r="Q712" t="s">
        <v>0</v>
      </c>
      <c r="R712">
        <v>5.3</v>
      </c>
      <c r="S712" t="s">
        <v>141</v>
      </c>
      <c r="T712">
        <v>1</v>
      </c>
      <c r="U712" t="s">
        <v>142</v>
      </c>
      <c r="V712">
        <v>3</v>
      </c>
      <c r="W712" t="s">
        <v>140</v>
      </c>
      <c r="X712">
        <v>1106</v>
      </c>
      <c r="Y712" t="s">
        <v>1</v>
      </c>
      <c r="Z712" t="s">
        <v>155</v>
      </c>
      <c r="AA712" t="s">
        <v>151</v>
      </c>
      <c r="AB712" s="12" t="s">
        <v>156</v>
      </c>
      <c r="AC712" t="s">
        <v>424</v>
      </c>
      <c r="AD712" s="5">
        <v>9.9999999999999998E-17</v>
      </c>
      <c r="AE712" t="s">
        <v>5</v>
      </c>
      <c r="AF712">
        <v>1</v>
      </c>
      <c r="AG712" t="s">
        <v>4</v>
      </c>
      <c r="AH712">
        <v>0</v>
      </c>
    </row>
    <row r="713" spans="1:34" x14ac:dyDescent="0.25">
      <c r="A713" t="str">
        <f t="shared" si="11"/>
        <v>feynman_III_15_27_4426</v>
      </c>
      <c r="B713" t="s">
        <v>48</v>
      </c>
      <c r="C713" t="s">
        <v>143</v>
      </c>
      <c r="D713">
        <v>3600</v>
      </c>
      <c r="E713" t="s">
        <v>144</v>
      </c>
      <c r="F713">
        <v>1000000</v>
      </c>
      <c r="G713" t="s">
        <v>145</v>
      </c>
      <c r="H713">
        <v>4426</v>
      </c>
      <c r="I713" t="s">
        <v>146</v>
      </c>
      <c r="J713">
        <v>1E-3</v>
      </c>
      <c r="K713" t="s">
        <v>3</v>
      </c>
      <c r="L713">
        <v>1</v>
      </c>
      <c r="M713" t="s">
        <v>2</v>
      </c>
      <c r="N713">
        <v>0</v>
      </c>
      <c r="O713" t="s">
        <v>6</v>
      </c>
      <c r="P713">
        <v>9</v>
      </c>
      <c r="Q713" t="s">
        <v>0</v>
      </c>
      <c r="R713">
        <v>9</v>
      </c>
      <c r="S713" t="s">
        <v>141</v>
      </c>
      <c r="T713">
        <v>1</v>
      </c>
      <c r="U713" t="s">
        <v>142</v>
      </c>
      <c r="V713">
        <v>3</v>
      </c>
      <c r="W713" t="s">
        <v>140</v>
      </c>
      <c r="X713">
        <v>1862</v>
      </c>
      <c r="Y713" t="s">
        <v>1</v>
      </c>
      <c r="Z713" t="s">
        <v>2353</v>
      </c>
      <c r="AA713" t="s">
        <v>151</v>
      </c>
      <c r="AB713" s="12" t="s">
        <v>2354</v>
      </c>
      <c r="AC713" t="s">
        <v>424</v>
      </c>
      <c r="AD713" s="5">
        <v>9.9999999999999998E-17</v>
      </c>
      <c r="AE713" t="s">
        <v>5</v>
      </c>
      <c r="AF713">
        <v>1</v>
      </c>
      <c r="AG713" t="s">
        <v>4</v>
      </c>
      <c r="AH713">
        <v>0</v>
      </c>
    </row>
    <row r="714" spans="1:34" x14ac:dyDescent="0.25">
      <c r="A714" t="str">
        <f t="shared" si="11"/>
        <v>feynman_I_39_22_4426</v>
      </c>
      <c r="B714" t="s">
        <v>88</v>
      </c>
      <c r="C714" t="s">
        <v>143</v>
      </c>
      <c r="D714">
        <v>3600</v>
      </c>
      <c r="E714" t="s">
        <v>144</v>
      </c>
      <c r="F714">
        <v>1000000</v>
      </c>
      <c r="G714" t="s">
        <v>145</v>
      </c>
      <c r="H714">
        <v>4426</v>
      </c>
      <c r="I714" t="s">
        <v>146</v>
      </c>
      <c r="J714">
        <v>1E-3</v>
      </c>
      <c r="K714" t="s">
        <v>3</v>
      </c>
      <c r="L714">
        <v>1</v>
      </c>
      <c r="M714" t="s">
        <v>2</v>
      </c>
      <c r="N714">
        <v>0</v>
      </c>
      <c r="O714" t="s">
        <v>6</v>
      </c>
      <c r="P714">
        <v>7</v>
      </c>
      <c r="Q714" t="s">
        <v>0</v>
      </c>
      <c r="R714">
        <v>12.5</v>
      </c>
      <c r="S714" t="s">
        <v>141</v>
      </c>
      <c r="T714">
        <v>1</v>
      </c>
      <c r="U714" t="s">
        <v>142</v>
      </c>
      <c r="V714">
        <v>4</v>
      </c>
      <c r="W714" t="s">
        <v>140</v>
      </c>
      <c r="X714">
        <v>2582</v>
      </c>
      <c r="Y714" t="s">
        <v>1</v>
      </c>
      <c r="Z714" t="s">
        <v>495</v>
      </c>
      <c r="AA714" t="s">
        <v>151</v>
      </c>
      <c r="AB714" s="12" t="s">
        <v>413</v>
      </c>
      <c r="AC714" t="s">
        <v>424</v>
      </c>
      <c r="AD714" s="5">
        <v>9.9999999999999998E-17</v>
      </c>
      <c r="AE714" t="s">
        <v>5</v>
      </c>
      <c r="AF714">
        <v>1</v>
      </c>
      <c r="AG714" t="s">
        <v>4</v>
      </c>
      <c r="AH714">
        <v>0</v>
      </c>
    </row>
    <row r="715" spans="1:34" x14ac:dyDescent="0.25">
      <c r="A715" t="str">
        <f t="shared" si="11"/>
        <v>feynman_I_43_43_4426</v>
      </c>
      <c r="B715" t="s">
        <v>79</v>
      </c>
      <c r="C715" t="s">
        <v>143</v>
      </c>
      <c r="D715">
        <v>3600</v>
      </c>
      <c r="E715" t="s">
        <v>144</v>
      </c>
      <c r="F715">
        <v>1000000</v>
      </c>
      <c r="G715" t="s">
        <v>145</v>
      </c>
      <c r="H715">
        <v>4426</v>
      </c>
      <c r="I715" t="s">
        <v>146</v>
      </c>
      <c r="J715">
        <v>1E-3</v>
      </c>
      <c r="K715" t="s">
        <v>3</v>
      </c>
      <c r="L715">
        <v>1</v>
      </c>
      <c r="M715" t="s">
        <v>2</v>
      </c>
      <c r="N715">
        <v>0</v>
      </c>
      <c r="O715" t="s">
        <v>6</v>
      </c>
      <c r="P715">
        <v>14</v>
      </c>
      <c r="Q715" t="s">
        <v>0</v>
      </c>
      <c r="R715">
        <v>42.5</v>
      </c>
      <c r="S715" t="s">
        <v>141</v>
      </c>
      <c r="T715">
        <v>1</v>
      </c>
      <c r="U715" t="s">
        <v>142</v>
      </c>
      <c r="V715">
        <v>7</v>
      </c>
      <c r="W715" t="s">
        <v>140</v>
      </c>
      <c r="X715">
        <v>7472</v>
      </c>
      <c r="Y715" t="s">
        <v>1</v>
      </c>
      <c r="Z715" t="s">
        <v>162</v>
      </c>
      <c r="AA715" t="s">
        <v>151</v>
      </c>
      <c r="AB715" s="12" t="s">
        <v>3437</v>
      </c>
      <c r="AC715" t="s">
        <v>424</v>
      </c>
      <c r="AD715" s="5">
        <v>9.9999999999999998E-17</v>
      </c>
      <c r="AE715" t="s">
        <v>5</v>
      </c>
      <c r="AF715">
        <v>1</v>
      </c>
      <c r="AG715" t="s">
        <v>4</v>
      </c>
      <c r="AH715">
        <v>0</v>
      </c>
    </row>
    <row r="716" spans="1:34" x14ac:dyDescent="0.25">
      <c r="A716" t="str">
        <f t="shared" si="11"/>
        <v>strogatz_predprey2_4426</v>
      </c>
      <c r="B716" t="s">
        <v>17</v>
      </c>
      <c r="C716" t="s">
        <v>143</v>
      </c>
      <c r="D716">
        <v>3600</v>
      </c>
      <c r="E716" t="s">
        <v>144</v>
      </c>
      <c r="F716">
        <v>1000000</v>
      </c>
      <c r="G716" t="s">
        <v>145</v>
      </c>
      <c r="H716">
        <v>4426</v>
      </c>
      <c r="I716" t="s">
        <v>146</v>
      </c>
      <c r="J716">
        <v>1E-3</v>
      </c>
      <c r="K716" t="s">
        <v>3</v>
      </c>
      <c r="L716">
        <v>1</v>
      </c>
      <c r="M716" t="s">
        <v>2</v>
      </c>
      <c r="N716">
        <v>0</v>
      </c>
      <c r="O716" t="s">
        <v>6</v>
      </c>
      <c r="P716">
        <v>19</v>
      </c>
      <c r="Q716" t="s">
        <v>0</v>
      </c>
      <c r="R716">
        <v>50.4</v>
      </c>
      <c r="S716" t="s">
        <v>141</v>
      </c>
      <c r="T716">
        <v>3</v>
      </c>
      <c r="U716" t="s">
        <v>142</v>
      </c>
      <c r="V716">
        <v>18</v>
      </c>
      <c r="W716" t="s">
        <v>140</v>
      </c>
      <c r="X716">
        <v>21970</v>
      </c>
      <c r="Y716" t="s">
        <v>1</v>
      </c>
      <c r="Z716" t="s">
        <v>2955</v>
      </c>
      <c r="AA716" t="s">
        <v>151</v>
      </c>
      <c r="AB716" s="12" t="s">
        <v>2328</v>
      </c>
      <c r="AC716" t="s">
        <v>424</v>
      </c>
      <c r="AD716" s="5">
        <v>9.9999999999999998E-17</v>
      </c>
      <c r="AE716" t="s">
        <v>5</v>
      </c>
      <c r="AF716">
        <v>1</v>
      </c>
      <c r="AG716" t="s">
        <v>4</v>
      </c>
      <c r="AH716">
        <v>0</v>
      </c>
    </row>
    <row r="717" spans="1:34" x14ac:dyDescent="0.25">
      <c r="A717" t="str">
        <f t="shared" si="11"/>
        <v>feynman_I_13_4_4426</v>
      </c>
      <c r="B717" t="s">
        <v>96</v>
      </c>
      <c r="C717" t="s">
        <v>143</v>
      </c>
      <c r="D717">
        <v>3600</v>
      </c>
      <c r="E717" t="s">
        <v>144</v>
      </c>
      <c r="F717">
        <v>1000000</v>
      </c>
      <c r="G717" t="s">
        <v>145</v>
      </c>
      <c r="H717">
        <v>4426</v>
      </c>
      <c r="I717" t="s">
        <v>146</v>
      </c>
      <c r="J717">
        <v>1E-3</v>
      </c>
      <c r="K717" t="s">
        <v>3</v>
      </c>
      <c r="L717">
        <v>1</v>
      </c>
      <c r="M717" t="s">
        <v>2</v>
      </c>
      <c r="N717">
        <v>0</v>
      </c>
      <c r="O717" t="s">
        <v>6</v>
      </c>
      <c r="P717">
        <v>13</v>
      </c>
      <c r="Q717" t="s">
        <v>0</v>
      </c>
      <c r="R717">
        <v>80.7</v>
      </c>
      <c r="S717" t="s">
        <v>141</v>
      </c>
      <c r="T717">
        <v>1</v>
      </c>
      <c r="U717" t="s">
        <v>142</v>
      </c>
      <c r="V717">
        <v>10</v>
      </c>
      <c r="W717" t="s">
        <v>140</v>
      </c>
      <c r="X717">
        <v>12116</v>
      </c>
      <c r="Y717" t="s">
        <v>1</v>
      </c>
      <c r="Z717" t="s">
        <v>2392</v>
      </c>
      <c r="AA717" t="s">
        <v>151</v>
      </c>
      <c r="AB717" s="12" t="s">
        <v>2300</v>
      </c>
      <c r="AC717" t="s">
        <v>424</v>
      </c>
      <c r="AD717" s="5">
        <v>9.9999999999999998E-17</v>
      </c>
      <c r="AE717" t="s">
        <v>5</v>
      </c>
      <c r="AF717">
        <v>1</v>
      </c>
      <c r="AG717" t="s">
        <v>4</v>
      </c>
      <c r="AH717">
        <v>0</v>
      </c>
    </row>
    <row r="718" spans="1:34" x14ac:dyDescent="0.25">
      <c r="A718" t="str">
        <f t="shared" si="11"/>
        <v>feynman_test_16_16850</v>
      </c>
      <c r="B718" t="s">
        <v>129</v>
      </c>
      <c r="C718" t="s">
        <v>143</v>
      </c>
      <c r="D718">
        <v>3600</v>
      </c>
      <c r="E718" t="s">
        <v>144</v>
      </c>
      <c r="F718">
        <v>1000000</v>
      </c>
      <c r="G718" t="s">
        <v>145</v>
      </c>
      <c r="H718">
        <v>16850</v>
      </c>
      <c r="I718" t="s">
        <v>146</v>
      </c>
      <c r="J718">
        <v>1E-3</v>
      </c>
      <c r="K718" t="s">
        <v>3</v>
      </c>
      <c r="L718">
        <v>0.99937140000000002</v>
      </c>
      <c r="M718" t="s">
        <v>2</v>
      </c>
      <c r="N718">
        <v>0.71566730000000001</v>
      </c>
      <c r="O718" t="s">
        <v>6</v>
      </c>
      <c r="P718">
        <v>81</v>
      </c>
      <c r="Q718" t="s">
        <v>0</v>
      </c>
      <c r="R718">
        <v>3602.4</v>
      </c>
      <c r="S718" t="s">
        <v>141</v>
      </c>
      <c r="T718">
        <v>6</v>
      </c>
      <c r="U718" t="s">
        <v>142</v>
      </c>
      <c r="V718">
        <v>66</v>
      </c>
      <c r="W718" t="s">
        <v>140</v>
      </c>
      <c r="X718">
        <v>338279</v>
      </c>
      <c r="Y718" t="s">
        <v>1</v>
      </c>
      <c r="Z718" t="s">
        <v>2956</v>
      </c>
      <c r="AA718" t="s">
        <v>151</v>
      </c>
      <c r="AB718" s="12" t="s">
        <v>2957</v>
      </c>
      <c r="AC718" t="s">
        <v>424</v>
      </c>
      <c r="AD718" s="5">
        <v>9.9999999999999998E-17</v>
      </c>
      <c r="AE718" t="s">
        <v>5</v>
      </c>
      <c r="AF718">
        <v>0.99934637999999998</v>
      </c>
      <c r="AG718" t="s">
        <v>4</v>
      </c>
      <c r="AH718">
        <v>0.73063902999999997</v>
      </c>
    </row>
    <row r="719" spans="1:34" x14ac:dyDescent="0.25">
      <c r="A719" t="str">
        <f t="shared" si="11"/>
        <v>feynman_test_15_16850</v>
      </c>
      <c r="B719" t="s">
        <v>86</v>
      </c>
      <c r="C719" t="s">
        <v>143</v>
      </c>
      <c r="D719">
        <v>3600</v>
      </c>
      <c r="E719" t="s">
        <v>144</v>
      </c>
      <c r="F719">
        <v>1000000</v>
      </c>
      <c r="G719" t="s">
        <v>145</v>
      </c>
      <c r="H719">
        <v>16850</v>
      </c>
      <c r="I719" t="s">
        <v>146</v>
      </c>
      <c r="J719">
        <v>1E-3</v>
      </c>
      <c r="K719" t="s">
        <v>3</v>
      </c>
      <c r="L719">
        <v>0.99972220000000001</v>
      </c>
      <c r="M719" t="s">
        <v>2</v>
      </c>
      <c r="N719">
        <v>2.1033E-2</v>
      </c>
      <c r="O719" t="s">
        <v>6</v>
      </c>
      <c r="P719">
        <v>26</v>
      </c>
      <c r="Q719" t="s">
        <v>0</v>
      </c>
      <c r="R719">
        <v>3600.2</v>
      </c>
      <c r="S719" t="s">
        <v>141</v>
      </c>
      <c r="T719">
        <v>9</v>
      </c>
      <c r="U719" t="s">
        <v>142</v>
      </c>
      <c r="V719">
        <v>313</v>
      </c>
      <c r="W719" t="s">
        <v>140</v>
      </c>
      <c r="X719">
        <v>543977</v>
      </c>
      <c r="Y719" t="s">
        <v>1</v>
      </c>
      <c r="Z719" t="s">
        <v>2958</v>
      </c>
      <c r="AA719" t="s">
        <v>151</v>
      </c>
      <c r="AB719" s="12" t="s">
        <v>2959</v>
      </c>
      <c r="AC719" t="s">
        <v>424</v>
      </c>
      <c r="AD719" s="5">
        <v>9.9999999999999998E-17</v>
      </c>
      <c r="AE719" t="s">
        <v>5</v>
      </c>
      <c r="AF719">
        <v>0.99975338999999996</v>
      </c>
      <c r="AG719" t="s">
        <v>4</v>
      </c>
      <c r="AH719">
        <v>1.9845850000000002E-2</v>
      </c>
    </row>
    <row r="720" spans="1:34" x14ac:dyDescent="0.25">
      <c r="A720" t="str">
        <f t="shared" si="11"/>
        <v>strogatz_lv1_4426</v>
      </c>
      <c r="B720" t="s">
        <v>18</v>
      </c>
      <c r="C720" t="s">
        <v>143</v>
      </c>
      <c r="D720">
        <v>3600</v>
      </c>
      <c r="E720" t="s">
        <v>144</v>
      </c>
      <c r="F720">
        <v>1000000</v>
      </c>
      <c r="G720" t="s">
        <v>145</v>
      </c>
      <c r="H720">
        <v>4426</v>
      </c>
      <c r="I720" t="s">
        <v>146</v>
      </c>
      <c r="J720">
        <v>1E-3</v>
      </c>
      <c r="K720" t="s">
        <v>3</v>
      </c>
      <c r="L720">
        <v>1</v>
      </c>
      <c r="M720" t="s">
        <v>2</v>
      </c>
      <c r="N720">
        <v>0</v>
      </c>
      <c r="O720" t="s">
        <v>6</v>
      </c>
      <c r="P720">
        <v>14</v>
      </c>
      <c r="Q720" t="s">
        <v>0</v>
      </c>
      <c r="R720">
        <v>408.2</v>
      </c>
      <c r="S720" t="s">
        <v>141</v>
      </c>
      <c r="T720">
        <v>6</v>
      </c>
      <c r="U720" t="s">
        <v>142</v>
      </c>
      <c r="V720">
        <v>96</v>
      </c>
      <c r="W720" t="s">
        <v>140</v>
      </c>
      <c r="X720">
        <v>164295</v>
      </c>
      <c r="Y720" t="s">
        <v>1</v>
      </c>
      <c r="Z720" t="s">
        <v>2960</v>
      </c>
      <c r="AA720" t="s">
        <v>151</v>
      </c>
      <c r="AB720" s="12" t="s">
        <v>2329</v>
      </c>
      <c r="AC720" t="s">
        <v>424</v>
      </c>
      <c r="AD720" s="5">
        <v>9.9999999999999998E-17</v>
      </c>
      <c r="AE720" t="s">
        <v>5</v>
      </c>
      <c r="AF720">
        <v>1</v>
      </c>
      <c r="AG720" t="s">
        <v>4</v>
      </c>
      <c r="AH720">
        <v>0</v>
      </c>
    </row>
    <row r="721" spans="1:34" x14ac:dyDescent="0.25">
      <c r="A721" t="str">
        <f t="shared" si="11"/>
        <v>feynman_test_3_16850</v>
      </c>
      <c r="B721" t="s">
        <v>75</v>
      </c>
      <c r="C721" t="s">
        <v>143</v>
      </c>
      <c r="D721">
        <v>3600</v>
      </c>
      <c r="E721" t="s">
        <v>144</v>
      </c>
      <c r="F721">
        <v>1000000</v>
      </c>
      <c r="G721" t="s">
        <v>145</v>
      </c>
      <c r="H721">
        <v>16850</v>
      </c>
      <c r="I721" t="s">
        <v>146</v>
      </c>
      <c r="J721">
        <v>1E-3</v>
      </c>
      <c r="K721" t="s">
        <v>3</v>
      </c>
      <c r="L721">
        <v>0.99963559999999996</v>
      </c>
      <c r="M721" t="s">
        <v>2</v>
      </c>
      <c r="N721">
        <v>3.5136000000000001E-2</v>
      </c>
      <c r="O721" t="s">
        <v>6</v>
      </c>
      <c r="P721">
        <v>20</v>
      </c>
      <c r="Q721" t="s">
        <v>0</v>
      </c>
      <c r="R721">
        <v>3600.2</v>
      </c>
      <c r="S721" t="s">
        <v>141</v>
      </c>
      <c r="T721">
        <v>6</v>
      </c>
      <c r="U721" t="s">
        <v>142</v>
      </c>
      <c r="V721">
        <v>298</v>
      </c>
      <c r="W721" t="s">
        <v>140</v>
      </c>
      <c r="X721">
        <v>519866</v>
      </c>
      <c r="Y721" t="s">
        <v>1</v>
      </c>
      <c r="Z721" t="s">
        <v>2961</v>
      </c>
      <c r="AA721" t="s">
        <v>151</v>
      </c>
      <c r="AB721" s="12" t="s">
        <v>2962</v>
      </c>
      <c r="AC721" t="s">
        <v>424</v>
      </c>
      <c r="AD721" s="5">
        <v>9.9999999999999998E-17</v>
      </c>
      <c r="AE721" t="s">
        <v>5</v>
      </c>
      <c r="AF721">
        <v>0.99963665000000002</v>
      </c>
      <c r="AG721" t="s">
        <v>4</v>
      </c>
      <c r="AH721">
        <v>3.5104459999999997E-2</v>
      </c>
    </row>
    <row r="722" spans="1:34" x14ac:dyDescent="0.25">
      <c r="A722" t="str">
        <f t="shared" si="11"/>
        <v>feynman_III_12_43_29910</v>
      </c>
      <c r="B722" t="s">
        <v>22</v>
      </c>
      <c r="C722" t="s">
        <v>143</v>
      </c>
      <c r="D722">
        <v>3600</v>
      </c>
      <c r="E722" t="s">
        <v>144</v>
      </c>
      <c r="F722">
        <v>1000000</v>
      </c>
      <c r="G722" t="s">
        <v>145</v>
      </c>
      <c r="H722">
        <v>29910</v>
      </c>
      <c r="I722" t="s">
        <v>146</v>
      </c>
      <c r="J722">
        <v>1E-3</v>
      </c>
      <c r="K722" t="s">
        <v>3</v>
      </c>
      <c r="L722">
        <v>1</v>
      </c>
      <c r="M722" t="s">
        <v>2</v>
      </c>
      <c r="N722">
        <v>0</v>
      </c>
      <c r="O722" t="s">
        <v>6</v>
      </c>
      <c r="P722">
        <v>4</v>
      </c>
      <c r="Q722" t="s">
        <v>0</v>
      </c>
      <c r="R722">
        <v>3.1</v>
      </c>
      <c r="S722" t="s">
        <v>141</v>
      </c>
      <c r="T722">
        <v>1</v>
      </c>
      <c r="U722" t="s">
        <v>142</v>
      </c>
      <c r="V722">
        <v>2</v>
      </c>
      <c r="W722" t="s">
        <v>140</v>
      </c>
      <c r="X722">
        <v>674</v>
      </c>
      <c r="Y722" t="s">
        <v>1</v>
      </c>
      <c r="Z722" t="s">
        <v>2336</v>
      </c>
      <c r="AA722" t="s">
        <v>151</v>
      </c>
      <c r="AB722" s="12" t="s">
        <v>2337</v>
      </c>
      <c r="AC722" t="s">
        <v>424</v>
      </c>
      <c r="AD722" s="5">
        <v>9.9999999999999998E-17</v>
      </c>
      <c r="AE722" t="s">
        <v>5</v>
      </c>
      <c r="AF722">
        <v>1</v>
      </c>
      <c r="AG722" t="s">
        <v>4</v>
      </c>
      <c r="AH722">
        <v>2.9999999999999997E-8</v>
      </c>
    </row>
    <row r="723" spans="1:34" x14ac:dyDescent="0.25">
      <c r="A723" t="str">
        <f t="shared" si="11"/>
        <v>feynman_I_43_31_29910</v>
      </c>
      <c r="B723" t="s">
        <v>61</v>
      </c>
      <c r="C723" t="s">
        <v>143</v>
      </c>
      <c r="D723">
        <v>3600</v>
      </c>
      <c r="E723" t="s">
        <v>144</v>
      </c>
      <c r="F723">
        <v>1000000</v>
      </c>
      <c r="G723" t="s">
        <v>145</v>
      </c>
      <c r="H723">
        <v>29910</v>
      </c>
      <c r="I723" t="s">
        <v>146</v>
      </c>
      <c r="J723">
        <v>1E-3</v>
      </c>
      <c r="K723" t="s">
        <v>3</v>
      </c>
      <c r="L723">
        <v>1</v>
      </c>
      <c r="M723" t="s">
        <v>2</v>
      </c>
      <c r="N723">
        <v>0</v>
      </c>
      <c r="O723" t="s">
        <v>6</v>
      </c>
      <c r="P723">
        <v>4</v>
      </c>
      <c r="Q723" t="s">
        <v>0</v>
      </c>
      <c r="R723">
        <v>5.2</v>
      </c>
      <c r="S723" t="s">
        <v>141</v>
      </c>
      <c r="T723">
        <v>1</v>
      </c>
      <c r="U723" t="s">
        <v>142</v>
      </c>
      <c r="V723">
        <v>3</v>
      </c>
      <c r="W723" t="s">
        <v>140</v>
      </c>
      <c r="X723">
        <v>1133</v>
      </c>
      <c r="Y723" t="s">
        <v>1</v>
      </c>
      <c r="Z723" t="s">
        <v>2341</v>
      </c>
      <c r="AA723" t="s">
        <v>151</v>
      </c>
      <c r="AB723" s="12" t="s">
        <v>409</v>
      </c>
      <c r="AC723" t="s">
        <v>424</v>
      </c>
      <c r="AD723" s="5">
        <v>9.9999999999999998E-17</v>
      </c>
      <c r="AE723" t="s">
        <v>5</v>
      </c>
      <c r="AF723">
        <v>1</v>
      </c>
      <c r="AG723" t="s">
        <v>4</v>
      </c>
      <c r="AH723">
        <v>0</v>
      </c>
    </row>
    <row r="724" spans="1:34" x14ac:dyDescent="0.25">
      <c r="A724" t="str">
        <f t="shared" si="11"/>
        <v>feynman_II_38_14_29910</v>
      </c>
      <c r="B724" t="s">
        <v>29</v>
      </c>
      <c r="C724" t="s">
        <v>143</v>
      </c>
      <c r="D724">
        <v>3600</v>
      </c>
      <c r="E724" t="s">
        <v>144</v>
      </c>
      <c r="F724">
        <v>1000000</v>
      </c>
      <c r="G724" t="s">
        <v>145</v>
      </c>
      <c r="H724">
        <v>29910</v>
      </c>
      <c r="I724" t="s">
        <v>146</v>
      </c>
      <c r="J724">
        <v>1E-3</v>
      </c>
      <c r="K724" t="s">
        <v>3</v>
      </c>
      <c r="L724">
        <v>1</v>
      </c>
      <c r="M724" t="s">
        <v>2</v>
      </c>
      <c r="N724">
        <v>0</v>
      </c>
      <c r="O724" t="s">
        <v>6</v>
      </c>
      <c r="P724">
        <v>10</v>
      </c>
      <c r="Q724" t="s">
        <v>0</v>
      </c>
      <c r="R724">
        <v>7.3</v>
      </c>
      <c r="S724" t="s">
        <v>141</v>
      </c>
      <c r="T724">
        <v>1</v>
      </c>
      <c r="U724" t="s">
        <v>142</v>
      </c>
      <c r="V724">
        <v>3</v>
      </c>
      <c r="W724" t="s">
        <v>140</v>
      </c>
      <c r="X724">
        <v>1506</v>
      </c>
      <c r="Y724" t="s">
        <v>1</v>
      </c>
      <c r="Z724" t="s">
        <v>157</v>
      </c>
      <c r="AA724" t="s">
        <v>151</v>
      </c>
      <c r="AB724" s="12" t="s">
        <v>3432</v>
      </c>
      <c r="AC724" t="s">
        <v>424</v>
      </c>
      <c r="AD724" s="5">
        <v>9.9999999999999998E-17</v>
      </c>
      <c r="AE724" t="s">
        <v>5</v>
      </c>
      <c r="AF724">
        <v>1</v>
      </c>
      <c r="AG724" t="s">
        <v>4</v>
      </c>
      <c r="AH724">
        <v>0</v>
      </c>
    </row>
    <row r="725" spans="1:34" x14ac:dyDescent="0.25">
      <c r="A725" t="str">
        <f t="shared" si="11"/>
        <v>feynman_I_12_4_29910</v>
      </c>
      <c r="B725" t="s">
        <v>72</v>
      </c>
      <c r="C725" t="s">
        <v>143</v>
      </c>
      <c r="D725">
        <v>3600</v>
      </c>
      <c r="E725" t="s">
        <v>144</v>
      </c>
      <c r="F725">
        <v>1000000</v>
      </c>
      <c r="G725" t="s">
        <v>145</v>
      </c>
      <c r="H725">
        <v>29910</v>
      </c>
      <c r="I725" t="s">
        <v>146</v>
      </c>
      <c r="J725">
        <v>1E-3</v>
      </c>
      <c r="K725" t="s">
        <v>3</v>
      </c>
      <c r="L725">
        <v>1</v>
      </c>
      <c r="M725" t="s">
        <v>2</v>
      </c>
      <c r="N725">
        <v>0</v>
      </c>
      <c r="O725" t="s">
        <v>6</v>
      </c>
      <c r="P725">
        <v>9</v>
      </c>
      <c r="Q725" t="s">
        <v>0</v>
      </c>
      <c r="R725">
        <v>17.8</v>
      </c>
      <c r="S725" t="s">
        <v>141</v>
      </c>
      <c r="T725">
        <v>1</v>
      </c>
      <c r="U725" t="s">
        <v>142</v>
      </c>
      <c r="V725">
        <v>4</v>
      </c>
      <c r="W725" t="s">
        <v>140</v>
      </c>
      <c r="X725">
        <v>3356</v>
      </c>
      <c r="Y725" t="s">
        <v>1</v>
      </c>
      <c r="Z725" t="s">
        <v>2359</v>
      </c>
      <c r="AA725" t="s">
        <v>151</v>
      </c>
      <c r="AB725" s="12" t="s">
        <v>2360</v>
      </c>
      <c r="AC725" t="s">
        <v>424</v>
      </c>
      <c r="AD725" s="5">
        <v>9.9999999999999998E-17</v>
      </c>
      <c r="AE725" t="s">
        <v>5</v>
      </c>
      <c r="AF725">
        <v>1</v>
      </c>
      <c r="AG725" t="s">
        <v>4</v>
      </c>
      <c r="AH725">
        <v>0</v>
      </c>
    </row>
    <row r="726" spans="1:34" x14ac:dyDescent="0.25">
      <c r="A726" t="str">
        <f t="shared" si="11"/>
        <v>feynman_I_27_6_29910</v>
      </c>
      <c r="B726" t="s">
        <v>49</v>
      </c>
      <c r="C726" t="s">
        <v>143</v>
      </c>
      <c r="D726">
        <v>3600</v>
      </c>
      <c r="E726" t="s">
        <v>144</v>
      </c>
      <c r="F726">
        <v>1000000</v>
      </c>
      <c r="G726" t="s">
        <v>145</v>
      </c>
      <c r="H726">
        <v>29910</v>
      </c>
      <c r="I726" t="s">
        <v>146</v>
      </c>
      <c r="J726">
        <v>1E-3</v>
      </c>
      <c r="K726" t="s">
        <v>3</v>
      </c>
      <c r="L726">
        <v>1</v>
      </c>
      <c r="M726" t="s">
        <v>2</v>
      </c>
      <c r="N726">
        <v>0</v>
      </c>
      <c r="O726" t="s">
        <v>6</v>
      </c>
      <c r="P726">
        <v>11</v>
      </c>
      <c r="Q726" t="s">
        <v>0</v>
      </c>
      <c r="R726">
        <v>24.5</v>
      </c>
      <c r="S726" t="s">
        <v>141</v>
      </c>
      <c r="T726">
        <v>1</v>
      </c>
      <c r="U726" t="s">
        <v>142</v>
      </c>
      <c r="V726">
        <v>5</v>
      </c>
      <c r="W726" t="s">
        <v>140</v>
      </c>
      <c r="X726">
        <v>4505</v>
      </c>
      <c r="Y726" t="s">
        <v>1</v>
      </c>
      <c r="Z726" t="s">
        <v>2368</v>
      </c>
      <c r="AA726" t="s">
        <v>151</v>
      </c>
      <c r="AB726" s="12" t="s">
        <v>2292</v>
      </c>
      <c r="AC726" t="s">
        <v>424</v>
      </c>
      <c r="AD726" s="5">
        <v>9.9999999999999998E-17</v>
      </c>
      <c r="AE726" t="s">
        <v>5</v>
      </c>
      <c r="AF726">
        <v>1</v>
      </c>
      <c r="AG726" t="s">
        <v>4</v>
      </c>
      <c r="AH726">
        <v>0</v>
      </c>
    </row>
    <row r="727" spans="1:34" x14ac:dyDescent="0.25">
      <c r="A727" t="str">
        <f t="shared" si="11"/>
        <v>feynman_II_11_27_29910</v>
      </c>
      <c r="B727" t="s">
        <v>101</v>
      </c>
      <c r="C727" t="s">
        <v>143</v>
      </c>
      <c r="D727">
        <v>3600</v>
      </c>
      <c r="E727" t="s">
        <v>144</v>
      </c>
      <c r="F727">
        <v>1000000</v>
      </c>
      <c r="G727" t="s">
        <v>145</v>
      </c>
      <c r="H727">
        <v>29910</v>
      </c>
      <c r="I727" t="s">
        <v>146</v>
      </c>
      <c r="J727">
        <v>1E-3</v>
      </c>
      <c r="K727" t="s">
        <v>3</v>
      </c>
      <c r="L727">
        <v>0.99990349999999995</v>
      </c>
      <c r="M727" t="s">
        <v>2</v>
      </c>
      <c r="N727">
        <v>6.8872999999999998E-3</v>
      </c>
      <c r="O727" t="s">
        <v>6</v>
      </c>
      <c r="P727">
        <v>18</v>
      </c>
      <c r="Q727" t="s">
        <v>0</v>
      </c>
      <c r="R727">
        <v>3600.6</v>
      </c>
      <c r="S727" t="s">
        <v>141</v>
      </c>
      <c r="T727">
        <v>4</v>
      </c>
      <c r="U727" t="s">
        <v>142</v>
      </c>
      <c r="V727">
        <v>340</v>
      </c>
      <c r="W727" t="s">
        <v>140</v>
      </c>
      <c r="X727">
        <v>583400</v>
      </c>
      <c r="Y727" t="s">
        <v>1</v>
      </c>
      <c r="Z727" t="s">
        <v>2963</v>
      </c>
      <c r="AA727" t="s">
        <v>151</v>
      </c>
      <c r="AB727" s="12" t="s">
        <v>2964</v>
      </c>
      <c r="AC727" t="s">
        <v>424</v>
      </c>
      <c r="AD727" s="5">
        <v>9.9999999999999998E-17</v>
      </c>
      <c r="AE727" t="s">
        <v>5</v>
      </c>
      <c r="AF727">
        <v>0.99990802000000001</v>
      </c>
      <c r="AG727" t="s">
        <v>4</v>
      </c>
      <c r="AH727">
        <v>6.69492E-3</v>
      </c>
    </row>
    <row r="728" spans="1:34" x14ac:dyDescent="0.25">
      <c r="A728" t="str">
        <f t="shared" si="11"/>
        <v>feynman_II_11_3_29910</v>
      </c>
      <c r="B728" t="s">
        <v>115</v>
      </c>
      <c r="C728" t="s">
        <v>143</v>
      </c>
      <c r="D728">
        <v>3600</v>
      </c>
      <c r="E728" t="s">
        <v>144</v>
      </c>
      <c r="F728">
        <v>1000000</v>
      </c>
      <c r="G728" t="s">
        <v>145</v>
      </c>
      <c r="H728">
        <v>29910</v>
      </c>
      <c r="I728" t="s">
        <v>146</v>
      </c>
      <c r="J728">
        <v>1E-3</v>
      </c>
      <c r="K728" t="s">
        <v>3</v>
      </c>
      <c r="L728">
        <v>1</v>
      </c>
      <c r="M728" t="s">
        <v>2</v>
      </c>
      <c r="N728">
        <v>0</v>
      </c>
      <c r="O728" t="s">
        <v>6</v>
      </c>
      <c r="P728">
        <v>18</v>
      </c>
      <c r="Q728" t="s">
        <v>0</v>
      </c>
      <c r="R728">
        <v>772.1</v>
      </c>
      <c r="S728" t="s">
        <v>141</v>
      </c>
      <c r="T728">
        <v>4</v>
      </c>
      <c r="U728" t="s">
        <v>142</v>
      </c>
      <c r="V728">
        <v>57</v>
      </c>
      <c r="W728" t="s">
        <v>140</v>
      </c>
      <c r="X728">
        <v>109154</v>
      </c>
      <c r="Y728" t="s">
        <v>1</v>
      </c>
      <c r="Z728" t="s">
        <v>2400</v>
      </c>
      <c r="AA728" t="s">
        <v>151</v>
      </c>
      <c r="AB728" s="12" t="s">
        <v>2304</v>
      </c>
      <c r="AC728" t="s">
        <v>424</v>
      </c>
      <c r="AD728" s="5">
        <v>9.9999999999999998E-17</v>
      </c>
      <c r="AE728" t="s">
        <v>5</v>
      </c>
      <c r="AF728">
        <v>1</v>
      </c>
      <c r="AG728" t="s">
        <v>4</v>
      </c>
      <c r="AH728">
        <v>0</v>
      </c>
    </row>
    <row r="729" spans="1:34" x14ac:dyDescent="0.25">
      <c r="A729" t="str">
        <f t="shared" si="11"/>
        <v>feynman_I_34_14_16850</v>
      </c>
      <c r="B729" t="s">
        <v>40</v>
      </c>
      <c r="C729" t="s">
        <v>143</v>
      </c>
      <c r="D729">
        <v>3600</v>
      </c>
      <c r="E729" t="s">
        <v>144</v>
      </c>
      <c r="F729">
        <v>1000000</v>
      </c>
      <c r="G729" t="s">
        <v>145</v>
      </c>
      <c r="H729">
        <v>16850</v>
      </c>
      <c r="I729" t="s">
        <v>146</v>
      </c>
      <c r="J729">
        <v>1E-3</v>
      </c>
      <c r="K729" t="s">
        <v>3</v>
      </c>
      <c r="L729">
        <v>0.99999340000000003</v>
      </c>
      <c r="M729" t="s">
        <v>2</v>
      </c>
      <c r="N729">
        <v>4.1462000000000001E-3</v>
      </c>
      <c r="O729" t="s">
        <v>6</v>
      </c>
      <c r="P729">
        <v>15</v>
      </c>
      <c r="Q729" t="s">
        <v>0</v>
      </c>
      <c r="R729">
        <v>3600.2</v>
      </c>
      <c r="S729" t="s">
        <v>141</v>
      </c>
      <c r="T729">
        <v>6</v>
      </c>
      <c r="U729" t="s">
        <v>142</v>
      </c>
      <c r="V729">
        <v>466</v>
      </c>
      <c r="W729" t="s">
        <v>140</v>
      </c>
      <c r="X729">
        <v>575293</v>
      </c>
      <c r="Y729" t="s">
        <v>1</v>
      </c>
      <c r="Z729" t="s">
        <v>2965</v>
      </c>
      <c r="AA729" t="s">
        <v>151</v>
      </c>
      <c r="AB729" s="12" t="s">
        <v>3468</v>
      </c>
      <c r="AC729" t="s">
        <v>424</v>
      </c>
      <c r="AD729" s="5">
        <v>9.9999999999999998E-17</v>
      </c>
      <c r="AE729" t="s">
        <v>5</v>
      </c>
      <c r="AF729">
        <v>0.99999369000000005</v>
      </c>
      <c r="AG729" t="s">
        <v>4</v>
      </c>
      <c r="AH729">
        <v>4.0756100000000003E-3</v>
      </c>
    </row>
    <row r="730" spans="1:34" x14ac:dyDescent="0.25">
      <c r="A730" t="str">
        <f t="shared" si="11"/>
        <v>strogatz_shearflow2_29910</v>
      </c>
      <c r="B730" t="s">
        <v>9</v>
      </c>
      <c r="C730" t="s">
        <v>143</v>
      </c>
      <c r="D730">
        <v>3600</v>
      </c>
      <c r="E730" t="s">
        <v>144</v>
      </c>
      <c r="F730">
        <v>1000000</v>
      </c>
      <c r="G730" t="s">
        <v>145</v>
      </c>
      <c r="H730">
        <v>29910</v>
      </c>
      <c r="I730" t="s">
        <v>146</v>
      </c>
      <c r="J730">
        <v>1E-3</v>
      </c>
      <c r="K730" t="s">
        <v>3</v>
      </c>
      <c r="L730">
        <v>1</v>
      </c>
      <c r="M730" t="s">
        <v>2</v>
      </c>
      <c r="N730">
        <v>0</v>
      </c>
      <c r="O730" t="s">
        <v>6</v>
      </c>
      <c r="P730">
        <v>11</v>
      </c>
      <c r="Q730" t="s">
        <v>0</v>
      </c>
      <c r="R730">
        <v>799.7</v>
      </c>
      <c r="S730" t="s">
        <v>141</v>
      </c>
      <c r="T730">
        <v>9</v>
      </c>
      <c r="U730" t="s">
        <v>142</v>
      </c>
      <c r="V730">
        <v>231</v>
      </c>
      <c r="W730" t="s">
        <v>140</v>
      </c>
      <c r="X730">
        <v>347306</v>
      </c>
      <c r="Y730" t="s">
        <v>1</v>
      </c>
      <c r="Z730" t="s">
        <v>2401</v>
      </c>
      <c r="AA730" t="s">
        <v>151</v>
      </c>
      <c r="AB730" s="12" t="s">
        <v>2305</v>
      </c>
      <c r="AC730" t="s">
        <v>424</v>
      </c>
      <c r="AD730" s="5">
        <v>9.9999999999999998E-17</v>
      </c>
      <c r="AE730" t="s">
        <v>5</v>
      </c>
      <c r="AF730">
        <v>1</v>
      </c>
      <c r="AG730" t="s">
        <v>4</v>
      </c>
      <c r="AH730">
        <v>0</v>
      </c>
    </row>
    <row r="731" spans="1:34" x14ac:dyDescent="0.25">
      <c r="A731" t="str">
        <f t="shared" si="11"/>
        <v>feynman_III_8_54_4426</v>
      </c>
      <c r="B731" t="s">
        <v>63</v>
      </c>
      <c r="C731" t="s">
        <v>143</v>
      </c>
      <c r="D731">
        <v>3600</v>
      </c>
      <c r="E731" t="s">
        <v>144</v>
      </c>
      <c r="F731">
        <v>1000000</v>
      </c>
      <c r="G731" t="s">
        <v>145</v>
      </c>
      <c r="H731">
        <v>4426</v>
      </c>
      <c r="I731" t="s">
        <v>146</v>
      </c>
      <c r="J731">
        <v>1E-3</v>
      </c>
      <c r="K731" t="s">
        <v>3</v>
      </c>
      <c r="L731">
        <v>0.96454620000000002</v>
      </c>
      <c r="M731" t="s">
        <v>2</v>
      </c>
      <c r="N731">
        <v>6.6541100000000006E-2</v>
      </c>
      <c r="O731" t="s">
        <v>6</v>
      </c>
      <c r="P731">
        <v>83</v>
      </c>
      <c r="Q731" t="s">
        <v>0</v>
      </c>
      <c r="R731">
        <v>3603.7</v>
      </c>
      <c r="S731" t="s">
        <v>141</v>
      </c>
      <c r="T731">
        <v>7</v>
      </c>
      <c r="U731" t="s">
        <v>142</v>
      </c>
      <c r="V731">
        <v>101</v>
      </c>
      <c r="W731" t="s">
        <v>140</v>
      </c>
      <c r="X731">
        <v>394474</v>
      </c>
      <c r="Y731" t="s">
        <v>1</v>
      </c>
      <c r="Z731" t="s">
        <v>2966</v>
      </c>
      <c r="AA731" t="s">
        <v>151</v>
      </c>
      <c r="AB731" s="12" t="s">
        <v>2967</v>
      </c>
      <c r="AC731" t="s">
        <v>424</v>
      </c>
      <c r="AD731" s="5">
        <v>9.9999999999999998E-17</v>
      </c>
      <c r="AE731" t="s">
        <v>5</v>
      </c>
      <c r="AF731">
        <v>0.96475710000000003</v>
      </c>
      <c r="AG731" t="s">
        <v>4</v>
      </c>
      <c r="AH731">
        <v>6.6380529999999993E-2</v>
      </c>
    </row>
    <row r="732" spans="1:34" x14ac:dyDescent="0.25">
      <c r="A732" t="str">
        <f t="shared" si="11"/>
        <v>strogatz_bacres1_29910</v>
      </c>
      <c r="B732" t="s">
        <v>15</v>
      </c>
      <c r="C732" t="s">
        <v>143</v>
      </c>
      <c r="D732">
        <v>3600</v>
      </c>
      <c r="E732" t="s">
        <v>144</v>
      </c>
      <c r="F732">
        <v>1000000</v>
      </c>
      <c r="G732" t="s">
        <v>145</v>
      </c>
      <c r="H732">
        <v>29910</v>
      </c>
      <c r="I732" t="s">
        <v>146</v>
      </c>
      <c r="J732">
        <v>1E-3</v>
      </c>
      <c r="K732" t="s">
        <v>3</v>
      </c>
      <c r="L732">
        <v>1</v>
      </c>
      <c r="M732" t="s">
        <v>2</v>
      </c>
      <c r="N732">
        <v>0</v>
      </c>
      <c r="O732" t="s">
        <v>6</v>
      </c>
      <c r="P732">
        <v>17</v>
      </c>
      <c r="Q732" t="s">
        <v>0</v>
      </c>
      <c r="R732">
        <v>178.7</v>
      </c>
      <c r="S732" t="s">
        <v>141</v>
      </c>
      <c r="T732">
        <v>3</v>
      </c>
      <c r="U732" t="s">
        <v>142</v>
      </c>
      <c r="V732">
        <v>118</v>
      </c>
      <c r="W732" t="s">
        <v>140</v>
      </c>
      <c r="X732">
        <v>97933</v>
      </c>
      <c r="Y732" t="s">
        <v>1</v>
      </c>
      <c r="Z732" t="s">
        <v>2509</v>
      </c>
      <c r="AA732" t="s">
        <v>151</v>
      </c>
      <c r="AB732" s="12" t="s">
        <v>3446</v>
      </c>
      <c r="AC732" t="s">
        <v>424</v>
      </c>
      <c r="AD732" s="5">
        <v>9.9999999999999998E-17</v>
      </c>
      <c r="AE732" t="s">
        <v>5</v>
      </c>
      <c r="AF732">
        <v>1</v>
      </c>
      <c r="AG732" t="s">
        <v>4</v>
      </c>
      <c r="AH732">
        <v>0</v>
      </c>
    </row>
    <row r="733" spans="1:34" x14ac:dyDescent="0.25">
      <c r="A733" t="str">
        <f t="shared" si="11"/>
        <v>strogatz_shearflow1_16850</v>
      </c>
      <c r="B733" t="s">
        <v>12</v>
      </c>
      <c r="C733" t="s">
        <v>143</v>
      </c>
      <c r="D733">
        <v>3600</v>
      </c>
      <c r="E733" t="s">
        <v>144</v>
      </c>
      <c r="F733">
        <v>1000000</v>
      </c>
      <c r="G733" t="s">
        <v>145</v>
      </c>
      <c r="H733">
        <v>16850</v>
      </c>
      <c r="I733" t="s">
        <v>146</v>
      </c>
      <c r="J733">
        <v>1E-3</v>
      </c>
      <c r="K733" t="s">
        <v>3</v>
      </c>
      <c r="L733">
        <v>0.97839900000000002</v>
      </c>
      <c r="M733" t="s">
        <v>2</v>
      </c>
      <c r="N733">
        <v>9.6317299999999995E-2</v>
      </c>
      <c r="O733" t="s">
        <v>6</v>
      </c>
      <c r="P733">
        <v>22</v>
      </c>
      <c r="Q733" t="s">
        <v>0</v>
      </c>
      <c r="R733">
        <v>2127.1</v>
      </c>
      <c r="S733" t="s">
        <v>141</v>
      </c>
      <c r="T733">
        <v>7</v>
      </c>
      <c r="U733" t="s">
        <v>142</v>
      </c>
      <c r="V733">
        <v>981</v>
      </c>
      <c r="W733" t="s">
        <v>140</v>
      </c>
      <c r="X733">
        <v>1000468</v>
      </c>
      <c r="Y733" t="s">
        <v>1</v>
      </c>
      <c r="Z733" t="s">
        <v>2968</v>
      </c>
      <c r="AA733" t="s">
        <v>151</v>
      </c>
      <c r="AB733" s="12" t="s">
        <v>2969</v>
      </c>
      <c r="AC733" t="s">
        <v>424</v>
      </c>
      <c r="AD733" s="5">
        <v>9.9999999999999998E-17</v>
      </c>
      <c r="AE733" t="s">
        <v>5</v>
      </c>
      <c r="AF733">
        <v>0.94580633999999997</v>
      </c>
      <c r="AG733" t="s">
        <v>4</v>
      </c>
      <c r="AH733">
        <v>8.6526210000000006E-2</v>
      </c>
    </row>
    <row r="734" spans="1:34" x14ac:dyDescent="0.25">
      <c r="A734" t="str">
        <f t="shared" si="11"/>
        <v>feynman_test_9_29910</v>
      </c>
      <c r="B734" t="s">
        <v>125</v>
      </c>
      <c r="C734" t="s">
        <v>143</v>
      </c>
      <c r="D734">
        <v>3600</v>
      </c>
      <c r="E734" t="s">
        <v>144</v>
      </c>
      <c r="F734">
        <v>1000000</v>
      </c>
      <c r="G734" t="s">
        <v>145</v>
      </c>
      <c r="H734">
        <v>29910</v>
      </c>
      <c r="I734" t="s">
        <v>146</v>
      </c>
      <c r="J734">
        <v>1E-3</v>
      </c>
      <c r="K734" t="s">
        <v>3</v>
      </c>
      <c r="L734">
        <v>0.99994039999999995</v>
      </c>
      <c r="M734" t="s">
        <v>2</v>
      </c>
      <c r="N734">
        <v>52.490695100000003</v>
      </c>
      <c r="O734" t="s">
        <v>6</v>
      </c>
      <c r="P734">
        <v>133</v>
      </c>
      <c r="Q734" t="s">
        <v>0</v>
      </c>
      <c r="R734">
        <v>3601.3</v>
      </c>
      <c r="S734" t="s">
        <v>141</v>
      </c>
      <c r="T734">
        <v>2</v>
      </c>
      <c r="U734" t="s">
        <v>142</v>
      </c>
      <c r="V734">
        <v>43</v>
      </c>
      <c r="W734" t="s">
        <v>140</v>
      </c>
      <c r="X734">
        <v>301053</v>
      </c>
      <c r="Y734" t="s">
        <v>1</v>
      </c>
      <c r="Z734" t="s">
        <v>2970</v>
      </c>
      <c r="AA734" t="s">
        <v>151</v>
      </c>
      <c r="AB734" s="12" t="s">
        <v>2971</v>
      </c>
      <c r="AC734" t="s">
        <v>424</v>
      </c>
      <c r="AD734" s="5">
        <v>9.9999999999999998E-17</v>
      </c>
      <c r="AE734" t="s">
        <v>5</v>
      </c>
      <c r="AF734">
        <v>0.99994161000000004</v>
      </c>
      <c r="AG734" t="s">
        <v>4</v>
      </c>
      <c r="AH734">
        <v>52.737885499999997</v>
      </c>
    </row>
    <row r="735" spans="1:34" x14ac:dyDescent="0.25">
      <c r="A735" t="str">
        <f t="shared" si="11"/>
        <v>feynman_I_12_1_4426</v>
      </c>
      <c r="B735" t="s">
        <v>26</v>
      </c>
      <c r="C735" t="s">
        <v>143</v>
      </c>
      <c r="D735">
        <v>3600</v>
      </c>
      <c r="E735" t="s">
        <v>144</v>
      </c>
      <c r="F735">
        <v>1000000</v>
      </c>
      <c r="G735" t="s">
        <v>145</v>
      </c>
      <c r="H735">
        <v>4426</v>
      </c>
      <c r="I735" t="s">
        <v>146</v>
      </c>
      <c r="J735">
        <v>1E-3</v>
      </c>
      <c r="K735" t="s">
        <v>3</v>
      </c>
      <c r="L735">
        <v>1</v>
      </c>
      <c r="M735" t="s">
        <v>2</v>
      </c>
      <c r="N735">
        <v>0</v>
      </c>
      <c r="O735" t="s">
        <v>6</v>
      </c>
      <c r="P735">
        <v>3</v>
      </c>
      <c r="Q735" t="s">
        <v>0</v>
      </c>
      <c r="R735">
        <v>2.2999999999999998</v>
      </c>
      <c r="S735" t="s">
        <v>141</v>
      </c>
      <c r="T735">
        <v>1</v>
      </c>
      <c r="U735" t="s">
        <v>142</v>
      </c>
      <c r="V735">
        <v>2</v>
      </c>
      <c r="W735" t="s">
        <v>140</v>
      </c>
      <c r="X735">
        <v>519</v>
      </c>
      <c r="Y735" t="s">
        <v>1</v>
      </c>
      <c r="Z735" t="s">
        <v>2335</v>
      </c>
      <c r="AA735" t="s">
        <v>151</v>
      </c>
      <c r="AB735" s="12" t="s">
        <v>405</v>
      </c>
      <c r="AC735" t="s">
        <v>424</v>
      </c>
      <c r="AD735" s="5">
        <v>9.9999999999999998E-17</v>
      </c>
      <c r="AE735" t="s">
        <v>5</v>
      </c>
      <c r="AF735">
        <v>1</v>
      </c>
      <c r="AG735" t="s">
        <v>4</v>
      </c>
      <c r="AH735">
        <v>0</v>
      </c>
    </row>
    <row r="736" spans="1:34" x14ac:dyDescent="0.25">
      <c r="A736" t="str">
        <f t="shared" si="11"/>
        <v>feynman_II_3_24_4426</v>
      </c>
      <c r="B736" t="s">
        <v>35</v>
      </c>
      <c r="C736" t="s">
        <v>143</v>
      </c>
      <c r="D736">
        <v>3600</v>
      </c>
      <c r="E736" t="s">
        <v>144</v>
      </c>
      <c r="F736">
        <v>1000000</v>
      </c>
      <c r="G736" t="s">
        <v>145</v>
      </c>
      <c r="H736">
        <v>4426</v>
      </c>
      <c r="I736" t="s">
        <v>146</v>
      </c>
      <c r="J736">
        <v>1E-3</v>
      </c>
      <c r="K736" t="s">
        <v>3</v>
      </c>
      <c r="L736">
        <v>1</v>
      </c>
      <c r="M736" t="s">
        <v>2</v>
      </c>
      <c r="N736">
        <v>0</v>
      </c>
      <c r="O736" t="s">
        <v>6</v>
      </c>
      <c r="P736">
        <v>6</v>
      </c>
      <c r="Q736" t="s">
        <v>0</v>
      </c>
      <c r="R736">
        <v>8.1999999999999993</v>
      </c>
      <c r="S736" t="s">
        <v>141</v>
      </c>
      <c r="T736">
        <v>1</v>
      </c>
      <c r="U736" t="s">
        <v>142</v>
      </c>
      <c r="V736">
        <v>3</v>
      </c>
      <c r="W736" t="s">
        <v>140</v>
      </c>
      <c r="X736">
        <v>1659</v>
      </c>
      <c r="Y736" t="s">
        <v>1</v>
      </c>
      <c r="Z736" t="s">
        <v>2344</v>
      </c>
      <c r="AA736" t="s">
        <v>151</v>
      </c>
      <c r="AB736" s="12" t="s">
        <v>2345</v>
      </c>
      <c r="AC736" t="s">
        <v>424</v>
      </c>
      <c r="AD736" s="5">
        <v>9.9999999999999998E-17</v>
      </c>
      <c r="AE736" t="s">
        <v>5</v>
      </c>
      <c r="AF736">
        <v>1</v>
      </c>
      <c r="AG736" t="s">
        <v>4</v>
      </c>
      <c r="AH736">
        <v>0</v>
      </c>
    </row>
    <row r="737" spans="1:34" x14ac:dyDescent="0.25">
      <c r="A737" t="str">
        <f t="shared" si="11"/>
        <v>feynman_II_38_3_4426</v>
      </c>
      <c r="B737" t="s">
        <v>90</v>
      </c>
      <c r="C737" t="s">
        <v>143</v>
      </c>
      <c r="D737">
        <v>3600</v>
      </c>
      <c r="E737" t="s">
        <v>144</v>
      </c>
      <c r="F737">
        <v>1000000</v>
      </c>
      <c r="G737" t="s">
        <v>145</v>
      </c>
      <c r="H737">
        <v>4426</v>
      </c>
      <c r="I737" t="s">
        <v>146</v>
      </c>
      <c r="J737">
        <v>1E-3</v>
      </c>
      <c r="K737" t="s">
        <v>3</v>
      </c>
      <c r="L737">
        <v>1</v>
      </c>
      <c r="M737" t="s">
        <v>2</v>
      </c>
      <c r="N737">
        <v>0</v>
      </c>
      <c r="O737" t="s">
        <v>6</v>
      </c>
      <c r="P737">
        <v>7</v>
      </c>
      <c r="Q737" t="s">
        <v>0</v>
      </c>
      <c r="R737">
        <v>12.6</v>
      </c>
      <c r="S737" t="s">
        <v>141</v>
      </c>
      <c r="T737">
        <v>1</v>
      </c>
      <c r="U737" t="s">
        <v>142</v>
      </c>
      <c r="V737">
        <v>4</v>
      </c>
      <c r="W737" t="s">
        <v>140</v>
      </c>
      <c r="X737">
        <v>2582</v>
      </c>
      <c r="Y737" t="s">
        <v>1</v>
      </c>
      <c r="Z737" t="s">
        <v>495</v>
      </c>
      <c r="AA737" t="s">
        <v>151</v>
      </c>
      <c r="AB737" s="12" t="s">
        <v>413</v>
      </c>
      <c r="AC737" t="s">
        <v>424</v>
      </c>
      <c r="AD737" s="5">
        <v>9.9999999999999998E-17</v>
      </c>
      <c r="AE737" t="s">
        <v>5</v>
      </c>
      <c r="AF737">
        <v>1</v>
      </c>
      <c r="AG737" t="s">
        <v>4</v>
      </c>
      <c r="AH737">
        <v>0</v>
      </c>
    </row>
    <row r="738" spans="1:34" x14ac:dyDescent="0.25">
      <c r="A738" t="str">
        <f t="shared" si="11"/>
        <v>feynman_III_15_14_4426</v>
      </c>
      <c r="B738" t="s">
        <v>73</v>
      </c>
      <c r="C738" t="s">
        <v>143</v>
      </c>
      <c r="D738">
        <v>3600</v>
      </c>
      <c r="E738" t="s">
        <v>144</v>
      </c>
      <c r="F738">
        <v>1000000</v>
      </c>
      <c r="G738" t="s">
        <v>145</v>
      </c>
      <c r="H738">
        <v>4426</v>
      </c>
      <c r="I738" t="s">
        <v>146</v>
      </c>
      <c r="J738">
        <v>1E-3</v>
      </c>
      <c r="K738" t="s">
        <v>3</v>
      </c>
      <c r="L738">
        <v>1</v>
      </c>
      <c r="M738" t="s">
        <v>2</v>
      </c>
      <c r="N738">
        <v>0</v>
      </c>
      <c r="O738" t="s">
        <v>6</v>
      </c>
      <c r="P738">
        <v>11</v>
      </c>
      <c r="Q738" t="s">
        <v>0</v>
      </c>
      <c r="R738">
        <v>17.8</v>
      </c>
      <c r="S738" t="s">
        <v>141</v>
      </c>
      <c r="T738">
        <v>1</v>
      </c>
      <c r="U738" t="s">
        <v>142</v>
      </c>
      <c r="V738">
        <v>5</v>
      </c>
      <c r="W738" t="s">
        <v>140</v>
      </c>
      <c r="X738">
        <v>3635</v>
      </c>
      <c r="Y738" t="s">
        <v>1</v>
      </c>
      <c r="Z738" t="s">
        <v>2361</v>
      </c>
      <c r="AA738" t="s">
        <v>151</v>
      </c>
      <c r="AB738" s="12" t="s">
        <v>2362</v>
      </c>
      <c r="AC738" t="s">
        <v>424</v>
      </c>
      <c r="AD738" s="5">
        <v>9.9999999999999998E-17</v>
      </c>
      <c r="AE738" t="s">
        <v>5</v>
      </c>
      <c r="AF738">
        <v>1</v>
      </c>
      <c r="AG738" t="s">
        <v>4</v>
      </c>
      <c r="AH738">
        <v>0</v>
      </c>
    </row>
    <row r="739" spans="1:34" x14ac:dyDescent="0.25">
      <c r="A739" t="str">
        <f t="shared" si="11"/>
        <v>feynman_I_12_11_4426</v>
      </c>
      <c r="B739" t="s">
        <v>119</v>
      </c>
      <c r="C739" t="s">
        <v>143</v>
      </c>
      <c r="D739">
        <v>3600</v>
      </c>
      <c r="E739" t="s">
        <v>144</v>
      </c>
      <c r="F739">
        <v>1000000</v>
      </c>
      <c r="G739" t="s">
        <v>145</v>
      </c>
      <c r="H739">
        <v>4426</v>
      </c>
      <c r="I739" t="s">
        <v>146</v>
      </c>
      <c r="J739">
        <v>1E-3</v>
      </c>
      <c r="K739" t="s">
        <v>3</v>
      </c>
      <c r="L739">
        <v>1</v>
      </c>
      <c r="M739" t="s">
        <v>2</v>
      </c>
      <c r="N739">
        <v>0</v>
      </c>
      <c r="O739" t="s">
        <v>6</v>
      </c>
      <c r="P739">
        <v>9</v>
      </c>
      <c r="Q739" t="s">
        <v>0</v>
      </c>
      <c r="R739">
        <v>38.700000000000003</v>
      </c>
      <c r="S739" t="s">
        <v>141</v>
      </c>
      <c r="T739">
        <v>1</v>
      </c>
      <c r="U739" t="s">
        <v>142</v>
      </c>
      <c r="V739">
        <v>7</v>
      </c>
      <c r="W739" t="s">
        <v>140</v>
      </c>
      <c r="X739">
        <v>7428</v>
      </c>
      <c r="Y739" t="s">
        <v>1</v>
      </c>
      <c r="Z739" t="s">
        <v>2373</v>
      </c>
      <c r="AA739" t="s">
        <v>151</v>
      </c>
      <c r="AB739" s="12" t="s">
        <v>2295</v>
      </c>
      <c r="AC739" t="s">
        <v>424</v>
      </c>
      <c r="AD739" s="5">
        <v>9.9999999999999998E-17</v>
      </c>
      <c r="AE739" t="s">
        <v>5</v>
      </c>
      <c r="AF739">
        <v>1</v>
      </c>
      <c r="AG739" t="s">
        <v>4</v>
      </c>
      <c r="AH739">
        <v>0</v>
      </c>
    </row>
    <row r="740" spans="1:34" x14ac:dyDescent="0.25">
      <c r="A740" t="str">
        <f t="shared" si="11"/>
        <v>feynman_I_24_6_4426</v>
      </c>
      <c r="B740" t="s">
        <v>95</v>
      </c>
      <c r="C740" t="s">
        <v>143</v>
      </c>
      <c r="D740">
        <v>3600</v>
      </c>
      <c r="E740" t="s">
        <v>144</v>
      </c>
      <c r="F740">
        <v>1000000</v>
      </c>
      <c r="G740" t="s">
        <v>145</v>
      </c>
      <c r="H740">
        <v>4426</v>
      </c>
      <c r="I740" t="s">
        <v>146</v>
      </c>
      <c r="J740">
        <v>1E-3</v>
      </c>
      <c r="K740" t="s">
        <v>3</v>
      </c>
      <c r="L740">
        <v>1</v>
      </c>
      <c r="M740" t="s">
        <v>2</v>
      </c>
      <c r="N740">
        <v>0</v>
      </c>
      <c r="O740" t="s">
        <v>6</v>
      </c>
      <c r="P740">
        <v>19</v>
      </c>
      <c r="Q740" t="s">
        <v>0</v>
      </c>
      <c r="R740">
        <v>93.6</v>
      </c>
      <c r="S740" t="s">
        <v>141</v>
      </c>
      <c r="T740">
        <v>1</v>
      </c>
      <c r="U740" t="s">
        <v>142</v>
      </c>
      <c r="V740">
        <v>9</v>
      </c>
      <c r="W740" t="s">
        <v>140</v>
      </c>
      <c r="X740">
        <v>14239</v>
      </c>
      <c r="Y740" t="s">
        <v>1</v>
      </c>
      <c r="Z740" t="s">
        <v>2382</v>
      </c>
      <c r="AA740" t="s">
        <v>151</v>
      </c>
      <c r="AB740" s="12" t="s">
        <v>2297</v>
      </c>
      <c r="AC740" t="s">
        <v>424</v>
      </c>
      <c r="AD740" s="5">
        <v>9.9999999999999998E-17</v>
      </c>
      <c r="AE740" t="s">
        <v>5</v>
      </c>
      <c r="AF740">
        <v>1</v>
      </c>
      <c r="AG740" t="s">
        <v>4</v>
      </c>
      <c r="AH740">
        <v>0</v>
      </c>
    </row>
    <row r="741" spans="1:34" x14ac:dyDescent="0.25">
      <c r="A741" t="str">
        <f t="shared" si="11"/>
        <v>feynman_II_11_20_29910</v>
      </c>
      <c r="B741" t="s">
        <v>111</v>
      </c>
      <c r="C741" t="s">
        <v>143</v>
      </c>
      <c r="D741">
        <v>3600</v>
      </c>
      <c r="E741" t="s">
        <v>144</v>
      </c>
      <c r="F741">
        <v>1000000</v>
      </c>
      <c r="G741" t="s">
        <v>145</v>
      </c>
      <c r="H741">
        <v>29910</v>
      </c>
      <c r="I741" t="s">
        <v>146</v>
      </c>
      <c r="J741">
        <v>1E-3</v>
      </c>
      <c r="K741" t="s">
        <v>3</v>
      </c>
      <c r="L741">
        <v>0.99970099999999995</v>
      </c>
      <c r="M741" t="s">
        <v>2</v>
      </c>
      <c r="N741">
        <v>0.1190655</v>
      </c>
      <c r="O741" t="s">
        <v>6</v>
      </c>
      <c r="P741">
        <v>55</v>
      </c>
      <c r="Q741" t="s">
        <v>0</v>
      </c>
      <c r="R741">
        <v>3603.3</v>
      </c>
      <c r="S741" t="s">
        <v>141</v>
      </c>
      <c r="T741">
        <v>2</v>
      </c>
      <c r="U741" t="s">
        <v>142</v>
      </c>
      <c r="V741">
        <v>125</v>
      </c>
      <c r="W741" t="s">
        <v>140</v>
      </c>
      <c r="X741">
        <v>433855</v>
      </c>
      <c r="Y741" t="s">
        <v>1</v>
      </c>
      <c r="Z741" t="s">
        <v>2972</v>
      </c>
      <c r="AA741" t="s">
        <v>151</v>
      </c>
      <c r="AB741" s="12" t="s">
        <v>2973</v>
      </c>
      <c r="AC741" t="s">
        <v>424</v>
      </c>
      <c r="AD741" s="5">
        <v>9.9999999999999998E-17</v>
      </c>
      <c r="AE741" t="s">
        <v>5</v>
      </c>
      <c r="AF741">
        <v>0.99975586999999999</v>
      </c>
      <c r="AG741" t="s">
        <v>4</v>
      </c>
      <c r="AH741">
        <v>0.1112187</v>
      </c>
    </row>
    <row r="742" spans="1:34" x14ac:dyDescent="0.25">
      <c r="A742" t="str">
        <f t="shared" si="11"/>
        <v>feynman_test_5_29910</v>
      </c>
      <c r="B742" t="s">
        <v>83</v>
      </c>
      <c r="C742" t="s">
        <v>143</v>
      </c>
      <c r="D742">
        <v>3600</v>
      </c>
      <c r="E742" t="s">
        <v>144</v>
      </c>
      <c r="F742">
        <v>1000000</v>
      </c>
      <c r="G742" t="s">
        <v>145</v>
      </c>
      <c r="H742">
        <v>29910</v>
      </c>
      <c r="I742" t="s">
        <v>146</v>
      </c>
      <c r="J742">
        <v>1E-3</v>
      </c>
      <c r="K742" t="s">
        <v>3</v>
      </c>
      <c r="L742">
        <v>0.99993929999999998</v>
      </c>
      <c r="M742" t="s">
        <v>2</v>
      </c>
      <c r="N742">
        <v>2.4826600000000001E-2</v>
      </c>
      <c r="O742" t="s">
        <v>6</v>
      </c>
      <c r="P742">
        <v>35</v>
      </c>
      <c r="Q742" t="s">
        <v>0</v>
      </c>
      <c r="R742">
        <v>3601.1</v>
      </c>
      <c r="S742" t="s">
        <v>141</v>
      </c>
      <c r="T742">
        <v>3</v>
      </c>
      <c r="U742" t="s">
        <v>142</v>
      </c>
      <c r="V742">
        <v>170</v>
      </c>
      <c r="W742" t="s">
        <v>140</v>
      </c>
      <c r="X742">
        <v>454868</v>
      </c>
      <c r="Y742" t="s">
        <v>1</v>
      </c>
      <c r="Z742" t="s">
        <v>2974</v>
      </c>
      <c r="AA742" t="s">
        <v>151</v>
      </c>
      <c r="AB742" s="12" t="s">
        <v>2975</v>
      </c>
      <c r="AC742" t="s">
        <v>424</v>
      </c>
      <c r="AD742" s="5">
        <v>9.9999999999999998E-17</v>
      </c>
      <c r="AE742" t="s">
        <v>5</v>
      </c>
      <c r="AF742">
        <v>0.99994004000000003</v>
      </c>
      <c r="AG742" t="s">
        <v>4</v>
      </c>
      <c r="AH742">
        <v>2.4765829999999999E-2</v>
      </c>
    </row>
    <row r="743" spans="1:34" x14ac:dyDescent="0.25">
      <c r="A743" t="str">
        <f t="shared" si="11"/>
        <v>strogatz_barmag1_4426</v>
      </c>
      <c r="B743" t="s">
        <v>10</v>
      </c>
      <c r="C743" t="s">
        <v>143</v>
      </c>
      <c r="D743">
        <v>3600</v>
      </c>
      <c r="E743" t="s">
        <v>144</v>
      </c>
      <c r="F743">
        <v>1000000</v>
      </c>
      <c r="G743" t="s">
        <v>145</v>
      </c>
      <c r="H743">
        <v>4426</v>
      </c>
      <c r="I743" t="s">
        <v>146</v>
      </c>
      <c r="J743">
        <v>1E-3</v>
      </c>
      <c r="K743" t="s">
        <v>3</v>
      </c>
      <c r="L743">
        <v>1</v>
      </c>
      <c r="M743" t="s">
        <v>2</v>
      </c>
      <c r="N743">
        <v>0</v>
      </c>
      <c r="O743" t="s">
        <v>6</v>
      </c>
      <c r="P743">
        <v>13</v>
      </c>
      <c r="Q743" t="s">
        <v>0</v>
      </c>
      <c r="R743">
        <v>697</v>
      </c>
      <c r="S743" t="s">
        <v>141</v>
      </c>
      <c r="T743">
        <v>10</v>
      </c>
      <c r="U743" t="s">
        <v>142</v>
      </c>
      <c r="V743">
        <v>373</v>
      </c>
      <c r="W743" t="s">
        <v>140</v>
      </c>
      <c r="X743">
        <v>359466</v>
      </c>
      <c r="Y743" t="s">
        <v>1</v>
      </c>
      <c r="Z743" t="s">
        <v>2608</v>
      </c>
      <c r="AA743" t="s">
        <v>151</v>
      </c>
      <c r="AB743" s="12" t="s">
        <v>3451</v>
      </c>
      <c r="AC743" t="s">
        <v>424</v>
      </c>
      <c r="AD743" s="5">
        <v>9.9999999999999998E-17</v>
      </c>
      <c r="AE743" t="s">
        <v>5</v>
      </c>
      <c r="AF743">
        <v>1</v>
      </c>
      <c r="AG743" t="s">
        <v>4</v>
      </c>
      <c r="AH743">
        <v>0</v>
      </c>
    </row>
    <row r="744" spans="1:34" x14ac:dyDescent="0.25">
      <c r="A744" t="str">
        <f t="shared" si="11"/>
        <v>feynman_II_21_32_4426</v>
      </c>
      <c r="B744" t="s">
        <v>123</v>
      </c>
      <c r="C744" t="s">
        <v>143</v>
      </c>
      <c r="D744">
        <v>3600</v>
      </c>
      <c r="E744" t="s">
        <v>144</v>
      </c>
      <c r="F744">
        <v>1000000</v>
      </c>
      <c r="G744" t="s">
        <v>145</v>
      </c>
      <c r="H744">
        <v>4426</v>
      </c>
      <c r="I744" t="s">
        <v>146</v>
      </c>
      <c r="J744">
        <v>1E-3</v>
      </c>
      <c r="K744" t="s">
        <v>3</v>
      </c>
      <c r="L744">
        <v>1</v>
      </c>
      <c r="M744" t="s">
        <v>2</v>
      </c>
      <c r="N744">
        <v>0</v>
      </c>
      <c r="O744" t="s">
        <v>6</v>
      </c>
      <c r="P744">
        <v>22</v>
      </c>
      <c r="Q744" t="s">
        <v>0</v>
      </c>
      <c r="R744">
        <v>62.9</v>
      </c>
      <c r="S744" t="s">
        <v>141</v>
      </c>
      <c r="T744">
        <v>2</v>
      </c>
      <c r="U744" t="s">
        <v>142</v>
      </c>
      <c r="V744">
        <v>7</v>
      </c>
      <c r="W744" t="s">
        <v>140</v>
      </c>
      <c r="X744">
        <v>10414</v>
      </c>
      <c r="Y744" t="s">
        <v>1</v>
      </c>
      <c r="Z744" t="s">
        <v>2409</v>
      </c>
      <c r="AA744" t="s">
        <v>151</v>
      </c>
      <c r="AB744" s="12" t="s">
        <v>2410</v>
      </c>
      <c r="AC744" t="s">
        <v>424</v>
      </c>
      <c r="AD744" s="5">
        <v>9.9999999999999998E-17</v>
      </c>
      <c r="AE744" t="s">
        <v>5</v>
      </c>
      <c r="AF744">
        <v>1</v>
      </c>
      <c r="AG744" t="s">
        <v>4</v>
      </c>
      <c r="AH744">
        <v>0</v>
      </c>
    </row>
    <row r="745" spans="1:34" x14ac:dyDescent="0.25">
      <c r="A745" t="str">
        <f t="shared" si="11"/>
        <v>feynman_I_10_7_16850</v>
      </c>
      <c r="B745" t="s">
        <v>46</v>
      </c>
      <c r="C745" t="s">
        <v>143</v>
      </c>
      <c r="D745">
        <v>3600</v>
      </c>
      <c r="E745" t="s">
        <v>144</v>
      </c>
      <c r="F745">
        <v>1000000</v>
      </c>
      <c r="G745" t="s">
        <v>145</v>
      </c>
      <c r="H745">
        <v>16850</v>
      </c>
      <c r="I745" t="s">
        <v>146</v>
      </c>
      <c r="J745">
        <v>1E-3</v>
      </c>
      <c r="K745" t="s">
        <v>3</v>
      </c>
      <c r="L745">
        <v>0.99997469999999999</v>
      </c>
      <c r="M745" t="s">
        <v>2</v>
      </c>
      <c r="N745">
        <v>6.1000999999999998E-3</v>
      </c>
      <c r="O745" t="s">
        <v>6</v>
      </c>
      <c r="P745">
        <v>15</v>
      </c>
      <c r="Q745" t="s">
        <v>0</v>
      </c>
      <c r="R745">
        <v>3600.5</v>
      </c>
      <c r="S745" t="s">
        <v>141</v>
      </c>
      <c r="T745">
        <v>4</v>
      </c>
      <c r="U745" t="s">
        <v>142</v>
      </c>
      <c r="V745">
        <v>474</v>
      </c>
      <c r="W745" t="s">
        <v>140</v>
      </c>
      <c r="X745">
        <v>579757</v>
      </c>
      <c r="Y745" t="s">
        <v>1</v>
      </c>
      <c r="Z745" t="s">
        <v>2976</v>
      </c>
      <c r="AA745" t="s">
        <v>151</v>
      </c>
      <c r="AB745" s="12" t="s">
        <v>2977</v>
      </c>
      <c r="AC745" t="s">
        <v>424</v>
      </c>
      <c r="AD745" s="5">
        <v>9.9999999999999998E-17</v>
      </c>
      <c r="AE745" t="s">
        <v>5</v>
      </c>
      <c r="AF745">
        <v>0.99997526000000003</v>
      </c>
      <c r="AG745" t="s">
        <v>4</v>
      </c>
      <c r="AH745">
        <v>6.0313500000000004E-3</v>
      </c>
    </row>
    <row r="746" spans="1:34" x14ac:dyDescent="0.25">
      <c r="A746" t="str">
        <f t="shared" si="11"/>
        <v>feynman_I_25_13_29910</v>
      </c>
      <c r="B746" t="s">
        <v>24</v>
      </c>
      <c r="C746" t="s">
        <v>143</v>
      </c>
      <c r="D746">
        <v>3600</v>
      </c>
      <c r="E746" t="s">
        <v>144</v>
      </c>
      <c r="F746">
        <v>1000000</v>
      </c>
      <c r="G746" t="s">
        <v>145</v>
      </c>
      <c r="H746">
        <v>29910</v>
      </c>
      <c r="I746" t="s">
        <v>146</v>
      </c>
      <c r="J746">
        <v>1E-3</v>
      </c>
      <c r="K746" t="s">
        <v>3</v>
      </c>
      <c r="L746">
        <v>1</v>
      </c>
      <c r="M746" t="s">
        <v>2</v>
      </c>
      <c r="N746">
        <v>0</v>
      </c>
      <c r="O746" t="s">
        <v>6</v>
      </c>
      <c r="P746">
        <v>5</v>
      </c>
      <c r="Q746" t="s">
        <v>0</v>
      </c>
      <c r="R746">
        <v>3.5</v>
      </c>
      <c r="S746" t="s">
        <v>141</v>
      </c>
      <c r="T746">
        <v>1</v>
      </c>
      <c r="U746" t="s">
        <v>142</v>
      </c>
      <c r="V746">
        <v>2</v>
      </c>
      <c r="W746" t="s">
        <v>140</v>
      </c>
      <c r="X746">
        <v>798</v>
      </c>
      <c r="Y746" t="s">
        <v>1</v>
      </c>
      <c r="Z746" t="s">
        <v>2339</v>
      </c>
      <c r="AA746" t="s">
        <v>151</v>
      </c>
      <c r="AB746" s="12" t="s">
        <v>406</v>
      </c>
      <c r="AC746" t="s">
        <v>424</v>
      </c>
      <c r="AD746" s="5">
        <v>9.9999999999999998E-17</v>
      </c>
      <c r="AE746" t="s">
        <v>5</v>
      </c>
      <c r="AF746">
        <v>1</v>
      </c>
      <c r="AG746" t="s">
        <v>4</v>
      </c>
      <c r="AH746">
        <v>0</v>
      </c>
    </row>
    <row r="747" spans="1:34" x14ac:dyDescent="0.25">
      <c r="A747" t="str">
        <f t="shared" si="11"/>
        <v>feynman_II_34_2a_29910</v>
      </c>
      <c r="B747" t="s">
        <v>55</v>
      </c>
      <c r="C747" t="s">
        <v>143</v>
      </c>
      <c r="D747">
        <v>3600</v>
      </c>
      <c r="E747" t="s">
        <v>144</v>
      </c>
      <c r="F747">
        <v>1000000</v>
      </c>
      <c r="G747" t="s">
        <v>145</v>
      </c>
      <c r="H747">
        <v>29910</v>
      </c>
      <c r="I747" t="s">
        <v>146</v>
      </c>
      <c r="J747">
        <v>1E-3</v>
      </c>
      <c r="K747" t="s">
        <v>3</v>
      </c>
      <c r="L747">
        <v>1</v>
      </c>
      <c r="M747" t="s">
        <v>2</v>
      </c>
      <c r="N747">
        <v>0</v>
      </c>
      <c r="O747" t="s">
        <v>6</v>
      </c>
      <c r="P747">
        <v>7</v>
      </c>
      <c r="Q747" t="s">
        <v>0</v>
      </c>
      <c r="R747">
        <v>7.7</v>
      </c>
      <c r="S747" t="s">
        <v>141</v>
      </c>
      <c r="T747">
        <v>1</v>
      </c>
      <c r="U747" t="s">
        <v>142</v>
      </c>
      <c r="V747">
        <v>3</v>
      </c>
      <c r="W747" t="s">
        <v>140</v>
      </c>
      <c r="X747">
        <v>1543</v>
      </c>
      <c r="Y747" t="s">
        <v>1</v>
      </c>
      <c r="Z747" t="s">
        <v>2346</v>
      </c>
      <c r="AA747" t="s">
        <v>151</v>
      </c>
      <c r="AB747" s="12" t="s">
        <v>2347</v>
      </c>
      <c r="AC747" t="s">
        <v>424</v>
      </c>
      <c r="AD747" s="5">
        <v>9.9999999999999998E-17</v>
      </c>
      <c r="AE747" t="s">
        <v>5</v>
      </c>
      <c r="AF747">
        <v>1</v>
      </c>
      <c r="AG747" t="s">
        <v>4</v>
      </c>
      <c r="AH747">
        <v>1E-8</v>
      </c>
    </row>
    <row r="748" spans="1:34" x14ac:dyDescent="0.25">
      <c r="A748" t="str">
        <f t="shared" si="11"/>
        <v>feynman_I_43_16_29910</v>
      </c>
      <c r="B748" t="s">
        <v>89</v>
      </c>
      <c r="C748" t="s">
        <v>143</v>
      </c>
      <c r="D748">
        <v>3600</v>
      </c>
      <c r="E748" t="s">
        <v>144</v>
      </c>
      <c r="F748">
        <v>1000000</v>
      </c>
      <c r="G748" t="s">
        <v>145</v>
      </c>
      <c r="H748">
        <v>29910</v>
      </c>
      <c r="I748" t="s">
        <v>146</v>
      </c>
      <c r="J748">
        <v>1E-3</v>
      </c>
      <c r="K748" t="s">
        <v>3</v>
      </c>
      <c r="L748">
        <v>1</v>
      </c>
      <c r="M748" t="s">
        <v>2</v>
      </c>
      <c r="N748">
        <v>0</v>
      </c>
      <c r="O748" t="s">
        <v>6</v>
      </c>
      <c r="P748">
        <v>7</v>
      </c>
      <c r="Q748" t="s">
        <v>0</v>
      </c>
      <c r="R748">
        <v>12.5</v>
      </c>
      <c r="S748" t="s">
        <v>141</v>
      </c>
      <c r="T748">
        <v>1</v>
      </c>
      <c r="U748" t="s">
        <v>142</v>
      </c>
      <c r="V748">
        <v>4</v>
      </c>
      <c r="W748" t="s">
        <v>140</v>
      </c>
      <c r="X748">
        <v>2582</v>
      </c>
      <c r="Y748" t="s">
        <v>1</v>
      </c>
      <c r="Z748" t="s">
        <v>2358</v>
      </c>
      <c r="AA748" t="s">
        <v>151</v>
      </c>
      <c r="AB748" s="12" t="s">
        <v>415</v>
      </c>
      <c r="AC748" t="s">
        <v>424</v>
      </c>
      <c r="AD748" s="5">
        <v>9.9999999999999998E-17</v>
      </c>
      <c r="AE748" t="s">
        <v>5</v>
      </c>
      <c r="AF748">
        <v>1</v>
      </c>
      <c r="AG748" t="s">
        <v>4</v>
      </c>
      <c r="AH748">
        <v>0</v>
      </c>
    </row>
    <row r="749" spans="1:34" x14ac:dyDescent="0.25">
      <c r="A749" t="str">
        <f t="shared" si="11"/>
        <v>strogatz_glider2_29910</v>
      </c>
      <c r="B749" t="s">
        <v>8</v>
      </c>
      <c r="C749" t="s">
        <v>143</v>
      </c>
      <c r="D749">
        <v>3600</v>
      </c>
      <c r="E749" t="s">
        <v>144</v>
      </c>
      <c r="F749">
        <v>1000000</v>
      </c>
      <c r="G749" t="s">
        <v>145</v>
      </c>
      <c r="H749">
        <v>29910</v>
      </c>
      <c r="I749" t="s">
        <v>146</v>
      </c>
      <c r="J749">
        <v>1E-3</v>
      </c>
      <c r="K749" t="s">
        <v>3</v>
      </c>
      <c r="L749">
        <v>1</v>
      </c>
      <c r="M749" t="s">
        <v>2</v>
      </c>
      <c r="N749">
        <v>0</v>
      </c>
      <c r="O749" t="s">
        <v>6</v>
      </c>
      <c r="P749">
        <v>9</v>
      </c>
      <c r="Q749" t="s">
        <v>0</v>
      </c>
      <c r="R749">
        <v>19.2</v>
      </c>
      <c r="S749" t="s">
        <v>141</v>
      </c>
      <c r="T749">
        <v>2</v>
      </c>
      <c r="U749" t="s">
        <v>142</v>
      </c>
      <c r="V749">
        <v>22</v>
      </c>
      <c r="W749" t="s">
        <v>140</v>
      </c>
      <c r="X749">
        <v>12480</v>
      </c>
      <c r="Y749" t="s">
        <v>1</v>
      </c>
      <c r="Z749" t="s">
        <v>2513</v>
      </c>
      <c r="AA749" t="s">
        <v>151</v>
      </c>
      <c r="AB749" s="12" t="s">
        <v>2313</v>
      </c>
      <c r="AC749" t="s">
        <v>424</v>
      </c>
      <c r="AD749" s="5">
        <v>9.9999999999999998E-17</v>
      </c>
      <c r="AE749" t="s">
        <v>5</v>
      </c>
      <c r="AF749">
        <v>1</v>
      </c>
      <c r="AG749" t="s">
        <v>4</v>
      </c>
      <c r="AH749">
        <v>0</v>
      </c>
    </row>
    <row r="750" spans="1:34" x14ac:dyDescent="0.25">
      <c r="A750" t="str">
        <f t="shared" si="11"/>
        <v>feynman_II_27_16_29910</v>
      </c>
      <c r="B750" t="s">
        <v>68</v>
      </c>
      <c r="C750" t="s">
        <v>143</v>
      </c>
      <c r="D750">
        <v>3600</v>
      </c>
      <c r="E750" t="s">
        <v>144</v>
      </c>
      <c r="F750">
        <v>1000000</v>
      </c>
      <c r="G750" t="s">
        <v>145</v>
      </c>
      <c r="H750">
        <v>29910</v>
      </c>
      <c r="I750" t="s">
        <v>146</v>
      </c>
      <c r="J750">
        <v>1E-3</v>
      </c>
      <c r="K750" t="s">
        <v>3</v>
      </c>
      <c r="L750">
        <v>1</v>
      </c>
      <c r="M750" t="s">
        <v>2</v>
      </c>
      <c r="N750">
        <v>0</v>
      </c>
      <c r="O750" t="s">
        <v>6</v>
      </c>
      <c r="P750">
        <v>6</v>
      </c>
      <c r="Q750" t="s">
        <v>0</v>
      </c>
      <c r="R750">
        <v>13.1</v>
      </c>
      <c r="S750" t="s">
        <v>141</v>
      </c>
      <c r="T750">
        <v>1</v>
      </c>
      <c r="U750" t="s">
        <v>142</v>
      </c>
      <c r="V750">
        <v>4</v>
      </c>
      <c r="W750" t="s">
        <v>140</v>
      </c>
      <c r="X750">
        <v>2608</v>
      </c>
      <c r="Y750" t="s">
        <v>1</v>
      </c>
      <c r="Z750" t="s">
        <v>2381</v>
      </c>
      <c r="AA750" t="s">
        <v>151</v>
      </c>
      <c r="AB750" s="12" t="s">
        <v>416</v>
      </c>
      <c r="AC750" t="s">
        <v>424</v>
      </c>
      <c r="AD750" s="5">
        <v>9.9999999999999998E-17</v>
      </c>
      <c r="AE750" t="s">
        <v>5</v>
      </c>
      <c r="AF750">
        <v>1</v>
      </c>
      <c r="AG750" t="s">
        <v>4</v>
      </c>
      <c r="AH750">
        <v>0</v>
      </c>
    </row>
    <row r="751" spans="1:34" x14ac:dyDescent="0.25">
      <c r="A751" t="str">
        <f t="shared" si="11"/>
        <v>feynman_test_19_29910</v>
      </c>
      <c r="B751" t="s">
        <v>128</v>
      </c>
      <c r="C751" t="s">
        <v>143</v>
      </c>
      <c r="D751">
        <v>3600</v>
      </c>
      <c r="E751" t="s">
        <v>144</v>
      </c>
      <c r="F751">
        <v>1000000</v>
      </c>
      <c r="G751" t="s">
        <v>145</v>
      </c>
      <c r="H751">
        <v>29910</v>
      </c>
      <c r="I751" t="s">
        <v>146</v>
      </c>
      <c r="J751">
        <v>1E-3</v>
      </c>
      <c r="K751" t="s">
        <v>3</v>
      </c>
      <c r="L751">
        <v>1</v>
      </c>
      <c r="M751" t="s">
        <v>2</v>
      </c>
      <c r="N751">
        <v>8.9999999999999996E-7</v>
      </c>
      <c r="O751" t="s">
        <v>6</v>
      </c>
      <c r="P751">
        <v>31</v>
      </c>
      <c r="Q751" t="s">
        <v>0</v>
      </c>
      <c r="R751">
        <v>189.5</v>
      </c>
      <c r="S751" t="s">
        <v>141</v>
      </c>
      <c r="T751">
        <v>1</v>
      </c>
      <c r="U751" t="s">
        <v>142</v>
      </c>
      <c r="V751">
        <v>10</v>
      </c>
      <c r="W751" t="s">
        <v>140</v>
      </c>
      <c r="X751">
        <v>25146</v>
      </c>
      <c r="Y751" t="s">
        <v>1</v>
      </c>
      <c r="Z751" t="s">
        <v>2388</v>
      </c>
      <c r="AA751" t="s">
        <v>151</v>
      </c>
      <c r="AB751" s="12" t="s">
        <v>2389</v>
      </c>
      <c r="AC751" t="s">
        <v>424</v>
      </c>
      <c r="AD751" s="5">
        <v>9.9999999999999998E-17</v>
      </c>
      <c r="AE751" t="s">
        <v>5</v>
      </c>
      <c r="AF751">
        <v>1</v>
      </c>
      <c r="AG751" t="s">
        <v>4</v>
      </c>
      <c r="AH751">
        <v>8.9999999999999996E-7</v>
      </c>
    </row>
    <row r="752" spans="1:34" x14ac:dyDescent="0.25">
      <c r="A752" t="str">
        <f t="shared" si="11"/>
        <v>feynman_I_12_2_29910</v>
      </c>
      <c r="B752" t="s">
        <v>99</v>
      </c>
      <c r="C752" t="s">
        <v>143</v>
      </c>
      <c r="D752">
        <v>3600</v>
      </c>
      <c r="E752" t="s">
        <v>144</v>
      </c>
      <c r="F752">
        <v>1000000</v>
      </c>
      <c r="G752" t="s">
        <v>145</v>
      </c>
      <c r="H752">
        <v>29910</v>
      </c>
      <c r="I752" t="s">
        <v>146</v>
      </c>
      <c r="J752">
        <v>1E-3</v>
      </c>
      <c r="K752" t="s">
        <v>3</v>
      </c>
      <c r="L752">
        <v>1</v>
      </c>
      <c r="M752" t="s">
        <v>2</v>
      </c>
      <c r="N752">
        <v>0</v>
      </c>
      <c r="O752" t="s">
        <v>6</v>
      </c>
      <c r="P752">
        <v>10</v>
      </c>
      <c r="Q752" t="s">
        <v>0</v>
      </c>
      <c r="R752">
        <v>30</v>
      </c>
      <c r="S752" t="s">
        <v>141</v>
      </c>
      <c r="T752">
        <v>1</v>
      </c>
      <c r="U752" t="s">
        <v>142</v>
      </c>
      <c r="V752">
        <v>5</v>
      </c>
      <c r="W752" t="s">
        <v>140</v>
      </c>
      <c r="X752">
        <v>5317</v>
      </c>
      <c r="Y752" t="s">
        <v>1</v>
      </c>
      <c r="Z752" t="s">
        <v>2390</v>
      </c>
      <c r="AA752" t="s">
        <v>151</v>
      </c>
      <c r="AB752" s="12" t="s">
        <v>2391</v>
      </c>
      <c r="AC752" t="s">
        <v>424</v>
      </c>
      <c r="AD752" s="5">
        <v>9.9999999999999998E-17</v>
      </c>
      <c r="AE752" t="s">
        <v>5</v>
      </c>
      <c r="AF752">
        <v>1</v>
      </c>
      <c r="AG752" t="s">
        <v>4</v>
      </c>
      <c r="AH752">
        <v>0</v>
      </c>
    </row>
    <row r="753" spans="1:34" x14ac:dyDescent="0.25">
      <c r="A753" t="str">
        <f t="shared" si="11"/>
        <v>feynman_I_6_2b_4426</v>
      </c>
      <c r="B753" t="s">
        <v>54</v>
      </c>
      <c r="C753" t="s">
        <v>143</v>
      </c>
      <c r="D753">
        <v>3600</v>
      </c>
      <c r="E753" t="s">
        <v>144</v>
      </c>
      <c r="F753">
        <v>1000000</v>
      </c>
      <c r="G753" t="s">
        <v>145</v>
      </c>
      <c r="H753">
        <v>4426</v>
      </c>
      <c r="I753" t="s">
        <v>146</v>
      </c>
      <c r="J753">
        <v>1E-3</v>
      </c>
      <c r="K753" t="s">
        <v>3</v>
      </c>
      <c r="L753">
        <v>0.99238689999999996</v>
      </c>
      <c r="M753" t="s">
        <v>2</v>
      </c>
      <c r="N753">
        <v>5.2456999999999998E-3</v>
      </c>
      <c r="O753" t="s">
        <v>6</v>
      </c>
      <c r="P753">
        <v>21</v>
      </c>
      <c r="Q753" t="s">
        <v>0</v>
      </c>
      <c r="R753">
        <v>3600.7</v>
      </c>
      <c r="S753" t="s">
        <v>141</v>
      </c>
      <c r="T753">
        <v>15</v>
      </c>
      <c r="U753" t="s">
        <v>142</v>
      </c>
      <c r="V753">
        <v>343</v>
      </c>
      <c r="W753" t="s">
        <v>140</v>
      </c>
      <c r="X753">
        <v>529409</v>
      </c>
      <c r="Y753" t="s">
        <v>1</v>
      </c>
      <c r="Z753" t="s">
        <v>2978</v>
      </c>
      <c r="AA753" t="s">
        <v>151</v>
      </c>
      <c r="AB753" s="12" t="s">
        <v>2979</v>
      </c>
      <c r="AC753" t="s">
        <v>424</v>
      </c>
      <c r="AD753" s="5">
        <v>9.9999999999999998E-17</v>
      </c>
      <c r="AE753" t="s">
        <v>5</v>
      </c>
      <c r="AF753">
        <v>0.99268374000000004</v>
      </c>
      <c r="AG753" t="s">
        <v>4</v>
      </c>
      <c r="AH753">
        <v>5.1356099999999997E-3</v>
      </c>
    </row>
    <row r="754" spans="1:34" x14ac:dyDescent="0.25">
      <c r="A754" t="str">
        <f t="shared" si="11"/>
        <v>feynman_test_1_29910</v>
      </c>
      <c r="B754" t="s">
        <v>136</v>
      </c>
      <c r="C754" t="s">
        <v>143</v>
      </c>
      <c r="D754">
        <v>3600</v>
      </c>
      <c r="E754" t="s">
        <v>144</v>
      </c>
      <c r="F754">
        <v>1000000</v>
      </c>
      <c r="G754" t="s">
        <v>145</v>
      </c>
      <c r="H754">
        <v>29910</v>
      </c>
      <c r="I754" t="s">
        <v>146</v>
      </c>
      <c r="J754">
        <v>1E-3</v>
      </c>
      <c r="K754" t="s">
        <v>3</v>
      </c>
      <c r="L754">
        <v>0.99115310000000001</v>
      </c>
      <c r="M754" t="s">
        <v>2</v>
      </c>
      <c r="N754">
        <v>1.1253682</v>
      </c>
      <c r="O754" t="s">
        <v>6</v>
      </c>
      <c r="P754">
        <v>88</v>
      </c>
      <c r="Q754" t="s">
        <v>0</v>
      </c>
      <c r="R754">
        <v>3602.5</v>
      </c>
      <c r="S754" t="s">
        <v>141</v>
      </c>
      <c r="T754">
        <v>4</v>
      </c>
      <c r="U754" t="s">
        <v>142</v>
      </c>
      <c r="V754">
        <v>63</v>
      </c>
      <c r="W754" t="s">
        <v>140</v>
      </c>
      <c r="X754">
        <v>366397</v>
      </c>
      <c r="Y754" t="s">
        <v>1</v>
      </c>
      <c r="Z754" t="s">
        <v>2980</v>
      </c>
      <c r="AA754" t="s">
        <v>151</v>
      </c>
      <c r="AB754" s="12" t="s">
        <v>2981</v>
      </c>
      <c r="AC754" t="s">
        <v>424</v>
      </c>
      <c r="AD754" s="5">
        <v>9.9999999999999998E-17</v>
      </c>
      <c r="AE754" t="s">
        <v>5</v>
      </c>
      <c r="AF754">
        <v>0.99120403999999995</v>
      </c>
      <c r="AG754" t="s">
        <v>4</v>
      </c>
      <c r="AH754">
        <v>1.07251812</v>
      </c>
    </row>
    <row r="755" spans="1:34" x14ac:dyDescent="0.25">
      <c r="A755" t="str">
        <f t="shared" si="11"/>
        <v>feynman_II_11_28_16850</v>
      </c>
      <c r="B755" t="s">
        <v>34</v>
      </c>
      <c r="C755" t="s">
        <v>143</v>
      </c>
      <c r="D755">
        <v>3600</v>
      </c>
      <c r="E755" t="s">
        <v>144</v>
      </c>
      <c r="F755">
        <v>1000000</v>
      </c>
      <c r="G755" t="s">
        <v>145</v>
      </c>
      <c r="H755">
        <v>16850</v>
      </c>
      <c r="I755" t="s">
        <v>146</v>
      </c>
      <c r="J755">
        <v>1E-3</v>
      </c>
      <c r="K755" t="s">
        <v>3</v>
      </c>
      <c r="L755">
        <v>0.99998819999999999</v>
      </c>
      <c r="M755" t="s">
        <v>2</v>
      </c>
      <c r="N755">
        <v>1.0036000000000001E-3</v>
      </c>
      <c r="O755" t="s">
        <v>6</v>
      </c>
      <c r="P755">
        <v>9</v>
      </c>
      <c r="Q755" t="s">
        <v>0</v>
      </c>
      <c r="R755">
        <v>3601.2</v>
      </c>
      <c r="S755" t="s">
        <v>141</v>
      </c>
      <c r="T755">
        <v>12</v>
      </c>
      <c r="U755" t="s">
        <v>142</v>
      </c>
      <c r="V755">
        <v>1126</v>
      </c>
      <c r="W755" t="s">
        <v>140</v>
      </c>
      <c r="X755">
        <v>705391</v>
      </c>
      <c r="Y755" t="s">
        <v>1</v>
      </c>
      <c r="Z755" t="s">
        <v>2982</v>
      </c>
      <c r="AA755" t="s">
        <v>151</v>
      </c>
      <c r="AB755" s="12" t="s">
        <v>2983</v>
      </c>
      <c r="AC755" t="s">
        <v>424</v>
      </c>
      <c r="AD755" s="5">
        <v>9.9999999999999998E-17</v>
      </c>
      <c r="AE755" t="s">
        <v>5</v>
      </c>
      <c r="AF755">
        <v>0.99998743000000001</v>
      </c>
      <c r="AG755" t="s">
        <v>4</v>
      </c>
      <c r="AH755">
        <v>1.02458E-3</v>
      </c>
    </row>
    <row r="756" spans="1:34" x14ac:dyDescent="0.25">
      <c r="A756" t="str">
        <f t="shared" si="11"/>
        <v>feynman_I_29_4_29910</v>
      </c>
      <c r="B756" t="s">
        <v>27</v>
      </c>
      <c r="C756" t="s">
        <v>143</v>
      </c>
      <c r="D756">
        <v>3600</v>
      </c>
      <c r="E756" t="s">
        <v>144</v>
      </c>
      <c r="F756">
        <v>1000000</v>
      </c>
      <c r="G756" t="s">
        <v>145</v>
      </c>
      <c r="H756">
        <v>29910</v>
      </c>
      <c r="I756" t="s">
        <v>146</v>
      </c>
      <c r="J756">
        <v>1E-3</v>
      </c>
      <c r="K756" t="s">
        <v>3</v>
      </c>
      <c r="L756">
        <v>1</v>
      </c>
      <c r="M756" t="s">
        <v>2</v>
      </c>
      <c r="N756">
        <v>0</v>
      </c>
      <c r="O756" t="s">
        <v>6</v>
      </c>
      <c r="P756">
        <v>5</v>
      </c>
      <c r="Q756" t="s">
        <v>0</v>
      </c>
      <c r="R756">
        <v>3.5</v>
      </c>
      <c r="S756" t="s">
        <v>141</v>
      </c>
      <c r="T756">
        <v>1</v>
      </c>
      <c r="U756" t="s">
        <v>142</v>
      </c>
      <c r="V756">
        <v>2</v>
      </c>
      <c r="W756" t="s">
        <v>140</v>
      </c>
      <c r="X756">
        <v>798</v>
      </c>
      <c r="Y756" t="s">
        <v>1</v>
      </c>
      <c r="Z756" t="s">
        <v>2339</v>
      </c>
      <c r="AA756" t="s">
        <v>151</v>
      </c>
      <c r="AB756" s="12" t="s">
        <v>406</v>
      </c>
      <c r="AC756" t="s">
        <v>424</v>
      </c>
      <c r="AD756" s="5">
        <v>9.9999999999999998E-17</v>
      </c>
      <c r="AE756" t="s">
        <v>5</v>
      </c>
      <c r="AF756">
        <v>1</v>
      </c>
      <c r="AG756" t="s">
        <v>4</v>
      </c>
      <c r="AH756">
        <v>0</v>
      </c>
    </row>
    <row r="757" spans="1:34" x14ac:dyDescent="0.25">
      <c r="A757" t="str">
        <f t="shared" si="11"/>
        <v>feynman_III_7_38_29910</v>
      </c>
      <c r="B757" t="s">
        <v>65</v>
      </c>
      <c r="C757" t="s">
        <v>143</v>
      </c>
      <c r="D757">
        <v>3600</v>
      </c>
      <c r="E757" t="s">
        <v>144</v>
      </c>
      <c r="F757">
        <v>1000000</v>
      </c>
      <c r="G757" t="s">
        <v>145</v>
      </c>
      <c r="H757">
        <v>29910</v>
      </c>
      <c r="I757" t="s">
        <v>146</v>
      </c>
      <c r="J757">
        <v>1E-3</v>
      </c>
      <c r="K757" t="s">
        <v>3</v>
      </c>
      <c r="L757">
        <v>1</v>
      </c>
      <c r="M757" t="s">
        <v>2</v>
      </c>
      <c r="N757">
        <v>0</v>
      </c>
      <c r="O757" t="s">
        <v>6</v>
      </c>
      <c r="P757">
        <v>7</v>
      </c>
      <c r="Q757" t="s">
        <v>0</v>
      </c>
      <c r="R757">
        <v>7.1</v>
      </c>
      <c r="S757" t="s">
        <v>141</v>
      </c>
      <c r="T757">
        <v>1</v>
      </c>
      <c r="U757" t="s">
        <v>142</v>
      </c>
      <c r="V757">
        <v>3</v>
      </c>
      <c r="W757" t="s">
        <v>140</v>
      </c>
      <c r="X757">
        <v>1543</v>
      </c>
      <c r="Y757" t="s">
        <v>1</v>
      </c>
      <c r="Z757" t="s">
        <v>2348</v>
      </c>
      <c r="AA757" t="s">
        <v>151</v>
      </c>
      <c r="AB757" s="12" t="s">
        <v>2349</v>
      </c>
      <c r="AC757" t="s">
        <v>424</v>
      </c>
      <c r="AD757" s="5">
        <v>9.9999999999999998E-17</v>
      </c>
      <c r="AE757" t="s">
        <v>5</v>
      </c>
      <c r="AF757">
        <v>1</v>
      </c>
      <c r="AG757" t="s">
        <v>4</v>
      </c>
      <c r="AH757">
        <v>2E-8</v>
      </c>
    </row>
    <row r="758" spans="1:34" x14ac:dyDescent="0.25">
      <c r="A758" t="str">
        <f t="shared" si="11"/>
        <v>feynman_I_18_14_29910</v>
      </c>
      <c r="B758" t="s">
        <v>100</v>
      </c>
      <c r="C758" t="s">
        <v>143</v>
      </c>
      <c r="D758">
        <v>3600</v>
      </c>
      <c r="E758" t="s">
        <v>144</v>
      </c>
      <c r="F758">
        <v>1000000</v>
      </c>
      <c r="G758" t="s">
        <v>145</v>
      </c>
      <c r="H758">
        <v>29910</v>
      </c>
      <c r="I758" t="s">
        <v>146</v>
      </c>
      <c r="J758">
        <v>1E-3</v>
      </c>
      <c r="K758" t="s">
        <v>3</v>
      </c>
      <c r="L758">
        <v>1</v>
      </c>
      <c r="M758" t="s">
        <v>2</v>
      </c>
      <c r="N758">
        <v>0</v>
      </c>
      <c r="O758" t="s">
        <v>6</v>
      </c>
      <c r="P758">
        <v>6</v>
      </c>
      <c r="Q758" t="s">
        <v>0</v>
      </c>
      <c r="R758">
        <v>17.8</v>
      </c>
      <c r="S758" t="s">
        <v>141</v>
      </c>
      <c r="T758">
        <v>1</v>
      </c>
      <c r="U758" t="s">
        <v>142</v>
      </c>
      <c r="V758">
        <v>5</v>
      </c>
      <c r="W758" t="s">
        <v>140</v>
      </c>
      <c r="X758">
        <v>3745</v>
      </c>
      <c r="Y758" t="s">
        <v>1</v>
      </c>
      <c r="Z758" t="s">
        <v>2357</v>
      </c>
      <c r="AA758" t="s">
        <v>151</v>
      </c>
      <c r="AB758" s="12" t="s">
        <v>414</v>
      </c>
      <c r="AC758" t="s">
        <v>424</v>
      </c>
      <c r="AD758" s="5">
        <v>9.9999999999999998E-17</v>
      </c>
      <c r="AE758" t="s">
        <v>5</v>
      </c>
      <c r="AF758">
        <v>1</v>
      </c>
      <c r="AG758" t="s">
        <v>4</v>
      </c>
      <c r="AH758">
        <v>0</v>
      </c>
    </row>
    <row r="759" spans="1:34" x14ac:dyDescent="0.25">
      <c r="A759" t="str">
        <f t="shared" si="11"/>
        <v>feynman_III_13_18_29910</v>
      </c>
      <c r="B759" t="s">
        <v>103</v>
      </c>
      <c r="C759" t="s">
        <v>143</v>
      </c>
      <c r="D759">
        <v>3600</v>
      </c>
      <c r="E759" t="s">
        <v>144</v>
      </c>
      <c r="F759">
        <v>1000000</v>
      </c>
      <c r="G759" t="s">
        <v>145</v>
      </c>
      <c r="H759">
        <v>29910</v>
      </c>
      <c r="I759" t="s">
        <v>146</v>
      </c>
      <c r="J759">
        <v>1E-3</v>
      </c>
      <c r="K759" t="s">
        <v>3</v>
      </c>
      <c r="L759">
        <v>1</v>
      </c>
      <c r="M759" t="s">
        <v>2</v>
      </c>
      <c r="N759">
        <v>2.9999999999999999E-7</v>
      </c>
      <c r="O759" t="s">
        <v>6</v>
      </c>
      <c r="P759">
        <v>10</v>
      </c>
      <c r="Q759" t="s">
        <v>0</v>
      </c>
      <c r="R759">
        <v>19.3</v>
      </c>
      <c r="S759" t="s">
        <v>141</v>
      </c>
      <c r="T759">
        <v>1</v>
      </c>
      <c r="U759" t="s">
        <v>142</v>
      </c>
      <c r="V759">
        <v>5</v>
      </c>
      <c r="W759" t="s">
        <v>140</v>
      </c>
      <c r="X759">
        <v>3875</v>
      </c>
      <c r="Y759" t="s">
        <v>1</v>
      </c>
      <c r="Z759" t="s">
        <v>2364</v>
      </c>
      <c r="AA759" t="s">
        <v>151</v>
      </c>
      <c r="AB759" s="12" t="s">
        <v>2365</v>
      </c>
      <c r="AC759" t="s">
        <v>424</v>
      </c>
      <c r="AD759" s="5">
        <v>9.9999999999999998E-17</v>
      </c>
      <c r="AE759" t="s">
        <v>5</v>
      </c>
      <c r="AF759">
        <v>1</v>
      </c>
      <c r="AG759" t="s">
        <v>4</v>
      </c>
      <c r="AH759">
        <v>2.4999999999999999E-7</v>
      </c>
    </row>
    <row r="760" spans="1:34" x14ac:dyDescent="0.25">
      <c r="A760" t="str">
        <f t="shared" si="11"/>
        <v>feynman_I_32_5_29910</v>
      </c>
      <c r="B760" t="s">
        <v>97</v>
      </c>
      <c r="C760" t="s">
        <v>143</v>
      </c>
      <c r="D760">
        <v>3600</v>
      </c>
      <c r="E760" t="s">
        <v>144</v>
      </c>
      <c r="F760">
        <v>1000000</v>
      </c>
      <c r="G760" t="s">
        <v>145</v>
      </c>
      <c r="H760">
        <v>29910</v>
      </c>
      <c r="I760" t="s">
        <v>146</v>
      </c>
      <c r="J760">
        <v>1E-3</v>
      </c>
      <c r="K760" t="s">
        <v>3</v>
      </c>
      <c r="L760">
        <v>1</v>
      </c>
      <c r="M760" t="s">
        <v>2</v>
      </c>
      <c r="N760">
        <v>0</v>
      </c>
      <c r="O760" t="s">
        <v>6</v>
      </c>
      <c r="P760">
        <v>14</v>
      </c>
      <c r="Q760" t="s">
        <v>0</v>
      </c>
      <c r="R760">
        <v>60.1</v>
      </c>
      <c r="S760" t="s">
        <v>141</v>
      </c>
      <c r="T760">
        <v>1</v>
      </c>
      <c r="U760" t="s">
        <v>142</v>
      </c>
      <c r="V760">
        <v>8</v>
      </c>
      <c r="W760" t="s">
        <v>140</v>
      </c>
      <c r="X760">
        <v>10326</v>
      </c>
      <c r="Y760" t="s">
        <v>1</v>
      </c>
      <c r="Z760" t="s">
        <v>2375</v>
      </c>
      <c r="AA760" t="s">
        <v>151</v>
      </c>
      <c r="AB760" s="12" t="s">
        <v>2376</v>
      </c>
      <c r="AC760" t="s">
        <v>424</v>
      </c>
      <c r="AD760" s="5">
        <v>9.9999999999999998E-17</v>
      </c>
      <c r="AE760" t="s">
        <v>5</v>
      </c>
      <c r="AF760">
        <v>1</v>
      </c>
      <c r="AG760" t="s">
        <v>4</v>
      </c>
      <c r="AH760">
        <v>2.9999999999999997E-8</v>
      </c>
    </row>
    <row r="761" spans="1:34" x14ac:dyDescent="0.25">
      <c r="A761" t="str">
        <f t="shared" si="11"/>
        <v>feynman_II_8_7_29910</v>
      </c>
      <c r="B761" t="s">
        <v>69</v>
      </c>
      <c r="C761" t="s">
        <v>143</v>
      </c>
      <c r="D761">
        <v>3600</v>
      </c>
      <c r="E761" t="s">
        <v>144</v>
      </c>
      <c r="F761">
        <v>1000000</v>
      </c>
      <c r="G761" t="s">
        <v>145</v>
      </c>
      <c r="H761">
        <v>29910</v>
      </c>
      <c r="I761" t="s">
        <v>146</v>
      </c>
      <c r="J761">
        <v>1E-3</v>
      </c>
      <c r="K761" t="s">
        <v>3</v>
      </c>
      <c r="L761">
        <v>1</v>
      </c>
      <c r="M761" t="s">
        <v>2</v>
      </c>
      <c r="N761">
        <v>0</v>
      </c>
      <c r="O761" t="s">
        <v>6</v>
      </c>
      <c r="P761">
        <v>11</v>
      </c>
      <c r="Q761" t="s">
        <v>0</v>
      </c>
      <c r="R761">
        <v>329.4</v>
      </c>
      <c r="S761" t="s">
        <v>141</v>
      </c>
      <c r="T761">
        <v>3</v>
      </c>
      <c r="U761" t="s">
        <v>142</v>
      </c>
      <c r="V761">
        <v>80</v>
      </c>
      <c r="W761" t="s">
        <v>140</v>
      </c>
      <c r="X761">
        <v>67683</v>
      </c>
      <c r="Y761" t="s">
        <v>1</v>
      </c>
      <c r="Z761" t="s">
        <v>2396</v>
      </c>
      <c r="AA761" t="s">
        <v>151</v>
      </c>
      <c r="AB761" s="12" t="s">
        <v>2397</v>
      </c>
      <c r="AC761" t="s">
        <v>424</v>
      </c>
      <c r="AD761" s="5">
        <v>9.9999999999999998E-17</v>
      </c>
      <c r="AE761" t="s">
        <v>5</v>
      </c>
      <c r="AF761">
        <v>1</v>
      </c>
      <c r="AG761" t="s">
        <v>4</v>
      </c>
      <c r="AH761">
        <v>1E-8</v>
      </c>
    </row>
    <row r="762" spans="1:34" x14ac:dyDescent="0.25">
      <c r="A762" t="str">
        <f t="shared" si="11"/>
        <v>strogatz_bacres2_29910</v>
      </c>
      <c r="B762" t="s">
        <v>11</v>
      </c>
      <c r="C762" t="s">
        <v>143</v>
      </c>
      <c r="D762">
        <v>3600</v>
      </c>
      <c r="E762" t="s">
        <v>144</v>
      </c>
      <c r="F762">
        <v>1000000</v>
      </c>
      <c r="G762" t="s">
        <v>145</v>
      </c>
      <c r="H762">
        <v>29910</v>
      </c>
      <c r="I762" t="s">
        <v>146</v>
      </c>
      <c r="J762">
        <v>1E-3</v>
      </c>
      <c r="K762" t="s">
        <v>3</v>
      </c>
      <c r="L762">
        <v>1</v>
      </c>
      <c r="M762" t="s">
        <v>2</v>
      </c>
      <c r="N762">
        <v>0</v>
      </c>
      <c r="O762" t="s">
        <v>6</v>
      </c>
      <c r="P762">
        <v>14</v>
      </c>
      <c r="Q762" t="s">
        <v>0</v>
      </c>
      <c r="R762">
        <v>27</v>
      </c>
      <c r="S762" t="s">
        <v>141</v>
      </c>
      <c r="T762">
        <v>2</v>
      </c>
      <c r="U762" t="s">
        <v>142</v>
      </c>
      <c r="V762">
        <v>22</v>
      </c>
      <c r="W762" t="s">
        <v>140</v>
      </c>
      <c r="X762">
        <v>16234</v>
      </c>
      <c r="Y762" t="s">
        <v>1</v>
      </c>
      <c r="Z762" t="s">
        <v>2398</v>
      </c>
      <c r="AA762" t="s">
        <v>151</v>
      </c>
      <c r="AB762" s="12" t="s">
        <v>3438</v>
      </c>
      <c r="AC762" t="s">
        <v>424</v>
      </c>
      <c r="AD762" s="5">
        <v>9.9999999999999998E-17</v>
      </c>
      <c r="AE762" t="s">
        <v>5</v>
      </c>
      <c r="AF762">
        <v>1</v>
      </c>
      <c r="AG762" t="s">
        <v>4</v>
      </c>
      <c r="AH762">
        <v>0</v>
      </c>
    </row>
    <row r="763" spans="1:34" x14ac:dyDescent="0.25">
      <c r="A763" t="str">
        <f t="shared" si="11"/>
        <v>feynman_I_15_10_29910</v>
      </c>
      <c r="B763" t="s">
        <v>44</v>
      </c>
      <c r="C763" t="s">
        <v>143</v>
      </c>
      <c r="D763">
        <v>3600</v>
      </c>
      <c r="E763" t="s">
        <v>144</v>
      </c>
      <c r="F763">
        <v>1000000</v>
      </c>
      <c r="G763" t="s">
        <v>145</v>
      </c>
      <c r="H763">
        <v>29910</v>
      </c>
      <c r="I763" t="s">
        <v>146</v>
      </c>
      <c r="J763">
        <v>1E-3</v>
      </c>
      <c r="K763" t="s">
        <v>3</v>
      </c>
      <c r="L763">
        <v>0.99999720000000003</v>
      </c>
      <c r="M763" t="s">
        <v>2</v>
      </c>
      <c r="N763">
        <v>3.5282E-3</v>
      </c>
      <c r="O763" t="s">
        <v>6</v>
      </c>
      <c r="P763">
        <v>19</v>
      </c>
      <c r="Q763" t="s">
        <v>0</v>
      </c>
      <c r="R763">
        <v>3600.4</v>
      </c>
      <c r="S763" t="s">
        <v>141</v>
      </c>
      <c r="T763">
        <v>4</v>
      </c>
      <c r="U763" t="s">
        <v>142</v>
      </c>
      <c r="V763">
        <v>403</v>
      </c>
      <c r="W763" t="s">
        <v>140</v>
      </c>
      <c r="X763">
        <v>571056</v>
      </c>
      <c r="Y763" t="s">
        <v>1</v>
      </c>
      <c r="Z763" t="s">
        <v>2984</v>
      </c>
      <c r="AA763" t="s">
        <v>151</v>
      </c>
      <c r="AB763" s="12" t="s">
        <v>2985</v>
      </c>
      <c r="AC763" t="s">
        <v>424</v>
      </c>
      <c r="AD763" s="5">
        <v>9.9999999999999998E-17</v>
      </c>
      <c r="AE763" t="s">
        <v>5</v>
      </c>
      <c r="AF763">
        <v>0.99999700999999996</v>
      </c>
      <c r="AG763" t="s">
        <v>4</v>
      </c>
      <c r="AH763">
        <v>3.6642100000000002E-3</v>
      </c>
    </row>
    <row r="764" spans="1:34" x14ac:dyDescent="0.25">
      <c r="A764" t="str">
        <f t="shared" si="11"/>
        <v>feynman_II_35_18_4426</v>
      </c>
      <c r="B764" t="s">
        <v>109</v>
      </c>
      <c r="C764" t="s">
        <v>143</v>
      </c>
      <c r="D764">
        <v>3600</v>
      </c>
      <c r="E764" t="s">
        <v>144</v>
      </c>
      <c r="F764">
        <v>1000000</v>
      </c>
      <c r="G764" t="s">
        <v>145</v>
      </c>
      <c r="H764">
        <v>4426</v>
      </c>
      <c r="I764" t="s">
        <v>146</v>
      </c>
      <c r="J764">
        <v>1E-3</v>
      </c>
      <c r="K764" t="s">
        <v>3</v>
      </c>
      <c r="L764">
        <v>0.99575579999999997</v>
      </c>
      <c r="M764" t="s">
        <v>2</v>
      </c>
      <c r="N764">
        <v>2.06321E-2</v>
      </c>
      <c r="O764" t="s">
        <v>6</v>
      </c>
      <c r="P764">
        <v>28</v>
      </c>
      <c r="Q764" t="s">
        <v>0</v>
      </c>
      <c r="R764">
        <v>3600.8</v>
      </c>
      <c r="S764" t="s">
        <v>141</v>
      </c>
      <c r="T764">
        <v>6</v>
      </c>
      <c r="U764" t="s">
        <v>142</v>
      </c>
      <c r="V764">
        <v>232</v>
      </c>
      <c r="W764" t="s">
        <v>140</v>
      </c>
      <c r="X764">
        <v>548011</v>
      </c>
      <c r="Y764" t="s">
        <v>1</v>
      </c>
      <c r="Z764" t="s">
        <v>2986</v>
      </c>
      <c r="AA764" t="s">
        <v>151</v>
      </c>
      <c r="AB764" s="12" t="s">
        <v>2987</v>
      </c>
      <c r="AC764" t="s">
        <v>424</v>
      </c>
      <c r="AD764" s="5">
        <v>9.9999999999999998E-17</v>
      </c>
      <c r="AE764" t="s">
        <v>5</v>
      </c>
      <c r="AF764">
        <v>0.99577201000000004</v>
      </c>
      <c r="AG764" t="s">
        <v>4</v>
      </c>
      <c r="AH764">
        <v>2.0638569999999998E-2</v>
      </c>
    </row>
    <row r="765" spans="1:34" x14ac:dyDescent="0.25">
      <c r="A765" t="str">
        <f t="shared" si="11"/>
        <v>feynman_I_6_2_16850</v>
      </c>
      <c r="B765" t="s">
        <v>33</v>
      </c>
      <c r="C765" t="s">
        <v>143</v>
      </c>
      <c r="D765">
        <v>3600</v>
      </c>
      <c r="E765" t="s">
        <v>144</v>
      </c>
      <c r="F765">
        <v>1000000</v>
      </c>
      <c r="G765" t="s">
        <v>145</v>
      </c>
      <c r="H765">
        <v>16850</v>
      </c>
      <c r="I765" t="s">
        <v>146</v>
      </c>
      <c r="J765">
        <v>1E-3</v>
      </c>
      <c r="K765" t="s">
        <v>3</v>
      </c>
      <c r="L765">
        <v>0.99391260000000003</v>
      </c>
      <c r="M765" t="s">
        <v>2</v>
      </c>
      <c r="N765">
        <v>3.3279999999999998E-3</v>
      </c>
      <c r="O765" t="s">
        <v>6</v>
      </c>
      <c r="P765">
        <v>21</v>
      </c>
      <c r="Q765" t="s">
        <v>0</v>
      </c>
      <c r="R765">
        <v>3600.5</v>
      </c>
      <c r="S765" t="s">
        <v>141</v>
      </c>
      <c r="T765">
        <v>9</v>
      </c>
      <c r="U765" t="s">
        <v>142</v>
      </c>
      <c r="V765">
        <v>532</v>
      </c>
      <c r="W765" t="s">
        <v>140</v>
      </c>
      <c r="X765">
        <v>585412</v>
      </c>
      <c r="Y765" t="s">
        <v>1</v>
      </c>
      <c r="Z765" t="s">
        <v>2988</v>
      </c>
      <c r="AA765" t="s">
        <v>151</v>
      </c>
      <c r="AB765" s="12" t="s">
        <v>2989</v>
      </c>
      <c r="AC765" t="s">
        <v>424</v>
      </c>
      <c r="AD765" s="5">
        <v>9.9999999999999998E-17</v>
      </c>
      <c r="AE765" t="s">
        <v>5</v>
      </c>
      <c r="AF765">
        <v>0.99403059999999999</v>
      </c>
      <c r="AG765" t="s">
        <v>4</v>
      </c>
      <c r="AH765">
        <v>3.2816500000000001E-3</v>
      </c>
    </row>
    <row r="766" spans="1:34" x14ac:dyDescent="0.25">
      <c r="A766" t="str">
        <f t="shared" si="11"/>
        <v>feynman_I_30_3_29910</v>
      </c>
      <c r="B766" t="s">
        <v>53</v>
      </c>
      <c r="C766" t="s">
        <v>143</v>
      </c>
      <c r="D766">
        <v>3600</v>
      </c>
      <c r="E766" t="s">
        <v>144</v>
      </c>
      <c r="F766">
        <v>1000000</v>
      </c>
      <c r="G766" t="s">
        <v>145</v>
      </c>
      <c r="H766">
        <v>29910</v>
      </c>
      <c r="I766" t="s">
        <v>146</v>
      </c>
      <c r="J766">
        <v>1E-3</v>
      </c>
      <c r="K766" t="s">
        <v>3</v>
      </c>
      <c r="L766">
        <v>0.99992340000000002</v>
      </c>
      <c r="M766" t="s">
        <v>2</v>
      </c>
      <c r="N766">
        <v>2.2602199999999999E-2</v>
      </c>
      <c r="O766" t="s">
        <v>6</v>
      </c>
      <c r="P766">
        <v>79</v>
      </c>
      <c r="Q766" t="s">
        <v>0</v>
      </c>
      <c r="R766">
        <v>3601.1</v>
      </c>
      <c r="S766" t="s">
        <v>141</v>
      </c>
      <c r="T766">
        <v>5</v>
      </c>
      <c r="U766" t="s">
        <v>142</v>
      </c>
      <c r="V766">
        <v>113</v>
      </c>
      <c r="W766" t="s">
        <v>140</v>
      </c>
      <c r="X766">
        <v>371402</v>
      </c>
      <c r="Y766" t="s">
        <v>1</v>
      </c>
      <c r="Z766" t="s">
        <v>2990</v>
      </c>
      <c r="AA766" t="s">
        <v>151</v>
      </c>
      <c r="AB766" s="12" t="s">
        <v>2991</v>
      </c>
      <c r="AC766" t="s">
        <v>424</v>
      </c>
      <c r="AD766" s="5">
        <v>9.9999999999999998E-17</v>
      </c>
      <c r="AE766" t="s">
        <v>5</v>
      </c>
      <c r="AF766">
        <v>0.99992066999999996</v>
      </c>
      <c r="AG766" t="s">
        <v>4</v>
      </c>
      <c r="AH766">
        <v>2.2762069999999999E-2</v>
      </c>
    </row>
    <row r="767" spans="1:34" x14ac:dyDescent="0.25">
      <c r="A767" t="str">
        <f t="shared" si="11"/>
        <v>feynman_I_41_16_29910</v>
      </c>
      <c r="B767" t="s">
        <v>114</v>
      </c>
      <c r="C767" t="s">
        <v>143</v>
      </c>
      <c r="D767">
        <v>3600</v>
      </c>
      <c r="E767" t="s">
        <v>144</v>
      </c>
      <c r="F767">
        <v>1000000</v>
      </c>
      <c r="G767" t="s">
        <v>145</v>
      </c>
      <c r="H767">
        <v>29910</v>
      </c>
      <c r="I767" t="s">
        <v>146</v>
      </c>
      <c r="J767">
        <v>1E-3</v>
      </c>
      <c r="K767" t="s">
        <v>3</v>
      </c>
      <c r="L767">
        <v>0.99997190000000002</v>
      </c>
      <c r="M767" t="s">
        <v>2</v>
      </c>
      <c r="N767">
        <v>1.58464E-2</v>
      </c>
      <c r="O767" t="s">
        <v>6</v>
      </c>
      <c r="P767">
        <v>18</v>
      </c>
      <c r="Q767" t="s">
        <v>0</v>
      </c>
      <c r="R767">
        <v>3602.5</v>
      </c>
      <c r="S767" t="s">
        <v>141</v>
      </c>
      <c r="T767">
        <v>4</v>
      </c>
      <c r="U767" t="s">
        <v>142</v>
      </c>
      <c r="V767">
        <v>312</v>
      </c>
      <c r="W767" t="s">
        <v>140</v>
      </c>
      <c r="X767">
        <v>571406</v>
      </c>
      <c r="Y767" t="s">
        <v>1</v>
      </c>
      <c r="Z767" t="s">
        <v>2992</v>
      </c>
      <c r="AA767" t="s">
        <v>151</v>
      </c>
      <c r="AB767" s="12" t="s">
        <v>2993</v>
      </c>
      <c r="AC767" t="s">
        <v>424</v>
      </c>
      <c r="AD767" s="5">
        <v>9.9999999999999998E-17</v>
      </c>
      <c r="AE767" t="s">
        <v>5</v>
      </c>
      <c r="AF767">
        <v>0.99996750000000001</v>
      </c>
      <c r="AG767" t="s">
        <v>4</v>
      </c>
      <c r="AH767">
        <v>1.702733E-2</v>
      </c>
    </row>
    <row r="768" spans="1:34" x14ac:dyDescent="0.25">
      <c r="A768" t="str">
        <f t="shared" si="11"/>
        <v>feynman_test_4_4426</v>
      </c>
      <c r="B768" t="s">
        <v>106</v>
      </c>
      <c r="C768" t="s">
        <v>143</v>
      </c>
      <c r="D768">
        <v>3600</v>
      </c>
      <c r="E768" t="s">
        <v>144</v>
      </c>
      <c r="F768">
        <v>1000000</v>
      </c>
      <c r="G768" t="s">
        <v>145</v>
      </c>
      <c r="H768">
        <v>4426</v>
      </c>
      <c r="I768" t="s">
        <v>146</v>
      </c>
      <c r="J768">
        <v>1E-3</v>
      </c>
      <c r="K768" t="s">
        <v>3</v>
      </c>
      <c r="L768">
        <v>0.99964470000000005</v>
      </c>
      <c r="M768" t="s">
        <v>2</v>
      </c>
      <c r="N768">
        <v>9.3855999999999992E-3</v>
      </c>
      <c r="O768" t="s">
        <v>6</v>
      </c>
      <c r="P768">
        <v>30</v>
      </c>
      <c r="Q768" t="s">
        <v>0</v>
      </c>
      <c r="R768">
        <v>3600.4</v>
      </c>
      <c r="S768" t="s">
        <v>141</v>
      </c>
      <c r="T768">
        <v>3</v>
      </c>
      <c r="U768" t="s">
        <v>142</v>
      </c>
      <c r="V768">
        <v>201</v>
      </c>
      <c r="W768" t="s">
        <v>140</v>
      </c>
      <c r="X768">
        <v>504005</v>
      </c>
      <c r="Y768" t="s">
        <v>1</v>
      </c>
      <c r="Z768" t="s">
        <v>2994</v>
      </c>
      <c r="AA768" t="s">
        <v>151</v>
      </c>
      <c r="AB768" s="12" t="s">
        <v>2995</v>
      </c>
      <c r="AC768" t="s">
        <v>424</v>
      </c>
      <c r="AD768" s="5">
        <v>9.9999999999999998E-17</v>
      </c>
      <c r="AE768" t="s">
        <v>5</v>
      </c>
      <c r="AF768">
        <v>0.99963595000000005</v>
      </c>
      <c r="AG768" t="s">
        <v>4</v>
      </c>
      <c r="AH768">
        <v>9.4708599999999993E-3</v>
      </c>
    </row>
    <row r="769" spans="1:34" x14ac:dyDescent="0.25">
      <c r="A769" t="str">
        <f t="shared" si="11"/>
        <v>feynman_II_6_15b_29910</v>
      </c>
      <c r="B769" t="s">
        <v>104</v>
      </c>
      <c r="C769" t="s">
        <v>143</v>
      </c>
      <c r="D769">
        <v>3600</v>
      </c>
      <c r="E769" t="s">
        <v>144</v>
      </c>
      <c r="F769">
        <v>1000000</v>
      </c>
      <c r="G769" t="s">
        <v>145</v>
      </c>
      <c r="H769">
        <v>29910</v>
      </c>
      <c r="I769" t="s">
        <v>146</v>
      </c>
      <c r="J769">
        <v>1E-3</v>
      </c>
      <c r="K769" t="s">
        <v>3</v>
      </c>
      <c r="L769">
        <v>0.97925010000000001</v>
      </c>
      <c r="M769" t="s">
        <v>2</v>
      </c>
      <c r="N769">
        <v>4.2970999999999999E-3</v>
      </c>
      <c r="O769" t="s">
        <v>6</v>
      </c>
      <c r="P769">
        <v>63</v>
      </c>
      <c r="Q769" t="s">
        <v>0</v>
      </c>
      <c r="R769">
        <v>3601.3</v>
      </c>
      <c r="S769" t="s">
        <v>141</v>
      </c>
      <c r="T769">
        <v>6</v>
      </c>
      <c r="U769" t="s">
        <v>142</v>
      </c>
      <c r="V769">
        <v>116</v>
      </c>
      <c r="W769" t="s">
        <v>140</v>
      </c>
      <c r="X769">
        <v>426763</v>
      </c>
      <c r="Y769" t="s">
        <v>1</v>
      </c>
      <c r="Z769" t="s">
        <v>2996</v>
      </c>
      <c r="AA769" t="s">
        <v>151</v>
      </c>
      <c r="AB769" s="12" t="s">
        <v>2997</v>
      </c>
      <c r="AC769" t="s">
        <v>424</v>
      </c>
      <c r="AD769" s="5">
        <v>9.9999999999999998E-17</v>
      </c>
      <c r="AE769" t="s">
        <v>5</v>
      </c>
      <c r="AF769">
        <v>0.98032003000000001</v>
      </c>
      <c r="AG769" t="s">
        <v>4</v>
      </c>
      <c r="AH769">
        <v>4.1821799999999998E-3</v>
      </c>
    </row>
    <row r="770" spans="1:34" x14ac:dyDescent="0.25">
      <c r="A770" t="str">
        <f t="shared" ref="A770:A833" si="12">B770&amp;"_"&amp;H770</f>
        <v>feynman_test_14_4426</v>
      </c>
      <c r="B770" t="s">
        <v>120</v>
      </c>
      <c r="C770" t="s">
        <v>143</v>
      </c>
      <c r="D770">
        <v>3600</v>
      </c>
      <c r="E770" t="s">
        <v>144</v>
      </c>
      <c r="F770">
        <v>1000000</v>
      </c>
      <c r="G770" t="s">
        <v>145</v>
      </c>
      <c r="H770">
        <v>4426</v>
      </c>
      <c r="I770" t="s">
        <v>146</v>
      </c>
      <c r="J770">
        <v>1E-3</v>
      </c>
      <c r="K770" t="s">
        <v>3</v>
      </c>
      <c r="L770">
        <v>0.52978230000000004</v>
      </c>
      <c r="M770" t="s">
        <v>2</v>
      </c>
      <c r="N770">
        <v>8.9062248000000004</v>
      </c>
      <c r="O770" t="s">
        <v>6</v>
      </c>
      <c r="P770">
        <v>201</v>
      </c>
      <c r="Q770" t="s">
        <v>0</v>
      </c>
      <c r="R770">
        <v>3600.9</v>
      </c>
      <c r="S770" t="s">
        <v>141</v>
      </c>
      <c r="T770">
        <v>2</v>
      </c>
      <c r="U770" t="s">
        <v>142</v>
      </c>
      <c r="V770">
        <v>40</v>
      </c>
      <c r="W770" t="s">
        <v>140</v>
      </c>
      <c r="X770">
        <v>262207</v>
      </c>
      <c r="Y770" t="s">
        <v>1</v>
      </c>
      <c r="Z770" t="s">
        <v>2998</v>
      </c>
      <c r="AA770" t="s">
        <v>151</v>
      </c>
      <c r="AB770" s="12" t="s">
        <v>2999</v>
      </c>
      <c r="AC770" t="s">
        <v>424</v>
      </c>
      <c r="AD770" s="5">
        <v>9.9999999999999998E-17</v>
      </c>
      <c r="AE770" t="s">
        <v>5</v>
      </c>
      <c r="AF770">
        <v>-0.44183295</v>
      </c>
      <c r="AG770" t="s">
        <v>4</v>
      </c>
      <c r="AH770">
        <v>16.060381920000001</v>
      </c>
    </row>
    <row r="771" spans="1:34" x14ac:dyDescent="0.25">
      <c r="A771" t="str">
        <f t="shared" si="12"/>
        <v>feynman_III_4_33_29910</v>
      </c>
      <c r="B771" t="s">
        <v>85</v>
      </c>
      <c r="C771" t="s">
        <v>143</v>
      </c>
      <c r="D771">
        <v>3600</v>
      </c>
      <c r="E771" t="s">
        <v>144</v>
      </c>
      <c r="F771">
        <v>1000000</v>
      </c>
      <c r="G771" t="s">
        <v>145</v>
      </c>
      <c r="H771">
        <v>29910</v>
      </c>
      <c r="I771" t="s">
        <v>146</v>
      </c>
      <c r="J771">
        <v>1E-3</v>
      </c>
      <c r="K771" t="s">
        <v>3</v>
      </c>
      <c r="L771">
        <v>0.99999990000000005</v>
      </c>
      <c r="M771" t="s">
        <v>2</v>
      </c>
      <c r="N771">
        <v>1.3642999999999999E-3</v>
      </c>
      <c r="O771" t="s">
        <v>6</v>
      </c>
      <c r="P771">
        <v>23</v>
      </c>
      <c r="Q771" t="s">
        <v>0</v>
      </c>
      <c r="R771">
        <v>3602.1</v>
      </c>
      <c r="S771" t="s">
        <v>141</v>
      </c>
      <c r="T771">
        <v>9</v>
      </c>
      <c r="U771" t="s">
        <v>142</v>
      </c>
      <c r="V771">
        <v>555</v>
      </c>
      <c r="W771" t="s">
        <v>140</v>
      </c>
      <c r="X771">
        <v>588392</v>
      </c>
      <c r="Y771" t="s">
        <v>1</v>
      </c>
      <c r="Z771" t="s">
        <v>3000</v>
      </c>
      <c r="AA771" t="s">
        <v>151</v>
      </c>
      <c r="AB771" s="12" t="s">
        <v>3001</v>
      </c>
      <c r="AC771" t="s">
        <v>424</v>
      </c>
      <c r="AD771" s="5">
        <v>9.9999999999999998E-17</v>
      </c>
      <c r="AE771" t="s">
        <v>5</v>
      </c>
      <c r="AF771">
        <v>0.99999994000000003</v>
      </c>
      <c r="AG771" t="s">
        <v>4</v>
      </c>
      <c r="AH771">
        <v>1.24665E-3</v>
      </c>
    </row>
    <row r="772" spans="1:34" x14ac:dyDescent="0.25">
      <c r="A772" t="str">
        <f t="shared" si="12"/>
        <v>strogatz_glider1_4426</v>
      </c>
      <c r="B772" t="s">
        <v>14</v>
      </c>
      <c r="C772" t="s">
        <v>143</v>
      </c>
      <c r="D772">
        <v>3600</v>
      </c>
      <c r="E772" t="s">
        <v>144</v>
      </c>
      <c r="F772">
        <v>1000000</v>
      </c>
      <c r="G772" t="s">
        <v>145</v>
      </c>
      <c r="H772">
        <v>4426</v>
      </c>
      <c r="I772" t="s">
        <v>146</v>
      </c>
      <c r="J772">
        <v>1E-3</v>
      </c>
      <c r="K772" t="s">
        <v>3</v>
      </c>
      <c r="L772">
        <v>1</v>
      </c>
      <c r="M772" t="s">
        <v>2</v>
      </c>
      <c r="N772">
        <v>0</v>
      </c>
      <c r="O772" t="s">
        <v>6</v>
      </c>
      <c r="P772">
        <v>10</v>
      </c>
      <c r="Q772" t="s">
        <v>0</v>
      </c>
      <c r="R772">
        <v>14</v>
      </c>
      <c r="S772" t="s">
        <v>141</v>
      </c>
      <c r="T772">
        <v>2</v>
      </c>
      <c r="U772" t="s">
        <v>142</v>
      </c>
      <c r="V772">
        <v>13</v>
      </c>
      <c r="W772" t="s">
        <v>140</v>
      </c>
      <c r="X772">
        <v>8562</v>
      </c>
      <c r="Y772" t="s">
        <v>1</v>
      </c>
      <c r="Z772" t="s">
        <v>2338</v>
      </c>
      <c r="AA772" t="s">
        <v>151</v>
      </c>
      <c r="AB772" s="12" t="s">
        <v>2289</v>
      </c>
      <c r="AC772" t="s">
        <v>424</v>
      </c>
      <c r="AD772" s="5">
        <v>9.9999999999999998E-17</v>
      </c>
      <c r="AE772" t="s">
        <v>5</v>
      </c>
      <c r="AF772">
        <v>1</v>
      </c>
      <c r="AG772" t="s">
        <v>4</v>
      </c>
      <c r="AH772">
        <v>0</v>
      </c>
    </row>
    <row r="773" spans="1:34" x14ac:dyDescent="0.25">
      <c r="A773" t="str">
        <f t="shared" si="12"/>
        <v>feynman_I_14_3_4426</v>
      </c>
      <c r="B773" t="s">
        <v>62</v>
      </c>
      <c r="C773" t="s">
        <v>143</v>
      </c>
      <c r="D773">
        <v>3600</v>
      </c>
      <c r="E773" t="s">
        <v>144</v>
      </c>
      <c r="F773">
        <v>1000000</v>
      </c>
      <c r="G773" t="s">
        <v>145</v>
      </c>
      <c r="H773">
        <v>4426</v>
      </c>
      <c r="I773" t="s">
        <v>146</v>
      </c>
      <c r="J773">
        <v>1E-3</v>
      </c>
      <c r="K773" t="s">
        <v>3</v>
      </c>
      <c r="L773">
        <v>1</v>
      </c>
      <c r="M773" t="s">
        <v>2</v>
      </c>
      <c r="N773">
        <v>0</v>
      </c>
      <c r="O773" t="s">
        <v>6</v>
      </c>
      <c r="P773">
        <v>4</v>
      </c>
      <c r="Q773" t="s">
        <v>0</v>
      </c>
      <c r="R773">
        <v>5</v>
      </c>
      <c r="S773" t="s">
        <v>141</v>
      </c>
      <c r="T773">
        <v>1</v>
      </c>
      <c r="U773" t="s">
        <v>142</v>
      </c>
      <c r="V773">
        <v>3</v>
      </c>
      <c r="W773" t="s">
        <v>140</v>
      </c>
      <c r="X773">
        <v>1133</v>
      </c>
      <c r="Y773" t="s">
        <v>1</v>
      </c>
      <c r="Z773" t="s">
        <v>2341</v>
      </c>
      <c r="AA773" t="s">
        <v>151</v>
      </c>
      <c r="AB773" s="12" t="s">
        <v>409</v>
      </c>
      <c r="AC773" t="s">
        <v>424</v>
      </c>
      <c r="AD773" s="5">
        <v>9.9999999999999998E-17</v>
      </c>
      <c r="AE773" t="s">
        <v>5</v>
      </c>
      <c r="AF773">
        <v>1</v>
      </c>
      <c r="AG773" t="s">
        <v>4</v>
      </c>
      <c r="AH773">
        <v>0</v>
      </c>
    </row>
    <row r="774" spans="1:34" x14ac:dyDescent="0.25">
      <c r="A774" t="str">
        <f t="shared" si="12"/>
        <v>feynman_I_47_23_4426</v>
      </c>
      <c r="B774" t="s">
        <v>43</v>
      </c>
      <c r="C774" t="s">
        <v>143</v>
      </c>
      <c r="D774">
        <v>3600</v>
      </c>
      <c r="E774" t="s">
        <v>144</v>
      </c>
      <c r="F774">
        <v>1000000</v>
      </c>
      <c r="G774" t="s">
        <v>145</v>
      </c>
      <c r="H774">
        <v>4426</v>
      </c>
      <c r="I774" t="s">
        <v>146</v>
      </c>
      <c r="J774">
        <v>1E-3</v>
      </c>
      <c r="K774" t="s">
        <v>3</v>
      </c>
      <c r="L774">
        <v>1</v>
      </c>
      <c r="M774" t="s">
        <v>2</v>
      </c>
      <c r="N774">
        <v>0</v>
      </c>
      <c r="O774" t="s">
        <v>6</v>
      </c>
      <c r="P774">
        <v>8</v>
      </c>
      <c r="Q774" t="s">
        <v>0</v>
      </c>
      <c r="R774">
        <v>12.3</v>
      </c>
      <c r="S774" t="s">
        <v>141</v>
      </c>
      <c r="T774">
        <v>1</v>
      </c>
      <c r="U774" t="s">
        <v>142</v>
      </c>
      <c r="V774">
        <v>4</v>
      </c>
      <c r="W774" t="s">
        <v>140</v>
      </c>
      <c r="X774">
        <v>2421</v>
      </c>
      <c r="Y774" t="s">
        <v>1</v>
      </c>
      <c r="Z774" t="s">
        <v>2356</v>
      </c>
      <c r="AA774" t="s">
        <v>151</v>
      </c>
      <c r="AB774" s="12" t="s">
        <v>411</v>
      </c>
      <c r="AC774" t="s">
        <v>424</v>
      </c>
      <c r="AD774" s="5">
        <v>9.9999999999999998E-17</v>
      </c>
      <c r="AE774" t="s">
        <v>5</v>
      </c>
      <c r="AF774">
        <v>1</v>
      </c>
      <c r="AG774" t="s">
        <v>4</v>
      </c>
      <c r="AH774">
        <v>0</v>
      </c>
    </row>
    <row r="775" spans="1:34" x14ac:dyDescent="0.25">
      <c r="A775" t="str">
        <f t="shared" si="12"/>
        <v>feynman_I_39_11_4426</v>
      </c>
      <c r="B775" t="s">
        <v>42</v>
      </c>
      <c r="C775" t="s">
        <v>143</v>
      </c>
      <c r="D775">
        <v>3600</v>
      </c>
      <c r="E775" t="s">
        <v>144</v>
      </c>
      <c r="F775">
        <v>1000000</v>
      </c>
      <c r="G775" t="s">
        <v>145</v>
      </c>
      <c r="H775">
        <v>4426</v>
      </c>
      <c r="I775" t="s">
        <v>146</v>
      </c>
      <c r="J775">
        <v>1E-3</v>
      </c>
      <c r="K775" t="s">
        <v>3</v>
      </c>
      <c r="L775">
        <v>1</v>
      </c>
      <c r="M775" t="s">
        <v>2</v>
      </c>
      <c r="N775">
        <v>0</v>
      </c>
      <c r="O775" t="s">
        <v>6</v>
      </c>
      <c r="P775">
        <v>11</v>
      </c>
      <c r="Q775" t="s">
        <v>0</v>
      </c>
      <c r="R775">
        <v>12.6</v>
      </c>
      <c r="S775" t="s">
        <v>141</v>
      </c>
      <c r="T775">
        <v>1</v>
      </c>
      <c r="U775" t="s">
        <v>142</v>
      </c>
      <c r="V775">
        <v>4</v>
      </c>
      <c r="W775" t="s">
        <v>140</v>
      </c>
      <c r="X775">
        <v>2575</v>
      </c>
      <c r="Y775" t="s">
        <v>1</v>
      </c>
      <c r="Z775" t="s">
        <v>403</v>
      </c>
      <c r="AA775" t="s">
        <v>151</v>
      </c>
      <c r="AB775" s="12" t="s">
        <v>3435</v>
      </c>
      <c r="AC775" t="s">
        <v>424</v>
      </c>
      <c r="AD775" s="5">
        <v>9.9999999999999998E-17</v>
      </c>
      <c r="AE775" t="s">
        <v>5</v>
      </c>
      <c r="AF775">
        <v>1</v>
      </c>
      <c r="AG775" t="s">
        <v>4</v>
      </c>
      <c r="AH775">
        <v>0</v>
      </c>
    </row>
    <row r="776" spans="1:34" x14ac:dyDescent="0.25">
      <c r="A776" t="str">
        <f t="shared" si="12"/>
        <v>feynman_I_11_19_4426</v>
      </c>
      <c r="B776" t="s">
        <v>127</v>
      </c>
      <c r="C776" t="s">
        <v>143</v>
      </c>
      <c r="D776">
        <v>3600</v>
      </c>
      <c r="E776" t="s">
        <v>144</v>
      </c>
      <c r="F776">
        <v>1000000</v>
      </c>
      <c r="G776" t="s">
        <v>145</v>
      </c>
      <c r="H776">
        <v>4426</v>
      </c>
      <c r="I776" t="s">
        <v>146</v>
      </c>
      <c r="J776">
        <v>1E-3</v>
      </c>
      <c r="K776" t="s">
        <v>3</v>
      </c>
      <c r="L776">
        <v>1</v>
      </c>
      <c r="M776" t="s">
        <v>2</v>
      </c>
      <c r="N776">
        <v>0</v>
      </c>
      <c r="O776" t="s">
        <v>6</v>
      </c>
      <c r="P776">
        <v>10</v>
      </c>
      <c r="Q776" t="s">
        <v>0</v>
      </c>
      <c r="R776">
        <v>32.4</v>
      </c>
      <c r="S776" t="s">
        <v>141</v>
      </c>
      <c r="T776">
        <v>1</v>
      </c>
      <c r="U776" t="s">
        <v>142</v>
      </c>
      <c r="V776">
        <v>6</v>
      </c>
      <c r="W776" t="s">
        <v>140</v>
      </c>
      <c r="X776">
        <v>5660</v>
      </c>
      <c r="Y776" t="s">
        <v>1</v>
      </c>
      <c r="Z776" t="s">
        <v>2371</v>
      </c>
      <c r="AA776" t="s">
        <v>151</v>
      </c>
      <c r="AB776" s="12" t="s">
        <v>2293</v>
      </c>
      <c r="AC776" t="s">
        <v>424</v>
      </c>
      <c r="AD776" s="5">
        <v>9.9999999999999998E-17</v>
      </c>
      <c r="AE776" t="s">
        <v>5</v>
      </c>
      <c r="AF776">
        <v>1</v>
      </c>
      <c r="AG776" t="s">
        <v>4</v>
      </c>
      <c r="AH776">
        <v>0</v>
      </c>
    </row>
    <row r="777" spans="1:34" x14ac:dyDescent="0.25">
      <c r="A777" t="str">
        <f t="shared" si="12"/>
        <v>strogatz_lv2_4426</v>
      </c>
      <c r="B777" t="s">
        <v>16</v>
      </c>
      <c r="C777" t="s">
        <v>143</v>
      </c>
      <c r="D777">
        <v>3600</v>
      </c>
      <c r="E777" t="s">
        <v>144</v>
      </c>
      <c r="F777">
        <v>1000000</v>
      </c>
      <c r="G777" t="s">
        <v>145</v>
      </c>
      <c r="H777">
        <v>4426</v>
      </c>
      <c r="I777" t="s">
        <v>146</v>
      </c>
      <c r="J777">
        <v>1E-3</v>
      </c>
      <c r="K777" t="s">
        <v>3</v>
      </c>
      <c r="L777">
        <v>1</v>
      </c>
      <c r="M777" t="s">
        <v>2</v>
      </c>
      <c r="N777">
        <v>0</v>
      </c>
      <c r="O777" t="s">
        <v>6</v>
      </c>
      <c r="P777">
        <v>13</v>
      </c>
      <c r="Q777" t="s">
        <v>0</v>
      </c>
      <c r="R777">
        <v>149.4</v>
      </c>
      <c r="S777" t="s">
        <v>141</v>
      </c>
      <c r="T777">
        <v>9</v>
      </c>
      <c r="U777" t="s">
        <v>142</v>
      </c>
      <c r="V777">
        <v>32</v>
      </c>
      <c r="W777" t="s">
        <v>140</v>
      </c>
      <c r="X777">
        <v>57174</v>
      </c>
      <c r="Y777" t="s">
        <v>1</v>
      </c>
      <c r="Z777" t="s">
        <v>2372</v>
      </c>
      <c r="AA777" t="s">
        <v>151</v>
      </c>
      <c r="AB777" s="12" t="s">
        <v>2294</v>
      </c>
      <c r="AC777" t="s">
        <v>424</v>
      </c>
      <c r="AD777" s="5">
        <v>9.9999999999999998E-17</v>
      </c>
      <c r="AE777" t="s">
        <v>5</v>
      </c>
      <c r="AF777">
        <v>1</v>
      </c>
      <c r="AG777" t="s">
        <v>4</v>
      </c>
      <c r="AH777">
        <v>0</v>
      </c>
    </row>
    <row r="778" spans="1:34" x14ac:dyDescent="0.25">
      <c r="A778" t="str">
        <f t="shared" si="12"/>
        <v>feynman_II_13_17_4426</v>
      </c>
      <c r="B778" t="s">
        <v>102</v>
      </c>
      <c r="C778" t="s">
        <v>143</v>
      </c>
      <c r="D778">
        <v>3600</v>
      </c>
      <c r="E778" t="s">
        <v>144</v>
      </c>
      <c r="F778">
        <v>1000000</v>
      </c>
      <c r="G778" t="s">
        <v>145</v>
      </c>
      <c r="H778">
        <v>4426</v>
      </c>
      <c r="I778" t="s">
        <v>146</v>
      </c>
      <c r="J778">
        <v>1E-3</v>
      </c>
      <c r="K778" t="s">
        <v>3</v>
      </c>
      <c r="L778">
        <v>1</v>
      </c>
      <c r="M778" t="s">
        <v>2</v>
      </c>
      <c r="N778">
        <v>0</v>
      </c>
      <c r="O778" t="s">
        <v>6</v>
      </c>
      <c r="P778">
        <v>12</v>
      </c>
      <c r="Q778" t="s">
        <v>0</v>
      </c>
      <c r="R778">
        <v>622.6</v>
      </c>
      <c r="S778" t="s">
        <v>141</v>
      </c>
      <c r="T778">
        <v>3</v>
      </c>
      <c r="U778" t="s">
        <v>142</v>
      </c>
      <c r="V778">
        <v>96</v>
      </c>
      <c r="W778" t="s">
        <v>140</v>
      </c>
      <c r="X778">
        <v>116581</v>
      </c>
      <c r="Y778" t="s">
        <v>1</v>
      </c>
      <c r="Z778" t="s">
        <v>2383</v>
      </c>
      <c r="AA778" t="s">
        <v>151</v>
      </c>
      <c r="AB778" s="12" t="s">
        <v>2384</v>
      </c>
      <c r="AC778" t="s">
        <v>424</v>
      </c>
      <c r="AD778" s="5">
        <v>9.9999999999999998E-17</v>
      </c>
      <c r="AE778" t="s">
        <v>5</v>
      </c>
      <c r="AF778">
        <v>1</v>
      </c>
      <c r="AG778" t="s">
        <v>4</v>
      </c>
      <c r="AH778">
        <v>0</v>
      </c>
    </row>
    <row r="779" spans="1:34" x14ac:dyDescent="0.25">
      <c r="A779" t="str">
        <f t="shared" si="12"/>
        <v>feynman_I_37_4_4426</v>
      </c>
      <c r="B779" t="s">
        <v>50</v>
      </c>
      <c r="C779" t="s">
        <v>143</v>
      </c>
      <c r="D779">
        <v>3600</v>
      </c>
      <c r="E779" t="s">
        <v>144</v>
      </c>
      <c r="F779">
        <v>1000000</v>
      </c>
      <c r="G779" t="s">
        <v>145</v>
      </c>
      <c r="H779">
        <v>4426</v>
      </c>
      <c r="I779" t="s">
        <v>146</v>
      </c>
      <c r="J779">
        <v>1E-3</v>
      </c>
      <c r="K779" t="s">
        <v>3</v>
      </c>
      <c r="L779">
        <v>1</v>
      </c>
      <c r="M779" t="s">
        <v>2</v>
      </c>
      <c r="N779">
        <v>0</v>
      </c>
      <c r="O779" t="s">
        <v>6</v>
      </c>
      <c r="P779">
        <v>12</v>
      </c>
      <c r="Q779" t="s">
        <v>0</v>
      </c>
      <c r="R779">
        <v>50.4</v>
      </c>
      <c r="S779" t="s">
        <v>141</v>
      </c>
      <c r="T779">
        <v>1</v>
      </c>
      <c r="U779" t="s">
        <v>142</v>
      </c>
      <c r="V779">
        <v>9</v>
      </c>
      <c r="W779" t="s">
        <v>140</v>
      </c>
      <c r="X779">
        <v>7946</v>
      </c>
      <c r="Y779" t="s">
        <v>1</v>
      </c>
      <c r="Z779" t="s">
        <v>2385</v>
      </c>
      <c r="AA779" t="s">
        <v>151</v>
      </c>
      <c r="AB779" s="12" t="s">
        <v>2302</v>
      </c>
      <c r="AC779" t="s">
        <v>424</v>
      </c>
      <c r="AD779" s="5">
        <v>9.9999999999999998E-17</v>
      </c>
      <c r="AE779" t="s">
        <v>5</v>
      </c>
      <c r="AF779">
        <v>1</v>
      </c>
      <c r="AG779" t="s">
        <v>4</v>
      </c>
      <c r="AH779">
        <v>0</v>
      </c>
    </row>
    <row r="780" spans="1:34" x14ac:dyDescent="0.25">
      <c r="A780" t="str">
        <f t="shared" si="12"/>
        <v>feynman_I_18_4_29910</v>
      </c>
      <c r="B780" t="s">
        <v>74</v>
      </c>
      <c r="C780" t="s">
        <v>143</v>
      </c>
      <c r="D780">
        <v>3600</v>
      </c>
      <c r="E780" t="s">
        <v>144</v>
      </c>
      <c r="F780">
        <v>1000000</v>
      </c>
      <c r="G780" t="s">
        <v>145</v>
      </c>
      <c r="H780">
        <v>29910</v>
      </c>
      <c r="I780" t="s">
        <v>146</v>
      </c>
      <c r="J780">
        <v>1E-3</v>
      </c>
      <c r="K780" t="s">
        <v>3</v>
      </c>
      <c r="L780">
        <v>0.99925900000000001</v>
      </c>
      <c r="M780" t="s">
        <v>2</v>
      </c>
      <c r="N780">
        <v>2.3153400000000001E-2</v>
      </c>
      <c r="O780" t="s">
        <v>6</v>
      </c>
      <c r="P780">
        <v>31</v>
      </c>
      <c r="Q780" t="s">
        <v>0</v>
      </c>
      <c r="R780">
        <v>3600.6</v>
      </c>
      <c r="S780" t="s">
        <v>141</v>
      </c>
      <c r="T780">
        <v>12</v>
      </c>
      <c r="U780" t="s">
        <v>142</v>
      </c>
      <c r="V780">
        <v>274</v>
      </c>
      <c r="W780" t="s">
        <v>140</v>
      </c>
      <c r="X780">
        <v>450907</v>
      </c>
      <c r="Y780" t="s">
        <v>1</v>
      </c>
      <c r="Z780" t="s">
        <v>3002</v>
      </c>
      <c r="AA780" t="s">
        <v>151</v>
      </c>
      <c r="AB780" s="12" t="s">
        <v>3003</v>
      </c>
      <c r="AC780" t="s">
        <v>424</v>
      </c>
      <c r="AD780" s="5">
        <v>9.9999999999999998E-17</v>
      </c>
      <c r="AE780" t="s">
        <v>5</v>
      </c>
      <c r="AF780">
        <v>0.99926941999999996</v>
      </c>
      <c r="AG780" t="s">
        <v>4</v>
      </c>
      <c r="AH780">
        <v>2.2913039999999999E-2</v>
      </c>
    </row>
    <row r="781" spans="1:34" x14ac:dyDescent="0.25">
      <c r="A781" t="str">
        <f t="shared" si="12"/>
        <v>feynman_test_12_4426</v>
      </c>
      <c r="B781" t="s">
        <v>113</v>
      </c>
      <c r="C781" t="s">
        <v>143</v>
      </c>
      <c r="D781">
        <v>3600</v>
      </c>
      <c r="E781" t="s">
        <v>144</v>
      </c>
      <c r="F781">
        <v>1000000</v>
      </c>
      <c r="G781" t="s">
        <v>145</v>
      </c>
      <c r="H781">
        <v>4426</v>
      </c>
      <c r="I781" t="s">
        <v>146</v>
      </c>
      <c r="J781">
        <v>1E-3</v>
      </c>
      <c r="K781" t="s">
        <v>3</v>
      </c>
      <c r="L781">
        <v>0.99999830000000001</v>
      </c>
      <c r="M781" t="s">
        <v>2</v>
      </c>
      <c r="N781">
        <v>1.8761400000000001E-2</v>
      </c>
      <c r="O781" t="s">
        <v>6</v>
      </c>
      <c r="P781">
        <v>7</v>
      </c>
      <c r="Q781" t="s">
        <v>0</v>
      </c>
      <c r="R781">
        <v>3600.8</v>
      </c>
      <c r="S781" t="s">
        <v>141</v>
      </c>
      <c r="T781">
        <v>3</v>
      </c>
      <c r="U781" t="s">
        <v>142</v>
      </c>
      <c r="V781">
        <v>462</v>
      </c>
      <c r="W781" t="s">
        <v>140</v>
      </c>
      <c r="X781">
        <v>601939</v>
      </c>
      <c r="Y781" t="s">
        <v>1</v>
      </c>
      <c r="Z781" t="s">
        <v>164</v>
      </c>
      <c r="AA781" t="s">
        <v>151</v>
      </c>
      <c r="AB781" s="12" t="s">
        <v>417</v>
      </c>
      <c r="AC781" t="s">
        <v>424</v>
      </c>
      <c r="AD781" s="5">
        <v>9.9999999999999998E-17</v>
      </c>
      <c r="AE781" t="s">
        <v>5</v>
      </c>
      <c r="AF781">
        <v>0.99999833999999999</v>
      </c>
      <c r="AG781" t="s">
        <v>4</v>
      </c>
      <c r="AH781">
        <v>1.8681280000000001E-2</v>
      </c>
    </row>
    <row r="782" spans="1:34" x14ac:dyDescent="0.25">
      <c r="A782" t="str">
        <f t="shared" si="12"/>
        <v>feynman_I_8_14_29910</v>
      </c>
      <c r="B782" t="s">
        <v>78</v>
      </c>
      <c r="C782" t="s">
        <v>143</v>
      </c>
      <c r="D782">
        <v>3600</v>
      </c>
      <c r="E782" t="s">
        <v>144</v>
      </c>
      <c r="F782">
        <v>1000000</v>
      </c>
      <c r="G782" t="s">
        <v>145</v>
      </c>
      <c r="H782">
        <v>29910</v>
      </c>
      <c r="I782" t="s">
        <v>146</v>
      </c>
      <c r="J782">
        <v>1E-3</v>
      </c>
      <c r="K782" t="s">
        <v>3</v>
      </c>
      <c r="L782">
        <v>0.97272879999999995</v>
      </c>
      <c r="M782" t="s">
        <v>2</v>
      </c>
      <c r="N782">
        <v>0.16427420000000001</v>
      </c>
      <c r="O782" t="s">
        <v>6</v>
      </c>
      <c r="P782">
        <v>64</v>
      </c>
      <c r="Q782" t="s">
        <v>0</v>
      </c>
      <c r="R782">
        <v>3602.2</v>
      </c>
      <c r="S782" t="s">
        <v>141</v>
      </c>
      <c r="T782">
        <v>7</v>
      </c>
      <c r="U782" t="s">
        <v>142</v>
      </c>
      <c r="V782">
        <v>91</v>
      </c>
      <c r="W782" t="s">
        <v>140</v>
      </c>
      <c r="X782">
        <v>377112</v>
      </c>
      <c r="Y782" t="s">
        <v>1</v>
      </c>
      <c r="Z782" t="s">
        <v>3004</v>
      </c>
      <c r="AA782" t="s">
        <v>151</v>
      </c>
      <c r="AB782" s="12" t="s">
        <v>3005</v>
      </c>
      <c r="AC782" t="s">
        <v>424</v>
      </c>
      <c r="AD782" s="5">
        <v>9.9999999999999998E-17</v>
      </c>
      <c r="AE782" t="s">
        <v>5</v>
      </c>
      <c r="AF782">
        <v>0.97328101</v>
      </c>
      <c r="AG782" t="s">
        <v>4</v>
      </c>
      <c r="AH782">
        <v>0.16254072999999999</v>
      </c>
    </row>
    <row r="783" spans="1:34" x14ac:dyDescent="0.25">
      <c r="A783" t="str">
        <f t="shared" si="12"/>
        <v>feynman_test_13_16850</v>
      </c>
      <c r="B783" t="s">
        <v>121</v>
      </c>
      <c r="C783" t="s">
        <v>143</v>
      </c>
      <c r="D783">
        <v>3600</v>
      </c>
      <c r="E783" t="s">
        <v>144</v>
      </c>
      <c r="F783">
        <v>1000000</v>
      </c>
      <c r="G783" t="s">
        <v>145</v>
      </c>
      <c r="H783">
        <v>16850</v>
      </c>
      <c r="I783" t="s">
        <v>146</v>
      </c>
      <c r="J783">
        <v>1E-3</v>
      </c>
      <c r="K783" t="s">
        <v>3</v>
      </c>
      <c r="L783">
        <v>0.95358469999999995</v>
      </c>
      <c r="M783" t="s">
        <v>2</v>
      </c>
      <c r="N783">
        <v>3.3023000000000002E-3</v>
      </c>
      <c r="O783" t="s">
        <v>6</v>
      </c>
      <c r="P783">
        <v>20</v>
      </c>
      <c r="Q783" t="s">
        <v>0</v>
      </c>
      <c r="R783">
        <v>3600.3</v>
      </c>
      <c r="S783" t="s">
        <v>141</v>
      </c>
      <c r="T783">
        <v>6</v>
      </c>
      <c r="U783" t="s">
        <v>142</v>
      </c>
      <c r="V783">
        <v>281</v>
      </c>
      <c r="W783" t="s">
        <v>140</v>
      </c>
      <c r="X783">
        <v>549103</v>
      </c>
      <c r="Y783" t="s">
        <v>1</v>
      </c>
      <c r="Z783" t="s">
        <v>3006</v>
      </c>
      <c r="AA783" t="s">
        <v>151</v>
      </c>
      <c r="AB783" s="12" t="s">
        <v>3007</v>
      </c>
      <c r="AC783" t="s">
        <v>424</v>
      </c>
      <c r="AD783" s="5">
        <v>9.9999999999999998E-17</v>
      </c>
      <c r="AE783" t="s">
        <v>5</v>
      </c>
      <c r="AF783">
        <v>0.95503406999999996</v>
      </c>
      <c r="AG783" t="s">
        <v>4</v>
      </c>
      <c r="AH783">
        <v>3.2639499999999998E-3</v>
      </c>
    </row>
    <row r="784" spans="1:34" x14ac:dyDescent="0.25">
      <c r="A784" t="str">
        <f t="shared" si="12"/>
        <v>feynman_I_12_5_4426</v>
      </c>
      <c r="B784" t="s">
        <v>25</v>
      </c>
      <c r="C784" t="s">
        <v>143</v>
      </c>
      <c r="D784">
        <v>3600</v>
      </c>
      <c r="E784" t="s">
        <v>144</v>
      </c>
      <c r="F784">
        <v>1000000</v>
      </c>
      <c r="G784" t="s">
        <v>145</v>
      </c>
      <c r="H784">
        <v>4426</v>
      </c>
      <c r="I784" t="s">
        <v>146</v>
      </c>
      <c r="J784">
        <v>1E-3</v>
      </c>
      <c r="K784" t="s">
        <v>3</v>
      </c>
      <c r="L784">
        <v>1</v>
      </c>
      <c r="M784" t="s">
        <v>2</v>
      </c>
      <c r="N784">
        <v>0</v>
      </c>
      <c r="O784" t="s">
        <v>6</v>
      </c>
      <c r="P784">
        <v>3</v>
      </c>
      <c r="Q784" t="s">
        <v>0</v>
      </c>
      <c r="R784">
        <v>2.2999999999999998</v>
      </c>
      <c r="S784" t="s">
        <v>141</v>
      </c>
      <c r="T784">
        <v>1</v>
      </c>
      <c r="U784" t="s">
        <v>142</v>
      </c>
      <c r="V784">
        <v>2</v>
      </c>
      <c r="W784" t="s">
        <v>140</v>
      </c>
      <c r="X784">
        <v>519</v>
      </c>
      <c r="Y784" t="s">
        <v>1</v>
      </c>
      <c r="Z784" t="s">
        <v>2335</v>
      </c>
      <c r="AA784" t="s">
        <v>151</v>
      </c>
      <c r="AB784" s="12" t="s">
        <v>405</v>
      </c>
      <c r="AC784" t="s">
        <v>424</v>
      </c>
      <c r="AD784" s="5">
        <v>9.9999999999999998E-17</v>
      </c>
      <c r="AE784" t="s">
        <v>5</v>
      </c>
      <c r="AF784">
        <v>1</v>
      </c>
      <c r="AG784" t="s">
        <v>4</v>
      </c>
      <c r="AH784">
        <v>0</v>
      </c>
    </row>
    <row r="785" spans="1:34" x14ac:dyDescent="0.25">
      <c r="A785" t="str">
        <f t="shared" si="12"/>
        <v>feynman_II_34_29a_4426</v>
      </c>
      <c r="B785" t="s">
        <v>60</v>
      </c>
      <c r="C785" t="s">
        <v>143</v>
      </c>
      <c r="D785">
        <v>3600</v>
      </c>
      <c r="E785" t="s">
        <v>144</v>
      </c>
      <c r="F785">
        <v>1000000</v>
      </c>
      <c r="G785" t="s">
        <v>145</v>
      </c>
      <c r="H785">
        <v>4426</v>
      </c>
      <c r="I785" t="s">
        <v>146</v>
      </c>
      <c r="J785">
        <v>1E-3</v>
      </c>
      <c r="K785" t="s">
        <v>3</v>
      </c>
      <c r="L785">
        <v>1</v>
      </c>
      <c r="M785" t="s">
        <v>2</v>
      </c>
      <c r="N785">
        <v>0</v>
      </c>
      <c r="O785" t="s">
        <v>6</v>
      </c>
      <c r="P785">
        <v>7</v>
      </c>
      <c r="Q785" t="s">
        <v>0</v>
      </c>
      <c r="R785">
        <v>7.9</v>
      </c>
      <c r="S785" t="s">
        <v>141</v>
      </c>
      <c r="T785">
        <v>1</v>
      </c>
      <c r="U785" t="s">
        <v>142</v>
      </c>
      <c r="V785">
        <v>3</v>
      </c>
      <c r="W785" t="s">
        <v>140</v>
      </c>
      <c r="X785">
        <v>1543</v>
      </c>
      <c r="Y785" t="s">
        <v>1</v>
      </c>
      <c r="Z785" t="s">
        <v>2342</v>
      </c>
      <c r="AA785" t="s">
        <v>151</v>
      </c>
      <c r="AB785" s="12" t="s">
        <v>2343</v>
      </c>
      <c r="AC785" t="s">
        <v>424</v>
      </c>
      <c r="AD785" s="5">
        <v>9.9999999999999998E-17</v>
      </c>
      <c r="AE785" t="s">
        <v>5</v>
      </c>
      <c r="AF785">
        <v>1</v>
      </c>
      <c r="AG785" t="s">
        <v>4</v>
      </c>
      <c r="AH785">
        <v>1E-8</v>
      </c>
    </row>
    <row r="786" spans="1:34" x14ac:dyDescent="0.25">
      <c r="A786" t="str">
        <f t="shared" si="12"/>
        <v>feynman_II_34_11_4426</v>
      </c>
      <c r="B786" t="s">
        <v>84</v>
      </c>
      <c r="C786" t="s">
        <v>143</v>
      </c>
      <c r="D786">
        <v>3600</v>
      </c>
      <c r="E786" t="s">
        <v>144</v>
      </c>
      <c r="F786">
        <v>1000000</v>
      </c>
      <c r="G786" t="s">
        <v>145</v>
      </c>
      <c r="H786">
        <v>4426</v>
      </c>
      <c r="I786" t="s">
        <v>146</v>
      </c>
      <c r="J786">
        <v>1E-3</v>
      </c>
      <c r="K786" t="s">
        <v>3</v>
      </c>
      <c r="L786">
        <v>1</v>
      </c>
      <c r="M786" t="s">
        <v>2</v>
      </c>
      <c r="N786">
        <v>0</v>
      </c>
      <c r="O786" t="s">
        <v>6</v>
      </c>
      <c r="P786">
        <v>8</v>
      </c>
      <c r="Q786" t="s">
        <v>0</v>
      </c>
      <c r="R786">
        <v>13.2</v>
      </c>
      <c r="S786" t="s">
        <v>141</v>
      </c>
      <c r="T786">
        <v>1</v>
      </c>
      <c r="U786" t="s">
        <v>142</v>
      </c>
      <c r="V786">
        <v>4</v>
      </c>
      <c r="W786" t="s">
        <v>140</v>
      </c>
      <c r="X786">
        <v>2641</v>
      </c>
      <c r="Y786" t="s">
        <v>1</v>
      </c>
      <c r="Z786" t="s">
        <v>158</v>
      </c>
      <c r="AA786" t="s">
        <v>151</v>
      </c>
      <c r="AB786" s="12" t="s">
        <v>412</v>
      </c>
      <c r="AC786" t="s">
        <v>424</v>
      </c>
      <c r="AD786" s="5">
        <v>9.9999999999999998E-17</v>
      </c>
      <c r="AE786" t="s">
        <v>5</v>
      </c>
      <c r="AF786">
        <v>1</v>
      </c>
      <c r="AG786" t="s">
        <v>4</v>
      </c>
      <c r="AH786">
        <v>0</v>
      </c>
    </row>
    <row r="787" spans="1:34" x14ac:dyDescent="0.25">
      <c r="A787" t="str">
        <f t="shared" si="12"/>
        <v>feynman_test_6_29910</v>
      </c>
      <c r="B787" t="s">
        <v>135</v>
      </c>
      <c r="C787" t="s">
        <v>143</v>
      </c>
      <c r="D787">
        <v>3600</v>
      </c>
      <c r="E787" t="s">
        <v>144</v>
      </c>
      <c r="F787">
        <v>1000000</v>
      </c>
      <c r="G787" t="s">
        <v>145</v>
      </c>
      <c r="H787">
        <v>29910</v>
      </c>
      <c r="I787" t="s">
        <v>146</v>
      </c>
      <c r="J787">
        <v>1E-3</v>
      </c>
      <c r="K787" t="s">
        <v>3</v>
      </c>
      <c r="L787">
        <v>0.97758630000000002</v>
      </c>
      <c r="M787" t="s">
        <v>2</v>
      </c>
      <c r="N787">
        <v>6.8568000000000004E-2</v>
      </c>
      <c r="O787" t="s">
        <v>6</v>
      </c>
      <c r="P787">
        <v>40</v>
      </c>
      <c r="Q787" t="s">
        <v>0</v>
      </c>
      <c r="R787">
        <v>3601.5</v>
      </c>
      <c r="S787" t="s">
        <v>141</v>
      </c>
      <c r="T787">
        <v>7</v>
      </c>
      <c r="U787" t="s">
        <v>142</v>
      </c>
      <c r="V787">
        <v>107</v>
      </c>
      <c r="W787" t="s">
        <v>140</v>
      </c>
      <c r="X787">
        <v>458591</v>
      </c>
      <c r="Y787" t="s">
        <v>1</v>
      </c>
      <c r="Z787" t="s">
        <v>3008</v>
      </c>
      <c r="AA787" t="s">
        <v>151</v>
      </c>
      <c r="AB787" s="12" t="s">
        <v>3009</v>
      </c>
      <c r="AC787" t="s">
        <v>424</v>
      </c>
      <c r="AD787" s="5">
        <v>9.9999999999999998E-17</v>
      </c>
      <c r="AE787" t="s">
        <v>5</v>
      </c>
      <c r="AF787">
        <v>0.97972778999999999</v>
      </c>
      <c r="AG787" t="s">
        <v>4</v>
      </c>
      <c r="AH787">
        <v>6.4172640000000003E-2</v>
      </c>
    </row>
    <row r="788" spans="1:34" x14ac:dyDescent="0.25">
      <c r="A788" t="str">
        <f t="shared" si="12"/>
        <v>feynman_I_34_1_4426</v>
      </c>
      <c r="B788" t="s">
        <v>41</v>
      </c>
      <c r="C788" t="s">
        <v>143</v>
      </c>
      <c r="D788">
        <v>3600</v>
      </c>
      <c r="E788" t="s">
        <v>144</v>
      </c>
      <c r="F788">
        <v>1000000</v>
      </c>
      <c r="G788" t="s">
        <v>145</v>
      </c>
      <c r="H788">
        <v>4426</v>
      </c>
      <c r="I788" t="s">
        <v>146</v>
      </c>
      <c r="J788">
        <v>1E-3</v>
      </c>
      <c r="K788" t="s">
        <v>3</v>
      </c>
      <c r="L788">
        <v>1</v>
      </c>
      <c r="M788" t="s">
        <v>2</v>
      </c>
      <c r="N788">
        <v>0</v>
      </c>
      <c r="O788" t="s">
        <v>6</v>
      </c>
      <c r="P788">
        <v>12</v>
      </c>
      <c r="Q788" t="s">
        <v>0</v>
      </c>
      <c r="R788">
        <v>21.2</v>
      </c>
      <c r="S788" t="s">
        <v>141</v>
      </c>
      <c r="T788">
        <v>1</v>
      </c>
      <c r="U788" t="s">
        <v>142</v>
      </c>
      <c r="V788">
        <v>5</v>
      </c>
      <c r="W788" t="s">
        <v>140</v>
      </c>
      <c r="X788">
        <v>3837</v>
      </c>
      <c r="Y788" t="s">
        <v>1</v>
      </c>
      <c r="Z788" t="s">
        <v>2363</v>
      </c>
      <c r="AA788" t="s">
        <v>151</v>
      </c>
      <c r="AB788" s="12" t="s">
        <v>2291</v>
      </c>
      <c r="AC788" t="s">
        <v>424</v>
      </c>
      <c r="AD788" s="5">
        <v>9.9999999999999998E-17</v>
      </c>
      <c r="AE788" t="s">
        <v>5</v>
      </c>
      <c r="AF788">
        <v>1</v>
      </c>
      <c r="AG788" t="s">
        <v>4</v>
      </c>
      <c r="AH788">
        <v>0</v>
      </c>
    </row>
    <row r="789" spans="1:34" x14ac:dyDescent="0.25">
      <c r="A789" t="str">
        <f t="shared" si="12"/>
        <v>feynman_III_17_37_4426</v>
      </c>
      <c r="B789" t="s">
        <v>66</v>
      </c>
      <c r="C789" t="s">
        <v>143</v>
      </c>
      <c r="D789">
        <v>3600</v>
      </c>
      <c r="E789" t="s">
        <v>144</v>
      </c>
      <c r="F789">
        <v>1000000</v>
      </c>
      <c r="G789" t="s">
        <v>145</v>
      </c>
      <c r="H789">
        <v>4426</v>
      </c>
      <c r="I789" t="s">
        <v>146</v>
      </c>
      <c r="J789">
        <v>1E-3</v>
      </c>
      <c r="K789" t="s">
        <v>3</v>
      </c>
      <c r="L789">
        <v>1</v>
      </c>
      <c r="M789" t="s">
        <v>2</v>
      </c>
      <c r="N789">
        <v>0</v>
      </c>
      <c r="O789" t="s">
        <v>6</v>
      </c>
      <c r="P789">
        <v>8</v>
      </c>
      <c r="Q789" t="s">
        <v>0</v>
      </c>
      <c r="R789">
        <v>23.2</v>
      </c>
      <c r="S789" t="s">
        <v>141</v>
      </c>
      <c r="T789">
        <v>1</v>
      </c>
      <c r="U789" t="s">
        <v>142</v>
      </c>
      <c r="V789">
        <v>7</v>
      </c>
      <c r="W789" t="s">
        <v>140</v>
      </c>
      <c r="X789">
        <v>4509</v>
      </c>
      <c r="Y789" t="s">
        <v>1</v>
      </c>
      <c r="Z789" t="s">
        <v>2374</v>
      </c>
      <c r="AA789" t="s">
        <v>151</v>
      </c>
      <c r="AB789" s="12" t="s">
        <v>2296</v>
      </c>
      <c r="AC789" t="s">
        <v>424</v>
      </c>
      <c r="AD789" s="5">
        <v>9.9999999999999998E-17</v>
      </c>
      <c r="AE789" t="s">
        <v>5</v>
      </c>
      <c r="AF789">
        <v>1</v>
      </c>
      <c r="AG789" t="s">
        <v>4</v>
      </c>
      <c r="AH789">
        <v>0</v>
      </c>
    </row>
    <row r="790" spans="1:34" x14ac:dyDescent="0.25">
      <c r="A790" t="str">
        <f t="shared" si="12"/>
        <v>feynman_III_15_12_4426</v>
      </c>
      <c r="B790" t="s">
        <v>56</v>
      </c>
      <c r="C790" t="s">
        <v>143</v>
      </c>
      <c r="D790">
        <v>3600</v>
      </c>
      <c r="E790" t="s">
        <v>144</v>
      </c>
      <c r="F790">
        <v>1000000</v>
      </c>
      <c r="G790" t="s">
        <v>145</v>
      </c>
      <c r="H790">
        <v>4426</v>
      </c>
      <c r="I790" t="s">
        <v>146</v>
      </c>
      <c r="J790">
        <v>1E-3</v>
      </c>
      <c r="K790" t="s">
        <v>3</v>
      </c>
      <c r="L790">
        <v>1</v>
      </c>
      <c r="M790" t="s">
        <v>2</v>
      </c>
      <c r="N790">
        <v>0</v>
      </c>
      <c r="O790" t="s">
        <v>6</v>
      </c>
      <c r="P790">
        <v>11</v>
      </c>
      <c r="Q790" t="s">
        <v>0</v>
      </c>
      <c r="R790">
        <v>116</v>
      </c>
      <c r="S790" t="s">
        <v>141</v>
      </c>
      <c r="T790">
        <v>3</v>
      </c>
      <c r="U790" t="s">
        <v>142</v>
      </c>
      <c r="V790">
        <v>28</v>
      </c>
      <c r="W790" t="s">
        <v>140</v>
      </c>
      <c r="X790">
        <v>21106</v>
      </c>
      <c r="Y790" t="s">
        <v>1</v>
      </c>
      <c r="Z790" t="s">
        <v>2948</v>
      </c>
      <c r="AA790" t="s">
        <v>151</v>
      </c>
      <c r="AB790" s="12" t="s">
        <v>2299</v>
      </c>
      <c r="AC790" t="s">
        <v>424</v>
      </c>
      <c r="AD790" s="5">
        <v>9.9999999999999998E-17</v>
      </c>
      <c r="AE790" t="s">
        <v>5</v>
      </c>
      <c r="AF790">
        <v>1</v>
      </c>
      <c r="AG790" t="s">
        <v>4</v>
      </c>
      <c r="AH790">
        <v>0</v>
      </c>
    </row>
    <row r="791" spans="1:34" x14ac:dyDescent="0.25">
      <c r="A791" t="str">
        <f t="shared" si="12"/>
        <v>feynman_test_18_4426</v>
      </c>
      <c r="B791" t="s">
        <v>112</v>
      </c>
      <c r="C791" t="s">
        <v>143</v>
      </c>
      <c r="D791">
        <v>3600</v>
      </c>
      <c r="E791" t="s">
        <v>144</v>
      </c>
      <c r="F791">
        <v>1000000</v>
      </c>
      <c r="G791" t="s">
        <v>145</v>
      </c>
      <c r="H791">
        <v>4426</v>
      </c>
      <c r="I791" t="s">
        <v>146</v>
      </c>
      <c r="J791">
        <v>1E-3</v>
      </c>
      <c r="K791" t="s">
        <v>3</v>
      </c>
      <c r="L791">
        <v>1</v>
      </c>
      <c r="M791" t="s">
        <v>2</v>
      </c>
      <c r="N791">
        <v>0</v>
      </c>
      <c r="O791" t="s">
        <v>6</v>
      </c>
      <c r="P791">
        <v>21</v>
      </c>
      <c r="Q791" t="s">
        <v>0</v>
      </c>
      <c r="R791">
        <v>104.7</v>
      </c>
      <c r="S791" t="s">
        <v>141</v>
      </c>
      <c r="T791">
        <v>1</v>
      </c>
      <c r="U791" t="s">
        <v>142</v>
      </c>
      <c r="V791">
        <v>8</v>
      </c>
      <c r="W791" t="s">
        <v>140</v>
      </c>
      <c r="X791">
        <v>15341</v>
      </c>
      <c r="Y791" t="s">
        <v>1</v>
      </c>
      <c r="Z791" t="s">
        <v>2394</v>
      </c>
      <c r="AA791" t="s">
        <v>151</v>
      </c>
      <c r="AB791" s="12" t="s">
        <v>2395</v>
      </c>
      <c r="AC791" t="s">
        <v>424</v>
      </c>
      <c r="AD791" s="5">
        <v>9.9999999999999998E-17</v>
      </c>
      <c r="AE791" t="s">
        <v>5</v>
      </c>
      <c r="AF791">
        <v>1</v>
      </c>
      <c r="AG791" t="s">
        <v>4</v>
      </c>
      <c r="AH791">
        <v>2E-8</v>
      </c>
    </row>
    <row r="792" spans="1:34" x14ac:dyDescent="0.25">
      <c r="A792" t="str">
        <f t="shared" si="12"/>
        <v>feynman_II_11_20_4426</v>
      </c>
      <c r="B792" t="s">
        <v>111</v>
      </c>
      <c r="C792" t="s">
        <v>143</v>
      </c>
      <c r="D792">
        <v>3600</v>
      </c>
      <c r="E792" t="s">
        <v>144</v>
      </c>
      <c r="F792">
        <v>1000000</v>
      </c>
      <c r="G792" t="s">
        <v>145</v>
      </c>
      <c r="H792">
        <v>4426</v>
      </c>
      <c r="I792" t="s">
        <v>146</v>
      </c>
      <c r="J792">
        <v>1E-3</v>
      </c>
      <c r="K792" t="s">
        <v>3</v>
      </c>
      <c r="L792">
        <v>1</v>
      </c>
      <c r="M792" t="s">
        <v>2</v>
      </c>
      <c r="N792">
        <v>9.9999999999999995E-8</v>
      </c>
      <c r="O792" t="s">
        <v>6</v>
      </c>
      <c r="P792">
        <v>13</v>
      </c>
      <c r="Q792" t="s">
        <v>0</v>
      </c>
      <c r="R792">
        <v>138.4</v>
      </c>
      <c r="S792" t="s">
        <v>141</v>
      </c>
      <c r="T792">
        <v>1</v>
      </c>
      <c r="U792" t="s">
        <v>142</v>
      </c>
      <c r="V792">
        <v>11</v>
      </c>
      <c r="W792" t="s">
        <v>140</v>
      </c>
      <c r="X792">
        <v>20881</v>
      </c>
      <c r="Y792" t="s">
        <v>1</v>
      </c>
      <c r="Z792" t="s">
        <v>2537</v>
      </c>
      <c r="AA792" t="s">
        <v>151</v>
      </c>
      <c r="AB792" s="12" t="s">
        <v>2538</v>
      </c>
      <c r="AC792" t="s">
        <v>424</v>
      </c>
      <c r="AD792" s="5">
        <v>9.9999999999999998E-17</v>
      </c>
      <c r="AE792" t="s">
        <v>5</v>
      </c>
      <c r="AF792">
        <v>1</v>
      </c>
      <c r="AG792" t="s">
        <v>4</v>
      </c>
      <c r="AH792">
        <v>8.9999999999999999E-8</v>
      </c>
    </row>
    <row r="793" spans="1:34" x14ac:dyDescent="0.25">
      <c r="A793" t="str">
        <f t="shared" si="12"/>
        <v>feynman_test_8_4426</v>
      </c>
      <c r="B793" t="s">
        <v>76</v>
      </c>
      <c r="C793" t="s">
        <v>143</v>
      </c>
      <c r="D793">
        <v>3600</v>
      </c>
      <c r="E793" t="s">
        <v>144</v>
      </c>
      <c r="F793">
        <v>1000000</v>
      </c>
      <c r="G793" t="s">
        <v>145</v>
      </c>
      <c r="H793">
        <v>4426</v>
      </c>
      <c r="I793" t="s">
        <v>146</v>
      </c>
      <c r="J793">
        <v>1E-3</v>
      </c>
      <c r="K793" t="s">
        <v>3</v>
      </c>
      <c r="L793">
        <v>0.99299789999999999</v>
      </c>
      <c r="M793" t="s">
        <v>2</v>
      </c>
      <c r="N793">
        <v>3.7622700000000002E-2</v>
      </c>
      <c r="O793" t="s">
        <v>6</v>
      </c>
      <c r="P793">
        <v>38</v>
      </c>
      <c r="Q793" t="s">
        <v>0</v>
      </c>
      <c r="R793">
        <v>3600.9</v>
      </c>
      <c r="S793" t="s">
        <v>141</v>
      </c>
      <c r="T793">
        <v>9</v>
      </c>
      <c r="U793" t="s">
        <v>142</v>
      </c>
      <c r="V793">
        <v>198</v>
      </c>
      <c r="W793" t="s">
        <v>140</v>
      </c>
      <c r="X793">
        <v>455638</v>
      </c>
      <c r="Y793" t="s">
        <v>1</v>
      </c>
      <c r="Z793" t="s">
        <v>3010</v>
      </c>
      <c r="AA793" t="s">
        <v>151</v>
      </c>
      <c r="AB793" s="12" t="s">
        <v>3011</v>
      </c>
      <c r="AC793" t="s">
        <v>424</v>
      </c>
      <c r="AD793" s="5">
        <v>9.9999999999999998E-17</v>
      </c>
      <c r="AE793" t="s">
        <v>5</v>
      </c>
      <c r="AF793">
        <v>0.99300390000000005</v>
      </c>
      <c r="AG793" t="s">
        <v>4</v>
      </c>
      <c r="AH793">
        <v>3.7672219999999999E-2</v>
      </c>
    </row>
    <row r="794" spans="1:34" x14ac:dyDescent="0.25">
      <c r="A794" t="str">
        <f t="shared" si="12"/>
        <v>feynman_III_9_52_29910</v>
      </c>
      <c r="B794" t="s">
        <v>130</v>
      </c>
      <c r="C794" t="s">
        <v>143</v>
      </c>
      <c r="D794">
        <v>3600</v>
      </c>
      <c r="E794" t="s">
        <v>144</v>
      </c>
      <c r="F794">
        <v>1000000</v>
      </c>
      <c r="G794" t="s">
        <v>145</v>
      </c>
      <c r="H794">
        <v>29910</v>
      </c>
      <c r="I794" t="s">
        <v>146</v>
      </c>
      <c r="J794">
        <v>1E-3</v>
      </c>
      <c r="K794" t="s">
        <v>3</v>
      </c>
      <c r="L794">
        <v>0.99777610000000005</v>
      </c>
      <c r="M794" t="s">
        <v>2</v>
      </c>
      <c r="N794">
        <v>0.67890839999999997</v>
      </c>
      <c r="O794" t="s">
        <v>6</v>
      </c>
      <c r="P794">
        <v>54</v>
      </c>
      <c r="Q794" t="s">
        <v>0</v>
      </c>
      <c r="R794">
        <v>3602.1</v>
      </c>
      <c r="S794" t="s">
        <v>141</v>
      </c>
      <c r="T794">
        <v>4</v>
      </c>
      <c r="U794" t="s">
        <v>142</v>
      </c>
      <c r="V794">
        <v>118</v>
      </c>
      <c r="W794" t="s">
        <v>140</v>
      </c>
      <c r="X794">
        <v>418053</v>
      </c>
      <c r="Y794" t="s">
        <v>1</v>
      </c>
      <c r="Z794" t="s">
        <v>3012</v>
      </c>
      <c r="AA794" t="s">
        <v>151</v>
      </c>
      <c r="AB794" s="12" t="s">
        <v>3013</v>
      </c>
      <c r="AC794" t="s">
        <v>424</v>
      </c>
      <c r="AD794" s="5">
        <v>9.9999999999999998E-17</v>
      </c>
      <c r="AE794" t="s">
        <v>5</v>
      </c>
      <c r="AF794">
        <v>0.99768504000000002</v>
      </c>
      <c r="AG794" t="s">
        <v>4</v>
      </c>
      <c r="AH794">
        <v>0.68302404000000005</v>
      </c>
    </row>
    <row r="795" spans="1:34" x14ac:dyDescent="0.25">
      <c r="A795" t="str">
        <f t="shared" si="12"/>
        <v>feynman_test_17_4426</v>
      </c>
      <c r="B795" t="s">
        <v>134</v>
      </c>
      <c r="C795" t="s">
        <v>143</v>
      </c>
      <c r="D795">
        <v>3600</v>
      </c>
      <c r="E795" t="s">
        <v>144</v>
      </c>
      <c r="F795">
        <v>1000000</v>
      </c>
      <c r="G795" t="s">
        <v>145</v>
      </c>
      <c r="H795">
        <v>4426</v>
      </c>
      <c r="I795" t="s">
        <v>146</v>
      </c>
      <c r="J795">
        <v>1E-3</v>
      </c>
      <c r="K795" t="s">
        <v>3</v>
      </c>
      <c r="L795">
        <v>1</v>
      </c>
      <c r="M795" t="s">
        <v>2</v>
      </c>
      <c r="N795">
        <v>0</v>
      </c>
      <c r="O795" t="s">
        <v>6</v>
      </c>
      <c r="P795">
        <v>31</v>
      </c>
      <c r="Q795" t="s">
        <v>0</v>
      </c>
      <c r="R795">
        <v>418.7</v>
      </c>
      <c r="S795" t="s">
        <v>141</v>
      </c>
      <c r="T795">
        <v>1</v>
      </c>
      <c r="U795" t="s">
        <v>142</v>
      </c>
      <c r="V795">
        <v>18</v>
      </c>
      <c r="W795" t="s">
        <v>140</v>
      </c>
      <c r="X795">
        <v>53027</v>
      </c>
      <c r="Y795" t="s">
        <v>1</v>
      </c>
      <c r="Z795" t="s">
        <v>2669</v>
      </c>
      <c r="AA795" t="s">
        <v>151</v>
      </c>
      <c r="AB795" s="12" t="s">
        <v>2330</v>
      </c>
      <c r="AC795" t="s">
        <v>424</v>
      </c>
      <c r="AD795" s="5">
        <v>9.9999999999999998E-17</v>
      </c>
      <c r="AE795" t="s">
        <v>5</v>
      </c>
      <c r="AF795">
        <v>1</v>
      </c>
      <c r="AG795" t="s">
        <v>4</v>
      </c>
      <c r="AH795">
        <v>0</v>
      </c>
    </row>
    <row r="796" spans="1:34" x14ac:dyDescent="0.25">
      <c r="A796" t="str">
        <f t="shared" si="12"/>
        <v>feynman_I_15_3x_4426</v>
      </c>
      <c r="B796" t="s">
        <v>82</v>
      </c>
      <c r="C796" t="s">
        <v>143</v>
      </c>
      <c r="D796">
        <v>3600</v>
      </c>
      <c r="E796" t="s">
        <v>144</v>
      </c>
      <c r="F796">
        <v>1000000</v>
      </c>
      <c r="G796" t="s">
        <v>145</v>
      </c>
      <c r="H796">
        <v>4426</v>
      </c>
      <c r="I796" t="s">
        <v>146</v>
      </c>
      <c r="J796">
        <v>1E-3</v>
      </c>
      <c r="K796" t="s">
        <v>3</v>
      </c>
      <c r="L796">
        <v>0.99973029999999996</v>
      </c>
      <c r="M796" t="s">
        <v>2</v>
      </c>
      <c r="N796">
        <v>2.6289900000000001E-2</v>
      </c>
      <c r="O796" t="s">
        <v>6</v>
      </c>
      <c r="P796">
        <v>20</v>
      </c>
      <c r="Q796" t="s">
        <v>0</v>
      </c>
      <c r="R796">
        <v>3600.5</v>
      </c>
      <c r="S796" t="s">
        <v>141</v>
      </c>
      <c r="T796">
        <v>5</v>
      </c>
      <c r="U796" t="s">
        <v>142</v>
      </c>
      <c r="V796">
        <v>317</v>
      </c>
      <c r="W796" t="s">
        <v>140</v>
      </c>
      <c r="X796">
        <v>528910</v>
      </c>
      <c r="Y796" t="s">
        <v>1</v>
      </c>
      <c r="Z796" t="s">
        <v>3014</v>
      </c>
      <c r="AA796" t="s">
        <v>151</v>
      </c>
      <c r="AB796" s="12" t="s">
        <v>3469</v>
      </c>
      <c r="AC796" t="s">
        <v>424</v>
      </c>
      <c r="AD796" s="5">
        <v>9.9999999999999998E-17</v>
      </c>
      <c r="AE796" t="s">
        <v>5</v>
      </c>
      <c r="AF796">
        <v>0.99972116</v>
      </c>
      <c r="AG796" t="s">
        <v>4</v>
      </c>
      <c r="AH796">
        <v>2.6926450000000001E-2</v>
      </c>
    </row>
    <row r="797" spans="1:34" x14ac:dyDescent="0.25">
      <c r="A797" t="str">
        <f t="shared" si="12"/>
        <v>feynman_II_6_15a_4426</v>
      </c>
      <c r="B797" t="s">
        <v>131</v>
      </c>
      <c r="C797" t="s">
        <v>143</v>
      </c>
      <c r="D797">
        <v>3600</v>
      </c>
      <c r="E797" t="s">
        <v>144</v>
      </c>
      <c r="F797">
        <v>1000000</v>
      </c>
      <c r="G797" t="s">
        <v>145</v>
      </c>
      <c r="H797">
        <v>4426</v>
      </c>
      <c r="I797" t="s">
        <v>146</v>
      </c>
      <c r="J797">
        <v>1E-3</v>
      </c>
      <c r="K797" t="s">
        <v>3</v>
      </c>
      <c r="L797">
        <v>0.99926599999999999</v>
      </c>
      <c r="M797" t="s">
        <v>2</v>
      </c>
      <c r="N797">
        <v>1.01133E-2</v>
      </c>
      <c r="O797" t="s">
        <v>6</v>
      </c>
      <c r="P797">
        <v>16</v>
      </c>
      <c r="Q797" t="s">
        <v>0</v>
      </c>
      <c r="R797">
        <v>3600.6</v>
      </c>
      <c r="S797" t="s">
        <v>141</v>
      </c>
      <c r="T797">
        <v>4</v>
      </c>
      <c r="U797" t="s">
        <v>142</v>
      </c>
      <c r="V797">
        <v>305</v>
      </c>
      <c r="W797" t="s">
        <v>140</v>
      </c>
      <c r="X797">
        <v>555748</v>
      </c>
      <c r="Y797" t="s">
        <v>1</v>
      </c>
      <c r="Z797" t="s">
        <v>3015</v>
      </c>
      <c r="AA797" t="s">
        <v>151</v>
      </c>
      <c r="AB797" s="12" t="s">
        <v>3016</v>
      </c>
      <c r="AC797" t="s">
        <v>424</v>
      </c>
      <c r="AD797" s="5">
        <v>9.9999999999999998E-17</v>
      </c>
      <c r="AE797" t="s">
        <v>5</v>
      </c>
      <c r="AF797">
        <v>0.99930949000000002</v>
      </c>
      <c r="AG797" t="s">
        <v>4</v>
      </c>
      <c r="AH797">
        <v>9.9548199999999996E-3</v>
      </c>
    </row>
    <row r="798" spans="1:34" x14ac:dyDescent="0.25">
      <c r="A798" t="str">
        <f t="shared" si="12"/>
        <v>feynman_III_14_14_29910</v>
      </c>
      <c r="B798" t="s">
        <v>108</v>
      </c>
      <c r="C798" t="s">
        <v>143</v>
      </c>
      <c r="D798">
        <v>3600</v>
      </c>
      <c r="E798" t="s">
        <v>144</v>
      </c>
      <c r="F798">
        <v>1000000</v>
      </c>
      <c r="G798" t="s">
        <v>145</v>
      </c>
      <c r="H798">
        <v>29910</v>
      </c>
      <c r="I798" t="s">
        <v>146</v>
      </c>
      <c r="J798">
        <v>1E-3</v>
      </c>
      <c r="K798" t="s">
        <v>3</v>
      </c>
      <c r="L798">
        <v>0.99949169999999998</v>
      </c>
      <c r="M798" t="s">
        <v>2</v>
      </c>
      <c r="N798">
        <v>0.1557345</v>
      </c>
      <c r="O798" t="s">
        <v>6</v>
      </c>
      <c r="P798">
        <v>44</v>
      </c>
      <c r="Q798" t="s">
        <v>0</v>
      </c>
      <c r="R798">
        <v>3601.3</v>
      </c>
      <c r="S798" t="s">
        <v>141</v>
      </c>
      <c r="T798">
        <v>2</v>
      </c>
      <c r="U798" t="s">
        <v>142</v>
      </c>
      <c r="V798">
        <v>119</v>
      </c>
      <c r="W798" t="s">
        <v>140</v>
      </c>
      <c r="X798">
        <v>428834</v>
      </c>
      <c r="Y798" t="s">
        <v>1</v>
      </c>
      <c r="Z798" t="s">
        <v>3017</v>
      </c>
      <c r="AA798" t="s">
        <v>151</v>
      </c>
      <c r="AB798" s="12" t="s">
        <v>3018</v>
      </c>
      <c r="AC798" t="s">
        <v>424</v>
      </c>
      <c r="AD798" s="5">
        <v>9.9999999999999998E-17</v>
      </c>
      <c r="AE798" t="s">
        <v>5</v>
      </c>
      <c r="AF798">
        <v>0.99946816999999999</v>
      </c>
      <c r="AG798" t="s">
        <v>4</v>
      </c>
      <c r="AH798">
        <v>0.15796108</v>
      </c>
    </row>
    <row r="799" spans="1:34" x14ac:dyDescent="0.25">
      <c r="A799" t="str">
        <f t="shared" si="12"/>
        <v>feynman_test_7_29910</v>
      </c>
      <c r="B799" t="s">
        <v>107</v>
      </c>
      <c r="C799" t="s">
        <v>143</v>
      </c>
      <c r="D799">
        <v>3600</v>
      </c>
      <c r="E799" t="s">
        <v>144</v>
      </c>
      <c r="F799">
        <v>1000000</v>
      </c>
      <c r="G799" t="s">
        <v>145</v>
      </c>
      <c r="H799">
        <v>29910</v>
      </c>
      <c r="I799" t="s">
        <v>146</v>
      </c>
      <c r="J799">
        <v>1E-3</v>
      </c>
      <c r="K799" t="s">
        <v>3</v>
      </c>
      <c r="L799">
        <v>0.99959390000000004</v>
      </c>
      <c r="M799" t="s">
        <v>2</v>
      </c>
      <c r="N799">
        <v>2.4825699999999999E-2</v>
      </c>
      <c r="O799" t="s">
        <v>6</v>
      </c>
      <c r="P799">
        <v>18</v>
      </c>
      <c r="Q799" t="s">
        <v>0</v>
      </c>
      <c r="R799">
        <v>3600.3</v>
      </c>
      <c r="S799" t="s">
        <v>141</v>
      </c>
      <c r="T799">
        <v>5</v>
      </c>
      <c r="U799" t="s">
        <v>142</v>
      </c>
      <c r="V799">
        <v>450</v>
      </c>
      <c r="W799" t="s">
        <v>140</v>
      </c>
      <c r="X799">
        <v>599953</v>
      </c>
      <c r="Y799" t="s">
        <v>1</v>
      </c>
      <c r="Z799" t="s">
        <v>3019</v>
      </c>
      <c r="AA799" t="s">
        <v>151</v>
      </c>
      <c r="AB799" s="12" t="s">
        <v>3020</v>
      </c>
      <c r="AC799" t="s">
        <v>424</v>
      </c>
      <c r="AD799" s="5">
        <v>9.9999999999999998E-17</v>
      </c>
      <c r="AE799" t="s">
        <v>5</v>
      </c>
      <c r="AF799">
        <v>0.99956639000000003</v>
      </c>
      <c r="AG799" t="s">
        <v>4</v>
      </c>
      <c r="AH799">
        <v>2.5811170000000001E-2</v>
      </c>
    </row>
    <row r="800" spans="1:34" x14ac:dyDescent="0.25">
      <c r="A800" t="str">
        <f t="shared" si="12"/>
        <v>feynman_I_13_12_4426</v>
      </c>
      <c r="B800" t="s">
        <v>117</v>
      </c>
      <c r="C800" t="s">
        <v>143</v>
      </c>
      <c r="D800">
        <v>3600</v>
      </c>
      <c r="E800" t="s">
        <v>144</v>
      </c>
      <c r="F800">
        <v>1000000</v>
      </c>
      <c r="G800" t="s">
        <v>145</v>
      </c>
      <c r="H800">
        <v>4426</v>
      </c>
      <c r="I800" t="s">
        <v>146</v>
      </c>
      <c r="J800">
        <v>1E-3</v>
      </c>
      <c r="K800" t="s">
        <v>3</v>
      </c>
      <c r="L800">
        <v>0.99911070000000002</v>
      </c>
      <c r="M800" t="s">
        <v>2</v>
      </c>
      <c r="N800">
        <v>0.27218170000000003</v>
      </c>
      <c r="O800" t="s">
        <v>6</v>
      </c>
      <c r="P800">
        <v>100</v>
      </c>
      <c r="Q800" t="s">
        <v>0</v>
      </c>
      <c r="R800">
        <v>3605.4</v>
      </c>
      <c r="S800" t="s">
        <v>141</v>
      </c>
      <c r="T800">
        <v>4</v>
      </c>
      <c r="U800" t="s">
        <v>142</v>
      </c>
      <c r="V800">
        <v>55</v>
      </c>
      <c r="W800" t="s">
        <v>140</v>
      </c>
      <c r="X800">
        <v>339629</v>
      </c>
      <c r="Y800" t="s">
        <v>1</v>
      </c>
      <c r="Z800" t="s">
        <v>3021</v>
      </c>
      <c r="AA800" t="s">
        <v>151</v>
      </c>
      <c r="AB800" s="12" t="s">
        <v>3022</v>
      </c>
      <c r="AC800" t="s">
        <v>424</v>
      </c>
      <c r="AD800" s="5">
        <v>9.9999999999999998E-17</v>
      </c>
      <c r="AE800" t="s">
        <v>5</v>
      </c>
      <c r="AF800">
        <v>0.99912106999999994</v>
      </c>
      <c r="AG800" t="s">
        <v>4</v>
      </c>
      <c r="AH800">
        <v>0.26835182000000002</v>
      </c>
    </row>
    <row r="801" spans="1:34" x14ac:dyDescent="0.25">
      <c r="A801" t="str">
        <f t="shared" si="12"/>
        <v>strogatz_vdp2_21962</v>
      </c>
      <c r="B801" t="s">
        <v>7</v>
      </c>
      <c r="C801" t="s">
        <v>143</v>
      </c>
      <c r="D801">
        <v>3600</v>
      </c>
      <c r="E801" t="s">
        <v>144</v>
      </c>
      <c r="F801">
        <v>1000000</v>
      </c>
      <c r="G801" t="s">
        <v>145</v>
      </c>
      <c r="H801">
        <v>21962</v>
      </c>
      <c r="I801" t="s">
        <v>146</v>
      </c>
      <c r="J801">
        <v>1E-3</v>
      </c>
      <c r="K801" t="s">
        <v>3</v>
      </c>
      <c r="L801">
        <v>1</v>
      </c>
      <c r="M801" t="s">
        <v>2</v>
      </c>
      <c r="N801">
        <v>0</v>
      </c>
      <c r="O801" t="s">
        <v>6</v>
      </c>
      <c r="P801">
        <v>3</v>
      </c>
      <c r="Q801" t="s">
        <v>0</v>
      </c>
      <c r="R801">
        <v>0.6</v>
      </c>
      <c r="S801" t="s">
        <v>141</v>
      </c>
      <c r="T801">
        <v>1</v>
      </c>
      <c r="U801" t="s">
        <v>142</v>
      </c>
      <c r="V801">
        <v>2</v>
      </c>
      <c r="W801" t="s">
        <v>140</v>
      </c>
      <c r="X801">
        <v>451</v>
      </c>
      <c r="Y801" t="s">
        <v>1</v>
      </c>
      <c r="Z801" t="s">
        <v>150</v>
      </c>
      <c r="AA801" t="s">
        <v>151</v>
      </c>
      <c r="AB801" s="12" t="s">
        <v>3431</v>
      </c>
      <c r="AC801" t="s">
        <v>424</v>
      </c>
      <c r="AD801" s="5">
        <v>9.9999999999999998E-17</v>
      </c>
      <c r="AE801" t="s">
        <v>5</v>
      </c>
      <c r="AF801">
        <v>1</v>
      </c>
      <c r="AG801" t="s">
        <v>4</v>
      </c>
      <c r="AH801">
        <v>0</v>
      </c>
    </row>
    <row r="802" spans="1:34" x14ac:dyDescent="0.25">
      <c r="A802" t="str">
        <f t="shared" si="12"/>
        <v>feynman_I_14_4_21962</v>
      </c>
      <c r="B802" t="s">
        <v>30</v>
      </c>
      <c r="C802" t="s">
        <v>143</v>
      </c>
      <c r="D802">
        <v>3600</v>
      </c>
      <c r="E802" t="s">
        <v>144</v>
      </c>
      <c r="F802">
        <v>1000000</v>
      </c>
      <c r="G802" t="s">
        <v>145</v>
      </c>
      <c r="H802">
        <v>21962</v>
      </c>
      <c r="I802" t="s">
        <v>146</v>
      </c>
      <c r="J802">
        <v>1E-3</v>
      </c>
      <c r="K802" t="s">
        <v>3</v>
      </c>
      <c r="L802">
        <v>1</v>
      </c>
      <c r="M802" t="s">
        <v>2</v>
      </c>
      <c r="N802">
        <v>0</v>
      </c>
      <c r="O802" t="s">
        <v>6</v>
      </c>
      <c r="P802">
        <v>6</v>
      </c>
      <c r="Q802" t="s">
        <v>0</v>
      </c>
      <c r="R802">
        <v>6.7</v>
      </c>
      <c r="S802" t="s">
        <v>141</v>
      </c>
      <c r="T802">
        <v>1</v>
      </c>
      <c r="U802" t="s">
        <v>142</v>
      </c>
      <c r="V802">
        <v>3</v>
      </c>
      <c r="W802" t="s">
        <v>140</v>
      </c>
      <c r="X802">
        <v>1331</v>
      </c>
      <c r="Y802" t="s">
        <v>1</v>
      </c>
      <c r="Z802" t="s">
        <v>154</v>
      </c>
      <c r="AA802" t="s">
        <v>151</v>
      </c>
      <c r="AB802" s="12" t="s">
        <v>407</v>
      </c>
      <c r="AC802" t="s">
        <v>424</v>
      </c>
      <c r="AD802" s="5">
        <v>9.9999999999999998E-17</v>
      </c>
      <c r="AE802" t="s">
        <v>5</v>
      </c>
      <c r="AF802">
        <v>1</v>
      </c>
      <c r="AG802" t="s">
        <v>4</v>
      </c>
      <c r="AH802">
        <v>0</v>
      </c>
    </row>
    <row r="803" spans="1:34" x14ac:dyDescent="0.25">
      <c r="A803" t="str">
        <f t="shared" si="12"/>
        <v>feynman_II_4_23_21962</v>
      </c>
      <c r="B803" t="s">
        <v>70</v>
      </c>
      <c r="C803" t="s">
        <v>143</v>
      </c>
      <c r="D803">
        <v>3600</v>
      </c>
      <c r="E803" t="s">
        <v>144</v>
      </c>
      <c r="F803">
        <v>1000000</v>
      </c>
      <c r="G803" t="s">
        <v>145</v>
      </c>
      <c r="H803">
        <v>21962</v>
      </c>
      <c r="I803" t="s">
        <v>146</v>
      </c>
      <c r="J803">
        <v>1E-3</v>
      </c>
      <c r="K803" t="s">
        <v>3</v>
      </c>
      <c r="L803">
        <v>1</v>
      </c>
      <c r="M803" t="s">
        <v>2</v>
      </c>
      <c r="N803">
        <v>0</v>
      </c>
      <c r="O803" t="s">
        <v>6</v>
      </c>
      <c r="P803">
        <v>9</v>
      </c>
      <c r="Q803" t="s">
        <v>0</v>
      </c>
      <c r="R803">
        <v>9.1</v>
      </c>
      <c r="S803" t="s">
        <v>141</v>
      </c>
      <c r="T803">
        <v>1</v>
      </c>
      <c r="U803" t="s">
        <v>142</v>
      </c>
      <c r="V803">
        <v>3</v>
      </c>
      <c r="W803" t="s">
        <v>140</v>
      </c>
      <c r="X803">
        <v>1776</v>
      </c>
      <c r="Y803" t="s">
        <v>1</v>
      </c>
      <c r="Z803" t="s">
        <v>2350</v>
      </c>
      <c r="AA803" t="s">
        <v>151</v>
      </c>
      <c r="AB803" s="12" t="s">
        <v>2351</v>
      </c>
      <c r="AC803" t="s">
        <v>424</v>
      </c>
      <c r="AD803" s="5">
        <v>9.9999999999999998E-17</v>
      </c>
      <c r="AE803" t="s">
        <v>5</v>
      </c>
      <c r="AF803">
        <v>1</v>
      </c>
      <c r="AG803" t="s">
        <v>4</v>
      </c>
      <c r="AH803">
        <v>0</v>
      </c>
    </row>
    <row r="804" spans="1:34" x14ac:dyDescent="0.25">
      <c r="A804" t="str">
        <f t="shared" si="12"/>
        <v>feynman_I_34_8_21962</v>
      </c>
      <c r="B804" t="s">
        <v>91</v>
      </c>
      <c r="C804" t="s">
        <v>143</v>
      </c>
      <c r="D804">
        <v>3600</v>
      </c>
      <c r="E804" t="s">
        <v>144</v>
      </c>
      <c r="F804">
        <v>1000000</v>
      </c>
      <c r="G804" t="s">
        <v>145</v>
      </c>
      <c r="H804">
        <v>21962</v>
      </c>
      <c r="I804" t="s">
        <v>146</v>
      </c>
      <c r="J804">
        <v>1E-3</v>
      </c>
      <c r="K804" t="s">
        <v>3</v>
      </c>
      <c r="L804">
        <v>1</v>
      </c>
      <c r="M804" t="s">
        <v>2</v>
      </c>
      <c r="N804">
        <v>0</v>
      </c>
      <c r="O804" t="s">
        <v>6</v>
      </c>
      <c r="P804">
        <v>7</v>
      </c>
      <c r="Q804" t="s">
        <v>0</v>
      </c>
      <c r="R804">
        <v>12.3</v>
      </c>
      <c r="S804" t="s">
        <v>141</v>
      </c>
      <c r="T804">
        <v>1</v>
      </c>
      <c r="U804" t="s">
        <v>142</v>
      </c>
      <c r="V804">
        <v>4</v>
      </c>
      <c r="W804" t="s">
        <v>140</v>
      </c>
      <c r="X804">
        <v>2582</v>
      </c>
      <c r="Y804" t="s">
        <v>1</v>
      </c>
      <c r="Z804" t="s">
        <v>2358</v>
      </c>
      <c r="AA804" t="s">
        <v>151</v>
      </c>
      <c r="AB804" s="12" t="s">
        <v>415</v>
      </c>
      <c r="AC804" t="s">
        <v>424</v>
      </c>
      <c r="AD804" s="5">
        <v>9.9999999999999998E-17</v>
      </c>
      <c r="AE804" t="s">
        <v>5</v>
      </c>
      <c r="AF804">
        <v>1</v>
      </c>
      <c r="AG804" t="s">
        <v>4</v>
      </c>
      <c r="AH804">
        <v>0</v>
      </c>
    </row>
    <row r="805" spans="1:34" x14ac:dyDescent="0.25">
      <c r="A805" t="str">
        <f t="shared" si="12"/>
        <v>feynman_II_15_5_21962</v>
      </c>
      <c r="B805" t="s">
        <v>58</v>
      </c>
      <c r="C805" t="s">
        <v>143</v>
      </c>
      <c r="D805">
        <v>3600</v>
      </c>
      <c r="E805" t="s">
        <v>144</v>
      </c>
      <c r="F805">
        <v>1000000</v>
      </c>
      <c r="G805" t="s">
        <v>145</v>
      </c>
      <c r="H805">
        <v>21962</v>
      </c>
      <c r="I805" t="s">
        <v>146</v>
      </c>
      <c r="J805">
        <v>1E-3</v>
      </c>
      <c r="K805" t="s">
        <v>3</v>
      </c>
      <c r="L805">
        <v>1</v>
      </c>
      <c r="M805" t="s">
        <v>2</v>
      </c>
      <c r="N805">
        <v>0</v>
      </c>
      <c r="O805" t="s">
        <v>6</v>
      </c>
      <c r="P805">
        <v>6</v>
      </c>
      <c r="Q805" t="s">
        <v>0</v>
      </c>
      <c r="R805">
        <v>13.4</v>
      </c>
      <c r="S805" t="s">
        <v>141</v>
      </c>
      <c r="T805">
        <v>1</v>
      </c>
      <c r="U805" t="s">
        <v>142</v>
      </c>
      <c r="V805">
        <v>6</v>
      </c>
      <c r="W805" t="s">
        <v>140</v>
      </c>
      <c r="X805">
        <v>2895</v>
      </c>
      <c r="Y805" t="s">
        <v>1</v>
      </c>
      <c r="Z805" t="s">
        <v>161</v>
      </c>
      <c r="AA805" t="s">
        <v>151</v>
      </c>
      <c r="AB805" s="12" t="s">
        <v>3436</v>
      </c>
      <c r="AC805" t="s">
        <v>424</v>
      </c>
      <c r="AD805" s="5">
        <v>9.9999999999999998E-17</v>
      </c>
      <c r="AE805" t="s">
        <v>5</v>
      </c>
      <c r="AF805">
        <v>1</v>
      </c>
      <c r="AG805" t="s">
        <v>4</v>
      </c>
      <c r="AH805">
        <v>0</v>
      </c>
    </row>
    <row r="806" spans="1:34" x14ac:dyDescent="0.25">
      <c r="A806" t="str">
        <f t="shared" si="12"/>
        <v>feynman_III_19_51_21962</v>
      </c>
      <c r="B806" t="s">
        <v>124</v>
      </c>
      <c r="C806" t="s">
        <v>143</v>
      </c>
      <c r="D806">
        <v>3600</v>
      </c>
      <c r="E806" t="s">
        <v>144</v>
      </c>
      <c r="F806">
        <v>1000000</v>
      </c>
      <c r="G806" t="s">
        <v>145</v>
      </c>
      <c r="H806">
        <v>21962</v>
      </c>
      <c r="I806" t="s">
        <v>146</v>
      </c>
      <c r="J806">
        <v>1E-3</v>
      </c>
      <c r="K806" t="s">
        <v>3</v>
      </c>
      <c r="L806">
        <v>1</v>
      </c>
      <c r="M806" t="s">
        <v>2</v>
      </c>
      <c r="N806">
        <v>0</v>
      </c>
      <c r="O806" t="s">
        <v>6</v>
      </c>
      <c r="P806">
        <v>15</v>
      </c>
      <c r="Q806" t="s">
        <v>0</v>
      </c>
      <c r="R806">
        <v>75.5</v>
      </c>
      <c r="S806" t="s">
        <v>141</v>
      </c>
      <c r="T806">
        <v>1</v>
      </c>
      <c r="U806" t="s">
        <v>142</v>
      </c>
      <c r="V806">
        <v>9</v>
      </c>
      <c r="W806" t="s">
        <v>140</v>
      </c>
      <c r="X806">
        <v>13385</v>
      </c>
      <c r="Y806" t="s">
        <v>1</v>
      </c>
      <c r="Z806" t="s">
        <v>165</v>
      </c>
      <c r="AA806" t="s">
        <v>151</v>
      </c>
      <c r="AB806" s="12" t="s">
        <v>418</v>
      </c>
      <c r="AC806" t="s">
        <v>424</v>
      </c>
      <c r="AD806" s="5">
        <v>9.9999999999999998E-17</v>
      </c>
      <c r="AE806" t="s">
        <v>5</v>
      </c>
      <c r="AF806">
        <v>1</v>
      </c>
      <c r="AG806" t="s">
        <v>4</v>
      </c>
      <c r="AH806">
        <v>0</v>
      </c>
    </row>
    <row r="807" spans="1:34" x14ac:dyDescent="0.25">
      <c r="A807" t="str">
        <f t="shared" si="12"/>
        <v>feynman_test_20_16850</v>
      </c>
      <c r="B807" t="s">
        <v>137</v>
      </c>
      <c r="C807" t="s">
        <v>143</v>
      </c>
      <c r="D807">
        <v>3600</v>
      </c>
      <c r="E807" t="s">
        <v>144</v>
      </c>
      <c r="F807">
        <v>1000000</v>
      </c>
      <c r="G807" t="s">
        <v>145</v>
      </c>
      <c r="H807">
        <v>16850</v>
      </c>
      <c r="I807" t="s">
        <v>146</v>
      </c>
      <c r="J807">
        <v>1E-3</v>
      </c>
      <c r="K807" t="s">
        <v>3</v>
      </c>
      <c r="L807">
        <v>0.54218250000000001</v>
      </c>
      <c r="M807" t="s">
        <v>2</v>
      </c>
      <c r="N807">
        <v>9.7584719999999994</v>
      </c>
      <c r="O807" t="s">
        <v>6</v>
      </c>
      <c r="P807">
        <v>70</v>
      </c>
      <c r="Q807" t="s">
        <v>0</v>
      </c>
      <c r="R807">
        <v>3602.4</v>
      </c>
      <c r="S807" t="s">
        <v>141</v>
      </c>
      <c r="T807">
        <v>4</v>
      </c>
      <c r="U807" t="s">
        <v>142</v>
      </c>
      <c r="V807">
        <v>88</v>
      </c>
      <c r="W807" t="s">
        <v>140</v>
      </c>
      <c r="X807">
        <v>442134</v>
      </c>
      <c r="Y807" t="s">
        <v>1</v>
      </c>
      <c r="Z807" t="s">
        <v>3023</v>
      </c>
      <c r="AA807" t="s">
        <v>151</v>
      </c>
      <c r="AB807" s="12" t="s">
        <v>3024</v>
      </c>
      <c r="AC807" t="s">
        <v>424</v>
      </c>
      <c r="AD807" s="5">
        <v>9.9999999999999998E-17</v>
      </c>
      <c r="AE807" t="s">
        <v>5</v>
      </c>
      <c r="AF807">
        <v>0.43434855</v>
      </c>
      <c r="AG807" t="s">
        <v>4</v>
      </c>
      <c r="AH807">
        <v>12.5059056</v>
      </c>
    </row>
    <row r="808" spans="1:34" x14ac:dyDescent="0.25">
      <c r="A808" t="str">
        <f t="shared" si="12"/>
        <v>strogatz_vdp1_21962</v>
      </c>
      <c r="B808" t="s">
        <v>19</v>
      </c>
      <c r="C808" t="s">
        <v>143</v>
      </c>
      <c r="D808">
        <v>3600</v>
      </c>
      <c r="E808" t="s">
        <v>144</v>
      </c>
      <c r="F808">
        <v>1000000</v>
      </c>
      <c r="G808" t="s">
        <v>145</v>
      </c>
      <c r="H808">
        <v>21962</v>
      </c>
      <c r="I808" t="s">
        <v>146</v>
      </c>
      <c r="J808">
        <v>1E-3</v>
      </c>
      <c r="K808" t="s">
        <v>3</v>
      </c>
      <c r="L808">
        <v>1</v>
      </c>
      <c r="M808" t="s">
        <v>2</v>
      </c>
      <c r="N808">
        <v>0</v>
      </c>
      <c r="O808" t="s">
        <v>6</v>
      </c>
      <c r="P808">
        <v>12</v>
      </c>
      <c r="Q808" t="s">
        <v>0</v>
      </c>
      <c r="R808">
        <v>205.2</v>
      </c>
      <c r="S808" t="s">
        <v>141</v>
      </c>
      <c r="T808">
        <v>5</v>
      </c>
      <c r="U808" t="s">
        <v>142</v>
      </c>
      <c r="V808">
        <v>50</v>
      </c>
      <c r="W808" t="s">
        <v>140</v>
      </c>
      <c r="X808">
        <v>76276</v>
      </c>
      <c r="Y808" t="s">
        <v>1</v>
      </c>
      <c r="Z808" t="s">
        <v>2377</v>
      </c>
      <c r="AA808" t="s">
        <v>151</v>
      </c>
      <c r="AB808" s="12" t="s">
        <v>2378</v>
      </c>
      <c r="AC808" t="s">
        <v>424</v>
      </c>
      <c r="AD808" s="5">
        <v>9.9999999999999998E-17</v>
      </c>
      <c r="AE808" t="s">
        <v>5</v>
      </c>
      <c r="AF808">
        <v>1</v>
      </c>
      <c r="AG808" t="s">
        <v>4</v>
      </c>
      <c r="AH808">
        <v>0</v>
      </c>
    </row>
    <row r="809" spans="1:34" x14ac:dyDescent="0.25">
      <c r="A809" t="str">
        <f t="shared" si="12"/>
        <v>feynman_I_44_4_21962</v>
      </c>
      <c r="B809" t="s">
        <v>118</v>
      </c>
      <c r="C809" t="s">
        <v>143</v>
      </c>
      <c r="D809">
        <v>3600</v>
      </c>
      <c r="E809" t="s">
        <v>144</v>
      </c>
      <c r="F809">
        <v>1000000</v>
      </c>
      <c r="G809" t="s">
        <v>145</v>
      </c>
      <c r="H809">
        <v>21962</v>
      </c>
      <c r="I809" t="s">
        <v>146</v>
      </c>
      <c r="J809">
        <v>1E-3</v>
      </c>
      <c r="K809" t="s">
        <v>3</v>
      </c>
      <c r="L809">
        <v>1</v>
      </c>
      <c r="M809" t="s">
        <v>2</v>
      </c>
      <c r="N809">
        <v>0</v>
      </c>
      <c r="O809" t="s">
        <v>6</v>
      </c>
      <c r="P809">
        <v>10</v>
      </c>
      <c r="Q809" t="s">
        <v>0</v>
      </c>
      <c r="R809">
        <v>24.3</v>
      </c>
      <c r="S809" t="s">
        <v>141</v>
      </c>
      <c r="T809">
        <v>1</v>
      </c>
      <c r="U809" t="s">
        <v>142</v>
      </c>
      <c r="V809">
        <v>6</v>
      </c>
      <c r="W809" t="s">
        <v>140</v>
      </c>
      <c r="X809">
        <v>5199</v>
      </c>
      <c r="Y809" t="s">
        <v>1</v>
      </c>
      <c r="Z809" t="s">
        <v>2587</v>
      </c>
      <c r="AA809" t="s">
        <v>151</v>
      </c>
      <c r="AB809" s="12" t="s">
        <v>419</v>
      </c>
      <c r="AC809" t="s">
        <v>424</v>
      </c>
      <c r="AD809" s="5">
        <v>9.9999999999999998E-17</v>
      </c>
      <c r="AE809" t="s">
        <v>5</v>
      </c>
      <c r="AF809">
        <v>1</v>
      </c>
      <c r="AG809" t="s">
        <v>4</v>
      </c>
      <c r="AH809">
        <v>0</v>
      </c>
    </row>
    <row r="810" spans="1:34" x14ac:dyDescent="0.25">
      <c r="A810" t="str">
        <f t="shared" si="12"/>
        <v>feynman_II_13_23_29910</v>
      </c>
      <c r="B810" t="s">
        <v>47</v>
      </c>
      <c r="C810" t="s">
        <v>143</v>
      </c>
      <c r="D810">
        <v>3600</v>
      </c>
      <c r="E810" t="s">
        <v>144</v>
      </c>
      <c r="F810">
        <v>1000000</v>
      </c>
      <c r="G810" t="s">
        <v>145</v>
      </c>
      <c r="H810">
        <v>29910</v>
      </c>
      <c r="I810" t="s">
        <v>146</v>
      </c>
      <c r="J810">
        <v>1E-3</v>
      </c>
      <c r="K810" t="s">
        <v>3</v>
      </c>
      <c r="L810">
        <v>0.99997369999999997</v>
      </c>
      <c r="M810" t="s">
        <v>2</v>
      </c>
      <c r="N810">
        <v>6.2427000000000003E-3</v>
      </c>
      <c r="O810" t="s">
        <v>6</v>
      </c>
      <c r="P810">
        <v>15</v>
      </c>
      <c r="Q810" t="s">
        <v>0</v>
      </c>
      <c r="R810">
        <v>3600.1</v>
      </c>
      <c r="S810" t="s">
        <v>141</v>
      </c>
      <c r="T810">
        <v>5</v>
      </c>
      <c r="U810" t="s">
        <v>142</v>
      </c>
      <c r="V810">
        <v>532</v>
      </c>
      <c r="W810" t="s">
        <v>140</v>
      </c>
      <c r="X810">
        <v>594080</v>
      </c>
      <c r="Y810" t="s">
        <v>1</v>
      </c>
      <c r="Z810" t="s">
        <v>3025</v>
      </c>
      <c r="AA810" t="s">
        <v>151</v>
      </c>
      <c r="AB810" s="12" t="s">
        <v>3026</v>
      </c>
      <c r="AC810" t="s">
        <v>424</v>
      </c>
      <c r="AD810" s="5">
        <v>9.9999999999999998E-17</v>
      </c>
      <c r="AE810" t="s">
        <v>5</v>
      </c>
      <c r="AF810">
        <v>0.99997462999999998</v>
      </c>
      <c r="AG810" t="s">
        <v>4</v>
      </c>
      <c r="AH810">
        <v>6.1096099999999997E-3</v>
      </c>
    </row>
    <row r="811" spans="1:34" x14ac:dyDescent="0.25">
      <c r="A811" t="str">
        <f t="shared" si="12"/>
        <v>feynman_I_30_3_4426</v>
      </c>
      <c r="B811" t="s">
        <v>53</v>
      </c>
      <c r="C811" t="s">
        <v>143</v>
      </c>
      <c r="D811">
        <v>3600</v>
      </c>
      <c r="E811" t="s">
        <v>144</v>
      </c>
      <c r="F811">
        <v>1000000</v>
      </c>
      <c r="G811" t="s">
        <v>145</v>
      </c>
      <c r="H811">
        <v>4426</v>
      </c>
      <c r="I811" t="s">
        <v>146</v>
      </c>
      <c r="J811">
        <v>1E-3</v>
      </c>
      <c r="K811" t="s">
        <v>3</v>
      </c>
      <c r="L811">
        <v>0.99714130000000001</v>
      </c>
      <c r="M811" t="s">
        <v>2</v>
      </c>
      <c r="N811">
        <v>0.13816719999999999</v>
      </c>
      <c r="O811" t="s">
        <v>6</v>
      </c>
      <c r="P811">
        <v>47</v>
      </c>
      <c r="Q811" t="s">
        <v>0</v>
      </c>
      <c r="R811">
        <v>3601</v>
      </c>
      <c r="S811" t="s">
        <v>141</v>
      </c>
      <c r="T811">
        <v>3</v>
      </c>
      <c r="U811" t="s">
        <v>142</v>
      </c>
      <c r="V811">
        <v>183</v>
      </c>
      <c r="W811" t="s">
        <v>140</v>
      </c>
      <c r="X811">
        <v>439562</v>
      </c>
      <c r="Y811" t="s">
        <v>1</v>
      </c>
      <c r="Z811" t="s">
        <v>3027</v>
      </c>
      <c r="AA811" t="s">
        <v>151</v>
      </c>
      <c r="AB811" s="12" t="s">
        <v>3028</v>
      </c>
      <c r="AC811" t="s">
        <v>424</v>
      </c>
      <c r="AD811" s="5">
        <v>9.9999999999999998E-17</v>
      </c>
      <c r="AE811" t="s">
        <v>5</v>
      </c>
      <c r="AF811">
        <v>0.99717100000000003</v>
      </c>
      <c r="AG811" t="s">
        <v>4</v>
      </c>
      <c r="AH811">
        <v>0.13565388</v>
      </c>
    </row>
    <row r="812" spans="1:34" x14ac:dyDescent="0.25">
      <c r="A812" t="str">
        <f t="shared" si="12"/>
        <v>feynman_I_48_2_29910</v>
      </c>
      <c r="B812" t="s">
        <v>71</v>
      </c>
      <c r="C812" t="s">
        <v>143</v>
      </c>
      <c r="D812">
        <v>3600</v>
      </c>
      <c r="E812" t="s">
        <v>144</v>
      </c>
      <c r="F812">
        <v>1000000</v>
      </c>
      <c r="G812" t="s">
        <v>145</v>
      </c>
      <c r="H812">
        <v>29910</v>
      </c>
      <c r="I812" t="s">
        <v>146</v>
      </c>
      <c r="J812">
        <v>1E-3</v>
      </c>
      <c r="K812" t="s">
        <v>3</v>
      </c>
      <c r="L812">
        <v>1</v>
      </c>
      <c r="M812" t="s">
        <v>2</v>
      </c>
      <c r="N812">
        <v>8.2325999999999996E-3</v>
      </c>
      <c r="O812" t="s">
        <v>6</v>
      </c>
      <c r="P812">
        <v>30</v>
      </c>
      <c r="Q812" t="s">
        <v>0</v>
      </c>
      <c r="R812">
        <v>3600.7</v>
      </c>
      <c r="S812" t="s">
        <v>141</v>
      </c>
      <c r="T812">
        <v>8</v>
      </c>
      <c r="U812" t="s">
        <v>142</v>
      </c>
      <c r="V812">
        <v>208</v>
      </c>
      <c r="W812" t="s">
        <v>140</v>
      </c>
      <c r="X812">
        <v>465710</v>
      </c>
      <c r="Y812" t="s">
        <v>1</v>
      </c>
      <c r="Z812" t="s">
        <v>3029</v>
      </c>
      <c r="AA812" t="s">
        <v>151</v>
      </c>
      <c r="AB812" s="12" t="s">
        <v>3030</v>
      </c>
      <c r="AC812" t="s">
        <v>424</v>
      </c>
      <c r="AD812" s="5">
        <v>9.9999999999999998E-17</v>
      </c>
      <c r="AE812" t="s">
        <v>5</v>
      </c>
      <c r="AF812">
        <v>0.99999998999999995</v>
      </c>
      <c r="AG812" t="s">
        <v>4</v>
      </c>
      <c r="AH812">
        <v>8.1680399999999997E-3</v>
      </c>
    </row>
    <row r="813" spans="1:34" x14ac:dyDescent="0.25">
      <c r="A813" t="str">
        <f t="shared" si="12"/>
        <v>feynman_II_13_34_4426</v>
      </c>
      <c r="B813" t="s">
        <v>45</v>
      </c>
      <c r="C813" t="s">
        <v>143</v>
      </c>
      <c r="D813">
        <v>3600</v>
      </c>
      <c r="E813" t="s">
        <v>144</v>
      </c>
      <c r="F813">
        <v>1000000</v>
      </c>
      <c r="G813" t="s">
        <v>145</v>
      </c>
      <c r="H813">
        <v>4426</v>
      </c>
      <c r="I813" t="s">
        <v>146</v>
      </c>
      <c r="J813">
        <v>1E-3</v>
      </c>
      <c r="K813" t="s">
        <v>3</v>
      </c>
      <c r="L813">
        <v>0.9999825</v>
      </c>
      <c r="M813" t="s">
        <v>2</v>
      </c>
      <c r="N813">
        <v>8.8126000000000003E-3</v>
      </c>
      <c r="O813" t="s">
        <v>6</v>
      </c>
      <c r="P813">
        <v>19</v>
      </c>
      <c r="Q813" t="s">
        <v>0</v>
      </c>
      <c r="R813">
        <v>3600.7</v>
      </c>
      <c r="S813" t="s">
        <v>141</v>
      </c>
      <c r="T813">
        <v>8</v>
      </c>
      <c r="U813" t="s">
        <v>142</v>
      </c>
      <c r="V813">
        <v>352</v>
      </c>
      <c r="W813" t="s">
        <v>140</v>
      </c>
      <c r="X813">
        <v>546863</v>
      </c>
      <c r="Y813" t="s">
        <v>1</v>
      </c>
      <c r="Z813" t="s">
        <v>3031</v>
      </c>
      <c r="AA813" t="s">
        <v>151</v>
      </c>
      <c r="AB813" s="12" t="s">
        <v>3032</v>
      </c>
      <c r="AC813" t="s">
        <v>424</v>
      </c>
      <c r="AD813" s="5">
        <v>9.9999999999999998E-17</v>
      </c>
      <c r="AE813" t="s">
        <v>5</v>
      </c>
      <c r="AF813">
        <v>0.99998129000000002</v>
      </c>
      <c r="AG813" t="s">
        <v>4</v>
      </c>
      <c r="AH813">
        <v>9.1224199999999991E-3</v>
      </c>
    </row>
    <row r="814" spans="1:34" x14ac:dyDescent="0.25">
      <c r="A814" t="str">
        <f t="shared" si="12"/>
        <v>feynman_I_29_16_4426</v>
      </c>
      <c r="B814" t="s">
        <v>77</v>
      </c>
      <c r="C814" t="s">
        <v>143</v>
      </c>
      <c r="D814">
        <v>3600</v>
      </c>
      <c r="E814" t="s">
        <v>144</v>
      </c>
      <c r="F814">
        <v>1000000</v>
      </c>
      <c r="G814" t="s">
        <v>145</v>
      </c>
      <c r="H814">
        <v>4426</v>
      </c>
      <c r="I814" t="s">
        <v>146</v>
      </c>
      <c r="J814">
        <v>1E-3</v>
      </c>
      <c r="K814" t="s">
        <v>3</v>
      </c>
      <c r="L814">
        <v>0.99031389999999997</v>
      </c>
      <c r="M814" t="s">
        <v>2</v>
      </c>
      <c r="N814">
        <v>0.18910440000000001</v>
      </c>
      <c r="O814" t="s">
        <v>6</v>
      </c>
      <c r="P814">
        <v>47</v>
      </c>
      <c r="Q814" t="s">
        <v>0</v>
      </c>
      <c r="R814">
        <v>3600.5</v>
      </c>
      <c r="S814" t="s">
        <v>141</v>
      </c>
      <c r="T814">
        <v>4</v>
      </c>
      <c r="U814" t="s">
        <v>142</v>
      </c>
      <c r="V814">
        <v>137</v>
      </c>
      <c r="W814" t="s">
        <v>140</v>
      </c>
      <c r="X814">
        <v>483039</v>
      </c>
      <c r="Y814" t="s">
        <v>1</v>
      </c>
      <c r="Z814" t="s">
        <v>3033</v>
      </c>
      <c r="AA814" t="s">
        <v>151</v>
      </c>
      <c r="AB814" s="12" t="s">
        <v>3034</v>
      </c>
      <c r="AC814" t="s">
        <v>424</v>
      </c>
      <c r="AD814" s="5">
        <v>9.9999999999999998E-17</v>
      </c>
      <c r="AE814" t="s">
        <v>5</v>
      </c>
      <c r="AF814">
        <v>0.98995359999999999</v>
      </c>
      <c r="AG814" t="s">
        <v>4</v>
      </c>
      <c r="AH814">
        <v>0.19158594000000001</v>
      </c>
    </row>
    <row r="815" spans="1:34" x14ac:dyDescent="0.25">
      <c r="A815" t="str">
        <f t="shared" si="12"/>
        <v>feynman_II_2_42_4426</v>
      </c>
      <c r="B815" t="s">
        <v>116</v>
      </c>
      <c r="C815" t="s">
        <v>143</v>
      </c>
      <c r="D815">
        <v>3600</v>
      </c>
      <c r="E815" t="s">
        <v>144</v>
      </c>
      <c r="F815">
        <v>1000000</v>
      </c>
      <c r="G815" t="s">
        <v>145</v>
      </c>
      <c r="H815">
        <v>4426</v>
      </c>
      <c r="I815" t="s">
        <v>146</v>
      </c>
      <c r="J815">
        <v>1E-3</v>
      </c>
      <c r="K815" t="s">
        <v>3</v>
      </c>
      <c r="L815">
        <v>1</v>
      </c>
      <c r="M815" t="s">
        <v>2</v>
      </c>
      <c r="N815">
        <v>0</v>
      </c>
      <c r="O815" t="s">
        <v>6</v>
      </c>
      <c r="P815">
        <v>11</v>
      </c>
      <c r="Q815" t="s">
        <v>0</v>
      </c>
      <c r="R815">
        <v>450.3</v>
      </c>
      <c r="S815" t="s">
        <v>141</v>
      </c>
      <c r="T815">
        <v>3</v>
      </c>
      <c r="U815" t="s">
        <v>142</v>
      </c>
      <c r="V815">
        <v>25</v>
      </c>
      <c r="W815" t="s">
        <v>140</v>
      </c>
      <c r="X815">
        <v>56359</v>
      </c>
      <c r="Y815" t="s">
        <v>1</v>
      </c>
      <c r="Z815" t="s">
        <v>2483</v>
      </c>
      <c r="AA815" t="s">
        <v>151</v>
      </c>
      <c r="AB815" s="12" t="s">
        <v>2308</v>
      </c>
      <c r="AC815" t="s">
        <v>424</v>
      </c>
      <c r="AD815" s="5">
        <v>9.9999999999999998E-17</v>
      </c>
      <c r="AE815" t="s">
        <v>5</v>
      </c>
      <c r="AF815">
        <v>1</v>
      </c>
      <c r="AG815" t="s">
        <v>4</v>
      </c>
      <c r="AH815">
        <v>0</v>
      </c>
    </row>
    <row r="816" spans="1:34" x14ac:dyDescent="0.25">
      <c r="A816" t="str">
        <f t="shared" si="12"/>
        <v>feynman_I_39_1_21962</v>
      </c>
      <c r="B816" t="s">
        <v>28</v>
      </c>
      <c r="C816" t="s">
        <v>143</v>
      </c>
      <c r="D816">
        <v>3600</v>
      </c>
      <c r="E816" t="s">
        <v>144</v>
      </c>
      <c r="F816">
        <v>1000000</v>
      </c>
      <c r="G816" t="s">
        <v>145</v>
      </c>
      <c r="H816">
        <v>21962</v>
      </c>
      <c r="I816" t="s">
        <v>146</v>
      </c>
      <c r="J816">
        <v>1E-3</v>
      </c>
      <c r="K816" t="s">
        <v>3</v>
      </c>
      <c r="L816">
        <v>1</v>
      </c>
      <c r="M816" t="s">
        <v>2</v>
      </c>
      <c r="N816">
        <v>0</v>
      </c>
      <c r="O816" t="s">
        <v>6</v>
      </c>
      <c r="P816">
        <v>4</v>
      </c>
      <c r="Q816" t="s">
        <v>0</v>
      </c>
      <c r="R816">
        <v>2.1</v>
      </c>
      <c r="S816" t="s">
        <v>141</v>
      </c>
      <c r="T816">
        <v>1</v>
      </c>
      <c r="U816" t="s">
        <v>142</v>
      </c>
      <c r="V816">
        <v>2</v>
      </c>
      <c r="W816" t="s">
        <v>140</v>
      </c>
      <c r="X816">
        <v>520</v>
      </c>
      <c r="Y816" t="s">
        <v>1</v>
      </c>
      <c r="Z816" t="s">
        <v>152</v>
      </c>
      <c r="AA816" t="s">
        <v>151</v>
      </c>
      <c r="AB816" s="12" t="s">
        <v>153</v>
      </c>
      <c r="AC816" t="s">
        <v>424</v>
      </c>
      <c r="AD816" s="5">
        <v>9.9999999999999998E-17</v>
      </c>
      <c r="AE816" t="s">
        <v>5</v>
      </c>
      <c r="AF816">
        <v>1</v>
      </c>
      <c r="AG816" t="s">
        <v>4</v>
      </c>
      <c r="AH816">
        <v>0</v>
      </c>
    </row>
    <row r="817" spans="1:34" x14ac:dyDescent="0.25">
      <c r="A817" t="str">
        <f t="shared" si="12"/>
        <v>feynman_II_34_2_21962</v>
      </c>
      <c r="B817" t="s">
        <v>52</v>
      </c>
      <c r="C817" t="s">
        <v>143</v>
      </c>
      <c r="D817">
        <v>3600</v>
      </c>
      <c r="E817" t="s">
        <v>144</v>
      </c>
      <c r="F817">
        <v>1000000</v>
      </c>
      <c r="G817" t="s">
        <v>145</v>
      </c>
      <c r="H817">
        <v>21962</v>
      </c>
      <c r="I817" t="s">
        <v>146</v>
      </c>
      <c r="J817">
        <v>1E-3</v>
      </c>
      <c r="K817" t="s">
        <v>3</v>
      </c>
      <c r="L817">
        <v>1</v>
      </c>
      <c r="M817" t="s">
        <v>2</v>
      </c>
      <c r="N817">
        <v>0</v>
      </c>
      <c r="O817" t="s">
        <v>6</v>
      </c>
      <c r="P817">
        <v>5</v>
      </c>
      <c r="Q817" t="s">
        <v>0</v>
      </c>
      <c r="R817">
        <v>5.9</v>
      </c>
      <c r="S817" t="s">
        <v>141</v>
      </c>
      <c r="T817">
        <v>1</v>
      </c>
      <c r="U817" t="s">
        <v>142</v>
      </c>
      <c r="V817">
        <v>3</v>
      </c>
      <c r="W817" t="s">
        <v>140</v>
      </c>
      <c r="X817">
        <v>1362</v>
      </c>
      <c r="Y817" t="s">
        <v>1</v>
      </c>
      <c r="Z817" t="s">
        <v>155</v>
      </c>
      <c r="AA817" t="s">
        <v>151</v>
      </c>
      <c r="AB817" s="12" t="s">
        <v>156</v>
      </c>
      <c r="AC817" t="s">
        <v>424</v>
      </c>
      <c r="AD817" s="5">
        <v>9.9999999999999998E-17</v>
      </c>
      <c r="AE817" t="s">
        <v>5</v>
      </c>
      <c r="AF817">
        <v>1</v>
      </c>
      <c r="AG817" t="s">
        <v>4</v>
      </c>
      <c r="AH817">
        <v>0</v>
      </c>
    </row>
    <row r="818" spans="1:34" x14ac:dyDescent="0.25">
      <c r="A818" t="str">
        <f t="shared" si="12"/>
        <v>feynman_III_15_27_21962</v>
      </c>
      <c r="B818" t="s">
        <v>48</v>
      </c>
      <c r="C818" t="s">
        <v>143</v>
      </c>
      <c r="D818">
        <v>3600</v>
      </c>
      <c r="E818" t="s">
        <v>144</v>
      </c>
      <c r="F818">
        <v>1000000</v>
      </c>
      <c r="G818" t="s">
        <v>145</v>
      </c>
      <c r="H818">
        <v>21962</v>
      </c>
      <c r="I818" t="s">
        <v>146</v>
      </c>
      <c r="J818">
        <v>1E-3</v>
      </c>
      <c r="K818" t="s">
        <v>3</v>
      </c>
      <c r="L818">
        <v>1</v>
      </c>
      <c r="M818" t="s">
        <v>2</v>
      </c>
      <c r="N818">
        <v>0</v>
      </c>
      <c r="O818" t="s">
        <v>6</v>
      </c>
      <c r="P818">
        <v>9</v>
      </c>
      <c r="Q818" t="s">
        <v>0</v>
      </c>
      <c r="R818">
        <v>8.6</v>
      </c>
      <c r="S818" t="s">
        <v>141</v>
      </c>
      <c r="T818">
        <v>1</v>
      </c>
      <c r="U818" t="s">
        <v>142</v>
      </c>
      <c r="V818">
        <v>3</v>
      </c>
      <c r="W818" t="s">
        <v>140</v>
      </c>
      <c r="X818">
        <v>1774</v>
      </c>
      <c r="Y818" t="s">
        <v>1</v>
      </c>
      <c r="Z818" t="s">
        <v>2353</v>
      </c>
      <c r="AA818" t="s">
        <v>151</v>
      </c>
      <c r="AB818" s="12" t="s">
        <v>2354</v>
      </c>
      <c r="AC818" t="s">
        <v>424</v>
      </c>
      <c r="AD818" s="5">
        <v>9.9999999999999998E-17</v>
      </c>
      <c r="AE818" t="s">
        <v>5</v>
      </c>
      <c r="AF818">
        <v>1</v>
      </c>
      <c r="AG818" t="s">
        <v>4</v>
      </c>
      <c r="AH818">
        <v>0</v>
      </c>
    </row>
    <row r="819" spans="1:34" x14ac:dyDescent="0.25">
      <c r="A819" t="str">
        <f t="shared" si="12"/>
        <v>feynman_I_39_22_21962</v>
      </c>
      <c r="B819" t="s">
        <v>88</v>
      </c>
      <c r="C819" t="s">
        <v>143</v>
      </c>
      <c r="D819">
        <v>3600</v>
      </c>
      <c r="E819" t="s">
        <v>144</v>
      </c>
      <c r="F819">
        <v>1000000</v>
      </c>
      <c r="G819" t="s">
        <v>145</v>
      </c>
      <c r="H819">
        <v>21962</v>
      </c>
      <c r="I819" t="s">
        <v>146</v>
      </c>
      <c r="J819">
        <v>1E-3</v>
      </c>
      <c r="K819" t="s">
        <v>3</v>
      </c>
      <c r="L819">
        <v>1</v>
      </c>
      <c r="M819" t="s">
        <v>2</v>
      </c>
      <c r="N819">
        <v>0</v>
      </c>
      <c r="O819" t="s">
        <v>6</v>
      </c>
      <c r="P819">
        <v>7</v>
      </c>
      <c r="Q819" t="s">
        <v>0</v>
      </c>
      <c r="R819">
        <v>12</v>
      </c>
      <c r="S819" t="s">
        <v>141</v>
      </c>
      <c r="T819">
        <v>1</v>
      </c>
      <c r="U819" t="s">
        <v>142</v>
      </c>
      <c r="V819">
        <v>4</v>
      </c>
      <c r="W819" t="s">
        <v>140</v>
      </c>
      <c r="X819">
        <v>2582</v>
      </c>
      <c r="Y819" t="s">
        <v>1</v>
      </c>
      <c r="Z819" t="s">
        <v>495</v>
      </c>
      <c r="AA819" t="s">
        <v>151</v>
      </c>
      <c r="AB819" s="12" t="s">
        <v>413</v>
      </c>
      <c r="AC819" t="s">
        <v>424</v>
      </c>
      <c r="AD819" s="5">
        <v>9.9999999999999998E-17</v>
      </c>
      <c r="AE819" t="s">
        <v>5</v>
      </c>
      <c r="AF819">
        <v>1</v>
      </c>
      <c r="AG819" t="s">
        <v>4</v>
      </c>
      <c r="AH819">
        <v>0</v>
      </c>
    </row>
    <row r="820" spans="1:34" x14ac:dyDescent="0.25">
      <c r="A820" t="str">
        <f t="shared" si="12"/>
        <v>feynman_I_43_43_21962</v>
      </c>
      <c r="B820" t="s">
        <v>79</v>
      </c>
      <c r="C820" t="s">
        <v>143</v>
      </c>
      <c r="D820">
        <v>3600</v>
      </c>
      <c r="E820" t="s">
        <v>144</v>
      </c>
      <c r="F820">
        <v>1000000</v>
      </c>
      <c r="G820" t="s">
        <v>145</v>
      </c>
      <c r="H820">
        <v>21962</v>
      </c>
      <c r="I820" t="s">
        <v>146</v>
      </c>
      <c r="J820">
        <v>1E-3</v>
      </c>
      <c r="K820" t="s">
        <v>3</v>
      </c>
      <c r="L820">
        <v>1</v>
      </c>
      <c r="M820" t="s">
        <v>2</v>
      </c>
      <c r="N820">
        <v>0</v>
      </c>
      <c r="O820" t="s">
        <v>6</v>
      </c>
      <c r="P820">
        <v>14</v>
      </c>
      <c r="Q820" t="s">
        <v>0</v>
      </c>
      <c r="R820">
        <v>468.8</v>
      </c>
      <c r="S820" t="s">
        <v>141</v>
      </c>
      <c r="T820">
        <v>3</v>
      </c>
      <c r="U820" t="s">
        <v>142</v>
      </c>
      <c r="V820">
        <v>38</v>
      </c>
      <c r="W820" t="s">
        <v>140</v>
      </c>
      <c r="X820">
        <v>68960</v>
      </c>
      <c r="Y820" t="s">
        <v>1</v>
      </c>
      <c r="Z820" t="s">
        <v>162</v>
      </c>
      <c r="AA820" t="s">
        <v>151</v>
      </c>
      <c r="AB820" s="12" t="s">
        <v>3437</v>
      </c>
      <c r="AC820" t="s">
        <v>424</v>
      </c>
      <c r="AD820" s="5">
        <v>9.9999999999999998E-17</v>
      </c>
      <c r="AE820" t="s">
        <v>5</v>
      </c>
      <c r="AF820">
        <v>1</v>
      </c>
      <c r="AG820" t="s">
        <v>4</v>
      </c>
      <c r="AH820">
        <v>0</v>
      </c>
    </row>
    <row r="821" spans="1:34" x14ac:dyDescent="0.25">
      <c r="A821" t="str">
        <f t="shared" si="12"/>
        <v>strogatz_predprey2_21962</v>
      </c>
      <c r="B821" t="s">
        <v>17</v>
      </c>
      <c r="C821" t="s">
        <v>143</v>
      </c>
      <c r="D821">
        <v>3600</v>
      </c>
      <c r="E821" t="s">
        <v>144</v>
      </c>
      <c r="F821">
        <v>1000000</v>
      </c>
      <c r="G821" t="s">
        <v>145</v>
      </c>
      <c r="H821">
        <v>21962</v>
      </c>
      <c r="I821" t="s">
        <v>146</v>
      </c>
      <c r="J821">
        <v>1E-3</v>
      </c>
      <c r="K821" t="s">
        <v>3</v>
      </c>
      <c r="L821">
        <v>1</v>
      </c>
      <c r="M821" t="s">
        <v>2</v>
      </c>
      <c r="N821">
        <v>0</v>
      </c>
      <c r="O821" t="s">
        <v>6</v>
      </c>
      <c r="P821">
        <v>15</v>
      </c>
      <c r="Q821" t="s">
        <v>0</v>
      </c>
      <c r="R821">
        <v>48.3</v>
      </c>
      <c r="S821" t="s">
        <v>141</v>
      </c>
      <c r="T821">
        <v>3</v>
      </c>
      <c r="U821" t="s">
        <v>142</v>
      </c>
      <c r="V821">
        <v>15</v>
      </c>
      <c r="W821" t="s">
        <v>140</v>
      </c>
      <c r="X821">
        <v>20205</v>
      </c>
      <c r="Y821" t="s">
        <v>1</v>
      </c>
      <c r="Z821" t="s">
        <v>2484</v>
      </c>
      <c r="AA821" t="s">
        <v>151</v>
      </c>
      <c r="AB821" s="12" t="s">
        <v>2321</v>
      </c>
      <c r="AC821" t="s">
        <v>424</v>
      </c>
      <c r="AD821" s="5">
        <v>9.9999999999999998E-17</v>
      </c>
      <c r="AE821" t="s">
        <v>5</v>
      </c>
      <c r="AF821">
        <v>1</v>
      </c>
      <c r="AG821" t="s">
        <v>4</v>
      </c>
      <c r="AH821">
        <v>0</v>
      </c>
    </row>
    <row r="822" spans="1:34" x14ac:dyDescent="0.25">
      <c r="A822" t="str">
        <f t="shared" si="12"/>
        <v>feynman_I_13_4_21962</v>
      </c>
      <c r="B822" t="s">
        <v>96</v>
      </c>
      <c r="C822" t="s">
        <v>143</v>
      </c>
      <c r="D822">
        <v>3600</v>
      </c>
      <c r="E822" t="s">
        <v>144</v>
      </c>
      <c r="F822">
        <v>1000000</v>
      </c>
      <c r="G822" t="s">
        <v>145</v>
      </c>
      <c r="H822">
        <v>21962</v>
      </c>
      <c r="I822" t="s">
        <v>146</v>
      </c>
      <c r="J822">
        <v>1E-3</v>
      </c>
      <c r="K822" t="s">
        <v>3</v>
      </c>
      <c r="L822">
        <v>1</v>
      </c>
      <c r="M822" t="s">
        <v>2</v>
      </c>
      <c r="N822">
        <v>0</v>
      </c>
      <c r="O822" t="s">
        <v>6</v>
      </c>
      <c r="P822">
        <v>13</v>
      </c>
      <c r="Q822" t="s">
        <v>0</v>
      </c>
      <c r="R822">
        <v>65.099999999999994</v>
      </c>
      <c r="S822" t="s">
        <v>141</v>
      </c>
      <c r="T822">
        <v>1</v>
      </c>
      <c r="U822" t="s">
        <v>142</v>
      </c>
      <c r="V822">
        <v>8</v>
      </c>
      <c r="W822" t="s">
        <v>140</v>
      </c>
      <c r="X822">
        <v>10190</v>
      </c>
      <c r="Y822" t="s">
        <v>1</v>
      </c>
      <c r="Z822" t="s">
        <v>2392</v>
      </c>
      <c r="AA822" t="s">
        <v>151</v>
      </c>
      <c r="AB822" s="12" t="s">
        <v>2300</v>
      </c>
      <c r="AC822" t="s">
        <v>424</v>
      </c>
      <c r="AD822" s="5">
        <v>9.9999999999999998E-17</v>
      </c>
      <c r="AE822" t="s">
        <v>5</v>
      </c>
      <c r="AF822">
        <v>1</v>
      </c>
      <c r="AG822" t="s">
        <v>4</v>
      </c>
      <c r="AH822">
        <v>0</v>
      </c>
    </row>
    <row r="823" spans="1:34" x14ac:dyDescent="0.25">
      <c r="A823" t="str">
        <f t="shared" si="12"/>
        <v>strogatz_lv1_21962</v>
      </c>
      <c r="B823" t="s">
        <v>18</v>
      </c>
      <c r="C823" t="s">
        <v>143</v>
      </c>
      <c r="D823">
        <v>3600</v>
      </c>
      <c r="E823" t="s">
        <v>144</v>
      </c>
      <c r="F823">
        <v>1000000</v>
      </c>
      <c r="G823" t="s">
        <v>145</v>
      </c>
      <c r="H823">
        <v>21962</v>
      </c>
      <c r="I823" t="s">
        <v>146</v>
      </c>
      <c r="J823">
        <v>1E-3</v>
      </c>
      <c r="K823" t="s">
        <v>3</v>
      </c>
      <c r="L823">
        <v>1</v>
      </c>
      <c r="M823" t="s">
        <v>2</v>
      </c>
      <c r="N823">
        <v>0</v>
      </c>
      <c r="O823" t="s">
        <v>6</v>
      </c>
      <c r="P823">
        <v>13</v>
      </c>
      <c r="Q823" t="s">
        <v>0</v>
      </c>
      <c r="R823">
        <v>8.8000000000000007</v>
      </c>
      <c r="S823" t="s">
        <v>141</v>
      </c>
      <c r="T823">
        <v>1</v>
      </c>
      <c r="U823" t="s">
        <v>142</v>
      </c>
      <c r="V823">
        <v>6</v>
      </c>
      <c r="W823" t="s">
        <v>140</v>
      </c>
      <c r="X823">
        <v>4522</v>
      </c>
      <c r="Y823" t="s">
        <v>1</v>
      </c>
      <c r="Z823" t="s">
        <v>2393</v>
      </c>
      <c r="AA823" t="s">
        <v>151</v>
      </c>
      <c r="AB823" s="12" t="s">
        <v>2301</v>
      </c>
      <c r="AC823" t="s">
        <v>424</v>
      </c>
      <c r="AD823" s="5">
        <v>9.9999999999999998E-17</v>
      </c>
      <c r="AE823" t="s">
        <v>5</v>
      </c>
      <c r="AF823">
        <v>1</v>
      </c>
      <c r="AG823" t="s">
        <v>4</v>
      </c>
      <c r="AH823">
        <v>0</v>
      </c>
    </row>
    <row r="824" spans="1:34" x14ac:dyDescent="0.25">
      <c r="A824" t="str">
        <f t="shared" si="12"/>
        <v>strogatz_predprey1_21962</v>
      </c>
      <c r="B824" t="s">
        <v>20</v>
      </c>
      <c r="C824" t="s">
        <v>143</v>
      </c>
      <c r="D824">
        <v>3600</v>
      </c>
      <c r="E824" t="s">
        <v>144</v>
      </c>
      <c r="F824">
        <v>1000000</v>
      </c>
      <c r="G824" t="s">
        <v>145</v>
      </c>
      <c r="H824">
        <v>21962</v>
      </c>
      <c r="I824" t="s">
        <v>146</v>
      </c>
      <c r="J824">
        <v>1E-3</v>
      </c>
      <c r="K824" t="s">
        <v>3</v>
      </c>
      <c r="L824">
        <v>0.99958119999999995</v>
      </c>
      <c r="M824" t="s">
        <v>2</v>
      </c>
      <c r="N824">
        <v>5.04743E-2</v>
      </c>
      <c r="O824" t="s">
        <v>6</v>
      </c>
      <c r="P824">
        <v>26</v>
      </c>
      <c r="Q824" t="s">
        <v>0</v>
      </c>
      <c r="R824">
        <v>2661.7</v>
      </c>
      <c r="S824" t="s">
        <v>141</v>
      </c>
      <c r="T824">
        <v>11</v>
      </c>
      <c r="U824" t="s">
        <v>142</v>
      </c>
      <c r="V824">
        <v>772</v>
      </c>
      <c r="W824" t="s">
        <v>140</v>
      </c>
      <c r="X824">
        <v>1000845</v>
      </c>
      <c r="Y824" t="s">
        <v>1</v>
      </c>
      <c r="Z824" t="s">
        <v>3035</v>
      </c>
      <c r="AA824" t="s">
        <v>151</v>
      </c>
      <c r="AB824" s="12" t="s">
        <v>3036</v>
      </c>
      <c r="AC824" t="s">
        <v>424</v>
      </c>
      <c r="AD824" s="5">
        <v>9.9999999999999998E-17</v>
      </c>
      <c r="AE824" t="s">
        <v>5</v>
      </c>
      <c r="AF824">
        <v>0.99961637000000003</v>
      </c>
      <c r="AG824" t="s">
        <v>4</v>
      </c>
      <c r="AH824">
        <v>4.3851099999999997E-2</v>
      </c>
    </row>
    <row r="825" spans="1:34" x14ac:dyDescent="0.25">
      <c r="A825" t="str">
        <f t="shared" si="12"/>
        <v>feynman_II_35_21_4426</v>
      </c>
      <c r="B825" t="s">
        <v>110</v>
      </c>
      <c r="C825" t="s">
        <v>143</v>
      </c>
      <c r="D825">
        <v>3600</v>
      </c>
      <c r="E825" t="s">
        <v>144</v>
      </c>
      <c r="F825">
        <v>1000000</v>
      </c>
      <c r="G825" t="s">
        <v>145</v>
      </c>
      <c r="H825">
        <v>4426</v>
      </c>
      <c r="I825" t="s">
        <v>146</v>
      </c>
      <c r="J825">
        <v>1E-3</v>
      </c>
      <c r="K825" t="s">
        <v>3</v>
      </c>
      <c r="L825">
        <v>0.99970329999999996</v>
      </c>
      <c r="M825" t="s">
        <v>2</v>
      </c>
      <c r="N825">
        <v>8.6859800000000001E-2</v>
      </c>
      <c r="O825" t="s">
        <v>6</v>
      </c>
      <c r="P825">
        <v>45</v>
      </c>
      <c r="Q825" t="s">
        <v>0</v>
      </c>
      <c r="R825">
        <v>3601.6</v>
      </c>
      <c r="S825" t="s">
        <v>141</v>
      </c>
      <c r="T825">
        <v>11</v>
      </c>
      <c r="U825" t="s">
        <v>142</v>
      </c>
      <c r="V825">
        <v>161</v>
      </c>
      <c r="W825" t="s">
        <v>140</v>
      </c>
      <c r="X825">
        <v>463097</v>
      </c>
      <c r="Y825" t="s">
        <v>1</v>
      </c>
      <c r="Z825" t="s">
        <v>3037</v>
      </c>
      <c r="AA825" t="s">
        <v>151</v>
      </c>
      <c r="AB825" s="12" t="s">
        <v>3470</v>
      </c>
      <c r="AC825" t="s">
        <v>424</v>
      </c>
      <c r="AD825" s="5">
        <v>9.9999999999999998E-17</v>
      </c>
      <c r="AE825" t="s">
        <v>5</v>
      </c>
      <c r="AF825">
        <v>0.99970183000000001</v>
      </c>
      <c r="AG825" t="s">
        <v>4</v>
      </c>
      <c r="AH825">
        <v>8.6758799999999997E-2</v>
      </c>
    </row>
    <row r="826" spans="1:34" x14ac:dyDescent="0.25">
      <c r="A826" t="str">
        <f t="shared" si="12"/>
        <v>feynman_I_16_6_29910</v>
      </c>
      <c r="B826" t="s">
        <v>39</v>
      </c>
      <c r="C826" t="s">
        <v>143</v>
      </c>
      <c r="D826">
        <v>3600</v>
      </c>
      <c r="E826" t="s">
        <v>144</v>
      </c>
      <c r="F826">
        <v>1000000</v>
      </c>
      <c r="G826" t="s">
        <v>145</v>
      </c>
      <c r="H826">
        <v>29910</v>
      </c>
      <c r="I826" t="s">
        <v>146</v>
      </c>
      <c r="J826">
        <v>1E-3</v>
      </c>
      <c r="K826" t="s">
        <v>3</v>
      </c>
      <c r="L826">
        <v>0.99852370000000001</v>
      </c>
      <c r="M826" t="s">
        <v>2</v>
      </c>
      <c r="N826">
        <v>4.3723900000000003E-2</v>
      </c>
      <c r="O826" t="s">
        <v>6</v>
      </c>
      <c r="P826">
        <v>35</v>
      </c>
      <c r="Q826" t="s">
        <v>0</v>
      </c>
      <c r="R826">
        <v>3600.2</v>
      </c>
      <c r="S826" t="s">
        <v>141</v>
      </c>
      <c r="T826">
        <v>8</v>
      </c>
      <c r="U826" t="s">
        <v>142</v>
      </c>
      <c r="V826">
        <v>211</v>
      </c>
      <c r="W826" t="s">
        <v>140</v>
      </c>
      <c r="X826">
        <v>492872</v>
      </c>
      <c r="Y826" t="s">
        <v>1</v>
      </c>
      <c r="Z826" t="s">
        <v>3038</v>
      </c>
      <c r="AA826" t="s">
        <v>151</v>
      </c>
      <c r="AB826" s="12" t="s">
        <v>3039</v>
      </c>
      <c r="AC826" t="s">
        <v>424</v>
      </c>
      <c r="AD826" s="5">
        <v>9.9999999999999998E-17</v>
      </c>
      <c r="AE826" t="s">
        <v>5</v>
      </c>
      <c r="AF826">
        <v>0.99855716999999999</v>
      </c>
      <c r="AG826" t="s">
        <v>4</v>
      </c>
      <c r="AH826">
        <v>4.3389669999999998E-2</v>
      </c>
    </row>
    <row r="827" spans="1:34" x14ac:dyDescent="0.25">
      <c r="A827" t="str">
        <f t="shared" si="12"/>
        <v>feynman_test_11_29910</v>
      </c>
      <c r="B827" t="s">
        <v>80</v>
      </c>
      <c r="C827" t="s">
        <v>143</v>
      </c>
      <c r="D827">
        <v>3600</v>
      </c>
      <c r="E827" t="s">
        <v>144</v>
      </c>
      <c r="F827">
        <v>1000000</v>
      </c>
      <c r="G827" t="s">
        <v>145</v>
      </c>
      <c r="H827">
        <v>29910</v>
      </c>
      <c r="I827" t="s">
        <v>146</v>
      </c>
      <c r="J827">
        <v>1E-3</v>
      </c>
      <c r="K827" t="s">
        <v>3</v>
      </c>
      <c r="L827">
        <v>0.99223209999999995</v>
      </c>
      <c r="M827" t="s">
        <v>2</v>
      </c>
      <c r="N827">
        <v>9.1340699999999997E-2</v>
      </c>
      <c r="O827" t="s">
        <v>6</v>
      </c>
      <c r="P827">
        <v>31</v>
      </c>
      <c r="Q827" t="s">
        <v>0</v>
      </c>
      <c r="R827">
        <v>3600.6</v>
      </c>
      <c r="S827" t="s">
        <v>141</v>
      </c>
      <c r="T827">
        <v>7</v>
      </c>
      <c r="U827" t="s">
        <v>142</v>
      </c>
      <c r="V827">
        <v>216</v>
      </c>
      <c r="W827" t="s">
        <v>140</v>
      </c>
      <c r="X827">
        <v>475186</v>
      </c>
      <c r="Y827" t="s">
        <v>1</v>
      </c>
      <c r="Z827" t="s">
        <v>3040</v>
      </c>
      <c r="AA827" t="s">
        <v>151</v>
      </c>
      <c r="AB827" s="12" t="s">
        <v>3041</v>
      </c>
      <c r="AC827" t="s">
        <v>424</v>
      </c>
      <c r="AD827" s="5">
        <v>9.9999999999999998E-17</v>
      </c>
      <c r="AE827" t="s">
        <v>5</v>
      </c>
      <c r="AF827">
        <v>0.99226734000000005</v>
      </c>
      <c r="AG827" t="s">
        <v>4</v>
      </c>
      <c r="AH827">
        <v>9.1512919999999998E-2</v>
      </c>
    </row>
    <row r="828" spans="1:34" x14ac:dyDescent="0.25">
      <c r="A828" t="str">
        <f t="shared" si="12"/>
        <v>feynman_test_2_16850</v>
      </c>
      <c r="B828" t="s">
        <v>132</v>
      </c>
      <c r="C828" t="s">
        <v>143</v>
      </c>
      <c r="D828">
        <v>3600</v>
      </c>
      <c r="E828" t="s">
        <v>144</v>
      </c>
      <c r="F828">
        <v>1000000</v>
      </c>
      <c r="G828" t="s">
        <v>145</v>
      </c>
      <c r="H828">
        <v>16850</v>
      </c>
      <c r="I828" t="s">
        <v>146</v>
      </c>
      <c r="J828">
        <v>1E-3</v>
      </c>
      <c r="K828" t="s">
        <v>3</v>
      </c>
      <c r="L828">
        <v>0.65253439999999996</v>
      </c>
      <c r="M828" t="s">
        <v>2</v>
      </c>
      <c r="N828">
        <v>1.1871646</v>
      </c>
      <c r="O828" t="s">
        <v>6</v>
      </c>
      <c r="P828">
        <v>31</v>
      </c>
      <c r="Q828" t="s">
        <v>0</v>
      </c>
      <c r="R828">
        <v>3600.4</v>
      </c>
      <c r="S828" t="s">
        <v>141</v>
      </c>
      <c r="T828">
        <v>11</v>
      </c>
      <c r="U828" t="s">
        <v>142</v>
      </c>
      <c r="V828">
        <v>386</v>
      </c>
      <c r="W828" t="s">
        <v>140</v>
      </c>
      <c r="X828">
        <v>628044</v>
      </c>
      <c r="Y828" t="s">
        <v>1</v>
      </c>
      <c r="Z828" t="s">
        <v>3042</v>
      </c>
      <c r="AA828" t="s">
        <v>151</v>
      </c>
      <c r="AB828" s="12" t="s">
        <v>3043</v>
      </c>
      <c r="AC828" t="s">
        <v>424</v>
      </c>
      <c r="AD828" s="5">
        <v>9.9999999999999998E-17</v>
      </c>
      <c r="AE828" t="s">
        <v>5</v>
      </c>
      <c r="AF828">
        <v>0.65535270999999995</v>
      </c>
      <c r="AG828" t="s">
        <v>4</v>
      </c>
      <c r="AH828">
        <v>1.20146325</v>
      </c>
    </row>
    <row r="829" spans="1:34" x14ac:dyDescent="0.25">
      <c r="A829" t="str">
        <f t="shared" si="12"/>
        <v>feynman_II_24_17_29910</v>
      </c>
      <c r="B829" t="s">
        <v>38</v>
      </c>
      <c r="C829" t="s">
        <v>143</v>
      </c>
      <c r="D829">
        <v>3600</v>
      </c>
      <c r="E829" t="s">
        <v>144</v>
      </c>
      <c r="F829">
        <v>1000000</v>
      </c>
      <c r="G829" t="s">
        <v>145</v>
      </c>
      <c r="H829">
        <v>29910</v>
      </c>
      <c r="I829" t="s">
        <v>146</v>
      </c>
      <c r="J829">
        <v>1E-3</v>
      </c>
      <c r="K829" t="s">
        <v>3</v>
      </c>
      <c r="L829">
        <v>0.99997130000000001</v>
      </c>
      <c r="M829" t="s">
        <v>2</v>
      </c>
      <c r="N829">
        <v>4.6109000000000002E-3</v>
      </c>
      <c r="O829" t="s">
        <v>6</v>
      </c>
      <c r="P829">
        <v>17</v>
      </c>
      <c r="Q829" t="s">
        <v>0</v>
      </c>
      <c r="R829">
        <v>3600.6</v>
      </c>
      <c r="S829" t="s">
        <v>141</v>
      </c>
      <c r="T829">
        <v>4</v>
      </c>
      <c r="U829" t="s">
        <v>142</v>
      </c>
      <c r="V829">
        <v>539</v>
      </c>
      <c r="W829" t="s">
        <v>140</v>
      </c>
      <c r="X829">
        <v>623946</v>
      </c>
      <c r="Y829" t="s">
        <v>1</v>
      </c>
      <c r="Z829" t="s">
        <v>3044</v>
      </c>
      <c r="AA829" t="s">
        <v>151</v>
      </c>
      <c r="AB829" s="12" t="s">
        <v>3045</v>
      </c>
      <c r="AC829" t="s">
        <v>424</v>
      </c>
      <c r="AD829" s="5">
        <v>9.9999999999999998E-17</v>
      </c>
      <c r="AE829" t="s">
        <v>5</v>
      </c>
      <c r="AF829">
        <v>0.99997066000000001</v>
      </c>
      <c r="AG829" t="s">
        <v>4</v>
      </c>
      <c r="AH829">
        <v>4.6676900000000004E-3</v>
      </c>
    </row>
    <row r="830" spans="1:34" x14ac:dyDescent="0.25">
      <c r="A830" t="str">
        <f t="shared" si="12"/>
        <v>feynman_I_34_27_4426</v>
      </c>
      <c r="B830" t="s">
        <v>23</v>
      </c>
      <c r="C830" t="s">
        <v>143</v>
      </c>
      <c r="D830">
        <v>3600</v>
      </c>
      <c r="E830" t="s">
        <v>144</v>
      </c>
      <c r="F830">
        <v>1000000</v>
      </c>
      <c r="G830" t="s">
        <v>145</v>
      </c>
      <c r="H830">
        <v>4426</v>
      </c>
      <c r="I830" t="s">
        <v>146</v>
      </c>
      <c r="J830">
        <v>1E-3</v>
      </c>
      <c r="K830" t="s">
        <v>3</v>
      </c>
      <c r="L830">
        <v>1</v>
      </c>
      <c r="M830" t="s">
        <v>2</v>
      </c>
      <c r="N830">
        <v>0</v>
      </c>
      <c r="O830" t="s">
        <v>6</v>
      </c>
      <c r="P830">
        <v>4</v>
      </c>
      <c r="Q830" t="s">
        <v>0</v>
      </c>
      <c r="R830">
        <v>2.2999999999999998</v>
      </c>
      <c r="S830" t="s">
        <v>141</v>
      </c>
      <c r="T830">
        <v>1</v>
      </c>
      <c r="U830" t="s">
        <v>142</v>
      </c>
      <c r="V830">
        <v>2</v>
      </c>
      <c r="W830" t="s">
        <v>140</v>
      </c>
      <c r="X830">
        <v>520</v>
      </c>
      <c r="Y830" t="s">
        <v>1</v>
      </c>
      <c r="Z830" t="s">
        <v>2336</v>
      </c>
      <c r="AA830" t="s">
        <v>151</v>
      </c>
      <c r="AB830" s="12" t="s">
        <v>2337</v>
      </c>
      <c r="AC830" t="s">
        <v>424</v>
      </c>
      <c r="AD830" s="5">
        <v>9.9999999999999998E-17</v>
      </c>
      <c r="AE830" t="s">
        <v>5</v>
      </c>
      <c r="AF830">
        <v>1</v>
      </c>
      <c r="AG830" t="s">
        <v>4</v>
      </c>
      <c r="AH830">
        <v>2.9999999999999997E-8</v>
      </c>
    </row>
    <row r="831" spans="1:34" x14ac:dyDescent="0.25">
      <c r="A831" t="str">
        <f t="shared" si="12"/>
        <v>feynman_II_27_18_4426</v>
      </c>
      <c r="B831" t="s">
        <v>32</v>
      </c>
      <c r="C831" t="s">
        <v>143</v>
      </c>
      <c r="D831">
        <v>3600</v>
      </c>
      <c r="E831" t="s">
        <v>144</v>
      </c>
      <c r="F831">
        <v>1000000</v>
      </c>
      <c r="G831" t="s">
        <v>145</v>
      </c>
      <c r="H831">
        <v>4426</v>
      </c>
      <c r="I831" t="s">
        <v>146</v>
      </c>
      <c r="J831">
        <v>1E-3</v>
      </c>
      <c r="K831" t="s">
        <v>3</v>
      </c>
      <c r="L831">
        <v>1</v>
      </c>
      <c r="M831" t="s">
        <v>2</v>
      </c>
      <c r="N831">
        <v>0</v>
      </c>
      <c r="O831" t="s">
        <v>6</v>
      </c>
      <c r="P831">
        <v>5</v>
      </c>
      <c r="Q831" t="s">
        <v>0</v>
      </c>
      <c r="R831">
        <v>5.3</v>
      </c>
      <c r="S831" t="s">
        <v>141</v>
      </c>
      <c r="T831">
        <v>1</v>
      </c>
      <c r="U831" t="s">
        <v>142</v>
      </c>
      <c r="V831">
        <v>3</v>
      </c>
      <c r="W831" t="s">
        <v>140</v>
      </c>
      <c r="X831">
        <v>1060</v>
      </c>
      <c r="Y831" t="s">
        <v>1</v>
      </c>
      <c r="Z831" t="s">
        <v>2340</v>
      </c>
      <c r="AA831" t="s">
        <v>151</v>
      </c>
      <c r="AB831" s="12" t="s">
        <v>408</v>
      </c>
      <c r="AC831" t="s">
        <v>424</v>
      </c>
      <c r="AD831" s="5">
        <v>9.9999999999999998E-17</v>
      </c>
      <c r="AE831" t="s">
        <v>5</v>
      </c>
      <c r="AF831">
        <v>1</v>
      </c>
      <c r="AG831" t="s">
        <v>4</v>
      </c>
      <c r="AH831">
        <v>0</v>
      </c>
    </row>
    <row r="832" spans="1:34" x14ac:dyDescent="0.25">
      <c r="A832" t="str">
        <f t="shared" si="12"/>
        <v>feynman_II_37_1_4426</v>
      </c>
      <c r="B832" t="s">
        <v>64</v>
      </c>
      <c r="C832" t="s">
        <v>143</v>
      </c>
      <c r="D832">
        <v>3600</v>
      </c>
      <c r="E832" t="s">
        <v>144</v>
      </c>
      <c r="F832">
        <v>1000000</v>
      </c>
      <c r="G832" t="s">
        <v>145</v>
      </c>
      <c r="H832">
        <v>4426</v>
      </c>
      <c r="I832" t="s">
        <v>146</v>
      </c>
      <c r="J832">
        <v>1E-3</v>
      </c>
      <c r="K832" t="s">
        <v>3</v>
      </c>
      <c r="L832">
        <v>1</v>
      </c>
      <c r="M832" t="s">
        <v>2</v>
      </c>
      <c r="N832">
        <v>0</v>
      </c>
      <c r="O832" t="s">
        <v>6</v>
      </c>
      <c r="P832">
        <v>6</v>
      </c>
      <c r="Q832" t="s">
        <v>0</v>
      </c>
      <c r="R832">
        <v>11.4</v>
      </c>
      <c r="S832" t="s">
        <v>141</v>
      </c>
      <c r="T832">
        <v>1</v>
      </c>
      <c r="U832" t="s">
        <v>142</v>
      </c>
      <c r="V832">
        <v>4</v>
      </c>
      <c r="W832" t="s">
        <v>140</v>
      </c>
      <c r="X832">
        <v>2339</v>
      </c>
      <c r="Y832" t="s">
        <v>1</v>
      </c>
      <c r="Z832" t="s">
        <v>2355</v>
      </c>
      <c r="AA832" t="s">
        <v>151</v>
      </c>
      <c r="AB832" s="12" t="s">
        <v>2290</v>
      </c>
      <c r="AC832" t="s">
        <v>424</v>
      </c>
      <c r="AD832" s="5">
        <v>9.9999999999999998E-17</v>
      </c>
      <c r="AE832" t="s">
        <v>5</v>
      </c>
      <c r="AF832">
        <v>1</v>
      </c>
      <c r="AG832" t="s">
        <v>4</v>
      </c>
      <c r="AH832">
        <v>0</v>
      </c>
    </row>
    <row r="833" spans="1:34" x14ac:dyDescent="0.25">
      <c r="A833" t="str">
        <f t="shared" si="12"/>
        <v>feynman_II_10_9_4426</v>
      </c>
      <c r="B833" t="s">
        <v>57</v>
      </c>
      <c r="C833" t="s">
        <v>143</v>
      </c>
      <c r="D833">
        <v>3600</v>
      </c>
      <c r="E833" t="s">
        <v>144</v>
      </c>
      <c r="F833">
        <v>1000000</v>
      </c>
      <c r="G833" t="s">
        <v>145</v>
      </c>
      <c r="H833">
        <v>4426</v>
      </c>
      <c r="I833" t="s">
        <v>146</v>
      </c>
      <c r="J833">
        <v>1E-3</v>
      </c>
      <c r="K833" t="s">
        <v>3</v>
      </c>
      <c r="L833">
        <v>1</v>
      </c>
      <c r="M833" t="s">
        <v>2</v>
      </c>
      <c r="N833">
        <v>0</v>
      </c>
      <c r="O833" t="s">
        <v>6</v>
      </c>
      <c r="P833">
        <v>13</v>
      </c>
      <c r="Q833" t="s">
        <v>0</v>
      </c>
      <c r="R833">
        <v>14.4</v>
      </c>
      <c r="S833" t="s">
        <v>141</v>
      </c>
      <c r="T833">
        <v>1</v>
      </c>
      <c r="U833" t="s">
        <v>142</v>
      </c>
      <c r="V833">
        <v>4</v>
      </c>
      <c r="W833" t="s">
        <v>140</v>
      </c>
      <c r="X833">
        <v>2885</v>
      </c>
      <c r="Y833" t="s">
        <v>1</v>
      </c>
      <c r="Z833" t="s">
        <v>160</v>
      </c>
      <c r="AA833" t="s">
        <v>151</v>
      </c>
      <c r="AB833" s="12" t="s">
        <v>3434</v>
      </c>
      <c r="AC833" t="s">
        <v>424</v>
      </c>
      <c r="AD833" s="5">
        <v>9.9999999999999998E-17</v>
      </c>
      <c r="AE833" t="s">
        <v>5</v>
      </c>
      <c r="AF833">
        <v>1</v>
      </c>
      <c r="AG833" t="s">
        <v>4</v>
      </c>
      <c r="AH833">
        <v>0</v>
      </c>
    </row>
    <row r="834" spans="1:34" x14ac:dyDescent="0.25">
      <c r="A834" t="str">
        <f t="shared" ref="A834:A897" si="13">B834&amp;"_"&amp;H834</f>
        <v>feynman_I_40_1_4426</v>
      </c>
      <c r="B834" t="s">
        <v>133</v>
      </c>
      <c r="C834" t="s">
        <v>143</v>
      </c>
      <c r="D834">
        <v>3600</v>
      </c>
      <c r="E834" t="s">
        <v>144</v>
      </c>
      <c r="F834">
        <v>1000000</v>
      </c>
      <c r="G834" t="s">
        <v>145</v>
      </c>
      <c r="H834">
        <v>4426</v>
      </c>
      <c r="I834" t="s">
        <v>146</v>
      </c>
      <c r="J834">
        <v>1E-3</v>
      </c>
      <c r="K834" t="s">
        <v>3</v>
      </c>
      <c r="L834">
        <v>0.96328210000000003</v>
      </c>
      <c r="M834" t="s">
        <v>2</v>
      </c>
      <c r="N834">
        <v>0.1248493</v>
      </c>
      <c r="O834" t="s">
        <v>6</v>
      </c>
      <c r="P834">
        <v>21</v>
      </c>
      <c r="Q834" t="s">
        <v>0</v>
      </c>
      <c r="R834">
        <v>3600.8</v>
      </c>
      <c r="S834" t="s">
        <v>141</v>
      </c>
      <c r="T834">
        <v>11</v>
      </c>
      <c r="U834" t="s">
        <v>142</v>
      </c>
      <c r="V834">
        <v>158</v>
      </c>
      <c r="W834" t="s">
        <v>140</v>
      </c>
      <c r="X834">
        <v>482459</v>
      </c>
      <c r="Y834" t="s">
        <v>1</v>
      </c>
      <c r="Z834" t="s">
        <v>3046</v>
      </c>
      <c r="AA834" t="s">
        <v>151</v>
      </c>
      <c r="AB834" s="12" t="s">
        <v>3047</v>
      </c>
      <c r="AC834" t="s">
        <v>424</v>
      </c>
      <c r="AD834" s="5">
        <v>9.9999999999999998E-17</v>
      </c>
      <c r="AE834" t="s">
        <v>5</v>
      </c>
      <c r="AF834">
        <v>0.96144514999999997</v>
      </c>
      <c r="AG834" t="s">
        <v>4</v>
      </c>
      <c r="AH834">
        <v>0.12840677</v>
      </c>
    </row>
    <row r="835" spans="1:34" x14ac:dyDescent="0.25">
      <c r="A835" t="str">
        <f t="shared" si="13"/>
        <v>feynman_I_38_12_4426</v>
      </c>
      <c r="B835" t="s">
        <v>93</v>
      </c>
      <c r="C835" t="s">
        <v>143</v>
      </c>
      <c r="D835">
        <v>3600</v>
      </c>
      <c r="E835" t="s">
        <v>144</v>
      </c>
      <c r="F835">
        <v>1000000</v>
      </c>
      <c r="G835" t="s">
        <v>145</v>
      </c>
      <c r="H835">
        <v>4426</v>
      </c>
      <c r="I835" t="s">
        <v>146</v>
      </c>
      <c r="J835">
        <v>1E-3</v>
      </c>
      <c r="K835" t="s">
        <v>3</v>
      </c>
      <c r="L835">
        <v>1</v>
      </c>
      <c r="M835" t="s">
        <v>2</v>
      </c>
      <c r="N835">
        <v>0</v>
      </c>
      <c r="O835" t="s">
        <v>6</v>
      </c>
      <c r="P835">
        <v>12</v>
      </c>
      <c r="Q835" t="s">
        <v>0</v>
      </c>
      <c r="R835">
        <v>852.7</v>
      </c>
      <c r="S835" t="s">
        <v>141</v>
      </c>
      <c r="T835">
        <v>3</v>
      </c>
      <c r="U835" t="s">
        <v>142</v>
      </c>
      <c r="V835">
        <v>68</v>
      </c>
      <c r="W835" t="s">
        <v>140</v>
      </c>
      <c r="X835">
        <v>135520</v>
      </c>
      <c r="Y835" t="s">
        <v>1</v>
      </c>
      <c r="Z835" t="s">
        <v>2369</v>
      </c>
      <c r="AA835" t="s">
        <v>151</v>
      </c>
      <c r="AB835" s="12" t="s">
        <v>2370</v>
      </c>
      <c r="AC835" t="s">
        <v>424</v>
      </c>
      <c r="AD835" s="5">
        <v>9.9999999999999998E-17</v>
      </c>
      <c r="AE835" t="s">
        <v>5</v>
      </c>
      <c r="AF835">
        <v>1</v>
      </c>
      <c r="AG835" t="s">
        <v>4</v>
      </c>
      <c r="AH835">
        <v>2E-8</v>
      </c>
    </row>
    <row r="836" spans="1:34" x14ac:dyDescent="0.25">
      <c r="A836" t="str">
        <f t="shared" si="13"/>
        <v>feynman_II_15_4_4426</v>
      </c>
      <c r="B836" t="s">
        <v>59</v>
      </c>
      <c r="C836" t="s">
        <v>143</v>
      </c>
      <c r="D836">
        <v>3600</v>
      </c>
      <c r="E836" t="s">
        <v>144</v>
      </c>
      <c r="F836">
        <v>1000000</v>
      </c>
      <c r="G836" t="s">
        <v>145</v>
      </c>
      <c r="H836">
        <v>4426</v>
      </c>
      <c r="I836" t="s">
        <v>146</v>
      </c>
      <c r="J836">
        <v>1E-3</v>
      </c>
      <c r="K836" t="s">
        <v>3</v>
      </c>
      <c r="L836">
        <v>1</v>
      </c>
      <c r="M836" t="s">
        <v>2</v>
      </c>
      <c r="N836">
        <v>0</v>
      </c>
      <c r="O836" t="s">
        <v>6</v>
      </c>
      <c r="P836">
        <v>6</v>
      </c>
      <c r="Q836" t="s">
        <v>0</v>
      </c>
      <c r="R836">
        <v>14</v>
      </c>
      <c r="S836" t="s">
        <v>141</v>
      </c>
      <c r="T836">
        <v>1</v>
      </c>
      <c r="U836" t="s">
        <v>142</v>
      </c>
      <c r="V836">
        <v>6</v>
      </c>
      <c r="W836" t="s">
        <v>140</v>
      </c>
      <c r="X836">
        <v>2895</v>
      </c>
      <c r="Y836" t="s">
        <v>1</v>
      </c>
      <c r="Z836" t="s">
        <v>161</v>
      </c>
      <c r="AA836" t="s">
        <v>151</v>
      </c>
      <c r="AB836" s="12" t="s">
        <v>3436</v>
      </c>
      <c r="AC836" t="s">
        <v>424</v>
      </c>
      <c r="AD836" s="5">
        <v>9.9999999999999998E-17</v>
      </c>
      <c r="AE836" t="s">
        <v>5</v>
      </c>
      <c r="AF836">
        <v>1</v>
      </c>
      <c r="AG836" t="s">
        <v>4</v>
      </c>
      <c r="AH836">
        <v>0</v>
      </c>
    </row>
    <row r="837" spans="1:34" x14ac:dyDescent="0.25">
      <c r="A837" t="str">
        <f t="shared" si="13"/>
        <v>feynman_I_9_18_29910</v>
      </c>
      <c r="B837" t="s">
        <v>139</v>
      </c>
      <c r="C837" t="s">
        <v>143</v>
      </c>
      <c r="D837">
        <v>3600</v>
      </c>
      <c r="E837" t="s">
        <v>144</v>
      </c>
      <c r="F837">
        <v>1000000</v>
      </c>
      <c r="G837" t="s">
        <v>145</v>
      </c>
      <c r="H837">
        <v>29910</v>
      </c>
      <c r="I837" t="s">
        <v>146</v>
      </c>
      <c r="J837">
        <v>1E-3</v>
      </c>
      <c r="K837" t="s">
        <v>3</v>
      </c>
      <c r="L837">
        <v>0.98642949999999996</v>
      </c>
      <c r="M837" t="s">
        <v>2</v>
      </c>
      <c r="N837">
        <v>1.43321E-2</v>
      </c>
      <c r="O837" t="s">
        <v>6</v>
      </c>
      <c r="P837">
        <v>32</v>
      </c>
      <c r="Q837" t="s">
        <v>0</v>
      </c>
      <c r="R837">
        <v>3602</v>
      </c>
      <c r="S837" t="s">
        <v>141</v>
      </c>
      <c r="T837">
        <v>3</v>
      </c>
      <c r="U837" t="s">
        <v>142</v>
      </c>
      <c r="V837">
        <v>119</v>
      </c>
      <c r="W837" t="s">
        <v>140</v>
      </c>
      <c r="X837">
        <v>474717</v>
      </c>
      <c r="Y837" t="s">
        <v>1</v>
      </c>
      <c r="Z837" t="s">
        <v>3048</v>
      </c>
      <c r="AA837" t="s">
        <v>151</v>
      </c>
      <c r="AB837" s="12" t="s">
        <v>3049</v>
      </c>
      <c r="AC837" t="s">
        <v>424</v>
      </c>
      <c r="AD837" s="5">
        <v>9.9999999999999998E-17</v>
      </c>
      <c r="AE837" t="s">
        <v>5</v>
      </c>
      <c r="AF837">
        <v>0.98616393000000002</v>
      </c>
      <c r="AG837" t="s">
        <v>4</v>
      </c>
      <c r="AH837">
        <v>1.4432489999999999E-2</v>
      </c>
    </row>
    <row r="838" spans="1:34" x14ac:dyDescent="0.25">
      <c r="A838" t="str">
        <f t="shared" si="13"/>
        <v>feynman_test_9_4426</v>
      </c>
      <c r="B838" t="s">
        <v>125</v>
      </c>
      <c r="C838" t="s">
        <v>143</v>
      </c>
      <c r="D838">
        <v>3600</v>
      </c>
      <c r="E838" t="s">
        <v>144</v>
      </c>
      <c r="F838">
        <v>1000000</v>
      </c>
      <c r="G838" t="s">
        <v>145</v>
      </c>
      <c r="H838">
        <v>4426</v>
      </c>
      <c r="I838" t="s">
        <v>146</v>
      </c>
      <c r="J838">
        <v>1E-3</v>
      </c>
      <c r="K838" t="s">
        <v>3</v>
      </c>
      <c r="L838">
        <v>0.9989382</v>
      </c>
      <c r="M838" t="s">
        <v>2</v>
      </c>
      <c r="N838">
        <v>223.8332264</v>
      </c>
      <c r="O838" t="s">
        <v>6</v>
      </c>
      <c r="P838">
        <v>164</v>
      </c>
      <c r="Q838" t="s">
        <v>0</v>
      </c>
      <c r="R838">
        <v>3601.8</v>
      </c>
      <c r="S838" t="s">
        <v>141</v>
      </c>
      <c r="T838">
        <v>2</v>
      </c>
      <c r="U838" t="s">
        <v>142</v>
      </c>
      <c r="V838">
        <v>40</v>
      </c>
      <c r="W838" t="s">
        <v>140</v>
      </c>
      <c r="X838">
        <v>299379</v>
      </c>
      <c r="Y838" t="s">
        <v>1</v>
      </c>
      <c r="Z838" t="s">
        <v>3050</v>
      </c>
      <c r="AA838" t="s">
        <v>151</v>
      </c>
      <c r="AB838" s="12" t="s">
        <v>3051</v>
      </c>
      <c r="AC838" t="s">
        <v>424</v>
      </c>
      <c r="AD838" s="5">
        <v>9.9999999999999998E-17</v>
      </c>
      <c r="AE838" t="s">
        <v>5</v>
      </c>
      <c r="AF838">
        <v>0.99916052</v>
      </c>
      <c r="AG838" t="s">
        <v>4</v>
      </c>
      <c r="AH838">
        <v>193.63418568</v>
      </c>
    </row>
    <row r="839" spans="1:34" x14ac:dyDescent="0.25">
      <c r="A839" t="str">
        <f t="shared" si="13"/>
        <v>feynman_I_12_1_21962</v>
      </c>
      <c r="B839" t="s">
        <v>26</v>
      </c>
      <c r="C839" t="s">
        <v>143</v>
      </c>
      <c r="D839">
        <v>3600</v>
      </c>
      <c r="E839" t="s">
        <v>144</v>
      </c>
      <c r="F839">
        <v>1000000</v>
      </c>
      <c r="G839" t="s">
        <v>145</v>
      </c>
      <c r="H839">
        <v>21962</v>
      </c>
      <c r="I839" t="s">
        <v>146</v>
      </c>
      <c r="J839">
        <v>1E-3</v>
      </c>
      <c r="K839" t="s">
        <v>3</v>
      </c>
      <c r="L839">
        <v>1</v>
      </c>
      <c r="M839" t="s">
        <v>2</v>
      </c>
      <c r="N839">
        <v>0</v>
      </c>
      <c r="O839" t="s">
        <v>6</v>
      </c>
      <c r="P839">
        <v>3</v>
      </c>
      <c r="Q839" t="s">
        <v>0</v>
      </c>
      <c r="R839">
        <v>2.2999999999999998</v>
      </c>
      <c r="S839" t="s">
        <v>141</v>
      </c>
      <c r="T839">
        <v>1</v>
      </c>
      <c r="U839" t="s">
        <v>142</v>
      </c>
      <c r="V839">
        <v>2</v>
      </c>
      <c r="W839" t="s">
        <v>140</v>
      </c>
      <c r="X839">
        <v>519</v>
      </c>
      <c r="Y839" t="s">
        <v>1</v>
      </c>
      <c r="Z839" t="s">
        <v>2335</v>
      </c>
      <c r="AA839" t="s">
        <v>151</v>
      </c>
      <c r="AB839" s="12" t="s">
        <v>405</v>
      </c>
      <c r="AC839" t="s">
        <v>424</v>
      </c>
      <c r="AD839" s="5">
        <v>9.9999999999999998E-17</v>
      </c>
      <c r="AE839" t="s">
        <v>5</v>
      </c>
      <c r="AF839">
        <v>1</v>
      </c>
      <c r="AG839" t="s">
        <v>4</v>
      </c>
      <c r="AH839">
        <v>0</v>
      </c>
    </row>
    <row r="840" spans="1:34" x14ac:dyDescent="0.25">
      <c r="A840" t="str">
        <f t="shared" si="13"/>
        <v>feynman_II_3_24_21962</v>
      </c>
      <c r="B840" t="s">
        <v>35</v>
      </c>
      <c r="C840" t="s">
        <v>143</v>
      </c>
      <c r="D840">
        <v>3600</v>
      </c>
      <c r="E840" t="s">
        <v>144</v>
      </c>
      <c r="F840">
        <v>1000000</v>
      </c>
      <c r="G840" t="s">
        <v>145</v>
      </c>
      <c r="H840">
        <v>21962</v>
      </c>
      <c r="I840" t="s">
        <v>146</v>
      </c>
      <c r="J840">
        <v>1E-3</v>
      </c>
      <c r="K840" t="s">
        <v>3</v>
      </c>
      <c r="L840">
        <v>1</v>
      </c>
      <c r="M840" t="s">
        <v>2</v>
      </c>
      <c r="N840">
        <v>0</v>
      </c>
      <c r="O840" t="s">
        <v>6</v>
      </c>
      <c r="P840">
        <v>6</v>
      </c>
      <c r="Q840" t="s">
        <v>0</v>
      </c>
      <c r="R840">
        <v>8.6</v>
      </c>
      <c r="S840" t="s">
        <v>141</v>
      </c>
      <c r="T840">
        <v>1</v>
      </c>
      <c r="U840" t="s">
        <v>142</v>
      </c>
      <c r="V840">
        <v>3</v>
      </c>
      <c r="W840" t="s">
        <v>140</v>
      </c>
      <c r="X840">
        <v>1659</v>
      </c>
      <c r="Y840" t="s">
        <v>1</v>
      </c>
      <c r="Z840" t="s">
        <v>2344</v>
      </c>
      <c r="AA840" t="s">
        <v>151</v>
      </c>
      <c r="AB840" s="12" t="s">
        <v>2345</v>
      </c>
      <c r="AC840" t="s">
        <v>424</v>
      </c>
      <c r="AD840" s="5">
        <v>9.9999999999999998E-17</v>
      </c>
      <c r="AE840" t="s">
        <v>5</v>
      </c>
      <c r="AF840">
        <v>1</v>
      </c>
      <c r="AG840" t="s">
        <v>4</v>
      </c>
      <c r="AH840">
        <v>0</v>
      </c>
    </row>
    <row r="841" spans="1:34" x14ac:dyDescent="0.25">
      <c r="A841" t="str">
        <f t="shared" si="13"/>
        <v>feynman_II_38_3_21962</v>
      </c>
      <c r="B841" t="s">
        <v>90</v>
      </c>
      <c r="C841" t="s">
        <v>143</v>
      </c>
      <c r="D841">
        <v>3600</v>
      </c>
      <c r="E841" t="s">
        <v>144</v>
      </c>
      <c r="F841">
        <v>1000000</v>
      </c>
      <c r="G841" t="s">
        <v>145</v>
      </c>
      <c r="H841">
        <v>21962</v>
      </c>
      <c r="I841" t="s">
        <v>146</v>
      </c>
      <c r="J841">
        <v>1E-3</v>
      </c>
      <c r="K841" t="s">
        <v>3</v>
      </c>
      <c r="L841">
        <v>1</v>
      </c>
      <c r="M841" t="s">
        <v>2</v>
      </c>
      <c r="N841">
        <v>0</v>
      </c>
      <c r="O841" t="s">
        <v>6</v>
      </c>
      <c r="P841">
        <v>7</v>
      </c>
      <c r="Q841" t="s">
        <v>0</v>
      </c>
      <c r="R841">
        <v>12.2</v>
      </c>
      <c r="S841" t="s">
        <v>141</v>
      </c>
      <c r="T841">
        <v>1</v>
      </c>
      <c r="U841" t="s">
        <v>142</v>
      </c>
      <c r="V841">
        <v>4</v>
      </c>
      <c r="W841" t="s">
        <v>140</v>
      </c>
      <c r="X841">
        <v>2582</v>
      </c>
      <c r="Y841" t="s">
        <v>1</v>
      </c>
      <c r="Z841" t="s">
        <v>495</v>
      </c>
      <c r="AA841" t="s">
        <v>151</v>
      </c>
      <c r="AB841" s="12" t="s">
        <v>413</v>
      </c>
      <c r="AC841" t="s">
        <v>424</v>
      </c>
      <c r="AD841" s="5">
        <v>9.9999999999999998E-17</v>
      </c>
      <c r="AE841" t="s">
        <v>5</v>
      </c>
      <c r="AF841">
        <v>1</v>
      </c>
      <c r="AG841" t="s">
        <v>4</v>
      </c>
      <c r="AH841">
        <v>0</v>
      </c>
    </row>
    <row r="842" spans="1:34" x14ac:dyDescent="0.25">
      <c r="A842" t="str">
        <f t="shared" si="13"/>
        <v>feynman_III_15_14_21962</v>
      </c>
      <c r="B842" t="s">
        <v>73</v>
      </c>
      <c r="C842" t="s">
        <v>143</v>
      </c>
      <c r="D842">
        <v>3600</v>
      </c>
      <c r="E842" t="s">
        <v>144</v>
      </c>
      <c r="F842">
        <v>1000000</v>
      </c>
      <c r="G842" t="s">
        <v>145</v>
      </c>
      <c r="H842">
        <v>21962</v>
      </c>
      <c r="I842" t="s">
        <v>146</v>
      </c>
      <c r="J842">
        <v>1E-3</v>
      </c>
      <c r="K842" t="s">
        <v>3</v>
      </c>
      <c r="L842">
        <v>1</v>
      </c>
      <c r="M842" t="s">
        <v>2</v>
      </c>
      <c r="N842">
        <v>0</v>
      </c>
      <c r="O842" t="s">
        <v>6</v>
      </c>
      <c r="P842">
        <v>11</v>
      </c>
      <c r="Q842" t="s">
        <v>0</v>
      </c>
      <c r="R842">
        <v>17.899999999999999</v>
      </c>
      <c r="S842" t="s">
        <v>141</v>
      </c>
      <c r="T842">
        <v>1</v>
      </c>
      <c r="U842" t="s">
        <v>142</v>
      </c>
      <c r="V842">
        <v>5</v>
      </c>
      <c r="W842" t="s">
        <v>140</v>
      </c>
      <c r="X842">
        <v>3635</v>
      </c>
      <c r="Y842" t="s">
        <v>1</v>
      </c>
      <c r="Z842" t="s">
        <v>2361</v>
      </c>
      <c r="AA842" t="s">
        <v>151</v>
      </c>
      <c r="AB842" s="12" t="s">
        <v>2362</v>
      </c>
      <c r="AC842" t="s">
        <v>424</v>
      </c>
      <c r="AD842" s="5">
        <v>9.9999999999999998E-17</v>
      </c>
      <c r="AE842" t="s">
        <v>5</v>
      </c>
      <c r="AF842">
        <v>1</v>
      </c>
      <c r="AG842" t="s">
        <v>4</v>
      </c>
      <c r="AH842">
        <v>0</v>
      </c>
    </row>
    <row r="843" spans="1:34" x14ac:dyDescent="0.25">
      <c r="A843" t="str">
        <f t="shared" si="13"/>
        <v>feynman_I_12_11_21962</v>
      </c>
      <c r="B843" t="s">
        <v>119</v>
      </c>
      <c r="C843" t="s">
        <v>143</v>
      </c>
      <c r="D843">
        <v>3600</v>
      </c>
      <c r="E843" t="s">
        <v>144</v>
      </c>
      <c r="F843">
        <v>1000000</v>
      </c>
      <c r="G843" t="s">
        <v>145</v>
      </c>
      <c r="H843">
        <v>21962</v>
      </c>
      <c r="I843" t="s">
        <v>146</v>
      </c>
      <c r="J843">
        <v>1E-3</v>
      </c>
      <c r="K843" t="s">
        <v>3</v>
      </c>
      <c r="L843">
        <v>1</v>
      </c>
      <c r="M843" t="s">
        <v>2</v>
      </c>
      <c r="N843">
        <v>0</v>
      </c>
      <c r="O843" t="s">
        <v>6</v>
      </c>
      <c r="P843">
        <v>9</v>
      </c>
      <c r="Q843" t="s">
        <v>0</v>
      </c>
      <c r="R843">
        <v>40.200000000000003</v>
      </c>
      <c r="S843" t="s">
        <v>141</v>
      </c>
      <c r="T843">
        <v>1</v>
      </c>
      <c r="U843" t="s">
        <v>142</v>
      </c>
      <c r="V843">
        <v>7</v>
      </c>
      <c r="W843" t="s">
        <v>140</v>
      </c>
      <c r="X843">
        <v>7326</v>
      </c>
      <c r="Y843" t="s">
        <v>1</v>
      </c>
      <c r="Z843" t="s">
        <v>2373</v>
      </c>
      <c r="AA843" t="s">
        <v>151</v>
      </c>
      <c r="AB843" s="12" t="s">
        <v>2295</v>
      </c>
      <c r="AC843" t="s">
        <v>424</v>
      </c>
      <c r="AD843" s="5">
        <v>9.9999999999999998E-17</v>
      </c>
      <c r="AE843" t="s">
        <v>5</v>
      </c>
      <c r="AF843">
        <v>1</v>
      </c>
      <c r="AG843" t="s">
        <v>4</v>
      </c>
      <c r="AH843">
        <v>0</v>
      </c>
    </row>
    <row r="844" spans="1:34" x14ac:dyDescent="0.25">
      <c r="A844" t="str">
        <f t="shared" si="13"/>
        <v>feynman_II_36_38_4426</v>
      </c>
      <c r="B844" t="s">
        <v>138</v>
      </c>
      <c r="C844" t="s">
        <v>143</v>
      </c>
      <c r="D844">
        <v>3600</v>
      </c>
      <c r="E844" t="s">
        <v>144</v>
      </c>
      <c r="F844">
        <v>1000000</v>
      </c>
      <c r="G844" t="s">
        <v>145</v>
      </c>
      <c r="H844">
        <v>4426</v>
      </c>
      <c r="I844" t="s">
        <v>146</v>
      </c>
      <c r="J844">
        <v>1E-3</v>
      </c>
      <c r="K844" t="s">
        <v>3</v>
      </c>
      <c r="L844">
        <v>1</v>
      </c>
      <c r="M844" t="s">
        <v>2</v>
      </c>
      <c r="N844">
        <v>0</v>
      </c>
      <c r="O844" t="s">
        <v>6</v>
      </c>
      <c r="P844">
        <v>24</v>
      </c>
      <c r="Q844" t="s">
        <v>0</v>
      </c>
      <c r="R844">
        <v>212</v>
      </c>
      <c r="S844" t="s">
        <v>141</v>
      </c>
      <c r="T844">
        <v>1</v>
      </c>
      <c r="U844" t="s">
        <v>142</v>
      </c>
      <c r="V844">
        <v>12</v>
      </c>
      <c r="W844" t="s">
        <v>140</v>
      </c>
      <c r="X844">
        <v>30816</v>
      </c>
      <c r="Y844" t="s">
        <v>1</v>
      </c>
      <c r="Z844" t="s">
        <v>2399</v>
      </c>
      <c r="AA844" t="s">
        <v>151</v>
      </c>
      <c r="AB844" s="12" t="s">
        <v>2303</v>
      </c>
      <c r="AC844" t="s">
        <v>424</v>
      </c>
      <c r="AD844" s="5">
        <v>9.9999999999999998E-17</v>
      </c>
      <c r="AE844" t="s">
        <v>5</v>
      </c>
      <c r="AF844">
        <v>1</v>
      </c>
      <c r="AG844" t="s">
        <v>4</v>
      </c>
      <c r="AH844">
        <v>0</v>
      </c>
    </row>
    <row r="845" spans="1:34" x14ac:dyDescent="0.25">
      <c r="A845" t="str">
        <f t="shared" si="13"/>
        <v>feynman_I_24_6_21962</v>
      </c>
      <c r="B845" t="s">
        <v>95</v>
      </c>
      <c r="C845" t="s">
        <v>143</v>
      </c>
      <c r="D845">
        <v>3600</v>
      </c>
      <c r="E845" t="s">
        <v>144</v>
      </c>
      <c r="F845">
        <v>1000000</v>
      </c>
      <c r="G845" t="s">
        <v>145</v>
      </c>
      <c r="H845">
        <v>21962</v>
      </c>
      <c r="I845" t="s">
        <v>146</v>
      </c>
      <c r="J845">
        <v>1E-3</v>
      </c>
      <c r="K845" t="s">
        <v>3</v>
      </c>
      <c r="L845">
        <v>1</v>
      </c>
      <c r="M845" t="s">
        <v>2</v>
      </c>
      <c r="N845">
        <v>0</v>
      </c>
      <c r="O845" t="s">
        <v>6</v>
      </c>
      <c r="P845">
        <v>13</v>
      </c>
      <c r="Q845" t="s">
        <v>0</v>
      </c>
      <c r="R845">
        <v>107.6</v>
      </c>
      <c r="S845" t="s">
        <v>141</v>
      </c>
      <c r="T845">
        <v>1</v>
      </c>
      <c r="U845" t="s">
        <v>142</v>
      </c>
      <c r="V845">
        <v>10</v>
      </c>
      <c r="W845" t="s">
        <v>140</v>
      </c>
      <c r="X845">
        <v>15656</v>
      </c>
      <c r="Y845" t="s">
        <v>1</v>
      </c>
      <c r="Z845" t="s">
        <v>2512</v>
      </c>
      <c r="AA845" t="s">
        <v>151</v>
      </c>
      <c r="AB845" s="12" t="s">
        <v>2312</v>
      </c>
      <c r="AC845" t="s">
        <v>424</v>
      </c>
      <c r="AD845" s="5">
        <v>9.9999999999999998E-17</v>
      </c>
      <c r="AE845" t="s">
        <v>5</v>
      </c>
      <c r="AF845">
        <v>1</v>
      </c>
      <c r="AG845" t="s">
        <v>4</v>
      </c>
      <c r="AH845">
        <v>0</v>
      </c>
    </row>
    <row r="846" spans="1:34" x14ac:dyDescent="0.25">
      <c r="A846" t="str">
        <f t="shared" si="13"/>
        <v>feynman_I_50_26_4426</v>
      </c>
      <c r="B846" t="s">
        <v>94</v>
      </c>
      <c r="C846" t="s">
        <v>143</v>
      </c>
      <c r="D846">
        <v>3600</v>
      </c>
      <c r="E846" t="s">
        <v>144</v>
      </c>
      <c r="F846">
        <v>1000000</v>
      </c>
      <c r="G846" t="s">
        <v>145</v>
      </c>
      <c r="H846">
        <v>4426</v>
      </c>
      <c r="I846" t="s">
        <v>146</v>
      </c>
      <c r="J846">
        <v>1E-3</v>
      </c>
      <c r="K846" t="s">
        <v>3</v>
      </c>
      <c r="L846">
        <v>1</v>
      </c>
      <c r="M846" t="s">
        <v>2</v>
      </c>
      <c r="N846">
        <v>0</v>
      </c>
      <c r="O846" t="s">
        <v>6</v>
      </c>
      <c r="P846">
        <v>18</v>
      </c>
      <c r="Q846" t="s">
        <v>0</v>
      </c>
      <c r="R846">
        <v>221.3</v>
      </c>
      <c r="S846" t="s">
        <v>141</v>
      </c>
      <c r="T846">
        <v>1</v>
      </c>
      <c r="U846" t="s">
        <v>142</v>
      </c>
      <c r="V846">
        <v>16</v>
      </c>
      <c r="W846" t="s">
        <v>140</v>
      </c>
      <c r="X846">
        <v>30471</v>
      </c>
      <c r="Y846" t="s">
        <v>1</v>
      </c>
      <c r="Z846" t="s">
        <v>2514</v>
      </c>
      <c r="AA846" t="s">
        <v>151</v>
      </c>
      <c r="AB846" s="12" t="s">
        <v>2310</v>
      </c>
      <c r="AC846" t="s">
        <v>424</v>
      </c>
      <c r="AD846" s="5">
        <v>9.9999999999999998E-17</v>
      </c>
      <c r="AE846" t="s">
        <v>5</v>
      </c>
      <c r="AF846">
        <v>1</v>
      </c>
      <c r="AG846" t="s">
        <v>4</v>
      </c>
      <c r="AH846">
        <v>0</v>
      </c>
    </row>
    <row r="847" spans="1:34" x14ac:dyDescent="0.25">
      <c r="A847" t="str">
        <f t="shared" si="13"/>
        <v>strogatz_barmag1_21962</v>
      </c>
      <c r="B847" t="s">
        <v>10</v>
      </c>
      <c r="C847" t="s">
        <v>143</v>
      </c>
      <c r="D847">
        <v>3600</v>
      </c>
      <c r="E847" t="s">
        <v>144</v>
      </c>
      <c r="F847">
        <v>1000000</v>
      </c>
      <c r="G847" t="s">
        <v>145</v>
      </c>
      <c r="H847">
        <v>21962</v>
      </c>
      <c r="I847" t="s">
        <v>146</v>
      </c>
      <c r="J847">
        <v>1E-3</v>
      </c>
      <c r="K847" t="s">
        <v>3</v>
      </c>
      <c r="L847">
        <v>1</v>
      </c>
      <c r="M847" t="s">
        <v>2</v>
      </c>
      <c r="N847">
        <v>0</v>
      </c>
      <c r="O847" t="s">
        <v>6</v>
      </c>
      <c r="P847">
        <v>13</v>
      </c>
      <c r="Q847" t="s">
        <v>0</v>
      </c>
      <c r="R847">
        <v>735.5</v>
      </c>
      <c r="S847" t="s">
        <v>141</v>
      </c>
      <c r="T847">
        <v>12</v>
      </c>
      <c r="U847" t="s">
        <v>142</v>
      </c>
      <c r="V847">
        <v>328</v>
      </c>
      <c r="W847" t="s">
        <v>140</v>
      </c>
      <c r="X847">
        <v>359571</v>
      </c>
      <c r="Y847" t="s">
        <v>1</v>
      </c>
      <c r="Z847" t="s">
        <v>2608</v>
      </c>
      <c r="AA847" t="s">
        <v>151</v>
      </c>
      <c r="AB847" s="12" t="s">
        <v>3451</v>
      </c>
      <c r="AC847" t="s">
        <v>424</v>
      </c>
      <c r="AD847" s="5">
        <v>9.9999999999999998E-17</v>
      </c>
      <c r="AE847" t="s">
        <v>5</v>
      </c>
      <c r="AF847">
        <v>1</v>
      </c>
      <c r="AG847" t="s">
        <v>4</v>
      </c>
      <c r="AH847">
        <v>0</v>
      </c>
    </row>
    <row r="848" spans="1:34" x14ac:dyDescent="0.25">
      <c r="A848" t="str">
        <f t="shared" si="13"/>
        <v>feynman_II_21_32_21962</v>
      </c>
      <c r="B848" t="s">
        <v>123</v>
      </c>
      <c r="C848" t="s">
        <v>143</v>
      </c>
      <c r="D848">
        <v>3600</v>
      </c>
      <c r="E848" t="s">
        <v>144</v>
      </c>
      <c r="F848">
        <v>1000000</v>
      </c>
      <c r="G848" t="s">
        <v>145</v>
      </c>
      <c r="H848">
        <v>21962</v>
      </c>
      <c r="I848" t="s">
        <v>146</v>
      </c>
      <c r="J848">
        <v>1E-3</v>
      </c>
      <c r="K848" t="s">
        <v>3</v>
      </c>
      <c r="L848">
        <v>1</v>
      </c>
      <c r="M848" t="s">
        <v>2</v>
      </c>
      <c r="N848">
        <v>0</v>
      </c>
      <c r="O848" t="s">
        <v>6</v>
      </c>
      <c r="P848">
        <v>22</v>
      </c>
      <c r="Q848" t="s">
        <v>0</v>
      </c>
      <c r="R848">
        <v>61.9</v>
      </c>
      <c r="S848" t="s">
        <v>141</v>
      </c>
      <c r="T848">
        <v>2</v>
      </c>
      <c r="U848" t="s">
        <v>142</v>
      </c>
      <c r="V848">
        <v>7</v>
      </c>
      <c r="W848" t="s">
        <v>140</v>
      </c>
      <c r="X848">
        <v>10488</v>
      </c>
      <c r="Y848" t="s">
        <v>1</v>
      </c>
      <c r="Z848" t="s">
        <v>2519</v>
      </c>
      <c r="AA848" t="s">
        <v>151</v>
      </c>
      <c r="AB848" s="12" t="s">
        <v>2520</v>
      </c>
      <c r="AC848" t="s">
        <v>424</v>
      </c>
      <c r="AD848" s="5">
        <v>9.9999999999999998E-17</v>
      </c>
      <c r="AE848" t="s">
        <v>5</v>
      </c>
      <c r="AF848">
        <v>1</v>
      </c>
      <c r="AG848" t="s">
        <v>4</v>
      </c>
      <c r="AH848">
        <v>0</v>
      </c>
    </row>
    <row r="849" spans="1:34" x14ac:dyDescent="0.25">
      <c r="A849" t="str">
        <f t="shared" si="13"/>
        <v>feynman_I_6_2b_21962</v>
      </c>
      <c r="B849" t="s">
        <v>54</v>
      </c>
      <c r="C849" t="s">
        <v>143</v>
      </c>
      <c r="D849">
        <v>3600</v>
      </c>
      <c r="E849" t="s">
        <v>144</v>
      </c>
      <c r="F849">
        <v>1000000</v>
      </c>
      <c r="G849" t="s">
        <v>145</v>
      </c>
      <c r="H849">
        <v>21962</v>
      </c>
      <c r="I849" t="s">
        <v>146</v>
      </c>
      <c r="J849">
        <v>1E-3</v>
      </c>
      <c r="K849" t="s">
        <v>3</v>
      </c>
      <c r="L849">
        <v>0.98825680000000005</v>
      </c>
      <c r="M849" t="s">
        <v>2</v>
      </c>
      <c r="N849">
        <v>6.5139999999999998E-3</v>
      </c>
      <c r="O849" t="s">
        <v>6</v>
      </c>
      <c r="P849">
        <v>21</v>
      </c>
      <c r="Q849" t="s">
        <v>0</v>
      </c>
      <c r="R849">
        <v>3600.2</v>
      </c>
      <c r="S849" t="s">
        <v>141</v>
      </c>
      <c r="T849">
        <v>12</v>
      </c>
      <c r="U849" t="s">
        <v>142</v>
      </c>
      <c r="V849">
        <v>384</v>
      </c>
      <c r="W849" t="s">
        <v>140</v>
      </c>
      <c r="X849">
        <v>556644</v>
      </c>
      <c r="Y849" t="s">
        <v>1</v>
      </c>
      <c r="Z849" t="s">
        <v>3052</v>
      </c>
      <c r="AA849" t="s">
        <v>151</v>
      </c>
      <c r="AB849" s="12" t="s">
        <v>3053</v>
      </c>
      <c r="AC849" t="s">
        <v>424</v>
      </c>
      <c r="AD849" s="5">
        <v>9.9999999999999998E-17</v>
      </c>
      <c r="AE849" t="s">
        <v>5</v>
      </c>
      <c r="AF849">
        <v>0.98824294000000001</v>
      </c>
      <c r="AG849" t="s">
        <v>4</v>
      </c>
      <c r="AH849">
        <v>6.5132899999999997E-3</v>
      </c>
    </row>
    <row r="850" spans="1:34" x14ac:dyDescent="0.25">
      <c r="A850" t="str">
        <f t="shared" si="13"/>
        <v>feynman_III_8_54_21962</v>
      </c>
      <c r="B850" t="s">
        <v>63</v>
      </c>
      <c r="C850" t="s">
        <v>143</v>
      </c>
      <c r="D850">
        <v>3600</v>
      </c>
      <c r="E850" t="s">
        <v>144</v>
      </c>
      <c r="F850">
        <v>1000000</v>
      </c>
      <c r="G850" t="s">
        <v>145</v>
      </c>
      <c r="H850">
        <v>21962</v>
      </c>
      <c r="I850" t="s">
        <v>146</v>
      </c>
      <c r="J850">
        <v>1E-3</v>
      </c>
      <c r="K850" t="s">
        <v>3</v>
      </c>
      <c r="L850">
        <v>0.97654030000000003</v>
      </c>
      <c r="M850" t="s">
        <v>2</v>
      </c>
      <c r="N850">
        <v>5.4121700000000002E-2</v>
      </c>
      <c r="O850" t="s">
        <v>6</v>
      </c>
      <c r="P850">
        <v>34</v>
      </c>
      <c r="Q850" t="s">
        <v>0</v>
      </c>
      <c r="R850">
        <v>3600.6</v>
      </c>
      <c r="S850" t="s">
        <v>141</v>
      </c>
      <c r="T850">
        <v>8</v>
      </c>
      <c r="U850" t="s">
        <v>142</v>
      </c>
      <c r="V850">
        <v>135</v>
      </c>
      <c r="W850" t="s">
        <v>140</v>
      </c>
      <c r="X850">
        <v>454206</v>
      </c>
      <c r="Y850" t="s">
        <v>1</v>
      </c>
      <c r="Z850" t="s">
        <v>3054</v>
      </c>
      <c r="AA850" t="s">
        <v>151</v>
      </c>
      <c r="AB850" s="12" t="s">
        <v>3055</v>
      </c>
      <c r="AC850" t="s">
        <v>424</v>
      </c>
      <c r="AD850" s="5">
        <v>9.9999999999999998E-17</v>
      </c>
      <c r="AE850" t="s">
        <v>5</v>
      </c>
      <c r="AF850">
        <v>0.97684908999999998</v>
      </c>
      <c r="AG850" t="s">
        <v>4</v>
      </c>
      <c r="AH850">
        <v>5.3820609999999998E-2</v>
      </c>
    </row>
    <row r="851" spans="1:34" x14ac:dyDescent="0.25">
      <c r="A851" t="str">
        <f t="shared" si="13"/>
        <v>feynman_II_11_27_4426</v>
      </c>
      <c r="B851" t="s">
        <v>101</v>
      </c>
      <c r="C851" t="s">
        <v>143</v>
      </c>
      <c r="D851">
        <v>3600</v>
      </c>
      <c r="E851" t="s">
        <v>144</v>
      </c>
      <c r="F851">
        <v>1000000</v>
      </c>
      <c r="G851" t="s">
        <v>145</v>
      </c>
      <c r="H851">
        <v>4426</v>
      </c>
      <c r="I851" t="s">
        <v>146</v>
      </c>
      <c r="J851">
        <v>1E-3</v>
      </c>
      <c r="K851" t="s">
        <v>3</v>
      </c>
      <c r="L851">
        <v>0.99990730000000005</v>
      </c>
      <c r="M851" t="s">
        <v>2</v>
      </c>
      <c r="N851">
        <v>6.7463999999999996E-3</v>
      </c>
      <c r="O851" t="s">
        <v>6</v>
      </c>
      <c r="P851">
        <v>18</v>
      </c>
      <c r="Q851" t="s">
        <v>0</v>
      </c>
      <c r="R851">
        <v>3600.5</v>
      </c>
      <c r="S851" t="s">
        <v>141</v>
      </c>
      <c r="T851">
        <v>4</v>
      </c>
      <c r="U851" t="s">
        <v>142</v>
      </c>
      <c r="V851">
        <v>341</v>
      </c>
      <c r="W851" t="s">
        <v>140</v>
      </c>
      <c r="X851">
        <v>585735</v>
      </c>
      <c r="Y851" t="s">
        <v>1</v>
      </c>
      <c r="Z851" t="s">
        <v>3056</v>
      </c>
      <c r="AA851" t="s">
        <v>151</v>
      </c>
      <c r="AB851" s="12" t="s">
        <v>3057</v>
      </c>
      <c r="AC851" t="s">
        <v>424</v>
      </c>
      <c r="AD851" s="5">
        <v>9.9999999999999998E-17</v>
      </c>
      <c r="AE851" t="s">
        <v>5</v>
      </c>
      <c r="AF851">
        <v>0.99990376999999997</v>
      </c>
      <c r="AG851" t="s">
        <v>4</v>
      </c>
      <c r="AH851">
        <v>6.8680499999999997E-3</v>
      </c>
    </row>
    <row r="852" spans="1:34" x14ac:dyDescent="0.25">
      <c r="A852" t="str">
        <f t="shared" si="13"/>
        <v>feynman_I_32_17_29910</v>
      </c>
      <c r="B852" t="s">
        <v>126</v>
      </c>
      <c r="C852" t="s">
        <v>143</v>
      </c>
      <c r="D852">
        <v>3600</v>
      </c>
      <c r="E852" t="s">
        <v>144</v>
      </c>
      <c r="F852">
        <v>1000000</v>
      </c>
      <c r="G852" t="s">
        <v>145</v>
      </c>
      <c r="H852">
        <v>29910</v>
      </c>
      <c r="I852" t="s">
        <v>146</v>
      </c>
      <c r="J852">
        <v>1E-3</v>
      </c>
      <c r="K852" t="s">
        <v>3</v>
      </c>
      <c r="L852">
        <v>0.9992318</v>
      </c>
      <c r="M852" t="s">
        <v>2</v>
      </c>
      <c r="N852">
        <v>0.12983430000000001</v>
      </c>
      <c r="O852" t="s">
        <v>6</v>
      </c>
      <c r="P852">
        <v>31</v>
      </c>
      <c r="Q852" t="s">
        <v>0</v>
      </c>
      <c r="R852">
        <v>3601.8</v>
      </c>
      <c r="S852" t="s">
        <v>141</v>
      </c>
      <c r="T852">
        <v>8</v>
      </c>
      <c r="U852" t="s">
        <v>142</v>
      </c>
      <c r="V852">
        <v>136</v>
      </c>
      <c r="W852" t="s">
        <v>140</v>
      </c>
      <c r="X852">
        <v>494305</v>
      </c>
      <c r="Y852" t="s">
        <v>1</v>
      </c>
      <c r="Z852" t="s">
        <v>3058</v>
      </c>
      <c r="AA852" t="s">
        <v>151</v>
      </c>
      <c r="AB852" s="12" t="s">
        <v>3059</v>
      </c>
      <c r="AC852" t="s">
        <v>424</v>
      </c>
      <c r="AD852" s="5">
        <v>9.9999999999999998E-17</v>
      </c>
      <c r="AE852" t="s">
        <v>5</v>
      </c>
      <c r="AF852">
        <v>0.99930207999999998</v>
      </c>
      <c r="AG852" t="s">
        <v>4</v>
      </c>
      <c r="AH852">
        <v>0.12284989</v>
      </c>
    </row>
    <row r="853" spans="1:34" x14ac:dyDescent="0.25">
      <c r="A853" t="str">
        <f t="shared" si="13"/>
        <v>feynman_test_3_29910</v>
      </c>
      <c r="B853" t="s">
        <v>75</v>
      </c>
      <c r="C853" t="s">
        <v>143</v>
      </c>
      <c r="D853">
        <v>3600</v>
      </c>
      <c r="E853" t="s">
        <v>144</v>
      </c>
      <c r="F853">
        <v>1000000</v>
      </c>
      <c r="G853" t="s">
        <v>145</v>
      </c>
      <c r="H853">
        <v>29910</v>
      </c>
      <c r="I853" t="s">
        <v>146</v>
      </c>
      <c r="J853">
        <v>1E-3</v>
      </c>
      <c r="K853" t="s">
        <v>3</v>
      </c>
      <c r="L853">
        <v>0.99952830000000004</v>
      </c>
      <c r="M853" t="s">
        <v>2</v>
      </c>
      <c r="N853">
        <v>4.0074800000000001E-2</v>
      </c>
      <c r="O853" t="s">
        <v>6</v>
      </c>
      <c r="P853">
        <v>19</v>
      </c>
      <c r="Q853" t="s">
        <v>0</v>
      </c>
      <c r="R853">
        <v>3600.2</v>
      </c>
      <c r="S853" t="s">
        <v>141</v>
      </c>
      <c r="T853">
        <v>10</v>
      </c>
      <c r="U853" t="s">
        <v>142</v>
      </c>
      <c r="V853">
        <v>373</v>
      </c>
      <c r="W853" t="s">
        <v>140</v>
      </c>
      <c r="X853">
        <v>562979</v>
      </c>
      <c r="Y853" t="s">
        <v>1</v>
      </c>
      <c r="Z853" t="s">
        <v>3060</v>
      </c>
      <c r="AA853" t="s">
        <v>151</v>
      </c>
      <c r="AB853" s="12" t="s">
        <v>3061</v>
      </c>
      <c r="AC853" t="s">
        <v>424</v>
      </c>
      <c r="AD853" s="5">
        <v>9.9999999999999998E-17</v>
      </c>
      <c r="AE853" t="s">
        <v>5</v>
      </c>
      <c r="AF853">
        <v>0.99953488000000001</v>
      </c>
      <c r="AG853" t="s">
        <v>4</v>
      </c>
      <c r="AH853">
        <v>3.941766E-2</v>
      </c>
    </row>
    <row r="854" spans="1:34" x14ac:dyDescent="0.25">
      <c r="A854" t="str">
        <f t="shared" si="13"/>
        <v>feynman_III_12_43_4426</v>
      </c>
      <c r="B854" t="s">
        <v>22</v>
      </c>
      <c r="C854" t="s">
        <v>143</v>
      </c>
      <c r="D854">
        <v>3600</v>
      </c>
      <c r="E854" t="s">
        <v>144</v>
      </c>
      <c r="F854">
        <v>1000000</v>
      </c>
      <c r="G854" t="s">
        <v>145</v>
      </c>
      <c r="H854">
        <v>4426</v>
      </c>
      <c r="I854" t="s">
        <v>146</v>
      </c>
      <c r="J854">
        <v>1E-3</v>
      </c>
      <c r="K854" t="s">
        <v>3</v>
      </c>
      <c r="L854">
        <v>1</v>
      </c>
      <c r="M854" t="s">
        <v>2</v>
      </c>
      <c r="N854">
        <v>0</v>
      </c>
      <c r="O854" t="s">
        <v>6</v>
      </c>
      <c r="P854">
        <v>4</v>
      </c>
      <c r="Q854" t="s">
        <v>0</v>
      </c>
      <c r="R854">
        <v>2.2000000000000002</v>
      </c>
      <c r="S854" t="s">
        <v>141</v>
      </c>
      <c r="T854">
        <v>1</v>
      </c>
      <c r="U854" t="s">
        <v>142</v>
      </c>
      <c r="V854">
        <v>2</v>
      </c>
      <c r="W854" t="s">
        <v>140</v>
      </c>
      <c r="X854">
        <v>520</v>
      </c>
      <c r="Y854" t="s">
        <v>1</v>
      </c>
      <c r="Z854" t="s">
        <v>2336</v>
      </c>
      <c r="AA854" t="s">
        <v>151</v>
      </c>
      <c r="AB854" s="12" t="s">
        <v>2337</v>
      </c>
      <c r="AC854" t="s">
        <v>424</v>
      </c>
      <c r="AD854" s="5">
        <v>9.9999999999999998E-17</v>
      </c>
      <c r="AE854" t="s">
        <v>5</v>
      </c>
      <c r="AF854">
        <v>1</v>
      </c>
      <c r="AG854" t="s">
        <v>4</v>
      </c>
      <c r="AH854">
        <v>2.9999999999999997E-8</v>
      </c>
    </row>
    <row r="855" spans="1:34" x14ac:dyDescent="0.25">
      <c r="A855" t="str">
        <f t="shared" si="13"/>
        <v>feynman_I_43_31_4426</v>
      </c>
      <c r="B855" t="s">
        <v>61</v>
      </c>
      <c r="C855" t="s">
        <v>143</v>
      </c>
      <c r="D855">
        <v>3600</v>
      </c>
      <c r="E855" t="s">
        <v>144</v>
      </c>
      <c r="F855">
        <v>1000000</v>
      </c>
      <c r="G855" t="s">
        <v>145</v>
      </c>
      <c r="H855">
        <v>4426</v>
      </c>
      <c r="I855" t="s">
        <v>146</v>
      </c>
      <c r="J855">
        <v>1E-3</v>
      </c>
      <c r="K855" t="s">
        <v>3</v>
      </c>
      <c r="L855">
        <v>1</v>
      </c>
      <c r="M855" t="s">
        <v>2</v>
      </c>
      <c r="N855">
        <v>0</v>
      </c>
      <c r="O855" t="s">
        <v>6</v>
      </c>
      <c r="P855">
        <v>4</v>
      </c>
      <c r="Q855" t="s">
        <v>0</v>
      </c>
      <c r="R855">
        <v>5.5</v>
      </c>
      <c r="S855" t="s">
        <v>141</v>
      </c>
      <c r="T855">
        <v>1</v>
      </c>
      <c r="U855" t="s">
        <v>142</v>
      </c>
      <c r="V855">
        <v>3</v>
      </c>
      <c r="W855" t="s">
        <v>140</v>
      </c>
      <c r="X855">
        <v>1219</v>
      </c>
      <c r="Y855" t="s">
        <v>1</v>
      </c>
      <c r="Z855" t="s">
        <v>2341</v>
      </c>
      <c r="AA855" t="s">
        <v>151</v>
      </c>
      <c r="AB855" s="12" t="s">
        <v>409</v>
      </c>
      <c r="AC855" t="s">
        <v>424</v>
      </c>
      <c r="AD855" s="5">
        <v>9.9999999999999998E-17</v>
      </c>
      <c r="AE855" t="s">
        <v>5</v>
      </c>
      <c r="AF855">
        <v>1</v>
      </c>
      <c r="AG855" t="s">
        <v>4</v>
      </c>
      <c r="AH855">
        <v>0</v>
      </c>
    </row>
    <row r="856" spans="1:34" x14ac:dyDescent="0.25">
      <c r="A856" t="str">
        <f t="shared" si="13"/>
        <v>feynman_II_38_14_4426</v>
      </c>
      <c r="B856" t="s">
        <v>29</v>
      </c>
      <c r="C856" t="s">
        <v>143</v>
      </c>
      <c r="D856">
        <v>3600</v>
      </c>
      <c r="E856" t="s">
        <v>144</v>
      </c>
      <c r="F856">
        <v>1000000</v>
      </c>
      <c r="G856" t="s">
        <v>145</v>
      </c>
      <c r="H856">
        <v>4426</v>
      </c>
      <c r="I856" t="s">
        <v>146</v>
      </c>
      <c r="J856">
        <v>1E-3</v>
      </c>
      <c r="K856" t="s">
        <v>3</v>
      </c>
      <c r="L856">
        <v>1</v>
      </c>
      <c r="M856" t="s">
        <v>2</v>
      </c>
      <c r="N856">
        <v>0</v>
      </c>
      <c r="O856" t="s">
        <v>6</v>
      </c>
      <c r="P856">
        <v>10</v>
      </c>
      <c r="Q856" t="s">
        <v>0</v>
      </c>
      <c r="R856">
        <v>8.3000000000000007</v>
      </c>
      <c r="S856" t="s">
        <v>141</v>
      </c>
      <c r="T856">
        <v>1</v>
      </c>
      <c r="U856" t="s">
        <v>142</v>
      </c>
      <c r="V856">
        <v>3</v>
      </c>
      <c r="W856" t="s">
        <v>140</v>
      </c>
      <c r="X856">
        <v>1660</v>
      </c>
      <c r="Y856" t="s">
        <v>1</v>
      </c>
      <c r="Z856" t="s">
        <v>157</v>
      </c>
      <c r="AA856" t="s">
        <v>151</v>
      </c>
      <c r="AB856" s="12" t="s">
        <v>3432</v>
      </c>
      <c r="AC856" t="s">
        <v>424</v>
      </c>
      <c r="AD856" s="5">
        <v>9.9999999999999998E-17</v>
      </c>
      <c r="AE856" t="s">
        <v>5</v>
      </c>
      <c r="AF856">
        <v>1</v>
      </c>
      <c r="AG856" t="s">
        <v>4</v>
      </c>
      <c r="AH856">
        <v>0</v>
      </c>
    </row>
    <row r="857" spans="1:34" x14ac:dyDescent="0.25">
      <c r="A857" t="str">
        <f t="shared" si="13"/>
        <v>feynman_I_12_4_4426</v>
      </c>
      <c r="B857" t="s">
        <v>72</v>
      </c>
      <c r="C857" t="s">
        <v>143</v>
      </c>
      <c r="D857">
        <v>3600</v>
      </c>
      <c r="E857" t="s">
        <v>144</v>
      </c>
      <c r="F857">
        <v>1000000</v>
      </c>
      <c r="G857" t="s">
        <v>145</v>
      </c>
      <c r="H857">
        <v>4426</v>
      </c>
      <c r="I857" t="s">
        <v>146</v>
      </c>
      <c r="J857">
        <v>1E-3</v>
      </c>
      <c r="K857" t="s">
        <v>3</v>
      </c>
      <c r="L857">
        <v>1</v>
      </c>
      <c r="M857" t="s">
        <v>2</v>
      </c>
      <c r="N857">
        <v>0</v>
      </c>
      <c r="O857" t="s">
        <v>6</v>
      </c>
      <c r="P857">
        <v>9</v>
      </c>
      <c r="Q857" t="s">
        <v>0</v>
      </c>
      <c r="R857">
        <v>17.600000000000001</v>
      </c>
      <c r="S857" t="s">
        <v>141</v>
      </c>
      <c r="T857">
        <v>1</v>
      </c>
      <c r="U857" t="s">
        <v>142</v>
      </c>
      <c r="V857">
        <v>4</v>
      </c>
      <c r="W857" t="s">
        <v>140</v>
      </c>
      <c r="X857">
        <v>3356</v>
      </c>
      <c r="Y857" t="s">
        <v>1</v>
      </c>
      <c r="Z857" t="s">
        <v>2359</v>
      </c>
      <c r="AA857" t="s">
        <v>151</v>
      </c>
      <c r="AB857" s="12" t="s">
        <v>2360</v>
      </c>
      <c r="AC857" t="s">
        <v>424</v>
      </c>
      <c r="AD857" s="5">
        <v>9.9999999999999998E-17</v>
      </c>
      <c r="AE857" t="s">
        <v>5</v>
      </c>
      <c r="AF857">
        <v>1</v>
      </c>
      <c r="AG857" t="s">
        <v>4</v>
      </c>
      <c r="AH857">
        <v>0</v>
      </c>
    </row>
    <row r="858" spans="1:34" x14ac:dyDescent="0.25">
      <c r="A858" t="str">
        <f t="shared" si="13"/>
        <v>feynman_I_27_6_4426</v>
      </c>
      <c r="B858" t="s">
        <v>49</v>
      </c>
      <c r="C858" t="s">
        <v>143</v>
      </c>
      <c r="D858">
        <v>3600</v>
      </c>
      <c r="E858" t="s">
        <v>144</v>
      </c>
      <c r="F858">
        <v>1000000</v>
      </c>
      <c r="G858" t="s">
        <v>145</v>
      </c>
      <c r="H858">
        <v>4426</v>
      </c>
      <c r="I858" t="s">
        <v>146</v>
      </c>
      <c r="J858">
        <v>1E-3</v>
      </c>
      <c r="K858" t="s">
        <v>3</v>
      </c>
      <c r="L858">
        <v>1</v>
      </c>
      <c r="M858" t="s">
        <v>2</v>
      </c>
      <c r="N858">
        <v>0</v>
      </c>
      <c r="O858" t="s">
        <v>6</v>
      </c>
      <c r="P858">
        <v>11</v>
      </c>
      <c r="Q858" t="s">
        <v>0</v>
      </c>
      <c r="R858">
        <v>24</v>
      </c>
      <c r="S858" t="s">
        <v>141</v>
      </c>
      <c r="T858">
        <v>1</v>
      </c>
      <c r="U858" t="s">
        <v>142</v>
      </c>
      <c r="V858">
        <v>5</v>
      </c>
      <c r="W858" t="s">
        <v>140</v>
      </c>
      <c r="X858">
        <v>4505</v>
      </c>
      <c r="Y858" t="s">
        <v>1</v>
      </c>
      <c r="Z858" t="s">
        <v>2368</v>
      </c>
      <c r="AA858" t="s">
        <v>151</v>
      </c>
      <c r="AB858" s="12" t="s">
        <v>2292</v>
      </c>
      <c r="AC858" t="s">
        <v>424</v>
      </c>
      <c r="AD858" s="5">
        <v>9.9999999999999998E-17</v>
      </c>
      <c r="AE858" t="s">
        <v>5</v>
      </c>
      <c r="AF858">
        <v>1</v>
      </c>
      <c r="AG858" t="s">
        <v>4</v>
      </c>
      <c r="AH858">
        <v>0</v>
      </c>
    </row>
    <row r="859" spans="1:34" x14ac:dyDescent="0.25">
      <c r="A859" t="str">
        <f t="shared" si="13"/>
        <v>feynman_I_6_2a_16850</v>
      </c>
      <c r="B859" t="s">
        <v>21</v>
      </c>
      <c r="C859" t="s">
        <v>143</v>
      </c>
      <c r="D859">
        <v>3600</v>
      </c>
      <c r="E859" t="s">
        <v>144</v>
      </c>
      <c r="F859">
        <v>1000000</v>
      </c>
      <c r="G859" t="s">
        <v>145</v>
      </c>
      <c r="H859">
        <v>16850</v>
      </c>
      <c r="I859" t="s">
        <v>146</v>
      </c>
      <c r="J859">
        <v>1E-3</v>
      </c>
      <c r="K859" t="s">
        <v>3</v>
      </c>
      <c r="L859">
        <v>0.99980000000000002</v>
      </c>
      <c r="M859" t="s">
        <v>2</v>
      </c>
      <c r="N859">
        <v>9.8970000000000004E-4</v>
      </c>
      <c r="O859" t="s">
        <v>6</v>
      </c>
      <c r="P859">
        <v>9</v>
      </c>
      <c r="Q859" t="s">
        <v>0</v>
      </c>
      <c r="R859">
        <v>3602</v>
      </c>
      <c r="S859" t="s">
        <v>141</v>
      </c>
      <c r="T859">
        <v>23</v>
      </c>
      <c r="U859" t="s">
        <v>142</v>
      </c>
      <c r="V859">
        <v>1217</v>
      </c>
      <c r="W859" t="s">
        <v>140</v>
      </c>
      <c r="X859">
        <v>527882</v>
      </c>
      <c r="Y859" t="s">
        <v>1</v>
      </c>
      <c r="Z859" t="s">
        <v>3062</v>
      </c>
      <c r="AA859" t="s">
        <v>151</v>
      </c>
      <c r="AB859" s="12" t="s">
        <v>3063</v>
      </c>
      <c r="AC859" t="s">
        <v>424</v>
      </c>
      <c r="AD859" s="5">
        <v>9.9999999999999998E-17</v>
      </c>
      <c r="AE859" t="s">
        <v>5</v>
      </c>
      <c r="AF859">
        <v>0.99980179999999996</v>
      </c>
      <c r="AG859" t="s">
        <v>4</v>
      </c>
      <c r="AH859">
        <v>9.8846000000000003E-4</v>
      </c>
    </row>
    <row r="860" spans="1:34" x14ac:dyDescent="0.25">
      <c r="A860" t="str">
        <f t="shared" si="13"/>
        <v>feynman_II_8_31_29910</v>
      </c>
      <c r="B860" t="s">
        <v>31</v>
      </c>
      <c r="C860" t="s">
        <v>143</v>
      </c>
      <c r="D860">
        <v>3600</v>
      </c>
      <c r="E860" t="s">
        <v>144</v>
      </c>
      <c r="F860">
        <v>1000000</v>
      </c>
      <c r="G860" t="s">
        <v>145</v>
      </c>
      <c r="H860">
        <v>29910</v>
      </c>
      <c r="I860" t="s">
        <v>146</v>
      </c>
      <c r="J860">
        <v>1E-3</v>
      </c>
      <c r="K860" t="s">
        <v>3</v>
      </c>
      <c r="L860">
        <v>1</v>
      </c>
      <c r="M860" t="s">
        <v>2</v>
      </c>
      <c r="N860">
        <v>0</v>
      </c>
      <c r="O860" t="s">
        <v>6</v>
      </c>
      <c r="P860">
        <v>6</v>
      </c>
      <c r="Q860" t="s">
        <v>0</v>
      </c>
      <c r="R860">
        <v>6.7</v>
      </c>
      <c r="S860" t="s">
        <v>141</v>
      </c>
      <c r="T860">
        <v>1</v>
      </c>
      <c r="U860" t="s">
        <v>142</v>
      </c>
      <c r="V860">
        <v>3</v>
      </c>
      <c r="W860" t="s">
        <v>140</v>
      </c>
      <c r="X860">
        <v>1331</v>
      </c>
      <c r="Y860" t="s">
        <v>1</v>
      </c>
      <c r="Z860" t="s">
        <v>154</v>
      </c>
      <c r="AA860" t="s">
        <v>151</v>
      </c>
      <c r="AB860" s="12" t="s">
        <v>407</v>
      </c>
      <c r="AC860" t="s">
        <v>424</v>
      </c>
      <c r="AD860" s="5">
        <v>9.9999999999999998E-17</v>
      </c>
      <c r="AE860" t="s">
        <v>5</v>
      </c>
      <c r="AF860">
        <v>1</v>
      </c>
      <c r="AG860" t="s">
        <v>4</v>
      </c>
      <c r="AH860">
        <v>0</v>
      </c>
    </row>
    <row r="861" spans="1:34" x14ac:dyDescent="0.25">
      <c r="A861" t="str">
        <f t="shared" si="13"/>
        <v>feynman_I_18_12_29910</v>
      </c>
      <c r="B861" t="s">
        <v>67</v>
      </c>
      <c r="C861" t="s">
        <v>143</v>
      </c>
      <c r="D861">
        <v>3600</v>
      </c>
      <c r="E861" t="s">
        <v>144</v>
      </c>
      <c r="F861">
        <v>1000000</v>
      </c>
      <c r="G861" t="s">
        <v>145</v>
      </c>
      <c r="H861">
        <v>29910</v>
      </c>
      <c r="I861" t="s">
        <v>146</v>
      </c>
      <c r="J861">
        <v>1E-3</v>
      </c>
      <c r="K861" t="s">
        <v>3</v>
      </c>
      <c r="L861">
        <v>1</v>
      </c>
      <c r="M861" t="s">
        <v>2</v>
      </c>
      <c r="N861">
        <v>0</v>
      </c>
      <c r="O861" t="s">
        <v>6</v>
      </c>
      <c r="P861">
        <v>5</v>
      </c>
      <c r="Q861" t="s">
        <v>0</v>
      </c>
      <c r="R861">
        <v>10.6</v>
      </c>
      <c r="S861" t="s">
        <v>141</v>
      </c>
      <c r="T861">
        <v>1</v>
      </c>
      <c r="U861" t="s">
        <v>142</v>
      </c>
      <c r="V861">
        <v>4</v>
      </c>
      <c r="W861" t="s">
        <v>140</v>
      </c>
      <c r="X861">
        <v>2358</v>
      </c>
      <c r="Y861" t="s">
        <v>1</v>
      </c>
      <c r="Z861" t="s">
        <v>2352</v>
      </c>
      <c r="AA861" t="s">
        <v>151</v>
      </c>
      <c r="AB861" s="12" t="s">
        <v>410</v>
      </c>
      <c r="AC861" t="s">
        <v>424</v>
      </c>
      <c r="AD861" s="5">
        <v>9.9999999999999998E-17</v>
      </c>
      <c r="AE861" t="s">
        <v>5</v>
      </c>
      <c r="AF861">
        <v>1</v>
      </c>
      <c r="AG861" t="s">
        <v>4</v>
      </c>
      <c r="AH861">
        <v>0</v>
      </c>
    </row>
    <row r="862" spans="1:34" x14ac:dyDescent="0.25">
      <c r="A862" t="str">
        <f t="shared" si="13"/>
        <v>feynman_III_21_20_29910</v>
      </c>
      <c r="B862" t="s">
        <v>98</v>
      </c>
      <c r="C862" t="s">
        <v>143</v>
      </c>
      <c r="D862">
        <v>3600</v>
      </c>
      <c r="E862" t="s">
        <v>144</v>
      </c>
      <c r="F862">
        <v>1000000</v>
      </c>
      <c r="G862" t="s">
        <v>145</v>
      </c>
      <c r="H862">
        <v>29910</v>
      </c>
      <c r="I862" t="s">
        <v>146</v>
      </c>
      <c r="J862">
        <v>1E-3</v>
      </c>
      <c r="K862" t="s">
        <v>3</v>
      </c>
      <c r="L862">
        <v>1</v>
      </c>
      <c r="M862" t="s">
        <v>2</v>
      </c>
      <c r="N862">
        <v>0</v>
      </c>
      <c r="O862" t="s">
        <v>6</v>
      </c>
      <c r="P862">
        <v>8</v>
      </c>
      <c r="Q862" t="s">
        <v>0</v>
      </c>
      <c r="R862">
        <v>12</v>
      </c>
      <c r="S862" t="s">
        <v>141</v>
      </c>
      <c r="T862">
        <v>1</v>
      </c>
      <c r="U862" t="s">
        <v>142</v>
      </c>
      <c r="V862">
        <v>4</v>
      </c>
      <c r="W862" t="s">
        <v>140</v>
      </c>
      <c r="X862">
        <v>2570</v>
      </c>
      <c r="Y862" t="s">
        <v>1</v>
      </c>
      <c r="Z862" t="s">
        <v>159</v>
      </c>
      <c r="AA862" t="s">
        <v>151</v>
      </c>
      <c r="AB862" s="12" t="s">
        <v>3433</v>
      </c>
      <c r="AC862" t="s">
        <v>424</v>
      </c>
      <c r="AD862" s="5">
        <v>9.9999999999999998E-17</v>
      </c>
      <c r="AE862" t="s">
        <v>5</v>
      </c>
      <c r="AF862">
        <v>1</v>
      </c>
      <c r="AG862" t="s">
        <v>4</v>
      </c>
      <c r="AH862">
        <v>0</v>
      </c>
    </row>
    <row r="863" spans="1:34" x14ac:dyDescent="0.25">
      <c r="A863" t="str">
        <f t="shared" si="13"/>
        <v>feynman_II_34_29b_29910</v>
      </c>
      <c r="B863" t="s">
        <v>122</v>
      </c>
      <c r="C863" t="s">
        <v>143</v>
      </c>
      <c r="D863">
        <v>3600</v>
      </c>
      <c r="E863" t="s">
        <v>144</v>
      </c>
      <c r="F863">
        <v>1000000</v>
      </c>
      <c r="G863" t="s">
        <v>145</v>
      </c>
      <c r="H863">
        <v>29910</v>
      </c>
      <c r="I863" t="s">
        <v>146</v>
      </c>
      <c r="J863">
        <v>1E-3</v>
      </c>
      <c r="K863" t="s">
        <v>3</v>
      </c>
      <c r="L863">
        <v>1</v>
      </c>
      <c r="M863" t="s">
        <v>2</v>
      </c>
      <c r="N863">
        <v>9.9999999999999995E-8</v>
      </c>
      <c r="O863" t="s">
        <v>6</v>
      </c>
      <c r="P863">
        <v>9</v>
      </c>
      <c r="Q863" t="s">
        <v>0</v>
      </c>
      <c r="R863">
        <v>20.100000000000001</v>
      </c>
      <c r="S863" t="s">
        <v>141</v>
      </c>
      <c r="T863">
        <v>1</v>
      </c>
      <c r="U863" t="s">
        <v>142</v>
      </c>
      <c r="V863">
        <v>5</v>
      </c>
      <c r="W863" t="s">
        <v>140</v>
      </c>
      <c r="X863">
        <v>3967</v>
      </c>
      <c r="Y863" t="s">
        <v>1</v>
      </c>
      <c r="Z863" t="s">
        <v>2366</v>
      </c>
      <c r="AA863" t="s">
        <v>151</v>
      </c>
      <c r="AB863" s="12" t="s">
        <v>2367</v>
      </c>
      <c r="AC863" t="s">
        <v>424</v>
      </c>
      <c r="AD863" s="5">
        <v>9.9999999999999998E-17</v>
      </c>
      <c r="AE863" t="s">
        <v>5</v>
      </c>
      <c r="AF863">
        <v>1</v>
      </c>
      <c r="AG863" t="s">
        <v>4</v>
      </c>
      <c r="AH863">
        <v>1.4000000000000001E-7</v>
      </c>
    </row>
    <row r="864" spans="1:34" x14ac:dyDescent="0.25">
      <c r="A864" t="str">
        <f t="shared" si="13"/>
        <v>feynman_II_11_3_4426</v>
      </c>
      <c r="B864" t="s">
        <v>115</v>
      </c>
      <c r="C864" t="s">
        <v>143</v>
      </c>
      <c r="D864">
        <v>3600</v>
      </c>
      <c r="E864" t="s">
        <v>144</v>
      </c>
      <c r="F864">
        <v>1000000</v>
      </c>
      <c r="G864" t="s">
        <v>145</v>
      </c>
      <c r="H864">
        <v>4426</v>
      </c>
      <c r="I864" t="s">
        <v>146</v>
      </c>
      <c r="J864">
        <v>1E-3</v>
      </c>
      <c r="K864" t="s">
        <v>3</v>
      </c>
      <c r="L864">
        <v>1</v>
      </c>
      <c r="M864" t="s">
        <v>2</v>
      </c>
      <c r="N864">
        <v>0</v>
      </c>
      <c r="O864" t="s">
        <v>6</v>
      </c>
      <c r="P864">
        <v>18</v>
      </c>
      <c r="Q864" t="s">
        <v>0</v>
      </c>
      <c r="R864">
        <v>436.3</v>
      </c>
      <c r="S864" t="s">
        <v>141</v>
      </c>
      <c r="T864">
        <v>3</v>
      </c>
      <c r="U864" t="s">
        <v>142</v>
      </c>
      <c r="V864">
        <v>33</v>
      </c>
      <c r="W864" t="s">
        <v>140</v>
      </c>
      <c r="X864">
        <v>65095</v>
      </c>
      <c r="Y864" t="s">
        <v>1</v>
      </c>
      <c r="Z864" t="s">
        <v>2400</v>
      </c>
      <c r="AA864" t="s">
        <v>151</v>
      </c>
      <c r="AB864" s="12" t="s">
        <v>2304</v>
      </c>
      <c r="AC864" t="s">
        <v>424</v>
      </c>
      <c r="AD864" s="5">
        <v>9.9999999999999998E-17</v>
      </c>
      <c r="AE864" t="s">
        <v>5</v>
      </c>
      <c r="AF864">
        <v>1</v>
      </c>
      <c r="AG864" t="s">
        <v>4</v>
      </c>
      <c r="AH864">
        <v>0</v>
      </c>
    </row>
    <row r="865" spans="1:34" x14ac:dyDescent="0.25">
      <c r="A865" t="str">
        <f t="shared" si="13"/>
        <v>strogatz_barmag2_29910</v>
      </c>
      <c r="B865" t="s">
        <v>13</v>
      </c>
      <c r="C865" t="s">
        <v>143</v>
      </c>
      <c r="D865">
        <v>3600</v>
      </c>
      <c r="E865" t="s">
        <v>144</v>
      </c>
      <c r="F865">
        <v>1000000</v>
      </c>
      <c r="G865" t="s">
        <v>145</v>
      </c>
      <c r="H865">
        <v>29910</v>
      </c>
      <c r="I865" t="s">
        <v>146</v>
      </c>
      <c r="J865">
        <v>1E-3</v>
      </c>
      <c r="K865" t="s">
        <v>3</v>
      </c>
      <c r="L865">
        <v>1</v>
      </c>
      <c r="M865" t="s">
        <v>2</v>
      </c>
      <c r="N865">
        <v>0</v>
      </c>
      <c r="O865" t="s">
        <v>6</v>
      </c>
      <c r="P865">
        <v>13</v>
      </c>
      <c r="Q865" t="s">
        <v>0</v>
      </c>
      <c r="R865">
        <v>550.9</v>
      </c>
      <c r="S865" t="s">
        <v>141</v>
      </c>
      <c r="T865">
        <v>5</v>
      </c>
      <c r="U865" t="s">
        <v>142</v>
      </c>
      <c r="V865">
        <v>145</v>
      </c>
      <c r="W865" t="s">
        <v>140</v>
      </c>
      <c r="X865">
        <v>232777</v>
      </c>
      <c r="Y865" t="s">
        <v>1</v>
      </c>
      <c r="Z865" t="s">
        <v>2403</v>
      </c>
      <c r="AA865" t="s">
        <v>151</v>
      </c>
      <c r="AB865" s="12" t="s">
        <v>3440</v>
      </c>
      <c r="AC865" t="s">
        <v>424</v>
      </c>
      <c r="AD865" s="5">
        <v>9.9999999999999998E-17</v>
      </c>
      <c r="AE865" t="s">
        <v>5</v>
      </c>
      <c r="AF865">
        <v>1</v>
      </c>
      <c r="AG865" t="s">
        <v>4</v>
      </c>
      <c r="AH865">
        <v>0</v>
      </c>
    </row>
    <row r="866" spans="1:34" x14ac:dyDescent="0.25">
      <c r="A866" t="str">
        <f t="shared" si="13"/>
        <v>feynman_II_6_11_29910</v>
      </c>
      <c r="B866" t="s">
        <v>105</v>
      </c>
      <c r="C866" t="s">
        <v>143</v>
      </c>
      <c r="D866">
        <v>3600</v>
      </c>
      <c r="E866" t="s">
        <v>144</v>
      </c>
      <c r="F866">
        <v>1000000</v>
      </c>
      <c r="G866" t="s">
        <v>145</v>
      </c>
      <c r="H866">
        <v>29910</v>
      </c>
      <c r="I866" t="s">
        <v>146</v>
      </c>
      <c r="J866">
        <v>1E-3</v>
      </c>
      <c r="K866" t="s">
        <v>3</v>
      </c>
      <c r="L866">
        <v>1</v>
      </c>
      <c r="M866" t="s">
        <v>2</v>
      </c>
      <c r="N866">
        <v>0</v>
      </c>
      <c r="O866" t="s">
        <v>6</v>
      </c>
      <c r="P866">
        <v>11</v>
      </c>
      <c r="Q866" t="s">
        <v>0</v>
      </c>
      <c r="R866">
        <v>64</v>
      </c>
      <c r="S866" t="s">
        <v>141</v>
      </c>
      <c r="T866">
        <v>1</v>
      </c>
      <c r="U866" t="s">
        <v>142</v>
      </c>
      <c r="V866">
        <v>9</v>
      </c>
      <c r="W866" t="s">
        <v>140</v>
      </c>
      <c r="X866">
        <v>10425</v>
      </c>
      <c r="Y866" t="s">
        <v>1</v>
      </c>
      <c r="Z866" t="s">
        <v>2404</v>
      </c>
      <c r="AA866" t="s">
        <v>151</v>
      </c>
      <c r="AB866" s="12" t="s">
        <v>2405</v>
      </c>
      <c r="AC866" t="s">
        <v>424</v>
      </c>
      <c r="AD866" s="5">
        <v>9.9999999999999998E-17</v>
      </c>
      <c r="AE866" t="s">
        <v>5</v>
      </c>
      <c r="AF866">
        <v>1</v>
      </c>
      <c r="AG866" t="s">
        <v>4</v>
      </c>
      <c r="AH866">
        <v>0</v>
      </c>
    </row>
    <row r="867" spans="1:34" x14ac:dyDescent="0.25">
      <c r="A867" t="str">
        <f t="shared" si="13"/>
        <v>feynman_III_10_19_4426</v>
      </c>
      <c r="B867" t="s">
        <v>92</v>
      </c>
      <c r="C867" t="s">
        <v>143</v>
      </c>
      <c r="D867">
        <v>3600</v>
      </c>
      <c r="E867" t="s">
        <v>144</v>
      </c>
      <c r="F867">
        <v>1000000</v>
      </c>
      <c r="G867" t="s">
        <v>145</v>
      </c>
      <c r="H867">
        <v>4426</v>
      </c>
      <c r="I867" t="s">
        <v>146</v>
      </c>
      <c r="J867">
        <v>1E-3</v>
      </c>
      <c r="K867" t="s">
        <v>3</v>
      </c>
      <c r="L867">
        <v>0.99977669999999996</v>
      </c>
      <c r="M867" t="s">
        <v>2</v>
      </c>
      <c r="N867">
        <v>0.1087307</v>
      </c>
      <c r="O867" t="s">
        <v>6</v>
      </c>
      <c r="P867">
        <v>34</v>
      </c>
      <c r="Q867" t="s">
        <v>0</v>
      </c>
      <c r="R867">
        <v>3600.8</v>
      </c>
      <c r="S867" t="s">
        <v>141</v>
      </c>
      <c r="T867">
        <v>2</v>
      </c>
      <c r="U867" t="s">
        <v>142</v>
      </c>
      <c r="V867">
        <v>111</v>
      </c>
      <c r="W867" t="s">
        <v>140</v>
      </c>
      <c r="X867">
        <v>378160</v>
      </c>
      <c r="Y867" t="s">
        <v>1</v>
      </c>
      <c r="Z867" t="s">
        <v>3064</v>
      </c>
      <c r="AA867" t="s">
        <v>151</v>
      </c>
      <c r="AB867" s="12" t="s">
        <v>3065</v>
      </c>
      <c r="AC867" t="s">
        <v>424</v>
      </c>
      <c r="AD867" s="5">
        <v>9.9999999999999998E-17</v>
      </c>
      <c r="AE867" t="s">
        <v>5</v>
      </c>
      <c r="AF867">
        <v>0.99977870999999996</v>
      </c>
      <c r="AG867" t="s">
        <v>4</v>
      </c>
      <c r="AH867">
        <v>0.10764788</v>
      </c>
    </row>
    <row r="868" spans="1:34" x14ac:dyDescent="0.25">
      <c r="A868" t="str">
        <f t="shared" si="13"/>
        <v>strogatz_shearflow2_4426</v>
      </c>
      <c r="B868" t="s">
        <v>9</v>
      </c>
      <c r="C868" t="s">
        <v>143</v>
      </c>
      <c r="D868">
        <v>3600</v>
      </c>
      <c r="E868" t="s">
        <v>144</v>
      </c>
      <c r="F868">
        <v>1000000</v>
      </c>
      <c r="G868" t="s">
        <v>145</v>
      </c>
      <c r="H868">
        <v>4426</v>
      </c>
      <c r="I868" t="s">
        <v>146</v>
      </c>
      <c r="J868">
        <v>1E-3</v>
      </c>
      <c r="K868" t="s">
        <v>3</v>
      </c>
      <c r="L868">
        <v>1</v>
      </c>
      <c r="M868" t="s">
        <v>2</v>
      </c>
      <c r="N868">
        <v>0</v>
      </c>
      <c r="O868" t="s">
        <v>6</v>
      </c>
      <c r="P868">
        <v>11</v>
      </c>
      <c r="Q868" t="s">
        <v>0</v>
      </c>
      <c r="R868">
        <v>615.6</v>
      </c>
      <c r="S868" t="s">
        <v>141</v>
      </c>
      <c r="T868">
        <v>8</v>
      </c>
      <c r="U868" t="s">
        <v>142</v>
      </c>
      <c r="V868">
        <v>166</v>
      </c>
      <c r="W868" t="s">
        <v>140</v>
      </c>
      <c r="X868">
        <v>235777</v>
      </c>
      <c r="Y868" t="s">
        <v>1</v>
      </c>
      <c r="Z868" t="s">
        <v>3066</v>
      </c>
      <c r="AA868" t="s">
        <v>151</v>
      </c>
      <c r="AB868" s="12" t="s">
        <v>2331</v>
      </c>
      <c r="AC868" t="s">
        <v>424</v>
      </c>
      <c r="AD868" s="5">
        <v>9.9999999999999998E-17</v>
      </c>
      <c r="AE868" t="s">
        <v>5</v>
      </c>
      <c r="AF868">
        <v>1</v>
      </c>
      <c r="AG868" t="s">
        <v>4</v>
      </c>
      <c r="AH868">
        <v>0</v>
      </c>
    </row>
    <row r="869" spans="1:34" x14ac:dyDescent="0.25">
      <c r="A869" t="str">
        <f t="shared" si="13"/>
        <v>strogatz_bacres1_4426</v>
      </c>
      <c r="B869" t="s">
        <v>15</v>
      </c>
      <c r="C869" t="s">
        <v>143</v>
      </c>
      <c r="D869">
        <v>3600</v>
      </c>
      <c r="E869" t="s">
        <v>144</v>
      </c>
      <c r="F869">
        <v>1000000</v>
      </c>
      <c r="G869" t="s">
        <v>145</v>
      </c>
      <c r="H869">
        <v>4426</v>
      </c>
      <c r="I869" t="s">
        <v>146</v>
      </c>
      <c r="J869">
        <v>1E-3</v>
      </c>
      <c r="K869" t="s">
        <v>3</v>
      </c>
      <c r="L869">
        <v>1</v>
      </c>
      <c r="M869" t="s">
        <v>2</v>
      </c>
      <c r="N869">
        <v>0</v>
      </c>
      <c r="O869" t="s">
        <v>6</v>
      </c>
      <c r="P869">
        <v>16</v>
      </c>
      <c r="Q869" t="s">
        <v>0</v>
      </c>
      <c r="R869">
        <v>164.3</v>
      </c>
      <c r="S869" t="s">
        <v>141</v>
      </c>
      <c r="T869">
        <v>3</v>
      </c>
      <c r="U869" t="s">
        <v>142</v>
      </c>
      <c r="V869">
        <v>109</v>
      </c>
      <c r="W869" t="s">
        <v>140</v>
      </c>
      <c r="X869">
        <v>89949</v>
      </c>
      <c r="Y869" t="s">
        <v>1</v>
      </c>
      <c r="Z869" t="s">
        <v>2622</v>
      </c>
      <c r="AA869" t="s">
        <v>151</v>
      </c>
      <c r="AB869" s="12" t="s">
        <v>2319</v>
      </c>
      <c r="AC869" t="s">
        <v>424</v>
      </c>
      <c r="AD869" s="5">
        <v>9.9999999999999998E-17</v>
      </c>
      <c r="AE869" t="s">
        <v>5</v>
      </c>
      <c r="AF869">
        <v>1</v>
      </c>
      <c r="AG869" t="s">
        <v>4</v>
      </c>
      <c r="AH869">
        <v>0</v>
      </c>
    </row>
    <row r="870" spans="1:34" x14ac:dyDescent="0.25">
      <c r="A870" t="str">
        <f t="shared" si="13"/>
        <v>feynman_test_16_29910</v>
      </c>
      <c r="B870" t="s">
        <v>129</v>
      </c>
      <c r="C870" t="s">
        <v>143</v>
      </c>
      <c r="D870">
        <v>3600</v>
      </c>
      <c r="E870" t="s">
        <v>144</v>
      </c>
      <c r="F870">
        <v>1000000</v>
      </c>
      <c r="G870" t="s">
        <v>145</v>
      </c>
      <c r="H870">
        <v>29910</v>
      </c>
      <c r="I870" t="s">
        <v>146</v>
      </c>
      <c r="J870">
        <v>1E-3</v>
      </c>
      <c r="K870" t="s">
        <v>3</v>
      </c>
      <c r="L870">
        <v>0.99962870000000004</v>
      </c>
      <c r="M870" t="s">
        <v>2</v>
      </c>
      <c r="N870">
        <v>0.54939800000000005</v>
      </c>
      <c r="O870" t="s">
        <v>6</v>
      </c>
      <c r="P870">
        <v>93</v>
      </c>
      <c r="Q870" t="s">
        <v>0</v>
      </c>
      <c r="R870">
        <v>3608.6</v>
      </c>
      <c r="S870" t="s">
        <v>141</v>
      </c>
      <c r="T870">
        <v>3</v>
      </c>
      <c r="U870" t="s">
        <v>142</v>
      </c>
      <c r="V870">
        <v>48</v>
      </c>
      <c r="W870" t="s">
        <v>140</v>
      </c>
      <c r="X870">
        <v>293548</v>
      </c>
      <c r="Y870" t="s">
        <v>1</v>
      </c>
      <c r="Z870" t="s">
        <v>3067</v>
      </c>
      <c r="AA870" t="s">
        <v>151</v>
      </c>
      <c r="AB870" s="12" t="s">
        <v>3068</v>
      </c>
      <c r="AC870" t="s">
        <v>424</v>
      </c>
      <c r="AD870" s="5">
        <v>9.9999999999999998E-17</v>
      </c>
      <c r="AE870" t="s">
        <v>5</v>
      </c>
      <c r="AF870">
        <v>0.99963040000000003</v>
      </c>
      <c r="AG870" t="s">
        <v>4</v>
      </c>
      <c r="AH870">
        <v>0.55118579000000001</v>
      </c>
    </row>
    <row r="871" spans="1:34" x14ac:dyDescent="0.25">
      <c r="A871" t="str">
        <f t="shared" si="13"/>
        <v>feynman_test_5_4426</v>
      </c>
      <c r="B871" t="s">
        <v>83</v>
      </c>
      <c r="C871" t="s">
        <v>143</v>
      </c>
      <c r="D871">
        <v>3600</v>
      </c>
      <c r="E871" t="s">
        <v>144</v>
      </c>
      <c r="F871">
        <v>1000000</v>
      </c>
      <c r="G871" t="s">
        <v>145</v>
      </c>
      <c r="H871">
        <v>4426</v>
      </c>
      <c r="I871" t="s">
        <v>146</v>
      </c>
      <c r="J871">
        <v>1E-3</v>
      </c>
      <c r="K871" t="s">
        <v>3</v>
      </c>
      <c r="L871">
        <v>0.99982579999999999</v>
      </c>
      <c r="M871" t="s">
        <v>2</v>
      </c>
      <c r="N871">
        <v>4.2161400000000002E-2</v>
      </c>
      <c r="O871" t="s">
        <v>6</v>
      </c>
      <c r="P871">
        <v>27</v>
      </c>
      <c r="Q871" t="s">
        <v>0</v>
      </c>
      <c r="R871">
        <v>3600.5</v>
      </c>
      <c r="S871" t="s">
        <v>141</v>
      </c>
      <c r="T871">
        <v>10</v>
      </c>
      <c r="U871" t="s">
        <v>142</v>
      </c>
      <c r="V871">
        <v>145</v>
      </c>
      <c r="W871" t="s">
        <v>140</v>
      </c>
      <c r="X871">
        <v>417945</v>
      </c>
      <c r="Y871" t="s">
        <v>1</v>
      </c>
      <c r="Z871" t="s">
        <v>3069</v>
      </c>
      <c r="AA871" t="s">
        <v>151</v>
      </c>
      <c r="AB871" s="12" t="s">
        <v>3070</v>
      </c>
      <c r="AC871" t="s">
        <v>424</v>
      </c>
      <c r="AD871" s="5">
        <v>9.9999999999999998E-17</v>
      </c>
      <c r="AE871" t="s">
        <v>5</v>
      </c>
      <c r="AF871">
        <v>0.99983646000000004</v>
      </c>
      <c r="AG871" t="s">
        <v>4</v>
      </c>
      <c r="AH871">
        <v>4.0570729999999999E-2</v>
      </c>
    </row>
    <row r="872" spans="1:34" x14ac:dyDescent="0.25">
      <c r="A872" t="str">
        <f t="shared" si="13"/>
        <v>feynman_I_34_14_29910</v>
      </c>
      <c r="B872" t="s">
        <v>40</v>
      </c>
      <c r="C872" t="s">
        <v>143</v>
      </c>
      <c r="D872">
        <v>3600</v>
      </c>
      <c r="E872" t="s">
        <v>144</v>
      </c>
      <c r="F872">
        <v>1000000</v>
      </c>
      <c r="G872" t="s">
        <v>145</v>
      </c>
      <c r="H872">
        <v>29910</v>
      </c>
      <c r="I872" t="s">
        <v>146</v>
      </c>
      <c r="J872">
        <v>1E-3</v>
      </c>
      <c r="K872" t="s">
        <v>3</v>
      </c>
      <c r="L872">
        <v>1</v>
      </c>
      <c r="M872" t="s">
        <v>2</v>
      </c>
      <c r="N872">
        <v>0</v>
      </c>
      <c r="O872" t="s">
        <v>6</v>
      </c>
      <c r="P872">
        <v>16</v>
      </c>
      <c r="Q872" t="s">
        <v>0</v>
      </c>
      <c r="R872">
        <v>2789.9</v>
      </c>
      <c r="S872" t="s">
        <v>141</v>
      </c>
      <c r="T872">
        <v>2</v>
      </c>
      <c r="U872" t="s">
        <v>142</v>
      </c>
      <c r="V872">
        <v>363</v>
      </c>
      <c r="W872" t="s">
        <v>140</v>
      </c>
      <c r="X872">
        <v>445348</v>
      </c>
      <c r="Y872" t="s">
        <v>1</v>
      </c>
      <c r="Z872" t="s">
        <v>2487</v>
      </c>
      <c r="AA872" t="s">
        <v>151</v>
      </c>
      <c r="AB872" s="12" t="s">
        <v>2488</v>
      </c>
      <c r="AC872" t="s">
        <v>424</v>
      </c>
      <c r="AD872" s="5">
        <v>9.9999999999999998E-17</v>
      </c>
      <c r="AE872" t="s">
        <v>5</v>
      </c>
      <c r="AF872">
        <v>1</v>
      </c>
      <c r="AG872" t="s">
        <v>4</v>
      </c>
      <c r="AH872">
        <v>1E-8</v>
      </c>
    </row>
    <row r="873" spans="1:34" x14ac:dyDescent="0.25">
      <c r="A873" t="str">
        <f t="shared" si="13"/>
        <v>feynman_test_4_21962</v>
      </c>
      <c r="B873" t="s">
        <v>106</v>
      </c>
      <c r="C873" t="s">
        <v>143</v>
      </c>
      <c r="D873">
        <v>3600</v>
      </c>
      <c r="E873" t="s">
        <v>144</v>
      </c>
      <c r="F873">
        <v>1000000</v>
      </c>
      <c r="G873" t="s">
        <v>145</v>
      </c>
      <c r="H873">
        <v>21962</v>
      </c>
      <c r="I873" t="s">
        <v>146</v>
      </c>
      <c r="J873">
        <v>1E-3</v>
      </c>
      <c r="K873" t="s">
        <v>3</v>
      </c>
      <c r="L873">
        <v>0.99881160000000002</v>
      </c>
      <c r="M873" t="s">
        <v>2</v>
      </c>
      <c r="N873">
        <v>1.71568E-2</v>
      </c>
      <c r="O873" t="s">
        <v>6</v>
      </c>
      <c r="P873">
        <v>26</v>
      </c>
      <c r="Q873" t="s">
        <v>0</v>
      </c>
      <c r="R873">
        <v>3600.4</v>
      </c>
      <c r="S873" t="s">
        <v>141</v>
      </c>
      <c r="T873">
        <v>4</v>
      </c>
      <c r="U873" t="s">
        <v>142</v>
      </c>
      <c r="V873">
        <v>254</v>
      </c>
      <c r="W873" t="s">
        <v>140</v>
      </c>
      <c r="X873">
        <v>529150</v>
      </c>
      <c r="Y873" t="s">
        <v>1</v>
      </c>
      <c r="Z873" t="s">
        <v>3071</v>
      </c>
      <c r="AA873" t="s">
        <v>151</v>
      </c>
      <c r="AB873" s="12" t="s">
        <v>3072</v>
      </c>
      <c r="AC873" t="s">
        <v>424</v>
      </c>
      <c r="AD873" s="5">
        <v>9.9999999999999998E-17</v>
      </c>
      <c r="AE873" t="s">
        <v>5</v>
      </c>
      <c r="AF873">
        <v>0.99878504999999995</v>
      </c>
      <c r="AG873" t="s">
        <v>4</v>
      </c>
      <c r="AH873">
        <v>1.7326290000000001E-2</v>
      </c>
    </row>
    <row r="874" spans="1:34" x14ac:dyDescent="0.25">
      <c r="A874" t="str">
        <f t="shared" si="13"/>
        <v>feynman_test_14_21962</v>
      </c>
      <c r="B874" t="s">
        <v>120</v>
      </c>
      <c r="C874" t="s">
        <v>143</v>
      </c>
      <c r="D874">
        <v>3600</v>
      </c>
      <c r="E874" t="s">
        <v>144</v>
      </c>
      <c r="F874">
        <v>1000000</v>
      </c>
      <c r="G874" t="s">
        <v>145</v>
      </c>
      <c r="H874">
        <v>21962</v>
      </c>
      <c r="I874" t="s">
        <v>146</v>
      </c>
      <c r="J874">
        <v>1E-3</v>
      </c>
      <c r="K874" t="s">
        <v>3</v>
      </c>
      <c r="L874">
        <v>0.99999959999999999</v>
      </c>
      <c r="M874" t="s">
        <v>2</v>
      </c>
      <c r="N874">
        <v>7.8238000000000005E-3</v>
      </c>
      <c r="O874" t="s">
        <v>6</v>
      </c>
      <c r="P874">
        <v>33</v>
      </c>
      <c r="Q874" t="s">
        <v>0</v>
      </c>
      <c r="R874">
        <v>3601.6</v>
      </c>
      <c r="S874" t="s">
        <v>141</v>
      </c>
      <c r="T874">
        <v>6</v>
      </c>
      <c r="U874" t="s">
        <v>142</v>
      </c>
      <c r="V874">
        <v>141</v>
      </c>
      <c r="W874" t="s">
        <v>140</v>
      </c>
      <c r="X874">
        <v>440271</v>
      </c>
      <c r="Y874" t="s">
        <v>1</v>
      </c>
      <c r="Z874" t="s">
        <v>3073</v>
      </c>
      <c r="AA874" t="s">
        <v>151</v>
      </c>
      <c r="AB874" s="12" t="s">
        <v>3074</v>
      </c>
      <c r="AC874" t="s">
        <v>424</v>
      </c>
      <c r="AD874" s="5">
        <v>9.9999999999999998E-17</v>
      </c>
      <c r="AE874" t="s">
        <v>5</v>
      </c>
      <c r="AF874">
        <v>0.99999956999999995</v>
      </c>
      <c r="AG874" t="s">
        <v>4</v>
      </c>
      <c r="AH874">
        <v>8.4656699999999998E-3</v>
      </c>
    </row>
    <row r="875" spans="1:34" x14ac:dyDescent="0.25">
      <c r="A875" t="str">
        <f t="shared" si="13"/>
        <v>feynman_II_35_18_21962</v>
      </c>
      <c r="B875" t="s">
        <v>109</v>
      </c>
      <c r="C875" t="s">
        <v>143</v>
      </c>
      <c r="D875">
        <v>3600</v>
      </c>
      <c r="E875" t="s">
        <v>144</v>
      </c>
      <c r="F875">
        <v>1000000</v>
      </c>
      <c r="G875" t="s">
        <v>145</v>
      </c>
      <c r="H875">
        <v>21962</v>
      </c>
      <c r="I875" t="s">
        <v>146</v>
      </c>
      <c r="J875">
        <v>1E-3</v>
      </c>
      <c r="K875" t="s">
        <v>3</v>
      </c>
      <c r="L875">
        <v>0.99972609999999995</v>
      </c>
      <c r="M875" t="s">
        <v>2</v>
      </c>
      <c r="N875">
        <v>5.2471000000000002E-3</v>
      </c>
      <c r="O875" t="s">
        <v>6</v>
      </c>
      <c r="P875">
        <v>23</v>
      </c>
      <c r="Q875" t="s">
        <v>0</v>
      </c>
      <c r="R875">
        <v>3600.9</v>
      </c>
      <c r="S875" t="s">
        <v>141</v>
      </c>
      <c r="T875">
        <v>11</v>
      </c>
      <c r="U875" t="s">
        <v>142</v>
      </c>
      <c r="V875">
        <v>207</v>
      </c>
      <c r="W875" t="s">
        <v>140</v>
      </c>
      <c r="X875">
        <v>504415</v>
      </c>
      <c r="Y875" t="s">
        <v>1</v>
      </c>
      <c r="Z875" t="s">
        <v>3075</v>
      </c>
      <c r="AA875" t="s">
        <v>151</v>
      </c>
      <c r="AB875" s="12" t="s">
        <v>3076</v>
      </c>
      <c r="AC875" t="s">
        <v>424</v>
      </c>
      <c r="AD875" s="5">
        <v>9.9999999999999998E-17</v>
      </c>
      <c r="AE875" t="s">
        <v>5</v>
      </c>
      <c r="AF875">
        <v>0.99971642000000005</v>
      </c>
      <c r="AG875" t="s">
        <v>4</v>
      </c>
      <c r="AH875">
        <v>5.3263099999999999E-3</v>
      </c>
    </row>
    <row r="876" spans="1:34" x14ac:dyDescent="0.25">
      <c r="A876" t="str">
        <f t="shared" si="13"/>
        <v>feynman_test_1_4426</v>
      </c>
      <c r="B876" t="s">
        <v>136</v>
      </c>
      <c r="C876" t="s">
        <v>143</v>
      </c>
      <c r="D876">
        <v>3600</v>
      </c>
      <c r="E876" t="s">
        <v>144</v>
      </c>
      <c r="F876">
        <v>1000000</v>
      </c>
      <c r="G876" t="s">
        <v>145</v>
      </c>
      <c r="H876">
        <v>4426</v>
      </c>
      <c r="I876" t="s">
        <v>146</v>
      </c>
      <c r="J876">
        <v>1E-3</v>
      </c>
      <c r="K876" t="s">
        <v>3</v>
      </c>
      <c r="L876">
        <v>0.99974030000000003</v>
      </c>
      <c r="M876" t="s">
        <v>2</v>
      </c>
      <c r="N876">
        <v>0.18906729999999999</v>
      </c>
      <c r="O876" t="s">
        <v>6</v>
      </c>
      <c r="P876">
        <v>58</v>
      </c>
      <c r="Q876" t="s">
        <v>0</v>
      </c>
      <c r="R876">
        <v>3601.7</v>
      </c>
      <c r="S876" t="s">
        <v>141</v>
      </c>
      <c r="T876">
        <v>4</v>
      </c>
      <c r="U876" t="s">
        <v>142</v>
      </c>
      <c r="V876">
        <v>100</v>
      </c>
      <c r="W876" t="s">
        <v>140</v>
      </c>
      <c r="X876">
        <v>462505</v>
      </c>
      <c r="Y876" t="s">
        <v>1</v>
      </c>
      <c r="Z876" t="s">
        <v>3077</v>
      </c>
      <c r="AA876" t="s">
        <v>151</v>
      </c>
      <c r="AB876" s="12" t="s">
        <v>3078</v>
      </c>
      <c r="AC876" t="s">
        <v>424</v>
      </c>
      <c r="AD876" s="5">
        <v>9.9999999999999998E-17</v>
      </c>
      <c r="AE876" t="s">
        <v>5</v>
      </c>
      <c r="AF876">
        <v>0.99974218000000004</v>
      </c>
      <c r="AG876" t="s">
        <v>4</v>
      </c>
      <c r="AH876">
        <v>0.19485218000000001</v>
      </c>
    </row>
    <row r="877" spans="1:34" x14ac:dyDescent="0.25">
      <c r="A877" t="str">
        <f t="shared" si="13"/>
        <v>feynman_test_15_29910</v>
      </c>
      <c r="B877" t="s">
        <v>86</v>
      </c>
      <c r="C877" t="s">
        <v>143</v>
      </c>
      <c r="D877">
        <v>3600</v>
      </c>
      <c r="E877" t="s">
        <v>144</v>
      </c>
      <c r="F877">
        <v>1000000</v>
      </c>
      <c r="G877" t="s">
        <v>145</v>
      </c>
      <c r="H877">
        <v>29910</v>
      </c>
      <c r="I877" t="s">
        <v>146</v>
      </c>
      <c r="J877">
        <v>1E-3</v>
      </c>
      <c r="K877" t="s">
        <v>3</v>
      </c>
      <c r="L877">
        <v>0.99972070000000002</v>
      </c>
      <c r="M877" t="s">
        <v>2</v>
      </c>
      <c r="N877">
        <v>2.1120900000000001E-2</v>
      </c>
      <c r="O877" t="s">
        <v>6</v>
      </c>
      <c r="P877">
        <v>26</v>
      </c>
      <c r="Q877" t="s">
        <v>0</v>
      </c>
      <c r="R877">
        <v>3601.2</v>
      </c>
      <c r="S877" t="s">
        <v>141</v>
      </c>
      <c r="T877">
        <v>8</v>
      </c>
      <c r="U877" t="s">
        <v>142</v>
      </c>
      <c r="V877">
        <v>358</v>
      </c>
      <c r="W877" t="s">
        <v>140</v>
      </c>
      <c r="X877">
        <v>554974</v>
      </c>
      <c r="Y877" t="s">
        <v>1</v>
      </c>
      <c r="Z877" t="s">
        <v>3079</v>
      </c>
      <c r="AA877" t="s">
        <v>151</v>
      </c>
      <c r="AB877" s="12" t="s">
        <v>3080</v>
      </c>
      <c r="AC877" t="s">
        <v>424</v>
      </c>
      <c r="AD877" s="5">
        <v>9.9999999999999998E-17</v>
      </c>
      <c r="AE877" t="s">
        <v>5</v>
      </c>
      <c r="AF877">
        <v>0.99972919000000005</v>
      </c>
      <c r="AG877" t="s">
        <v>4</v>
      </c>
      <c r="AH877">
        <v>2.0698640000000001E-2</v>
      </c>
    </row>
    <row r="878" spans="1:34" x14ac:dyDescent="0.25">
      <c r="A878" t="str">
        <f t="shared" si="13"/>
        <v>feynman_I_15_3t_4426</v>
      </c>
      <c r="B878" t="s">
        <v>81</v>
      </c>
      <c r="C878" t="s">
        <v>143</v>
      </c>
      <c r="D878">
        <v>3600</v>
      </c>
      <c r="E878" t="s">
        <v>144</v>
      </c>
      <c r="F878">
        <v>1000000</v>
      </c>
      <c r="G878" t="s">
        <v>145</v>
      </c>
      <c r="H878">
        <v>4426</v>
      </c>
      <c r="I878" t="s">
        <v>146</v>
      </c>
      <c r="J878">
        <v>1E-3</v>
      </c>
      <c r="K878" t="s">
        <v>3</v>
      </c>
      <c r="L878">
        <v>0.99994450000000001</v>
      </c>
      <c r="M878" t="s">
        <v>2</v>
      </c>
      <c r="N878">
        <v>9.0107999999999994E-3</v>
      </c>
      <c r="O878" t="s">
        <v>6</v>
      </c>
      <c r="P878">
        <v>24</v>
      </c>
      <c r="Q878" t="s">
        <v>0</v>
      </c>
      <c r="R878">
        <v>3600.5</v>
      </c>
      <c r="S878" t="s">
        <v>141</v>
      </c>
      <c r="T878">
        <v>11</v>
      </c>
      <c r="U878" t="s">
        <v>142</v>
      </c>
      <c r="V878">
        <v>337</v>
      </c>
      <c r="W878" t="s">
        <v>140</v>
      </c>
      <c r="X878">
        <v>536905</v>
      </c>
      <c r="Y878" t="s">
        <v>1</v>
      </c>
      <c r="Z878" t="s">
        <v>3081</v>
      </c>
      <c r="AA878" t="s">
        <v>151</v>
      </c>
      <c r="AB878" s="12" t="s">
        <v>3082</v>
      </c>
      <c r="AC878" t="s">
        <v>424</v>
      </c>
      <c r="AD878" s="5">
        <v>9.9999999999999998E-17</v>
      </c>
      <c r="AE878" t="s">
        <v>5</v>
      </c>
      <c r="AF878">
        <v>0.99994773000000003</v>
      </c>
      <c r="AG878" t="s">
        <v>4</v>
      </c>
      <c r="AH878">
        <v>8.7419200000000002E-3</v>
      </c>
    </row>
    <row r="879" spans="1:34" x14ac:dyDescent="0.25">
      <c r="A879" t="str">
        <f t="shared" si="13"/>
        <v>feynman_I_15_10_4426</v>
      </c>
      <c r="B879" t="s">
        <v>44</v>
      </c>
      <c r="C879" t="s">
        <v>143</v>
      </c>
      <c r="D879">
        <v>3600</v>
      </c>
      <c r="E879" t="s">
        <v>144</v>
      </c>
      <c r="F879">
        <v>1000000</v>
      </c>
      <c r="G879" t="s">
        <v>145</v>
      </c>
      <c r="H879">
        <v>4426</v>
      </c>
      <c r="I879" t="s">
        <v>146</v>
      </c>
      <c r="J879">
        <v>1E-3</v>
      </c>
      <c r="K879" t="s">
        <v>3</v>
      </c>
      <c r="L879">
        <v>0.99999550000000004</v>
      </c>
      <c r="M879" t="s">
        <v>2</v>
      </c>
      <c r="N879">
        <v>4.4870999999999999E-3</v>
      </c>
      <c r="O879" t="s">
        <v>6</v>
      </c>
      <c r="P879">
        <v>23</v>
      </c>
      <c r="Q879" t="s">
        <v>0</v>
      </c>
      <c r="R879">
        <v>3601.5</v>
      </c>
      <c r="S879" t="s">
        <v>141</v>
      </c>
      <c r="T879">
        <v>4</v>
      </c>
      <c r="U879" t="s">
        <v>142</v>
      </c>
      <c r="V879">
        <v>354</v>
      </c>
      <c r="W879" t="s">
        <v>140</v>
      </c>
      <c r="X879">
        <v>551262</v>
      </c>
      <c r="Y879" t="s">
        <v>1</v>
      </c>
      <c r="Z879" t="s">
        <v>3083</v>
      </c>
      <c r="AA879" t="s">
        <v>151</v>
      </c>
      <c r="AB879" s="12" t="s">
        <v>3084</v>
      </c>
      <c r="AC879" t="s">
        <v>424</v>
      </c>
      <c r="AD879" s="5">
        <v>9.9999999999999998E-17</v>
      </c>
      <c r="AE879" t="s">
        <v>5</v>
      </c>
      <c r="AF879">
        <v>0.99999530999999997</v>
      </c>
      <c r="AG879" t="s">
        <v>4</v>
      </c>
      <c r="AH879">
        <v>4.5677000000000001E-3</v>
      </c>
    </row>
    <row r="880" spans="1:34" x14ac:dyDescent="0.25">
      <c r="A880" t="str">
        <f t="shared" si="13"/>
        <v>feynman_I_10_7_29910</v>
      </c>
      <c r="B880" t="s">
        <v>46</v>
      </c>
      <c r="C880" t="s">
        <v>143</v>
      </c>
      <c r="D880">
        <v>3600</v>
      </c>
      <c r="E880" t="s">
        <v>144</v>
      </c>
      <c r="F880">
        <v>1000000</v>
      </c>
      <c r="G880" t="s">
        <v>145</v>
      </c>
      <c r="H880">
        <v>29910</v>
      </c>
      <c r="I880" t="s">
        <v>146</v>
      </c>
      <c r="J880">
        <v>1E-3</v>
      </c>
      <c r="K880" t="s">
        <v>3</v>
      </c>
      <c r="L880">
        <v>0.99999729999999998</v>
      </c>
      <c r="M880" t="s">
        <v>2</v>
      </c>
      <c r="N880">
        <v>1.9873E-3</v>
      </c>
      <c r="O880" t="s">
        <v>6</v>
      </c>
      <c r="P880">
        <v>17</v>
      </c>
      <c r="Q880" t="s">
        <v>0</v>
      </c>
      <c r="R880">
        <v>3600.9</v>
      </c>
      <c r="S880" t="s">
        <v>141</v>
      </c>
      <c r="T880">
        <v>10</v>
      </c>
      <c r="U880" t="s">
        <v>142</v>
      </c>
      <c r="V880">
        <v>573</v>
      </c>
      <c r="W880" t="s">
        <v>140</v>
      </c>
      <c r="X880">
        <v>595242</v>
      </c>
      <c r="Y880" t="s">
        <v>1</v>
      </c>
      <c r="Z880" t="s">
        <v>3085</v>
      </c>
      <c r="AA880" t="s">
        <v>151</v>
      </c>
      <c r="AB880" s="12" t="s">
        <v>3086</v>
      </c>
      <c r="AC880" t="s">
        <v>424</v>
      </c>
      <c r="AD880" s="5">
        <v>9.9999999999999998E-17</v>
      </c>
      <c r="AE880" t="s">
        <v>5</v>
      </c>
      <c r="AF880">
        <v>0.99999720999999997</v>
      </c>
      <c r="AG880" t="s">
        <v>4</v>
      </c>
      <c r="AH880">
        <v>2.0153200000000001E-3</v>
      </c>
    </row>
    <row r="881" spans="1:34" x14ac:dyDescent="0.25">
      <c r="A881" t="str">
        <f t="shared" si="13"/>
        <v>feynman_I_25_13_4426</v>
      </c>
      <c r="B881" t="s">
        <v>24</v>
      </c>
      <c r="C881" t="s">
        <v>143</v>
      </c>
      <c r="D881">
        <v>3600</v>
      </c>
      <c r="E881" t="s">
        <v>144</v>
      </c>
      <c r="F881">
        <v>1000000</v>
      </c>
      <c r="G881" t="s">
        <v>145</v>
      </c>
      <c r="H881">
        <v>4426</v>
      </c>
      <c r="I881" t="s">
        <v>146</v>
      </c>
      <c r="J881">
        <v>1E-3</v>
      </c>
      <c r="K881" t="s">
        <v>3</v>
      </c>
      <c r="L881">
        <v>1</v>
      </c>
      <c r="M881" t="s">
        <v>2</v>
      </c>
      <c r="N881">
        <v>0</v>
      </c>
      <c r="O881" t="s">
        <v>6</v>
      </c>
      <c r="P881">
        <v>5</v>
      </c>
      <c r="Q881" t="s">
        <v>0</v>
      </c>
      <c r="R881">
        <v>4.0999999999999996</v>
      </c>
      <c r="S881" t="s">
        <v>141</v>
      </c>
      <c r="T881">
        <v>1</v>
      </c>
      <c r="U881" t="s">
        <v>142</v>
      </c>
      <c r="V881">
        <v>2</v>
      </c>
      <c r="W881" t="s">
        <v>140</v>
      </c>
      <c r="X881">
        <v>798</v>
      </c>
      <c r="Y881" t="s">
        <v>1</v>
      </c>
      <c r="Z881" t="s">
        <v>2339</v>
      </c>
      <c r="AA881" t="s">
        <v>151</v>
      </c>
      <c r="AB881" s="12" t="s">
        <v>406</v>
      </c>
      <c r="AC881" t="s">
        <v>424</v>
      </c>
      <c r="AD881" s="5">
        <v>9.9999999999999998E-17</v>
      </c>
      <c r="AE881" t="s">
        <v>5</v>
      </c>
      <c r="AF881">
        <v>1</v>
      </c>
      <c r="AG881" t="s">
        <v>4</v>
      </c>
      <c r="AH881">
        <v>0</v>
      </c>
    </row>
    <row r="882" spans="1:34" x14ac:dyDescent="0.25">
      <c r="A882" t="str">
        <f t="shared" si="13"/>
        <v>feynman_II_34_2a_4426</v>
      </c>
      <c r="B882" t="s">
        <v>55</v>
      </c>
      <c r="C882" t="s">
        <v>143</v>
      </c>
      <c r="D882">
        <v>3600</v>
      </c>
      <c r="E882" t="s">
        <v>144</v>
      </c>
      <c r="F882">
        <v>1000000</v>
      </c>
      <c r="G882" t="s">
        <v>145</v>
      </c>
      <c r="H882">
        <v>4426</v>
      </c>
      <c r="I882" t="s">
        <v>146</v>
      </c>
      <c r="J882">
        <v>1E-3</v>
      </c>
      <c r="K882" t="s">
        <v>3</v>
      </c>
      <c r="L882">
        <v>1</v>
      </c>
      <c r="M882" t="s">
        <v>2</v>
      </c>
      <c r="N882">
        <v>0</v>
      </c>
      <c r="O882" t="s">
        <v>6</v>
      </c>
      <c r="P882">
        <v>7</v>
      </c>
      <c r="Q882" t="s">
        <v>0</v>
      </c>
      <c r="R882">
        <v>7.5</v>
      </c>
      <c r="S882" t="s">
        <v>141</v>
      </c>
      <c r="T882">
        <v>1</v>
      </c>
      <c r="U882" t="s">
        <v>142</v>
      </c>
      <c r="V882">
        <v>3</v>
      </c>
      <c r="W882" t="s">
        <v>140</v>
      </c>
      <c r="X882">
        <v>1543</v>
      </c>
      <c r="Y882" t="s">
        <v>1</v>
      </c>
      <c r="Z882" t="s">
        <v>2346</v>
      </c>
      <c r="AA882" t="s">
        <v>151</v>
      </c>
      <c r="AB882" s="12" t="s">
        <v>2347</v>
      </c>
      <c r="AC882" t="s">
        <v>424</v>
      </c>
      <c r="AD882" s="5">
        <v>9.9999999999999998E-17</v>
      </c>
      <c r="AE882" t="s">
        <v>5</v>
      </c>
      <c r="AF882">
        <v>1</v>
      </c>
      <c r="AG882" t="s">
        <v>4</v>
      </c>
      <c r="AH882">
        <v>1E-8</v>
      </c>
    </row>
    <row r="883" spans="1:34" x14ac:dyDescent="0.25">
      <c r="A883" t="str">
        <f t="shared" si="13"/>
        <v>feynman_I_43_16_4426</v>
      </c>
      <c r="B883" t="s">
        <v>89</v>
      </c>
      <c r="C883" t="s">
        <v>143</v>
      </c>
      <c r="D883">
        <v>3600</v>
      </c>
      <c r="E883" t="s">
        <v>144</v>
      </c>
      <c r="F883">
        <v>1000000</v>
      </c>
      <c r="G883" t="s">
        <v>145</v>
      </c>
      <c r="H883">
        <v>4426</v>
      </c>
      <c r="I883" t="s">
        <v>146</v>
      </c>
      <c r="J883">
        <v>1E-3</v>
      </c>
      <c r="K883" t="s">
        <v>3</v>
      </c>
      <c r="L883">
        <v>1</v>
      </c>
      <c r="M883" t="s">
        <v>2</v>
      </c>
      <c r="N883">
        <v>0</v>
      </c>
      <c r="O883" t="s">
        <v>6</v>
      </c>
      <c r="P883">
        <v>7</v>
      </c>
      <c r="Q883" t="s">
        <v>0</v>
      </c>
      <c r="R883">
        <v>12.6</v>
      </c>
      <c r="S883" t="s">
        <v>141</v>
      </c>
      <c r="T883">
        <v>1</v>
      </c>
      <c r="U883" t="s">
        <v>142</v>
      </c>
      <c r="V883">
        <v>4</v>
      </c>
      <c r="W883" t="s">
        <v>140</v>
      </c>
      <c r="X883">
        <v>2582</v>
      </c>
      <c r="Y883" t="s">
        <v>1</v>
      </c>
      <c r="Z883" t="s">
        <v>2358</v>
      </c>
      <c r="AA883" t="s">
        <v>151</v>
      </c>
      <c r="AB883" s="12" t="s">
        <v>415</v>
      </c>
      <c r="AC883" t="s">
        <v>424</v>
      </c>
      <c r="AD883" s="5">
        <v>9.9999999999999998E-17</v>
      </c>
      <c r="AE883" t="s">
        <v>5</v>
      </c>
      <c r="AF883">
        <v>1</v>
      </c>
      <c r="AG883" t="s">
        <v>4</v>
      </c>
      <c r="AH883">
        <v>0</v>
      </c>
    </row>
    <row r="884" spans="1:34" x14ac:dyDescent="0.25">
      <c r="A884" t="str">
        <f t="shared" si="13"/>
        <v>strogatz_glider2_4426</v>
      </c>
      <c r="B884" t="s">
        <v>8</v>
      </c>
      <c r="C884" t="s">
        <v>143</v>
      </c>
      <c r="D884">
        <v>3600</v>
      </c>
      <c r="E884" t="s">
        <v>144</v>
      </c>
      <c r="F884">
        <v>1000000</v>
      </c>
      <c r="G884" t="s">
        <v>145</v>
      </c>
      <c r="H884">
        <v>4426</v>
      </c>
      <c r="I884" t="s">
        <v>146</v>
      </c>
      <c r="J884">
        <v>1E-3</v>
      </c>
      <c r="K884" t="s">
        <v>3</v>
      </c>
      <c r="L884">
        <v>1</v>
      </c>
      <c r="M884" t="s">
        <v>2</v>
      </c>
      <c r="N884">
        <v>0</v>
      </c>
      <c r="O884" t="s">
        <v>6</v>
      </c>
      <c r="P884">
        <v>9</v>
      </c>
      <c r="Q884" t="s">
        <v>0</v>
      </c>
      <c r="R884">
        <v>47.7</v>
      </c>
      <c r="S884" t="s">
        <v>141</v>
      </c>
      <c r="T884">
        <v>2</v>
      </c>
      <c r="U884" t="s">
        <v>142</v>
      </c>
      <c r="V884">
        <v>29</v>
      </c>
      <c r="W884" t="s">
        <v>140</v>
      </c>
      <c r="X884">
        <v>25130</v>
      </c>
      <c r="Y884" t="s">
        <v>1</v>
      </c>
      <c r="Z884" t="s">
        <v>2513</v>
      </c>
      <c r="AA884" t="s">
        <v>151</v>
      </c>
      <c r="AB884" s="12" t="s">
        <v>2313</v>
      </c>
      <c r="AC884" t="s">
        <v>424</v>
      </c>
      <c r="AD884" s="5">
        <v>9.9999999999999998E-17</v>
      </c>
      <c r="AE884" t="s">
        <v>5</v>
      </c>
      <c r="AF884">
        <v>1</v>
      </c>
      <c r="AG884" t="s">
        <v>4</v>
      </c>
      <c r="AH884">
        <v>0</v>
      </c>
    </row>
    <row r="885" spans="1:34" x14ac:dyDescent="0.25">
      <c r="A885" t="str">
        <f t="shared" si="13"/>
        <v>feynman_II_27_16_4426</v>
      </c>
      <c r="B885" t="s">
        <v>68</v>
      </c>
      <c r="C885" t="s">
        <v>143</v>
      </c>
      <c r="D885">
        <v>3600</v>
      </c>
      <c r="E885" t="s">
        <v>144</v>
      </c>
      <c r="F885">
        <v>1000000</v>
      </c>
      <c r="G885" t="s">
        <v>145</v>
      </c>
      <c r="H885">
        <v>4426</v>
      </c>
      <c r="I885" t="s">
        <v>146</v>
      </c>
      <c r="J885">
        <v>1E-3</v>
      </c>
      <c r="K885" t="s">
        <v>3</v>
      </c>
      <c r="L885">
        <v>1</v>
      </c>
      <c r="M885" t="s">
        <v>2</v>
      </c>
      <c r="N885">
        <v>0</v>
      </c>
      <c r="O885" t="s">
        <v>6</v>
      </c>
      <c r="P885">
        <v>6</v>
      </c>
      <c r="Q885" t="s">
        <v>0</v>
      </c>
      <c r="R885">
        <v>14.5</v>
      </c>
      <c r="S885" t="s">
        <v>141</v>
      </c>
      <c r="T885">
        <v>1</v>
      </c>
      <c r="U885" t="s">
        <v>142</v>
      </c>
      <c r="V885">
        <v>4</v>
      </c>
      <c r="W885" t="s">
        <v>140</v>
      </c>
      <c r="X885">
        <v>2608</v>
      </c>
      <c r="Y885" t="s">
        <v>1</v>
      </c>
      <c r="Z885" t="s">
        <v>2381</v>
      </c>
      <c r="AA885" t="s">
        <v>151</v>
      </c>
      <c r="AB885" s="12" t="s">
        <v>416</v>
      </c>
      <c r="AC885" t="s">
        <v>424</v>
      </c>
      <c r="AD885" s="5">
        <v>9.9999999999999998E-17</v>
      </c>
      <c r="AE885" t="s">
        <v>5</v>
      </c>
      <c r="AF885">
        <v>1</v>
      </c>
      <c r="AG885" t="s">
        <v>4</v>
      </c>
      <c r="AH885">
        <v>0</v>
      </c>
    </row>
    <row r="886" spans="1:34" x14ac:dyDescent="0.25">
      <c r="A886" t="str">
        <f t="shared" si="13"/>
        <v>feynman_I_41_16_4426</v>
      </c>
      <c r="B886" t="s">
        <v>114</v>
      </c>
      <c r="C886" t="s">
        <v>143</v>
      </c>
      <c r="D886">
        <v>3600</v>
      </c>
      <c r="E886" t="s">
        <v>144</v>
      </c>
      <c r="F886">
        <v>1000000</v>
      </c>
      <c r="G886" t="s">
        <v>145</v>
      </c>
      <c r="H886">
        <v>4426</v>
      </c>
      <c r="I886" t="s">
        <v>146</v>
      </c>
      <c r="J886">
        <v>1E-3</v>
      </c>
      <c r="K886" t="s">
        <v>3</v>
      </c>
      <c r="L886">
        <v>0.99997130000000001</v>
      </c>
      <c r="M886" t="s">
        <v>2</v>
      </c>
      <c r="N886">
        <v>1.59731E-2</v>
      </c>
      <c r="O886" t="s">
        <v>6</v>
      </c>
      <c r="P886">
        <v>18</v>
      </c>
      <c r="Q886" t="s">
        <v>0</v>
      </c>
      <c r="R886">
        <v>3602.6</v>
      </c>
      <c r="S886" t="s">
        <v>141</v>
      </c>
      <c r="T886">
        <v>6</v>
      </c>
      <c r="U886" t="s">
        <v>142</v>
      </c>
      <c r="V886">
        <v>300</v>
      </c>
      <c r="W886" t="s">
        <v>140</v>
      </c>
      <c r="X886">
        <v>570439</v>
      </c>
      <c r="Y886" t="s">
        <v>1</v>
      </c>
      <c r="Z886" t="s">
        <v>3087</v>
      </c>
      <c r="AA886" t="s">
        <v>151</v>
      </c>
      <c r="AB886" s="12" t="s">
        <v>3088</v>
      </c>
      <c r="AC886" t="s">
        <v>424</v>
      </c>
      <c r="AD886" s="5">
        <v>9.9999999999999998E-17</v>
      </c>
      <c r="AE886" t="s">
        <v>5</v>
      </c>
      <c r="AF886">
        <v>0.99997237000000005</v>
      </c>
      <c r="AG886" t="s">
        <v>4</v>
      </c>
      <c r="AH886">
        <v>1.5769350000000001E-2</v>
      </c>
    </row>
    <row r="887" spans="1:34" x14ac:dyDescent="0.25">
      <c r="A887" t="str">
        <f t="shared" si="13"/>
        <v>feynman_II_11_28_29910</v>
      </c>
      <c r="B887" t="s">
        <v>34</v>
      </c>
      <c r="C887" t="s">
        <v>143</v>
      </c>
      <c r="D887">
        <v>3600</v>
      </c>
      <c r="E887" t="s">
        <v>144</v>
      </c>
      <c r="F887">
        <v>1000000</v>
      </c>
      <c r="G887" t="s">
        <v>145</v>
      </c>
      <c r="H887">
        <v>29910</v>
      </c>
      <c r="I887" t="s">
        <v>146</v>
      </c>
      <c r="J887">
        <v>1E-3</v>
      </c>
      <c r="K887" t="s">
        <v>3</v>
      </c>
      <c r="L887">
        <v>0.99998819999999999</v>
      </c>
      <c r="M887" t="s">
        <v>2</v>
      </c>
      <c r="N887">
        <v>9.9979999999999991E-4</v>
      </c>
      <c r="O887" t="s">
        <v>6</v>
      </c>
      <c r="P887">
        <v>9</v>
      </c>
      <c r="Q887" t="s">
        <v>0</v>
      </c>
      <c r="R887">
        <v>3600.1</v>
      </c>
      <c r="S887" t="s">
        <v>141</v>
      </c>
      <c r="T887">
        <v>8</v>
      </c>
      <c r="U887" t="s">
        <v>142</v>
      </c>
      <c r="V887">
        <v>1104</v>
      </c>
      <c r="W887" t="s">
        <v>140</v>
      </c>
      <c r="X887">
        <v>734347</v>
      </c>
      <c r="Y887" t="s">
        <v>1</v>
      </c>
      <c r="Z887" t="s">
        <v>3089</v>
      </c>
      <c r="AA887" t="s">
        <v>151</v>
      </c>
      <c r="AB887" s="12" t="s">
        <v>3090</v>
      </c>
      <c r="AC887" t="s">
        <v>424</v>
      </c>
      <c r="AD887" s="5">
        <v>9.9999999999999998E-17</v>
      </c>
      <c r="AE887" t="s">
        <v>5</v>
      </c>
      <c r="AF887">
        <v>0.99998829</v>
      </c>
      <c r="AG887" t="s">
        <v>4</v>
      </c>
      <c r="AH887">
        <v>9.9419999999999999E-4</v>
      </c>
    </row>
    <row r="888" spans="1:34" x14ac:dyDescent="0.25">
      <c r="A888" t="str">
        <f t="shared" si="13"/>
        <v>feynman_I_29_4_4426</v>
      </c>
      <c r="B888" t="s">
        <v>27</v>
      </c>
      <c r="C888" t="s">
        <v>143</v>
      </c>
      <c r="D888">
        <v>3600</v>
      </c>
      <c r="E888" t="s">
        <v>144</v>
      </c>
      <c r="F888">
        <v>1000000</v>
      </c>
      <c r="G888" t="s">
        <v>145</v>
      </c>
      <c r="H888">
        <v>4426</v>
      </c>
      <c r="I888" t="s">
        <v>146</v>
      </c>
      <c r="J888">
        <v>1E-3</v>
      </c>
      <c r="K888" t="s">
        <v>3</v>
      </c>
      <c r="L888">
        <v>1</v>
      </c>
      <c r="M888" t="s">
        <v>2</v>
      </c>
      <c r="N888">
        <v>0</v>
      </c>
      <c r="O888" t="s">
        <v>6</v>
      </c>
      <c r="P888">
        <v>5</v>
      </c>
      <c r="Q888" t="s">
        <v>0</v>
      </c>
      <c r="R888">
        <v>4.0999999999999996</v>
      </c>
      <c r="S888" t="s">
        <v>141</v>
      </c>
      <c r="T888">
        <v>1</v>
      </c>
      <c r="U888" t="s">
        <v>142</v>
      </c>
      <c r="V888">
        <v>2</v>
      </c>
      <c r="W888" t="s">
        <v>140</v>
      </c>
      <c r="X888">
        <v>798</v>
      </c>
      <c r="Y888" t="s">
        <v>1</v>
      </c>
      <c r="Z888" t="s">
        <v>2339</v>
      </c>
      <c r="AA888" t="s">
        <v>151</v>
      </c>
      <c r="AB888" s="12" t="s">
        <v>406</v>
      </c>
      <c r="AC888" t="s">
        <v>424</v>
      </c>
      <c r="AD888" s="5">
        <v>9.9999999999999998E-17</v>
      </c>
      <c r="AE888" t="s">
        <v>5</v>
      </c>
      <c r="AF888">
        <v>1</v>
      </c>
      <c r="AG888" t="s">
        <v>4</v>
      </c>
      <c r="AH888">
        <v>0</v>
      </c>
    </row>
    <row r="889" spans="1:34" x14ac:dyDescent="0.25">
      <c r="A889" t="str">
        <f t="shared" si="13"/>
        <v>feynman_III_7_38_4426</v>
      </c>
      <c r="B889" t="s">
        <v>65</v>
      </c>
      <c r="C889" t="s">
        <v>143</v>
      </c>
      <c r="D889">
        <v>3600</v>
      </c>
      <c r="E889" t="s">
        <v>144</v>
      </c>
      <c r="F889">
        <v>1000000</v>
      </c>
      <c r="G889" t="s">
        <v>145</v>
      </c>
      <c r="H889">
        <v>4426</v>
      </c>
      <c r="I889" t="s">
        <v>146</v>
      </c>
      <c r="J889">
        <v>1E-3</v>
      </c>
      <c r="K889" t="s">
        <v>3</v>
      </c>
      <c r="L889">
        <v>1</v>
      </c>
      <c r="M889" t="s">
        <v>2</v>
      </c>
      <c r="N889">
        <v>0</v>
      </c>
      <c r="O889" t="s">
        <v>6</v>
      </c>
      <c r="P889">
        <v>7</v>
      </c>
      <c r="Q889" t="s">
        <v>0</v>
      </c>
      <c r="R889">
        <v>7.2</v>
      </c>
      <c r="S889" t="s">
        <v>141</v>
      </c>
      <c r="T889">
        <v>1</v>
      </c>
      <c r="U889" t="s">
        <v>142</v>
      </c>
      <c r="V889">
        <v>3</v>
      </c>
      <c r="W889" t="s">
        <v>140</v>
      </c>
      <c r="X889">
        <v>1543</v>
      </c>
      <c r="Y889" t="s">
        <v>1</v>
      </c>
      <c r="Z889" t="s">
        <v>2348</v>
      </c>
      <c r="AA889" t="s">
        <v>151</v>
      </c>
      <c r="AB889" s="12" t="s">
        <v>2349</v>
      </c>
      <c r="AC889" t="s">
        <v>424</v>
      </c>
      <c r="AD889" s="5">
        <v>9.9999999999999998E-17</v>
      </c>
      <c r="AE889" t="s">
        <v>5</v>
      </c>
      <c r="AF889">
        <v>1</v>
      </c>
      <c r="AG889" t="s">
        <v>4</v>
      </c>
      <c r="AH889">
        <v>2E-8</v>
      </c>
    </row>
    <row r="890" spans="1:34" x14ac:dyDescent="0.25">
      <c r="A890" t="str">
        <f t="shared" si="13"/>
        <v>feynman_I_18_14_4426</v>
      </c>
      <c r="B890" t="s">
        <v>100</v>
      </c>
      <c r="C890" t="s">
        <v>143</v>
      </c>
      <c r="D890">
        <v>3600</v>
      </c>
      <c r="E890" t="s">
        <v>144</v>
      </c>
      <c r="F890">
        <v>1000000</v>
      </c>
      <c r="G890" t="s">
        <v>145</v>
      </c>
      <c r="H890">
        <v>4426</v>
      </c>
      <c r="I890" t="s">
        <v>146</v>
      </c>
      <c r="J890">
        <v>1E-3</v>
      </c>
      <c r="K890" t="s">
        <v>3</v>
      </c>
      <c r="L890">
        <v>1</v>
      </c>
      <c r="M890" t="s">
        <v>2</v>
      </c>
      <c r="N890">
        <v>0</v>
      </c>
      <c r="O890" t="s">
        <v>6</v>
      </c>
      <c r="P890">
        <v>6</v>
      </c>
      <c r="Q890" t="s">
        <v>0</v>
      </c>
      <c r="R890">
        <v>16.7</v>
      </c>
      <c r="S890" t="s">
        <v>141</v>
      </c>
      <c r="T890">
        <v>1</v>
      </c>
      <c r="U890" t="s">
        <v>142</v>
      </c>
      <c r="V890">
        <v>5</v>
      </c>
      <c r="W890" t="s">
        <v>140</v>
      </c>
      <c r="X890">
        <v>3555</v>
      </c>
      <c r="Y890" t="s">
        <v>1</v>
      </c>
      <c r="Z890" t="s">
        <v>2357</v>
      </c>
      <c r="AA890" t="s">
        <v>151</v>
      </c>
      <c r="AB890" s="12" t="s">
        <v>414</v>
      </c>
      <c r="AC890" t="s">
        <v>424</v>
      </c>
      <c r="AD890" s="5">
        <v>9.9999999999999998E-17</v>
      </c>
      <c r="AE890" t="s">
        <v>5</v>
      </c>
      <c r="AF890">
        <v>1</v>
      </c>
      <c r="AG890" t="s">
        <v>4</v>
      </c>
      <c r="AH890">
        <v>0</v>
      </c>
    </row>
    <row r="891" spans="1:34" x14ac:dyDescent="0.25">
      <c r="A891" t="str">
        <f t="shared" si="13"/>
        <v>feynman_III_13_18_4426</v>
      </c>
      <c r="B891" t="s">
        <v>103</v>
      </c>
      <c r="C891" t="s">
        <v>143</v>
      </c>
      <c r="D891">
        <v>3600</v>
      </c>
      <c r="E891" t="s">
        <v>144</v>
      </c>
      <c r="F891">
        <v>1000000</v>
      </c>
      <c r="G891" t="s">
        <v>145</v>
      </c>
      <c r="H891">
        <v>4426</v>
      </c>
      <c r="I891" t="s">
        <v>146</v>
      </c>
      <c r="J891">
        <v>1E-3</v>
      </c>
      <c r="K891" t="s">
        <v>3</v>
      </c>
      <c r="L891">
        <v>1</v>
      </c>
      <c r="M891" t="s">
        <v>2</v>
      </c>
      <c r="N891">
        <v>2.9999999999999999E-7</v>
      </c>
      <c r="O891" t="s">
        <v>6</v>
      </c>
      <c r="P891">
        <v>10</v>
      </c>
      <c r="Q891" t="s">
        <v>0</v>
      </c>
      <c r="R891">
        <v>19.3</v>
      </c>
      <c r="S891" t="s">
        <v>141</v>
      </c>
      <c r="T891">
        <v>1</v>
      </c>
      <c r="U891" t="s">
        <v>142</v>
      </c>
      <c r="V891">
        <v>5</v>
      </c>
      <c r="W891" t="s">
        <v>140</v>
      </c>
      <c r="X891">
        <v>3876</v>
      </c>
      <c r="Y891" t="s">
        <v>1</v>
      </c>
      <c r="Z891" t="s">
        <v>2364</v>
      </c>
      <c r="AA891" t="s">
        <v>151</v>
      </c>
      <c r="AB891" s="12" t="s">
        <v>2365</v>
      </c>
      <c r="AC891" t="s">
        <v>424</v>
      </c>
      <c r="AD891" s="5">
        <v>9.9999999999999998E-17</v>
      </c>
      <c r="AE891" t="s">
        <v>5</v>
      </c>
      <c r="AF891">
        <v>1</v>
      </c>
      <c r="AG891" t="s">
        <v>4</v>
      </c>
      <c r="AH891">
        <v>2.4999999999999999E-7</v>
      </c>
    </row>
    <row r="892" spans="1:34" x14ac:dyDescent="0.25">
      <c r="A892" t="str">
        <f t="shared" si="13"/>
        <v>feynman_I_32_5_4426</v>
      </c>
      <c r="B892" t="s">
        <v>97</v>
      </c>
      <c r="C892" t="s">
        <v>143</v>
      </c>
      <c r="D892">
        <v>3600</v>
      </c>
      <c r="E892" t="s">
        <v>144</v>
      </c>
      <c r="F892">
        <v>1000000</v>
      </c>
      <c r="G892" t="s">
        <v>145</v>
      </c>
      <c r="H892">
        <v>4426</v>
      </c>
      <c r="I892" t="s">
        <v>146</v>
      </c>
      <c r="J892">
        <v>1E-3</v>
      </c>
      <c r="K892" t="s">
        <v>3</v>
      </c>
      <c r="L892">
        <v>1</v>
      </c>
      <c r="M892" t="s">
        <v>2</v>
      </c>
      <c r="N892">
        <v>0</v>
      </c>
      <c r="O892" t="s">
        <v>6</v>
      </c>
      <c r="P892">
        <v>14</v>
      </c>
      <c r="Q892" t="s">
        <v>0</v>
      </c>
      <c r="R892">
        <v>41.8</v>
      </c>
      <c r="S892" t="s">
        <v>141</v>
      </c>
      <c r="T892">
        <v>1</v>
      </c>
      <c r="U892" t="s">
        <v>142</v>
      </c>
      <c r="V892">
        <v>6</v>
      </c>
      <c r="W892" t="s">
        <v>140</v>
      </c>
      <c r="X892">
        <v>7162</v>
      </c>
      <c r="Y892" t="s">
        <v>1</v>
      </c>
      <c r="Z892" t="s">
        <v>2375</v>
      </c>
      <c r="AA892" t="s">
        <v>151</v>
      </c>
      <c r="AB892" s="12" t="s">
        <v>2376</v>
      </c>
      <c r="AC892" t="s">
        <v>424</v>
      </c>
      <c r="AD892" s="5">
        <v>9.9999999999999998E-17</v>
      </c>
      <c r="AE892" t="s">
        <v>5</v>
      </c>
      <c r="AF892">
        <v>1</v>
      </c>
      <c r="AG892" t="s">
        <v>4</v>
      </c>
      <c r="AH892">
        <v>2.9999999999999997E-8</v>
      </c>
    </row>
    <row r="893" spans="1:34" x14ac:dyDescent="0.25">
      <c r="A893" t="str">
        <f t="shared" si="13"/>
        <v>feynman_test_8_21962</v>
      </c>
      <c r="B893" t="s">
        <v>76</v>
      </c>
      <c r="C893" t="s">
        <v>143</v>
      </c>
      <c r="D893">
        <v>3600</v>
      </c>
      <c r="E893" t="s">
        <v>144</v>
      </c>
      <c r="F893">
        <v>1000000</v>
      </c>
      <c r="G893" t="s">
        <v>145</v>
      </c>
      <c r="H893">
        <v>21962</v>
      </c>
      <c r="I893" t="s">
        <v>146</v>
      </c>
      <c r="J893">
        <v>1E-3</v>
      </c>
      <c r="K893" t="s">
        <v>3</v>
      </c>
      <c r="L893">
        <v>0.9954731</v>
      </c>
      <c r="M893" t="s">
        <v>2</v>
      </c>
      <c r="N893">
        <v>3.0342899999999999E-2</v>
      </c>
      <c r="O893" t="s">
        <v>6</v>
      </c>
      <c r="P893">
        <v>31</v>
      </c>
      <c r="Q893" t="s">
        <v>0</v>
      </c>
      <c r="R893">
        <v>3601.9</v>
      </c>
      <c r="S893" t="s">
        <v>141</v>
      </c>
      <c r="T893">
        <v>14</v>
      </c>
      <c r="U893" t="s">
        <v>142</v>
      </c>
      <c r="V893">
        <v>246</v>
      </c>
      <c r="W893" t="s">
        <v>140</v>
      </c>
      <c r="X893">
        <v>535531</v>
      </c>
      <c r="Y893" t="s">
        <v>1</v>
      </c>
      <c r="Z893" t="s">
        <v>3091</v>
      </c>
      <c r="AA893" t="s">
        <v>151</v>
      </c>
      <c r="AB893" s="12" t="s">
        <v>3092</v>
      </c>
      <c r="AC893" t="s">
        <v>424</v>
      </c>
      <c r="AD893" s="5">
        <v>9.9999999999999998E-17</v>
      </c>
      <c r="AE893" t="s">
        <v>5</v>
      </c>
      <c r="AF893">
        <v>0.99533948000000005</v>
      </c>
      <c r="AG893" t="s">
        <v>4</v>
      </c>
      <c r="AH893">
        <v>3.046695E-2</v>
      </c>
    </row>
    <row r="894" spans="1:34" x14ac:dyDescent="0.25">
      <c r="A894" t="str">
        <f t="shared" si="13"/>
        <v>feynman_II_8_7_4426</v>
      </c>
      <c r="B894" t="s">
        <v>69</v>
      </c>
      <c r="C894" t="s">
        <v>143</v>
      </c>
      <c r="D894">
        <v>3600</v>
      </c>
      <c r="E894" t="s">
        <v>144</v>
      </c>
      <c r="F894">
        <v>1000000</v>
      </c>
      <c r="G894" t="s">
        <v>145</v>
      </c>
      <c r="H894">
        <v>4426</v>
      </c>
      <c r="I894" t="s">
        <v>146</v>
      </c>
      <c r="J894">
        <v>1E-3</v>
      </c>
      <c r="K894" t="s">
        <v>3</v>
      </c>
      <c r="L894">
        <v>1</v>
      </c>
      <c r="M894" t="s">
        <v>2</v>
      </c>
      <c r="N894">
        <v>0</v>
      </c>
      <c r="O894" t="s">
        <v>6</v>
      </c>
      <c r="P894">
        <v>11</v>
      </c>
      <c r="Q894" t="s">
        <v>0</v>
      </c>
      <c r="R894">
        <v>13.2</v>
      </c>
      <c r="S894" t="s">
        <v>141</v>
      </c>
      <c r="T894">
        <v>1</v>
      </c>
      <c r="U894" t="s">
        <v>142</v>
      </c>
      <c r="V894">
        <v>4</v>
      </c>
      <c r="W894" t="s">
        <v>140</v>
      </c>
      <c r="X894">
        <v>2643</v>
      </c>
      <c r="Y894" t="s">
        <v>1</v>
      </c>
      <c r="Z894" t="s">
        <v>2396</v>
      </c>
      <c r="AA894" t="s">
        <v>151</v>
      </c>
      <c r="AB894" s="12" t="s">
        <v>2397</v>
      </c>
      <c r="AC894" t="s">
        <v>424</v>
      </c>
      <c r="AD894" s="5">
        <v>9.9999999999999998E-17</v>
      </c>
      <c r="AE894" t="s">
        <v>5</v>
      </c>
      <c r="AF894">
        <v>1</v>
      </c>
      <c r="AG894" t="s">
        <v>4</v>
      </c>
      <c r="AH894">
        <v>1E-8</v>
      </c>
    </row>
    <row r="895" spans="1:34" x14ac:dyDescent="0.25">
      <c r="A895" t="str">
        <f t="shared" si="13"/>
        <v>strogatz_bacres2_4426</v>
      </c>
      <c r="B895" t="s">
        <v>11</v>
      </c>
      <c r="C895" t="s">
        <v>143</v>
      </c>
      <c r="D895">
        <v>3600</v>
      </c>
      <c r="E895" t="s">
        <v>144</v>
      </c>
      <c r="F895">
        <v>1000000</v>
      </c>
      <c r="G895" t="s">
        <v>145</v>
      </c>
      <c r="H895">
        <v>4426</v>
      </c>
      <c r="I895" t="s">
        <v>146</v>
      </c>
      <c r="J895">
        <v>1E-3</v>
      </c>
      <c r="K895" t="s">
        <v>3</v>
      </c>
      <c r="L895">
        <v>1</v>
      </c>
      <c r="M895" t="s">
        <v>2</v>
      </c>
      <c r="N895">
        <v>0</v>
      </c>
      <c r="O895" t="s">
        <v>6</v>
      </c>
      <c r="P895">
        <v>14</v>
      </c>
      <c r="Q895" t="s">
        <v>0</v>
      </c>
      <c r="R895">
        <v>26.6</v>
      </c>
      <c r="S895" t="s">
        <v>141</v>
      </c>
      <c r="T895">
        <v>2</v>
      </c>
      <c r="U895" t="s">
        <v>142</v>
      </c>
      <c r="V895">
        <v>22</v>
      </c>
      <c r="W895" t="s">
        <v>140</v>
      </c>
      <c r="X895">
        <v>16157</v>
      </c>
      <c r="Y895" t="s">
        <v>1</v>
      </c>
      <c r="Z895" t="s">
        <v>2398</v>
      </c>
      <c r="AA895" t="s">
        <v>151</v>
      </c>
      <c r="AB895" s="12" t="s">
        <v>3438</v>
      </c>
      <c r="AC895" t="s">
        <v>424</v>
      </c>
      <c r="AD895" s="5">
        <v>9.9999999999999998E-17</v>
      </c>
      <c r="AE895" t="s">
        <v>5</v>
      </c>
      <c r="AF895">
        <v>1</v>
      </c>
      <c r="AG895" t="s">
        <v>4</v>
      </c>
      <c r="AH895">
        <v>0</v>
      </c>
    </row>
    <row r="896" spans="1:34" x14ac:dyDescent="0.25">
      <c r="A896" t="str">
        <f t="shared" si="13"/>
        <v>feynman_I_15_3x_21962</v>
      </c>
      <c r="B896" t="s">
        <v>82</v>
      </c>
      <c r="C896" t="s">
        <v>143</v>
      </c>
      <c r="D896">
        <v>3600</v>
      </c>
      <c r="E896" t="s">
        <v>144</v>
      </c>
      <c r="F896">
        <v>1000000</v>
      </c>
      <c r="G896" t="s">
        <v>145</v>
      </c>
      <c r="H896">
        <v>21962</v>
      </c>
      <c r="I896" t="s">
        <v>146</v>
      </c>
      <c r="J896">
        <v>1E-3</v>
      </c>
      <c r="K896" t="s">
        <v>3</v>
      </c>
      <c r="L896">
        <v>0.99999859999999996</v>
      </c>
      <c r="M896" t="s">
        <v>2</v>
      </c>
      <c r="N896">
        <v>1.9201999999999999E-3</v>
      </c>
      <c r="O896" t="s">
        <v>6</v>
      </c>
      <c r="P896">
        <v>29</v>
      </c>
      <c r="Q896" t="s">
        <v>0</v>
      </c>
      <c r="R896">
        <v>3600.4</v>
      </c>
      <c r="S896" t="s">
        <v>141</v>
      </c>
      <c r="T896">
        <v>9</v>
      </c>
      <c r="U896" t="s">
        <v>142</v>
      </c>
      <c r="V896">
        <v>282</v>
      </c>
      <c r="W896" t="s">
        <v>140</v>
      </c>
      <c r="X896">
        <v>515840</v>
      </c>
      <c r="Y896" t="s">
        <v>1</v>
      </c>
      <c r="Z896" t="s">
        <v>3093</v>
      </c>
      <c r="AA896" t="s">
        <v>151</v>
      </c>
      <c r="AB896" s="12" t="s">
        <v>3094</v>
      </c>
      <c r="AC896" t="s">
        <v>424</v>
      </c>
      <c r="AD896" s="5">
        <v>9.9999999999999998E-17</v>
      </c>
      <c r="AE896" t="s">
        <v>5</v>
      </c>
      <c r="AF896">
        <v>0.99999839000000001</v>
      </c>
      <c r="AG896" t="s">
        <v>4</v>
      </c>
      <c r="AH896">
        <v>2.0538499999999999E-3</v>
      </c>
    </row>
    <row r="897" spans="1:34" x14ac:dyDescent="0.25">
      <c r="A897" t="str">
        <f t="shared" si="13"/>
        <v>feynman_test_17_21962</v>
      </c>
      <c r="B897" t="s">
        <v>134</v>
      </c>
      <c r="C897" t="s">
        <v>143</v>
      </c>
      <c r="D897">
        <v>3600</v>
      </c>
      <c r="E897" t="s">
        <v>144</v>
      </c>
      <c r="F897">
        <v>1000000</v>
      </c>
      <c r="G897" t="s">
        <v>145</v>
      </c>
      <c r="H897">
        <v>21962</v>
      </c>
      <c r="I897" t="s">
        <v>146</v>
      </c>
      <c r="J897">
        <v>1E-3</v>
      </c>
      <c r="K897" t="s">
        <v>3</v>
      </c>
      <c r="L897">
        <v>1</v>
      </c>
      <c r="M897" t="s">
        <v>2</v>
      </c>
      <c r="N897">
        <v>0</v>
      </c>
      <c r="O897" t="s">
        <v>6</v>
      </c>
      <c r="P897">
        <v>31</v>
      </c>
      <c r="Q897" t="s">
        <v>0</v>
      </c>
      <c r="R897">
        <v>191.5</v>
      </c>
      <c r="S897" t="s">
        <v>141</v>
      </c>
      <c r="T897">
        <v>1</v>
      </c>
      <c r="U897" t="s">
        <v>142</v>
      </c>
      <c r="V897">
        <v>13</v>
      </c>
      <c r="W897" t="s">
        <v>140</v>
      </c>
      <c r="X897">
        <v>27659</v>
      </c>
      <c r="Y897" t="s">
        <v>1</v>
      </c>
      <c r="Z897" t="s">
        <v>2669</v>
      </c>
      <c r="AA897" t="s">
        <v>151</v>
      </c>
      <c r="AB897" s="12" t="s">
        <v>2330</v>
      </c>
      <c r="AC897" t="s">
        <v>424</v>
      </c>
      <c r="AD897" s="5">
        <v>9.9999999999999998E-17</v>
      </c>
      <c r="AE897" t="s">
        <v>5</v>
      </c>
      <c r="AF897">
        <v>1</v>
      </c>
      <c r="AG897" t="s">
        <v>4</v>
      </c>
      <c r="AH897">
        <v>0</v>
      </c>
    </row>
    <row r="898" spans="1:34" x14ac:dyDescent="0.25">
      <c r="A898" t="str">
        <f t="shared" ref="A898:A961" si="14">B898&amp;"_"&amp;H898</f>
        <v>strogatz_shearflow1_29910</v>
      </c>
      <c r="B898" t="s">
        <v>12</v>
      </c>
      <c r="C898" t="s">
        <v>143</v>
      </c>
      <c r="D898">
        <v>3600</v>
      </c>
      <c r="E898" t="s">
        <v>144</v>
      </c>
      <c r="F898">
        <v>1000000</v>
      </c>
      <c r="G898" t="s">
        <v>145</v>
      </c>
      <c r="H898">
        <v>29910</v>
      </c>
      <c r="I898" t="s">
        <v>146</v>
      </c>
      <c r="J898">
        <v>1E-3</v>
      </c>
      <c r="K898" t="s">
        <v>3</v>
      </c>
      <c r="L898">
        <v>0.9832516</v>
      </c>
      <c r="M898" t="s">
        <v>2</v>
      </c>
      <c r="N898">
        <v>8.6075899999999997E-2</v>
      </c>
      <c r="O898" t="s">
        <v>6</v>
      </c>
      <c r="P898">
        <v>25</v>
      </c>
      <c r="Q898" t="s">
        <v>0</v>
      </c>
      <c r="R898">
        <v>2194</v>
      </c>
      <c r="S898" t="s">
        <v>141</v>
      </c>
      <c r="T898">
        <v>11</v>
      </c>
      <c r="U898" t="s">
        <v>142</v>
      </c>
      <c r="V898">
        <v>898</v>
      </c>
      <c r="W898" t="s">
        <v>140</v>
      </c>
      <c r="X898">
        <v>1000592</v>
      </c>
      <c r="Y898" t="s">
        <v>1</v>
      </c>
      <c r="Z898" t="s">
        <v>3095</v>
      </c>
      <c r="AA898" t="s">
        <v>151</v>
      </c>
      <c r="AB898" s="12" t="s">
        <v>3096</v>
      </c>
      <c r="AC898" t="s">
        <v>424</v>
      </c>
      <c r="AD898" s="5">
        <v>9.9999999999999998E-17</v>
      </c>
      <c r="AE898" t="s">
        <v>5</v>
      </c>
      <c r="AF898">
        <v>0.87907787999999998</v>
      </c>
      <c r="AG898" t="s">
        <v>4</v>
      </c>
      <c r="AH898">
        <v>0.11097854</v>
      </c>
    </row>
    <row r="899" spans="1:34" x14ac:dyDescent="0.25">
      <c r="A899" t="str">
        <f t="shared" si="14"/>
        <v>feynman_test_12_21962</v>
      </c>
      <c r="B899" t="s">
        <v>113</v>
      </c>
      <c r="C899" t="s">
        <v>143</v>
      </c>
      <c r="D899">
        <v>3600</v>
      </c>
      <c r="E899" t="s">
        <v>144</v>
      </c>
      <c r="F899">
        <v>1000000</v>
      </c>
      <c r="G899" t="s">
        <v>145</v>
      </c>
      <c r="H899">
        <v>21962</v>
      </c>
      <c r="I899" t="s">
        <v>146</v>
      </c>
      <c r="J899">
        <v>1E-3</v>
      </c>
      <c r="K899" t="s">
        <v>3</v>
      </c>
      <c r="L899">
        <v>0.99999830000000001</v>
      </c>
      <c r="M899" t="s">
        <v>2</v>
      </c>
      <c r="N899">
        <v>1.8785E-2</v>
      </c>
      <c r="O899" t="s">
        <v>6</v>
      </c>
      <c r="P899">
        <v>7</v>
      </c>
      <c r="Q899" t="s">
        <v>0</v>
      </c>
      <c r="R899">
        <v>3600.8</v>
      </c>
      <c r="S899" t="s">
        <v>141</v>
      </c>
      <c r="T899">
        <v>3</v>
      </c>
      <c r="U899" t="s">
        <v>142</v>
      </c>
      <c r="V899">
        <v>469</v>
      </c>
      <c r="W899" t="s">
        <v>140</v>
      </c>
      <c r="X899">
        <v>616462</v>
      </c>
      <c r="Y899" t="s">
        <v>1</v>
      </c>
      <c r="Z899" t="s">
        <v>164</v>
      </c>
      <c r="AA899" t="s">
        <v>151</v>
      </c>
      <c r="AB899" s="12" t="s">
        <v>417</v>
      </c>
      <c r="AC899" t="s">
        <v>424</v>
      </c>
      <c r="AD899" s="5">
        <v>9.9999999999999998E-17</v>
      </c>
      <c r="AE899" t="s">
        <v>5</v>
      </c>
      <c r="AF899">
        <v>0.99999830999999995</v>
      </c>
      <c r="AG899" t="s">
        <v>4</v>
      </c>
      <c r="AH899">
        <v>1.860995E-2</v>
      </c>
    </row>
    <row r="900" spans="1:34" x14ac:dyDescent="0.25">
      <c r="A900" t="str">
        <f t="shared" si="14"/>
        <v>feynman_III_4_33_4426</v>
      </c>
      <c r="B900" t="s">
        <v>85</v>
      </c>
      <c r="C900" t="s">
        <v>143</v>
      </c>
      <c r="D900">
        <v>3600</v>
      </c>
      <c r="E900" t="s">
        <v>144</v>
      </c>
      <c r="F900">
        <v>1000000</v>
      </c>
      <c r="G900" t="s">
        <v>145</v>
      </c>
      <c r="H900">
        <v>4426</v>
      </c>
      <c r="I900" t="s">
        <v>146</v>
      </c>
      <c r="J900">
        <v>1E-3</v>
      </c>
      <c r="K900" t="s">
        <v>3</v>
      </c>
      <c r="L900">
        <v>0.99995769999999995</v>
      </c>
      <c r="M900" t="s">
        <v>2</v>
      </c>
      <c r="N900">
        <v>3.3098299999999997E-2</v>
      </c>
      <c r="O900" t="s">
        <v>6</v>
      </c>
      <c r="P900">
        <v>10</v>
      </c>
      <c r="Q900" t="s">
        <v>0</v>
      </c>
      <c r="R900">
        <v>3600.2</v>
      </c>
      <c r="S900" t="s">
        <v>141</v>
      </c>
      <c r="T900">
        <v>3</v>
      </c>
      <c r="U900" t="s">
        <v>142</v>
      </c>
      <c r="V900">
        <v>774</v>
      </c>
      <c r="W900" t="s">
        <v>140</v>
      </c>
      <c r="X900">
        <v>691700</v>
      </c>
      <c r="Y900" t="s">
        <v>1</v>
      </c>
      <c r="Z900" t="s">
        <v>3097</v>
      </c>
      <c r="AA900" t="s">
        <v>151</v>
      </c>
      <c r="AB900" s="12" t="s">
        <v>3471</v>
      </c>
      <c r="AC900" t="s">
        <v>424</v>
      </c>
      <c r="AD900" s="5">
        <v>9.9999999999999998E-17</v>
      </c>
      <c r="AE900" t="s">
        <v>5</v>
      </c>
      <c r="AF900">
        <v>0.99995723999999997</v>
      </c>
      <c r="AG900" t="s">
        <v>4</v>
      </c>
      <c r="AH900">
        <v>3.3135489999999997E-2</v>
      </c>
    </row>
    <row r="901" spans="1:34" x14ac:dyDescent="0.25">
      <c r="A901" t="str">
        <f t="shared" si="14"/>
        <v>strogatz_glider1_21962</v>
      </c>
      <c r="B901" t="s">
        <v>14</v>
      </c>
      <c r="C901" t="s">
        <v>143</v>
      </c>
      <c r="D901">
        <v>3600</v>
      </c>
      <c r="E901" t="s">
        <v>144</v>
      </c>
      <c r="F901">
        <v>1000000</v>
      </c>
      <c r="G901" t="s">
        <v>145</v>
      </c>
      <c r="H901">
        <v>21962</v>
      </c>
      <c r="I901" t="s">
        <v>146</v>
      </c>
      <c r="J901">
        <v>1E-3</v>
      </c>
      <c r="K901" t="s">
        <v>3</v>
      </c>
      <c r="L901">
        <v>1</v>
      </c>
      <c r="M901" t="s">
        <v>2</v>
      </c>
      <c r="N901">
        <v>0</v>
      </c>
      <c r="O901" t="s">
        <v>6</v>
      </c>
      <c r="P901">
        <v>10</v>
      </c>
      <c r="Q901" t="s">
        <v>0</v>
      </c>
      <c r="R901">
        <v>3.4</v>
      </c>
      <c r="S901" t="s">
        <v>141</v>
      </c>
      <c r="T901">
        <v>1</v>
      </c>
      <c r="U901" t="s">
        <v>142</v>
      </c>
      <c r="V901">
        <v>5</v>
      </c>
      <c r="W901" t="s">
        <v>140</v>
      </c>
      <c r="X901">
        <v>2337</v>
      </c>
      <c r="Y901" t="s">
        <v>1</v>
      </c>
      <c r="Z901" t="s">
        <v>2338</v>
      </c>
      <c r="AA901" t="s">
        <v>151</v>
      </c>
      <c r="AB901" s="12" t="s">
        <v>2289</v>
      </c>
      <c r="AC901" t="s">
        <v>424</v>
      </c>
      <c r="AD901" s="5">
        <v>9.9999999999999998E-17</v>
      </c>
      <c r="AE901" t="s">
        <v>5</v>
      </c>
      <c r="AF901">
        <v>1</v>
      </c>
      <c r="AG901" t="s">
        <v>4</v>
      </c>
      <c r="AH901">
        <v>0</v>
      </c>
    </row>
    <row r="902" spans="1:34" x14ac:dyDescent="0.25">
      <c r="A902" t="str">
        <f t="shared" si="14"/>
        <v>feynman_I_14_3_21962</v>
      </c>
      <c r="B902" t="s">
        <v>62</v>
      </c>
      <c r="C902" t="s">
        <v>143</v>
      </c>
      <c r="D902">
        <v>3600</v>
      </c>
      <c r="E902" t="s">
        <v>144</v>
      </c>
      <c r="F902">
        <v>1000000</v>
      </c>
      <c r="G902" t="s">
        <v>145</v>
      </c>
      <c r="H902">
        <v>21962</v>
      </c>
      <c r="I902" t="s">
        <v>146</v>
      </c>
      <c r="J902">
        <v>1E-3</v>
      </c>
      <c r="K902" t="s">
        <v>3</v>
      </c>
      <c r="L902">
        <v>1</v>
      </c>
      <c r="M902" t="s">
        <v>2</v>
      </c>
      <c r="N902">
        <v>0</v>
      </c>
      <c r="O902" t="s">
        <v>6</v>
      </c>
      <c r="P902">
        <v>4</v>
      </c>
      <c r="Q902" t="s">
        <v>0</v>
      </c>
      <c r="R902">
        <v>5.8</v>
      </c>
      <c r="S902" t="s">
        <v>141</v>
      </c>
      <c r="T902">
        <v>1</v>
      </c>
      <c r="U902" t="s">
        <v>142</v>
      </c>
      <c r="V902">
        <v>3</v>
      </c>
      <c r="W902" t="s">
        <v>140</v>
      </c>
      <c r="X902">
        <v>1133</v>
      </c>
      <c r="Y902" t="s">
        <v>1</v>
      </c>
      <c r="Z902" t="s">
        <v>2341</v>
      </c>
      <c r="AA902" t="s">
        <v>151</v>
      </c>
      <c r="AB902" s="12" t="s">
        <v>409</v>
      </c>
      <c r="AC902" t="s">
        <v>424</v>
      </c>
      <c r="AD902" s="5">
        <v>9.9999999999999998E-17</v>
      </c>
      <c r="AE902" t="s">
        <v>5</v>
      </c>
      <c r="AF902">
        <v>1</v>
      </c>
      <c r="AG902" t="s">
        <v>4</v>
      </c>
      <c r="AH902">
        <v>0</v>
      </c>
    </row>
    <row r="903" spans="1:34" x14ac:dyDescent="0.25">
      <c r="A903" t="str">
        <f t="shared" si="14"/>
        <v>feynman_test_19_4426</v>
      </c>
      <c r="B903" t="s">
        <v>128</v>
      </c>
      <c r="C903" t="s">
        <v>143</v>
      </c>
      <c r="D903">
        <v>3600</v>
      </c>
      <c r="E903" t="s">
        <v>144</v>
      </c>
      <c r="F903">
        <v>1000000</v>
      </c>
      <c r="G903" t="s">
        <v>145</v>
      </c>
      <c r="H903">
        <v>4426</v>
      </c>
      <c r="I903" t="s">
        <v>146</v>
      </c>
      <c r="J903">
        <v>1E-3</v>
      </c>
      <c r="K903" t="s">
        <v>3</v>
      </c>
      <c r="L903">
        <v>1</v>
      </c>
      <c r="M903" t="s">
        <v>2</v>
      </c>
      <c r="N903">
        <v>8.9999999999999996E-7</v>
      </c>
      <c r="O903" t="s">
        <v>6</v>
      </c>
      <c r="P903">
        <v>31</v>
      </c>
      <c r="Q903" t="s">
        <v>0</v>
      </c>
      <c r="R903">
        <v>1607.3</v>
      </c>
      <c r="S903" t="s">
        <v>141</v>
      </c>
      <c r="T903">
        <v>3</v>
      </c>
      <c r="U903" t="s">
        <v>142</v>
      </c>
      <c r="V903">
        <v>36</v>
      </c>
      <c r="W903" t="s">
        <v>140</v>
      </c>
      <c r="X903">
        <v>177243</v>
      </c>
      <c r="Y903" t="s">
        <v>1</v>
      </c>
      <c r="Z903" t="s">
        <v>2388</v>
      </c>
      <c r="AA903" t="s">
        <v>151</v>
      </c>
      <c r="AB903" s="12" t="s">
        <v>2389</v>
      </c>
      <c r="AC903" t="s">
        <v>424</v>
      </c>
      <c r="AD903" s="5">
        <v>9.9999999999999998E-17</v>
      </c>
      <c r="AE903" t="s">
        <v>5</v>
      </c>
      <c r="AF903">
        <v>1</v>
      </c>
      <c r="AG903" t="s">
        <v>4</v>
      </c>
      <c r="AH903">
        <v>8.9999999999999996E-7</v>
      </c>
    </row>
    <row r="904" spans="1:34" x14ac:dyDescent="0.25">
      <c r="A904" t="str">
        <f t="shared" si="14"/>
        <v>feynman_I_47_23_21962</v>
      </c>
      <c r="B904" t="s">
        <v>43</v>
      </c>
      <c r="C904" t="s">
        <v>143</v>
      </c>
      <c r="D904">
        <v>3600</v>
      </c>
      <c r="E904" t="s">
        <v>144</v>
      </c>
      <c r="F904">
        <v>1000000</v>
      </c>
      <c r="G904" t="s">
        <v>145</v>
      </c>
      <c r="H904">
        <v>21962</v>
      </c>
      <c r="I904" t="s">
        <v>146</v>
      </c>
      <c r="J904">
        <v>1E-3</v>
      </c>
      <c r="K904" t="s">
        <v>3</v>
      </c>
      <c r="L904">
        <v>1</v>
      </c>
      <c r="M904" t="s">
        <v>2</v>
      </c>
      <c r="N904">
        <v>0</v>
      </c>
      <c r="O904" t="s">
        <v>6</v>
      </c>
      <c r="P904">
        <v>8</v>
      </c>
      <c r="Q904" t="s">
        <v>0</v>
      </c>
      <c r="R904">
        <v>12</v>
      </c>
      <c r="S904" t="s">
        <v>141</v>
      </c>
      <c r="T904">
        <v>1</v>
      </c>
      <c r="U904" t="s">
        <v>142</v>
      </c>
      <c r="V904">
        <v>4</v>
      </c>
      <c r="W904" t="s">
        <v>140</v>
      </c>
      <c r="X904">
        <v>2421</v>
      </c>
      <c r="Y904" t="s">
        <v>1</v>
      </c>
      <c r="Z904" t="s">
        <v>2356</v>
      </c>
      <c r="AA904" t="s">
        <v>151</v>
      </c>
      <c r="AB904" s="12" t="s">
        <v>411</v>
      </c>
      <c r="AC904" t="s">
        <v>424</v>
      </c>
      <c r="AD904" s="5">
        <v>9.9999999999999998E-17</v>
      </c>
      <c r="AE904" t="s">
        <v>5</v>
      </c>
      <c r="AF904">
        <v>1</v>
      </c>
      <c r="AG904" t="s">
        <v>4</v>
      </c>
      <c r="AH904">
        <v>0</v>
      </c>
    </row>
    <row r="905" spans="1:34" x14ac:dyDescent="0.25">
      <c r="A905" t="str">
        <f t="shared" si="14"/>
        <v>feynman_I_39_11_21962</v>
      </c>
      <c r="B905" t="s">
        <v>42</v>
      </c>
      <c r="C905" t="s">
        <v>143</v>
      </c>
      <c r="D905">
        <v>3600</v>
      </c>
      <c r="E905" t="s">
        <v>144</v>
      </c>
      <c r="F905">
        <v>1000000</v>
      </c>
      <c r="G905" t="s">
        <v>145</v>
      </c>
      <c r="H905">
        <v>21962</v>
      </c>
      <c r="I905" t="s">
        <v>146</v>
      </c>
      <c r="J905">
        <v>1E-3</v>
      </c>
      <c r="K905" t="s">
        <v>3</v>
      </c>
      <c r="L905">
        <v>1</v>
      </c>
      <c r="M905" t="s">
        <v>2</v>
      </c>
      <c r="N905">
        <v>0</v>
      </c>
      <c r="O905" t="s">
        <v>6</v>
      </c>
      <c r="P905">
        <v>11</v>
      </c>
      <c r="Q905" t="s">
        <v>0</v>
      </c>
      <c r="R905">
        <v>11.8</v>
      </c>
      <c r="S905" t="s">
        <v>141</v>
      </c>
      <c r="T905">
        <v>1</v>
      </c>
      <c r="U905" t="s">
        <v>142</v>
      </c>
      <c r="V905">
        <v>4</v>
      </c>
      <c r="W905" t="s">
        <v>140</v>
      </c>
      <c r="X905">
        <v>2387</v>
      </c>
      <c r="Y905" t="s">
        <v>1</v>
      </c>
      <c r="Z905" t="s">
        <v>403</v>
      </c>
      <c r="AA905" t="s">
        <v>151</v>
      </c>
      <c r="AB905" s="12" t="s">
        <v>3435</v>
      </c>
      <c r="AC905" t="s">
        <v>424</v>
      </c>
      <c r="AD905" s="5">
        <v>9.9999999999999998E-17</v>
      </c>
      <c r="AE905" t="s">
        <v>5</v>
      </c>
      <c r="AF905">
        <v>1</v>
      </c>
      <c r="AG905" t="s">
        <v>4</v>
      </c>
      <c r="AH905">
        <v>0</v>
      </c>
    </row>
    <row r="906" spans="1:34" x14ac:dyDescent="0.25">
      <c r="A906" t="str">
        <f t="shared" si="14"/>
        <v>feynman_I_12_2_4426</v>
      </c>
      <c r="B906" t="s">
        <v>99</v>
      </c>
      <c r="C906" t="s">
        <v>143</v>
      </c>
      <c r="D906">
        <v>3600</v>
      </c>
      <c r="E906" t="s">
        <v>144</v>
      </c>
      <c r="F906">
        <v>1000000</v>
      </c>
      <c r="G906" t="s">
        <v>145</v>
      </c>
      <c r="H906">
        <v>4426</v>
      </c>
      <c r="I906" t="s">
        <v>146</v>
      </c>
      <c r="J906">
        <v>1E-3</v>
      </c>
      <c r="K906" t="s">
        <v>3</v>
      </c>
      <c r="L906">
        <v>1</v>
      </c>
      <c r="M906" t="s">
        <v>2</v>
      </c>
      <c r="N906">
        <v>0</v>
      </c>
      <c r="O906" t="s">
        <v>6</v>
      </c>
      <c r="P906">
        <v>10</v>
      </c>
      <c r="Q906" t="s">
        <v>0</v>
      </c>
      <c r="R906">
        <v>28.7</v>
      </c>
      <c r="S906" t="s">
        <v>141</v>
      </c>
      <c r="T906">
        <v>1</v>
      </c>
      <c r="U906" t="s">
        <v>142</v>
      </c>
      <c r="V906">
        <v>5</v>
      </c>
      <c r="W906" t="s">
        <v>140</v>
      </c>
      <c r="X906">
        <v>5317</v>
      </c>
      <c r="Y906" t="s">
        <v>1</v>
      </c>
      <c r="Z906" t="s">
        <v>2390</v>
      </c>
      <c r="AA906" t="s">
        <v>151</v>
      </c>
      <c r="AB906" s="12" t="s">
        <v>2391</v>
      </c>
      <c r="AC906" t="s">
        <v>424</v>
      </c>
      <c r="AD906" s="5">
        <v>9.9999999999999998E-17</v>
      </c>
      <c r="AE906" t="s">
        <v>5</v>
      </c>
      <c r="AF906">
        <v>1</v>
      </c>
      <c r="AG906" t="s">
        <v>4</v>
      </c>
      <c r="AH906">
        <v>0</v>
      </c>
    </row>
    <row r="907" spans="1:34" x14ac:dyDescent="0.25">
      <c r="A907" t="str">
        <f t="shared" si="14"/>
        <v>feynman_I_11_19_21962</v>
      </c>
      <c r="B907" t="s">
        <v>127</v>
      </c>
      <c r="C907" t="s">
        <v>143</v>
      </c>
      <c r="D907">
        <v>3600</v>
      </c>
      <c r="E907" t="s">
        <v>144</v>
      </c>
      <c r="F907">
        <v>1000000</v>
      </c>
      <c r="G907" t="s">
        <v>145</v>
      </c>
      <c r="H907">
        <v>21962</v>
      </c>
      <c r="I907" t="s">
        <v>146</v>
      </c>
      <c r="J907">
        <v>1E-3</v>
      </c>
      <c r="K907" t="s">
        <v>3</v>
      </c>
      <c r="L907">
        <v>1</v>
      </c>
      <c r="M907" t="s">
        <v>2</v>
      </c>
      <c r="N907">
        <v>0</v>
      </c>
      <c r="O907" t="s">
        <v>6</v>
      </c>
      <c r="P907">
        <v>10</v>
      </c>
      <c r="Q907" t="s">
        <v>0</v>
      </c>
      <c r="R907">
        <v>33.200000000000003</v>
      </c>
      <c r="S907" t="s">
        <v>141</v>
      </c>
      <c r="T907">
        <v>1</v>
      </c>
      <c r="U907" t="s">
        <v>142</v>
      </c>
      <c r="V907">
        <v>6</v>
      </c>
      <c r="W907" t="s">
        <v>140</v>
      </c>
      <c r="X907">
        <v>5756</v>
      </c>
      <c r="Y907" t="s">
        <v>1</v>
      </c>
      <c r="Z907" t="s">
        <v>2371</v>
      </c>
      <c r="AA907" t="s">
        <v>151</v>
      </c>
      <c r="AB907" s="12" t="s">
        <v>2293</v>
      </c>
      <c r="AC907" t="s">
        <v>424</v>
      </c>
      <c r="AD907" s="5">
        <v>9.9999999999999998E-17</v>
      </c>
      <c r="AE907" t="s">
        <v>5</v>
      </c>
      <c r="AF907">
        <v>1</v>
      </c>
      <c r="AG907" t="s">
        <v>4</v>
      </c>
      <c r="AH907">
        <v>0</v>
      </c>
    </row>
    <row r="908" spans="1:34" x14ac:dyDescent="0.25">
      <c r="A908" t="str">
        <f t="shared" si="14"/>
        <v>strogatz_lv2_21962</v>
      </c>
      <c r="B908" t="s">
        <v>16</v>
      </c>
      <c r="C908" t="s">
        <v>143</v>
      </c>
      <c r="D908">
        <v>3600</v>
      </c>
      <c r="E908" t="s">
        <v>144</v>
      </c>
      <c r="F908">
        <v>1000000</v>
      </c>
      <c r="G908" t="s">
        <v>145</v>
      </c>
      <c r="H908">
        <v>21962</v>
      </c>
      <c r="I908" t="s">
        <v>146</v>
      </c>
      <c r="J908">
        <v>1E-3</v>
      </c>
      <c r="K908" t="s">
        <v>3</v>
      </c>
      <c r="L908">
        <v>1</v>
      </c>
      <c r="M908" t="s">
        <v>2</v>
      </c>
      <c r="N908">
        <v>0</v>
      </c>
      <c r="O908" t="s">
        <v>6</v>
      </c>
      <c r="P908">
        <v>13</v>
      </c>
      <c r="Q908" t="s">
        <v>0</v>
      </c>
      <c r="R908">
        <v>20.399999999999999</v>
      </c>
      <c r="S908" t="s">
        <v>141</v>
      </c>
      <c r="T908">
        <v>1</v>
      </c>
      <c r="U908" t="s">
        <v>142</v>
      </c>
      <c r="V908">
        <v>9</v>
      </c>
      <c r="W908" t="s">
        <v>140</v>
      </c>
      <c r="X908">
        <v>9473</v>
      </c>
      <c r="Y908" t="s">
        <v>1</v>
      </c>
      <c r="Z908" t="s">
        <v>2372</v>
      </c>
      <c r="AA908" t="s">
        <v>151</v>
      </c>
      <c r="AB908" s="12" t="s">
        <v>2294</v>
      </c>
      <c r="AC908" t="s">
        <v>424</v>
      </c>
      <c r="AD908" s="5">
        <v>9.9999999999999998E-17</v>
      </c>
      <c r="AE908" t="s">
        <v>5</v>
      </c>
      <c r="AF908">
        <v>1</v>
      </c>
      <c r="AG908" t="s">
        <v>4</v>
      </c>
      <c r="AH908">
        <v>0</v>
      </c>
    </row>
    <row r="909" spans="1:34" x14ac:dyDescent="0.25">
      <c r="A909" t="str">
        <f t="shared" si="14"/>
        <v>feynman_I_13_12_21962</v>
      </c>
      <c r="B909" t="s">
        <v>117</v>
      </c>
      <c r="C909" t="s">
        <v>143</v>
      </c>
      <c r="D909">
        <v>3600</v>
      </c>
      <c r="E909" t="s">
        <v>144</v>
      </c>
      <c r="F909">
        <v>1000000</v>
      </c>
      <c r="G909" t="s">
        <v>145</v>
      </c>
      <c r="H909">
        <v>21962</v>
      </c>
      <c r="I909" t="s">
        <v>146</v>
      </c>
      <c r="J909">
        <v>1E-3</v>
      </c>
      <c r="K909" t="s">
        <v>3</v>
      </c>
      <c r="L909">
        <v>1</v>
      </c>
      <c r="M909" t="s">
        <v>2</v>
      </c>
      <c r="N909">
        <v>0</v>
      </c>
      <c r="O909" t="s">
        <v>6</v>
      </c>
      <c r="P909">
        <v>15</v>
      </c>
      <c r="Q909" t="s">
        <v>0</v>
      </c>
      <c r="R909">
        <v>926.2</v>
      </c>
      <c r="S909" t="s">
        <v>141</v>
      </c>
      <c r="T909">
        <v>5</v>
      </c>
      <c r="U909" t="s">
        <v>142</v>
      </c>
      <c r="V909">
        <v>40</v>
      </c>
      <c r="W909" t="s">
        <v>140</v>
      </c>
      <c r="X909">
        <v>121124</v>
      </c>
      <c r="Y909" t="s">
        <v>1</v>
      </c>
      <c r="Z909" t="s">
        <v>2836</v>
      </c>
      <c r="AA909" t="s">
        <v>151</v>
      </c>
      <c r="AB909" s="12" t="s">
        <v>2323</v>
      </c>
      <c r="AC909" t="s">
        <v>424</v>
      </c>
      <c r="AD909" s="5">
        <v>9.9999999999999998E-17</v>
      </c>
      <c r="AE909" t="s">
        <v>5</v>
      </c>
      <c r="AF909">
        <v>1</v>
      </c>
      <c r="AG909" t="s">
        <v>4</v>
      </c>
      <c r="AH909">
        <v>0</v>
      </c>
    </row>
    <row r="910" spans="1:34" x14ac:dyDescent="0.25">
      <c r="A910" t="str">
        <f t="shared" si="14"/>
        <v>strogatz_vdp2_14423</v>
      </c>
      <c r="B910" t="s">
        <v>7</v>
      </c>
      <c r="C910" t="s">
        <v>143</v>
      </c>
      <c r="D910">
        <v>3600</v>
      </c>
      <c r="E910" t="s">
        <v>144</v>
      </c>
      <c r="F910">
        <v>1000000</v>
      </c>
      <c r="G910" t="s">
        <v>145</v>
      </c>
      <c r="H910">
        <v>14423</v>
      </c>
      <c r="I910" t="s">
        <v>146</v>
      </c>
      <c r="J910">
        <v>1E-3</v>
      </c>
      <c r="K910" t="s">
        <v>3</v>
      </c>
      <c r="L910">
        <v>1</v>
      </c>
      <c r="M910" t="s">
        <v>2</v>
      </c>
      <c r="N910">
        <v>0</v>
      </c>
      <c r="O910" t="s">
        <v>6</v>
      </c>
      <c r="P910">
        <v>3</v>
      </c>
      <c r="Q910" t="s">
        <v>0</v>
      </c>
      <c r="R910">
        <v>0.6</v>
      </c>
      <c r="S910" t="s">
        <v>141</v>
      </c>
      <c r="T910">
        <v>1</v>
      </c>
      <c r="U910" t="s">
        <v>142</v>
      </c>
      <c r="V910">
        <v>2</v>
      </c>
      <c r="W910" t="s">
        <v>140</v>
      </c>
      <c r="X910">
        <v>451</v>
      </c>
      <c r="Y910" t="s">
        <v>1</v>
      </c>
      <c r="Z910" t="s">
        <v>150</v>
      </c>
      <c r="AA910" t="s">
        <v>151</v>
      </c>
      <c r="AB910" s="12" t="s">
        <v>3431</v>
      </c>
      <c r="AC910" t="s">
        <v>424</v>
      </c>
      <c r="AD910" s="5">
        <v>9.9999999999999998E-17</v>
      </c>
      <c r="AE910" t="s">
        <v>5</v>
      </c>
      <c r="AF910">
        <v>1</v>
      </c>
      <c r="AG910" t="s">
        <v>4</v>
      </c>
      <c r="AH910">
        <v>0</v>
      </c>
    </row>
    <row r="911" spans="1:34" x14ac:dyDescent="0.25">
      <c r="A911" t="str">
        <f t="shared" si="14"/>
        <v>feynman_I_14_4_14423</v>
      </c>
      <c r="B911" t="s">
        <v>30</v>
      </c>
      <c r="C911" t="s">
        <v>143</v>
      </c>
      <c r="D911">
        <v>3600</v>
      </c>
      <c r="E911" t="s">
        <v>144</v>
      </c>
      <c r="F911">
        <v>1000000</v>
      </c>
      <c r="G911" t="s">
        <v>145</v>
      </c>
      <c r="H911">
        <v>14423</v>
      </c>
      <c r="I911" t="s">
        <v>146</v>
      </c>
      <c r="J911">
        <v>1E-3</v>
      </c>
      <c r="K911" t="s">
        <v>3</v>
      </c>
      <c r="L911">
        <v>1</v>
      </c>
      <c r="M911" t="s">
        <v>2</v>
      </c>
      <c r="N911">
        <v>0</v>
      </c>
      <c r="O911" t="s">
        <v>6</v>
      </c>
      <c r="P911">
        <v>6</v>
      </c>
      <c r="Q911" t="s">
        <v>0</v>
      </c>
      <c r="R911">
        <v>6.9</v>
      </c>
      <c r="S911" t="s">
        <v>141</v>
      </c>
      <c r="T911">
        <v>1</v>
      </c>
      <c r="U911" t="s">
        <v>142</v>
      </c>
      <c r="V911">
        <v>3</v>
      </c>
      <c r="W911" t="s">
        <v>140</v>
      </c>
      <c r="X911">
        <v>1352</v>
      </c>
      <c r="Y911" t="s">
        <v>1</v>
      </c>
      <c r="Z911" t="s">
        <v>154</v>
      </c>
      <c r="AA911" t="s">
        <v>151</v>
      </c>
      <c r="AB911" s="12" t="s">
        <v>407</v>
      </c>
      <c r="AC911" t="s">
        <v>424</v>
      </c>
      <c r="AD911" s="5">
        <v>9.9999999999999998E-17</v>
      </c>
      <c r="AE911" t="s">
        <v>5</v>
      </c>
      <c r="AF911">
        <v>1</v>
      </c>
      <c r="AG911" t="s">
        <v>4</v>
      </c>
      <c r="AH911">
        <v>0</v>
      </c>
    </row>
    <row r="912" spans="1:34" x14ac:dyDescent="0.25">
      <c r="A912" t="str">
        <f t="shared" si="14"/>
        <v>feynman_II_4_23_14423</v>
      </c>
      <c r="B912" t="s">
        <v>70</v>
      </c>
      <c r="C912" t="s">
        <v>143</v>
      </c>
      <c r="D912">
        <v>3600</v>
      </c>
      <c r="E912" t="s">
        <v>144</v>
      </c>
      <c r="F912">
        <v>1000000</v>
      </c>
      <c r="G912" t="s">
        <v>145</v>
      </c>
      <c r="H912">
        <v>14423</v>
      </c>
      <c r="I912" t="s">
        <v>146</v>
      </c>
      <c r="J912">
        <v>1E-3</v>
      </c>
      <c r="K912" t="s">
        <v>3</v>
      </c>
      <c r="L912">
        <v>1</v>
      </c>
      <c r="M912" t="s">
        <v>2</v>
      </c>
      <c r="N912">
        <v>0</v>
      </c>
      <c r="O912" t="s">
        <v>6</v>
      </c>
      <c r="P912">
        <v>9</v>
      </c>
      <c r="Q912" t="s">
        <v>0</v>
      </c>
      <c r="R912">
        <v>8.3000000000000007</v>
      </c>
      <c r="S912" t="s">
        <v>141</v>
      </c>
      <c r="T912">
        <v>1</v>
      </c>
      <c r="U912" t="s">
        <v>142</v>
      </c>
      <c r="V912">
        <v>3</v>
      </c>
      <c r="W912" t="s">
        <v>140</v>
      </c>
      <c r="X912">
        <v>1776</v>
      </c>
      <c r="Y912" t="s">
        <v>1</v>
      </c>
      <c r="Z912" t="s">
        <v>2350</v>
      </c>
      <c r="AA912" t="s">
        <v>151</v>
      </c>
      <c r="AB912" s="12" t="s">
        <v>2351</v>
      </c>
      <c r="AC912" t="s">
        <v>424</v>
      </c>
      <c r="AD912" s="5">
        <v>9.9999999999999998E-17</v>
      </c>
      <c r="AE912" t="s">
        <v>5</v>
      </c>
      <c r="AF912">
        <v>1</v>
      </c>
      <c r="AG912" t="s">
        <v>4</v>
      </c>
      <c r="AH912">
        <v>0</v>
      </c>
    </row>
    <row r="913" spans="1:34" x14ac:dyDescent="0.25">
      <c r="A913" t="str">
        <f t="shared" si="14"/>
        <v>feynman_II_13_17_21962</v>
      </c>
      <c r="B913" t="s">
        <v>102</v>
      </c>
      <c r="C913" t="s">
        <v>143</v>
      </c>
      <c r="D913">
        <v>3600</v>
      </c>
      <c r="E913" t="s">
        <v>144</v>
      </c>
      <c r="F913">
        <v>1000000</v>
      </c>
      <c r="G913" t="s">
        <v>145</v>
      </c>
      <c r="H913">
        <v>21962</v>
      </c>
      <c r="I913" t="s">
        <v>146</v>
      </c>
      <c r="J913">
        <v>1E-3</v>
      </c>
      <c r="K913" t="s">
        <v>3</v>
      </c>
      <c r="L913">
        <v>1</v>
      </c>
      <c r="M913" t="s">
        <v>2</v>
      </c>
      <c r="N913">
        <v>0</v>
      </c>
      <c r="O913" t="s">
        <v>6</v>
      </c>
      <c r="P913">
        <v>12</v>
      </c>
      <c r="Q913" t="s">
        <v>0</v>
      </c>
      <c r="R913">
        <v>610</v>
      </c>
      <c r="S913" t="s">
        <v>141</v>
      </c>
      <c r="T913">
        <v>3</v>
      </c>
      <c r="U913" t="s">
        <v>142</v>
      </c>
      <c r="V913">
        <v>98</v>
      </c>
      <c r="W913" t="s">
        <v>140</v>
      </c>
      <c r="X913">
        <v>115913</v>
      </c>
      <c r="Y913" t="s">
        <v>1</v>
      </c>
      <c r="Z913" t="s">
        <v>2383</v>
      </c>
      <c r="AA913" t="s">
        <v>151</v>
      </c>
      <c r="AB913" s="12" t="s">
        <v>2384</v>
      </c>
      <c r="AC913" t="s">
        <v>424</v>
      </c>
      <c r="AD913" s="5">
        <v>9.9999999999999998E-17</v>
      </c>
      <c r="AE913" t="s">
        <v>5</v>
      </c>
      <c r="AF913">
        <v>1</v>
      </c>
      <c r="AG913" t="s">
        <v>4</v>
      </c>
      <c r="AH913">
        <v>0</v>
      </c>
    </row>
    <row r="914" spans="1:34" x14ac:dyDescent="0.25">
      <c r="A914" t="str">
        <f t="shared" si="14"/>
        <v>feynman_I_34_8_14423</v>
      </c>
      <c r="B914" t="s">
        <v>91</v>
      </c>
      <c r="C914" t="s">
        <v>143</v>
      </c>
      <c r="D914">
        <v>3600</v>
      </c>
      <c r="E914" t="s">
        <v>144</v>
      </c>
      <c r="F914">
        <v>1000000</v>
      </c>
      <c r="G914" t="s">
        <v>145</v>
      </c>
      <c r="H914">
        <v>14423</v>
      </c>
      <c r="I914" t="s">
        <v>146</v>
      </c>
      <c r="J914">
        <v>1E-3</v>
      </c>
      <c r="K914" t="s">
        <v>3</v>
      </c>
      <c r="L914">
        <v>1</v>
      </c>
      <c r="M914" t="s">
        <v>2</v>
      </c>
      <c r="N914">
        <v>0</v>
      </c>
      <c r="O914" t="s">
        <v>6</v>
      </c>
      <c r="P914">
        <v>7</v>
      </c>
      <c r="Q914" t="s">
        <v>0</v>
      </c>
      <c r="R914">
        <v>13</v>
      </c>
      <c r="S914" t="s">
        <v>141</v>
      </c>
      <c r="T914">
        <v>1</v>
      </c>
      <c r="U914" t="s">
        <v>142</v>
      </c>
      <c r="V914">
        <v>4</v>
      </c>
      <c r="W914" t="s">
        <v>140</v>
      </c>
      <c r="X914">
        <v>2582</v>
      </c>
      <c r="Y914" t="s">
        <v>1</v>
      </c>
      <c r="Z914" t="s">
        <v>2358</v>
      </c>
      <c r="AA914" t="s">
        <v>151</v>
      </c>
      <c r="AB914" s="12" t="s">
        <v>415</v>
      </c>
      <c r="AC914" t="s">
        <v>424</v>
      </c>
      <c r="AD914" s="5">
        <v>9.9999999999999998E-17</v>
      </c>
      <c r="AE914" t="s">
        <v>5</v>
      </c>
      <c r="AF914">
        <v>1</v>
      </c>
      <c r="AG914" t="s">
        <v>4</v>
      </c>
      <c r="AH914">
        <v>0</v>
      </c>
    </row>
    <row r="915" spans="1:34" x14ac:dyDescent="0.25">
      <c r="A915" t="str">
        <f t="shared" si="14"/>
        <v>feynman_II_15_5_14423</v>
      </c>
      <c r="B915" t="s">
        <v>58</v>
      </c>
      <c r="C915" t="s">
        <v>143</v>
      </c>
      <c r="D915">
        <v>3600</v>
      </c>
      <c r="E915" t="s">
        <v>144</v>
      </c>
      <c r="F915">
        <v>1000000</v>
      </c>
      <c r="G915" t="s">
        <v>145</v>
      </c>
      <c r="H915">
        <v>14423</v>
      </c>
      <c r="I915" t="s">
        <v>146</v>
      </c>
      <c r="J915">
        <v>1E-3</v>
      </c>
      <c r="K915" t="s">
        <v>3</v>
      </c>
      <c r="L915">
        <v>1</v>
      </c>
      <c r="M915" t="s">
        <v>2</v>
      </c>
      <c r="N915">
        <v>0</v>
      </c>
      <c r="O915" t="s">
        <v>6</v>
      </c>
      <c r="P915">
        <v>6</v>
      </c>
      <c r="Q915" t="s">
        <v>0</v>
      </c>
      <c r="R915">
        <v>13.7</v>
      </c>
      <c r="S915" t="s">
        <v>141</v>
      </c>
      <c r="T915">
        <v>1</v>
      </c>
      <c r="U915" t="s">
        <v>142</v>
      </c>
      <c r="V915">
        <v>6</v>
      </c>
      <c r="W915" t="s">
        <v>140</v>
      </c>
      <c r="X915">
        <v>2895</v>
      </c>
      <c r="Y915" t="s">
        <v>1</v>
      </c>
      <c r="Z915" t="s">
        <v>161</v>
      </c>
      <c r="AA915" t="s">
        <v>151</v>
      </c>
      <c r="AB915" s="12" t="s">
        <v>3436</v>
      </c>
      <c r="AC915" t="s">
        <v>424</v>
      </c>
      <c r="AD915" s="5">
        <v>9.9999999999999998E-17</v>
      </c>
      <c r="AE915" t="s">
        <v>5</v>
      </c>
      <c r="AF915">
        <v>1</v>
      </c>
      <c r="AG915" t="s">
        <v>4</v>
      </c>
      <c r="AH915">
        <v>0</v>
      </c>
    </row>
    <row r="916" spans="1:34" x14ac:dyDescent="0.25">
      <c r="A916" t="str">
        <f t="shared" si="14"/>
        <v>feynman_III_19_51_14423</v>
      </c>
      <c r="B916" t="s">
        <v>124</v>
      </c>
      <c r="C916" t="s">
        <v>143</v>
      </c>
      <c r="D916">
        <v>3600</v>
      </c>
      <c r="E916" t="s">
        <v>144</v>
      </c>
      <c r="F916">
        <v>1000000</v>
      </c>
      <c r="G916" t="s">
        <v>145</v>
      </c>
      <c r="H916">
        <v>14423</v>
      </c>
      <c r="I916" t="s">
        <v>146</v>
      </c>
      <c r="J916">
        <v>1E-3</v>
      </c>
      <c r="K916" t="s">
        <v>3</v>
      </c>
      <c r="L916">
        <v>1</v>
      </c>
      <c r="M916" t="s">
        <v>2</v>
      </c>
      <c r="N916">
        <v>0</v>
      </c>
      <c r="O916" t="s">
        <v>6</v>
      </c>
      <c r="P916">
        <v>15</v>
      </c>
      <c r="Q916" t="s">
        <v>0</v>
      </c>
      <c r="R916">
        <v>56.5</v>
      </c>
      <c r="S916" t="s">
        <v>141</v>
      </c>
      <c r="T916">
        <v>1</v>
      </c>
      <c r="U916" t="s">
        <v>142</v>
      </c>
      <c r="V916">
        <v>7</v>
      </c>
      <c r="W916" t="s">
        <v>140</v>
      </c>
      <c r="X916">
        <v>9747</v>
      </c>
      <c r="Y916" t="s">
        <v>1</v>
      </c>
      <c r="Z916" t="s">
        <v>165</v>
      </c>
      <c r="AA916" t="s">
        <v>151</v>
      </c>
      <c r="AB916" s="12" t="s">
        <v>418</v>
      </c>
      <c r="AC916" t="s">
        <v>424</v>
      </c>
      <c r="AD916" s="5">
        <v>9.9999999999999998E-17</v>
      </c>
      <c r="AE916" t="s">
        <v>5</v>
      </c>
      <c r="AF916">
        <v>1</v>
      </c>
      <c r="AG916" t="s">
        <v>4</v>
      </c>
      <c r="AH916">
        <v>0</v>
      </c>
    </row>
    <row r="917" spans="1:34" x14ac:dyDescent="0.25">
      <c r="A917" t="str">
        <f t="shared" si="14"/>
        <v>feynman_I_37_4_21962</v>
      </c>
      <c r="B917" t="s">
        <v>50</v>
      </c>
      <c r="C917" t="s">
        <v>143</v>
      </c>
      <c r="D917">
        <v>3600</v>
      </c>
      <c r="E917" t="s">
        <v>144</v>
      </c>
      <c r="F917">
        <v>1000000</v>
      </c>
      <c r="G917" t="s">
        <v>145</v>
      </c>
      <c r="H917">
        <v>21962</v>
      </c>
      <c r="I917" t="s">
        <v>146</v>
      </c>
      <c r="J917">
        <v>1E-3</v>
      </c>
      <c r="K917" t="s">
        <v>3</v>
      </c>
      <c r="L917">
        <v>1</v>
      </c>
      <c r="M917" t="s">
        <v>2</v>
      </c>
      <c r="N917">
        <v>0</v>
      </c>
      <c r="O917" t="s">
        <v>6</v>
      </c>
      <c r="P917">
        <v>12</v>
      </c>
      <c r="Q917" t="s">
        <v>0</v>
      </c>
      <c r="R917">
        <v>83.9</v>
      </c>
      <c r="S917" t="s">
        <v>141</v>
      </c>
      <c r="T917">
        <v>1</v>
      </c>
      <c r="U917" t="s">
        <v>142</v>
      </c>
      <c r="V917">
        <v>11</v>
      </c>
      <c r="W917" t="s">
        <v>140</v>
      </c>
      <c r="X917">
        <v>13239</v>
      </c>
      <c r="Y917" t="s">
        <v>1</v>
      </c>
      <c r="Z917" t="s">
        <v>2385</v>
      </c>
      <c r="AA917" t="s">
        <v>151</v>
      </c>
      <c r="AB917" s="12" t="s">
        <v>2302</v>
      </c>
      <c r="AC917" t="s">
        <v>424</v>
      </c>
      <c r="AD917" s="5">
        <v>9.9999999999999998E-17</v>
      </c>
      <c r="AE917" t="s">
        <v>5</v>
      </c>
      <c r="AF917">
        <v>1</v>
      </c>
      <c r="AG917" t="s">
        <v>4</v>
      </c>
      <c r="AH917">
        <v>0</v>
      </c>
    </row>
    <row r="918" spans="1:34" x14ac:dyDescent="0.25">
      <c r="A918" t="str">
        <f t="shared" si="14"/>
        <v>strogatz_vdp1_14423</v>
      </c>
      <c r="B918" t="s">
        <v>19</v>
      </c>
      <c r="C918" t="s">
        <v>143</v>
      </c>
      <c r="D918">
        <v>3600</v>
      </c>
      <c r="E918" t="s">
        <v>144</v>
      </c>
      <c r="F918">
        <v>1000000</v>
      </c>
      <c r="G918" t="s">
        <v>145</v>
      </c>
      <c r="H918">
        <v>14423</v>
      </c>
      <c r="I918" t="s">
        <v>146</v>
      </c>
      <c r="J918">
        <v>1E-3</v>
      </c>
      <c r="K918" t="s">
        <v>3</v>
      </c>
      <c r="L918">
        <v>1</v>
      </c>
      <c r="M918" t="s">
        <v>2</v>
      </c>
      <c r="N918">
        <v>0</v>
      </c>
      <c r="O918" t="s">
        <v>6</v>
      </c>
      <c r="P918">
        <v>12</v>
      </c>
      <c r="Q918" t="s">
        <v>0</v>
      </c>
      <c r="R918">
        <v>204.9</v>
      </c>
      <c r="S918" t="s">
        <v>141</v>
      </c>
      <c r="T918">
        <v>2</v>
      </c>
      <c r="U918" t="s">
        <v>142</v>
      </c>
      <c r="V918">
        <v>64</v>
      </c>
      <c r="W918" t="s">
        <v>140</v>
      </c>
      <c r="X918">
        <v>85918</v>
      </c>
      <c r="Y918" t="s">
        <v>1</v>
      </c>
      <c r="Z918" t="s">
        <v>2377</v>
      </c>
      <c r="AA918" t="s">
        <v>151</v>
      </c>
      <c r="AB918" s="12" t="s">
        <v>2378</v>
      </c>
      <c r="AC918" t="s">
        <v>424</v>
      </c>
      <c r="AD918" s="5">
        <v>9.9999999999999998E-17</v>
      </c>
      <c r="AE918" t="s">
        <v>5</v>
      </c>
      <c r="AF918">
        <v>1</v>
      </c>
      <c r="AG918" t="s">
        <v>4</v>
      </c>
      <c r="AH918">
        <v>0</v>
      </c>
    </row>
    <row r="919" spans="1:34" x14ac:dyDescent="0.25">
      <c r="A919" t="str">
        <f t="shared" si="14"/>
        <v>feynman_I_44_4_14423</v>
      </c>
      <c r="B919" t="s">
        <v>118</v>
      </c>
      <c r="C919" t="s">
        <v>143</v>
      </c>
      <c r="D919">
        <v>3600</v>
      </c>
      <c r="E919" t="s">
        <v>144</v>
      </c>
      <c r="F919">
        <v>1000000</v>
      </c>
      <c r="G919" t="s">
        <v>145</v>
      </c>
      <c r="H919">
        <v>14423</v>
      </c>
      <c r="I919" t="s">
        <v>146</v>
      </c>
      <c r="J919">
        <v>1E-3</v>
      </c>
      <c r="K919" t="s">
        <v>3</v>
      </c>
      <c r="L919">
        <v>1</v>
      </c>
      <c r="M919" t="s">
        <v>2</v>
      </c>
      <c r="N919">
        <v>0</v>
      </c>
      <c r="O919" t="s">
        <v>6</v>
      </c>
      <c r="P919">
        <v>11</v>
      </c>
      <c r="Q919" t="s">
        <v>0</v>
      </c>
      <c r="R919">
        <v>29</v>
      </c>
      <c r="S919" t="s">
        <v>141</v>
      </c>
      <c r="T919">
        <v>1</v>
      </c>
      <c r="U919" t="s">
        <v>142</v>
      </c>
      <c r="V919">
        <v>7</v>
      </c>
      <c r="W919" t="s">
        <v>140</v>
      </c>
      <c r="X919">
        <v>6031</v>
      </c>
      <c r="Y919" t="s">
        <v>1</v>
      </c>
      <c r="Z919" t="s">
        <v>163</v>
      </c>
      <c r="AA919" t="s">
        <v>151</v>
      </c>
      <c r="AB919" s="12" t="s">
        <v>3444</v>
      </c>
      <c r="AC919" t="s">
        <v>424</v>
      </c>
      <c r="AD919" s="5">
        <v>9.9999999999999998E-17</v>
      </c>
      <c r="AE919" t="s">
        <v>5</v>
      </c>
      <c r="AF919">
        <v>1</v>
      </c>
      <c r="AG919" t="s">
        <v>4</v>
      </c>
      <c r="AH919">
        <v>0</v>
      </c>
    </row>
    <row r="920" spans="1:34" x14ac:dyDescent="0.25">
      <c r="A920" t="str">
        <f t="shared" si="14"/>
        <v>feynman_III_4_32_4426</v>
      </c>
      <c r="B920" t="s">
        <v>87</v>
      </c>
      <c r="C920" t="s">
        <v>143</v>
      </c>
      <c r="D920">
        <v>3600</v>
      </c>
      <c r="E920" t="s">
        <v>144</v>
      </c>
      <c r="F920">
        <v>1000000</v>
      </c>
      <c r="G920" t="s">
        <v>145</v>
      </c>
      <c r="H920">
        <v>4426</v>
      </c>
      <c r="I920" t="s">
        <v>146</v>
      </c>
      <c r="J920">
        <v>1E-3</v>
      </c>
      <c r="K920" t="s">
        <v>3</v>
      </c>
      <c r="L920">
        <v>0.99999689999999997</v>
      </c>
      <c r="M920" t="s">
        <v>2</v>
      </c>
      <c r="N920">
        <v>1.62069E-2</v>
      </c>
      <c r="O920" t="s">
        <v>6</v>
      </c>
      <c r="P920">
        <v>12</v>
      </c>
      <c r="Q920" t="s">
        <v>0</v>
      </c>
      <c r="R920">
        <v>3601</v>
      </c>
      <c r="S920" t="s">
        <v>141</v>
      </c>
      <c r="T920">
        <v>3</v>
      </c>
      <c r="U920" t="s">
        <v>142</v>
      </c>
      <c r="V920">
        <v>480</v>
      </c>
      <c r="W920" t="s">
        <v>140</v>
      </c>
      <c r="X920">
        <v>590811</v>
      </c>
      <c r="Y920" t="s">
        <v>1</v>
      </c>
      <c r="Z920" t="s">
        <v>3098</v>
      </c>
      <c r="AA920" t="s">
        <v>151</v>
      </c>
      <c r="AB920" s="12" t="s">
        <v>3472</v>
      </c>
      <c r="AC920" t="s">
        <v>424</v>
      </c>
      <c r="AD920" s="5">
        <v>9.9999999999999998E-17</v>
      </c>
      <c r="AE920" t="s">
        <v>5</v>
      </c>
      <c r="AF920">
        <v>0.99999689999999997</v>
      </c>
      <c r="AG920" t="s">
        <v>4</v>
      </c>
      <c r="AH920">
        <v>1.6515209999999999E-2</v>
      </c>
    </row>
    <row r="921" spans="1:34" x14ac:dyDescent="0.25">
      <c r="A921" t="str">
        <f t="shared" si="14"/>
        <v>feynman_I_12_5_21962</v>
      </c>
      <c r="B921" t="s">
        <v>25</v>
      </c>
      <c r="C921" t="s">
        <v>143</v>
      </c>
      <c r="D921">
        <v>3600</v>
      </c>
      <c r="E921" t="s">
        <v>144</v>
      </c>
      <c r="F921">
        <v>1000000</v>
      </c>
      <c r="G921" t="s">
        <v>145</v>
      </c>
      <c r="H921">
        <v>21962</v>
      </c>
      <c r="I921" t="s">
        <v>146</v>
      </c>
      <c r="J921">
        <v>1E-3</v>
      </c>
      <c r="K921" t="s">
        <v>3</v>
      </c>
      <c r="L921">
        <v>1</v>
      </c>
      <c r="M921" t="s">
        <v>2</v>
      </c>
      <c r="N921">
        <v>0</v>
      </c>
      <c r="O921" t="s">
        <v>6</v>
      </c>
      <c r="P921">
        <v>3</v>
      </c>
      <c r="Q921" t="s">
        <v>0</v>
      </c>
      <c r="R921">
        <v>2.4</v>
      </c>
      <c r="S921" t="s">
        <v>141</v>
      </c>
      <c r="T921">
        <v>1</v>
      </c>
      <c r="U921" t="s">
        <v>142</v>
      </c>
      <c r="V921">
        <v>2</v>
      </c>
      <c r="W921" t="s">
        <v>140</v>
      </c>
      <c r="X921">
        <v>519</v>
      </c>
      <c r="Y921" t="s">
        <v>1</v>
      </c>
      <c r="Z921" t="s">
        <v>2335</v>
      </c>
      <c r="AA921" t="s">
        <v>151</v>
      </c>
      <c r="AB921" s="12" t="s">
        <v>405</v>
      </c>
      <c r="AC921" t="s">
        <v>424</v>
      </c>
      <c r="AD921" s="5">
        <v>9.9999999999999998E-17</v>
      </c>
      <c r="AE921" t="s">
        <v>5</v>
      </c>
      <c r="AF921">
        <v>1</v>
      </c>
      <c r="AG921" t="s">
        <v>4</v>
      </c>
      <c r="AH921">
        <v>0</v>
      </c>
    </row>
    <row r="922" spans="1:34" x14ac:dyDescent="0.25">
      <c r="A922" t="str">
        <f t="shared" si="14"/>
        <v>feynman_II_34_29a_21962</v>
      </c>
      <c r="B922" t="s">
        <v>60</v>
      </c>
      <c r="C922" t="s">
        <v>143</v>
      </c>
      <c r="D922">
        <v>3600</v>
      </c>
      <c r="E922" t="s">
        <v>144</v>
      </c>
      <c r="F922">
        <v>1000000</v>
      </c>
      <c r="G922" t="s">
        <v>145</v>
      </c>
      <c r="H922">
        <v>21962</v>
      </c>
      <c r="I922" t="s">
        <v>146</v>
      </c>
      <c r="J922">
        <v>1E-3</v>
      </c>
      <c r="K922" t="s">
        <v>3</v>
      </c>
      <c r="L922">
        <v>1</v>
      </c>
      <c r="M922" t="s">
        <v>2</v>
      </c>
      <c r="N922">
        <v>0</v>
      </c>
      <c r="O922" t="s">
        <v>6</v>
      </c>
      <c r="P922">
        <v>7</v>
      </c>
      <c r="Q922" t="s">
        <v>0</v>
      </c>
      <c r="R922">
        <v>7.6</v>
      </c>
      <c r="S922" t="s">
        <v>141</v>
      </c>
      <c r="T922">
        <v>1</v>
      </c>
      <c r="U922" t="s">
        <v>142</v>
      </c>
      <c r="V922">
        <v>3</v>
      </c>
      <c r="W922" t="s">
        <v>140</v>
      </c>
      <c r="X922">
        <v>1543</v>
      </c>
      <c r="Y922" t="s">
        <v>1</v>
      </c>
      <c r="Z922" t="s">
        <v>2342</v>
      </c>
      <c r="AA922" t="s">
        <v>151</v>
      </c>
      <c r="AB922" s="12" t="s">
        <v>2343</v>
      </c>
      <c r="AC922" t="s">
        <v>424</v>
      </c>
      <c r="AD922" s="5">
        <v>9.9999999999999998E-17</v>
      </c>
      <c r="AE922" t="s">
        <v>5</v>
      </c>
      <c r="AF922">
        <v>1</v>
      </c>
      <c r="AG922" t="s">
        <v>4</v>
      </c>
      <c r="AH922">
        <v>1E-8</v>
      </c>
    </row>
    <row r="923" spans="1:34" x14ac:dyDescent="0.25">
      <c r="A923" t="str">
        <f t="shared" si="14"/>
        <v>feynman_II_34_11_21962</v>
      </c>
      <c r="B923" t="s">
        <v>84</v>
      </c>
      <c r="C923" t="s">
        <v>143</v>
      </c>
      <c r="D923">
        <v>3600</v>
      </c>
      <c r="E923" t="s">
        <v>144</v>
      </c>
      <c r="F923">
        <v>1000000</v>
      </c>
      <c r="G923" t="s">
        <v>145</v>
      </c>
      <c r="H923">
        <v>21962</v>
      </c>
      <c r="I923" t="s">
        <v>146</v>
      </c>
      <c r="J923">
        <v>1E-3</v>
      </c>
      <c r="K923" t="s">
        <v>3</v>
      </c>
      <c r="L923">
        <v>1</v>
      </c>
      <c r="M923" t="s">
        <v>2</v>
      </c>
      <c r="N923">
        <v>0</v>
      </c>
      <c r="O923" t="s">
        <v>6</v>
      </c>
      <c r="P923">
        <v>8</v>
      </c>
      <c r="Q923" t="s">
        <v>0</v>
      </c>
      <c r="R923">
        <v>12.6</v>
      </c>
      <c r="S923" t="s">
        <v>141</v>
      </c>
      <c r="T923">
        <v>1</v>
      </c>
      <c r="U923" t="s">
        <v>142</v>
      </c>
      <c r="V923">
        <v>4</v>
      </c>
      <c r="W923" t="s">
        <v>140</v>
      </c>
      <c r="X923">
        <v>2548</v>
      </c>
      <c r="Y923" t="s">
        <v>1</v>
      </c>
      <c r="Z923" t="s">
        <v>158</v>
      </c>
      <c r="AA923" t="s">
        <v>151</v>
      </c>
      <c r="AB923" s="12" t="s">
        <v>412</v>
      </c>
      <c r="AC923" t="s">
        <v>424</v>
      </c>
      <c r="AD923" s="5">
        <v>9.9999999999999998E-17</v>
      </c>
      <c r="AE923" t="s">
        <v>5</v>
      </c>
      <c r="AF923">
        <v>1</v>
      </c>
      <c r="AG923" t="s">
        <v>4</v>
      </c>
      <c r="AH923">
        <v>0</v>
      </c>
    </row>
    <row r="924" spans="1:34" x14ac:dyDescent="0.25">
      <c r="A924" t="str">
        <f t="shared" si="14"/>
        <v>feynman_I_34_1_21962</v>
      </c>
      <c r="B924" t="s">
        <v>41</v>
      </c>
      <c r="C924" t="s">
        <v>143</v>
      </c>
      <c r="D924">
        <v>3600</v>
      </c>
      <c r="E924" t="s">
        <v>144</v>
      </c>
      <c r="F924">
        <v>1000000</v>
      </c>
      <c r="G924" t="s">
        <v>145</v>
      </c>
      <c r="H924">
        <v>21962</v>
      </c>
      <c r="I924" t="s">
        <v>146</v>
      </c>
      <c r="J924">
        <v>1E-3</v>
      </c>
      <c r="K924" t="s">
        <v>3</v>
      </c>
      <c r="L924">
        <v>1</v>
      </c>
      <c r="M924" t="s">
        <v>2</v>
      </c>
      <c r="N924">
        <v>0</v>
      </c>
      <c r="O924" t="s">
        <v>6</v>
      </c>
      <c r="P924">
        <v>12</v>
      </c>
      <c r="Q924" t="s">
        <v>0</v>
      </c>
      <c r="R924">
        <v>20.9</v>
      </c>
      <c r="S924" t="s">
        <v>141</v>
      </c>
      <c r="T924">
        <v>1</v>
      </c>
      <c r="U924" t="s">
        <v>142</v>
      </c>
      <c r="V924">
        <v>5</v>
      </c>
      <c r="W924" t="s">
        <v>140</v>
      </c>
      <c r="X924">
        <v>3838</v>
      </c>
      <c r="Y924" t="s">
        <v>1</v>
      </c>
      <c r="Z924" t="s">
        <v>2363</v>
      </c>
      <c r="AA924" t="s">
        <v>151</v>
      </c>
      <c r="AB924" s="12" t="s">
        <v>2291</v>
      </c>
      <c r="AC924" t="s">
        <v>424</v>
      </c>
      <c r="AD924" s="5">
        <v>9.9999999999999998E-17</v>
      </c>
      <c r="AE924" t="s">
        <v>5</v>
      </c>
      <c r="AF924">
        <v>1</v>
      </c>
      <c r="AG924" t="s">
        <v>4</v>
      </c>
      <c r="AH924">
        <v>0</v>
      </c>
    </row>
    <row r="925" spans="1:34" x14ac:dyDescent="0.25">
      <c r="A925" t="str">
        <f t="shared" si="14"/>
        <v>feynman_III_17_37_21962</v>
      </c>
      <c r="B925" t="s">
        <v>66</v>
      </c>
      <c r="C925" t="s">
        <v>143</v>
      </c>
      <c r="D925">
        <v>3600</v>
      </c>
      <c r="E925" t="s">
        <v>144</v>
      </c>
      <c r="F925">
        <v>1000000</v>
      </c>
      <c r="G925" t="s">
        <v>145</v>
      </c>
      <c r="H925">
        <v>21962</v>
      </c>
      <c r="I925" t="s">
        <v>146</v>
      </c>
      <c r="J925">
        <v>1E-3</v>
      </c>
      <c r="K925" t="s">
        <v>3</v>
      </c>
      <c r="L925">
        <v>1</v>
      </c>
      <c r="M925" t="s">
        <v>2</v>
      </c>
      <c r="N925">
        <v>0</v>
      </c>
      <c r="O925" t="s">
        <v>6</v>
      </c>
      <c r="P925">
        <v>8</v>
      </c>
      <c r="Q925" t="s">
        <v>0</v>
      </c>
      <c r="R925">
        <v>54.4</v>
      </c>
      <c r="S925" t="s">
        <v>141</v>
      </c>
      <c r="T925">
        <v>1</v>
      </c>
      <c r="U925" t="s">
        <v>142</v>
      </c>
      <c r="V925">
        <v>10</v>
      </c>
      <c r="W925" t="s">
        <v>140</v>
      </c>
      <c r="X925">
        <v>9129</v>
      </c>
      <c r="Y925" t="s">
        <v>1</v>
      </c>
      <c r="Z925" t="s">
        <v>2374</v>
      </c>
      <c r="AA925" t="s">
        <v>151</v>
      </c>
      <c r="AB925" s="12" t="s">
        <v>2296</v>
      </c>
      <c r="AC925" t="s">
        <v>424</v>
      </c>
      <c r="AD925" s="5">
        <v>9.9999999999999998E-17</v>
      </c>
      <c r="AE925" t="s">
        <v>5</v>
      </c>
      <c r="AF925">
        <v>1</v>
      </c>
      <c r="AG925" t="s">
        <v>4</v>
      </c>
      <c r="AH925">
        <v>0</v>
      </c>
    </row>
    <row r="926" spans="1:34" x14ac:dyDescent="0.25">
      <c r="A926" t="str">
        <f t="shared" si="14"/>
        <v>feynman_I_8_14_4426</v>
      </c>
      <c r="B926" t="s">
        <v>78</v>
      </c>
      <c r="C926" t="s">
        <v>143</v>
      </c>
      <c r="D926">
        <v>3600</v>
      </c>
      <c r="E926" t="s">
        <v>144</v>
      </c>
      <c r="F926">
        <v>1000000</v>
      </c>
      <c r="G926" t="s">
        <v>145</v>
      </c>
      <c r="H926">
        <v>4426</v>
      </c>
      <c r="I926" t="s">
        <v>146</v>
      </c>
      <c r="J926">
        <v>1E-3</v>
      </c>
      <c r="K926" t="s">
        <v>3</v>
      </c>
      <c r="L926">
        <v>0.92301449999999996</v>
      </c>
      <c r="M926" t="s">
        <v>2</v>
      </c>
      <c r="N926">
        <v>0.27596270000000001</v>
      </c>
      <c r="O926" t="s">
        <v>6</v>
      </c>
      <c r="P926">
        <v>50</v>
      </c>
      <c r="Q926" t="s">
        <v>0</v>
      </c>
      <c r="R926">
        <v>3600.6</v>
      </c>
      <c r="S926" t="s">
        <v>141</v>
      </c>
      <c r="T926">
        <v>7</v>
      </c>
      <c r="U926" t="s">
        <v>142</v>
      </c>
      <c r="V926">
        <v>142</v>
      </c>
      <c r="W926" t="s">
        <v>140</v>
      </c>
      <c r="X926">
        <v>443901</v>
      </c>
      <c r="Y926" t="s">
        <v>1</v>
      </c>
      <c r="Z926" t="s">
        <v>3099</v>
      </c>
      <c r="AA926" t="s">
        <v>151</v>
      </c>
      <c r="AB926" s="12" t="s">
        <v>3100</v>
      </c>
      <c r="AC926" t="s">
        <v>424</v>
      </c>
      <c r="AD926" s="5">
        <v>9.9999999999999998E-17</v>
      </c>
      <c r="AE926" t="s">
        <v>5</v>
      </c>
      <c r="AF926">
        <v>0.92308809999999997</v>
      </c>
      <c r="AG926" t="s">
        <v>4</v>
      </c>
      <c r="AH926">
        <v>0.27591265999999998</v>
      </c>
    </row>
    <row r="927" spans="1:34" x14ac:dyDescent="0.25">
      <c r="A927" t="str">
        <f t="shared" si="14"/>
        <v>feynman_III_15_12_21962</v>
      </c>
      <c r="B927" t="s">
        <v>56</v>
      </c>
      <c r="C927" t="s">
        <v>143</v>
      </c>
      <c r="D927">
        <v>3600</v>
      </c>
      <c r="E927" t="s">
        <v>144</v>
      </c>
      <c r="F927">
        <v>1000000</v>
      </c>
      <c r="G927" t="s">
        <v>145</v>
      </c>
      <c r="H927">
        <v>21962</v>
      </c>
      <c r="I927" t="s">
        <v>146</v>
      </c>
      <c r="J927">
        <v>1E-3</v>
      </c>
      <c r="K927" t="s">
        <v>3</v>
      </c>
      <c r="L927">
        <v>1</v>
      </c>
      <c r="M927" t="s">
        <v>2</v>
      </c>
      <c r="N927">
        <v>0</v>
      </c>
      <c r="O927" t="s">
        <v>6</v>
      </c>
      <c r="P927">
        <v>10</v>
      </c>
      <c r="Q927" t="s">
        <v>0</v>
      </c>
      <c r="R927">
        <v>546.9</v>
      </c>
      <c r="S927" t="s">
        <v>141</v>
      </c>
      <c r="T927">
        <v>5</v>
      </c>
      <c r="U927" t="s">
        <v>142</v>
      </c>
      <c r="V927">
        <v>162</v>
      </c>
      <c r="W927" t="s">
        <v>140</v>
      </c>
      <c r="X927">
        <v>109243</v>
      </c>
      <c r="Y927" t="s">
        <v>1</v>
      </c>
      <c r="Z927" t="s">
        <v>2387</v>
      </c>
      <c r="AA927" t="s">
        <v>151</v>
      </c>
      <c r="AB927" s="12" t="s">
        <v>2314</v>
      </c>
      <c r="AC927" t="s">
        <v>424</v>
      </c>
      <c r="AD927" s="5">
        <v>9.9999999999999998E-17</v>
      </c>
      <c r="AE927" t="s">
        <v>5</v>
      </c>
      <c r="AF927">
        <v>1</v>
      </c>
      <c r="AG927" t="s">
        <v>4</v>
      </c>
      <c r="AH927">
        <v>0</v>
      </c>
    </row>
    <row r="928" spans="1:34" x14ac:dyDescent="0.25">
      <c r="A928" t="str">
        <f t="shared" si="14"/>
        <v>feynman_test_18_21962</v>
      </c>
      <c r="B928" t="s">
        <v>112</v>
      </c>
      <c r="C928" t="s">
        <v>143</v>
      </c>
      <c r="D928">
        <v>3600</v>
      </c>
      <c r="E928" t="s">
        <v>144</v>
      </c>
      <c r="F928">
        <v>1000000</v>
      </c>
      <c r="G928" t="s">
        <v>145</v>
      </c>
      <c r="H928">
        <v>21962</v>
      </c>
      <c r="I928" t="s">
        <v>146</v>
      </c>
      <c r="J928">
        <v>1E-3</v>
      </c>
      <c r="K928" t="s">
        <v>3</v>
      </c>
      <c r="L928">
        <v>1</v>
      </c>
      <c r="M928" t="s">
        <v>2</v>
      </c>
      <c r="N928">
        <v>0</v>
      </c>
      <c r="O928" t="s">
        <v>6</v>
      </c>
      <c r="P928">
        <v>21</v>
      </c>
      <c r="Q928" t="s">
        <v>0</v>
      </c>
      <c r="R928">
        <v>101.6</v>
      </c>
      <c r="S928" t="s">
        <v>141</v>
      </c>
      <c r="T928">
        <v>1</v>
      </c>
      <c r="U928" t="s">
        <v>142</v>
      </c>
      <c r="V928">
        <v>8</v>
      </c>
      <c r="W928" t="s">
        <v>140</v>
      </c>
      <c r="X928">
        <v>15443</v>
      </c>
      <c r="Y928" t="s">
        <v>1</v>
      </c>
      <c r="Z928" t="s">
        <v>2394</v>
      </c>
      <c r="AA928" t="s">
        <v>151</v>
      </c>
      <c r="AB928" s="12" t="s">
        <v>2395</v>
      </c>
      <c r="AC928" t="s">
        <v>424</v>
      </c>
      <c r="AD928" s="5">
        <v>9.9999999999999998E-17</v>
      </c>
      <c r="AE928" t="s">
        <v>5</v>
      </c>
      <c r="AF928">
        <v>1</v>
      </c>
      <c r="AG928" t="s">
        <v>4</v>
      </c>
      <c r="AH928">
        <v>2E-8</v>
      </c>
    </row>
    <row r="929" spans="1:34" x14ac:dyDescent="0.25">
      <c r="A929" t="str">
        <f t="shared" si="14"/>
        <v>feynman_test_6_4426</v>
      </c>
      <c r="B929" t="s">
        <v>135</v>
      </c>
      <c r="C929" t="s">
        <v>143</v>
      </c>
      <c r="D929">
        <v>3600</v>
      </c>
      <c r="E929" t="s">
        <v>144</v>
      </c>
      <c r="F929">
        <v>1000000</v>
      </c>
      <c r="G929" t="s">
        <v>145</v>
      </c>
      <c r="H929">
        <v>4426</v>
      </c>
      <c r="I929" t="s">
        <v>146</v>
      </c>
      <c r="J929">
        <v>1E-3</v>
      </c>
      <c r="K929" t="s">
        <v>3</v>
      </c>
      <c r="L929">
        <v>0.982819</v>
      </c>
      <c r="M929" t="s">
        <v>2</v>
      </c>
      <c r="N929">
        <v>5.9534400000000001E-2</v>
      </c>
      <c r="O929" t="s">
        <v>6</v>
      </c>
      <c r="P929">
        <v>44</v>
      </c>
      <c r="Q929" t="s">
        <v>0</v>
      </c>
      <c r="R929">
        <v>3602.2</v>
      </c>
      <c r="S929" t="s">
        <v>141</v>
      </c>
      <c r="T929">
        <v>5</v>
      </c>
      <c r="U929" t="s">
        <v>142</v>
      </c>
      <c r="V929">
        <v>130</v>
      </c>
      <c r="W929" t="s">
        <v>140</v>
      </c>
      <c r="X929">
        <v>479936</v>
      </c>
      <c r="Y929" t="s">
        <v>1</v>
      </c>
      <c r="Z929" t="s">
        <v>3101</v>
      </c>
      <c r="AA929" t="s">
        <v>151</v>
      </c>
      <c r="AB929" s="12" t="s">
        <v>3102</v>
      </c>
      <c r="AC929" t="s">
        <v>424</v>
      </c>
      <c r="AD929" s="5">
        <v>9.9999999999999998E-17</v>
      </c>
      <c r="AE929" t="s">
        <v>5</v>
      </c>
      <c r="AF929">
        <v>0.98373714000000001</v>
      </c>
      <c r="AG929" t="s">
        <v>4</v>
      </c>
      <c r="AH929">
        <v>5.8931740000000003E-2</v>
      </c>
    </row>
    <row r="930" spans="1:34" x14ac:dyDescent="0.25">
      <c r="A930" t="str">
        <f t="shared" si="14"/>
        <v>feynman_I_18_4_4426</v>
      </c>
      <c r="B930" t="s">
        <v>74</v>
      </c>
      <c r="C930" t="s">
        <v>143</v>
      </c>
      <c r="D930">
        <v>3600</v>
      </c>
      <c r="E930" t="s">
        <v>144</v>
      </c>
      <c r="F930">
        <v>1000000</v>
      </c>
      <c r="G930" t="s">
        <v>145</v>
      </c>
      <c r="H930">
        <v>4426</v>
      </c>
      <c r="I930" t="s">
        <v>146</v>
      </c>
      <c r="J930">
        <v>1E-3</v>
      </c>
      <c r="K930" t="s">
        <v>3</v>
      </c>
      <c r="L930">
        <v>0.99926619999999999</v>
      </c>
      <c r="M930" t="s">
        <v>2</v>
      </c>
      <c r="N930">
        <v>2.30502E-2</v>
      </c>
      <c r="O930" t="s">
        <v>6</v>
      </c>
      <c r="P930">
        <v>31</v>
      </c>
      <c r="Q930" t="s">
        <v>0</v>
      </c>
      <c r="R930">
        <v>3600.5</v>
      </c>
      <c r="S930" t="s">
        <v>141</v>
      </c>
      <c r="T930">
        <v>16</v>
      </c>
      <c r="U930" t="s">
        <v>142</v>
      </c>
      <c r="V930">
        <v>265</v>
      </c>
      <c r="W930" t="s">
        <v>140</v>
      </c>
      <c r="X930">
        <v>449506</v>
      </c>
      <c r="Y930" t="s">
        <v>1</v>
      </c>
      <c r="Z930" t="s">
        <v>3103</v>
      </c>
      <c r="AA930" t="s">
        <v>151</v>
      </c>
      <c r="AB930" s="12" t="s">
        <v>3104</v>
      </c>
      <c r="AC930" t="s">
        <v>424</v>
      </c>
      <c r="AD930" s="5">
        <v>9.9999999999999998E-17</v>
      </c>
      <c r="AE930" t="s">
        <v>5</v>
      </c>
      <c r="AF930">
        <v>0.99924705000000003</v>
      </c>
      <c r="AG930" t="s">
        <v>4</v>
      </c>
      <c r="AH930">
        <v>2.3232679999999999E-2</v>
      </c>
    </row>
    <row r="931" spans="1:34" x14ac:dyDescent="0.25">
      <c r="A931" t="str">
        <f t="shared" si="14"/>
        <v>feynman_I_29_16_21962</v>
      </c>
      <c r="B931" t="s">
        <v>77</v>
      </c>
      <c r="C931" t="s">
        <v>143</v>
      </c>
      <c r="D931">
        <v>3600</v>
      </c>
      <c r="E931" t="s">
        <v>144</v>
      </c>
      <c r="F931">
        <v>1000000</v>
      </c>
      <c r="G931" t="s">
        <v>145</v>
      </c>
      <c r="H931">
        <v>21962</v>
      </c>
      <c r="I931" t="s">
        <v>146</v>
      </c>
      <c r="J931">
        <v>1E-3</v>
      </c>
      <c r="K931" t="s">
        <v>3</v>
      </c>
      <c r="L931">
        <v>0.98165500000000006</v>
      </c>
      <c r="M931" t="s">
        <v>2</v>
      </c>
      <c r="N931">
        <v>0.26018370000000002</v>
      </c>
      <c r="O931" t="s">
        <v>6</v>
      </c>
      <c r="P931">
        <v>44</v>
      </c>
      <c r="Q931" t="s">
        <v>0</v>
      </c>
      <c r="R931">
        <v>3601</v>
      </c>
      <c r="S931" t="s">
        <v>141</v>
      </c>
      <c r="T931">
        <v>11</v>
      </c>
      <c r="U931" t="s">
        <v>142</v>
      </c>
      <c r="V931">
        <v>140</v>
      </c>
      <c r="W931" t="s">
        <v>140</v>
      </c>
      <c r="X931">
        <v>407681</v>
      </c>
      <c r="Y931" t="s">
        <v>1</v>
      </c>
      <c r="Z931" t="s">
        <v>3105</v>
      </c>
      <c r="AA931" t="s">
        <v>151</v>
      </c>
      <c r="AB931" s="12" t="s">
        <v>3106</v>
      </c>
      <c r="AC931" t="s">
        <v>424</v>
      </c>
      <c r="AD931" s="5">
        <v>9.9999999999999998E-17</v>
      </c>
      <c r="AE931" t="s">
        <v>5</v>
      </c>
      <c r="AF931">
        <v>0.98142702000000004</v>
      </c>
      <c r="AG931" t="s">
        <v>4</v>
      </c>
      <c r="AH931">
        <v>0.26069238</v>
      </c>
    </row>
    <row r="932" spans="1:34" x14ac:dyDescent="0.25">
      <c r="A932" t="str">
        <f t="shared" si="14"/>
        <v>feynman_II_13_34_21962</v>
      </c>
      <c r="B932" t="s">
        <v>45</v>
      </c>
      <c r="C932" t="s">
        <v>143</v>
      </c>
      <c r="D932">
        <v>3600</v>
      </c>
      <c r="E932" t="s">
        <v>144</v>
      </c>
      <c r="F932">
        <v>1000000</v>
      </c>
      <c r="G932" t="s">
        <v>145</v>
      </c>
      <c r="H932">
        <v>21962</v>
      </c>
      <c r="I932" t="s">
        <v>146</v>
      </c>
      <c r="J932">
        <v>1E-3</v>
      </c>
      <c r="K932" t="s">
        <v>3</v>
      </c>
      <c r="L932">
        <v>0.99998140000000002</v>
      </c>
      <c r="M932" t="s">
        <v>2</v>
      </c>
      <c r="N932">
        <v>9.0834000000000002E-3</v>
      </c>
      <c r="O932" t="s">
        <v>6</v>
      </c>
      <c r="P932">
        <v>19</v>
      </c>
      <c r="Q932" t="s">
        <v>0</v>
      </c>
      <c r="R932">
        <v>3600.2</v>
      </c>
      <c r="S932" t="s">
        <v>141</v>
      </c>
      <c r="T932">
        <v>2</v>
      </c>
      <c r="U932" t="s">
        <v>142</v>
      </c>
      <c r="V932">
        <v>373</v>
      </c>
      <c r="W932" t="s">
        <v>140</v>
      </c>
      <c r="X932">
        <v>564143</v>
      </c>
      <c r="Y932" t="s">
        <v>1</v>
      </c>
      <c r="Z932" t="s">
        <v>3107</v>
      </c>
      <c r="AA932" t="s">
        <v>151</v>
      </c>
      <c r="AB932" s="12" t="s">
        <v>3108</v>
      </c>
      <c r="AC932" t="s">
        <v>424</v>
      </c>
      <c r="AD932" s="5">
        <v>9.9999999999999998E-17</v>
      </c>
      <c r="AE932" t="s">
        <v>5</v>
      </c>
      <c r="AF932">
        <v>0.99998257999999995</v>
      </c>
      <c r="AG932" t="s">
        <v>4</v>
      </c>
      <c r="AH932">
        <v>8.8067300000000005E-3</v>
      </c>
    </row>
    <row r="933" spans="1:34" x14ac:dyDescent="0.25">
      <c r="A933" t="str">
        <f t="shared" si="14"/>
        <v>feynman_I_6_2_29910</v>
      </c>
      <c r="B933" t="s">
        <v>33</v>
      </c>
      <c r="C933" t="s">
        <v>143</v>
      </c>
      <c r="D933">
        <v>3600</v>
      </c>
      <c r="E933" t="s">
        <v>144</v>
      </c>
      <c r="F933">
        <v>1000000</v>
      </c>
      <c r="G933" t="s">
        <v>145</v>
      </c>
      <c r="H933">
        <v>29910</v>
      </c>
      <c r="I933" t="s">
        <v>146</v>
      </c>
      <c r="J933">
        <v>1E-3</v>
      </c>
      <c r="K933" t="s">
        <v>3</v>
      </c>
      <c r="L933">
        <v>0.9983379</v>
      </c>
      <c r="M933" t="s">
        <v>2</v>
      </c>
      <c r="N933">
        <v>1.7392E-3</v>
      </c>
      <c r="O933" t="s">
        <v>6</v>
      </c>
      <c r="P933">
        <v>21</v>
      </c>
      <c r="Q933" t="s">
        <v>0</v>
      </c>
      <c r="R933">
        <v>3601</v>
      </c>
      <c r="S933" t="s">
        <v>141</v>
      </c>
      <c r="T933">
        <v>11</v>
      </c>
      <c r="U933" t="s">
        <v>142</v>
      </c>
      <c r="V933">
        <v>597</v>
      </c>
      <c r="W933" t="s">
        <v>140</v>
      </c>
      <c r="X933">
        <v>609423</v>
      </c>
      <c r="Y933" t="s">
        <v>1</v>
      </c>
      <c r="Z933" t="s">
        <v>3109</v>
      </c>
      <c r="AA933" t="s">
        <v>151</v>
      </c>
      <c r="AB933" s="12" t="s">
        <v>3110</v>
      </c>
      <c r="AC933" t="s">
        <v>424</v>
      </c>
      <c r="AD933" s="5">
        <v>9.9999999999999998E-17</v>
      </c>
      <c r="AE933" t="s">
        <v>5</v>
      </c>
      <c r="AF933">
        <v>0.99834067999999998</v>
      </c>
      <c r="AG933" t="s">
        <v>4</v>
      </c>
      <c r="AH933">
        <v>1.7293600000000001E-3</v>
      </c>
    </row>
    <row r="934" spans="1:34" x14ac:dyDescent="0.25">
      <c r="A934" t="str">
        <f t="shared" si="14"/>
        <v>strogatz_predprey1_14423</v>
      </c>
      <c r="B934" t="s">
        <v>20</v>
      </c>
      <c r="C934" t="s">
        <v>143</v>
      </c>
      <c r="D934">
        <v>3600</v>
      </c>
      <c r="E934" t="s">
        <v>144</v>
      </c>
      <c r="F934">
        <v>1000000</v>
      </c>
      <c r="G934" t="s">
        <v>145</v>
      </c>
      <c r="H934">
        <v>14423</v>
      </c>
      <c r="I934" t="s">
        <v>146</v>
      </c>
      <c r="J934">
        <v>1E-3</v>
      </c>
      <c r="K934" t="s">
        <v>3</v>
      </c>
      <c r="L934">
        <v>1</v>
      </c>
      <c r="M934" t="s">
        <v>2</v>
      </c>
      <c r="N934">
        <v>0</v>
      </c>
      <c r="O934" t="s">
        <v>6</v>
      </c>
      <c r="P934">
        <v>19</v>
      </c>
      <c r="Q934" t="s">
        <v>0</v>
      </c>
      <c r="R934">
        <v>2355.6</v>
      </c>
      <c r="S934" t="s">
        <v>141</v>
      </c>
      <c r="T934">
        <v>16</v>
      </c>
      <c r="U934" t="s">
        <v>142</v>
      </c>
      <c r="V934">
        <v>435</v>
      </c>
      <c r="W934" t="s">
        <v>140</v>
      </c>
      <c r="X934">
        <v>812940</v>
      </c>
      <c r="Y934" t="s">
        <v>1</v>
      </c>
      <c r="Z934" t="s">
        <v>2423</v>
      </c>
      <c r="AA934" t="s">
        <v>151</v>
      </c>
      <c r="AB934" s="12" t="s">
        <v>2307</v>
      </c>
      <c r="AC934" t="s">
        <v>424</v>
      </c>
      <c r="AD934" s="5">
        <v>9.9999999999999998E-17</v>
      </c>
      <c r="AE934" t="s">
        <v>5</v>
      </c>
      <c r="AF934">
        <v>1</v>
      </c>
      <c r="AG934" t="s">
        <v>4</v>
      </c>
      <c r="AH934">
        <v>0</v>
      </c>
    </row>
    <row r="935" spans="1:34" x14ac:dyDescent="0.25">
      <c r="A935" t="str">
        <f t="shared" si="14"/>
        <v>feynman_II_6_15b_4426</v>
      </c>
      <c r="B935" t="s">
        <v>104</v>
      </c>
      <c r="C935" t="s">
        <v>143</v>
      </c>
      <c r="D935">
        <v>3600</v>
      </c>
      <c r="E935" t="s">
        <v>144</v>
      </c>
      <c r="F935">
        <v>1000000</v>
      </c>
      <c r="G935" t="s">
        <v>145</v>
      </c>
      <c r="H935">
        <v>4426</v>
      </c>
      <c r="I935" t="s">
        <v>146</v>
      </c>
      <c r="J935">
        <v>1E-3</v>
      </c>
      <c r="K935" t="s">
        <v>3</v>
      </c>
      <c r="L935">
        <v>0.94284190000000001</v>
      </c>
      <c r="M935" t="s">
        <v>2</v>
      </c>
      <c r="N935">
        <v>7.1438999999999999E-3</v>
      </c>
      <c r="O935" t="s">
        <v>6</v>
      </c>
      <c r="P935">
        <v>44</v>
      </c>
      <c r="Q935" t="s">
        <v>0</v>
      </c>
      <c r="R935">
        <v>3600.8</v>
      </c>
      <c r="S935" t="s">
        <v>141</v>
      </c>
      <c r="T935">
        <v>9</v>
      </c>
      <c r="U935" t="s">
        <v>142</v>
      </c>
      <c r="V935">
        <v>155</v>
      </c>
      <c r="W935" t="s">
        <v>140</v>
      </c>
      <c r="X935">
        <v>475474</v>
      </c>
      <c r="Y935" t="s">
        <v>1</v>
      </c>
      <c r="Z935" t="s">
        <v>3111</v>
      </c>
      <c r="AA935" t="s">
        <v>151</v>
      </c>
      <c r="AB935" s="12" t="s">
        <v>3112</v>
      </c>
      <c r="AC935" t="s">
        <v>424</v>
      </c>
      <c r="AD935" s="5">
        <v>9.9999999999999998E-17</v>
      </c>
      <c r="AE935" t="s">
        <v>5</v>
      </c>
      <c r="AF935">
        <v>0.94503864999999998</v>
      </c>
      <c r="AG935" t="s">
        <v>4</v>
      </c>
      <c r="AH935">
        <v>6.9534899999999997E-3</v>
      </c>
    </row>
    <row r="936" spans="1:34" x14ac:dyDescent="0.25">
      <c r="A936" t="str">
        <f t="shared" si="14"/>
        <v>feynman_II_2_42_21962</v>
      </c>
      <c r="B936" t="s">
        <v>116</v>
      </c>
      <c r="C936" t="s">
        <v>143</v>
      </c>
      <c r="D936">
        <v>3600</v>
      </c>
      <c r="E936" t="s">
        <v>144</v>
      </c>
      <c r="F936">
        <v>1000000</v>
      </c>
      <c r="G936" t="s">
        <v>145</v>
      </c>
      <c r="H936">
        <v>21962</v>
      </c>
      <c r="I936" t="s">
        <v>146</v>
      </c>
      <c r="J936">
        <v>1E-3</v>
      </c>
      <c r="K936" t="s">
        <v>3</v>
      </c>
      <c r="L936">
        <v>1</v>
      </c>
      <c r="M936" t="s">
        <v>2</v>
      </c>
      <c r="N936">
        <v>0</v>
      </c>
      <c r="O936" t="s">
        <v>6</v>
      </c>
      <c r="P936">
        <v>11</v>
      </c>
      <c r="Q936" t="s">
        <v>0</v>
      </c>
      <c r="R936">
        <v>1086.7</v>
      </c>
      <c r="S936" t="s">
        <v>141</v>
      </c>
      <c r="T936">
        <v>6</v>
      </c>
      <c r="U936" t="s">
        <v>142</v>
      </c>
      <c r="V936">
        <v>55</v>
      </c>
      <c r="W936" t="s">
        <v>140</v>
      </c>
      <c r="X936">
        <v>132381</v>
      </c>
      <c r="Y936" t="s">
        <v>1</v>
      </c>
      <c r="Z936" t="s">
        <v>2483</v>
      </c>
      <c r="AA936" t="s">
        <v>151</v>
      </c>
      <c r="AB936" s="12" t="s">
        <v>2308</v>
      </c>
      <c r="AC936" t="s">
        <v>424</v>
      </c>
      <c r="AD936" s="5">
        <v>9.9999999999999998E-17</v>
      </c>
      <c r="AE936" t="s">
        <v>5</v>
      </c>
      <c r="AF936">
        <v>1</v>
      </c>
      <c r="AG936" t="s">
        <v>4</v>
      </c>
      <c r="AH936">
        <v>0</v>
      </c>
    </row>
    <row r="937" spans="1:34" x14ac:dyDescent="0.25">
      <c r="A937" t="str">
        <f t="shared" si="14"/>
        <v>feynman_I_39_1_14423</v>
      </c>
      <c r="B937" t="s">
        <v>28</v>
      </c>
      <c r="C937" t="s">
        <v>143</v>
      </c>
      <c r="D937">
        <v>3600</v>
      </c>
      <c r="E937" t="s">
        <v>144</v>
      </c>
      <c r="F937">
        <v>1000000</v>
      </c>
      <c r="G937" t="s">
        <v>145</v>
      </c>
      <c r="H937">
        <v>14423</v>
      </c>
      <c r="I937" t="s">
        <v>146</v>
      </c>
      <c r="J937">
        <v>1E-3</v>
      </c>
      <c r="K937" t="s">
        <v>3</v>
      </c>
      <c r="L937">
        <v>1</v>
      </c>
      <c r="M937" t="s">
        <v>2</v>
      </c>
      <c r="N937">
        <v>0</v>
      </c>
      <c r="O937" t="s">
        <v>6</v>
      </c>
      <c r="P937">
        <v>4</v>
      </c>
      <c r="Q937" t="s">
        <v>0</v>
      </c>
      <c r="R937">
        <v>2.2999999999999998</v>
      </c>
      <c r="S937" t="s">
        <v>141</v>
      </c>
      <c r="T937">
        <v>1</v>
      </c>
      <c r="U937" t="s">
        <v>142</v>
      </c>
      <c r="V937">
        <v>2</v>
      </c>
      <c r="W937" t="s">
        <v>140</v>
      </c>
      <c r="X937">
        <v>520</v>
      </c>
      <c r="Y937" t="s">
        <v>1</v>
      </c>
      <c r="Z937" t="s">
        <v>152</v>
      </c>
      <c r="AA937" t="s">
        <v>151</v>
      </c>
      <c r="AB937" s="12" t="s">
        <v>153</v>
      </c>
      <c r="AC937" t="s">
        <v>424</v>
      </c>
      <c r="AD937" s="5">
        <v>9.9999999999999998E-17</v>
      </c>
      <c r="AE937" t="s">
        <v>5</v>
      </c>
      <c r="AF937">
        <v>1</v>
      </c>
      <c r="AG937" t="s">
        <v>4</v>
      </c>
      <c r="AH937">
        <v>0</v>
      </c>
    </row>
    <row r="938" spans="1:34" x14ac:dyDescent="0.25">
      <c r="A938" t="str">
        <f t="shared" si="14"/>
        <v>feynman_II_34_2_14423</v>
      </c>
      <c r="B938" t="s">
        <v>52</v>
      </c>
      <c r="C938" t="s">
        <v>143</v>
      </c>
      <c r="D938">
        <v>3600</v>
      </c>
      <c r="E938" t="s">
        <v>144</v>
      </c>
      <c r="F938">
        <v>1000000</v>
      </c>
      <c r="G938" t="s">
        <v>145</v>
      </c>
      <c r="H938">
        <v>14423</v>
      </c>
      <c r="I938" t="s">
        <v>146</v>
      </c>
      <c r="J938">
        <v>1E-3</v>
      </c>
      <c r="K938" t="s">
        <v>3</v>
      </c>
      <c r="L938">
        <v>1</v>
      </c>
      <c r="M938" t="s">
        <v>2</v>
      </c>
      <c r="N938">
        <v>0</v>
      </c>
      <c r="O938" t="s">
        <v>6</v>
      </c>
      <c r="P938">
        <v>5</v>
      </c>
      <c r="Q938" t="s">
        <v>0</v>
      </c>
      <c r="R938">
        <v>5.8</v>
      </c>
      <c r="S938" t="s">
        <v>141</v>
      </c>
      <c r="T938">
        <v>1</v>
      </c>
      <c r="U938" t="s">
        <v>142</v>
      </c>
      <c r="V938">
        <v>3</v>
      </c>
      <c r="W938" t="s">
        <v>140</v>
      </c>
      <c r="X938">
        <v>1274</v>
      </c>
      <c r="Y938" t="s">
        <v>1</v>
      </c>
      <c r="Z938" t="s">
        <v>155</v>
      </c>
      <c r="AA938" t="s">
        <v>151</v>
      </c>
      <c r="AB938" s="12" t="s">
        <v>156</v>
      </c>
      <c r="AC938" t="s">
        <v>424</v>
      </c>
      <c r="AD938" s="5">
        <v>9.9999999999999998E-17</v>
      </c>
      <c r="AE938" t="s">
        <v>5</v>
      </c>
      <c r="AF938">
        <v>1</v>
      </c>
      <c r="AG938" t="s">
        <v>4</v>
      </c>
      <c r="AH938">
        <v>0</v>
      </c>
    </row>
    <row r="939" spans="1:34" x14ac:dyDescent="0.25">
      <c r="A939" t="str">
        <f t="shared" si="14"/>
        <v>feynman_III_15_27_14423</v>
      </c>
      <c r="B939" t="s">
        <v>48</v>
      </c>
      <c r="C939" t="s">
        <v>143</v>
      </c>
      <c r="D939">
        <v>3600</v>
      </c>
      <c r="E939" t="s">
        <v>144</v>
      </c>
      <c r="F939">
        <v>1000000</v>
      </c>
      <c r="G939" t="s">
        <v>145</v>
      </c>
      <c r="H939">
        <v>14423</v>
      </c>
      <c r="I939" t="s">
        <v>146</v>
      </c>
      <c r="J939">
        <v>1E-3</v>
      </c>
      <c r="K939" t="s">
        <v>3</v>
      </c>
      <c r="L939">
        <v>1</v>
      </c>
      <c r="M939" t="s">
        <v>2</v>
      </c>
      <c r="N939">
        <v>0</v>
      </c>
      <c r="O939" t="s">
        <v>6</v>
      </c>
      <c r="P939">
        <v>9</v>
      </c>
      <c r="Q939" t="s">
        <v>0</v>
      </c>
      <c r="R939">
        <v>8.8000000000000007</v>
      </c>
      <c r="S939" t="s">
        <v>141</v>
      </c>
      <c r="T939">
        <v>1</v>
      </c>
      <c r="U939" t="s">
        <v>142</v>
      </c>
      <c r="V939">
        <v>3</v>
      </c>
      <c r="W939" t="s">
        <v>140</v>
      </c>
      <c r="X939">
        <v>1774</v>
      </c>
      <c r="Y939" t="s">
        <v>1</v>
      </c>
      <c r="Z939" t="s">
        <v>2353</v>
      </c>
      <c r="AA939" t="s">
        <v>151</v>
      </c>
      <c r="AB939" s="12" t="s">
        <v>2354</v>
      </c>
      <c r="AC939" t="s">
        <v>424</v>
      </c>
      <c r="AD939" s="5">
        <v>9.9999999999999998E-17</v>
      </c>
      <c r="AE939" t="s">
        <v>5</v>
      </c>
      <c r="AF939">
        <v>1</v>
      </c>
      <c r="AG939" t="s">
        <v>4</v>
      </c>
      <c r="AH939">
        <v>0</v>
      </c>
    </row>
    <row r="940" spans="1:34" x14ac:dyDescent="0.25">
      <c r="A940" t="str">
        <f t="shared" si="14"/>
        <v>feynman_I_39_22_14423</v>
      </c>
      <c r="B940" t="s">
        <v>88</v>
      </c>
      <c r="C940" t="s">
        <v>143</v>
      </c>
      <c r="D940">
        <v>3600</v>
      </c>
      <c r="E940" t="s">
        <v>144</v>
      </c>
      <c r="F940">
        <v>1000000</v>
      </c>
      <c r="G940" t="s">
        <v>145</v>
      </c>
      <c r="H940">
        <v>14423</v>
      </c>
      <c r="I940" t="s">
        <v>146</v>
      </c>
      <c r="J940">
        <v>1E-3</v>
      </c>
      <c r="K940" t="s">
        <v>3</v>
      </c>
      <c r="L940">
        <v>1</v>
      </c>
      <c r="M940" t="s">
        <v>2</v>
      </c>
      <c r="N940">
        <v>0</v>
      </c>
      <c r="O940" t="s">
        <v>6</v>
      </c>
      <c r="P940">
        <v>7</v>
      </c>
      <c r="Q940" t="s">
        <v>0</v>
      </c>
      <c r="R940">
        <v>12.8</v>
      </c>
      <c r="S940" t="s">
        <v>141</v>
      </c>
      <c r="T940">
        <v>1</v>
      </c>
      <c r="U940" t="s">
        <v>142</v>
      </c>
      <c r="V940">
        <v>4</v>
      </c>
      <c r="W940" t="s">
        <v>140</v>
      </c>
      <c r="X940">
        <v>2582</v>
      </c>
      <c r="Y940" t="s">
        <v>1</v>
      </c>
      <c r="Z940" t="s">
        <v>495</v>
      </c>
      <c r="AA940" t="s">
        <v>151</v>
      </c>
      <c r="AB940" s="12" t="s">
        <v>413</v>
      </c>
      <c r="AC940" t="s">
        <v>424</v>
      </c>
      <c r="AD940" s="5">
        <v>9.9999999999999998E-17</v>
      </c>
      <c r="AE940" t="s">
        <v>5</v>
      </c>
      <c r="AF940">
        <v>1</v>
      </c>
      <c r="AG940" t="s">
        <v>4</v>
      </c>
      <c r="AH940">
        <v>0</v>
      </c>
    </row>
    <row r="941" spans="1:34" x14ac:dyDescent="0.25">
      <c r="A941" t="str">
        <f t="shared" si="14"/>
        <v>feynman_I_43_43_14423</v>
      </c>
      <c r="B941" t="s">
        <v>79</v>
      </c>
      <c r="C941" t="s">
        <v>143</v>
      </c>
      <c r="D941">
        <v>3600</v>
      </c>
      <c r="E941" t="s">
        <v>144</v>
      </c>
      <c r="F941">
        <v>1000000</v>
      </c>
      <c r="G941" t="s">
        <v>145</v>
      </c>
      <c r="H941">
        <v>14423</v>
      </c>
      <c r="I941" t="s">
        <v>146</v>
      </c>
      <c r="J941">
        <v>1E-3</v>
      </c>
      <c r="K941" t="s">
        <v>3</v>
      </c>
      <c r="L941">
        <v>1</v>
      </c>
      <c r="M941" t="s">
        <v>2</v>
      </c>
      <c r="N941">
        <v>0</v>
      </c>
      <c r="O941" t="s">
        <v>6</v>
      </c>
      <c r="P941">
        <v>14</v>
      </c>
      <c r="Q941" t="s">
        <v>0</v>
      </c>
      <c r="R941">
        <v>43.5</v>
      </c>
      <c r="S941" t="s">
        <v>141</v>
      </c>
      <c r="T941">
        <v>1</v>
      </c>
      <c r="U941" t="s">
        <v>142</v>
      </c>
      <c r="V941">
        <v>7</v>
      </c>
      <c r="W941" t="s">
        <v>140</v>
      </c>
      <c r="X941">
        <v>7472</v>
      </c>
      <c r="Y941" t="s">
        <v>1</v>
      </c>
      <c r="Z941" t="s">
        <v>162</v>
      </c>
      <c r="AA941" t="s">
        <v>151</v>
      </c>
      <c r="AB941" s="12" t="s">
        <v>3437</v>
      </c>
      <c r="AC941" t="s">
        <v>424</v>
      </c>
      <c r="AD941" s="5">
        <v>9.9999999999999998E-17</v>
      </c>
      <c r="AE941" t="s">
        <v>5</v>
      </c>
      <c r="AF941">
        <v>1</v>
      </c>
      <c r="AG941" t="s">
        <v>4</v>
      </c>
      <c r="AH941">
        <v>0</v>
      </c>
    </row>
    <row r="942" spans="1:34" x14ac:dyDescent="0.25">
      <c r="A942" t="str">
        <f t="shared" si="14"/>
        <v>feynman_II_6_15a_21962</v>
      </c>
      <c r="B942" t="s">
        <v>131</v>
      </c>
      <c r="C942" t="s">
        <v>143</v>
      </c>
      <c r="D942">
        <v>3600</v>
      </c>
      <c r="E942" t="s">
        <v>144</v>
      </c>
      <c r="F942">
        <v>1000000</v>
      </c>
      <c r="G942" t="s">
        <v>145</v>
      </c>
      <c r="H942">
        <v>21962</v>
      </c>
      <c r="I942" t="s">
        <v>146</v>
      </c>
      <c r="J942">
        <v>1E-3</v>
      </c>
      <c r="K942" t="s">
        <v>3</v>
      </c>
      <c r="L942">
        <v>0.99920759999999997</v>
      </c>
      <c r="M942" t="s">
        <v>2</v>
      </c>
      <c r="N942">
        <v>1.05323E-2</v>
      </c>
      <c r="O942" t="s">
        <v>6</v>
      </c>
      <c r="P942">
        <v>16</v>
      </c>
      <c r="Q942" t="s">
        <v>0</v>
      </c>
      <c r="R942">
        <v>3600.8</v>
      </c>
      <c r="S942" t="s">
        <v>141</v>
      </c>
      <c r="T942">
        <v>3</v>
      </c>
      <c r="U942" t="s">
        <v>142</v>
      </c>
      <c r="V942">
        <v>298</v>
      </c>
      <c r="W942" t="s">
        <v>140</v>
      </c>
      <c r="X942">
        <v>565096</v>
      </c>
      <c r="Y942" t="s">
        <v>1</v>
      </c>
      <c r="Z942" t="s">
        <v>3113</v>
      </c>
      <c r="AA942" t="s">
        <v>151</v>
      </c>
      <c r="AB942" s="12" t="s">
        <v>3114</v>
      </c>
      <c r="AC942" t="s">
        <v>424</v>
      </c>
      <c r="AD942" s="5">
        <v>9.9999999999999998E-17</v>
      </c>
      <c r="AE942" t="s">
        <v>5</v>
      </c>
      <c r="AF942">
        <v>0.99923306000000001</v>
      </c>
      <c r="AG942" t="s">
        <v>4</v>
      </c>
      <c r="AH942">
        <v>1.0419640000000001E-2</v>
      </c>
    </row>
    <row r="943" spans="1:34" x14ac:dyDescent="0.25">
      <c r="A943" t="str">
        <f t="shared" si="14"/>
        <v>strogatz_predprey2_14423</v>
      </c>
      <c r="B943" t="s">
        <v>17</v>
      </c>
      <c r="C943" t="s">
        <v>143</v>
      </c>
      <c r="D943">
        <v>3600</v>
      </c>
      <c r="E943" t="s">
        <v>144</v>
      </c>
      <c r="F943">
        <v>1000000</v>
      </c>
      <c r="G943" t="s">
        <v>145</v>
      </c>
      <c r="H943">
        <v>14423</v>
      </c>
      <c r="I943" t="s">
        <v>146</v>
      </c>
      <c r="J943">
        <v>1E-3</v>
      </c>
      <c r="K943" t="s">
        <v>3</v>
      </c>
      <c r="L943">
        <v>1</v>
      </c>
      <c r="M943" t="s">
        <v>2</v>
      </c>
      <c r="N943">
        <v>0</v>
      </c>
      <c r="O943" t="s">
        <v>6</v>
      </c>
      <c r="P943">
        <v>15</v>
      </c>
      <c r="Q943" t="s">
        <v>0</v>
      </c>
      <c r="R943">
        <v>817.4</v>
      </c>
      <c r="S943" t="s">
        <v>141</v>
      </c>
      <c r="T943">
        <v>7</v>
      </c>
      <c r="U943" t="s">
        <v>142</v>
      </c>
      <c r="V943">
        <v>190</v>
      </c>
      <c r="W943" t="s">
        <v>140</v>
      </c>
      <c r="X943">
        <v>309432</v>
      </c>
      <c r="Y943" t="s">
        <v>1</v>
      </c>
      <c r="Z943" t="s">
        <v>2484</v>
      </c>
      <c r="AA943" t="s">
        <v>151</v>
      </c>
      <c r="AB943" s="12" t="s">
        <v>2321</v>
      </c>
      <c r="AC943" t="s">
        <v>424</v>
      </c>
      <c r="AD943" s="5">
        <v>9.9999999999999998E-17</v>
      </c>
      <c r="AE943" t="s">
        <v>5</v>
      </c>
      <c r="AF943">
        <v>1</v>
      </c>
      <c r="AG943" t="s">
        <v>4</v>
      </c>
      <c r="AH943">
        <v>0</v>
      </c>
    </row>
    <row r="944" spans="1:34" x14ac:dyDescent="0.25">
      <c r="A944" t="str">
        <f t="shared" si="14"/>
        <v>feynman_I_13_4_14423</v>
      </c>
      <c r="B944" t="s">
        <v>96</v>
      </c>
      <c r="C944" t="s">
        <v>143</v>
      </c>
      <c r="D944">
        <v>3600</v>
      </c>
      <c r="E944" t="s">
        <v>144</v>
      </c>
      <c r="F944">
        <v>1000000</v>
      </c>
      <c r="G944" t="s">
        <v>145</v>
      </c>
      <c r="H944">
        <v>14423</v>
      </c>
      <c r="I944" t="s">
        <v>146</v>
      </c>
      <c r="J944">
        <v>1E-3</v>
      </c>
      <c r="K944" t="s">
        <v>3</v>
      </c>
      <c r="L944">
        <v>1</v>
      </c>
      <c r="M944" t="s">
        <v>2</v>
      </c>
      <c r="N944">
        <v>0</v>
      </c>
      <c r="O944" t="s">
        <v>6</v>
      </c>
      <c r="P944">
        <v>18</v>
      </c>
      <c r="Q944" t="s">
        <v>0</v>
      </c>
      <c r="R944">
        <v>78.8</v>
      </c>
      <c r="S944" t="s">
        <v>141</v>
      </c>
      <c r="T944">
        <v>1</v>
      </c>
      <c r="U944" t="s">
        <v>142</v>
      </c>
      <c r="V944">
        <v>10</v>
      </c>
      <c r="W944" t="s">
        <v>140</v>
      </c>
      <c r="X944">
        <v>12137</v>
      </c>
      <c r="Y944" t="s">
        <v>1</v>
      </c>
      <c r="Z944" t="s">
        <v>3115</v>
      </c>
      <c r="AA944" t="s">
        <v>151</v>
      </c>
      <c r="AB944" s="12" t="s">
        <v>2572</v>
      </c>
      <c r="AC944" t="s">
        <v>424</v>
      </c>
      <c r="AD944" s="5">
        <v>9.9999999999999998E-17</v>
      </c>
      <c r="AE944" t="s">
        <v>5</v>
      </c>
      <c r="AF944">
        <v>1</v>
      </c>
      <c r="AG944" t="s">
        <v>4</v>
      </c>
      <c r="AH944">
        <v>0</v>
      </c>
    </row>
    <row r="945" spans="1:34" x14ac:dyDescent="0.25">
      <c r="A945" t="str">
        <f t="shared" si="14"/>
        <v>feynman_test_7_4426</v>
      </c>
      <c r="B945" t="s">
        <v>107</v>
      </c>
      <c r="C945" t="s">
        <v>143</v>
      </c>
      <c r="D945">
        <v>3600</v>
      </c>
      <c r="E945" t="s">
        <v>144</v>
      </c>
      <c r="F945">
        <v>1000000</v>
      </c>
      <c r="G945" t="s">
        <v>145</v>
      </c>
      <c r="H945">
        <v>4426</v>
      </c>
      <c r="I945" t="s">
        <v>146</v>
      </c>
      <c r="J945">
        <v>1E-3</v>
      </c>
      <c r="K945" t="s">
        <v>3</v>
      </c>
      <c r="L945">
        <v>0.9995889</v>
      </c>
      <c r="M945" t="s">
        <v>2</v>
      </c>
      <c r="N945">
        <v>2.5031500000000002E-2</v>
      </c>
      <c r="O945" t="s">
        <v>6</v>
      </c>
      <c r="P945">
        <v>18</v>
      </c>
      <c r="Q945" t="s">
        <v>0</v>
      </c>
      <c r="R945">
        <v>3600.6</v>
      </c>
      <c r="S945" t="s">
        <v>141</v>
      </c>
      <c r="T945">
        <v>7</v>
      </c>
      <c r="U945" t="s">
        <v>142</v>
      </c>
      <c r="V945">
        <v>450</v>
      </c>
      <c r="W945" t="s">
        <v>140</v>
      </c>
      <c r="X945">
        <v>587237</v>
      </c>
      <c r="Y945" t="s">
        <v>1</v>
      </c>
      <c r="Z945" t="s">
        <v>3116</v>
      </c>
      <c r="AA945" t="s">
        <v>151</v>
      </c>
      <c r="AB945" s="12" t="s">
        <v>3117</v>
      </c>
      <c r="AC945" t="s">
        <v>424</v>
      </c>
      <c r="AD945" s="5">
        <v>9.9999999999999998E-17</v>
      </c>
      <c r="AE945" t="s">
        <v>5</v>
      </c>
      <c r="AF945">
        <v>0.99959003000000002</v>
      </c>
      <c r="AG945" t="s">
        <v>4</v>
      </c>
      <c r="AH945">
        <v>2.4937859999999999E-2</v>
      </c>
    </row>
    <row r="946" spans="1:34" x14ac:dyDescent="0.25">
      <c r="A946" t="str">
        <f t="shared" si="14"/>
        <v>strogatz_lv1_14423</v>
      </c>
      <c r="B946" t="s">
        <v>18</v>
      </c>
      <c r="C946" t="s">
        <v>143</v>
      </c>
      <c r="D946">
        <v>3600</v>
      </c>
      <c r="E946" t="s">
        <v>144</v>
      </c>
      <c r="F946">
        <v>1000000</v>
      </c>
      <c r="G946" t="s">
        <v>145</v>
      </c>
      <c r="H946">
        <v>14423</v>
      </c>
      <c r="I946" t="s">
        <v>146</v>
      </c>
      <c r="J946">
        <v>1E-3</v>
      </c>
      <c r="K946" t="s">
        <v>3</v>
      </c>
      <c r="L946">
        <v>1</v>
      </c>
      <c r="M946" t="s">
        <v>2</v>
      </c>
      <c r="N946">
        <v>0</v>
      </c>
      <c r="O946" t="s">
        <v>6</v>
      </c>
      <c r="P946">
        <v>13</v>
      </c>
      <c r="Q946" t="s">
        <v>0</v>
      </c>
      <c r="R946">
        <v>212.1</v>
      </c>
      <c r="S946" t="s">
        <v>141</v>
      </c>
      <c r="T946">
        <v>10</v>
      </c>
      <c r="U946" t="s">
        <v>142</v>
      </c>
      <c r="V946">
        <v>72</v>
      </c>
      <c r="W946" t="s">
        <v>140</v>
      </c>
      <c r="X946">
        <v>93617</v>
      </c>
      <c r="Y946" t="s">
        <v>1</v>
      </c>
      <c r="Z946" t="s">
        <v>2393</v>
      </c>
      <c r="AA946" t="s">
        <v>151</v>
      </c>
      <c r="AB946" s="12" t="s">
        <v>2301</v>
      </c>
      <c r="AC946" t="s">
        <v>424</v>
      </c>
      <c r="AD946" s="5">
        <v>9.9999999999999998E-17</v>
      </c>
      <c r="AE946" t="s">
        <v>5</v>
      </c>
      <c r="AF946">
        <v>1</v>
      </c>
      <c r="AG946" t="s">
        <v>4</v>
      </c>
      <c r="AH946">
        <v>0</v>
      </c>
    </row>
    <row r="947" spans="1:34" x14ac:dyDescent="0.25">
      <c r="A947" t="str">
        <f t="shared" si="14"/>
        <v>feynman_II_11_20_21962</v>
      </c>
      <c r="B947" t="s">
        <v>111</v>
      </c>
      <c r="C947" t="s">
        <v>143</v>
      </c>
      <c r="D947">
        <v>3600</v>
      </c>
      <c r="E947" t="s">
        <v>144</v>
      </c>
      <c r="F947">
        <v>1000000</v>
      </c>
      <c r="G947" t="s">
        <v>145</v>
      </c>
      <c r="H947">
        <v>21962</v>
      </c>
      <c r="I947" t="s">
        <v>146</v>
      </c>
      <c r="J947">
        <v>1E-3</v>
      </c>
      <c r="K947" t="s">
        <v>3</v>
      </c>
      <c r="L947">
        <v>0.99977959999999999</v>
      </c>
      <c r="M947" t="s">
        <v>2</v>
      </c>
      <c r="N947">
        <v>0.1037444</v>
      </c>
      <c r="O947" t="s">
        <v>6</v>
      </c>
      <c r="P947">
        <v>61</v>
      </c>
      <c r="Q947" t="s">
        <v>0</v>
      </c>
      <c r="R947">
        <v>3602.6</v>
      </c>
      <c r="S947" t="s">
        <v>141</v>
      </c>
      <c r="T947">
        <v>5</v>
      </c>
      <c r="U947" t="s">
        <v>142</v>
      </c>
      <c r="V947">
        <v>101</v>
      </c>
      <c r="W947" t="s">
        <v>140</v>
      </c>
      <c r="X947">
        <v>414522</v>
      </c>
      <c r="Y947" t="s">
        <v>1</v>
      </c>
      <c r="Z947" t="s">
        <v>3118</v>
      </c>
      <c r="AA947" t="s">
        <v>151</v>
      </c>
      <c r="AB947" s="12" t="s">
        <v>3119</v>
      </c>
      <c r="AC947" t="s">
        <v>424</v>
      </c>
      <c r="AD947" s="5">
        <v>9.9999999999999998E-17</v>
      </c>
      <c r="AE947" t="s">
        <v>5</v>
      </c>
      <c r="AF947">
        <v>0.99979565999999997</v>
      </c>
      <c r="AG947" t="s">
        <v>4</v>
      </c>
      <c r="AH947">
        <v>9.7397150000000002E-2</v>
      </c>
    </row>
    <row r="948" spans="1:34" x14ac:dyDescent="0.25">
      <c r="A948" t="str">
        <f t="shared" si="14"/>
        <v>feynman_II_13_23_4426</v>
      </c>
      <c r="B948" t="s">
        <v>47</v>
      </c>
      <c r="C948" t="s">
        <v>143</v>
      </c>
      <c r="D948">
        <v>3600</v>
      </c>
      <c r="E948" t="s">
        <v>144</v>
      </c>
      <c r="F948">
        <v>1000000</v>
      </c>
      <c r="G948" t="s">
        <v>145</v>
      </c>
      <c r="H948">
        <v>4426</v>
      </c>
      <c r="I948" t="s">
        <v>146</v>
      </c>
      <c r="J948">
        <v>1E-3</v>
      </c>
      <c r="K948" t="s">
        <v>3</v>
      </c>
      <c r="L948">
        <v>0.99997429999999998</v>
      </c>
      <c r="M948" t="s">
        <v>2</v>
      </c>
      <c r="N948">
        <v>6.1676999999999999E-3</v>
      </c>
      <c r="O948" t="s">
        <v>6</v>
      </c>
      <c r="P948">
        <v>15</v>
      </c>
      <c r="Q948" t="s">
        <v>0</v>
      </c>
      <c r="R948">
        <v>3600.1</v>
      </c>
      <c r="S948" t="s">
        <v>141</v>
      </c>
      <c r="T948">
        <v>5</v>
      </c>
      <c r="U948" t="s">
        <v>142</v>
      </c>
      <c r="V948">
        <v>487</v>
      </c>
      <c r="W948" t="s">
        <v>140</v>
      </c>
      <c r="X948">
        <v>582653</v>
      </c>
      <c r="Y948" t="s">
        <v>1</v>
      </c>
      <c r="Z948" t="s">
        <v>3120</v>
      </c>
      <c r="AA948" t="s">
        <v>151</v>
      </c>
      <c r="AB948" s="12" t="s">
        <v>3473</v>
      </c>
      <c r="AC948" t="s">
        <v>424</v>
      </c>
      <c r="AD948" s="5">
        <v>9.9999999999999998E-17</v>
      </c>
      <c r="AE948" t="s">
        <v>5</v>
      </c>
      <c r="AF948">
        <v>0.99997475000000002</v>
      </c>
      <c r="AG948" t="s">
        <v>4</v>
      </c>
      <c r="AH948">
        <v>6.0967900000000004E-3</v>
      </c>
    </row>
    <row r="949" spans="1:34" x14ac:dyDescent="0.25">
      <c r="A949" t="str">
        <f t="shared" si="14"/>
        <v>feynman_III_14_14_4426</v>
      </c>
      <c r="B949" t="s">
        <v>108</v>
      </c>
      <c r="C949" t="s">
        <v>143</v>
      </c>
      <c r="D949">
        <v>3600</v>
      </c>
      <c r="E949" t="s">
        <v>144</v>
      </c>
      <c r="F949">
        <v>1000000</v>
      </c>
      <c r="G949" t="s">
        <v>145</v>
      </c>
      <c r="H949">
        <v>4426</v>
      </c>
      <c r="I949" t="s">
        <v>146</v>
      </c>
      <c r="J949">
        <v>1E-3</v>
      </c>
      <c r="K949" t="s">
        <v>3</v>
      </c>
      <c r="L949">
        <v>0.99992910000000002</v>
      </c>
      <c r="M949" t="s">
        <v>2</v>
      </c>
      <c r="N949">
        <v>5.7260900000000003E-2</v>
      </c>
      <c r="O949" t="s">
        <v>6</v>
      </c>
      <c r="P949">
        <v>37</v>
      </c>
      <c r="Q949" t="s">
        <v>0</v>
      </c>
      <c r="R949">
        <v>3600.8</v>
      </c>
      <c r="S949" t="s">
        <v>141</v>
      </c>
      <c r="T949">
        <v>3</v>
      </c>
      <c r="U949" t="s">
        <v>142</v>
      </c>
      <c r="V949">
        <v>107</v>
      </c>
      <c r="W949" t="s">
        <v>140</v>
      </c>
      <c r="X949">
        <v>417960</v>
      </c>
      <c r="Y949" t="s">
        <v>1</v>
      </c>
      <c r="Z949" t="s">
        <v>3121</v>
      </c>
      <c r="AA949" t="s">
        <v>151</v>
      </c>
      <c r="AB949" s="12" t="s">
        <v>3122</v>
      </c>
      <c r="AC949" t="s">
        <v>424</v>
      </c>
      <c r="AD949" s="5">
        <v>9.9999999999999998E-17</v>
      </c>
      <c r="AE949" t="s">
        <v>5</v>
      </c>
      <c r="AF949">
        <v>0.99993894999999999</v>
      </c>
      <c r="AG949" t="s">
        <v>4</v>
      </c>
      <c r="AH949">
        <v>5.6023049999999998E-2</v>
      </c>
    </row>
    <row r="950" spans="1:34" x14ac:dyDescent="0.25">
      <c r="A950" t="str">
        <f t="shared" si="14"/>
        <v>feynman_test_9_21962</v>
      </c>
      <c r="B950" t="s">
        <v>125</v>
      </c>
      <c r="C950" t="s">
        <v>143</v>
      </c>
      <c r="D950">
        <v>3600</v>
      </c>
      <c r="E950" t="s">
        <v>144</v>
      </c>
      <c r="F950">
        <v>1000000</v>
      </c>
      <c r="G950" t="s">
        <v>145</v>
      </c>
      <c r="H950">
        <v>21962</v>
      </c>
      <c r="I950" t="s">
        <v>146</v>
      </c>
      <c r="J950">
        <v>1E-3</v>
      </c>
      <c r="K950" t="s">
        <v>3</v>
      </c>
      <c r="L950">
        <v>0.99993169999999998</v>
      </c>
      <c r="M950" t="s">
        <v>2</v>
      </c>
      <c r="N950">
        <v>55.598764500000001</v>
      </c>
      <c r="O950" t="s">
        <v>6</v>
      </c>
      <c r="P950">
        <v>170</v>
      </c>
      <c r="Q950" t="s">
        <v>0</v>
      </c>
      <c r="R950">
        <v>3600.5</v>
      </c>
      <c r="S950" t="s">
        <v>141</v>
      </c>
      <c r="T950">
        <v>2</v>
      </c>
      <c r="U950" t="s">
        <v>142</v>
      </c>
      <c r="V950">
        <v>38</v>
      </c>
      <c r="W950" t="s">
        <v>140</v>
      </c>
      <c r="X950">
        <v>272965</v>
      </c>
      <c r="Y950" t="s">
        <v>1</v>
      </c>
      <c r="Z950" t="s">
        <v>3123</v>
      </c>
      <c r="AA950" t="s">
        <v>151</v>
      </c>
      <c r="AB950" s="12" t="s">
        <v>3124</v>
      </c>
      <c r="AC950" t="s">
        <v>424</v>
      </c>
      <c r="AD950" s="5">
        <v>9.9999999999999998E-17</v>
      </c>
      <c r="AE950" t="s">
        <v>5</v>
      </c>
      <c r="AF950">
        <v>0.99952246</v>
      </c>
      <c r="AG950" t="s">
        <v>4</v>
      </c>
      <c r="AH950">
        <v>155.18843419000001</v>
      </c>
    </row>
    <row r="951" spans="1:34" x14ac:dyDescent="0.25">
      <c r="A951" t="str">
        <f t="shared" si="14"/>
        <v>feynman_I_12_1_14423</v>
      </c>
      <c r="B951" t="s">
        <v>26</v>
      </c>
      <c r="C951" t="s">
        <v>143</v>
      </c>
      <c r="D951">
        <v>3600</v>
      </c>
      <c r="E951" t="s">
        <v>144</v>
      </c>
      <c r="F951">
        <v>1000000</v>
      </c>
      <c r="G951" t="s">
        <v>145</v>
      </c>
      <c r="H951">
        <v>14423</v>
      </c>
      <c r="I951" t="s">
        <v>146</v>
      </c>
      <c r="J951">
        <v>1E-3</v>
      </c>
      <c r="K951" t="s">
        <v>3</v>
      </c>
      <c r="L951">
        <v>1</v>
      </c>
      <c r="M951" t="s">
        <v>2</v>
      </c>
      <c r="N951">
        <v>0</v>
      </c>
      <c r="O951" t="s">
        <v>6</v>
      </c>
      <c r="P951">
        <v>3</v>
      </c>
      <c r="Q951" t="s">
        <v>0</v>
      </c>
      <c r="R951">
        <v>2.2999999999999998</v>
      </c>
      <c r="S951" t="s">
        <v>141</v>
      </c>
      <c r="T951">
        <v>1</v>
      </c>
      <c r="U951" t="s">
        <v>142</v>
      </c>
      <c r="V951">
        <v>2</v>
      </c>
      <c r="W951" t="s">
        <v>140</v>
      </c>
      <c r="X951">
        <v>519</v>
      </c>
      <c r="Y951" t="s">
        <v>1</v>
      </c>
      <c r="Z951" t="s">
        <v>2335</v>
      </c>
      <c r="AA951" t="s">
        <v>151</v>
      </c>
      <c r="AB951" s="12" t="s">
        <v>405</v>
      </c>
      <c r="AC951" t="s">
        <v>424</v>
      </c>
      <c r="AD951" s="5">
        <v>9.9999999999999998E-17</v>
      </c>
      <c r="AE951" t="s">
        <v>5</v>
      </c>
      <c r="AF951">
        <v>1</v>
      </c>
      <c r="AG951" t="s">
        <v>4</v>
      </c>
      <c r="AH951">
        <v>0</v>
      </c>
    </row>
    <row r="952" spans="1:34" x14ac:dyDescent="0.25">
      <c r="A952" t="str">
        <f t="shared" si="14"/>
        <v>feynman_II_3_24_14423</v>
      </c>
      <c r="B952" t="s">
        <v>35</v>
      </c>
      <c r="C952" t="s">
        <v>143</v>
      </c>
      <c r="D952">
        <v>3600</v>
      </c>
      <c r="E952" t="s">
        <v>144</v>
      </c>
      <c r="F952">
        <v>1000000</v>
      </c>
      <c r="G952" t="s">
        <v>145</v>
      </c>
      <c r="H952">
        <v>14423</v>
      </c>
      <c r="I952" t="s">
        <v>146</v>
      </c>
      <c r="J952">
        <v>1E-3</v>
      </c>
      <c r="K952" t="s">
        <v>3</v>
      </c>
      <c r="L952">
        <v>1</v>
      </c>
      <c r="M952" t="s">
        <v>2</v>
      </c>
      <c r="N952">
        <v>0</v>
      </c>
      <c r="O952" t="s">
        <v>6</v>
      </c>
      <c r="P952">
        <v>6</v>
      </c>
      <c r="Q952" t="s">
        <v>0</v>
      </c>
      <c r="R952">
        <v>8.1</v>
      </c>
      <c r="S952" t="s">
        <v>141</v>
      </c>
      <c r="T952">
        <v>1</v>
      </c>
      <c r="U952" t="s">
        <v>142</v>
      </c>
      <c r="V952">
        <v>3</v>
      </c>
      <c r="W952" t="s">
        <v>140</v>
      </c>
      <c r="X952">
        <v>1659</v>
      </c>
      <c r="Y952" t="s">
        <v>1</v>
      </c>
      <c r="Z952" t="s">
        <v>2344</v>
      </c>
      <c r="AA952" t="s">
        <v>151</v>
      </c>
      <c r="AB952" s="12" t="s">
        <v>2345</v>
      </c>
      <c r="AC952" t="s">
        <v>424</v>
      </c>
      <c r="AD952" s="5">
        <v>9.9999999999999998E-17</v>
      </c>
      <c r="AE952" t="s">
        <v>5</v>
      </c>
      <c r="AF952">
        <v>1</v>
      </c>
      <c r="AG952" t="s">
        <v>4</v>
      </c>
      <c r="AH952">
        <v>0</v>
      </c>
    </row>
    <row r="953" spans="1:34" x14ac:dyDescent="0.25">
      <c r="A953" t="str">
        <f t="shared" si="14"/>
        <v>feynman_II_38_3_14423</v>
      </c>
      <c r="B953" t="s">
        <v>90</v>
      </c>
      <c r="C953" t="s">
        <v>143</v>
      </c>
      <c r="D953">
        <v>3600</v>
      </c>
      <c r="E953" t="s">
        <v>144</v>
      </c>
      <c r="F953">
        <v>1000000</v>
      </c>
      <c r="G953" t="s">
        <v>145</v>
      </c>
      <c r="H953">
        <v>14423</v>
      </c>
      <c r="I953" t="s">
        <v>146</v>
      </c>
      <c r="J953">
        <v>1E-3</v>
      </c>
      <c r="K953" t="s">
        <v>3</v>
      </c>
      <c r="L953">
        <v>1</v>
      </c>
      <c r="M953" t="s">
        <v>2</v>
      </c>
      <c r="N953">
        <v>0</v>
      </c>
      <c r="O953" t="s">
        <v>6</v>
      </c>
      <c r="P953">
        <v>7</v>
      </c>
      <c r="Q953" t="s">
        <v>0</v>
      </c>
      <c r="R953">
        <v>13.2</v>
      </c>
      <c r="S953" t="s">
        <v>141</v>
      </c>
      <c r="T953">
        <v>1</v>
      </c>
      <c r="U953" t="s">
        <v>142</v>
      </c>
      <c r="V953">
        <v>4</v>
      </c>
      <c r="W953" t="s">
        <v>140</v>
      </c>
      <c r="X953">
        <v>2677</v>
      </c>
      <c r="Y953" t="s">
        <v>1</v>
      </c>
      <c r="Z953" t="s">
        <v>495</v>
      </c>
      <c r="AA953" t="s">
        <v>151</v>
      </c>
      <c r="AB953" s="12" t="s">
        <v>413</v>
      </c>
      <c r="AC953" t="s">
        <v>424</v>
      </c>
      <c r="AD953" s="5">
        <v>9.9999999999999998E-17</v>
      </c>
      <c r="AE953" t="s">
        <v>5</v>
      </c>
      <c r="AF953">
        <v>1</v>
      </c>
      <c r="AG953" t="s">
        <v>4</v>
      </c>
      <c r="AH953">
        <v>0</v>
      </c>
    </row>
    <row r="954" spans="1:34" x14ac:dyDescent="0.25">
      <c r="A954" t="str">
        <f t="shared" si="14"/>
        <v>feynman_III_15_14_14423</v>
      </c>
      <c r="B954" t="s">
        <v>73</v>
      </c>
      <c r="C954" t="s">
        <v>143</v>
      </c>
      <c r="D954">
        <v>3600</v>
      </c>
      <c r="E954" t="s">
        <v>144</v>
      </c>
      <c r="F954">
        <v>1000000</v>
      </c>
      <c r="G954" t="s">
        <v>145</v>
      </c>
      <c r="H954">
        <v>14423</v>
      </c>
      <c r="I954" t="s">
        <v>146</v>
      </c>
      <c r="J954">
        <v>1E-3</v>
      </c>
      <c r="K954" t="s">
        <v>3</v>
      </c>
      <c r="L954">
        <v>1</v>
      </c>
      <c r="M954" t="s">
        <v>2</v>
      </c>
      <c r="N954">
        <v>0</v>
      </c>
      <c r="O954" t="s">
        <v>6</v>
      </c>
      <c r="P954">
        <v>11</v>
      </c>
      <c r="Q954" t="s">
        <v>0</v>
      </c>
      <c r="R954">
        <v>18.2</v>
      </c>
      <c r="S954" t="s">
        <v>141</v>
      </c>
      <c r="T954">
        <v>1</v>
      </c>
      <c r="U954" t="s">
        <v>142</v>
      </c>
      <c r="V954">
        <v>5</v>
      </c>
      <c r="W954" t="s">
        <v>140</v>
      </c>
      <c r="X954">
        <v>3635</v>
      </c>
      <c r="Y954" t="s">
        <v>1</v>
      </c>
      <c r="Z954" t="s">
        <v>2361</v>
      </c>
      <c r="AA954" t="s">
        <v>151</v>
      </c>
      <c r="AB954" s="12" t="s">
        <v>2362</v>
      </c>
      <c r="AC954" t="s">
        <v>424</v>
      </c>
      <c r="AD954" s="5">
        <v>9.9999999999999998E-17</v>
      </c>
      <c r="AE954" t="s">
        <v>5</v>
      </c>
      <c r="AF954">
        <v>1</v>
      </c>
      <c r="AG954" t="s">
        <v>4</v>
      </c>
      <c r="AH954">
        <v>0</v>
      </c>
    </row>
    <row r="955" spans="1:34" x14ac:dyDescent="0.25">
      <c r="A955" t="str">
        <f t="shared" si="14"/>
        <v>feynman_I_12_11_14423</v>
      </c>
      <c r="B955" t="s">
        <v>119</v>
      </c>
      <c r="C955" t="s">
        <v>143</v>
      </c>
      <c r="D955">
        <v>3600</v>
      </c>
      <c r="E955" t="s">
        <v>144</v>
      </c>
      <c r="F955">
        <v>1000000</v>
      </c>
      <c r="G955" t="s">
        <v>145</v>
      </c>
      <c r="H955">
        <v>14423</v>
      </c>
      <c r="I955" t="s">
        <v>146</v>
      </c>
      <c r="J955">
        <v>1E-3</v>
      </c>
      <c r="K955" t="s">
        <v>3</v>
      </c>
      <c r="L955">
        <v>1</v>
      </c>
      <c r="M955" t="s">
        <v>2</v>
      </c>
      <c r="N955">
        <v>0</v>
      </c>
      <c r="O955" t="s">
        <v>6</v>
      </c>
      <c r="P955">
        <v>9</v>
      </c>
      <c r="Q955" t="s">
        <v>0</v>
      </c>
      <c r="R955">
        <v>39.799999999999997</v>
      </c>
      <c r="S955" t="s">
        <v>141</v>
      </c>
      <c r="T955">
        <v>1</v>
      </c>
      <c r="U955" t="s">
        <v>142</v>
      </c>
      <c r="V955">
        <v>7</v>
      </c>
      <c r="W955" t="s">
        <v>140</v>
      </c>
      <c r="X955">
        <v>7526</v>
      </c>
      <c r="Y955" t="s">
        <v>1</v>
      </c>
      <c r="Z955" t="s">
        <v>2373</v>
      </c>
      <c r="AA955" t="s">
        <v>151</v>
      </c>
      <c r="AB955" s="12" t="s">
        <v>2295</v>
      </c>
      <c r="AC955" t="s">
        <v>424</v>
      </c>
      <c r="AD955" s="5">
        <v>9.9999999999999998E-17</v>
      </c>
      <c r="AE955" t="s">
        <v>5</v>
      </c>
      <c r="AF955">
        <v>1</v>
      </c>
      <c r="AG955" t="s">
        <v>4</v>
      </c>
      <c r="AH955">
        <v>0</v>
      </c>
    </row>
    <row r="956" spans="1:34" x14ac:dyDescent="0.25">
      <c r="A956" t="str">
        <f t="shared" si="14"/>
        <v>feynman_test_13_29910</v>
      </c>
      <c r="B956" t="s">
        <v>121</v>
      </c>
      <c r="C956" t="s">
        <v>143</v>
      </c>
      <c r="D956">
        <v>3600</v>
      </c>
      <c r="E956" t="s">
        <v>144</v>
      </c>
      <c r="F956">
        <v>1000000</v>
      </c>
      <c r="G956" t="s">
        <v>145</v>
      </c>
      <c r="H956">
        <v>29910</v>
      </c>
      <c r="I956" t="s">
        <v>146</v>
      </c>
      <c r="J956">
        <v>1E-3</v>
      </c>
      <c r="K956" t="s">
        <v>3</v>
      </c>
      <c r="L956">
        <v>0.94707620000000003</v>
      </c>
      <c r="M956" t="s">
        <v>2</v>
      </c>
      <c r="N956">
        <v>3.5252E-3</v>
      </c>
      <c r="O956" t="s">
        <v>6</v>
      </c>
      <c r="P956">
        <v>21</v>
      </c>
      <c r="Q956" t="s">
        <v>0</v>
      </c>
      <c r="R956">
        <v>3600.5</v>
      </c>
      <c r="S956" t="s">
        <v>141</v>
      </c>
      <c r="T956">
        <v>6</v>
      </c>
      <c r="U956" t="s">
        <v>142</v>
      </c>
      <c r="V956">
        <v>224</v>
      </c>
      <c r="W956" t="s">
        <v>140</v>
      </c>
      <c r="X956">
        <v>521333</v>
      </c>
      <c r="Y956" t="s">
        <v>1</v>
      </c>
      <c r="Z956" t="s">
        <v>3125</v>
      </c>
      <c r="AA956" t="s">
        <v>151</v>
      </c>
      <c r="AB956" s="12" t="s">
        <v>3126</v>
      </c>
      <c r="AC956" t="s">
        <v>424</v>
      </c>
      <c r="AD956" s="5">
        <v>9.9999999999999998E-17</v>
      </c>
      <c r="AE956" t="s">
        <v>5</v>
      </c>
      <c r="AF956">
        <v>0.94430685999999997</v>
      </c>
      <c r="AG956" t="s">
        <v>4</v>
      </c>
      <c r="AH956">
        <v>3.63548E-3</v>
      </c>
    </row>
    <row r="957" spans="1:34" x14ac:dyDescent="0.25">
      <c r="A957" t="str">
        <f t="shared" si="14"/>
        <v>feynman_III_8_54_14423</v>
      </c>
      <c r="B957" t="s">
        <v>63</v>
      </c>
      <c r="C957" t="s">
        <v>143</v>
      </c>
      <c r="D957">
        <v>3600</v>
      </c>
      <c r="E957" t="s">
        <v>144</v>
      </c>
      <c r="F957">
        <v>1000000</v>
      </c>
      <c r="G957" t="s">
        <v>145</v>
      </c>
      <c r="H957">
        <v>14423</v>
      </c>
      <c r="I957" t="s">
        <v>146</v>
      </c>
      <c r="J957">
        <v>1E-3</v>
      </c>
      <c r="K957" t="s">
        <v>3</v>
      </c>
      <c r="L957">
        <v>0.78157770000000004</v>
      </c>
      <c r="M957" t="s">
        <v>2</v>
      </c>
      <c r="N957">
        <v>0.16518099999999999</v>
      </c>
      <c r="O957" t="s">
        <v>6</v>
      </c>
      <c r="P957">
        <v>28</v>
      </c>
      <c r="Q957" t="s">
        <v>0</v>
      </c>
      <c r="R957">
        <v>3600.2</v>
      </c>
      <c r="S957" t="s">
        <v>141</v>
      </c>
      <c r="T957">
        <v>4</v>
      </c>
      <c r="U957" t="s">
        <v>142</v>
      </c>
      <c r="V957">
        <v>237</v>
      </c>
      <c r="W957" t="s">
        <v>140</v>
      </c>
      <c r="X957">
        <v>515496</v>
      </c>
      <c r="Y957" t="s">
        <v>1</v>
      </c>
      <c r="Z957" t="s">
        <v>3127</v>
      </c>
      <c r="AA957" t="s">
        <v>151</v>
      </c>
      <c r="AB957" s="12" t="s">
        <v>3128</v>
      </c>
      <c r="AC957" t="s">
        <v>424</v>
      </c>
      <c r="AD957" s="5">
        <v>9.9999999999999998E-17</v>
      </c>
      <c r="AE957" t="s">
        <v>5</v>
      </c>
      <c r="AF957">
        <v>0.78306651000000005</v>
      </c>
      <c r="AG957" t="s">
        <v>4</v>
      </c>
      <c r="AH957">
        <v>0.16463468000000001</v>
      </c>
    </row>
    <row r="958" spans="1:34" x14ac:dyDescent="0.25">
      <c r="A958" t="str">
        <f t="shared" si="14"/>
        <v>feynman_I_24_6_14423</v>
      </c>
      <c r="B958" t="s">
        <v>95</v>
      </c>
      <c r="C958" t="s">
        <v>143</v>
      </c>
      <c r="D958">
        <v>3600</v>
      </c>
      <c r="E958" t="s">
        <v>144</v>
      </c>
      <c r="F958">
        <v>1000000</v>
      </c>
      <c r="G958" t="s">
        <v>145</v>
      </c>
      <c r="H958">
        <v>14423</v>
      </c>
      <c r="I958" t="s">
        <v>146</v>
      </c>
      <c r="J958">
        <v>1E-3</v>
      </c>
      <c r="K958" t="s">
        <v>3</v>
      </c>
      <c r="L958">
        <v>1</v>
      </c>
      <c r="M958" t="s">
        <v>2</v>
      </c>
      <c r="N958">
        <v>0</v>
      </c>
      <c r="O958" t="s">
        <v>6</v>
      </c>
      <c r="P958">
        <v>13</v>
      </c>
      <c r="Q958" t="s">
        <v>0</v>
      </c>
      <c r="R958">
        <v>136.30000000000001</v>
      </c>
      <c r="S958" t="s">
        <v>141</v>
      </c>
      <c r="T958">
        <v>1</v>
      </c>
      <c r="U958" t="s">
        <v>142</v>
      </c>
      <c r="V958">
        <v>11</v>
      </c>
      <c r="W958" t="s">
        <v>140</v>
      </c>
      <c r="X958">
        <v>18992</v>
      </c>
      <c r="Y958" t="s">
        <v>1</v>
      </c>
      <c r="Z958" t="s">
        <v>2512</v>
      </c>
      <c r="AA958" t="s">
        <v>151</v>
      </c>
      <c r="AB958" s="12" t="s">
        <v>2312</v>
      </c>
      <c r="AC958" t="s">
        <v>424</v>
      </c>
      <c r="AD958" s="5">
        <v>9.9999999999999998E-17</v>
      </c>
      <c r="AE958" t="s">
        <v>5</v>
      </c>
      <c r="AF958">
        <v>1</v>
      </c>
      <c r="AG958" t="s">
        <v>4</v>
      </c>
      <c r="AH958">
        <v>0</v>
      </c>
    </row>
    <row r="959" spans="1:34" x14ac:dyDescent="0.25">
      <c r="A959" t="str">
        <f t="shared" si="14"/>
        <v>feynman_III_9_52_4426</v>
      </c>
      <c r="B959" t="s">
        <v>130</v>
      </c>
      <c r="C959" t="s">
        <v>143</v>
      </c>
      <c r="D959">
        <v>3600</v>
      </c>
      <c r="E959" t="s">
        <v>144</v>
      </c>
      <c r="F959">
        <v>1000000</v>
      </c>
      <c r="G959" t="s">
        <v>145</v>
      </c>
      <c r="H959">
        <v>4426</v>
      </c>
      <c r="I959" t="s">
        <v>146</v>
      </c>
      <c r="J959">
        <v>1E-3</v>
      </c>
      <c r="K959" t="s">
        <v>3</v>
      </c>
      <c r="L959">
        <v>0.96605929999999995</v>
      </c>
      <c r="M959" t="s">
        <v>2</v>
      </c>
      <c r="N959">
        <v>2.6422176999999998</v>
      </c>
      <c r="O959" t="s">
        <v>6</v>
      </c>
      <c r="P959">
        <v>113</v>
      </c>
      <c r="Q959" t="s">
        <v>0</v>
      </c>
      <c r="R959">
        <v>3612.1</v>
      </c>
      <c r="S959" t="s">
        <v>141</v>
      </c>
      <c r="T959">
        <v>2</v>
      </c>
      <c r="U959" t="s">
        <v>142</v>
      </c>
      <c r="V959">
        <v>44</v>
      </c>
      <c r="W959" t="s">
        <v>140</v>
      </c>
      <c r="X959">
        <v>296550</v>
      </c>
      <c r="Y959" t="s">
        <v>1</v>
      </c>
      <c r="Z959" t="s">
        <v>3129</v>
      </c>
      <c r="AA959" t="s">
        <v>151</v>
      </c>
      <c r="AB959" s="12" t="s">
        <v>3130</v>
      </c>
      <c r="AC959" t="s">
        <v>424</v>
      </c>
      <c r="AD959" s="5">
        <v>9.9999999999999998E-17</v>
      </c>
      <c r="AE959" t="s">
        <v>5</v>
      </c>
      <c r="AF959">
        <v>0.96587456000000005</v>
      </c>
      <c r="AG959" t="s">
        <v>4</v>
      </c>
      <c r="AH959">
        <v>2.6528456199999999</v>
      </c>
    </row>
    <row r="960" spans="1:34" x14ac:dyDescent="0.25">
      <c r="A960" t="str">
        <f t="shared" si="14"/>
        <v>feynman_II_35_21_21962</v>
      </c>
      <c r="B960" t="s">
        <v>110</v>
      </c>
      <c r="C960" t="s">
        <v>143</v>
      </c>
      <c r="D960">
        <v>3600</v>
      </c>
      <c r="E960" t="s">
        <v>144</v>
      </c>
      <c r="F960">
        <v>1000000</v>
      </c>
      <c r="G960" t="s">
        <v>145</v>
      </c>
      <c r="H960">
        <v>21962</v>
      </c>
      <c r="I960" t="s">
        <v>146</v>
      </c>
      <c r="J960">
        <v>1E-3</v>
      </c>
      <c r="K960" t="s">
        <v>3</v>
      </c>
      <c r="L960">
        <v>0.99958999999999998</v>
      </c>
      <c r="M960" t="s">
        <v>2</v>
      </c>
      <c r="N960">
        <v>0.10227749999999999</v>
      </c>
      <c r="O960" t="s">
        <v>6</v>
      </c>
      <c r="P960">
        <v>45</v>
      </c>
      <c r="Q960" t="s">
        <v>0</v>
      </c>
      <c r="R960">
        <v>3600.9</v>
      </c>
      <c r="S960" t="s">
        <v>141</v>
      </c>
      <c r="T960">
        <v>11</v>
      </c>
      <c r="U960" t="s">
        <v>142</v>
      </c>
      <c r="V960">
        <v>111</v>
      </c>
      <c r="W960" t="s">
        <v>140</v>
      </c>
      <c r="X960">
        <v>417935</v>
      </c>
      <c r="Y960" t="s">
        <v>1</v>
      </c>
      <c r="Z960" t="s">
        <v>3131</v>
      </c>
      <c r="AA960" t="s">
        <v>151</v>
      </c>
      <c r="AB960" s="12" t="s">
        <v>3132</v>
      </c>
      <c r="AC960" t="s">
        <v>424</v>
      </c>
      <c r="AD960" s="5">
        <v>9.9999999999999998E-17</v>
      </c>
      <c r="AE960" t="s">
        <v>5</v>
      </c>
      <c r="AF960">
        <v>0.99957837999999999</v>
      </c>
      <c r="AG960" t="s">
        <v>4</v>
      </c>
      <c r="AH960">
        <v>0.10267270000000001</v>
      </c>
    </row>
    <row r="961" spans="1:34" x14ac:dyDescent="0.25">
      <c r="A961" t="str">
        <f t="shared" si="14"/>
        <v>feynman_test_11_4426</v>
      </c>
      <c r="B961" t="s">
        <v>80</v>
      </c>
      <c r="C961" t="s">
        <v>143</v>
      </c>
      <c r="D961">
        <v>3600</v>
      </c>
      <c r="E961" t="s">
        <v>144</v>
      </c>
      <c r="F961">
        <v>1000000</v>
      </c>
      <c r="G961" t="s">
        <v>145</v>
      </c>
      <c r="H961">
        <v>4426</v>
      </c>
      <c r="I961" t="s">
        <v>146</v>
      </c>
      <c r="J961">
        <v>1E-3</v>
      </c>
      <c r="K961" t="s">
        <v>3</v>
      </c>
      <c r="L961">
        <v>0.99595750000000005</v>
      </c>
      <c r="M961" t="s">
        <v>2</v>
      </c>
      <c r="N961">
        <v>6.5938800000000006E-2</v>
      </c>
      <c r="O961" t="s">
        <v>6</v>
      </c>
      <c r="P961">
        <v>50</v>
      </c>
      <c r="Q961" t="s">
        <v>0</v>
      </c>
      <c r="R961">
        <v>3601.5</v>
      </c>
      <c r="S961" t="s">
        <v>141</v>
      </c>
      <c r="T961">
        <v>6</v>
      </c>
      <c r="U961" t="s">
        <v>142</v>
      </c>
      <c r="V961">
        <v>131</v>
      </c>
      <c r="W961" t="s">
        <v>140</v>
      </c>
      <c r="X961">
        <v>394783</v>
      </c>
      <c r="Y961" t="s">
        <v>1</v>
      </c>
      <c r="Z961" t="s">
        <v>3133</v>
      </c>
      <c r="AA961" t="s">
        <v>151</v>
      </c>
      <c r="AB961" s="12" t="s">
        <v>3134</v>
      </c>
      <c r="AC961" t="s">
        <v>424</v>
      </c>
      <c r="AD961" s="5">
        <v>9.9999999999999998E-17</v>
      </c>
      <c r="AE961" t="s">
        <v>5</v>
      </c>
      <c r="AF961">
        <v>0.99597738999999996</v>
      </c>
      <c r="AG961" t="s">
        <v>4</v>
      </c>
      <c r="AH961">
        <v>6.58667E-2</v>
      </c>
    </row>
    <row r="962" spans="1:34" x14ac:dyDescent="0.25">
      <c r="A962" t="str">
        <f t="shared" ref="A962:A1025" si="15">B962&amp;"_"&amp;H962</f>
        <v>feynman_I_6_2b_14423</v>
      </c>
      <c r="B962" t="s">
        <v>54</v>
      </c>
      <c r="C962" t="s">
        <v>143</v>
      </c>
      <c r="D962">
        <v>3600</v>
      </c>
      <c r="E962" t="s">
        <v>144</v>
      </c>
      <c r="F962">
        <v>1000000</v>
      </c>
      <c r="G962" t="s">
        <v>145</v>
      </c>
      <c r="H962">
        <v>14423</v>
      </c>
      <c r="I962" t="s">
        <v>146</v>
      </c>
      <c r="J962">
        <v>1E-3</v>
      </c>
      <c r="K962" t="s">
        <v>3</v>
      </c>
      <c r="L962">
        <v>0.99541100000000005</v>
      </c>
      <c r="M962" t="s">
        <v>2</v>
      </c>
      <c r="N962">
        <v>4.0673000000000003E-3</v>
      </c>
      <c r="O962" t="s">
        <v>6</v>
      </c>
      <c r="P962">
        <v>18</v>
      </c>
      <c r="Q962" t="s">
        <v>0</v>
      </c>
      <c r="R962">
        <v>3600.4</v>
      </c>
      <c r="S962" t="s">
        <v>141</v>
      </c>
      <c r="T962">
        <v>17</v>
      </c>
      <c r="U962" t="s">
        <v>142</v>
      </c>
      <c r="V962">
        <v>433</v>
      </c>
      <c r="W962" t="s">
        <v>140</v>
      </c>
      <c r="X962">
        <v>571213</v>
      </c>
      <c r="Y962" t="s">
        <v>1</v>
      </c>
      <c r="Z962" t="s">
        <v>3135</v>
      </c>
      <c r="AA962" t="s">
        <v>151</v>
      </c>
      <c r="AB962" s="12" t="s">
        <v>3136</v>
      </c>
      <c r="AC962" t="s">
        <v>424</v>
      </c>
      <c r="AD962" s="5">
        <v>9.9999999999999998E-17</v>
      </c>
      <c r="AE962" t="s">
        <v>5</v>
      </c>
      <c r="AF962">
        <v>0.99554039000000005</v>
      </c>
      <c r="AG962" t="s">
        <v>4</v>
      </c>
      <c r="AH962">
        <v>4.0255200000000003E-3</v>
      </c>
    </row>
    <row r="963" spans="1:34" x14ac:dyDescent="0.25">
      <c r="A963" t="str">
        <f t="shared" si="15"/>
        <v>strogatz_barmag1_14423</v>
      </c>
      <c r="B963" t="s">
        <v>10</v>
      </c>
      <c r="C963" t="s">
        <v>143</v>
      </c>
      <c r="D963">
        <v>3600</v>
      </c>
      <c r="E963" t="s">
        <v>144</v>
      </c>
      <c r="F963">
        <v>1000000</v>
      </c>
      <c r="G963" t="s">
        <v>145</v>
      </c>
      <c r="H963">
        <v>14423</v>
      </c>
      <c r="I963" t="s">
        <v>146</v>
      </c>
      <c r="J963">
        <v>1E-3</v>
      </c>
      <c r="K963" t="s">
        <v>3</v>
      </c>
      <c r="L963">
        <v>0.98632419999999998</v>
      </c>
      <c r="M963" t="s">
        <v>2</v>
      </c>
      <c r="N963">
        <v>2.5584699999999998E-2</v>
      </c>
      <c r="O963" t="s">
        <v>6</v>
      </c>
      <c r="P963">
        <v>23</v>
      </c>
      <c r="Q963" t="s">
        <v>0</v>
      </c>
      <c r="R963">
        <v>2048.1999999999998</v>
      </c>
      <c r="S963" t="s">
        <v>141</v>
      </c>
      <c r="T963">
        <v>16</v>
      </c>
      <c r="U963" t="s">
        <v>142</v>
      </c>
      <c r="V963">
        <v>1015</v>
      </c>
      <c r="W963" t="s">
        <v>140</v>
      </c>
      <c r="X963">
        <v>1000307</v>
      </c>
      <c r="Y963" t="s">
        <v>1</v>
      </c>
      <c r="Z963" t="s">
        <v>3137</v>
      </c>
      <c r="AA963" t="s">
        <v>151</v>
      </c>
      <c r="AB963" s="12" t="s">
        <v>3138</v>
      </c>
      <c r="AC963" t="s">
        <v>424</v>
      </c>
      <c r="AD963" s="5">
        <v>9.9999999999999998E-17</v>
      </c>
      <c r="AE963" t="s">
        <v>5</v>
      </c>
      <c r="AF963">
        <v>0.98759231000000003</v>
      </c>
      <c r="AG963" t="s">
        <v>4</v>
      </c>
      <c r="AH963">
        <v>2.6971479999999999E-2</v>
      </c>
    </row>
    <row r="964" spans="1:34" x14ac:dyDescent="0.25">
      <c r="A964" t="str">
        <f t="shared" si="15"/>
        <v>feynman_II_21_32_14423</v>
      </c>
      <c r="B964" t="s">
        <v>123</v>
      </c>
      <c r="C964" t="s">
        <v>143</v>
      </c>
      <c r="D964">
        <v>3600</v>
      </c>
      <c r="E964" t="s">
        <v>144</v>
      </c>
      <c r="F964">
        <v>1000000</v>
      </c>
      <c r="G964" t="s">
        <v>145</v>
      </c>
      <c r="H964">
        <v>14423</v>
      </c>
      <c r="I964" t="s">
        <v>146</v>
      </c>
      <c r="J964">
        <v>1E-3</v>
      </c>
      <c r="K964" t="s">
        <v>3</v>
      </c>
      <c r="L964">
        <v>1</v>
      </c>
      <c r="M964" t="s">
        <v>2</v>
      </c>
      <c r="N964">
        <v>0</v>
      </c>
      <c r="O964" t="s">
        <v>6</v>
      </c>
      <c r="P964">
        <v>17</v>
      </c>
      <c r="Q964" t="s">
        <v>0</v>
      </c>
      <c r="R964">
        <v>100.1</v>
      </c>
      <c r="S964" t="s">
        <v>141</v>
      </c>
      <c r="T964">
        <v>3</v>
      </c>
      <c r="U964" t="s">
        <v>142</v>
      </c>
      <c r="V964">
        <v>11</v>
      </c>
      <c r="W964" t="s">
        <v>140</v>
      </c>
      <c r="X964">
        <v>16944</v>
      </c>
      <c r="Y964" t="s">
        <v>1</v>
      </c>
      <c r="Z964" t="s">
        <v>2713</v>
      </c>
      <c r="AA964" t="s">
        <v>151</v>
      </c>
      <c r="AB964" s="12" t="s">
        <v>3455</v>
      </c>
      <c r="AC964" t="s">
        <v>424</v>
      </c>
      <c r="AD964" s="5">
        <v>9.9999999999999998E-17</v>
      </c>
      <c r="AE964" t="s">
        <v>5</v>
      </c>
      <c r="AF964">
        <v>1</v>
      </c>
      <c r="AG964" t="s">
        <v>4</v>
      </c>
      <c r="AH964">
        <v>0</v>
      </c>
    </row>
    <row r="965" spans="1:34" x14ac:dyDescent="0.25">
      <c r="A965" t="str">
        <f t="shared" si="15"/>
        <v>feynman_I_30_3_21962</v>
      </c>
      <c r="B965" t="s">
        <v>53</v>
      </c>
      <c r="C965" t="s">
        <v>143</v>
      </c>
      <c r="D965">
        <v>3600</v>
      </c>
      <c r="E965" t="s">
        <v>144</v>
      </c>
      <c r="F965">
        <v>1000000</v>
      </c>
      <c r="G965" t="s">
        <v>145</v>
      </c>
      <c r="H965">
        <v>21962</v>
      </c>
      <c r="I965" t="s">
        <v>146</v>
      </c>
      <c r="J965">
        <v>1E-3</v>
      </c>
      <c r="K965" t="s">
        <v>3</v>
      </c>
      <c r="L965">
        <v>0.98946540000000005</v>
      </c>
      <c r="M965" t="s">
        <v>2</v>
      </c>
      <c r="N965">
        <v>0.26415250000000001</v>
      </c>
      <c r="O965" t="s">
        <v>6</v>
      </c>
      <c r="P965">
        <v>78</v>
      </c>
      <c r="Q965" t="s">
        <v>0</v>
      </c>
      <c r="R965">
        <v>3602.1</v>
      </c>
      <c r="S965" t="s">
        <v>141</v>
      </c>
      <c r="T965">
        <v>7</v>
      </c>
      <c r="U965" t="s">
        <v>142</v>
      </c>
      <c r="V965">
        <v>135</v>
      </c>
      <c r="W965" t="s">
        <v>140</v>
      </c>
      <c r="X965">
        <v>409333</v>
      </c>
      <c r="Y965" t="s">
        <v>1</v>
      </c>
      <c r="Z965" t="s">
        <v>3139</v>
      </c>
      <c r="AA965" t="s">
        <v>151</v>
      </c>
      <c r="AB965" s="12" t="s">
        <v>3140</v>
      </c>
      <c r="AC965" t="s">
        <v>424</v>
      </c>
      <c r="AD965" s="5">
        <v>9.9999999999999998E-17</v>
      </c>
      <c r="AE965" t="s">
        <v>5</v>
      </c>
      <c r="AF965">
        <v>0.98945718000000005</v>
      </c>
      <c r="AG965" t="s">
        <v>4</v>
      </c>
      <c r="AH965">
        <v>0.26514397000000001</v>
      </c>
    </row>
    <row r="966" spans="1:34" x14ac:dyDescent="0.25">
      <c r="A966" t="str">
        <f t="shared" si="15"/>
        <v>feynman_II_24_17_4426</v>
      </c>
      <c r="B966" t="s">
        <v>38</v>
      </c>
      <c r="C966" t="s">
        <v>143</v>
      </c>
      <c r="D966">
        <v>3600</v>
      </c>
      <c r="E966" t="s">
        <v>144</v>
      </c>
      <c r="F966">
        <v>1000000</v>
      </c>
      <c r="G966" t="s">
        <v>145</v>
      </c>
      <c r="H966">
        <v>4426</v>
      </c>
      <c r="I966" t="s">
        <v>146</v>
      </c>
      <c r="J966">
        <v>1E-3</v>
      </c>
      <c r="K966" t="s">
        <v>3</v>
      </c>
      <c r="L966">
        <v>0.99997049999999998</v>
      </c>
      <c r="M966" t="s">
        <v>2</v>
      </c>
      <c r="N966">
        <v>4.6775999999999996E-3</v>
      </c>
      <c r="O966" t="s">
        <v>6</v>
      </c>
      <c r="P966">
        <v>17</v>
      </c>
      <c r="Q966" t="s">
        <v>0</v>
      </c>
      <c r="R966">
        <v>3601.1</v>
      </c>
      <c r="S966" t="s">
        <v>141</v>
      </c>
      <c r="T966">
        <v>4</v>
      </c>
      <c r="U966" t="s">
        <v>142</v>
      </c>
      <c r="V966">
        <v>537</v>
      </c>
      <c r="W966" t="s">
        <v>140</v>
      </c>
      <c r="X966">
        <v>617377</v>
      </c>
      <c r="Y966" t="s">
        <v>1</v>
      </c>
      <c r="Z966" t="s">
        <v>3141</v>
      </c>
      <c r="AA966" t="s">
        <v>151</v>
      </c>
      <c r="AB966" s="12" t="s">
        <v>3142</v>
      </c>
      <c r="AC966" t="s">
        <v>424</v>
      </c>
      <c r="AD966" s="5">
        <v>9.9999999999999998E-17</v>
      </c>
      <c r="AE966" t="s">
        <v>5</v>
      </c>
      <c r="AF966">
        <v>0.99997181000000002</v>
      </c>
      <c r="AG966" t="s">
        <v>4</v>
      </c>
      <c r="AH966">
        <v>4.5742700000000001E-3</v>
      </c>
    </row>
    <row r="967" spans="1:34" x14ac:dyDescent="0.25">
      <c r="A967" t="str">
        <f t="shared" si="15"/>
        <v>feynman_I_34_27_21962</v>
      </c>
      <c r="B967" t="s">
        <v>23</v>
      </c>
      <c r="C967" t="s">
        <v>143</v>
      </c>
      <c r="D967">
        <v>3600</v>
      </c>
      <c r="E967" t="s">
        <v>144</v>
      </c>
      <c r="F967">
        <v>1000000</v>
      </c>
      <c r="G967" t="s">
        <v>145</v>
      </c>
      <c r="H967">
        <v>21962</v>
      </c>
      <c r="I967" t="s">
        <v>146</v>
      </c>
      <c r="J967">
        <v>1E-3</v>
      </c>
      <c r="K967" t="s">
        <v>3</v>
      </c>
      <c r="L967">
        <v>1</v>
      </c>
      <c r="M967" t="s">
        <v>2</v>
      </c>
      <c r="N967">
        <v>0</v>
      </c>
      <c r="O967" t="s">
        <v>6</v>
      </c>
      <c r="P967">
        <v>4</v>
      </c>
      <c r="Q967" t="s">
        <v>0</v>
      </c>
      <c r="R967">
        <v>3.2</v>
      </c>
      <c r="S967" t="s">
        <v>141</v>
      </c>
      <c r="T967">
        <v>1</v>
      </c>
      <c r="U967" t="s">
        <v>142</v>
      </c>
      <c r="V967">
        <v>2</v>
      </c>
      <c r="W967" t="s">
        <v>140</v>
      </c>
      <c r="X967">
        <v>674</v>
      </c>
      <c r="Y967" t="s">
        <v>1</v>
      </c>
      <c r="Z967" t="s">
        <v>2336</v>
      </c>
      <c r="AA967" t="s">
        <v>151</v>
      </c>
      <c r="AB967" s="12" t="s">
        <v>2337</v>
      </c>
      <c r="AC967" t="s">
        <v>424</v>
      </c>
      <c r="AD967" s="5">
        <v>9.9999999999999998E-17</v>
      </c>
      <c r="AE967" t="s">
        <v>5</v>
      </c>
      <c r="AF967">
        <v>1</v>
      </c>
      <c r="AG967" t="s">
        <v>4</v>
      </c>
      <c r="AH967">
        <v>2.9999999999999997E-8</v>
      </c>
    </row>
    <row r="968" spans="1:34" x14ac:dyDescent="0.25">
      <c r="A968" t="str">
        <f t="shared" si="15"/>
        <v>feynman_II_27_18_21962</v>
      </c>
      <c r="B968" t="s">
        <v>32</v>
      </c>
      <c r="C968" t="s">
        <v>143</v>
      </c>
      <c r="D968">
        <v>3600</v>
      </c>
      <c r="E968" t="s">
        <v>144</v>
      </c>
      <c r="F968">
        <v>1000000</v>
      </c>
      <c r="G968" t="s">
        <v>145</v>
      </c>
      <c r="H968">
        <v>21962</v>
      </c>
      <c r="I968" t="s">
        <v>146</v>
      </c>
      <c r="J968">
        <v>1E-3</v>
      </c>
      <c r="K968" t="s">
        <v>3</v>
      </c>
      <c r="L968">
        <v>1</v>
      </c>
      <c r="M968" t="s">
        <v>2</v>
      </c>
      <c r="N968">
        <v>0</v>
      </c>
      <c r="O968" t="s">
        <v>6</v>
      </c>
      <c r="P968">
        <v>5</v>
      </c>
      <c r="Q968" t="s">
        <v>0</v>
      </c>
      <c r="R968">
        <v>7.2</v>
      </c>
      <c r="S968" t="s">
        <v>141</v>
      </c>
      <c r="T968">
        <v>1</v>
      </c>
      <c r="U968" t="s">
        <v>142</v>
      </c>
      <c r="V968">
        <v>3</v>
      </c>
      <c r="W968" t="s">
        <v>140</v>
      </c>
      <c r="X968">
        <v>1430</v>
      </c>
      <c r="Y968" t="s">
        <v>1</v>
      </c>
      <c r="Z968" t="s">
        <v>2340</v>
      </c>
      <c r="AA968" t="s">
        <v>151</v>
      </c>
      <c r="AB968" s="12" t="s">
        <v>408</v>
      </c>
      <c r="AC968" t="s">
        <v>424</v>
      </c>
      <c r="AD968" s="5">
        <v>9.9999999999999998E-17</v>
      </c>
      <c r="AE968" t="s">
        <v>5</v>
      </c>
      <c r="AF968">
        <v>1</v>
      </c>
      <c r="AG968" t="s">
        <v>4</v>
      </c>
      <c r="AH968">
        <v>0</v>
      </c>
    </row>
    <row r="969" spans="1:34" x14ac:dyDescent="0.25">
      <c r="A969" t="str">
        <f t="shared" si="15"/>
        <v>feynman_II_37_1_21962</v>
      </c>
      <c r="B969" t="s">
        <v>64</v>
      </c>
      <c r="C969" t="s">
        <v>143</v>
      </c>
      <c r="D969">
        <v>3600</v>
      </c>
      <c r="E969" t="s">
        <v>144</v>
      </c>
      <c r="F969">
        <v>1000000</v>
      </c>
      <c r="G969" t="s">
        <v>145</v>
      </c>
      <c r="H969">
        <v>21962</v>
      </c>
      <c r="I969" t="s">
        <v>146</v>
      </c>
      <c r="J969">
        <v>1E-3</v>
      </c>
      <c r="K969" t="s">
        <v>3</v>
      </c>
      <c r="L969">
        <v>1</v>
      </c>
      <c r="M969" t="s">
        <v>2</v>
      </c>
      <c r="N969">
        <v>0</v>
      </c>
      <c r="O969" t="s">
        <v>6</v>
      </c>
      <c r="P969">
        <v>6</v>
      </c>
      <c r="Q969" t="s">
        <v>0</v>
      </c>
      <c r="R969">
        <v>10.5</v>
      </c>
      <c r="S969" t="s">
        <v>141</v>
      </c>
      <c r="T969">
        <v>1</v>
      </c>
      <c r="U969" t="s">
        <v>142</v>
      </c>
      <c r="V969">
        <v>4</v>
      </c>
      <c r="W969" t="s">
        <v>140</v>
      </c>
      <c r="X969">
        <v>2172</v>
      </c>
      <c r="Y969" t="s">
        <v>1</v>
      </c>
      <c r="Z969" t="s">
        <v>2355</v>
      </c>
      <c r="AA969" t="s">
        <v>151</v>
      </c>
      <c r="AB969" s="12" t="s">
        <v>2290</v>
      </c>
      <c r="AC969" t="s">
        <v>424</v>
      </c>
      <c r="AD969" s="5">
        <v>9.9999999999999998E-17</v>
      </c>
      <c r="AE969" t="s">
        <v>5</v>
      </c>
      <c r="AF969">
        <v>1</v>
      </c>
      <c r="AG969" t="s">
        <v>4</v>
      </c>
      <c r="AH969">
        <v>0</v>
      </c>
    </row>
    <row r="970" spans="1:34" x14ac:dyDescent="0.25">
      <c r="A970" t="str">
        <f t="shared" si="15"/>
        <v>feynman_II_10_9_21962</v>
      </c>
      <c r="B970" t="s">
        <v>57</v>
      </c>
      <c r="C970" t="s">
        <v>143</v>
      </c>
      <c r="D970">
        <v>3600</v>
      </c>
      <c r="E970" t="s">
        <v>144</v>
      </c>
      <c r="F970">
        <v>1000000</v>
      </c>
      <c r="G970" t="s">
        <v>145</v>
      </c>
      <c r="H970">
        <v>21962</v>
      </c>
      <c r="I970" t="s">
        <v>146</v>
      </c>
      <c r="J970">
        <v>1E-3</v>
      </c>
      <c r="K970" t="s">
        <v>3</v>
      </c>
      <c r="L970">
        <v>1</v>
      </c>
      <c r="M970" t="s">
        <v>2</v>
      </c>
      <c r="N970">
        <v>0</v>
      </c>
      <c r="O970" t="s">
        <v>6</v>
      </c>
      <c r="P970">
        <v>13</v>
      </c>
      <c r="Q970" t="s">
        <v>0</v>
      </c>
      <c r="R970">
        <v>14.4</v>
      </c>
      <c r="S970" t="s">
        <v>141</v>
      </c>
      <c r="T970">
        <v>1</v>
      </c>
      <c r="U970" t="s">
        <v>142</v>
      </c>
      <c r="V970">
        <v>4</v>
      </c>
      <c r="W970" t="s">
        <v>140</v>
      </c>
      <c r="X970">
        <v>2885</v>
      </c>
      <c r="Y970" t="s">
        <v>1</v>
      </c>
      <c r="Z970" t="s">
        <v>160</v>
      </c>
      <c r="AA970" t="s">
        <v>151</v>
      </c>
      <c r="AB970" s="12" t="s">
        <v>3434</v>
      </c>
      <c r="AC970" t="s">
        <v>424</v>
      </c>
      <c r="AD970" s="5">
        <v>9.9999999999999998E-17</v>
      </c>
      <c r="AE970" t="s">
        <v>5</v>
      </c>
      <c r="AF970">
        <v>1</v>
      </c>
      <c r="AG970" t="s">
        <v>4</v>
      </c>
      <c r="AH970">
        <v>0</v>
      </c>
    </row>
    <row r="971" spans="1:34" x14ac:dyDescent="0.25">
      <c r="A971" t="str">
        <f t="shared" si="15"/>
        <v>feynman_I_38_12_21962</v>
      </c>
      <c r="B971" t="s">
        <v>93</v>
      </c>
      <c r="C971" t="s">
        <v>143</v>
      </c>
      <c r="D971">
        <v>3600</v>
      </c>
      <c r="E971" t="s">
        <v>144</v>
      </c>
      <c r="F971">
        <v>1000000</v>
      </c>
      <c r="G971" t="s">
        <v>145</v>
      </c>
      <c r="H971">
        <v>21962</v>
      </c>
      <c r="I971" t="s">
        <v>146</v>
      </c>
      <c r="J971">
        <v>1E-3</v>
      </c>
      <c r="K971" t="s">
        <v>3</v>
      </c>
      <c r="L971">
        <v>1</v>
      </c>
      <c r="M971" t="s">
        <v>2</v>
      </c>
      <c r="N971">
        <v>0</v>
      </c>
      <c r="O971" t="s">
        <v>6</v>
      </c>
      <c r="P971">
        <v>12</v>
      </c>
      <c r="Q971" t="s">
        <v>0</v>
      </c>
      <c r="R971">
        <v>145.9</v>
      </c>
      <c r="S971" t="s">
        <v>141</v>
      </c>
      <c r="T971">
        <v>2</v>
      </c>
      <c r="U971" t="s">
        <v>142</v>
      </c>
      <c r="V971">
        <v>11</v>
      </c>
      <c r="W971" t="s">
        <v>140</v>
      </c>
      <c r="X971">
        <v>21870</v>
      </c>
      <c r="Y971" t="s">
        <v>1</v>
      </c>
      <c r="Z971" t="s">
        <v>2369</v>
      </c>
      <c r="AA971" t="s">
        <v>151</v>
      </c>
      <c r="AB971" s="12" t="s">
        <v>2370</v>
      </c>
      <c r="AC971" t="s">
        <v>424</v>
      </c>
      <c r="AD971" s="5">
        <v>9.9999999999999998E-17</v>
      </c>
      <c r="AE971" t="s">
        <v>5</v>
      </c>
      <c r="AF971">
        <v>1</v>
      </c>
      <c r="AG971" t="s">
        <v>4</v>
      </c>
      <c r="AH971">
        <v>2E-8</v>
      </c>
    </row>
    <row r="972" spans="1:34" x14ac:dyDescent="0.25">
      <c r="A972" t="str">
        <f t="shared" si="15"/>
        <v>feynman_II_15_4_21962</v>
      </c>
      <c r="B972" t="s">
        <v>59</v>
      </c>
      <c r="C972" t="s">
        <v>143</v>
      </c>
      <c r="D972">
        <v>3600</v>
      </c>
      <c r="E972" t="s">
        <v>144</v>
      </c>
      <c r="F972">
        <v>1000000</v>
      </c>
      <c r="G972" t="s">
        <v>145</v>
      </c>
      <c r="H972">
        <v>21962</v>
      </c>
      <c r="I972" t="s">
        <v>146</v>
      </c>
      <c r="J972">
        <v>1E-3</v>
      </c>
      <c r="K972" t="s">
        <v>3</v>
      </c>
      <c r="L972">
        <v>1</v>
      </c>
      <c r="M972" t="s">
        <v>2</v>
      </c>
      <c r="N972">
        <v>0</v>
      </c>
      <c r="O972" t="s">
        <v>6</v>
      </c>
      <c r="P972">
        <v>6</v>
      </c>
      <c r="Q972" t="s">
        <v>0</v>
      </c>
      <c r="R972">
        <v>13</v>
      </c>
      <c r="S972" t="s">
        <v>141</v>
      </c>
      <c r="T972">
        <v>1</v>
      </c>
      <c r="U972" t="s">
        <v>142</v>
      </c>
      <c r="V972">
        <v>6</v>
      </c>
      <c r="W972" t="s">
        <v>140</v>
      </c>
      <c r="X972">
        <v>2895</v>
      </c>
      <c r="Y972" t="s">
        <v>1</v>
      </c>
      <c r="Z972" t="s">
        <v>161</v>
      </c>
      <c r="AA972" t="s">
        <v>151</v>
      </c>
      <c r="AB972" s="12" t="s">
        <v>3436</v>
      </c>
      <c r="AC972" t="s">
        <v>424</v>
      </c>
      <c r="AD972" s="5">
        <v>9.9999999999999998E-17</v>
      </c>
      <c r="AE972" t="s">
        <v>5</v>
      </c>
      <c r="AF972">
        <v>1</v>
      </c>
      <c r="AG972" t="s">
        <v>4</v>
      </c>
      <c r="AH972">
        <v>0</v>
      </c>
    </row>
    <row r="973" spans="1:34" x14ac:dyDescent="0.25">
      <c r="A973" t="str">
        <f t="shared" si="15"/>
        <v>feynman_II_36_38_21962</v>
      </c>
      <c r="B973" t="s">
        <v>138</v>
      </c>
      <c r="C973" t="s">
        <v>143</v>
      </c>
      <c r="D973">
        <v>3600</v>
      </c>
      <c r="E973" t="s">
        <v>144</v>
      </c>
      <c r="F973">
        <v>1000000</v>
      </c>
      <c r="G973" t="s">
        <v>145</v>
      </c>
      <c r="H973">
        <v>21962</v>
      </c>
      <c r="I973" t="s">
        <v>146</v>
      </c>
      <c r="J973">
        <v>1E-3</v>
      </c>
      <c r="K973" t="s">
        <v>3</v>
      </c>
      <c r="L973">
        <v>1</v>
      </c>
      <c r="M973" t="s">
        <v>2</v>
      </c>
      <c r="N973">
        <v>0</v>
      </c>
      <c r="O973" t="s">
        <v>6</v>
      </c>
      <c r="P973">
        <v>24</v>
      </c>
      <c r="Q973" t="s">
        <v>0</v>
      </c>
      <c r="R973">
        <v>327.9</v>
      </c>
      <c r="S973" t="s">
        <v>141</v>
      </c>
      <c r="T973">
        <v>2</v>
      </c>
      <c r="U973" t="s">
        <v>142</v>
      </c>
      <c r="V973">
        <v>15</v>
      </c>
      <c r="W973" t="s">
        <v>140</v>
      </c>
      <c r="X973">
        <v>45267</v>
      </c>
      <c r="Y973" t="s">
        <v>1</v>
      </c>
      <c r="Z973" t="s">
        <v>2399</v>
      </c>
      <c r="AA973" t="s">
        <v>151</v>
      </c>
      <c r="AB973" s="12" t="s">
        <v>2303</v>
      </c>
      <c r="AC973" t="s">
        <v>424</v>
      </c>
      <c r="AD973" s="5">
        <v>9.9999999999999998E-17</v>
      </c>
      <c r="AE973" t="s">
        <v>5</v>
      </c>
      <c r="AF973">
        <v>1</v>
      </c>
      <c r="AG973" t="s">
        <v>4</v>
      </c>
      <c r="AH973">
        <v>0</v>
      </c>
    </row>
    <row r="974" spans="1:34" x14ac:dyDescent="0.25">
      <c r="A974" t="str">
        <f t="shared" si="15"/>
        <v>feynman_I_16_6_4426</v>
      </c>
      <c r="B974" t="s">
        <v>39</v>
      </c>
      <c r="C974" t="s">
        <v>143</v>
      </c>
      <c r="D974">
        <v>3600</v>
      </c>
      <c r="E974" t="s">
        <v>144</v>
      </c>
      <c r="F974">
        <v>1000000</v>
      </c>
      <c r="G974" t="s">
        <v>145</v>
      </c>
      <c r="H974">
        <v>4426</v>
      </c>
      <c r="I974" t="s">
        <v>146</v>
      </c>
      <c r="J974">
        <v>1E-3</v>
      </c>
      <c r="K974" t="s">
        <v>3</v>
      </c>
      <c r="L974">
        <v>0.99674879999999999</v>
      </c>
      <c r="M974" t="s">
        <v>2</v>
      </c>
      <c r="N974">
        <v>6.5013699999999994E-2</v>
      </c>
      <c r="O974" t="s">
        <v>6</v>
      </c>
      <c r="P974">
        <v>29</v>
      </c>
      <c r="Q974" t="s">
        <v>0</v>
      </c>
      <c r="R974">
        <v>3601</v>
      </c>
      <c r="S974" t="s">
        <v>141</v>
      </c>
      <c r="T974">
        <v>11</v>
      </c>
      <c r="U974" t="s">
        <v>142</v>
      </c>
      <c r="V974">
        <v>280</v>
      </c>
      <c r="W974" t="s">
        <v>140</v>
      </c>
      <c r="X974">
        <v>493811</v>
      </c>
      <c r="Y974" t="s">
        <v>1</v>
      </c>
      <c r="Z974" t="s">
        <v>3143</v>
      </c>
      <c r="AA974" t="s">
        <v>151</v>
      </c>
      <c r="AB974" s="12" t="s">
        <v>3144</v>
      </c>
      <c r="AC974" t="s">
        <v>424</v>
      </c>
      <c r="AD974" s="5">
        <v>9.9999999999999998E-17</v>
      </c>
      <c r="AE974" t="s">
        <v>5</v>
      </c>
      <c r="AF974">
        <v>0.99664841999999998</v>
      </c>
      <c r="AG974" t="s">
        <v>4</v>
      </c>
      <c r="AH974">
        <v>6.574257E-2</v>
      </c>
    </row>
    <row r="975" spans="1:34" x14ac:dyDescent="0.25">
      <c r="A975" t="str">
        <f t="shared" si="15"/>
        <v>feynman_test_20_29910</v>
      </c>
      <c r="B975" t="s">
        <v>137</v>
      </c>
      <c r="C975" t="s">
        <v>143</v>
      </c>
      <c r="D975">
        <v>3600</v>
      </c>
      <c r="E975" t="s">
        <v>144</v>
      </c>
      <c r="F975">
        <v>1000000</v>
      </c>
      <c r="G975" t="s">
        <v>145</v>
      </c>
      <c r="H975">
        <v>29910</v>
      </c>
      <c r="I975" t="s">
        <v>146</v>
      </c>
      <c r="J975">
        <v>1E-3</v>
      </c>
      <c r="K975" t="s">
        <v>3</v>
      </c>
      <c r="L975">
        <v>-1.8660798000000001</v>
      </c>
      <c r="M975" t="s">
        <v>2</v>
      </c>
      <c r="N975">
        <v>26.564561000000001</v>
      </c>
      <c r="O975" t="s">
        <v>6</v>
      </c>
      <c r="P975">
        <v>74</v>
      </c>
      <c r="Q975" t="s">
        <v>0</v>
      </c>
      <c r="R975">
        <v>3603.5</v>
      </c>
      <c r="S975" t="s">
        <v>141</v>
      </c>
      <c r="T975">
        <v>6</v>
      </c>
      <c r="U975" t="s">
        <v>142</v>
      </c>
      <c r="V975">
        <v>58</v>
      </c>
      <c r="W975" t="s">
        <v>140</v>
      </c>
      <c r="X975">
        <v>374042</v>
      </c>
      <c r="Y975" t="s">
        <v>1</v>
      </c>
      <c r="Z975" t="s">
        <v>3145</v>
      </c>
      <c r="AA975" t="s">
        <v>151</v>
      </c>
      <c r="AB975" s="12" t="s">
        <v>3146</v>
      </c>
      <c r="AC975" t="s">
        <v>424</v>
      </c>
      <c r="AD975" s="5">
        <v>9.9999999999999998E-17</v>
      </c>
      <c r="AE975" t="s">
        <v>5</v>
      </c>
      <c r="AF975">
        <v>-2.9029174900000001</v>
      </c>
      <c r="AG975" t="s">
        <v>4</v>
      </c>
      <c r="AH975">
        <v>25.133369890000001</v>
      </c>
    </row>
    <row r="976" spans="1:34" x14ac:dyDescent="0.25">
      <c r="A976" t="str">
        <f t="shared" si="15"/>
        <v>feynman_II_35_18_14423</v>
      </c>
      <c r="B976" t="s">
        <v>109</v>
      </c>
      <c r="C976" t="s">
        <v>143</v>
      </c>
      <c r="D976">
        <v>3600</v>
      </c>
      <c r="E976" t="s">
        <v>144</v>
      </c>
      <c r="F976">
        <v>1000000</v>
      </c>
      <c r="G976" t="s">
        <v>145</v>
      </c>
      <c r="H976">
        <v>14423</v>
      </c>
      <c r="I976" t="s">
        <v>146</v>
      </c>
      <c r="J976">
        <v>1E-3</v>
      </c>
      <c r="K976" t="s">
        <v>3</v>
      </c>
      <c r="L976">
        <v>0.96150340000000001</v>
      </c>
      <c r="M976" t="s">
        <v>2</v>
      </c>
      <c r="N976">
        <v>6.21827E-2</v>
      </c>
      <c r="O976" t="s">
        <v>6</v>
      </c>
      <c r="P976">
        <v>22</v>
      </c>
      <c r="Q976" t="s">
        <v>0</v>
      </c>
      <c r="R976">
        <v>3600.5</v>
      </c>
      <c r="S976" t="s">
        <v>141</v>
      </c>
      <c r="T976">
        <v>3</v>
      </c>
      <c r="U976" t="s">
        <v>142</v>
      </c>
      <c r="V976">
        <v>278</v>
      </c>
      <c r="W976" t="s">
        <v>140</v>
      </c>
      <c r="X976">
        <v>507225</v>
      </c>
      <c r="Y976" t="s">
        <v>1</v>
      </c>
      <c r="Z976" t="s">
        <v>3147</v>
      </c>
      <c r="AA976" t="s">
        <v>151</v>
      </c>
      <c r="AB976" s="12" t="s">
        <v>3148</v>
      </c>
      <c r="AC976" t="s">
        <v>424</v>
      </c>
      <c r="AD976" s="5">
        <v>9.9999999999999998E-17</v>
      </c>
      <c r="AE976" t="s">
        <v>5</v>
      </c>
      <c r="AF976">
        <v>0.96110898</v>
      </c>
      <c r="AG976" t="s">
        <v>4</v>
      </c>
      <c r="AH976">
        <v>6.2461089999999997E-2</v>
      </c>
    </row>
    <row r="977" spans="1:34" x14ac:dyDescent="0.25">
      <c r="A977" t="str">
        <f t="shared" si="15"/>
        <v>feynman_I_48_2_4426</v>
      </c>
      <c r="B977" t="s">
        <v>71</v>
      </c>
      <c r="C977" t="s">
        <v>143</v>
      </c>
      <c r="D977">
        <v>3600</v>
      </c>
      <c r="E977" t="s">
        <v>144</v>
      </c>
      <c r="F977">
        <v>1000000</v>
      </c>
      <c r="G977" t="s">
        <v>145</v>
      </c>
      <c r="H977">
        <v>4426</v>
      </c>
      <c r="I977" t="s">
        <v>146</v>
      </c>
      <c r="J977">
        <v>1E-3</v>
      </c>
      <c r="K977" t="s">
        <v>3</v>
      </c>
      <c r="L977">
        <v>1</v>
      </c>
      <c r="M977" t="s">
        <v>2</v>
      </c>
      <c r="N977">
        <v>9.4070000000000004E-3</v>
      </c>
      <c r="O977" t="s">
        <v>6</v>
      </c>
      <c r="P977">
        <v>37</v>
      </c>
      <c r="Q977" t="s">
        <v>0</v>
      </c>
      <c r="R977">
        <v>3601.2</v>
      </c>
      <c r="S977" t="s">
        <v>141</v>
      </c>
      <c r="T977">
        <v>11</v>
      </c>
      <c r="U977" t="s">
        <v>142</v>
      </c>
      <c r="V977">
        <v>171</v>
      </c>
      <c r="W977" t="s">
        <v>140</v>
      </c>
      <c r="X977">
        <v>449726</v>
      </c>
      <c r="Y977" t="s">
        <v>1</v>
      </c>
      <c r="Z977" t="s">
        <v>3149</v>
      </c>
      <c r="AA977" t="s">
        <v>151</v>
      </c>
      <c r="AB977" s="12" t="s">
        <v>3150</v>
      </c>
      <c r="AC977" t="s">
        <v>424</v>
      </c>
      <c r="AD977" s="5">
        <v>9.9999999999999998E-17</v>
      </c>
      <c r="AE977" t="s">
        <v>5</v>
      </c>
      <c r="AF977">
        <v>0.99999998999999995</v>
      </c>
      <c r="AG977" t="s">
        <v>4</v>
      </c>
      <c r="AH977">
        <v>9.3517400000000007E-3</v>
      </c>
    </row>
    <row r="978" spans="1:34" x14ac:dyDescent="0.25">
      <c r="A978" t="str">
        <f t="shared" si="15"/>
        <v>feynman_II_11_27_21962</v>
      </c>
      <c r="B978" t="s">
        <v>101</v>
      </c>
      <c r="C978" t="s">
        <v>143</v>
      </c>
      <c r="D978">
        <v>3600</v>
      </c>
      <c r="E978" t="s">
        <v>144</v>
      </c>
      <c r="F978">
        <v>1000000</v>
      </c>
      <c r="G978" t="s">
        <v>145</v>
      </c>
      <c r="H978">
        <v>21962</v>
      </c>
      <c r="I978" t="s">
        <v>146</v>
      </c>
      <c r="J978">
        <v>1E-3</v>
      </c>
      <c r="K978" t="s">
        <v>3</v>
      </c>
      <c r="L978">
        <v>0.99990520000000005</v>
      </c>
      <c r="M978" t="s">
        <v>2</v>
      </c>
      <c r="N978">
        <v>6.8352999999999999E-3</v>
      </c>
      <c r="O978" t="s">
        <v>6</v>
      </c>
      <c r="P978">
        <v>18</v>
      </c>
      <c r="Q978" t="s">
        <v>0</v>
      </c>
      <c r="R978">
        <v>3600.7</v>
      </c>
      <c r="S978" t="s">
        <v>141</v>
      </c>
      <c r="T978">
        <v>4</v>
      </c>
      <c r="U978" t="s">
        <v>142</v>
      </c>
      <c r="V978">
        <v>345</v>
      </c>
      <c r="W978" t="s">
        <v>140</v>
      </c>
      <c r="X978">
        <v>591873</v>
      </c>
      <c r="Y978" t="s">
        <v>1</v>
      </c>
      <c r="Z978" t="s">
        <v>3151</v>
      </c>
      <c r="AA978" t="s">
        <v>151</v>
      </c>
      <c r="AB978" s="12" t="s">
        <v>3152</v>
      </c>
      <c r="AC978" t="s">
        <v>424</v>
      </c>
      <c r="AD978" s="5">
        <v>9.9999999999999998E-17</v>
      </c>
      <c r="AE978" t="s">
        <v>5</v>
      </c>
      <c r="AF978">
        <v>0.99991107999999995</v>
      </c>
      <c r="AG978" t="s">
        <v>4</v>
      </c>
      <c r="AH978">
        <v>6.5628199999999996E-3</v>
      </c>
    </row>
    <row r="979" spans="1:34" x14ac:dyDescent="0.25">
      <c r="A979" t="str">
        <f t="shared" si="15"/>
        <v>feynman_test_3_4426</v>
      </c>
      <c r="B979" t="s">
        <v>75</v>
      </c>
      <c r="C979" t="s">
        <v>143</v>
      </c>
      <c r="D979">
        <v>3600</v>
      </c>
      <c r="E979" t="s">
        <v>144</v>
      </c>
      <c r="F979">
        <v>1000000</v>
      </c>
      <c r="G979" t="s">
        <v>145</v>
      </c>
      <c r="H979">
        <v>4426</v>
      </c>
      <c r="I979" t="s">
        <v>146</v>
      </c>
      <c r="J979">
        <v>1E-3</v>
      </c>
      <c r="K979" t="s">
        <v>3</v>
      </c>
      <c r="L979">
        <v>0.99957410000000002</v>
      </c>
      <c r="M979" t="s">
        <v>2</v>
      </c>
      <c r="N979">
        <v>3.8016099999999997E-2</v>
      </c>
      <c r="O979" t="s">
        <v>6</v>
      </c>
      <c r="P979">
        <v>19</v>
      </c>
      <c r="Q979" t="s">
        <v>0</v>
      </c>
      <c r="R979">
        <v>3600.8</v>
      </c>
      <c r="S979" t="s">
        <v>141</v>
      </c>
      <c r="T979">
        <v>6</v>
      </c>
      <c r="U979" t="s">
        <v>142</v>
      </c>
      <c r="V979">
        <v>297</v>
      </c>
      <c r="W979" t="s">
        <v>140</v>
      </c>
      <c r="X979">
        <v>515814</v>
      </c>
      <c r="Y979" t="s">
        <v>1</v>
      </c>
      <c r="Z979" t="s">
        <v>3153</v>
      </c>
      <c r="AA979" t="s">
        <v>151</v>
      </c>
      <c r="AB979" s="12" t="s">
        <v>3154</v>
      </c>
      <c r="AC979" t="s">
        <v>424</v>
      </c>
      <c r="AD979" s="5">
        <v>9.9999999999999998E-17</v>
      </c>
      <c r="AE979" t="s">
        <v>5</v>
      </c>
      <c r="AF979">
        <v>0.99958793999999995</v>
      </c>
      <c r="AG979" t="s">
        <v>4</v>
      </c>
      <c r="AH979">
        <v>3.7294529999999999E-2</v>
      </c>
    </row>
    <row r="980" spans="1:34" x14ac:dyDescent="0.25">
      <c r="A980" t="str">
        <f t="shared" si="15"/>
        <v>feynman_III_12_43_21962</v>
      </c>
      <c r="B980" t="s">
        <v>22</v>
      </c>
      <c r="C980" t="s">
        <v>143</v>
      </c>
      <c r="D980">
        <v>3600</v>
      </c>
      <c r="E980" t="s">
        <v>144</v>
      </c>
      <c r="F980">
        <v>1000000</v>
      </c>
      <c r="G980" t="s">
        <v>145</v>
      </c>
      <c r="H980">
        <v>21962</v>
      </c>
      <c r="I980" t="s">
        <v>146</v>
      </c>
      <c r="J980">
        <v>1E-3</v>
      </c>
      <c r="K980" t="s">
        <v>3</v>
      </c>
      <c r="L980">
        <v>1</v>
      </c>
      <c r="M980" t="s">
        <v>2</v>
      </c>
      <c r="N980">
        <v>0</v>
      </c>
      <c r="O980" t="s">
        <v>6</v>
      </c>
      <c r="P980">
        <v>4</v>
      </c>
      <c r="Q980" t="s">
        <v>0</v>
      </c>
      <c r="R980">
        <v>2.4</v>
      </c>
      <c r="S980" t="s">
        <v>141</v>
      </c>
      <c r="T980">
        <v>1</v>
      </c>
      <c r="U980" t="s">
        <v>142</v>
      </c>
      <c r="V980">
        <v>2</v>
      </c>
      <c r="W980" t="s">
        <v>140</v>
      </c>
      <c r="X980">
        <v>520</v>
      </c>
      <c r="Y980" t="s">
        <v>1</v>
      </c>
      <c r="Z980" t="s">
        <v>2336</v>
      </c>
      <c r="AA980" t="s">
        <v>151</v>
      </c>
      <c r="AB980" s="12" t="s">
        <v>2337</v>
      </c>
      <c r="AC980" t="s">
        <v>424</v>
      </c>
      <c r="AD980" s="5">
        <v>9.9999999999999998E-17</v>
      </c>
      <c r="AE980" t="s">
        <v>5</v>
      </c>
      <c r="AF980">
        <v>1</v>
      </c>
      <c r="AG980" t="s">
        <v>4</v>
      </c>
      <c r="AH980">
        <v>2.9999999999999997E-8</v>
      </c>
    </row>
    <row r="981" spans="1:34" x14ac:dyDescent="0.25">
      <c r="A981" t="str">
        <f t="shared" si="15"/>
        <v>feynman_I_43_31_21962</v>
      </c>
      <c r="B981" t="s">
        <v>61</v>
      </c>
      <c r="C981" t="s">
        <v>143</v>
      </c>
      <c r="D981">
        <v>3600</v>
      </c>
      <c r="E981" t="s">
        <v>144</v>
      </c>
      <c r="F981">
        <v>1000000</v>
      </c>
      <c r="G981" t="s">
        <v>145</v>
      </c>
      <c r="H981">
        <v>21962</v>
      </c>
      <c r="I981" t="s">
        <v>146</v>
      </c>
      <c r="J981">
        <v>1E-3</v>
      </c>
      <c r="K981" t="s">
        <v>3</v>
      </c>
      <c r="L981">
        <v>1</v>
      </c>
      <c r="M981" t="s">
        <v>2</v>
      </c>
      <c r="N981">
        <v>0</v>
      </c>
      <c r="O981" t="s">
        <v>6</v>
      </c>
      <c r="P981">
        <v>4</v>
      </c>
      <c r="Q981" t="s">
        <v>0</v>
      </c>
      <c r="R981">
        <v>6.2</v>
      </c>
      <c r="S981" t="s">
        <v>141</v>
      </c>
      <c r="T981">
        <v>1</v>
      </c>
      <c r="U981" t="s">
        <v>142</v>
      </c>
      <c r="V981">
        <v>3</v>
      </c>
      <c r="W981" t="s">
        <v>140</v>
      </c>
      <c r="X981">
        <v>1301</v>
      </c>
      <c r="Y981" t="s">
        <v>1</v>
      </c>
      <c r="Z981" t="s">
        <v>2341</v>
      </c>
      <c r="AA981" t="s">
        <v>151</v>
      </c>
      <c r="AB981" s="12" t="s">
        <v>409</v>
      </c>
      <c r="AC981" t="s">
        <v>424</v>
      </c>
      <c r="AD981" s="5">
        <v>9.9999999999999998E-17</v>
      </c>
      <c r="AE981" t="s">
        <v>5</v>
      </c>
      <c r="AF981">
        <v>1</v>
      </c>
      <c r="AG981" t="s">
        <v>4</v>
      </c>
      <c r="AH981">
        <v>0</v>
      </c>
    </row>
    <row r="982" spans="1:34" x14ac:dyDescent="0.25">
      <c r="A982" t="str">
        <f t="shared" si="15"/>
        <v>feynman_II_38_14_21962</v>
      </c>
      <c r="B982" t="s">
        <v>29</v>
      </c>
      <c r="C982" t="s">
        <v>143</v>
      </c>
      <c r="D982">
        <v>3600</v>
      </c>
      <c r="E982" t="s">
        <v>144</v>
      </c>
      <c r="F982">
        <v>1000000</v>
      </c>
      <c r="G982" t="s">
        <v>145</v>
      </c>
      <c r="H982">
        <v>21962</v>
      </c>
      <c r="I982" t="s">
        <v>146</v>
      </c>
      <c r="J982">
        <v>1E-3</v>
      </c>
      <c r="K982" t="s">
        <v>3</v>
      </c>
      <c r="L982">
        <v>1</v>
      </c>
      <c r="M982" t="s">
        <v>2</v>
      </c>
      <c r="N982">
        <v>0</v>
      </c>
      <c r="O982" t="s">
        <v>6</v>
      </c>
      <c r="P982">
        <v>10</v>
      </c>
      <c r="Q982" t="s">
        <v>0</v>
      </c>
      <c r="R982">
        <v>8.4</v>
      </c>
      <c r="S982" t="s">
        <v>141</v>
      </c>
      <c r="T982">
        <v>1</v>
      </c>
      <c r="U982" t="s">
        <v>142</v>
      </c>
      <c r="V982">
        <v>3</v>
      </c>
      <c r="W982" t="s">
        <v>140</v>
      </c>
      <c r="X982">
        <v>1660</v>
      </c>
      <c r="Y982" t="s">
        <v>1</v>
      </c>
      <c r="Z982" t="s">
        <v>157</v>
      </c>
      <c r="AA982" t="s">
        <v>151</v>
      </c>
      <c r="AB982" s="12" t="s">
        <v>3432</v>
      </c>
      <c r="AC982" t="s">
        <v>424</v>
      </c>
      <c r="AD982" s="5">
        <v>9.9999999999999998E-17</v>
      </c>
      <c r="AE982" t="s">
        <v>5</v>
      </c>
      <c r="AF982">
        <v>1</v>
      </c>
      <c r="AG982" t="s">
        <v>4</v>
      </c>
      <c r="AH982">
        <v>0</v>
      </c>
    </row>
    <row r="983" spans="1:34" x14ac:dyDescent="0.25">
      <c r="A983" t="str">
        <f t="shared" si="15"/>
        <v>feynman_I_12_4_21962</v>
      </c>
      <c r="B983" t="s">
        <v>72</v>
      </c>
      <c r="C983" t="s">
        <v>143</v>
      </c>
      <c r="D983">
        <v>3600</v>
      </c>
      <c r="E983" t="s">
        <v>144</v>
      </c>
      <c r="F983">
        <v>1000000</v>
      </c>
      <c r="G983" t="s">
        <v>145</v>
      </c>
      <c r="H983">
        <v>21962</v>
      </c>
      <c r="I983" t="s">
        <v>146</v>
      </c>
      <c r="J983">
        <v>1E-3</v>
      </c>
      <c r="K983" t="s">
        <v>3</v>
      </c>
      <c r="L983">
        <v>1</v>
      </c>
      <c r="M983" t="s">
        <v>2</v>
      </c>
      <c r="N983">
        <v>0</v>
      </c>
      <c r="O983" t="s">
        <v>6</v>
      </c>
      <c r="P983">
        <v>9</v>
      </c>
      <c r="Q983" t="s">
        <v>0</v>
      </c>
      <c r="R983">
        <v>17.899999999999999</v>
      </c>
      <c r="S983" t="s">
        <v>141</v>
      </c>
      <c r="T983">
        <v>1</v>
      </c>
      <c r="U983" t="s">
        <v>142</v>
      </c>
      <c r="V983">
        <v>4</v>
      </c>
      <c r="W983" t="s">
        <v>140</v>
      </c>
      <c r="X983">
        <v>3356</v>
      </c>
      <c r="Y983" t="s">
        <v>1</v>
      </c>
      <c r="Z983" t="s">
        <v>2359</v>
      </c>
      <c r="AA983" t="s">
        <v>151</v>
      </c>
      <c r="AB983" s="12" t="s">
        <v>2360</v>
      </c>
      <c r="AC983" t="s">
        <v>424</v>
      </c>
      <c r="AD983" s="5">
        <v>9.9999999999999998E-17</v>
      </c>
      <c r="AE983" t="s">
        <v>5</v>
      </c>
      <c r="AF983">
        <v>1</v>
      </c>
      <c r="AG983" t="s">
        <v>4</v>
      </c>
      <c r="AH983">
        <v>0</v>
      </c>
    </row>
    <row r="984" spans="1:34" x14ac:dyDescent="0.25">
      <c r="A984" t="str">
        <f t="shared" si="15"/>
        <v>feynman_I_27_6_21962</v>
      </c>
      <c r="B984" t="s">
        <v>49</v>
      </c>
      <c r="C984" t="s">
        <v>143</v>
      </c>
      <c r="D984">
        <v>3600</v>
      </c>
      <c r="E984" t="s">
        <v>144</v>
      </c>
      <c r="F984">
        <v>1000000</v>
      </c>
      <c r="G984" t="s">
        <v>145</v>
      </c>
      <c r="H984">
        <v>21962</v>
      </c>
      <c r="I984" t="s">
        <v>146</v>
      </c>
      <c r="J984">
        <v>1E-3</v>
      </c>
      <c r="K984" t="s">
        <v>3</v>
      </c>
      <c r="L984">
        <v>1</v>
      </c>
      <c r="M984" t="s">
        <v>2</v>
      </c>
      <c r="N984">
        <v>0</v>
      </c>
      <c r="O984" t="s">
        <v>6</v>
      </c>
      <c r="P984">
        <v>11</v>
      </c>
      <c r="Q984" t="s">
        <v>0</v>
      </c>
      <c r="R984">
        <v>24.5</v>
      </c>
      <c r="S984" t="s">
        <v>141</v>
      </c>
      <c r="T984">
        <v>1</v>
      </c>
      <c r="U984" t="s">
        <v>142</v>
      </c>
      <c r="V984">
        <v>5</v>
      </c>
      <c r="W984" t="s">
        <v>140</v>
      </c>
      <c r="X984">
        <v>4505</v>
      </c>
      <c r="Y984" t="s">
        <v>1</v>
      </c>
      <c r="Z984" t="s">
        <v>2368</v>
      </c>
      <c r="AA984" t="s">
        <v>151</v>
      </c>
      <c r="AB984" s="12" t="s">
        <v>2292</v>
      </c>
      <c r="AC984" t="s">
        <v>424</v>
      </c>
      <c r="AD984" s="5">
        <v>9.9999999999999998E-17</v>
      </c>
      <c r="AE984" t="s">
        <v>5</v>
      </c>
      <c r="AF984">
        <v>1</v>
      </c>
      <c r="AG984" t="s">
        <v>4</v>
      </c>
      <c r="AH984">
        <v>0</v>
      </c>
    </row>
    <row r="985" spans="1:34" x14ac:dyDescent="0.25">
      <c r="A985" t="str">
        <f t="shared" si="15"/>
        <v>feynman_test_14_14423</v>
      </c>
      <c r="B985" t="s">
        <v>120</v>
      </c>
      <c r="C985" t="s">
        <v>143</v>
      </c>
      <c r="D985">
        <v>3600</v>
      </c>
      <c r="E985" t="s">
        <v>144</v>
      </c>
      <c r="F985">
        <v>1000000</v>
      </c>
      <c r="G985" t="s">
        <v>145</v>
      </c>
      <c r="H985">
        <v>14423</v>
      </c>
      <c r="I985" t="s">
        <v>146</v>
      </c>
      <c r="J985">
        <v>1E-3</v>
      </c>
      <c r="K985" t="s">
        <v>3</v>
      </c>
      <c r="L985">
        <v>0.98161549999999997</v>
      </c>
      <c r="M985" t="s">
        <v>2</v>
      </c>
      <c r="N985">
        <v>1.7654455</v>
      </c>
      <c r="O985" t="s">
        <v>6</v>
      </c>
      <c r="P985">
        <v>72</v>
      </c>
      <c r="Q985" t="s">
        <v>0</v>
      </c>
      <c r="R985">
        <v>3600.1</v>
      </c>
      <c r="S985" t="s">
        <v>141</v>
      </c>
      <c r="T985">
        <v>5</v>
      </c>
      <c r="U985" t="s">
        <v>142</v>
      </c>
      <c r="V985">
        <v>104</v>
      </c>
      <c r="W985" t="s">
        <v>140</v>
      </c>
      <c r="X985">
        <v>396827</v>
      </c>
      <c r="Y985" t="s">
        <v>1</v>
      </c>
      <c r="Z985" t="s">
        <v>3155</v>
      </c>
      <c r="AA985" t="s">
        <v>151</v>
      </c>
      <c r="AB985" s="12" t="s">
        <v>3156</v>
      </c>
      <c r="AC985" t="s">
        <v>424</v>
      </c>
      <c r="AD985" s="5">
        <v>9.9999999999999998E-17</v>
      </c>
      <c r="AE985" t="s">
        <v>5</v>
      </c>
      <c r="AF985">
        <v>0.98228190999999998</v>
      </c>
      <c r="AG985" t="s">
        <v>4</v>
      </c>
      <c r="AH985">
        <v>1.76772112</v>
      </c>
    </row>
    <row r="986" spans="1:34" x14ac:dyDescent="0.25">
      <c r="A986" t="str">
        <f t="shared" si="15"/>
        <v>feynman_test_4_14423</v>
      </c>
      <c r="B986" t="s">
        <v>106</v>
      </c>
      <c r="C986" t="s">
        <v>143</v>
      </c>
      <c r="D986">
        <v>3600</v>
      </c>
      <c r="E986" t="s">
        <v>144</v>
      </c>
      <c r="F986">
        <v>1000000</v>
      </c>
      <c r="G986" t="s">
        <v>145</v>
      </c>
      <c r="H986">
        <v>14423</v>
      </c>
      <c r="I986" t="s">
        <v>146</v>
      </c>
      <c r="J986">
        <v>1E-3</v>
      </c>
      <c r="K986" t="s">
        <v>3</v>
      </c>
      <c r="L986">
        <v>0.99887959999999998</v>
      </c>
      <c r="M986" t="s">
        <v>2</v>
      </c>
      <c r="N986">
        <v>1.6649600000000001E-2</v>
      </c>
      <c r="O986" t="s">
        <v>6</v>
      </c>
      <c r="P986">
        <v>26</v>
      </c>
      <c r="Q986" t="s">
        <v>0</v>
      </c>
      <c r="R986">
        <v>3600.6</v>
      </c>
      <c r="S986" t="s">
        <v>141</v>
      </c>
      <c r="T986">
        <v>4</v>
      </c>
      <c r="U986" t="s">
        <v>142</v>
      </c>
      <c r="V986">
        <v>248</v>
      </c>
      <c r="W986" t="s">
        <v>140</v>
      </c>
      <c r="X986">
        <v>536987</v>
      </c>
      <c r="Y986" t="s">
        <v>1</v>
      </c>
      <c r="Z986" t="s">
        <v>3157</v>
      </c>
      <c r="AA986" t="s">
        <v>151</v>
      </c>
      <c r="AB986" s="12" t="s">
        <v>3158</v>
      </c>
      <c r="AC986" t="s">
        <v>424</v>
      </c>
      <c r="AD986" s="5">
        <v>9.9999999999999998E-17</v>
      </c>
      <c r="AE986" t="s">
        <v>5</v>
      </c>
      <c r="AF986">
        <v>0.99886213000000001</v>
      </c>
      <c r="AG986" t="s">
        <v>4</v>
      </c>
      <c r="AH986">
        <v>1.6795870000000001E-2</v>
      </c>
    </row>
    <row r="987" spans="1:34" x14ac:dyDescent="0.25">
      <c r="A987" t="str">
        <f t="shared" si="15"/>
        <v>feynman_I_40_1_21962</v>
      </c>
      <c r="B987" t="s">
        <v>133</v>
      </c>
      <c r="C987" t="s">
        <v>143</v>
      </c>
      <c r="D987">
        <v>3600</v>
      </c>
      <c r="E987" t="s">
        <v>144</v>
      </c>
      <c r="F987">
        <v>1000000</v>
      </c>
      <c r="G987" t="s">
        <v>145</v>
      </c>
      <c r="H987">
        <v>21962</v>
      </c>
      <c r="I987" t="s">
        <v>146</v>
      </c>
      <c r="J987">
        <v>1E-3</v>
      </c>
      <c r="K987" t="s">
        <v>3</v>
      </c>
      <c r="L987">
        <v>0.98523380000000005</v>
      </c>
      <c r="M987" t="s">
        <v>2</v>
      </c>
      <c r="N987">
        <v>7.9298300000000002E-2</v>
      </c>
      <c r="O987" t="s">
        <v>6</v>
      </c>
      <c r="P987">
        <v>21</v>
      </c>
      <c r="Q987" t="s">
        <v>0</v>
      </c>
      <c r="R987">
        <v>3600.6</v>
      </c>
      <c r="S987" t="s">
        <v>141</v>
      </c>
      <c r="T987">
        <v>7</v>
      </c>
      <c r="U987" t="s">
        <v>142</v>
      </c>
      <c r="V987">
        <v>167</v>
      </c>
      <c r="W987" t="s">
        <v>140</v>
      </c>
      <c r="X987">
        <v>478759</v>
      </c>
      <c r="Y987" t="s">
        <v>1</v>
      </c>
      <c r="Z987" t="s">
        <v>3159</v>
      </c>
      <c r="AA987" t="s">
        <v>151</v>
      </c>
      <c r="AB987" s="12" t="s">
        <v>3160</v>
      </c>
      <c r="AC987" t="s">
        <v>424</v>
      </c>
      <c r="AD987" s="5">
        <v>9.9999999999999998E-17</v>
      </c>
      <c r="AE987" t="s">
        <v>5</v>
      </c>
      <c r="AF987">
        <v>0.98556493999999994</v>
      </c>
      <c r="AG987" t="s">
        <v>4</v>
      </c>
      <c r="AH987">
        <v>7.8201670000000001E-2</v>
      </c>
    </row>
    <row r="988" spans="1:34" x14ac:dyDescent="0.25">
      <c r="A988" t="str">
        <f t="shared" si="15"/>
        <v>feynman_II_11_3_21962</v>
      </c>
      <c r="B988" t="s">
        <v>115</v>
      </c>
      <c r="C988" t="s">
        <v>143</v>
      </c>
      <c r="D988">
        <v>3600</v>
      </c>
      <c r="E988" t="s">
        <v>144</v>
      </c>
      <c r="F988">
        <v>1000000</v>
      </c>
      <c r="G988" t="s">
        <v>145</v>
      </c>
      <c r="H988">
        <v>21962</v>
      </c>
      <c r="I988" t="s">
        <v>146</v>
      </c>
      <c r="J988">
        <v>1E-3</v>
      </c>
      <c r="K988" t="s">
        <v>3</v>
      </c>
      <c r="L988">
        <v>1</v>
      </c>
      <c r="M988" t="s">
        <v>2</v>
      </c>
      <c r="N988">
        <v>0</v>
      </c>
      <c r="O988" t="s">
        <v>6</v>
      </c>
      <c r="P988">
        <v>18</v>
      </c>
      <c r="Q988" t="s">
        <v>0</v>
      </c>
      <c r="R988">
        <v>859.8</v>
      </c>
      <c r="S988" t="s">
        <v>141</v>
      </c>
      <c r="T988">
        <v>5</v>
      </c>
      <c r="U988" t="s">
        <v>142</v>
      </c>
      <c r="V988">
        <v>76</v>
      </c>
      <c r="W988" t="s">
        <v>140</v>
      </c>
      <c r="X988">
        <v>131122</v>
      </c>
      <c r="Y988" t="s">
        <v>1</v>
      </c>
      <c r="Z988" t="s">
        <v>2400</v>
      </c>
      <c r="AA988" t="s">
        <v>151</v>
      </c>
      <c r="AB988" s="12" t="s">
        <v>2304</v>
      </c>
      <c r="AC988" t="s">
        <v>424</v>
      </c>
      <c r="AD988" s="5">
        <v>9.9999999999999998E-17</v>
      </c>
      <c r="AE988" t="s">
        <v>5</v>
      </c>
      <c r="AF988">
        <v>1</v>
      </c>
      <c r="AG988" t="s">
        <v>4</v>
      </c>
      <c r="AH988">
        <v>0</v>
      </c>
    </row>
    <row r="989" spans="1:34" x14ac:dyDescent="0.25">
      <c r="A989" t="str">
        <f t="shared" si="15"/>
        <v>strogatz_shearflow2_21962</v>
      </c>
      <c r="B989" t="s">
        <v>9</v>
      </c>
      <c r="C989" t="s">
        <v>143</v>
      </c>
      <c r="D989">
        <v>3600</v>
      </c>
      <c r="E989" t="s">
        <v>144</v>
      </c>
      <c r="F989">
        <v>1000000</v>
      </c>
      <c r="G989" t="s">
        <v>145</v>
      </c>
      <c r="H989">
        <v>21962</v>
      </c>
      <c r="I989" t="s">
        <v>146</v>
      </c>
      <c r="J989">
        <v>1E-3</v>
      </c>
      <c r="K989" t="s">
        <v>3</v>
      </c>
      <c r="L989">
        <v>1</v>
      </c>
      <c r="M989" t="s">
        <v>2</v>
      </c>
      <c r="N989">
        <v>0</v>
      </c>
      <c r="O989" t="s">
        <v>6</v>
      </c>
      <c r="P989">
        <v>11</v>
      </c>
      <c r="Q989" t="s">
        <v>0</v>
      </c>
      <c r="R989">
        <v>203.3</v>
      </c>
      <c r="S989" t="s">
        <v>141</v>
      </c>
      <c r="T989">
        <v>5</v>
      </c>
      <c r="U989" t="s">
        <v>142</v>
      </c>
      <c r="V989">
        <v>58</v>
      </c>
      <c r="W989" t="s">
        <v>140</v>
      </c>
      <c r="X989">
        <v>85525</v>
      </c>
      <c r="Y989" t="s">
        <v>1</v>
      </c>
      <c r="Z989" t="s">
        <v>2401</v>
      </c>
      <c r="AA989" t="s">
        <v>151</v>
      </c>
      <c r="AB989" s="12" t="s">
        <v>2305</v>
      </c>
      <c r="AC989" t="s">
        <v>424</v>
      </c>
      <c r="AD989" s="5">
        <v>9.9999999999999998E-17</v>
      </c>
      <c r="AE989" t="s">
        <v>5</v>
      </c>
      <c r="AF989">
        <v>1</v>
      </c>
      <c r="AG989" t="s">
        <v>4</v>
      </c>
      <c r="AH989">
        <v>0</v>
      </c>
    </row>
    <row r="990" spans="1:34" x14ac:dyDescent="0.25">
      <c r="A990" t="str">
        <f t="shared" si="15"/>
        <v>feynman_I_50_26_21962</v>
      </c>
      <c r="B990" t="s">
        <v>94</v>
      </c>
      <c r="C990" t="s">
        <v>143</v>
      </c>
      <c r="D990">
        <v>3600</v>
      </c>
      <c r="E990" t="s">
        <v>144</v>
      </c>
      <c r="F990">
        <v>1000000</v>
      </c>
      <c r="G990" t="s">
        <v>145</v>
      </c>
      <c r="H990">
        <v>21962</v>
      </c>
      <c r="I990" t="s">
        <v>146</v>
      </c>
      <c r="J990">
        <v>1E-3</v>
      </c>
      <c r="K990" t="s">
        <v>3</v>
      </c>
      <c r="L990">
        <v>0.87837140000000002</v>
      </c>
      <c r="M990" t="s">
        <v>2</v>
      </c>
      <c r="N990">
        <v>0.68426010000000004</v>
      </c>
      <c r="O990" t="s">
        <v>6</v>
      </c>
      <c r="P990">
        <v>63</v>
      </c>
      <c r="Q990" t="s">
        <v>0</v>
      </c>
      <c r="R990">
        <v>3601.6</v>
      </c>
      <c r="S990" t="s">
        <v>141</v>
      </c>
      <c r="T990">
        <v>2</v>
      </c>
      <c r="U990" t="s">
        <v>142</v>
      </c>
      <c r="V990">
        <v>74</v>
      </c>
      <c r="W990" t="s">
        <v>140</v>
      </c>
      <c r="X990">
        <v>367958</v>
      </c>
      <c r="Y990" t="s">
        <v>1</v>
      </c>
      <c r="Z990" t="s">
        <v>3161</v>
      </c>
      <c r="AA990" t="s">
        <v>151</v>
      </c>
      <c r="AB990" s="12" t="s">
        <v>3162</v>
      </c>
      <c r="AC990" t="s">
        <v>424</v>
      </c>
      <c r="AD990" s="5">
        <v>9.9999999999999998E-17</v>
      </c>
      <c r="AE990" t="s">
        <v>5</v>
      </c>
      <c r="AF990">
        <v>0.87512623</v>
      </c>
      <c r="AG990" t="s">
        <v>4</v>
      </c>
      <c r="AH990">
        <v>0.69637388</v>
      </c>
    </row>
    <row r="991" spans="1:34" x14ac:dyDescent="0.25">
      <c r="A991" t="str">
        <f t="shared" si="15"/>
        <v>feynman_I_32_17_4426</v>
      </c>
      <c r="B991" t="s">
        <v>126</v>
      </c>
      <c r="C991" t="s">
        <v>143</v>
      </c>
      <c r="D991">
        <v>3600</v>
      </c>
      <c r="E991" t="s">
        <v>144</v>
      </c>
      <c r="F991">
        <v>1000000</v>
      </c>
      <c r="G991" t="s">
        <v>145</v>
      </c>
      <c r="H991">
        <v>4426</v>
      </c>
      <c r="I991" t="s">
        <v>146</v>
      </c>
      <c r="J991">
        <v>1E-3</v>
      </c>
      <c r="K991" t="s">
        <v>3</v>
      </c>
      <c r="L991">
        <v>0.99904559999999998</v>
      </c>
      <c r="M991" t="s">
        <v>2</v>
      </c>
      <c r="N991">
        <v>0.14451939999999999</v>
      </c>
      <c r="O991" t="s">
        <v>6</v>
      </c>
      <c r="P991">
        <v>46</v>
      </c>
      <c r="Q991" t="s">
        <v>0</v>
      </c>
      <c r="R991">
        <v>3601.3</v>
      </c>
      <c r="S991" t="s">
        <v>141</v>
      </c>
      <c r="T991">
        <v>3</v>
      </c>
      <c r="U991" t="s">
        <v>142</v>
      </c>
      <c r="V991">
        <v>97</v>
      </c>
      <c r="W991" t="s">
        <v>140</v>
      </c>
      <c r="X991">
        <v>451513</v>
      </c>
      <c r="Y991" t="s">
        <v>1</v>
      </c>
      <c r="Z991" t="s">
        <v>3163</v>
      </c>
      <c r="AA991" t="s">
        <v>151</v>
      </c>
      <c r="AB991" s="12" t="s">
        <v>3164</v>
      </c>
      <c r="AC991" t="s">
        <v>424</v>
      </c>
      <c r="AD991" s="5">
        <v>9.9999999999999998E-17</v>
      </c>
      <c r="AE991" t="s">
        <v>5</v>
      </c>
      <c r="AF991">
        <v>0.99902168999999996</v>
      </c>
      <c r="AG991" t="s">
        <v>4</v>
      </c>
      <c r="AH991">
        <v>0.14605101000000001</v>
      </c>
    </row>
    <row r="992" spans="1:34" x14ac:dyDescent="0.25">
      <c r="A992" t="str">
        <f t="shared" si="15"/>
        <v>feynman_test_2_29910</v>
      </c>
      <c r="B992" t="s">
        <v>132</v>
      </c>
      <c r="C992" t="s">
        <v>143</v>
      </c>
      <c r="D992">
        <v>3600</v>
      </c>
      <c r="E992" t="s">
        <v>144</v>
      </c>
      <c r="F992">
        <v>1000000</v>
      </c>
      <c r="G992" t="s">
        <v>145</v>
      </c>
      <c r="H992">
        <v>29910</v>
      </c>
      <c r="I992" t="s">
        <v>146</v>
      </c>
      <c r="J992">
        <v>1E-3</v>
      </c>
      <c r="K992" t="s">
        <v>3</v>
      </c>
      <c r="L992">
        <v>0.8163956</v>
      </c>
      <c r="M992" t="s">
        <v>2</v>
      </c>
      <c r="N992">
        <v>0.8642936</v>
      </c>
      <c r="O992" t="s">
        <v>6</v>
      </c>
      <c r="P992">
        <v>111</v>
      </c>
      <c r="Q992" t="s">
        <v>0</v>
      </c>
      <c r="R992">
        <v>3603.8</v>
      </c>
      <c r="S992" t="s">
        <v>141</v>
      </c>
      <c r="T992">
        <v>12</v>
      </c>
      <c r="U992" t="s">
        <v>142</v>
      </c>
      <c r="V992">
        <v>128</v>
      </c>
      <c r="W992" t="s">
        <v>140</v>
      </c>
      <c r="X992">
        <v>427934</v>
      </c>
      <c r="Y992" t="s">
        <v>1</v>
      </c>
      <c r="Z992" t="s">
        <v>3165</v>
      </c>
      <c r="AA992" t="s">
        <v>151</v>
      </c>
      <c r="AB992" s="12" t="s">
        <v>3166</v>
      </c>
      <c r="AC992" t="s">
        <v>424</v>
      </c>
      <c r="AD992" s="5">
        <v>9.9999999999999998E-17</v>
      </c>
      <c r="AE992" t="s">
        <v>5</v>
      </c>
      <c r="AF992">
        <v>0.81549450999999995</v>
      </c>
      <c r="AG992" t="s">
        <v>4</v>
      </c>
      <c r="AH992">
        <v>0.87516172000000003</v>
      </c>
    </row>
    <row r="993" spans="1:34" x14ac:dyDescent="0.25">
      <c r="A993" t="str">
        <f t="shared" si="15"/>
        <v>feynman_test_12_14423</v>
      </c>
      <c r="B993" t="s">
        <v>113</v>
      </c>
      <c r="C993" t="s">
        <v>143</v>
      </c>
      <c r="D993">
        <v>3600</v>
      </c>
      <c r="E993" t="s">
        <v>144</v>
      </c>
      <c r="F993">
        <v>1000000</v>
      </c>
      <c r="G993" t="s">
        <v>145</v>
      </c>
      <c r="H993">
        <v>14423</v>
      </c>
      <c r="I993" t="s">
        <v>146</v>
      </c>
      <c r="J993">
        <v>1E-3</v>
      </c>
      <c r="K993" t="s">
        <v>3</v>
      </c>
      <c r="L993">
        <v>0.99999830000000001</v>
      </c>
      <c r="M993" t="s">
        <v>2</v>
      </c>
      <c r="N993">
        <v>1.8872E-2</v>
      </c>
      <c r="O993" t="s">
        <v>6</v>
      </c>
      <c r="P993">
        <v>7</v>
      </c>
      <c r="Q993" t="s">
        <v>0</v>
      </c>
      <c r="R993">
        <v>3600.8</v>
      </c>
      <c r="S993" t="s">
        <v>141</v>
      </c>
      <c r="T993">
        <v>3</v>
      </c>
      <c r="U993" t="s">
        <v>142</v>
      </c>
      <c r="V993">
        <v>333</v>
      </c>
      <c r="W993" t="s">
        <v>140</v>
      </c>
      <c r="X993">
        <v>539386</v>
      </c>
      <c r="Y993" t="s">
        <v>1</v>
      </c>
      <c r="Z993" t="s">
        <v>164</v>
      </c>
      <c r="AA993" t="s">
        <v>151</v>
      </c>
      <c r="AB993" s="12" t="s">
        <v>417</v>
      </c>
      <c r="AC993" t="s">
        <v>424</v>
      </c>
      <c r="AD993" s="5">
        <v>9.9999999999999998E-17</v>
      </c>
      <c r="AE993" t="s">
        <v>5</v>
      </c>
      <c r="AF993">
        <v>0.99999841</v>
      </c>
      <c r="AG993" t="s">
        <v>4</v>
      </c>
      <c r="AH993">
        <v>1.834413E-2</v>
      </c>
    </row>
    <row r="994" spans="1:34" x14ac:dyDescent="0.25">
      <c r="A994" t="str">
        <f t="shared" si="15"/>
        <v>feynman_I_9_18_4426</v>
      </c>
      <c r="B994" t="s">
        <v>139</v>
      </c>
      <c r="C994" t="s">
        <v>143</v>
      </c>
      <c r="D994">
        <v>3600</v>
      </c>
      <c r="E994" t="s">
        <v>144</v>
      </c>
      <c r="F994">
        <v>1000000</v>
      </c>
      <c r="G994" t="s">
        <v>145</v>
      </c>
      <c r="H994">
        <v>4426</v>
      </c>
      <c r="I994" t="s">
        <v>146</v>
      </c>
      <c r="J994">
        <v>1E-3</v>
      </c>
      <c r="K994" t="s">
        <v>3</v>
      </c>
      <c r="L994">
        <v>0.99036429999999998</v>
      </c>
      <c r="M994" t="s">
        <v>2</v>
      </c>
      <c r="N994">
        <v>1.2088700000000001E-2</v>
      </c>
      <c r="O994" t="s">
        <v>6</v>
      </c>
      <c r="P994">
        <v>27</v>
      </c>
      <c r="Q994" t="s">
        <v>0</v>
      </c>
      <c r="R994">
        <v>3601.4</v>
      </c>
      <c r="S994" t="s">
        <v>141</v>
      </c>
      <c r="T994">
        <v>7</v>
      </c>
      <c r="U994" t="s">
        <v>142</v>
      </c>
      <c r="V994">
        <v>105</v>
      </c>
      <c r="W994" t="s">
        <v>140</v>
      </c>
      <c r="X994">
        <v>461568</v>
      </c>
      <c r="Y994" t="s">
        <v>1</v>
      </c>
      <c r="Z994" t="s">
        <v>3167</v>
      </c>
      <c r="AA994" t="s">
        <v>151</v>
      </c>
      <c r="AB994" s="12" t="s">
        <v>3168</v>
      </c>
      <c r="AC994" t="s">
        <v>424</v>
      </c>
      <c r="AD994" s="5">
        <v>9.9999999999999998E-17</v>
      </c>
      <c r="AE994" t="s">
        <v>5</v>
      </c>
      <c r="AF994">
        <v>0.98999039</v>
      </c>
      <c r="AG994" t="s">
        <v>4</v>
      </c>
      <c r="AH994">
        <v>1.2239119999999999E-2</v>
      </c>
    </row>
    <row r="995" spans="1:34" x14ac:dyDescent="0.25">
      <c r="A995" t="str">
        <f t="shared" si="15"/>
        <v>feynman_test_5_21962</v>
      </c>
      <c r="B995" t="s">
        <v>83</v>
      </c>
      <c r="C995" t="s">
        <v>143</v>
      </c>
      <c r="D995">
        <v>3600</v>
      </c>
      <c r="E995" t="s">
        <v>144</v>
      </c>
      <c r="F995">
        <v>1000000</v>
      </c>
      <c r="G995" t="s">
        <v>145</v>
      </c>
      <c r="H995">
        <v>21962</v>
      </c>
      <c r="I995" t="s">
        <v>146</v>
      </c>
      <c r="J995">
        <v>1E-3</v>
      </c>
      <c r="K995" t="s">
        <v>3</v>
      </c>
      <c r="L995">
        <v>1</v>
      </c>
      <c r="M995" t="s">
        <v>2</v>
      </c>
      <c r="N995">
        <v>0</v>
      </c>
      <c r="O995" t="s">
        <v>6</v>
      </c>
      <c r="P995">
        <v>13</v>
      </c>
      <c r="Q995" t="s">
        <v>0</v>
      </c>
      <c r="R995">
        <v>877.1</v>
      </c>
      <c r="S995" t="s">
        <v>141</v>
      </c>
      <c r="T995">
        <v>3</v>
      </c>
      <c r="U995" t="s">
        <v>142</v>
      </c>
      <c r="V995">
        <v>41</v>
      </c>
      <c r="W995" t="s">
        <v>140</v>
      </c>
      <c r="X995">
        <v>100669</v>
      </c>
      <c r="Y995" t="s">
        <v>1</v>
      </c>
      <c r="Z995" t="s">
        <v>3169</v>
      </c>
      <c r="AA995" t="s">
        <v>151</v>
      </c>
      <c r="AB995" s="12" t="s">
        <v>3170</v>
      </c>
      <c r="AC995" t="s">
        <v>424</v>
      </c>
      <c r="AD995" s="5">
        <v>9.9999999999999998E-17</v>
      </c>
      <c r="AE995" t="s">
        <v>5</v>
      </c>
      <c r="AF995">
        <v>1</v>
      </c>
      <c r="AG995" t="s">
        <v>4</v>
      </c>
      <c r="AH995">
        <v>0</v>
      </c>
    </row>
    <row r="996" spans="1:34" x14ac:dyDescent="0.25">
      <c r="A996" t="str">
        <f t="shared" si="15"/>
        <v>feynman_test_1_21962</v>
      </c>
      <c r="B996" t="s">
        <v>136</v>
      </c>
      <c r="C996" t="s">
        <v>143</v>
      </c>
      <c r="D996">
        <v>3600</v>
      </c>
      <c r="E996" t="s">
        <v>144</v>
      </c>
      <c r="F996">
        <v>1000000</v>
      </c>
      <c r="G996" t="s">
        <v>145</v>
      </c>
      <c r="H996">
        <v>21962</v>
      </c>
      <c r="I996" t="s">
        <v>146</v>
      </c>
      <c r="J996">
        <v>1E-3</v>
      </c>
      <c r="K996" t="s">
        <v>3</v>
      </c>
      <c r="L996">
        <v>0.99999610000000005</v>
      </c>
      <c r="M996" t="s">
        <v>2</v>
      </c>
      <c r="N996">
        <v>2.33744E-2</v>
      </c>
      <c r="O996" t="s">
        <v>6</v>
      </c>
      <c r="P996">
        <v>60</v>
      </c>
      <c r="Q996" t="s">
        <v>0</v>
      </c>
      <c r="R996">
        <v>3602.8</v>
      </c>
      <c r="S996" t="s">
        <v>141</v>
      </c>
      <c r="T996">
        <v>4</v>
      </c>
      <c r="U996" t="s">
        <v>142</v>
      </c>
      <c r="V996">
        <v>80</v>
      </c>
      <c r="W996" t="s">
        <v>140</v>
      </c>
      <c r="X996">
        <v>426368</v>
      </c>
      <c r="Y996" t="s">
        <v>1</v>
      </c>
      <c r="Z996" t="s">
        <v>3171</v>
      </c>
      <c r="AA996" t="s">
        <v>151</v>
      </c>
      <c r="AB996" s="12" t="s">
        <v>3172</v>
      </c>
      <c r="AC996" t="s">
        <v>424</v>
      </c>
      <c r="AD996" s="5">
        <v>9.9999999999999998E-17</v>
      </c>
      <c r="AE996" t="s">
        <v>5</v>
      </c>
      <c r="AF996">
        <v>0.99999614000000003</v>
      </c>
      <c r="AG996" t="s">
        <v>4</v>
      </c>
      <c r="AH996">
        <v>2.2895599999999999E-2</v>
      </c>
    </row>
    <row r="997" spans="1:34" x14ac:dyDescent="0.25">
      <c r="A997" t="str">
        <f t="shared" si="15"/>
        <v>strogatz_bacres1_21962</v>
      </c>
      <c r="B997" t="s">
        <v>15</v>
      </c>
      <c r="C997" t="s">
        <v>143</v>
      </c>
      <c r="D997">
        <v>3600</v>
      </c>
      <c r="E997" t="s">
        <v>144</v>
      </c>
      <c r="F997">
        <v>1000000</v>
      </c>
      <c r="G997" t="s">
        <v>145</v>
      </c>
      <c r="H997">
        <v>21962</v>
      </c>
      <c r="I997" t="s">
        <v>146</v>
      </c>
      <c r="J997">
        <v>1E-3</v>
      </c>
      <c r="K997" t="s">
        <v>3</v>
      </c>
      <c r="L997">
        <v>0.99993189999999998</v>
      </c>
      <c r="M997" t="s">
        <v>2</v>
      </c>
      <c r="N997">
        <v>2.04662E-2</v>
      </c>
      <c r="O997" t="s">
        <v>6</v>
      </c>
      <c r="P997">
        <v>13</v>
      </c>
      <c r="Q997" t="s">
        <v>0</v>
      </c>
      <c r="R997">
        <v>2021.9</v>
      </c>
      <c r="S997" t="s">
        <v>141</v>
      </c>
      <c r="T997">
        <v>7</v>
      </c>
      <c r="U997" t="s">
        <v>142</v>
      </c>
      <c r="V997">
        <v>1282</v>
      </c>
      <c r="W997" t="s">
        <v>140</v>
      </c>
      <c r="X997">
        <v>1000433</v>
      </c>
      <c r="Y997" t="s">
        <v>1</v>
      </c>
      <c r="Z997" t="s">
        <v>3173</v>
      </c>
      <c r="AA997" t="s">
        <v>151</v>
      </c>
      <c r="AB997" s="12" t="s">
        <v>3474</v>
      </c>
      <c r="AC997" t="s">
        <v>424</v>
      </c>
      <c r="AD997" s="5">
        <v>9.9999999999999998E-17</v>
      </c>
      <c r="AE997" t="s">
        <v>5</v>
      </c>
      <c r="AF997">
        <v>0.99999448999999996</v>
      </c>
      <c r="AG997" t="s">
        <v>4</v>
      </c>
      <c r="AH997">
        <v>6.4080999999999999E-3</v>
      </c>
    </row>
    <row r="998" spans="1:34" x14ac:dyDescent="0.25">
      <c r="A998" t="str">
        <f t="shared" si="15"/>
        <v>feynman_I_15_3x_14423</v>
      </c>
      <c r="B998" t="s">
        <v>82</v>
      </c>
      <c r="C998" t="s">
        <v>143</v>
      </c>
      <c r="D998">
        <v>3600</v>
      </c>
      <c r="E998" t="s">
        <v>144</v>
      </c>
      <c r="F998">
        <v>1000000</v>
      </c>
      <c r="G998" t="s">
        <v>145</v>
      </c>
      <c r="H998">
        <v>14423</v>
      </c>
      <c r="I998" t="s">
        <v>146</v>
      </c>
      <c r="J998">
        <v>1E-3</v>
      </c>
      <c r="K998" t="s">
        <v>3</v>
      </c>
      <c r="L998">
        <v>0.99965590000000004</v>
      </c>
      <c r="M998" t="s">
        <v>2</v>
      </c>
      <c r="N998">
        <v>2.9727E-2</v>
      </c>
      <c r="O998" t="s">
        <v>6</v>
      </c>
      <c r="P998">
        <v>17</v>
      </c>
      <c r="Q998" t="s">
        <v>0</v>
      </c>
      <c r="R998">
        <v>3600.3</v>
      </c>
      <c r="S998" t="s">
        <v>141</v>
      </c>
      <c r="T998">
        <v>5</v>
      </c>
      <c r="U998" t="s">
        <v>142</v>
      </c>
      <c r="V998">
        <v>367</v>
      </c>
      <c r="W998" t="s">
        <v>140</v>
      </c>
      <c r="X998">
        <v>518115</v>
      </c>
      <c r="Y998" t="s">
        <v>1</v>
      </c>
      <c r="Z998" t="s">
        <v>3174</v>
      </c>
      <c r="AA998" t="s">
        <v>151</v>
      </c>
      <c r="AB998" s="12" t="s">
        <v>3475</v>
      </c>
      <c r="AC998" t="s">
        <v>424</v>
      </c>
      <c r="AD998" s="5">
        <v>9.9999999999999998E-17</v>
      </c>
      <c r="AE998" t="s">
        <v>5</v>
      </c>
      <c r="AF998">
        <v>0.99964518000000002</v>
      </c>
      <c r="AG998" t="s">
        <v>4</v>
      </c>
      <c r="AH998">
        <v>3.0280319999999999E-2</v>
      </c>
    </row>
    <row r="999" spans="1:34" x14ac:dyDescent="0.25">
      <c r="A999" t="str">
        <f t="shared" si="15"/>
        <v>feynman_test_8_14423</v>
      </c>
      <c r="B999" t="s">
        <v>76</v>
      </c>
      <c r="C999" t="s">
        <v>143</v>
      </c>
      <c r="D999">
        <v>3600</v>
      </c>
      <c r="E999" t="s">
        <v>144</v>
      </c>
      <c r="F999">
        <v>1000000</v>
      </c>
      <c r="G999" t="s">
        <v>145</v>
      </c>
      <c r="H999">
        <v>14423</v>
      </c>
      <c r="I999" t="s">
        <v>146</v>
      </c>
      <c r="J999">
        <v>1E-3</v>
      </c>
      <c r="K999" t="s">
        <v>3</v>
      </c>
      <c r="L999">
        <v>0.99532259999999995</v>
      </c>
      <c r="M999" t="s">
        <v>2</v>
      </c>
      <c r="N999">
        <v>3.0765600000000001E-2</v>
      </c>
      <c r="O999" t="s">
        <v>6</v>
      </c>
      <c r="P999">
        <v>36</v>
      </c>
      <c r="Q999" t="s">
        <v>0</v>
      </c>
      <c r="R999">
        <v>3601.2</v>
      </c>
      <c r="S999" t="s">
        <v>141</v>
      </c>
      <c r="T999">
        <v>16</v>
      </c>
      <c r="U999" t="s">
        <v>142</v>
      </c>
      <c r="V999">
        <v>184</v>
      </c>
      <c r="W999" t="s">
        <v>140</v>
      </c>
      <c r="X999">
        <v>457201</v>
      </c>
      <c r="Y999" t="s">
        <v>1</v>
      </c>
      <c r="Z999" t="s">
        <v>3175</v>
      </c>
      <c r="AA999" t="s">
        <v>151</v>
      </c>
      <c r="AB999" s="12" t="s">
        <v>3176</v>
      </c>
      <c r="AC999" t="s">
        <v>424</v>
      </c>
      <c r="AD999" s="5">
        <v>9.9999999999999998E-17</v>
      </c>
      <c r="AE999" t="s">
        <v>5</v>
      </c>
      <c r="AF999">
        <v>0.99527809</v>
      </c>
      <c r="AG999" t="s">
        <v>4</v>
      </c>
      <c r="AH999">
        <v>3.0899610000000001E-2</v>
      </c>
    </row>
    <row r="1000" spans="1:34" x14ac:dyDescent="0.25">
      <c r="A1000" t="str">
        <f t="shared" si="15"/>
        <v>feynman_III_10_19_21962</v>
      </c>
      <c r="B1000" t="s">
        <v>92</v>
      </c>
      <c r="C1000" t="s">
        <v>143</v>
      </c>
      <c r="D1000">
        <v>3600</v>
      </c>
      <c r="E1000" t="s">
        <v>144</v>
      </c>
      <c r="F1000">
        <v>1000000</v>
      </c>
      <c r="G1000" t="s">
        <v>145</v>
      </c>
      <c r="H1000">
        <v>21962</v>
      </c>
      <c r="I1000" t="s">
        <v>146</v>
      </c>
      <c r="J1000">
        <v>1E-3</v>
      </c>
      <c r="K1000" t="s">
        <v>3</v>
      </c>
      <c r="L1000">
        <v>0.99991529999999995</v>
      </c>
      <c r="M1000" t="s">
        <v>2</v>
      </c>
      <c r="N1000">
        <v>6.6966899999999996E-2</v>
      </c>
      <c r="O1000" t="s">
        <v>6</v>
      </c>
      <c r="P1000">
        <v>34</v>
      </c>
      <c r="Q1000" t="s">
        <v>0</v>
      </c>
      <c r="R1000">
        <v>3601.6</v>
      </c>
      <c r="S1000" t="s">
        <v>141</v>
      </c>
      <c r="T1000">
        <v>11</v>
      </c>
      <c r="U1000" t="s">
        <v>142</v>
      </c>
      <c r="V1000">
        <v>115</v>
      </c>
      <c r="W1000" t="s">
        <v>140</v>
      </c>
      <c r="X1000">
        <v>366331</v>
      </c>
      <c r="Y1000" t="s">
        <v>1</v>
      </c>
      <c r="Z1000" t="s">
        <v>3177</v>
      </c>
      <c r="AA1000" t="s">
        <v>151</v>
      </c>
      <c r="AB1000" s="12" t="s">
        <v>3178</v>
      </c>
      <c r="AC1000" t="s">
        <v>424</v>
      </c>
      <c r="AD1000" s="5">
        <v>9.9999999999999998E-17</v>
      </c>
      <c r="AE1000" t="s">
        <v>5</v>
      </c>
      <c r="AF1000">
        <v>0.99991348000000002</v>
      </c>
      <c r="AG1000" t="s">
        <v>4</v>
      </c>
      <c r="AH1000">
        <v>6.7328029999999997E-2</v>
      </c>
    </row>
    <row r="1001" spans="1:34" x14ac:dyDescent="0.25">
      <c r="A1001" t="str">
        <f t="shared" si="15"/>
        <v>feynman_I_34_14_4426</v>
      </c>
      <c r="B1001" t="s">
        <v>40</v>
      </c>
      <c r="C1001" t="s">
        <v>143</v>
      </c>
      <c r="D1001">
        <v>3600</v>
      </c>
      <c r="E1001" t="s">
        <v>144</v>
      </c>
      <c r="F1001">
        <v>1000000</v>
      </c>
      <c r="G1001" t="s">
        <v>145</v>
      </c>
      <c r="H1001">
        <v>4426</v>
      </c>
      <c r="I1001" t="s">
        <v>146</v>
      </c>
      <c r="J1001">
        <v>1E-3</v>
      </c>
      <c r="K1001" t="s">
        <v>3</v>
      </c>
      <c r="L1001">
        <v>0.99999320000000003</v>
      </c>
      <c r="M1001" t="s">
        <v>2</v>
      </c>
      <c r="N1001">
        <v>4.2136999999999999E-3</v>
      </c>
      <c r="O1001" t="s">
        <v>6</v>
      </c>
      <c r="P1001">
        <v>15</v>
      </c>
      <c r="Q1001" t="s">
        <v>0</v>
      </c>
      <c r="R1001">
        <v>3600.3</v>
      </c>
      <c r="S1001" t="s">
        <v>141</v>
      </c>
      <c r="T1001">
        <v>6</v>
      </c>
      <c r="U1001" t="s">
        <v>142</v>
      </c>
      <c r="V1001">
        <v>438</v>
      </c>
      <c r="W1001" t="s">
        <v>140</v>
      </c>
      <c r="X1001">
        <v>538765</v>
      </c>
      <c r="Y1001" t="s">
        <v>1</v>
      </c>
      <c r="Z1001" t="s">
        <v>3179</v>
      </c>
      <c r="AA1001" t="s">
        <v>151</v>
      </c>
      <c r="AB1001" s="12" t="s">
        <v>3476</v>
      </c>
      <c r="AC1001" t="s">
        <v>424</v>
      </c>
      <c r="AD1001" s="5">
        <v>9.9999999999999998E-17</v>
      </c>
      <c r="AE1001" t="s">
        <v>5</v>
      </c>
      <c r="AF1001">
        <v>0.99999369999999999</v>
      </c>
      <c r="AG1001" t="s">
        <v>4</v>
      </c>
      <c r="AH1001">
        <v>4.0625499999999998E-3</v>
      </c>
    </row>
    <row r="1002" spans="1:34" x14ac:dyDescent="0.25">
      <c r="A1002" t="str">
        <f t="shared" si="15"/>
        <v>feynman_test_17_14423</v>
      </c>
      <c r="B1002" t="s">
        <v>134</v>
      </c>
      <c r="C1002" t="s">
        <v>143</v>
      </c>
      <c r="D1002">
        <v>3600</v>
      </c>
      <c r="E1002" t="s">
        <v>144</v>
      </c>
      <c r="F1002">
        <v>1000000</v>
      </c>
      <c r="G1002" t="s">
        <v>145</v>
      </c>
      <c r="H1002">
        <v>14423</v>
      </c>
      <c r="I1002" t="s">
        <v>146</v>
      </c>
      <c r="J1002">
        <v>1E-3</v>
      </c>
      <c r="K1002" t="s">
        <v>3</v>
      </c>
      <c r="L1002">
        <v>1</v>
      </c>
      <c r="M1002" t="s">
        <v>2</v>
      </c>
      <c r="N1002">
        <v>0</v>
      </c>
      <c r="O1002" t="s">
        <v>6</v>
      </c>
      <c r="P1002">
        <v>31</v>
      </c>
      <c r="Q1002" t="s">
        <v>0</v>
      </c>
      <c r="R1002">
        <v>1187.4000000000001</v>
      </c>
      <c r="S1002" t="s">
        <v>141</v>
      </c>
      <c r="T1002">
        <v>1</v>
      </c>
      <c r="U1002" t="s">
        <v>142</v>
      </c>
      <c r="V1002">
        <v>23</v>
      </c>
      <c r="W1002" t="s">
        <v>140</v>
      </c>
      <c r="X1002">
        <v>110545</v>
      </c>
      <c r="Y1002" t="s">
        <v>1</v>
      </c>
      <c r="Z1002" t="s">
        <v>2669</v>
      </c>
      <c r="AA1002" t="s">
        <v>151</v>
      </c>
      <c r="AB1002" s="12" t="s">
        <v>2330</v>
      </c>
      <c r="AC1002" t="s">
        <v>424</v>
      </c>
      <c r="AD1002" s="5">
        <v>9.9999999999999998E-17</v>
      </c>
      <c r="AE1002" t="s">
        <v>5</v>
      </c>
      <c r="AF1002">
        <v>1</v>
      </c>
      <c r="AG1002" t="s">
        <v>4</v>
      </c>
      <c r="AH1002">
        <v>0</v>
      </c>
    </row>
    <row r="1003" spans="1:34" x14ac:dyDescent="0.25">
      <c r="A1003" t="str">
        <f t="shared" si="15"/>
        <v>feynman_I_6_2a_29910</v>
      </c>
      <c r="B1003" t="s">
        <v>21</v>
      </c>
      <c r="C1003" t="s">
        <v>143</v>
      </c>
      <c r="D1003">
        <v>3600</v>
      </c>
      <c r="E1003" t="s">
        <v>144</v>
      </c>
      <c r="F1003">
        <v>1000000</v>
      </c>
      <c r="G1003" t="s">
        <v>145</v>
      </c>
      <c r="H1003">
        <v>29910</v>
      </c>
      <c r="I1003" t="s">
        <v>146</v>
      </c>
      <c r="J1003">
        <v>1E-3</v>
      </c>
      <c r="K1003" t="s">
        <v>3</v>
      </c>
      <c r="L1003">
        <v>0.99980000000000002</v>
      </c>
      <c r="M1003" t="s">
        <v>2</v>
      </c>
      <c r="N1003">
        <v>9.8999999999999999E-4</v>
      </c>
      <c r="O1003" t="s">
        <v>6</v>
      </c>
      <c r="P1003">
        <v>9</v>
      </c>
      <c r="Q1003" t="s">
        <v>0</v>
      </c>
      <c r="R1003">
        <v>3600.7</v>
      </c>
      <c r="S1003" t="s">
        <v>141</v>
      </c>
      <c r="T1003">
        <v>23</v>
      </c>
      <c r="U1003" t="s">
        <v>142</v>
      </c>
      <c r="V1003">
        <v>1168</v>
      </c>
      <c r="W1003" t="s">
        <v>140</v>
      </c>
      <c r="X1003">
        <v>477739</v>
      </c>
      <c r="Y1003" t="s">
        <v>1</v>
      </c>
      <c r="Z1003" t="s">
        <v>3180</v>
      </c>
      <c r="AA1003" t="s">
        <v>151</v>
      </c>
      <c r="AB1003" s="12" t="s">
        <v>3181</v>
      </c>
      <c r="AC1003" t="s">
        <v>424</v>
      </c>
      <c r="AD1003" s="5">
        <v>9.9999999999999998E-17</v>
      </c>
      <c r="AE1003" t="s">
        <v>5</v>
      </c>
      <c r="AF1003">
        <v>0.99980203999999995</v>
      </c>
      <c r="AG1003" t="s">
        <v>4</v>
      </c>
      <c r="AH1003">
        <v>9.8690999999999991E-4</v>
      </c>
    </row>
    <row r="1004" spans="1:34" x14ac:dyDescent="0.25">
      <c r="A1004" t="str">
        <f t="shared" si="15"/>
        <v>feynman_I_13_12_14423</v>
      </c>
      <c r="B1004" t="s">
        <v>117</v>
      </c>
      <c r="C1004" t="s">
        <v>143</v>
      </c>
      <c r="D1004">
        <v>3600</v>
      </c>
      <c r="E1004" t="s">
        <v>144</v>
      </c>
      <c r="F1004">
        <v>1000000</v>
      </c>
      <c r="G1004" t="s">
        <v>145</v>
      </c>
      <c r="H1004">
        <v>14423</v>
      </c>
      <c r="I1004" t="s">
        <v>146</v>
      </c>
      <c r="J1004">
        <v>1E-3</v>
      </c>
      <c r="K1004" t="s">
        <v>3</v>
      </c>
      <c r="L1004">
        <v>0.99998569999999998</v>
      </c>
      <c r="M1004" t="s">
        <v>2</v>
      </c>
      <c r="N1004">
        <v>3.4406899999999997E-2</v>
      </c>
      <c r="O1004" t="s">
        <v>6</v>
      </c>
      <c r="P1004">
        <v>51</v>
      </c>
      <c r="Q1004" t="s">
        <v>0</v>
      </c>
      <c r="R1004">
        <v>3602.8</v>
      </c>
      <c r="S1004" t="s">
        <v>141</v>
      </c>
      <c r="T1004">
        <v>5</v>
      </c>
      <c r="U1004" t="s">
        <v>142</v>
      </c>
      <c r="V1004">
        <v>100</v>
      </c>
      <c r="W1004" t="s">
        <v>140</v>
      </c>
      <c r="X1004">
        <v>427014</v>
      </c>
      <c r="Y1004" t="s">
        <v>1</v>
      </c>
      <c r="Z1004" t="s">
        <v>3182</v>
      </c>
      <c r="AA1004" t="s">
        <v>151</v>
      </c>
      <c r="AB1004" s="12" t="s">
        <v>3183</v>
      </c>
      <c r="AC1004" t="s">
        <v>424</v>
      </c>
      <c r="AD1004" s="5">
        <v>9.9999999999999998E-17</v>
      </c>
      <c r="AE1004" t="s">
        <v>5</v>
      </c>
      <c r="AF1004">
        <v>0.99998496999999997</v>
      </c>
      <c r="AG1004" t="s">
        <v>4</v>
      </c>
      <c r="AH1004">
        <v>3.5445039999999997E-2</v>
      </c>
    </row>
    <row r="1005" spans="1:34" x14ac:dyDescent="0.25">
      <c r="A1005" t="str">
        <f t="shared" si="15"/>
        <v>feynman_II_8_31_4426</v>
      </c>
      <c r="B1005" t="s">
        <v>31</v>
      </c>
      <c r="C1005" t="s">
        <v>143</v>
      </c>
      <c r="D1005">
        <v>3600</v>
      </c>
      <c r="E1005" t="s">
        <v>144</v>
      </c>
      <c r="F1005">
        <v>1000000</v>
      </c>
      <c r="G1005" t="s">
        <v>145</v>
      </c>
      <c r="H1005">
        <v>4426</v>
      </c>
      <c r="I1005" t="s">
        <v>146</v>
      </c>
      <c r="J1005">
        <v>1E-3</v>
      </c>
      <c r="K1005" t="s">
        <v>3</v>
      </c>
      <c r="L1005">
        <v>1</v>
      </c>
      <c r="M1005" t="s">
        <v>2</v>
      </c>
      <c r="N1005">
        <v>0</v>
      </c>
      <c r="O1005" t="s">
        <v>6</v>
      </c>
      <c r="P1005">
        <v>6</v>
      </c>
      <c r="Q1005" t="s">
        <v>0</v>
      </c>
      <c r="R1005">
        <v>7.2</v>
      </c>
      <c r="S1005" t="s">
        <v>141</v>
      </c>
      <c r="T1005">
        <v>1</v>
      </c>
      <c r="U1005" t="s">
        <v>142</v>
      </c>
      <c r="V1005">
        <v>3</v>
      </c>
      <c r="W1005" t="s">
        <v>140</v>
      </c>
      <c r="X1005">
        <v>1331</v>
      </c>
      <c r="Y1005" t="s">
        <v>1</v>
      </c>
      <c r="Z1005" t="s">
        <v>154</v>
      </c>
      <c r="AA1005" t="s">
        <v>151</v>
      </c>
      <c r="AB1005" s="12" t="s">
        <v>407</v>
      </c>
      <c r="AC1005" t="s">
        <v>424</v>
      </c>
      <c r="AD1005" s="5">
        <v>9.9999999999999998E-17</v>
      </c>
      <c r="AE1005" t="s">
        <v>5</v>
      </c>
      <c r="AF1005">
        <v>1</v>
      </c>
      <c r="AG1005" t="s">
        <v>4</v>
      </c>
      <c r="AH1005">
        <v>0</v>
      </c>
    </row>
    <row r="1006" spans="1:34" x14ac:dyDescent="0.25">
      <c r="A1006" t="str">
        <f t="shared" si="15"/>
        <v>strogatz_vdp2_28020</v>
      </c>
      <c r="B1006" t="s">
        <v>7</v>
      </c>
      <c r="C1006" t="s">
        <v>143</v>
      </c>
      <c r="D1006">
        <v>3600</v>
      </c>
      <c r="E1006" t="s">
        <v>144</v>
      </c>
      <c r="F1006">
        <v>1000000</v>
      </c>
      <c r="G1006" t="s">
        <v>145</v>
      </c>
      <c r="H1006">
        <v>28020</v>
      </c>
      <c r="I1006" t="s">
        <v>146</v>
      </c>
      <c r="J1006">
        <v>1E-3</v>
      </c>
      <c r="K1006" t="s">
        <v>3</v>
      </c>
      <c r="L1006">
        <v>1</v>
      </c>
      <c r="M1006" t="s">
        <v>2</v>
      </c>
      <c r="N1006">
        <v>0</v>
      </c>
      <c r="O1006" t="s">
        <v>6</v>
      </c>
      <c r="P1006">
        <v>3</v>
      </c>
      <c r="Q1006" t="s">
        <v>0</v>
      </c>
      <c r="R1006">
        <v>0.6</v>
      </c>
      <c r="S1006" t="s">
        <v>141</v>
      </c>
      <c r="T1006">
        <v>1</v>
      </c>
      <c r="U1006" t="s">
        <v>142</v>
      </c>
      <c r="V1006">
        <v>2</v>
      </c>
      <c r="W1006" t="s">
        <v>140</v>
      </c>
      <c r="X1006">
        <v>451</v>
      </c>
      <c r="Y1006" t="s">
        <v>1</v>
      </c>
      <c r="Z1006" t="s">
        <v>150</v>
      </c>
      <c r="AA1006" t="s">
        <v>151</v>
      </c>
      <c r="AB1006" s="12" t="s">
        <v>3431</v>
      </c>
      <c r="AC1006" t="s">
        <v>424</v>
      </c>
      <c r="AD1006" s="5">
        <v>9.9999999999999998E-17</v>
      </c>
      <c r="AE1006" t="s">
        <v>5</v>
      </c>
      <c r="AF1006">
        <v>1</v>
      </c>
      <c r="AG1006" t="s">
        <v>4</v>
      </c>
      <c r="AH1006">
        <v>0</v>
      </c>
    </row>
    <row r="1007" spans="1:34" x14ac:dyDescent="0.25">
      <c r="A1007" t="str">
        <f t="shared" si="15"/>
        <v>feynman_I_14_4_28020</v>
      </c>
      <c r="B1007" t="s">
        <v>30</v>
      </c>
      <c r="C1007" t="s">
        <v>143</v>
      </c>
      <c r="D1007">
        <v>3600</v>
      </c>
      <c r="E1007" t="s">
        <v>144</v>
      </c>
      <c r="F1007">
        <v>1000000</v>
      </c>
      <c r="G1007" t="s">
        <v>145</v>
      </c>
      <c r="H1007">
        <v>28020</v>
      </c>
      <c r="I1007" t="s">
        <v>146</v>
      </c>
      <c r="J1007">
        <v>1E-3</v>
      </c>
      <c r="K1007" t="s">
        <v>3</v>
      </c>
      <c r="L1007">
        <v>1</v>
      </c>
      <c r="M1007" t="s">
        <v>2</v>
      </c>
      <c r="N1007">
        <v>0</v>
      </c>
      <c r="O1007" t="s">
        <v>6</v>
      </c>
      <c r="P1007">
        <v>6</v>
      </c>
      <c r="Q1007" t="s">
        <v>0</v>
      </c>
      <c r="R1007">
        <v>7.2</v>
      </c>
      <c r="S1007" t="s">
        <v>141</v>
      </c>
      <c r="T1007">
        <v>1</v>
      </c>
      <c r="U1007" t="s">
        <v>142</v>
      </c>
      <c r="V1007">
        <v>3</v>
      </c>
      <c r="W1007" t="s">
        <v>140</v>
      </c>
      <c r="X1007">
        <v>1410</v>
      </c>
      <c r="Y1007" t="s">
        <v>1</v>
      </c>
      <c r="Z1007" t="s">
        <v>154</v>
      </c>
      <c r="AA1007" t="s">
        <v>151</v>
      </c>
      <c r="AB1007" s="12" t="s">
        <v>407</v>
      </c>
      <c r="AC1007" t="s">
        <v>424</v>
      </c>
      <c r="AD1007" s="5">
        <v>9.9999999999999998E-17</v>
      </c>
      <c r="AE1007" t="s">
        <v>5</v>
      </c>
      <c r="AF1007">
        <v>1</v>
      </c>
      <c r="AG1007" t="s">
        <v>4</v>
      </c>
      <c r="AH1007">
        <v>0</v>
      </c>
    </row>
    <row r="1008" spans="1:34" x14ac:dyDescent="0.25">
      <c r="A1008" t="str">
        <f t="shared" si="15"/>
        <v>feynman_I_18_12_4426</v>
      </c>
      <c r="B1008" t="s">
        <v>67</v>
      </c>
      <c r="C1008" t="s">
        <v>143</v>
      </c>
      <c r="D1008">
        <v>3600</v>
      </c>
      <c r="E1008" t="s">
        <v>144</v>
      </c>
      <c r="F1008">
        <v>1000000</v>
      </c>
      <c r="G1008" t="s">
        <v>145</v>
      </c>
      <c r="H1008">
        <v>4426</v>
      </c>
      <c r="I1008" t="s">
        <v>146</v>
      </c>
      <c r="J1008">
        <v>1E-3</v>
      </c>
      <c r="K1008" t="s">
        <v>3</v>
      </c>
      <c r="L1008">
        <v>1</v>
      </c>
      <c r="M1008" t="s">
        <v>2</v>
      </c>
      <c r="N1008">
        <v>0</v>
      </c>
      <c r="O1008" t="s">
        <v>6</v>
      </c>
      <c r="P1008">
        <v>5</v>
      </c>
      <c r="Q1008" t="s">
        <v>0</v>
      </c>
      <c r="R1008">
        <v>12.1</v>
      </c>
      <c r="S1008" t="s">
        <v>141</v>
      </c>
      <c r="T1008">
        <v>1</v>
      </c>
      <c r="U1008" t="s">
        <v>142</v>
      </c>
      <c r="V1008">
        <v>4</v>
      </c>
      <c r="W1008" t="s">
        <v>140</v>
      </c>
      <c r="X1008">
        <v>2446</v>
      </c>
      <c r="Y1008" t="s">
        <v>1</v>
      </c>
      <c r="Z1008" t="s">
        <v>2352</v>
      </c>
      <c r="AA1008" t="s">
        <v>151</v>
      </c>
      <c r="AB1008" s="12" t="s">
        <v>410</v>
      </c>
      <c r="AC1008" t="s">
        <v>424</v>
      </c>
      <c r="AD1008" s="5">
        <v>9.9999999999999998E-17</v>
      </c>
      <c r="AE1008" t="s">
        <v>5</v>
      </c>
      <c r="AF1008">
        <v>1</v>
      </c>
      <c r="AG1008" t="s">
        <v>4</v>
      </c>
      <c r="AH1008">
        <v>0</v>
      </c>
    </row>
    <row r="1009" spans="1:34" x14ac:dyDescent="0.25">
      <c r="A1009" t="str">
        <f t="shared" si="15"/>
        <v>feynman_II_4_23_28020</v>
      </c>
      <c r="B1009" t="s">
        <v>70</v>
      </c>
      <c r="C1009" t="s">
        <v>143</v>
      </c>
      <c r="D1009">
        <v>3600</v>
      </c>
      <c r="E1009" t="s">
        <v>144</v>
      </c>
      <c r="F1009">
        <v>1000000</v>
      </c>
      <c r="G1009" t="s">
        <v>145</v>
      </c>
      <c r="H1009">
        <v>28020</v>
      </c>
      <c r="I1009" t="s">
        <v>146</v>
      </c>
      <c r="J1009">
        <v>1E-3</v>
      </c>
      <c r="K1009" t="s">
        <v>3</v>
      </c>
      <c r="L1009">
        <v>1</v>
      </c>
      <c r="M1009" t="s">
        <v>2</v>
      </c>
      <c r="N1009">
        <v>0</v>
      </c>
      <c r="O1009" t="s">
        <v>6</v>
      </c>
      <c r="P1009">
        <v>9</v>
      </c>
      <c r="Q1009" t="s">
        <v>0</v>
      </c>
      <c r="R1009">
        <v>9.1999999999999993</v>
      </c>
      <c r="S1009" t="s">
        <v>141</v>
      </c>
      <c r="T1009">
        <v>1</v>
      </c>
      <c r="U1009" t="s">
        <v>142</v>
      </c>
      <c r="V1009">
        <v>3</v>
      </c>
      <c r="W1009" t="s">
        <v>140</v>
      </c>
      <c r="X1009">
        <v>1776</v>
      </c>
      <c r="Y1009" t="s">
        <v>1</v>
      </c>
      <c r="Z1009" t="s">
        <v>2350</v>
      </c>
      <c r="AA1009" t="s">
        <v>151</v>
      </c>
      <c r="AB1009" s="12" t="s">
        <v>2351</v>
      </c>
      <c r="AC1009" t="s">
        <v>424</v>
      </c>
      <c r="AD1009" s="5">
        <v>9.9999999999999998E-17</v>
      </c>
      <c r="AE1009" t="s">
        <v>5</v>
      </c>
      <c r="AF1009">
        <v>1</v>
      </c>
      <c r="AG1009" t="s">
        <v>4</v>
      </c>
      <c r="AH1009">
        <v>0</v>
      </c>
    </row>
    <row r="1010" spans="1:34" x14ac:dyDescent="0.25">
      <c r="A1010" t="str">
        <f t="shared" si="15"/>
        <v>feynman_III_21_20_4426</v>
      </c>
      <c r="B1010" t="s">
        <v>98</v>
      </c>
      <c r="C1010" t="s">
        <v>143</v>
      </c>
      <c r="D1010">
        <v>3600</v>
      </c>
      <c r="E1010" t="s">
        <v>144</v>
      </c>
      <c r="F1010">
        <v>1000000</v>
      </c>
      <c r="G1010" t="s">
        <v>145</v>
      </c>
      <c r="H1010">
        <v>4426</v>
      </c>
      <c r="I1010" t="s">
        <v>146</v>
      </c>
      <c r="J1010">
        <v>1E-3</v>
      </c>
      <c r="K1010" t="s">
        <v>3</v>
      </c>
      <c r="L1010">
        <v>1</v>
      </c>
      <c r="M1010" t="s">
        <v>2</v>
      </c>
      <c r="N1010">
        <v>0</v>
      </c>
      <c r="O1010" t="s">
        <v>6</v>
      </c>
      <c r="P1010">
        <v>8</v>
      </c>
      <c r="Q1010" t="s">
        <v>0</v>
      </c>
      <c r="R1010">
        <v>12.9</v>
      </c>
      <c r="S1010" t="s">
        <v>141</v>
      </c>
      <c r="T1010">
        <v>1</v>
      </c>
      <c r="U1010" t="s">
        <v>142</v>
      </c>
      <c r="V1010">
        <v>4</v>
      </c>
      <c r="W1010" t="s">
        <v>140</v>
      </c>
      <c r="X1010">
        <v>2570</v>
      </c>
      <c r="Y1010" t="s">
        <v>1</v>
      </c>
      <c r="Z1010" t="s">
        <v>159</v>
      </c>
      <c r="AA1010" t="s">
        <v>151</v>
      </c>
      <c r="AB1010" s="12" t="s">
        <v>3433</v>
      </c>
      <c r="AC1010" t="s">
        <v>424</v>
      </c>
      <c r="AD1010" s="5">
        <v>9.9999999999999998E-17</v>
      </c>
      <c r="AE1010" t="s">
        <v>5</v>
      </c>
      <c r="AF1010">
        <v>1</v>
      </c>
      <c r="AG1010" t="s">
        <v>4</v>
      </c>
      <c r="AH1010">
        <v>0</v>
      </c>
    </row>
    <row r="1011" spans="1:34" x14ac:dyDescent="0.25">
      <c r="A1011" t="str">
        <f t="shared" si="15"/>
        <v>feynman_I_34_8_28020</v>
      </c>
      <c r="B1011" t="s">
        <v>91</v>
      </c>
      <c r="C1011" t="s">
        <v>143</v>
      </c>
      <c r="D1011">
        <v>3600</v>
      </c>
      <c r="E1011" t="s">
        <v>144</v>
      </c>
      <c r="F1011">
        <v>1000000</v>
      </c>
      <c r="G1011" t="s">
        <v>145</v>
      </c>
      <c r="H1011">
        <v>28020</v>
      </c>
      <c r="I1011" t="s">
        <v>146</v>
      </c>
      <c r="J1011">
        <v>1E-3</v>
      </c>
      <c r="K1011" t="s">
        <v>3</v>
      </c>
      <c r="L1011">
        <v>1</v>
      </c>
      <c r="M1011" t="s">
        <v>2</v>
      </c>
      <c r="N1011">
        <v>0</v>
      </c>
      <c r="O1011" t="s">
        <v>6</v>
      </c>
      <c r="P1011">
        <v>7</v>
      </c>
      <c r="Q1011" t="s">
        <v>0</v>
      </c>
      <c r="R1011">
        <v>13.6</v>
      </c>
      <c r="S1011" t="s">
        <v>141</v>
      </c>
      <c r="T1011">
        <v>1</v>
      </c>
      <c r="U1011" t="s">
        <v>142</v>
      </c>
      <c r="V1011">
        <v>4</v>
      </c>
      <c r="W1011" t="s">
        <v>140</v>
      </c>
      <c r="X1011">
        <v>2582</v>
      </c>
      <c r="Y1011" t="s">
        <v>1</v>
      </c>
      <c r="Z1011" t="s">
        <v>2358</v>
      </c>
      <c r="AA1011" t="s">
        <v>151</v>
      </c>
      <c r="AB1011" s="12" t="s">
        <v>415</v>
      </c>
      <c r="AC1011" t="s">
        <v>424</v>
      </c>
      <c r="AD1011" s="5">
        <v>9.9999999999999998E-17</v>
      </c>
      <c r="AE1011" t="s">
        <v>5</v>
      </c>
      <c r="AF1011">
        <v>1</v>
      </c>
      <c r="AG1011" t="s">
        <v>4</v>
      </c>
      <c r="AH1011">
        <v>0</v>
      </c>
    </row>
    <row r="1012" spans="1:34" x14ac:dyDescent="0.25">
      <c r="A1012" t="str">
        <f t="shared" si="15"/>
        <v>feynman_II_15_5_28020</v>
      </c>
      <c r="B1012" t="s">
        <v>58</v>
      </c>
      <c r="C1012" t="s">
        <v>143</v>
      </c>
      <c r="D1012">
        <v>3600</v>
      </c>
      <c r="E1012" t="s">
        <v>144</v>
      </c>
      <c r="F1012">
        <v>1000000</v>
      </c>
      <c r="G1012" t="s">
        <v>145</v>
      </c>
      <c r="H1012">
        <v>28020</v>
      </c>
      <c r="I1012" t="s">
        <v>146</v>
      </c>
      <c r="J1012">
        <v>1E-3</v>
      </c>
      <c r="K1012" t="s">
        <v>3</v>
      </c>
      <c r="L1012">
        <v>1</v>
      </c>
      <c r="M1012" t="s">
        <v>2</v>
      </c>
      <c r="N1012">
        <v>0</v>
      </c>
      <c r="O1012" t="s">
        <v>6</v>
      </c>
      <c r="P1012">
        <v>6</v>
      </c>
      <c r="Q1012" t="s">
        <v>0</v>
      </c>
      <c r="R1012">
        <v>14.8</v>
      </c>
      <c r="S1012" t="s">
        <v>141</v>
      </c>
      <c r="T1012">
        <v>1</v>
      </c>
      <c r="U1012" t="s">
        <v>142</v>
      </c>
      <c r="V1012">
        <v>6</v>
      </c>
      <c r="W1012" t="s">
        <v>140</v>
      </c>
      <c r="X1012">
        <v>2895</v>
      </c>
      <c r="Y1012" t="s">
        <v>1</v>
      </c>
      <c r="Z1012" t="s">
        <v>161</v>
      </c>
      <c r="AA1012" t="s">
        <v>151</v>
      </c>
      <c r="AB1012" s="12" t="s">
        <v>3436</v>
      </c>
      <c r="AC1012" t="s">
        <v>424</v>
      </c>
      <c r="AD1012" s="5">
        <v>9.9999999999999998E-17</v>
      </c>
      <c r="AE1012" t="s">
        <v>5</v>
      </c>
      <c r="AF1012">
        <v>1</v>
      </c>
      <c r="AG1012" t="s">
        <v>4</v>
      </c>
      <c r="AH1012">
        <v>0</v>
      </c>
    </row>
    <row r="1013" spans="1:34" x14ac:dyDescent="0.25">
      <c r="A1013" t="str">
        <f t="shared" si="15"/>
        <v>feynman_II_34_29b_4426</v>
      </c>
      <c r="B1013" t="s">
        <v>122</v>
      </c>
      <c r="C1013" t="s">
        <v>143</v>
      </c>
      <c r="D1013">
        <v>3600</v>
      </c>
      <c r="E1013" t="s">
        <v>144</v>
      </c>
      <c r="F1013">
        <v>1000000</v>
      </c>
      <c r="G1013" t="s">
        <v>145</v>
      </c>
      <c r="H1013">
        <v>4426</v>
      </c>
      <c r="I1013" t="s">
        <v>146</v>
      </c>
      <c r="J1013">
        <v>1E-3</v>
      </c>
      <c r="K1013" t="s">
        <v>3</v>
      </c>
      <c r="L1013">
        <v>1</v>
      </c>
      <c r="M1013" t="s">
        <v>2</v>
      </c>
      <c r="N1013">
        <v>9.9999999999999995E-8</v>
      </c>
      <c r="O1013" t="s">
        <v>6</v>
      </c>
      <c r="P1013">
        <v>9</v>
      </c>
      <c r="Q1013" t="s">
        <v>0</v>
      </c>
      <c r="R1013">
        <v>25.3</v>
      </c>
      <c r="S1013" t="s">
        <v>141</v>
      </c>
      <c r="T1013">
        <v>1</v>
      </c>
      <c r="U1013" t="s">
        <v>142</v>
      </c>
      <c r="V1013">
        <v>5</v>
      </c>
      <c r="W1013" t="s">
        <v>140</v>
      </c>
      <c r="X1013">
        <v>4665</v>
      </c>
      <c r="Y1013" t="s">
        <v>1</v>
      </c>
      <c r="Z1013" t="s">
        <v>2366</v>
      </c>
      <c r="AA1013" t="s">
        <v>151</v>
      </c>
      <c r="AB1013" s="12" t="s">
        <v>2367</v>
      </c>
      <c r="AC1013" t="s">
        <v>424</v>
      </c>
      <c r="AD1013" s="5">
        <v>9.9999999999999998E-17</v>
      </c>
      <c r="AE1013" t="s">
        <v>5</v>
      </c>
      <c r="AF1013">
        <v>1</v>
      </c>
      <c r="AG1013" t="s">
        <v>4</v>
      </c>
      <c r="AH1013">
        <v>1.4000000000000001E-7</v>
      </c>
    </row>
    <row r="1014" spans="1:34" x14ac:dyDescent="0.25">
      <c r="A1014" t="str">
        <f t="shared" si="15"/>
        <v>feynman_III_19_51_28020</v>
      </c>
      <c r="B1014" t="s">
        <v>124</v>
      </c>
      <c r="C1014" t="s">
        <v>143</v>
      </c>
      <c r="D1014">
        <v>3600</v>
      </c>
      <c r="E1014" t="s">
        <v>144</v>
      </c>
      <c r="F1014">
        <v>1000000</v>
      </c>
      <c r="G1014" t="s">
        <v>145</v>
      </c>
      <c r="H1014">
        <v>28020</v>
      </c>
      <c r="I1014" t="s">
        <v>146</v>
      </c>
      <c r="J1014">
        <v>1E-3</v>
      </c>
      <c r="K1014" t="s">
        <v>3</v>
      </c>
      <c r="L1014">
        <v>1</v>
      </c>
      <c r="M1014" t="s">
        <v>2</v>
      </c>
      <c r="N1014">
        <v>0</v>
      </c>
      <c r="O1014" t="s">
        <v>6</v>
      </c>
      <c r="P1014">
        <v>15</v>
      </c>
      <c r="Q1014" t="s">
        <v>0</v>
      </c>
      <c r="R1014">
        <v>48.1</v>
      </c>
      <c r="S1014" t="s">
        <v>141</v>
      </c>
      <c r="T1014">
        <v>1</v>
      </c>
      <c r="U1014" t="s">
        <v>142</v>
      </c>
      <c r="V1014">
        <v>7</v>
      </c>
      <c r="W1014" t="s">
        <v>140</v>
      </c>
      <c r="X1014">
        <v>8483</v>
      </c>
      <c r="Y1014" t="s">
        <v>1</v>
      </c>
      <c r="Z1014" t="s">
        <v>165</v>
      </c>
      <c r="AA1014" t="s">
        <v>151</v>
      </c>
      <c r="AB1014" s="12" t="s">
        <v>418</v>
      </c>
      <c r="AC1014" t="s">
        <v>424</v>
      </c>
      <c r="AD1014" s="5">
        <v>9.9999999999999998E-17</v>
      </c>
      <c r="AE1014" t="s">
        <v>5</v>
      </c>
      <c r="AF1014">
        <v>1</v>
      </c>
      <c r="AG1014" t="s">
        <v>4</v>
      </c>
      <c r="AH1014">
        <v>0</v>
      </c>
    </row>
    <row r="1015" spans="1:34" x14ac:dyDescent="0.25">
      <c r="A1015" t="str">
        <f t="shared" si="15"/>
        <v>strogatz_barmag2_4426</v>
      </c>
      <c r="B1015" t="s">
        <v>13</v>
      </c>
      <c r="C1015" t="s">
        <v>143</v>
      </c>
      <c r="D1015">
        <v>3600</v>
      </c>
      <c r="E1015" t="s">
        <v>144</v>
      </c>
      <c r="F1015">
        <v>1000000</v>
      </c>
      <c r="G1015" t="s">
        <v>145</v>
      </c>
      <c r="H1015">
        <v>4426</v>
      </c>
      <c r="I1015" t="s">
        <v>146</v>
      </c>
      <c r="J1015">
        <v>1E-3</v>
      </c>
      <c r="K1015" t="s">
        <v>3</v>
      </c>
      <c r="L1015">
        <v>1</v>
      </c>
      <c r="M1015" t="s">
        <v>2</v>
      </c>
      <c r="N1015">
        <v>0</v>
      </c>
      <c r="O1015" t="s">
        <v>6</v>
      </c>
      <c r="P1015">
        <v>13</v>
      </c>
      <c r="Q1015" t="s">
        <v>0</v>
      </c>
      <c r="R1015">
        <v>153.4</v>
      </c>
      <c r="S1015" t="s">
        <v>141</v>
      </c>
      <c r="T1015">
        <v>6</v>
      </c>
      <c r="U1015" t="s">
        <v>142</v>
      </c>
      <c r="V1015">
        <v>46</v>
      </c>
      <c r="W1015" t="s">
        <v>140</v>
      </c>
      <c r="X1015">
        <v>64073</v>
      </c>
      <c r="Y1015" t="s">
        <v>1</v>
      </c>
      <c r="Z1015" t="s">
        <v>2403</v>
      </c>
      <c r="AA1015" t="s">
        <v>151</v>
      </c>
      <c r="AB1015" s="12" t="s">
        <v>3440</v>
      </c>
      <c r="AC1015" t="s">
        <v>424</v>
      </c>
      <c r="AD1015" s="5">
        <v>9.9999999999999998E-17</v>
      </c>
      <c r="AE1015" t="s">
        <v>5</v>
      </c>
      <c r="AF1015">
        <v>1</v>
      </c>
      <c r="AG1015" t="s">
        <v>4</v>
      </c>
      <c r="AH1015">
        <v>0</v>
      </c>
    </row>
    <row r="1016" spans="1:34" x14ac:dyDescent="0.25">
      <c r="A1016" t="str">
        <f t="shared" si="15"/>
        <v>strogatz_vdp1_28020</v>
      </c>
      <c r="B1016" t="s">
        <v>19</v>
      </c>
      <c r="C1016" t="s">
        <v>143</v>
      </c>
      <c r="D1016">
        <v>3600</v>
      </c>
      <c r="E1016" t="s">
        <v>144</v>
      </c>
      <c r="F1016">
        <v>1000000</v>
      </c>
      <c r="G1016" t="s">
        <v>145</v>
      </c>
      <c r="H1016">
        <v>28020</v>
      </c>
      <c r="I1016" t="s">
        <v>146</v>
      </c>
      <c r="J1016">
        <v>1E-3</v>
      </c>
      <c r="K1016" t="s">
        <v>3</v>
      </c>
      <c r="L1016">
        <v>1</v>
      </c>
      <c r="M1016" t="s">
        <v>2</v>
      </c>
      <c r="N1016">
        <v>0</v>
      </c>
      <c r="O1016" t="s">
        <v>6</v>
      </c>
      <c r="P1016">
        <v>12</v>
      </c>
      <c r="Q1016" t="s">
        <v>0</v>
      </c>
      <c r="R1016">
        <v>108</v>
      </c>
      <c r="S1016" t="s">
        <v>141</v>
      </c>
      <c r="T1016">
        <v>3</v>
      </c>
      <c r="U1016" t="s">
        <v>142</v>
      </c>
      <c r="V1016">
        <v>30</v>
      </c>
      <c r="W1016" t="s">
        <v>140</v>
      </c>
      <c r="X1016">
        <v>42543</v>
      </c>
      <c r="Y1016" t="s">
        <v>1</v>
      </c>
      <c r="Z1016" t="s">
        <v>2377</v>
      </c>
      <c r="AA1016" t="s">
        <v>151</v>
      </c>
      <c r="AB1016" s="12" t="s">
        <v>2378</v>
      </c>
      <c r="AC1016" t="s">
        <v>424</v>
      </c>
      <c r="AD1016" s="5">
        <v>9.9999999999999998E-17</v>
      </c>
      <c r="AE1016" t="s">
        <v>5</v>
      </c>
      <c r="AF1016">
        <v>1</v>
      </c>
      <c r="AG1016" t="s">
        <v>4</v>
      </c>
      <c r="AH1016">
        <v>0</v>
      </c>
    </row>
    <row r="1017" spans="1:34" x14ac:dyDescent="0.25">
      <c r="A1017" t="str">
        <f t="shared" si="15"/>
        <v>feynman_I_44_4_28020</v>
      </c>
      <c r="B1017" t="s">
        <v>118</v>
      </c>
      <c r="C1017" t="s">
        <v>143</v>
      </c>
      <c r="D1017">
        <v>3600</v>
      </c>
      <c r="E1017" t="s">
        <v>144</v>
      </c>
      <c r="F1017">
        <v>1000000</v>
      </c>
      <c r="G1017" t="s">
        <v>145</v>
      </c>
      <c r="H1017">
        <v>28020</v>
      </c>
      <c r="I1017" t="s">
        <v>146</v>
      </c>
      <c r="J1017">
        <v>1E-3</v>
      </c>
      <c r="K1017" t="s">
        <v>3</v>
      </c>
      <c r="L1017">
        <v>1</v>
      </c>
      <c r="M1017" t="s">
        <v>2</v>
      </c>
      <c r="N1017">
        <v>0</v>
      </c>
      <c r="O1017" t="s">
        <v>6</v>
      </c>
      <c r="P1017">
        <v>11</v>
      </c>
      <c r="Q1017" t="s">
        <v>0</v>
      </c>
      <c r="R1017">
        <v>30.2</v>
      </c>
      <c r="S1017" t="s">
        <v>141</v>
      </c>
      <c r="T1017">
        <v>1</v>
      </c>
      <c r="U1017" t="s">
        <v>142</v>
      </c>
      <c r="V1017">
        <v>7</v>
      </c>
      <c r="W1017" t="s">
        <v>140</v>
      </c>
      <c r="X1017">
        <v>6042</v>
      </c>
      <c r="Y1017" t="s">
        <v>1</v>
      </c>
      <c r="Z1017" t="s">
        <v>163</v>
      </c>
      <c r="AA1017" t="s">
        <v>151</v>
      </c>
      <c r="AB1017" s="12" t="s">
        <v>3444</v>
      </c>
      <c r="AC1017" t="s">
        <v>424</v>
      </c>
      <c r="AD1017" s="5">
        <v>9.9999999999999998E-17</v>
      </c>
      <c r="AE1017" t="s">
        <v>5</v>
      </c>
      <c r="AF1017">
        <v>1</v>
      </c>
      <c r="AG1017" t="s">
        <v>4</v>
      </c>
      <c r="AH1017">
        <v>0</v>
      </c>
    </row>
    <row r="1018" spans="1:34" x14ac:dyDescent="0.25">
      <c r="A1018" t="str">
        <f t="shared" si="15"/>
        <v>feynman_test_16_4426</v>
      </c>
      <c r="B1018" t="s">
        <v>129</v>
      </c>
      <c r="C1018" t="s">
        <v>143</v>
      </c>
      <c r="D1018">
        <v>3600</v>
      </c>
      <c r="E1018" t="s">
        <v>144</v>
      </c>
      <c r="F1018">
        <v>1000000</v>
      </c>
      <c r="G1018" t="s">
        <v>145</v>
      </c>
      <c r="H1018">
        <v>4426</v>
      </c>
      <c r="I1018" t="s">
        <v>146</v>
      </c>
      <c r="J1018">
        <v>1E-3</v>
      </c>
      <c r="K1018" t="s">
        <v>3</v>
      </c>
      <c r="L1018">
        <v>0.99883710000000003</v>
      </c>
      <c r="M1018" t="s">
        <v>2</v>
      </c>
      <c r="N1018">
        <v>0.97460659999999999</v>
      </c>
      <c r="O1018" t="s">
        <v>6</v>
      </c>
      <c r="P1018">
        <v>65</v>
      </c>
      <c r="Q1018" t="s">
        <v>0</v>
      </c>
      <c r="R1018">
        <v>3604.5</v>
      </c>
      <c r="S1018" t="s">
        <v>141</v>
      </c>
      <c r="T1018">
        <v>2</v>
      </c>
      <c r="U1018" t="s">
        <v>142</v>
      </c>
      <c r="V1018">
        <v>70</v>
      </c>
      <c r="W1018" t="s">
        <v>140</v>
      </c>
      <c r="X1018">
        <v>310362</v>
      </c>
      <c r="Y1018" t="s">
        <v>1</v>
      </c>
      <c r="Z1018" t="s">
        <v>3184</v>
      </c>
      <c r="AA1018" t="s">
        <v>151</v>
      </c>
      <c r="AB1018" s="12" t="s">
        <v>3185</v>
      </c>
      <c r="AC1018" t="s">
        <v>424</v>
      </c>
      <c r="AD1018" s="5">
        <v>9.9999999999999998E-17</v>
      </c>
      <c r="AE1018" t="s">
        <v>5</v>
      </c>
      <c r="AF1018">
        <v>0.99881858999999995</v>
      </c>
      <c r="AG1018" t="s">
        <v>4</v>
      </c>
      <c r="AH1018">
        <v>0.97856575999999995</v>
      </c>
    </row>
    <row r="1019" spans="1:34" x14ac:dyDescent="0.25">
      <c r="A1019" t="str">
        <f t="shared" si="15"/>
        <v>feynman_II_6_11_4426</v>
      </c>
      <c r="B1019" t="s">
        <v>105</v>
      </c>
      <c r="C1019" t="s">
        <v>143</v>
      </c>
      <c r="D1019">
        <v>3600</v>
      </c>
      <c r="E1019" t="s">
        <v>144</v>
      </c>
      <c r="F1019">
        <v>1000000</v>
      </c>
      <c r="G1019" t="s">
        <v>145</v>
      </c>
      <c r="H1019">
        <v>4426</v>
      </c>
      <c r="I1019" t="s">
        <v>146</v>
      </c>
      <c r="J1019">
        <v>1E-3</v>
      </c>
      <c r="K1019" t="s">
        <v>3</v>
      </c>
      <c r="L1019">
        <v>1</v>
      </c>
      <c r="M1019" t="s">
        <v>2</v>
      </c>
      <c r="N1019">
        <v>0</v>
      </c>
      <c r="O1019" t="s">
        <v>6</v>
      </c>
      <c r="P1019">
        <v>11</v>
      </c>
      <c r="Q1019" t="s">
        <v>0</v>
      </c>
      <c r="R1019">
        <v>92.3</v>
      </c>
      <c r="S1019" t="s">
        <v>141</v>
      </c>
      <c r="T1019">
        <v>1</v>
      </c>
      <c r="U1019" t="s">
        <v>142</v>
      </c>
      <c r="V1019">
        <v>10</v>
      </c>
      <c r="W1019" t="s">
        <v>140</v>
      </c>
      <c r="X1019">
        <v>13533</v>
      </c>
      <c r="Y1019" t="s">
        <v>1</v>
      </c>
      <c r="Z1019" t="s">
        <v>2404</v>
      </c>
      <c r="AA1019" t="s">
        <v>151</v>
      </c>
      <c r="AB1019" s="12" t="s">
        <v>2405</v>
      </c>
      <c r="AC1019" t="s">
        <v>424</v>
      </c>
      <c r="AD1019" s="5">
        <v>9.9999999999999998E-17</v>
      </c>
      <c r="AE1019" t="s">
        <v>5</v>
      </c>
      <c r="AF1019">
        <v>1</v>
      </c>
      <c r="AG1019" t="s">
        <v>4</v>
      </c>
      <c r="AH1019">
        <v>0</v>
      </c>
    </row>
    <row r="1020" spans="1:34" x14ac:dyDescent="0.25">
      <c r="A1020" t="str">
        <f t="shared" si="15"/>
        <v>feynman_I_41_16_21962</v>
      </c>
      <c r="B1020" t="s">
        <v>114</v>
      </c>
      <c r="C1020" t="s">
        <v>143</v>
      </c>
      <c r="D1020">
        <v>3600</v>
      </c>
      <c r="E1020" t="s">
        <v>144</v>
      </c>
      <c r="F1020">
        <v>1000000</v>
      </c>
      <c r="G1020" t="s">
        <v>145</v>
      </c>
      <c r="H1020">
        <v>21962</v>
      </c>
      <c r="I1020" t="s">
        <v>146</v>
      </c>
      <c r="J1020">
        <v>1E-3</v>
      </c>
      <c r="K1020" t="s">
        <v>3</v>
      </c>
      <c r="L1020">
        <v>0.99996989999999997</v>
      </c>
      <c r="M1020" t="s">
        <v>2</v>
      </c>
      <c r="N1020">
        <v>1.6405900000000001E-2</v>
      </c>
      <c r="O1020" t="s">
        <v>6</v>
      </c>
      <c r="P1020">
        <v>18</v>
      </c>
      <c r="Q1020" t="s">
        <v>0</v>
      </c>
      <c r="R1020">
        <v>3600.3</v>
      </c>
      <c r="S1020" t="s">
        <v>141</v>
      </c>
      <c r="T1020">
        <v>5</v>
      </c>
      <c r="U1020" t="s">
        <v>142</v>
      </c>
      <c r="V1020">
        <v>277</v>
      </c>
      <c r="W1020" t="s">
        <v>140</v>
      </c>
      <c r="X1020">
        <v>527398</v>
      </c>
      <c r="Y1020" t="s">
        <v>1</v>
      </c>
      <c r="Z1020" t="s">
        <v>3186</v>
      </c>
      <c r="AA1020" t="s">
        <v>151</v>
      </c>
      <c r="AB1020" s="12" t="s">
        <v>3187</v>
      </c>
      <c r="AC1020" t="s">
        <v>424</v>
      </c>
      <c r="AD1020" s="5">
        <v>9.9999999999999998E-17</v>
      </c>
      <c r="AE1020" t="s">
        <v>5</v>
      </c>
      <c r="AF1020">
        <v>0.99997645999999996</v>
      </c>
      <c r="AG1020" t="s">
        <v>4</v>
      </c>
      <c r="AH1020">
        <v>1.444834E-2</v>
      </c>
    </row>
    <row r="1021" spans="1:34" x14ac:dyDescent="0.25">
      <c r="A1021" t="str">
        <f t="shared" si="15"/>
        <v>feynman_III_4_33_21962</v>
      </c>
      <c r="B1021" t="s">
        <v>85</v>
      </c>
      <c r="C1021" t="s">
        <v>143</v>
      </c>
      <c r="D1021">
        <v>3600</v>
      </c>
      <c r="E1021" t="s">
        <v>144</v>
      </c>
      <c r="F1021">
        <v>1000000</v>
      </c>
      <c r="G1021" t="s">
        <v>145</v>
      </c>
      <c r="H1021">
        <v>21962</v>
      </c>
      <c r="I1021" t="s">
        <v>146</v>
      </c>
      <c r="J1021">
        <v>1E-3</v>
      </c>
      <c r="K1021" t="s">
        <v>3</v>
      </c>
      <c r="L1021">
        <v>0.99999990000000005</v>
      </c>
      <c r="M1021" t="s">
        <v>2</v>
      </c>
      <c r="N1021">
        <v>1.2711000000000001E-3</v>
      </c>
      <c r="O1021" t="s">
        <v>6</v>
      </c>
      <c r="P1021">
        <v>23</v>
      </c>
      <c r="Q1021" t="s">
        <v>0</v>
      </c>
      <c r="R1021">
        <v>3601.1</v>
      </c>
      <c r="S1021" t="s">
        <v>141</v>
      </c>
      <c r="T1021">
        <v>6</v>
      </c>
      <c r="U1021" t="s">
        <v>142</v>
      </c>
      <c r="V1021">
        <v>618</v>
      </c>
      <c r="W1021" t="s">
        <v>140</v>
      </c>
      <c r="X1021">
        <v>612316</v>
      </c>
      <c r="Y1021" t="s">
        <v>1</v>
      </c>
      <c r="Z1021" t="s">
        <v>3188</v>
      </c>
      <c r="AA1021" t="s">
        <v>151</v>
      </c>
      <c r="AB1021" s="12" t="s">
        <v>3189</v>
      </c>
      <c r="AC1021" t="s">
        <v>424</v>
      </c>
      <c r="AD1021" s="5">
        <v>9.9999999999999998E-17</v>
      </c>
      <c r="AE1021" t="s">
        <v>5</v>
      </c>
      <c r="AF1021">
        <v>0.99999992999999998</v>
      </c>
      <c r="AG1021" t="s">
        <v>4</v>
      </c>
      <c r="AH1021">
        <v>1.34377E-3</v>
      </c>
    </row>
    <row r="1022" spans="1:34" x14ac:dyDescent="0.25">
      <c r="A1022" t="str">
        <f t="shared" si="15"/>
        <v>strogatz_glider1_14423</v>
      </c>
      <c r="B1022" t="s">
        <v>14</v>
      </c>
      <c r="C1022" t="s">
        <v>143</v>
      </c>
      <c r="D1022">
        <v>3600</v>
      </c>
      <c r="E1022" t="s">
        <v>144</v>
      </c>
      <c r="F1022">
        <v>1000000</v>
      </c>
      <c r="G1022" t="s">
        <v>145</v>
      </c>
      <c r="H1022">
        <v>14423</v>
      </c>
      <c r="I1022" t="s">
        <v>146</v>
      </c>
      <c r="J1022">
        <v>1E-3</v>
      </c>
      <c r="K1022" t="s">
        <v>3</v>
      </c>
      <c r="L1022">
        <v>1</v>
      </c>
      <c r="M1022" t="s">
        <v>2</v>
      </c>
      <c r="N1022">
        <v>0</v>
      </c>
      <c r="O1022" t="s">
        <v>6</v>
      </c>
      <c r="P1022">
        <v>10</v>
      </c>
      <c r="Q1022" t="s">
        <v>0</v>
      </c>
      <c r="R1022">
        <v>11.7</v>
      </c>
      <c r="S1022" t="s">
        <v>141</v>
      </c>
      <c r="T1022">
        <v>2</v>
      </c>
      <c r="U1022" t="s">
        <v>142</v>
      </c>
      <c r="V1022">
        <v>8</v>
      </c>
      <c r="W1022" t="s">
        <v>140</v>
      </c>
      <c r="X1022">
        <v>6008</v>
      </c>
      <c r="Y1022" t="s">
        <v>1</v>
      </c>
      <c r="Z1022" t="s">
        <v>2338</v>
      </c>
      <c r="AA1022" t="s">
        <v>151</v>
      </c>
      <c r="AB1022" s="12" t="s">
        <v>2289</v>
      </c>
      <c r="AC1022" t="s">
        <v>424</v>
      </c>
      <c r="AD1022" s="5">
        <v>9.9999999999999998E-17</v>
      </c>
      <c r="AE1022" t="s">
        <v>5</v>
      </c>
      <c r="AF1022">
        <v>1</v>
      </c>
      <c r="AG1022" t="s">
        <v>4</v>
      </c>
      <c r="AH1022">
        <v>0</v>
      </c>
    </row>
    <row r="1023" spans="1:34" x14ac:dyDescent="0.25">
      <c r="A1023" t="str">
        <f t="shared" si="15"/>
        <v>feynman_I_14_3_14423</v>
      </c>
      <c r="B1023" t="s">
        <v>62</v>
      </c>
      <c r="C1023" t="s">
        <v>143</v>
      </c>
      <c r="D1023">
        <v>3600</v>
      </c>
      <c r="E1023" t="s">
        <v>144</v>
      </c>
      <c r="F1023">
        <v>1000000</v>
      </c>
      <c r="G1023" t="s">
        <v>145</v>
      </c>
      <c r="H1023">
        <v>14423</v>
      </c>
      <c r="I1023" t="s">
        <v>146</v>
      </c>
      <c r="J1023">
        <v>1E-3</v>
      </c>
      <c r="K1023" t="s">
        <v>3</v>
      </c>
      <c r="L1023">
        <v>1</v>
      </c>
      <c r="M1023" t="s">
        <v>2</v>
      </c>
      <c r="N1023">
        <v>0</v>
      </c>
      <c r="O1023" t="s">
        <v>6</v>
      </c>
      <c r="P1023">
        <v>4</v>
      </c>
      <c r="Q1023" t="s">
        <v>0</v>
      </c>
      <c r="R1023">
        <v>5.3</v>
      </c>
      <c r="S1023" t="s">
        <v>141</v>
      </c>
      <c r="T1023">
        <v>1</v>
      </c>
      <c r="U1023" t="s">
        <v>142</v>
      </c>
      <c r="V1023">
        <v>3</v>
      </c>
      <c r="W1023" t="s">
        <v>140</v>
      </c>
      <c r="X1023">
        <v>1133</v>
      </c>
      <c r="Y1023" t="s">
        <v>1</v>
      </c>
      <c r="Z1023" t="s">
        <v>2341</v>
      </c>
      <c r="AA1023" t="s">
        <v>151</v>
      </c>
      <c r="AB1023" s="12" t="s">
        <v>409</v>
      </c>
      <c r="AC1023" t="s">
        <v>424</v>
      </c>
      <c r="AD1023" s="5">
        <v>9.9999999999999998E-17</v>
      </c>
      <c r="AE1023" t="s">
        <v>5</v>
      </c>
      <c r="AF1023">
        <v>1</v>
      </c>
      <c r="AG1023" t="s">
        <v>4</v>
      </c>
      <c r="AH1023">
        <v>0</v>
      </c>
    </row>
    <row r="1024" spans="1:34" x14ac:dyDescent="0.25">
      <c r="A1024" t="str">
        <f t="shared" si="15"/>
        <v>feynman_I_47_23_14423</v>
      </c>
      <c r="B1024" t="s">
        <v>43</v>
      </c>
      <c r="C1024" t="s">
        <v>143</v>
      </c>
      <c r="D1024">
        <v>3600</v>
      </c>
      <c r="E1024" t="s">
        <v>144</v>
      </c>
      <c r="F1024">
        <v>1000000</v>
      </c>
      <c r="G1024" t="s">
        <v>145</v>
      </c>
      <c r="H1024">
        <v>14423</v>
      </c>
      <c r="I1024" t="s">
        <v>146</v>
      </c>
      <c r="J1024">
        <v>1E-3</v>
      </c>
      <c r="K1024" t="s">
        <v>3</v>
      </c>
      <c r="L1024">
        <v>1</v>
      </c>
      <c r="M1024" t="s">
        <v>2</v>
      </c>
      <c r="N1024">
        <v>0</v>
      </c>
      <c r="O1024" t="s">
        <v>6</v>
      </c>
      <c r="P1024">
        <v>8</v>
      </c>
      <c r="Q1024" t="s">
        <v>0</v>
      </c>
      <c r="R1024">
        <v>18.3</v>
      </c>
      <c r="S1024" t="s">
        <v>141</v>
      </c>
      <c r="T1024">
        <v>1</v>
      </c>
      <c r="U1024" t="s">
        <v>142</v>
      </c>
      <c r="V1024">
        <v>5</v>
      </c>
      <c r="W1024" t="s">
        <v>140</v>
      </c>
      <c r="X1024">
        <v>3276</v>
      </c>
      <c r="Y1024" t="s">
        <v>1</v>
      </c>
      <c r="Z1024" t="s">
        <v>2356</v>
      </c>
      <c r="AA1024" t="s">
        <v>151</v>
      </c>
      <c r="AB1024" s="12" t="s">
        <v>411</v>
      </c>
      <c r="AC1024" t="s">
        <v>424</v>
      </c>
      <c r="AD1024" s="5">
        <v>9.9999999999999998E-17</v>
      </c>
      <c r="AE1024" t="s">
        <v>5</v>
      </c>
      <c r="AF1024">
        <v>1</v>
      </c>
      <c r="AG1024" t="s">
        <v>4</v>
      </c>
      <c r="AH1024">
        <v>0</v>
      </c>
    </row>
    <row r="1025" spans="1:34" x14ac:dyDescent="0.25">
      <c r="A1025" t="str">
        <f t="shared" si="15"/>
        <v>feynman_I_39_11_14423</v>
      </c>
      <c r="B1025" t="s">
        <v>42</v>
      </c>
      <c r="C1025" t="s">
        <v>143</v>
      </c>
      <c r="D1025">
        <v>3600</v>
      </c>
      <c r="E1025" t="s">
        <v>144</v>
      </c>
      <c r="F1025">
        <v>1000000</v>
      </c>
      <c r="G1025" t="s">
        <v>145</v>
      </c>
      <c r="H1025">
        <v>14423</v>
      </c>
      <c r="I1025" t="s">
        <v>146</v>
      </c>
      <c r="J1025">
        <v>1E-3</v>
      </c>
      <c r="K1025" t="s">
        <v>3</v>
      </c>
      <c r="L1025">
        <v>1</v>
      </c>
      <c r="M1025" t="s">
        <v>2</v>
      </c>
      <c r="N1025">
        <v>0</v>
      </c>
      <c r="O1025" t="s">
        <v>6</v>
      </c>
      <c r="P1025">
        <v>11</v>
      </c>
      <c r="Q1025" t="s">
        <v>0</v>
      </c>
      <c r="R1025">
        <v>19.600000000000001</v>
      </c>
      <c r="S1025" t="s">
        <v>141</v>
      </c>
      <c r="T1025">
        <v>1</v>
      </c>
      <c r="U1025" t="s">
        <v>142</v>
      </c>
      <c r="V1025">
        <v>4</v>
      </c>
      <c r="W1025" t="s">
        <v>140</v>
      </c>
      <c r="X1025">
        <v>3465</v>
      </c>
      <c r="Y1025" t="s">
        <v>1</v>
      </c>
      <c r="Z1025" t="s">
        <v>403</v>
      </c>
      <c r="AA1025" t="s">
        <v>151</v>
      </c>
      <c r="AB1025" s="12" t="s">
        <v>3435</v>
      </c>
      <c r="AC1025" t="s">
        <v>424</v>
      </c>
      <c r="AD1025" s="5">
        <v>9.9999999999999998E-17</v>
      </c>
      <c r="AE1025" t="s">
        <v>5</v>
      </c>
      <c r="AF1025">
        <v>1</v>
      </c>
      <c r="AG1025" t="s">
        <v>4</v>
      </c>
      <c r="AH1025">
        <v>0</v>
      </c>
    </row>
    <row r="1026" spans="1:34" x14ac:dyDescent="0.25">
      <c r="A1026" t="str">
        <f t="shared" ref="A1026:A1089" si="16">B1026&amp;"_"&amp;H1026</f>
        <v>feynman_I_11_19_14423</v>
      </c>
      <c r="B1026" t="s">
        <v>127</v>
      </c>
      <c r="C1026" t="s">
        <v>143</v>
      </c>
      <c r="D1026">
        <v>3600</v>
      </c>
      <c r="E1026" t="s">
        <v>144</v>
      </c>
      <c r="F1026">
        <v>1000000</v>
      </c>
      <c r="G1026" t="s">
        <v>145</v>
      </c>
      <c r="H1026">
        <v>14423</v>
      </c>
      <c r="I1026" t="s">
        <v>146</v>
      </c>
      <c r="J1026">
        <v>1E-3</v>
      </c>
      <c r="K1026" t="s">
        <v>3</v>
      </c>
      <c r="L1026">
        <v>1</v>
      </c>
      <c r="M1026" t="s">
        <v>2</v>
      </c>
      <c r="N1026">
        <v>0</v>
      </c>
      <c r="O1026" t="s">
        <v>6</v>
      </c>
      <c r="P1026">
        <v>10</v>
      </c>
      <c r="Q1026" t="s">
        <v>0</v>
      </c>
      <c r="R1026">
        <v>35.4</v>
      </c>
      <c r="S1026" t="s">
        <v>141</v>
      </c>
      <c r="T1026">
        <v>1</v>
      </c>
      <c r="U1026" t="s">
        <v>142</v>
      </c>
      <c r="V1026">
        <v>6</v>
      </c>
      <c r="W1026" t="s">
        <v>140</v>
      </c>
      <c r="X1026">
        <v>5870</v>
      </c>
      <c r="Y1026" t="s">
        <v>1</v>
      </c>
      <c r="Z1026" t="s">
        <v>2371</v>
      </c>
      <c r="AA1026" t="s">
        <v>151</v>
      </c>
      <c r="AB1026" s="12" t="s">
        <v>2293</v>
      </c>
      <c r="AC1026" t="s">
        <v>424</v>
      </c>
      <c r="AD1026" s="5">
        <v>9.9999999999999998E-17</v>
      </c>
      <c r="AE1026" t="s">
        <v>5</v>
      </c>
      <c r="AF1026">
        <v>1</v>
      </c>
      <c r="AG1026" t="s">
        <v>4</v>
      </c>
      <c r="AH1026">
        <v>0</v>
      </c>
    </row>
    <row r="1027" spans="1:34" x14ac:dyDescent="0.25">
      <c r="A1027" t="str">
        <f t="shared" si="16"/>
        <v>strogatz_lv2_14423</v>
      </c>
      <c r="B1027" t="s">
        <v>16</v>
      </c>
      <c r="C1027" t="s">
        <v>143</v>
      </c>
      <c r="D1027">
        <v>3600</v>
      </c>
      <c r="E1027" t="s">
        <v>144</v>
      </c>
      <c r="F1027">
        <v>1000000</v>
      </c>
      <c r="G1027" t="s">
        <v>145</v>
      </c>
      <c r="H1027">
        <v>14423</v>
      </c>
      <c r="I1027" t="s">
        <v>146</v>
      </c>
      <c r="J1027">
        <v>1E-3</v>
      </c>
      <c r="K1027" t="s">
        <v>3</v>
      </c>
      <c r="L1027">
        <v>1</v>
      </c>
      <c r="M1027" t="s">
        <v>2</v>
      </c>
      <c r="N1027">
        <v>0</v>
      </c>
      <c r="O1027" t="s">
        <v>6</v>
      </c>
      <c r="P1027">
        <v>13</v>
      </c>
      <c r="Q1027" t="s">
        <v>0</v>
      </c>
      <c r="R1027">
        <v>43.9</v>
      </c>
      <c r="S1027" t="s">
        <v>141</v>
      </c>
      <c r="T1027">
        <v>3</v>
      </c>
      <c r="U1027" t="s">
        <v>142</v>
      </c>
      <c r="V1027">
        <v>35</v>
      </c>
      <c r="W1027" t="s">
        <v>140</v>
      </c>
      <c r="X1027">
        <v>23319</v>
      </c>
      <c r="Y1027" t="s">
        <v>1</v>
      </c>
      <c r="Z1027" t="s">
        <v>2372</v>
      </c>
      <c r="AA1027" t="s">
        <v>151</v>
      </c>
      <c r="AB1027" s="12" t="s">
        <v>2294</v>
      </c>
      <c r="AC1027" t="s">
        <v>424</v>
      </c>
      <c r="AD1027" s="5">
        <v>9.9999999999999998E-17</v>
      </c>
      <c r="AE1027" t="s">
        <v>5</v>
      </c>
      <c r="AF1027">
        <v>1</v>
      </c>
      <c r="AG1027" t="s">
        <v>4</v>
      </c>
      <c r="AH1027">
        <v>0</v>
      </c>
    </row>
    <row r="1028" spans="1:34" x14ac:dyDescent="0.25">
      <c r="A1028" t="str">
        <f t="shared" si="16"/>
        <v>feynman_II_13_17_14423</v>
      </c>
      <c r="B1028" t="s">
        <v>102</v>
      </c>
      <c r="C1028" t="s">
        <v>143</v>
      </c>
      <c r="D1028">
        <v>3600</v>
      </c>
      <c r="E1028" t="s">
        <v>144</v>
      </c>
      <c r="F1028">
        <v>1000000</v>
      </c>
      <c r="G1028" t="s">
        <v>145</v>
      </c>
      <c r="H1028">
        <v>14423</v>
      </c>
      <c r="I1028" t="s">
        <v>146</v>
      </c>
      <c r="J1028">
        <v>1E-3</v>
      </c>
      <c r="K1028" t="s">
        <v>3</v>
      </c>
      <c r="L1028">
        <v>1</v>
      </c>
      <c r="M1028" t="s">
        <v>2</v>
      </c>
      <c r="N1028">
        <v>0</v>
      </c>
      <c r="O1028" t="s">
        <v>6</v>
      </c>
      <c r="P1028">
        <v>12</v>
      </c>
      <c r="Q1028" t="s">
        <v>0</v>
      </c>
      <c r="R1028">
        <v>32.799999999999997</v>
      </c>
      <c r="S1028" t="s">
        <v>141</v>
      </c>
      <c r="T1028">
        <v>1</v>
      </c>
      <c r="U1028" t="s">
        <v>142</v>
      </c>
      <c r="V1028">
        <v>5</v>
      </c>
      <c r="W1028" t="s">
        <v>140</v>
      </c>
      <c r="X1028">
        <v>5535</v>
      </c>
      <c r="Y1028" t="s">
        <v>1</v>
      </c>
      <c r="Z1028" t="s">
        <v>2383</v>
      </c>
      <c r="AA1028" t="s">
        <v>151</v>
      </c>
      <c r="AB1028" s="12" t="s">
        <v>2384</v>
      </c>
      <c r="AC1028" t="s">
        <v>424</v>
      </c>
      <c r="AD1028" s="5">
        <v>9.9999999999999998E-17</v>
      </c>
      <c r="AE1028" t="s">
        <v>5</v>
      </c>
      <c r="AF1028">
        <v>1</v>
      </c>
      <c r="AG1028" t="s">
        <v>4</v>
      </c>
      <c r="AH1028">
        <v>0</v>
      </c>
    </row>
    <row r="1029" spans="1:34" x14ac:dyDescent="0.25">
      <c r="A1029" t="str">
        <f t="shared" si="16"/>
        <v>feynman_I_15_10_21962</v>
      </c>
      <c r="B1029" t="s">
        <v>44</v>
      </c>
      <c r="C1029" t="s">
        <v>143</v>
      </c>
      <c r="D1029">
        <v>3600</v>
      </c>
      <c r="E1029" t="s">
        <v>144</v>
      </c>
      <c r="F1029">
        <v>1000000</v>
      </c>
      <c r="G1029" t="s">
        <v>145</v>
      </c>
      <c r="H1029">
        <v>21962</v>
      </c>
      <c r="I1029" t="s">
        <v>146</v>
      </c>
      <c r="J1029">
        <v>1E-3</v>
      </c>
      <c r="K1029" t="s">
        <v>3</v>
      </c>
      <c r="L1029">
        <v>0.99999700000000002</v>
      </c>
      <c r="M1029" t="s">
        <v>2</v>
      </c>
      <c r="N1029">
        <v>3.6327E-3</v>
      </c>
      <c r="O1029" t="s">
        <v>6</v>
      </c>
      <c r="P1029">
        <v>18</v>
      </c>
      <c r="Q1029" t="s">
        <v>0</v>
      </c>
      <c r="R1029">
        <v>3601.4</v>
      </c>
      <c r="S1029" t="s">
        <v>141</v>
      </c>
      <c r="T1029">
        <v>4</v>
      </c>
      <c r="U1029" t="s">
        <v>142</v>
      </c>
      <c r="V1029">
        <v>372</v>
      </c>
      <c r="W1029" t="s">
        <v>140</v>
      </c>
      <c r="X1029">
        <v>529296</v>
      </c>
      <c r="Y1029" t="s">
        <v>1</v>
      </c>
      <c r="Z1029" t="s">
        <v>3190</v>
      </c>
      <c r="AA1029" t="s">
        <v>151</v>
      </c>
      <c r="AB1029" s="12" t="s">
        <v>3191</v>
      </c>
      <c r="AC1029" t="s">
        <v>424</v>
      </c>
      <c r="AD1029" s="5">
        <v>9.9999999999999998E-17</v>
      </c>
      <c r="AE1029" t="s">
        <v>5</v>
      </c>
      <c r="AF1029">
        <v>0.99999711999999996</v>
      </c>
      <c r="AG1029" t="s">
        <v>4</v>
      </c>
      <c r="AH1029">
        <v>3.58042E-3</v>
      </c>
    </row>
    <row r="1030" spans="1:34" x14ac:dyDescent="0.25">
      <c r="A1030" t="str">
        <f t="shared" si="16"/>
        <v>feynman_I_29_16_14423</v>
      </c>
      <c r="B1030" t="s">
        <v>77</v>
      </c>
      <c r="C1030" t="s">
        <v>143</v>
      </c>
      <c r="D1030">
        <v>3600</v>
      </c>
      <c r="E1030" t="s">
        <v>144</v>
      </c>
      <c r="F1030">
        <v>1000000</v>
      </c>
      <c r="G1030" t="s">
        <v>145</v>
      </c>
      <c r="H1030">
        <v>14423</v>
      </c>
      <c r="I1030" t="s">
        <v>146</v>
      </c>
      <c r="J1030">
        <v>1E-3</v>
      </c>
      <c r="K1030" t="s">
        <v>3</v>
      </c>
      <c r="L1030">
        <v>0.9584416</v>
      </c>
      <c r="M1030" t="s">
        <v>2</v>
      </c>
      <c r="N1030">
        <v>0.39124419999999999</v>
      </c>
      <c r="O1030" t="s">
        <v>6</v>
      </c>
      <c r="P1030">
        <v>70</v>
      </c>
      <c r="Q1030" t="s">
        <v>0</v>
      </c>
      <c r="R1030">
        <v>3602.9</v>
      </c>
      <c r="S1030" t="s">
        <v>141</v>
      </c>
      <c r="T1030">
        <v>4</v>
      </c>
      <c r="U1030" t="s">
        <v>142</v>
      </c>
      <c r="V1030">
        <v>66</v>
      </c>
      <c r="W1030" t="s">
        <v>140</v>
      </c>
      <c r="X1030">
        <v>319500</v>
      </c>
      <c r="Y1030" t="s">
        <v>1</v>
      </c>
      <c r="Z1030" t="s">
        <v>3192</v>
      </c>
      <c r="AA1030" t="s">
        <v>151</v>
      </c>
      <c r="AB1030" s="12" t="s">
        <v>3193</v>
      </c>
      <c r="AC1030" t="s">
        <v>424</v>
      </c>
      <c r="AD1030" s="5">
        <v>9.9999999999999998E-17</v>
      </c>
      <c r="AE1030" t="s">
        <v>5</v>
      </c>
      <c r="AF1030">
        <v>0.95764373999999997</v>
      </c>
      <c r="AG1030" t="s">
        <v>4</v>
      </c>
      <c r="AH1030">
        <v>0.39475987000000001</v>
      </c>
    </row>
    <row r="1031" spans="1:34" x14ac:dyDescent="0.25">
      <c r="A1031" t="str">
        <f t="shared" si="16"/>
        <v>feynman_I_37_4_14423</v>
      </c>
      <c r="B1031" t="s">
        <v>50</v>
      </c>
      <c r="C1031" t="s">
        <v>143</v>
      </c>
      <c r="D1031">
        <v>3600</v>
      </c>
      <c r="E1031" t="s">
        <v>144</v>
      </c>
      <c r="F1031">
        <v>1000000</v>
      </c>
      <c r="G1031" t="s">
        <v>145</v>
      </c>
      <c r="H1031">
        <v>14423</v>
      </c>
      <c r="I1031" t="s">
        <v>146</v>
      </c>
      <c r="J1031">
        <v>1E-3</v>
      </c>
      <c r="K1031" t="s">
        <v>3</v>
      </c>
      <c r="L1031">
        <v>1</v>
      </c>
      <c r="M1031" t="s">
        <v>2</v>
      </c>
      <c r="N1031">
        <v>0</v>
      </c>
      <c r="O1031" t="s">
        <v>6</v>
      </c>
      <c r="P1031">
        <v>12</v>
      </c>
      <c r="Q1031" t="s">
        <v>0</v>
      </c>
      <c r="R1031">
        <v>1058.3</v>
      </c>
      <c r="S1031" t="s">
        <v>141</v>
      </c>
      <c r="T1031">
        <v>4</v>
      </c>
      <c r="U1031" t="s">
        <v>142</v>
      </c>
      <c r="V1031">
        <v>85</v>
      </c>
      <c r="W1031" t="s">
        <v>140</v>
      </c>
      <c r="X1031">
        <v>135682</v>
      </c>
      <c r="Y1031" t="s">
        <v>1</v>
      </c>
      <c r="Z1031" t="s">
        <v>2385</v>
      </c>
      <c r="AA1031" t="s">
        <v>151</v>
      </c>
      <c r="AB1031" s="12" t="s">
        <v>2302</v>
      </c>
      <c r="AC1031" t="s">
        <v>424</v>
      </c>
      <c r="AD1031" s="5">
        <v>9.9999999999999998E-17</v>
      </c>
      <c r="AE1031" t="s">
        <v>5</v>
      </c>
      <c r="AF1031">
        <v>1</v>
      </c>
      <c r="AG1031" t="s">
        <v>4</v>
      </c>
      <c r="AH1031">
        <v>0</v>
      </c>
    </row>
    <row r="1032" spans="1:34" x14ac:dyDescent="0.25">
      <c r="A1032" t="str">
        <f t="shared" si="16"/>
        <v>feynman_I_15_3t_21962</v>
      </c>
      <c r="B1032" t="s">
        <v>81</v>
      </c>
      <c r="C1032" t="s">
        <v>143</v>
      </c>
      <c r="D1032">
        <v>3600</v>
      </c>
      <c r="E1032" t="s">
        <v>144</v>
      </c>
      <c r="F1032">
        <v>1000000</v>
      </c>
      <c r="G1032" t="s">
        <v>145</v>
      </c>
      <c r="H1032">
        <v>21962</v>
      </c>
      <c r="I1032" t="s">
        <v>146</v>
      </c>
      <c r="J1032">
        <v>1E-3</v>
      </c>
      <c r="K1032" t="s">
        <v>3</v>
      </c>
      <c r="L1032">
        <v>0.99994349999999999</v>
      </c>
      <c r="M1032" t="s">
        <v>2</v>
      </c>
      <c r="N1032">
        <v>9.0953000000000006E-3</v>
      </c>
      <c r="O1032" t="s">
        <v>6</v>
      </c>
      <c r="P1032">
        <v>24</v>
      </c>
      <c r="Q1032" t="s">
        <v>0</v>
      </c>
      <c r="R1032">
        <v>3601</v>
      </c>
      <c r="S1032" t="s">
        <v>141</v>
      </c>
      <c r="T1032">
        <v>5</v>
      </c>
      <c r="U1032" t="s">
        <v>142</v>
      </c>
      <c r="V1032">
        <v>313</v>
      </c>
      <c r="W1032" t="s">
        <v>140</v>
      </c>
      <c r="X1032">
        <v>508005</v>
      </c>
      <c r="Y1032" t="s">
        <v>1</v>
      </c>
      <c r="Z1032" t="s">
        <v>3194</v>
      </c>
      <c r="AA1032" t="s">
        <v>151</v>
      </c>
      <c r="AB1032" s="12" t="s">
        <v>3195</v>
      </c>
      <c r="AC1032" t="s">
        <v>424</v>
      </c>
      <c r="AD1032" s="5">
        <v>9.9999999999999998E-17</v>
      </c>
      <c r="AE1032" t="s">
        <v>5</v>
      </c>
      <c r="AF1032">
        <v>0.99994331000000003</v>
      </c>
      <c r="AG1032" t="s">
        <v>4</v>
      </c>
      <c r="AH1032">
        <v>9.0985300000000005E-3</v>
      </c>
    </row>
    <row r="1033" spans="1:34" x14ac:dyDescent="0.25">
      <c r="A1033" t="str">
        <f t="shared" si="16"/>
        <v>strogatz_predprey1_28020</v>
      </c>
      <c r="B1033" t="s">
        <v>20</v>
      </c>
      <c r="C1033" t="s">
        <v>143</v>
      </c>
      <c r="D1033">
        <v>3600</v>
      </c>
      <c r="E1033" t="s">
        <v>144</v>
      </c>
      <c r="F1033">
        <v>1000000</v>
      </c>
      <c r="G1033" t="s">
        <v>145</v>
      </c>
      <c r="H1033">
        <v>28020</v>
      </c>
      <c r="I1033" t="s">
        <v>146</v>
      </c>
      <c r="J1033">
        <v>1E-3</v>
      </c>
      <c r="K1033" t="s">
        <v>3</v>
      </c>
      <c r="L1033">
        <v>0.99919150000000001</v>
      </c>
      <c r="M1033" t="s">
        <v>2</v>
      </c>
      <c r="N1033">
        <v>6.85775E-2</v>
      </c>
      <c r="O1033" t="s">
        <v>6</v>
      </c>
      <c r="P1033">
        <v>28</v>
      </c>
      <c r="Q1033" t="s">
        <v>0</v>
      </c>
      <c r="R1033">
        <v>2916.5</v>
      </c>
      <c r="S1033" t="s">
        <v>141</v>
      </c>
      <c r="T1033">
        <v>21</v>
      </c>
      <c r="U1033" t="s">
        <v>142</v>
      </c>
      <c r="V1033">
        <v>721</v>
      </c>
      <c r="W1033" t="s">
        <v>140</v>
      </c>
      <c r="X1033">
        <v>1000635</v>
      </c>
      <c r="Y1033" t="s">
        <v>1</v>
      </c>
      <c r="Z1033" t="s">
        <v>3196</v>
      </c>
      <c r="AA1033" t="s">
        <v>151</v>
      </c>
      <c r="AB1033" s="12" t="s">
        <v>3197</v>
      </c>
      <c r="AC1033" t="s">
        <v>424</v>
      </c>
      <c r="AD1033" s="5">
        <v>9.9999999999999998E-17</v>
      </c>
      <c r="AE1033" t="s">
        <v>5</v>
      </c>
      <c r="AF1033">
        <v>0.99971463000000005</v>
      </c>
      <c r="AG1033" t="s">
        <v>4</v>
      </c>
      <c r="AH1033">
        <v>4.0750660000000001E-2</v>
      </c>
    </row>
    <row r="1034" spans="1:34" x14ac:dyDescent="0.25">
      <c r="A1034" t="str">
        <f t="shared" si="16"/>
        <v>feynman_II_11_28_4426</v>
      </c>
      <c r="B1034" t="s">
        <v>34</v>
      </c>
      <c r="C1034" t="s">
        <v>143</v>
      </c>
      <c r="D1034">
        <v>3600</v>
      </c>
      <c r="E1034" t="s">
        <v>144</v>
      </c>
      <c r="F1034">
        <v>1000000</v>
      </c>
      <c r="G1034" t="s">
        <v>145</v>
      </c>
      <c r="H1034">
        <v>4426</v>
      </c>
      <c r="I1034" t="s">
        <v>146</v>
      </c>
      <c r="J1034">
        <v>1E-3</v>
      </c>
      <c r="K1034" t="s">
        <v>3</v>
      </c>
      <c r="L1034">
        <v>0.99998819999999999</v>
      </c>
      <c r="M1034" t="s">
        <v>2</v>
      </c>
      <c r="N1034">
        <v>9.9810000000000003E-4</v>
      </c>
      <c r="O1034" t="s">
        <v>6</v>
      </c>
      <c r="P1034">
        <v>9</v>
      </c>
      <c r="Q1034" t="s">
        <v>0</v>
      </c>
      <c r="R1034">
        <v>3600.4</v>
      </c>
      <c r="S1034" t="s">
        <v>141</v>
      </c>
      <c r="T1034">
        <v>7</v>
      </c>
      <c r="U1034" t="s">
        <v>142</v>
      </c>
      <c r="V1034">
        <v>990</v>
      </c>
      <c r="W1034" t="s">
        <v>140</v>
      </c>
      <c r="X1034">
        <v>684781</v>
      </c>
      <c r="Y1034" t="s">
        <v>1</v>
      </c>
      <c r="Z1034" t="s">
        <v>3198</v>
      </c>
      <c r="AA1034" t="s">
        <v>151</v>
      </c>
      <c r="AB1034" s="12" t="s">
        <v>3199</v>
      </c>
      <c r="AC1034" t="s">
        <v>424</v>
      </c>
      <c r="AD1034" s="5">
        <v>9.9999999999999998E-17</v>
      </c>
      <c r="AE1034" t="s">
        <v>5</v>
      </c>
      <c r="AF1034">
        <v>0.99998819000000005</v>
      </c>
      <c r="AG1034" t="s">
        <v>4</v>
      </c>
      <c r="AH1034">
        <v>9.9831000000000008E-4</v>
      </c>
    </row>
    <row r="1035" spans="1:34" x14ac:dyDescent="0.25">
      <c r="A1035" t="str">
        <f t="shared" si="16"/>
        <v>feynman_I_29_4_21962</v>
      </c>
      <c r="B1035" t="s">
        <v>27</v>
      </c>
      <c r="C1035" t="s">
        <v>143</v>
      </c>
      <c r="D1035">
        <v>3600</v>
      </c>
      <c r="E1035" t="s">
        <v>144</v>
      </c>
      <c r="F1035">
        <v>1000000</v>
      </c>
      <c r="G1035" t="s">
        <v>145</v>
      </c>
      <c r="H1035">
        <v>21962</v>
      </c>
      <c r="I1035" t="s">
        <v>146</v>
      </c>
      <c r="J1035">
        <v>1E-3</v>
      </c>
      <c r="K1035" t="s">
        <v>3</v>
      </c>
      <c r="L1035">
        <v>1</v>
      </c>
      <c r="M1035" t="s">
        <v>2</v>
      </c>
      <c r="N1035">
        <v>0</v>
      </c>
      <c r="O1035" t="s">
        <v>6</v>
      </c>
      <c r="P1035">
        <v>5</v>
      </c>
      <c r="Q1035" t="s">
        <v>0</v>
      </c>
      <c r="R1035">
        <v>4</v>
      </c>
      <c r="S1035" t="s">
        <v>141</v>
      </c>
      <c r="T1035">
        <v>1</v>
      </c>
      <c r="U1035" t="s">
        <v>142</v>
      </c>
      <c r="V1035">
        <v>2</v>
      </c>
      <c r="W1035" t="s">
        <v>140</v>
      </c>
      <c r="X1035">
        <v>798</v>
      </c>
      <c r="Y1035" t="s">
        <v>1</v>
      </c>
      <c r="Z1035" t="s">
        <v>2339</v>
      </c>
      <c r="AA1035" t="s">
        <v>151</v>
      </c>
      <c r="AB1035" s="12" t="s">
        <v>406</v>
      </c>
      <c r="AC1035" t="s">
        <v>424</v>
      </c>
      <c r="AD1035" s="5">
        <v>9.9999999999999998E-17</v>
      </c>
      <c r="AE1035" t="s">
        <v>5</v>
      </c>
      <c r="AF1035">
        <v>1</v>
      </c>
      <c r="AG1035" t="s">
        <v>4</v>
      </c>
      <c r="AH1035">
        <v>0</v>
      </c>
    </row>
    <row r="1036" spans="1:34" x14ac:dyDescent="0.25">
      <c r="A1036" t="str">
        <f t="shared" si="16"/>
        <v>feynman_III_7_38_21962</v>
      </c>
      <c r="B1036" t="s">
        <v>65</v>
      </c>
      <c r="C1036" t="s">
        <v>143</v>
      </c>
      <c r="D1036">
        <v>3600</v>
      </c>
      <c r="E1036" t="s">
        <v>144</v>
      </c>
      <c r="F1036">
        <v>1000000</v>
      </c>
      <c r="G1036" t="s">
        <v>145</v>
      </c>
      <c r="H1036">
        <v>21962</v>
      </c>
      <c r="I1036" t="s">
        <v>146</v>
      </c>
      <c r="J1036">
        <v>1E-3</v>
      </c>
      <c r="K1036" t="s">
        <v>3</v>
      </c>
      <c r="L1036">
        <v>1</v>
      </c>
      <c r="M1036" t="s">
        <v>2</v>
      </c>
      <c r="N1036">
        <v>0</v>
      </c>
      <c r="O1036" t="s">
        <v>6</v>
      </c>
      <c r="P1036">
        <v>7</v>
      </c>
      <c r="Q1036" t="s">
        <v>0</v>
      </c>
      <c r="R1036">
        <v>7.3</v>
      </c>
      <c r="S1036" t="s">
        <v>141</v>
      </c>
      <c r="T1036">
        <v>1</v>
      </c>
      <c r="U1036" t="s">
        <v>142</v>
      </c>
      <c r="V1036">
        <v>3</v>
      </c>
      <c r="W1036" t="s">
        <v>140</v>
      </c>
      <c r="X1036">
        <v>1543</v>
      </c>
      <c r="Y1036" t="s">
        <v>1</v>
      </c>
      <c r="Z1036" t="s">
        <v>2348</v>
      </c>
      <c r="AA1036" t="s">
        <v>151</v>
      </c>
      <c r="AB1036" s="12" t="s">
        <v>2349</v>
      </c>
      <c r="AC1036" t="s">
        <v>424</v>
      </c>
      <c r="AD1036" s="5">
        <v>9.9999999999999998E-17</v>
      </c>
      <c r="AE1036" t="s">
        <v>5</v>
      </c>
      <c r="AF1036">
        <v>1</v>
      </c>
      <c r="AG1036" t="s">
        <v>4</v>
      </c>
      <c r="AH1036">
        <v>2E-8</v>
      </c>
    </row>
    <row r="1037" spans="1:34" x14ac:dyDescent="0.25">
      <c r="A1037" t="str">
        <f t="shared" si="16"/>
        <v>feynman_I_18_14_21962</v>
      </c>
      <c r="B1037" t="s">
        <v>100</v>
      </c>
      <c r="C1037" t="s">
        <v>143</v>
      </c>
      <c r="D1037">
        <v>3600</v>
      </c>
      <c r="E1037" t="s">
        <v>144</v>
      </c>
      <c r="F1037">
        <v>1000000</v>
      </c>
      <c r="G1037" t="s">
        <v>145</v>
      </c>
      <c r="H1037">
        <v>21962</v>
      </c>
      <c r="I1037" t="s">
        <v>146</v>
      </c>
      <c r="J1037">
        <v>1E-3</v>
      </c>
      <c r="K1037" t="s">
        <v>3</v>
      </c>
      <c r="L1037">
        <v>1</v>
      </c>
      <c r="M1037" t="s">
        <v>2</v>
      </c>
      <c r="N1037">
        <v>0</v>
      </c>
      <c r="O1037" t="s">
        <v>6</v>
      </c>
      <c r="P1037">
        <v>6</v>
      </c>
      <c r="Q1037" t="s">
        <v>0</v>
      </c>
      <c r="R1037">
        <v>17.600000000000001</v>
      </c>
      <c r="S1037" t="s">
        <v>141</v>
      </c>
      <c r="T1037">
        <v>1</v>
      </c>
      <c r="U1037" t="s">
        <v>142</v>
      </c>
      <c r="V1037">
        <v>5</v>
      </c>
      <c r="W1037" t="s">
        <v>140</v>
      </c>
      <c r="X1037">
        <v>3555</v>
      </c>
      <c r="Y1037" t="s">
        <v>1</v>
      </c>
      <c r="Z1037" t="s">
        <v>2357</v>
      </c>
      <c r="AA1037" t="s">
        <v>151</v>
      </c>
      <c r="AB1037" s="12" t="s">
        <v>414</v>
      </c>
      <c r="AC1037" t="s">
        <v>424</v>
      </c>
      <c r="AD1037" s="5">
        <v>9.9999999999999998E-17</v>
      </c>
      <c r="AE1037" t="s">
        <v>5</v>
      </c>
      <c r="AF1037">
        <v>1</v>
      </c>
      <c r="AG1037" t="s">
        <v>4</v>
      </c>
      <c r="AH1037">
        <v>0</v>
      </c>
    </row>
    <row r="1038" spans="1:34" x14ac:dyDescent="0.25">
      <c r="A1038" t="str">
        <f t="shared" si="16"/>
        <v>feynman_III_13_18_21962</v>
      </c>
      <c r="B1038" t="s">
        <v>103</v>
      </c>
      <c r="C1038" t="s">
        <v>143</v>
      </c>
      <c r="D1038">
        <v>3600</v>
      </c>
      <c r="E1038" t="s">
        <v>144</v>
      </c>
      <c r="F1038">
        <v>1000000</v>
      </c>
      <c r="G1038" t="s">
        <v>145</v>
      </c>
      <c r="H1038">
        <v>21962</v>
      </c>
      <c r="I1038" t="s">
        <v>146</v>
      </c>
      <c r="J1038">
        <v>1E-3</v>
      </c>
      <c r="K1038" t="s">
        <v>3</v>
      </c>
      <c r="L1038">
        <v>1</v>
      </c>
      <c r="M1038" t="s">
        <v>2</v>
      </c>
      <c r="N1038">
        <v>2.9999999999999999E-7</v>
      </c>
      <c r="O1038" t="s">
        <v>6</v>
      </c>
      <c r="P1038">
        <v>10</v>
      </c>
      <c r="Q1038" t="s">
        <v>0</v>
      </c>
      <c r="R1038">
        <v>24.7</v>
      </c>
      <c r="S1038" t="s">
        <v>141</v>
      </c>
      <c r="T1038">
        <v>1</v>
      </c>
      <c r="U1038" t="s">
        <v>142</v>
      </c>
      <c r="V1038">
        <v>5</v>
      </c>
      <c r="W1038" t="s">
        <v>140</v>
      </c>
      <c r="X1038">
        <v>4441</v>
      </c>
      <c r="Y1038" t="s">
        <v>1</v>
      </c>
      <c r="Z1038" t="s">
        <v>2364</v>
      </c>
      <c r="AA1038" t="s">
        <v>151</v>
      </c>
      <c r="AB1038" s="12" t="s">
        <v>2365</v>
      </c>
      <c r="AC1038" t="s">
        <v>424</v>
      </c>
      <c r="AD1038" s="5">
        <v>9.9999999999999998E-17</v>
      </c>
      <c r="AE1038" t="s">
        <v>5</v>
      </c>
      <c r="AF1038">
        <v>1</v>
      </c>
      <c r="AG1038" t="s">
        <v>4</v>
      </c>
      <c r="AH1038">
        <v>2.4999999999999999E-7</v>
      </c>
    </row>
    <row r="1039" spans="1:34" x14ac:dyDescent="0.25">
      <c r="A1039" t="str">
        <f t="shared" si="16"/>
        <v>feynman_I_32_5_21962</v>
      </c>
      <c r="B1039" t="s">
        <v>97</v>
      </c>
      <c r="C1039" t="s">
        <v>143</v>
      </c>
      <c r="D1039">
        <v>3600</v>
      </c>
      <c r="E1039" t="s">
        <v>144</v>
      </c>
      <c r="F1039">
        <v>1000000</v>
      </c>
      <c r="G1039" t="s">
        <v>145</v>
      </c>
      <c r="H1039">
        <v>21962</v>
      </c>
      <c r="I1039" t="s">
        <v>146</v>
      </c>
      <c r="J1039">
        <v>1E-3</v>
      </c>
      <c r="K1039" t="s">
        <v>3</v>
      </c>
      <c r="L1039">
        <v>1</v>
      </c>
      <c r="M1039" t="s">
        <v>2</v>
      </c>
      <c r="N1039">
        <v>0</v>
      </c>
      <c r="O1039" t="s">
        <v>6</v>
      </c>
      <c r="P1039">
        <v>14</v>
      </c>
      <c r="Q1039" t="s">
        <v>0</v>
      </c>
      <c r="R1039">
        <v>31.2</v>
      </c>
      <c r="S1039" t="s">
        <v>141</v>
      </c>
      <c r="T1039">
        <v>1</v>
      </c>
      <c r="U1039" t="s">
        <v>142</v>
      </c>
      <c r="V1039">
        <v>6</v>
      </c>
      <c r="W1039" t="s">
        <v>140</v>
      </c>
      <c r="X1039">
        <v>5666</v>
      </c>
      <c r="Y1039" t="s">
        <v>1</v>
      </c>
      <c r="Z1039" t="s">
        <v>2375</v>
      </c>
      <c r="AA1039" t="s">
        <v>151</v>
      </c>
      <c r="AB1039" s="12" t="s">
        <v>2376</v>
      </c>
      <c r="AC1039" t="s">
        <v>424</v>
      </c>
      <c r="AD1039" s="5">
        <v>9.9999999999999998E-17</v>
      </c>
      <c r="AE1039" t="s">
        <v>5</v>
      </c>
      <c r="AF1039">
        <v>1</v>
      </c>
      <c r="AG1039" t="s">
        <v>4</v>
      </c>
      <c r="AH1039">
        <v>4.0000000000000001E-8</v>
      </c>
    </row>
    <row r="1040" spans="1:34" x14ac:dyDescent="0.25">
      <c r="A1040" t="str">
        <f t="shared" si="16"/>
        <v>feynman_II_13_34_14423</v>
      </c>
      <c r="B1040" t="s">
        <v>45</v>
      </c>
      <c r="C1040" t="s">
        <v>143</v>
      </c>
      <c r="D1040">
        <v>3600</v>
      </c>
      <c r="E1040" t="s">
        <v>144</v>
      </c>
      <c r="F1040">
        <v>1000000</v>
      </c>
      <c r="G1040" t="s">
        <v>145</v>
      </c>
      <c r="H1040">
        <v>14423</v>
      </c>
      <c r="I1040" t="s">
        <v>146</v>
      </c>
      <c r="J1040">
        <v>1E-3</v>
      </c>
      <c r="K1040" t="s">
        <v>3</v>
      </c>
      <c r="L1040">
        <v>0.99999709999999997</v>
      </c>
      <c r="M1040" t="s">
        <v>2</v>
      </c>
      <c r="N1040">
        <v>3.5948999999999998E-3</v>
      </c>
      <c r="O1040" t="s">
        <v>6</v>
      </c>
      <c r="P1040">
        <v>18</v>
      </c>
      <c r="Q1040" t="s">
        <v>0</v>
      </c>
      <c r="R1040">
        <v>3600.2</v>
      </c>
      <c r="S1040" t="s">
        <v>141</v>
      </c>
      <c r="T1040">
        <v>6</v>
      </c>
      <c r="U1040" t="s">
        <v>142</v>
      </c>
      <c r="V1040">
        <v>393</v>
      </c>
      <c r="W1040" t="s">
        <v>140</v>
      </c>
      <c r="X1040">
        <v>540581</v>
      </c>
      <c r="Y1040" t="s">
        <v>1</v>
      </c>
      <c r="Z1040" t="s">
        <v>3200</v>
      </c>
      <c r="AA1040" t="s">
        <v>151</v>
      </c>
      <c r="AB1040" s="12" t="s">
        <v>3201</v>
      </c>
      <c r="AC1040" t="s">
        <v>424</v>
      </c>
      <c r="AD1040" s="5">
        <v>9.9999999999999998E-17</v>
      </c>
      <c r="AE1040" t="s">
        <v>5</v>
      </c>
      <c r="AF1040">
        <v>0.99999742999999996</v>
      </c>
      <c r="AG1040" t="s">
        <v>4</v>
      </c>
      <c r="AH1040">
        <v>3.3843900000000001E-3</v>
      </c>
    </row>
    <row r="1041" spans="1:34" x14ac:dyDescent="0.25">
      <c r="A1041" t="str">
        <f t="shared" si="16"/>
        <v>feynman_II_8_7_21962</v>
      </c>
      <c r="B1041" t="s">
        <v>69</v>
      </c>
      <c r="C1041" t="s">
        <v>143</v>
      </c>
      <c r="D1041">
        <v>3600</v>
      </c>
      <c r="E1041" t="s">
        <v>144</v>
      </c>
      <c r="F1041">
        <v>1000000</v>
      </c>
      <c r="G1041" t="s">
        <v>145</v>
      </c>
      <c r="H1041">
        <v>21962</v>
      </c>
      <c r="I1041" t="s">
        <v>146</v>
      </c>
      <c r="J1041">
        <v>1E-3</v>
      </c>
      <c r="K1041" t="s">
        <v>3</v>
      </c>
      <c r="L1041">
        <v>1</v>
      </c>
      <c r="M1041" t="s">
        <v>2</v>
      </c>
      <c r="N1041">
        <v>0</v>
      </c>
      <c r="O1041" t="s">
        <v>6</v>
      </c>
      <c r="P1041">
        <v>11</v>
      </c>
      <c r="Q1041" t="s">
        <v>0</v>
      </c>
      <c r="R1041">
        <v>243</v>
      </c>
      <c r="S1041" t="s">
        <v>141</v>
      </c>
      <c r="T1041">
        <v>3</v>
      </c>
      <c r="U1041" t="s">
        <v>142</v>
      </c>
      <c r="V1041">
        <v>46</v>
      </c>
      <c r="W1041" t="s">
        <v>140</v>
      </c>
      <c r="X1041">
        <v>43461</v>
      </c>
      <c r="Y1041" t="s">
        <v>1</v>
      </c>
      <c r="Z1041" t="s">
        <v>2396</v>
      </c>
      <c r="AA1041" t="s">
        <v>151</v>
      </c>
      <c r="AB1041" s="12" t="s">
        <v>2397</v>
      </c>
      <c r="AC1041" t="s">
        <v>424</v>
      </c>
      <c r="AD1041" s="5">
        <v>9.9999999999999998E-17</v>
      </c>
      <c r="AE1041" t="s">
        <v>5</v>
      </c>
      <c r="AF1041">
        <v>1</v>
      </c>
      <c r="AG1041" t="s">
        <v>4</v>
      </c>
      <c r="AH1041">
        <v>1E-8</v>
      </c>
    </row>
    <row r="1042" spans="1:34" x14ac:dyDescent="0.25">
      <c r="A1042" t="str">
        <f t="shared" si="16"/>
        <v>feynman_I_10_7_4426</v>
      </c>
      <c r="B1042" t="s">
        <v>46</v>
      </c>
      <c r="C1042" t="s">
        <v>143</v>
      </c>
      <c r="D1042">
        <v>3600</v>
      </c>
      <c r="E1042" t="s">
        <v>144</v>
      </c>
      <c r="F1042">
        <v>1000000</v>
      </c>
      <c r="G1042" t="s">
        <v>145</v>
      </c>
      <c r="H1042">
        <v>4426</v>
      </c>
      <c r="I1042" t="s">
        <v>146</v>
      </c>
      <c r="J1042">
        <v>1E-3</v>
      </c>
      <c r="K1042" t="s">
        <v>3</v>
      </c>
      <c r="L1042">
        <v>0.99998880000000001</v>
      </c>
      <c r="M1042" t="s">
        <v>2</v>
      </c>
      <c r="N1042">
        <v>4.0578999999999997E-3</v>
      </c>
      <c r="O1042" t="s">
        <v>6</v>
      </c>
      <c r="P1042">
        <v>15</v>
      </c>
      <c r="Q1042" t="s">
        <v>0</v>
      </c>
      <c r="R1042">
        <v>3600.2</v>
      </c>
      <c r="S1042" t="s">
        <v>141</v>
      </c>
      <c r="T1042">
        <v>7</v>
      </c>
      <c r="U1042" t="s">
        <v>142</v>
      </c>
      <c r="V1042">
        <v>591</v>
      </c>
      <c r="W1042" t="s">
        <v>140</v>
      </c>
      <c r="X1042">
        <v>584692</v>
      </c>
      <c r="Y1042" t="s">
        <v>1</v>
      </c>
      <c r="Z1042" t="s">
        <v>3202</v>
      </c>
      <c r="AA1042" t="s">
        <v>151</v>
      </c>
      <c r="AB1042" s="12" t="s">
        <v>3203</v>
      </c>
      <c r="AC1042" t="s">
        <v>424</v>
      </c>
      <c r="AD1042" s="5">
        <v>9.9999999999999998E-17</v>
      </c>
      <c r="AE1042" t="s">
        <v>5</v>
      </c>
      <c r="AF1042">
        <v>0.99998927000000004</v>
      </c>
      <c r="AG1042" t="s">
        <v>4</v>
      </c>
      <c r="AH1042">
        <v>3.9743299999999999E-3</v>
      </c>
    </row>
    <row r="1043" spans="1:34" x14ac:dyDescent="0.25">
      <c r="A1043" t="str">
        <f t="shared" si="16"/>
        <v>feynman_test_15_4426</v>
      </c>
      <c r="B1043" t="s">
        <v>86</v>
      </c>
      <c r="C1043" t="s">
        <v>143</v>
      </c>
      <c r="D1043">
        <v>3600</v>
      </c>
      <c r="E1043" t="s">
        <v>144</v>
      </c>
      <c r="F1043">
        <v>1000000</v>
      </c>
      <c r="G1043" t="s">
        <v>145</v>
      </c>
      <c r="H1043">
        <v>4426</v>
      </c>
      <c r="I1043" t="s">
        <v>146</v>
      </c>
      <c r="J1043">
        <v>1E-3</v>
      </c>
      <c r="K1043" t="s">
        <v>3</v>
      </c>
      <c r="L1043">
        <v>0.99971840000000001</v>
      </c>
      <c r="M1043" t="s">
        <v>2</v>
      </c>
      <c r="N1043">
        <v>2.1196599999999999E-2</v>
      </c>
      <c r="O1043" t="s">
        <v>6</v>
      </c>
      <c r="P1043">
        <v>26</v>
      </c>
      <c r="Q1043" t="s">
        <v>0</v>
      </c>
      <c r="R1043">
        <v>3601.4</v>
      </c>
      <c r="S1043" t="s">
        <v>141</v>
      </c>
      <c r="T1043">
        <v>8</v>
      </c>
      <c r="U1043" t="s">
        <v>142</v>
      </c>
      <c r="V1043">
        <v>291</v>
      </c>
      <c r="W1043" t="s">
        <v>140</v>
      </c>
      <c r="X1043">
        <v>510457</v>
      </c>
      <c r="Y1043" t="s">
        <v>1</v>
      </c>
      <c r="Z1043" t="s">
        <v>3204</v>
      </c>
      <c r="AA1043" t="s">
        <v>151</v>
      </c>
      <c r="AB1043" s="12" t="s">
        <v>3205</v>
      </c>
      <c r="AC1043" t="s">
        <v>424</v>
      </c>
      <c r="AD1043" s="5">
        <v>9.9999999999999998E-17</v>
      </c>
      <c r="AE1043" t="s">
        <v>5</v>
      </c>
      <c r="AF1043">
        <v>0.99969850000000005</v>
      </c>
      <c r="AG1043" t="s">
        <v>4</v>
      </c>
      <c r="AH1043">
        <v>2.1876329999999999E-2</v>
      </c>
    </row>
    <row r="1044" spans="1:34" x14ac:dyDescent="0.25">
      <c r="A1044" t="str">
        <f t="shared" si="16"/>
        <v>feynman_I_25_13_21962</v>
      </c>
      <c r="B1044" t="s">
        <v>24</v>
      </c>
      <c r="C1044" t="s">
        <v>143</v>
      </c>
      <c r="D1044">
        <v>3600</v>
      </c>
      <c r="E1044" t="s">
        <v>144</v>
      </c>
      <c r="F1044">
        <v>1000000</v>
      </c>
      <c r="G1044" t="s">
        <v>145</v>
      </c>
      <c r="H1044">
        <v>21962</v>
      </c>
      <c r="I1044" t="s">
        <v>146</v>
      </c>
      <c r="J1044">
        <v>1E-3</v>
      </c>
      <c r="K1044" t="s">
        <v>3</v>
      </c>
      <c r="L1044">
        <v>1</v>
      </c>
      <c r="M1044" t="s">
        <v>2</v>
      </c>
      <c r="N1044">
        <v>0</v>
      </c>
      <c r="O1044" t="s">
        <v>6</v>
      </c>
      <c r="P1044">
        <v>5</v>
      </c>
      <c r="Q1044" t="s">
        <v>0</v>
      </c>
      <c r="R1044">
        <v>3.9</v>
      </c>
      <c r="S1044" t="s">
        <v>141</v>
      </c>
      <c r="T1044">
        <v>1</v>
      </c>
      <c r="U1044" t="s">
        <v>142</v>
      </c>
      <c r="V1044">
        <v>2</v>
      </c>
      <c r="W1044" t="s">
        <v>140</v>
      </c>
      <c r="X1044">
        <v>798</v>
      </c>
      <c r="Y1044" t="s">
        <v>1</v>
      </c>
      <c r="Z1044" t="s">
        <v>2339</v>
      </c>
      <c r="AA1044" t="s">
        <v>151</v>
      </c>
      <c r="AB1044" s="12" t="s">
        <v>406</v>
      </c>
      <c r="AC1044" t="s">
        <v>424</v>
      </c>
      <c r="AD1044" s="5">
        <v>9.9999999999999998E-17</v>
      </c>
      <c r="AE1044" t="s">
        <v>5</v>
      </c>
      <c r="AF1044">
        <v>1</v>
      </c>
      <c r="AG1044" t="s">
        <v>4</v>
      </c>
      <c r="AH1044">
        <v>0</v>
      </c>
    </row>
    <row r="1045" spans="1:34" x14ac:dyDescent="0.25">
      <c r="A1045" t="str">
        <f t="shared" si="16"/>
        <v>feynman_II_34_2a_21962</v>
      </c>
      <c r="B1045" t="s">
        <v>55</v>
      </c>
      <c r="C1045" t="s">
        <v>143</v>
      </c>
      <c r="D1045">
        <v>3600</v>
      </c>
      <c r="E1045" t="s">
        <v>144</v>
      </c>
      <c r="F1045">
        <v>1000000</v>
      </c>
      <c r="G1045" t="s">
        <v>145</v>
      </c>
      <c r="H1045">
        <v>21962</v>
      </c>
      <c r="I1045" t="s">
        <v>146</v>
      </c>
      <c r="J1045">
        <v>1E-3</v>
      </c>
      <c r="K1045" t="s">
        <v>3</v>
      </c>
      <c r="L1045">
        <v>1</v>
      </c>
      <c r="M1045" t="s">
        <v>2</v>
      </c>
      <c r="N1045">
        <v>0</v>
      </c>
      <c r="O1045" t="s">
        <v>6</v>
      </c>
      <c r="P1045">
        <v>7</v>
      </c>
      <c r="Q1045" t="s">
        <v>0</v>
      </c>
      <c r="R1045">
        <v>7.6</v>
      </c>
      <c r="S1045" t="s">
        <v>141</v>
      </c>
      <c r="T1045">
        <v>1</v>
      </c>
      <c r="U1045" t="s">
        <v>142</v>
      </c>
      <c r="V1045">
        <v>3</v>
      </c>
      <c r="W1045" t="s">
        <v>140</v>
      </c>
      <c r="X1045">
        <v>1543</v>
      </c>
      <c r="Y1045" t="s">
        <v>1</v>
      </c>
      <c r="Z1045" t="s">
        <v>2346</v>
      </c>
      <c r="AA1045" t="s">
        <v>151</v>
      </c>
      <c r="AB1045" s="12" t="s">
        <v>2347</v>
      </c>
      <c r="AC1045" t="s">
        <v>424</v>
      </c>
      <c r="AD1045" s="5">
        <v>9.9999999999999998E-17</v>
      </c>
      <c r="AE1045" t="s">
        <v>5</v>
      </c>
      <c r="AF1045">
        <v>1</v>
      </c>
      <c r="AG1045" t="s">
        <v>4</v>
      </c>
      <c r="AH1045">
        <v>1E-8</v>
      </c>
    </row>
    <row r="1046" spans="1:34" x14ac:dyDescent="0.25">
      <c r="A1046" t="str">
        <f t="shared" si="16"/>
        <v>feynman_I_43_16_21962</v>
      </c>
      <c r="B1046" t="s">
        <v>89</v>
      </c>
      <c r="C1046" t="s">
        <v>143</v>
      </c>
      <c r="D1046">
        <v>3600</v>
      </c>
      <c r="E1046" t="s">
        <v>144</v>
      </c>
      <c r="F1046">
        <v>1000000</v>
      </c>
      <c r="G1046" t="s">
        <v>145</v>
      </c>
      <c r="H1046">
        <v>21962</v>
      </c>
      <c r="I1046" t="s">
        <v>146</v>
      </c>
      <c r="J1046">
        <v>1E-3</v>
      </c>
      <c r="K1046" t="s">
        <v>3</v>
      </c>
      <c r="L1046">
        <v>1</v>
      </c>
      <c r="M1046" t="s">
        <v>2</v>
      </c>
      <c r="N1046">
        <v>0</v>
      </c>
      <c r="O1046" t="s">
        <v>6</v>
      </c>
      <c r="P1046">
        <v>7</v>
      </c>
      <c r="Q1046" t="s">
        <v>0</v>
      </c>
      <c r="R1046">
        <v>12.9</v>
      </c>
      <c r="S1046" t="s">
        <v>141</v>
      </c>
      <c r="T1046">
        <v>1</v>
      </c>
      <c r="U1046" t="s">
        <v>142</v>
      </c>
      <c r="V1046">
        <v>4</v>
      </c>
      <c r="W1046" t="s">
        <v>140</v>
      </c>
      <c r="X1046">
        <v>2582</v>
      </c>
      <c r="Y1046" t="s">
        <v>1</v>
      </c>
      <c r="Z1046" t="s">
        <v>2358</v>
      </c>
      <c r="AA1046" t="s">
        <v>151</v>
      </c>
      <c r="AB1046" s="12" t="s">
        <v>415</v>
      </c>
      <c r="AC1046" t="s">
        <v>424</v>
      </c>
      <c r="AD1046" s="5">
        <v>9.9999999999999998E-17</v>
      </c>
      <c r="AE1046" t="s">
        <v>5</v>
      </c>
      <c r="AF1046">
        <v>1</v>
      </c>
      <c r="AG1046" t="s">
        <v>4</v>
      </c>
      <c r="AH1046">
        <v>0</v>
      </c>
    </row>
    <row r="1047" spans="1:34" x14ac:dyDescent="0.25">
      <c r="A1047" t="str">
        <f t="shared" si="16"/>
        <v>strogatz_glider2_21962</v>
      </c>
      <c r="B1047" t="s">
        <v>8</v>
      </c>
      <c r="C1047" t="s">
        <v>143</v>
      </c>
      <c r="D1047">
        <v>3600</v>
      </c>
      <c r="E1047" t="s">
        <v>144</v>
      </c>
      <c r="F1047">
        <v>1000000</v>
      </c>
      <c r="G1047" t="s">
        <v>145</v>
      </c>
      <c r="H1047">
        <v>21962</v>
      </c>
      <c r="I1047" t="s">
        <v>146</v>
      </c>
      <c r="J1047">
        <v>1E-3</v>
      </c>
      <c r="K1047" t="s">
        <v>3</v>
      </c>
      <c r="L1047">
        <v>1</v>
      </c>
      <c r="M1047" t="s">
        <v>2</v>
      </c>
      <c r="N1047">
        <v>0</v>
      </c>
      <c r="O1047" t="s">
        <v>6</v>
      </c>
      <c r="P1047">
        <v>9</v>
      </c>
      <c r="Q1047" t="s">
        <v>0</v>
      </c>
      <c r="R1047">
        <v>27.2</v>
      </c>
      <c r="S1047" t="s">
        <v>141</v>
      </c>
      <c r="T1047">
        <v>3</v>
      </c>
      <c r="U1047" t="s">
        <v>142</v>
      </c>
      <c r="V1047">
        <v>32</v>
      </c>
      <c r="W1047" t="s">
        <v>140</v>
      </c>
      <c r="X1047">
        <v>17592</v>
      </c>
      <c r="Y1047" t="s">
        <v>1</v>
      </c>
      <c r="Z1047" t="s">
        <v>2513</v>
      </c>
      <c r="AA1047" t="s">
        <v>151</v>
      </c>
      <c r="AB1047" s="12" t="s">
        <v>2313</v>
      </c>
      <c r="AC1047" t="s">
        <v>424</v>
      </c>
      <c r="AD1047" s="5">
        <v>9.9999999999999998E-17</v>
      </c>
      <c r="AE1047" t="s">
        <v>5</v>
      </c>
      <c r="AF1047">
        <v>1</v>
      </c>
      <c r="AG1047" t="s">
        <v>4</v>
      </c>
      <c r="AH1047">
        <v>0</v>
      </c>
    </row>
    <row r="1048" spans="1:34" x14ac:dyDescent="0.25">
      <c r="A1048" t="str">
        <f t="shared" si="16"/>
        <v>feynman_II_27_16_21962</v>
      </c>
      <c r="B1048" t="s">
        <v>68</v>
      </c>
      <c r="C1048" t="s">
        <v>143</v>
      </c>
      <c r="D1048">
        <v>3600</v>
      </c>
      <c r="E1048" t="s">
        <v>144</v>
      </c>
      <c r="F1048">
        <v>1000000</v>
      </c>
      <c r="G1048" t="s">
        <v>145</v>
      </c>
      <c r="H1048">
        <v>21962</v>
      </c>
      <c r="I1048" t="s">
        <v>146</v>
      </c>
      <c r="J1048">
        <v>1E-3</v>
      </c>
      <c r="K1048" t="s">
        <v>3</v>
      </c>
      <c r="L1048">
        <v>1</v>
      </c>
      <c r="M1048" t="s">
        <v>2</v>
      </c>
      <c r="N1048">
        <v>0</v>
      </c>
      <c r="O1048" t="s">
        <v>6</v>
      </c>
      <c r="P1048">
        <v>6</v>
      </c>
      <c r="Q1048" t="s">
        <v>0</v>
      </c>
      <c r="R1048">
        <v>14.2</v>
      </c>
      <c r="S1048" t="s">
        <v>141</v>
      </c>
      <c r="T1048">
        <v>1</v>
      </c>
      <c r="U1048" t="s">
        <v>142</v>
      </c>
      <c r="V1048">
        <v>4</v>
      </c>
      <c r="W1048" t="s">
        <v>140</v>
      </c>
      <c r="X1048">
        <v>2615</v>
      </c>
      <c r="Y1048" t="s">
        <v>1</v>
      </c>
      <c r="Z1048" t="s">
        <v>2381</v>
      </c>
      <c r="AA1048" t="s">
        <v>151</v>
      </c>
      <c r="AB1048" s="12" t="s">
        <v>416</v>
      </c>
      <c r="AC1048" t="s">
        <v>424</v>
      </c>
      <c r="AD1048" s="5">
        <v>9.9999999999999998E-17</v>
      </c>
      <c r="AE1048" t="s">
        <v>5</v>
      </c>
      <c r="AF1048">
        <v>1</v>
      </c>
      <c r="AG1048" t="s">
        <v>4</v>
      </c>
      <c r="AH1048">
        <v>0</v>
      </c>
    </row>
    <row r="1049" spans="1:34" x14ac:dyDescent="0.25">
      <c r="A1049" t="str">
        <f t="shared" si="16"/>
        <v>feynman_test_6_21962</v>
      </c>
      <c r="B1049" t="s">
        <v>135</v>
      </c>
      <c r="C1049" t="s">
        <v>143</v>
      </c>
      <c r="D1049">
        <v>3600</v>
      </c>
      <c r="E1049" t="s">
        <v>144</v>
      </c>
      <c r="F1049">
        <v>1000000</v>
      </c>
      <c r="G1049" t="s">
        <v>145</v>
      </c>
      <c r="H1049">
        <v>21962</v>
      </c>
      <c r="I1049" t="s">
        <v>146</v>
      </c>
      <c r="J1049">
        <v>1E-3</v>
      </c>
      <c r="K1049" t="s">
        <v>3</v>
      </c>
      <c r="L1049">
        <v>0.96683240000000004</v>
      </c>
      <c r="M1049" t="s">
        <v>2</v>
      </c>
      <c r="N1049">
        <v>8.3816600000000005E-2</v>
      </c>
      <c r="O1049" t="s">
        <v>6</v>
      </c>
      <c r="P1049">
        <v>32</v>
      </c>
      <c r="Q1049" t="s">
        <v>0</v>
      </c>
      <c r="R1049">
        <v>3601.9</v>
      </c>
      <c r="S1049" t="s">
        <v>141</v>
      </c>
      <c r="T1049">
        <v>5</v>
      </c>
      <c r="U1049" t="s">
        <v>142</v>
      </c>
      <c r="V1049">
        <v>153</v>
      </c>
      <c r="W1049" t="s">
        <v>140</v>
      </c>
      <c r="X1049">
        <v>473563</v>
      </c>
      <c r="Y1049" t="s">
        <v>1</v>
      </c>
      <c r="Z1049" t="s">
        <v>3206</v>
      </c>
      <c r="AA1049" t="s">
        <v>151</v>
      </c>
      <c r="AB1049" s="12" t="s">
        <v>3207</v>
      </c>
      <c r="AC1049" t="s">
        <v>424</v>
      </c>
      <c r="AD1049" s="5">
        <v>9.9999999999999998E-17</v>
      </c>
      <c r="AE1049" t="s">
        <v>5</v>
      </c>
      <c r="AF1049">
        <v>0.97719809000000002</v>
      </c>
      <c r="AG1049" t="s">
        <v>4</v>
      </c>
      <c r="AH1049">
        <v>6.7022509999999993E-2</v>
      </c>
    </row>
    <row r="1050" spans="1:34" x14ac:dyDescent="0.25">
      <c r="A1050" t="str">
        <f t="shared" si="16"/>
        <v>feynman_test_19_21962</v>
      </c>
      <c r="B1050" t="s">
        <v>128</v>
      </c>
      <c r="C1050" t="s">
        <v>143</v>
      </c>
      <c r="D1050">
        <v>3600</v>
      </c>
      <c r="E1050" t="s">
        <v>144</v>
      </c>
      <c r="F1050">
        <v>1000000</v>
      </c>
      <c r="G1050" t="s">
        <v>145</v>
      </c>
      <c r="H1050">
        <v>21962</v>
      </c>
      <c r="I1050" t="s">
        <v>146</v>
      </c>
      <c r="J1050">
        <v>1E-3</v>
      </c>
      <c r="K1050" t="s">
        <v>3</v>
      </c>
      <c r="L1050">
        <v>1</v>
      </c>
      <c r="M1050" t="s">
        <v>2</v>
      </c>
      <c r="N1050">
        <v>8.9999999999999996E-7</v>
      </c>
      <c r="O1050" t="s">
        <v>6</v>
      </c>
      <c r="P1050">
        <v>31</v>
      </c>
      <c r="Q1050" t="s">
        <v>0</v>
      </c>
      <c r="R1050">
        <v>755.3</v>
      </c>
      <c r="S1050" t="s">
        <v>141</v>
      </c>
      <c r="T1050">
        <v>2</v>
      </c>
      <c r="U1050" t="s">
        <v>142</v>
      </c>
      <c r="V1050">
        <v>27</v>
      </c>
      <c r="W1050" t="s">
        <v>140</v>
      </c>
      <c r="X1050">
        <v>91146</v>
      </c>
      <c r="Y1050" t="s">
        <v>1</v>
      </c>
      <c r="Z1050" t="s">
        <v>2388</v>
      </c>
      <c r="AA1050" t="s">
        <v>151</v>
      </c>
      <c r="AB1050" s="12" t="s">
        <v>2389</v>
      </c>
      <c r="AC1050" t="s">
        <v>424</v>
      </c>
      <c r="AD1050" s="5">
        <v>9.9999999999999998E-17</v>
      </c>
      <c r="AE1050" t="s">
        <v>5</v>
      </c>
      <c r="AF1050">
        <v>1</v>
      </c>
      <c r="AG1050" t="s">
        <v>4</v>
      </c>
      <c r="AH1050">
        <v>8.9999999999999996E-7</v>
      </c>
    </row>
    <row r="1051" spans="1:34" x14ac:dyDescent="0.25">
      <c r="A1051" t="str">
        <f t="shared" si="16"/>
        <v>feynman_I_12_2_21962</v>
      </c>
      <c r="B1051" t="s">
        <v>99</v>
      </c>
      <c r="C1051" t="s">
        <v>143</v>
      </c>
      <c r="D1051">
        <v>3600</v>
      </c>
      <c r="E1051" t="s">
        <v>144</v>
      </c>
      <c r="F1051">
        <v>1000000</v>
      </c>
      <c r="G1051" t="s">
        <v>145</v>
      </c>
      <c r="H1051">
        <v>21962</v>
      </c>
      <c r="I1051" t="s">
        <v>146</v>
      </c>
      <c r="J1051">
        <v>1E-3</v>
      </c>
      <c r="K1051" t="s">
        <v>3</v>
      </c>
      <c r="L1051">
        <v>1</v>
      </c>
      <c r="M1051" t="s">
        <v>2</v>
      </c>
      <c r="N1051">
        <v>0</v>
      </c>
      <c r="O1051" t="s">
        <v>6</v>
      </c>
      <c r="P1051">
        <v>10</v>
      </c>
      <c r="Q1051" t="s">
        <v>0</v>
      </c>
      <c r="R1051">
        <v>30</v>
      </c>
      <c r="S1051" t="s">
        <v>141</v>
      </c>
      <c r="T1051">
        <v>1</v>
      </c>
      <c r="U1051" t="s">
        <v>142</v>
      </c>
      <c r="V1051">
        <v>5</v>
      </c>
      <c r="W1051" t="s">
        <v>140</v>
      </c>
      <c r="X1051">
        <v>5268</v>
      </c>
      <c r="Y1051" t="s">
        <v>1</v>
      </c>
      <c r="Z1051" t="s">
        <v>2390</v>
      </c>
      <c r="AA1051" t="s">
        <v>151</v>
      </c>
      <c r="AB1051" s="12" t="s">
        <v>2391</v>
      </c>
      <c r="AC1051" t="s">
        <v>424</v>
      </c>
      <c r="AD1051" s="5">
        <v>9.9999999999999998E-17</v>
      </c>
      <c r="AE1051" t="s">
        <v>5</v>
      </c>
      <c r="AF1051">
        <v>1</v>
      </c>
      <c r="AG1051" t="s">
        <v>4</v>
      </c>
      <c r="AH1051">
        <v>0</v>
      </c>
    </row>
    <row r="1052" spans="1:34" x14ac:dyDescent="0.25">
      <c r="A1052" t="str">
        <f t="shared" si="16"/>
        <v>feynman_I_8_14_21962</v>
      </c>
      <c r="B1052" t="s">
        <v>78</v>
      </c>
      <c r="C1052" t="s">
        <v>143</v>
      </c>
      <c r="D1052">
        <v>3600</v>
      </c>
      <c r="E1052" t="s">
        <v>144</v>
      </c>
      <c r="F1052">
        <v>1000000</v>
      </c>
      <c r="G1052" t="s">
        <v>145</v>
      </c>
      <c r="H1052">
        <v>21962</v>
      </c>
      <c r="I1052" t="s">
        <v>146</v>
      </c>
      <c r="J1052">
        <v>1E-3</v>
      </c>
      <c r="K1052" t="s">
        <v>3</v>
      </c>
      <c r="L1052">
        <v>0.95908990000000005</v>
      </c>
      <c r="M1052" t="s">
        <v>2</v>
      </c>
      <c r="N1052">
        <v>0.20115720000000001</v>
      </c>
      <c r="O1052" t="s">
        <v>6</v>
      </c>
      <c r="P1052">
        <v>51</v>
      </c>
      <c r="Q1052" t="s">
        <v>0</v>
      </c>
      <c r="R1052">
        <v>3601</v>
      </c>
      <c r="S1052" t="s">
        <v>141</v>
      </c>
      <c r="T1052">
        <v>6</v>
      </c>
      <c r="U1052" t="s">
        <v>142</v>
      </c>
      <c r="V1052">
        <v>111</v>
      </c>
      <c r="W1052" t="s">
        <v>140</v>
      </c>
      <c r="X1052">
        <v>391885</v>
      </c>
      <c r="Y1052" t="s">
        <v>1</v>
      </c>
      <c r="Z1052" t="s">
        <v>3208</v>
      </c>
      <c r="AA1052" t="s">
        <v>151</v>
      </c>
      <c r="AB1052" s="12" t="s">
        <v>3209</v>
      </c>
      <c r="AC1052" t="s">
        <v>424</v>
      </c>
      <c r="AD1052" s="5">
        <v>9.9999999999999998E-17</v>
      </c>
      <c r="AE1052" t="s">
        <v>5</v>
      </c>
      <c r="AF1052">
        <v>0.95896203999999996</v>
      </c>
      <c r="AG1052" t="s">
        <v>4</v>
      </c>
      <c r="AH1052">
        <v>0.20157897</v>
      </c>
    </row>
    <row r="1053" spans="1:34" x14ac:dyDescent="0.25">
      <c r="A1053" t="str">
        <f t="shared" si="16"/>
        <v>strogatz_bacres2_21962</v>
      </c>
      <c r="B1053" t="s">
        <v>11</v>
      </c>
      <c r="C1053" t="s">
        <v>143</v>
      </c>
      <c r="D1053">
        <v>3600</v>
      </c>
      <c r="E1053" t="s">
        <v>144</v>
      </c>
      <c r="F1053">
        <v>1000000</v>
      </c>
      <c r="G1053" t="s">
        <v>145</v>
      </c>
      <c r="H1053">
        <v>21962</v>
      </c>
      <c r="I1053" t="s">
        <v>146</v>
      </c>
      <c r="J1053">
        <v>1E-3</v>
      </c>
      <c r="K1053" t="s">
        <v>3</v>
      </c>
      <c r="L1053">
        <v>0.99977490000000002</v>
      </c>
      <c r="M1053" t="s">
        <v>2</v>
      </c>
      <c r="N1053">
        <v>3.2509700000000002E-2</v>
      </c>
      <c r="O1053" t="s">
        <v>6</v>
      </c>
      <c r="P1053">
        <v>10</v>
      </c>
      <c r="Q1053" t="s">
        <v>0</v>
      </c>
      <c r="R1053">
        <v>1765.1</v>
      </c>
      <c r="S1053" t="s">
        <v>141</v>
      </c>
      <c r="T1053">
        <v>9</v>
      </c>
      <c r="U1053" t="s">
        <v>142</v>
      </c>
      <c r="V1053">
        <v>1464</v>
      </c>
      <c r="W1053" t="s">
        <v>140</v>
      </c>
      <c r="X1053">
        <v>1000492</v>
      </c>
      <c r="Y1053" t="s">
        <v>1</v>
      </c>
      <c r="Z1053" t="s">
        <v>3210</v>
      </c>
      <c r="AA1053" t="s">
        <v>151</v>
      </c>
      <c r="AB1053" s="12" t="s">
        <v>3477</v>
      </c>
      <c r="AC1053" t="s">
        <v>424</v>
      </c>
      <c r="AD1053" s="5">
        <v>9.9999999999999998E-17</v>
      </c>
      <c r="AE1053" t="s">
        <v>5</v>
      </c>
      <c r="AF1053">
        <v>0.99996947999999997</v>
      </c>
      <c r="AG1053" t="s">
        <v>4</v>
      </c>
      <c r="AH1053">
        <v>1.2047230000000001E-2</v>
      </c>
    </row>
    <row r="1054" spans="1:34" x14ac:dyDescent="0.25">
      <c r="A1054" t="str">
        <f t="shared" si="16"/>
        <v>feynman_II_2_42_14423</v>
      </c>
      <c r="B1054" t="s">
        <v>116</v>
      </c>
      <c r="C1054" t="s">
        <v>143</v>
      </c>
      <c r="D1054">
        <v>3600</v>
      </c>
      <c r="E1054" t="s">
        <v>144</v>
      </c>
      <c r="F1054">
        <v>1000000</v>
      </c>
      <c r="G1054" t="s">
        <v>145</v>
      </c>
      <c r="H1054">
        <v>14423</v>
      </c>
      <c r="I1054" t="s">
        <v>146</v>
      </c>
      <c r="J1054">
        <v>1E-3</v>
      </c>
      <c r="K1054" t="s">
        <v>3</v>
      </c>
      <c r="L1054">
        <v>0.98790579999999995</v>
      </c>
      <c r="M1054" t="s">
        <v>2</v>
      </c>
      <c r="N1054">
        <v>0.82418709999999995</v>
      </c>
      <c r="O1054" t="s">
        <v>6</v>
      </c>
      <c r="P1054">
        <v>43</v>
      </c>
      <c r="Q1054" t="s">
        <v>0</v>
      </c>
      <c r="R1054">
        <v>3601.3</v>
      </c>
      <c r="S1054" t="s">
        <v>141</v>
      </c>
      <c r="T1054">
        <v>8</v>
      </c>
      <c r="U1054" t="s">
        <v>142</v>
      </c>
      <c r="V1054">
        <v>173</v>
      </c>
      <c r="W1054" t="s">
        <v>140</v>
      </c>
      <c r="X1054">
        <v>432350</v>
      </c>
      <c r="Y1054" t="s">
        <v>1</v>
      </c>
      <c r="Z1054" t="s">
        <v>3211</v>
      </c>
      <c r="AA1054" t="s">
        <v>151</v>
      </c>
      <c r="AB1054" s="12" t="s">
        <v>3212</v>
      </c>
      <c r="AC1054" t="s">
        <v>424</v>
      </c>
      <c r="AD1054" s="5">
        <v>9.9999999999999998E-17</v>
      </c>
      <c r="AE1054" t="s">
        <v>5</v>
      </c>
      <c r="AF1054">
        <v>0.98850939999999998</v>
      </c>
      <c r="AG1054" t="s">
        <v>4</v>
      </c>
      <c r="AH1054">
        <v>0.80909436999999995</v>
      </c>
    </row>
    <row r="1055" spans="1:34" x14ac:dyDescent="0.25">
      <c r="A1055" t="str">
        <f t="shared" si="16"/>
        <v>feynman_I_39_1_28020</v>
      </c>
      <c r="B1055" t="s">
        <v>28</v>
      </c>
      <c r="C1055" t="s">
        <v>143</v>
      </c>
      <c r="D1055">
        <v>3600</v>
      </c>
      <c r="E1055" t="s">
        <v>144</v>
      </c>
      <c r="F1055">
        <v>1000000</v>
      </c>
      <c r="G1055" t="s">
        <v>145</v>
      </c>
      <c r="H1055">
        <v>28020</v>
      </c>
      <c r="I1055" t="s">
        <v>146</v>
      </c>
      <c r="J1055">
        <v>1E-3</v>
      </c>
      <c r="K1055" t="s">
        <v>3</v>
      </c>
      <c r="L1055">
        <v>1</v>
      </c>
      <c r="M1055" t="s">
        <v>2</v>
      </c>
      <c r="N1055">
        <v>0</v>
      </c>
      <c r="O1055" t="s">
        <v>6</v>
      </c>
      <c r="P1055">
        <v>4</v>
      </c>
      <c r="Q1055" t="s">
        <v>0</v>
      </c>
      <c r="R1055">
        <v>3</v>
      </c>
      <c r="S1055" t="s">
        <v>141</v>
      </c>
      <c r="T1055">
        <v>1</v>
      </c>
      <c r="U1055" t="s">
        <v>142</v>
      </c>
      <c r="V1055">
        <v>2</v>
      </c>
      <c r="W1055" t="s">
        <v>140</v>
      </c>
      <c r="X1055">
        <v>674</v>
      </c>
      <c r="Y1055" t="s">
        <v>1</v>
      </c>
      <c r="Z1055" t="s">
        <v>152</v>
      </c>
      <c r="AA1055" t="s">
        <v>151</v>
      </c>
      <c r="AB1055" s="12" t="s">
        <v>153</v>
      </c>
      <c r="AC1055" t="s">
        <v>424</v>
      </c>
      <c r="AD1055" s="5">
        <v>9.9999999999999998E-17</v>
      </c>
      <c r="AE1055" t="s">
        <v>5</v>
      </c>
      <c r="AF1055">
        <v>1</v>
      </c>
      <c r="AG1055" t="s">
        <v>4</v>
      </c>
      <c r="AH1055">
        <v>0</v>
      </c>
    </row>
    <row r="1056" spans="1:34" x14ac:dyDescent="0.25">
      <c r="A1056" t="str">
        <f t="shared" si="16"/>
        <v>feynman_II_34_2_28020</v>
      </c>
      <c r="B1056" t="s">
        <v>52</v>
      </c>
      <c r="C1056" t="s">
        <v>143</v>
      </c>
      <c r="D1056">
        <v>3600</v>
      </c>
      <c r="E1056" t="s">
        <v>144</v>
      </c>
      <c r="F1056">
        <v>1000000</v>
      </c>
      <c r="G1056" t="s">
        <v>145</v>
      </c>
      <c r="H1056">
        <v>28020</v>
      </c>
      <c r="I1056" t="s">
        <v>146</v>
      </c>
      <c r="J1056">
        <v>1E-3</v>
      </c>
      <c r="K1056" t="s">
        <v>3</v>
      </c>
      <c r="L1056">
        <v>1</v>
      </c>
      <c r="M1056" t="s">
        <v>2</v>
      </c>
      <c r="N1056">
        <v>0</v>
      </c>
      <c r="O1056" t="s">
        <v>6</v>
      </c>
      <c r="P1056">
        <v>5</v>
      </c>
      <c r="Q1056" t="s">
        <v>0</v>
      </c>
      <c r="R1056">
        <v>5.9</v>
      </c>
      <c r="S1056" t="s">
        <v>141</v>
      </c>
      <c r="T1056">
        <v>1</v>
      </c>
      <c r="U1056" t="s">
        <v>142</v>
      </c>
      <c r="V1056">
        <v>3</v>
      </c>
      <c r="W1056" t="s">
        <v>140</v>
      </c>
      <c r="X1056">
        <v>1274</v>
      </c>
      <c r="Y1056" t="s">
        <v>1</v>
      </c>
      <c r="Z1056" t="s">
        <v>155</v>
      </c>
      <c r="AA1056" t="s">
        <v>151</v>
      </c>
      <c r="AB1056" s="12" t="s">
        <v>156</v>
      </c>
      <c r="AC1056" t="s">
        <v>424</v>
      </c>
      <c r="AD1056" s="5">
        <v>9.9999999999999998E-17</v>
      </c>
      <c r="AE1056" t="s">
        <v>5</v>
      </c>
      <c r="AF1056">
        <v>1</v>
      </c>
      <c r="AG1056" t="s">
        <v>4</v>
      </c>
      <c r="AH1056">
        <v>0</v>
      </c>
    </row>
    <row r="1057" spans="1:34" x14ac:dyDescent="0.25">
      <c r="A1057" t="str">
        <f t="shared" si="16"/>
        <v>feynman_III_15_27_28020</v>
      </c>
      <c r="B1057" t="s">
        <v>48</v>
      </c>
      <c r="C1057" t="s">
        <v>143</v>
      </c>
      <c r="D1057">
        <v>3600</v>
      </c>
      <c r="E1057" t="s">
        <v>144</v>
      </c>
      <c r="F1057">
        <v>1000000</v>
      </c>
      <c r="G1057" t="s">
        <v>145</v>
      </c>
      <c r="H1057">
        <v>28020</v>
      </c>
      <c r="I1057" t="s">
        <v>146</v>
      </c>
      <c r="J1057">
        <v>1E-3</v>
      </c>
      <c r="K1057" t="s">
        <v>3</v>
      </c>
      <c r="L1057">
        <v>1</v>
      </c>
      <c r="M1057" t="s">
        <v>2</v>
      </c>
      <c r="N1057">
        <v>0</v>
      </c>
      <c r="O1057" t="s">
        <v>6</v>
      </c>
      <c r="P1057">
        <v>9</v>
      </c>
      <c r="Q1057" t="s">
        <v>0</v>
      </c>
      <c r="R1057">
        <v>9.5</v>
      </c>
      <c r="S1057" t="s">
        <v>141</v>
      </c>
      <c r="T1057">
        <v>1</v>
      </c>
      <c r="U1057" t="s">
        <v>142</v>
      </c>
      <c r="V1057">
        <v>3</v>
      </c>
      <c r="W1057" t="s">
        <v>140</v>
      </c>
      <c r="X1057">
        <v>1774</v>
      </c>
      <c r="Y1057" t="s">
        <v>1</v>
      </c>
      <c r="Z1057" t="s">
        <v>2353</v>
      </c>
      <c r="AA1057" t="s">
        <v>151</v>
      </c>
      <c r="AB1057" s="12" t="s">
        <v>2354</v>
      </c>
      <c r="AC1057" t="s">
        <v>424</v>
      </c>
      <c r="AD1057" s="5">
        <v>9.9999999999999998E-17</v>
      </c>
      <c r="AE1057" t="s">
        <v>5</v>
      </c>
      <c r="AF1057">
        <v>1</v>
      </c>
      <c r="AG1057" t="s">
        <v>4</v>
      </c>
      <c r="AH1057">
        <v>0</v>
      </c>
    </row>
    <row r="1058" spans="1:34" x14ac:dyDescent="0.25">
      <c r="A1058" t="str">
        <f t="shared" si="16"/>
        <v>feynman_I_39_22_28020</v>
      </c>
      <c r="B1058" t="s">
        <v>88</v>
      </c>
      <c r="C1058" t="s">
        <v>143</v>
      </c>
      <c r="D1058">
        <v>3600</v>
      </c>
      <c r="E1058" t="s">
        <v>144</v>
      </c>
      <c r="F1058">
        <v>1000000</v>
      </c>
      <c r="G1058" t="s">
        <v>145</v>
      </c>
      <c r="H1058">
        <v>28020</v>
      </c>
      <c r="I1058" t="s">
        <v>146</v>
      </c>
      <c r="J1058">
        <v>1E-3</v>
      </c>
      <c r="K1058" t="s">
        <v>3</v>
      </c>
      <c r="L1058">
        <v>1</v>
      </c>
      <c r="M1058" t="s">
        <v>2</v>
      </c>
      <c r="N1058">
        <v>0</v>
      </c>
      <c r="O1058" t="s">
        <v>6</v>
      </c>
      <c r="P1058">
        <v>7</v>
      </c>
      <c r="Q1058" t="s">
        <v>0</v>
      </c>
      <c r="R1058">
        <v>12.3</v>
      </c>
      <c r="S1058" t="s">
        <v>141</v>
      </c>
      <c r="T1058">
        <v>1</v>
      </c>
      <c r="U1058" t="s">
        <v>142</v>
      </c>
      <c r="V1058">
        <v>4</v>
      </c>
      <c r="W1058" t="s">
        <v>140</v>
      </c>
      <c r="X1058">
        <v>2582</v>
      </c>
      <c r="Y1058" t="s">
        <v>1</v>
      </c>
      <c r="Z1058" t="s">
        <v>495</v>
      </c>
      <c r="AA1058" t="s">
        <v>151</v>
      </c>
      <c r="AB1058" s="12" t="s">
        <v>413</v>
      </c>
      <c r="AC1058" t="s">
        <v>424</v>
      </c>
      <c r="AD1058" s="5">
        <v>9.9999999999999998E-17</v>
      </c>
      <c r="AE1058" t="s">
        <v>5</v>
      </c>
      <c r="AF1058">
        <v>1</v>
      </c>
      <c r="AG1058" t="s">
        <v>4</v>
      </c>
      <c r="AH1058">
        <v>0</v>
      </c>
    </row>
    <row r="1059" spans="1:34" x14ac:dyDescent="0.25">
      <c r="A1059" t="str">
        <f t="shared" si="16"/>
        <v>feynman_I_43_43_28020</v>
      </c>
      <c r="B1059" t="s">
        <v>79</v>
      </c>
      <c r="C1059" t="s">
        <v>143</v>
      </c>
      <c r="D1059">
        <v>3600</v>
      </c>
      <c r="E1059" t="s">
        <v>144</v>
      </c>
      <c r="F1059">
        <v>1000000</v>
      </c>
      <c r="G1059" t="s">
        <v>145</v>
      </c>
      <c r="H1059">
        <v>28020</v>
      </c>
      <c r="I1059" t="s">
        <v>146</v>
      </c>
      <c r="J1059">
        <v>1E-3</v>
      </c>
      <c r="K1059" t="s">
        <v>3</v>
      </c>
      <c r="L1059">
        <v>1</v>
      </c>
      <c r="M1059" t="s">
        <v>2</v>
      </c>
      <c r="N1059">
        <v>0</v>
      </c>
      <c r="O1059" t="s">
        <v>6</v>
      </c>
      <c r="P1059">
        <v>14</v>
      </c>
      <c r="Q1059" t="s">
        <v>0</v>
      </c>
      <c r="R1059">
        <v>23.3</v>
      </c>
      <c r="S1059" t="s">
        <v>141</v>
      </c>
      <c r="T1059">
        <v>1</v>
      </c>
      <c r="U1059" t="s">
        <v>142</v>
      </c>
      <c r="V1059">
        <v>5</v>
      </c>
      <c r="W1059" t="s">
        <v>140</v>
      </c>
      <c r="X1059">
        <v>4450</v>
      </c>
      <c r="Y1059" t="s">
        <v>1</v>
      </c>
      <c r="Z1059" t="s">
        <v>162</v>
      </c>
      <c r="AA1059" t="s">
        <v>151</v>
      </c>
      <c r="AB1059" s="12" t="s">
        <v>3437</v>
      </c>
      <c r="AC1059" t="s">
        <v>424</v>
      </c>
      <c r="AD1059" s="5">
        <v>9.9999999999999998E-17</v>
      </c>
      <c r="AE1059" t="s">
        <v>5</v>
      </c>
      <c r="AF1059">
        <v>1</v>
      </c>
      <c r="AG1059" t="s">
        <v>4</v>
      </c>
      <c r="AH1059">
        <v>0</v>
      </c>
    </row>
    <row r="1060" spans="1:34" x14ac:dyDescent="0.25">
      <c r="A1060" t="str">
        <f t="shared" si="16"/>
        <v>feynman_II_6_15a_14423</v>
      </c>
      <c r="B1060" t="s">
        <v>131</v>
      </c>
      <c r="C1060" t="s">
        <v>143</v>
      </c>
      <c r="D1060">
        <v>3600</v>
      </c>
      <c r="E1060" t="s">
        <v>144</v>
      </c>
      <c r="F1060">
        <v>1000000</v>
      </c>
      <c r="G1060" t="s">
        <v>145</v>
      </c>
      <c r="H1060">
        <v>14423</v>
      </c>
      <c r="I1060" t="s">
        <v>146</v>
      </c>
      <c r="J1060">
        <v>1E-3</v>
      </c>
      <c r="K1060" t="s">
        <v>3</v>
      </c>
      <c r="L1060">
        <v>0.99919369999999996</v>
      </c>
      <c r="M1060" t="s">
        <v>2</v>
      </c>
      <c r="N1060">
        <v>1.06152E-2</v>
      </c>
      <c r="O1060" t="s">
        <v>6</v>
      </c>
      <c r="P1060">
        <v>16</v>
      </c>
      <c r="Q1060" t="s">
        <v>0</v>
      </c>
      <c r="R1060">
        <v>3601.6</v>
      </c>
      <c r="S1060" t="s">
        <v>141</v>
      </c>
      <c r="T1060">
        <v>3</v>
      </c>
      <c r="U1060" t="s">
        <v>142</v>
      </c>
      <c r="V1060">
        <v>255</v>
      </c>
      <c r="W1060" t="s">
        <v>140</v>
      </c>
      <c r="X1060">
        <v>529230</v>
      </c>
      <c r="Y1060" t="s">
        <v>1</v>
      </c>
      <c r="Z1060" t="s">
        <v>3213</v>
      </c>
      <c r="AA1060" t="s">
        <v>151</v>
      </c>
      <c r="AB1060" s="12" t="s">
        <v>3214</v>
      </c>
      <c r="AC1060" t="s">
        <v>424</v>
      </c>
      <c r="AD1060" s="5">
        <v>9.9999999999999998E-17</v>
      </c>
      <c r="AE1060" t="s">
        <v>5</v>
      </c>
      <c r="AF1060">
        <v>0.99915403000000003</v>
      </c>
      <c r="AG1060" t="s">
        <v>4</v>
      </c>
      <c r="AH1060">
        <v>1.0971160000000001E-2</v>
      </c>
    </row>
    <row r="1061" spans="1:34" x14ac:dyDescent="0.25">
      <c r="A1061" t="str">
        <f t="shared" si="16"/>
        <v>feynman_II_6_15b_21962</v>
      </c>
      <c r="B1061" t="s">
        <v>104</v>
      </c>
      <c r="C1061" t="s">
        <v>143</v>
      </c>
      <c r="D1061">
        <v>3600</v>
      </c>
      <c r="E1061" t="s">
        <v>144</v>
      </c>
      <c r="F1061">
        <v>1000000</v>
      </c>
      <c r="G1061" t="s">
        <v>145</v>
      </c>
      <c r="H1061">
        <v>21962</v>
      </c>
      <c r="I1061" t="s">
        <v>146</v>
      </c>
      <c r="J1061">
        <v>1E-3</v>
      </c>
      <c r="K1061" t="s">
        <v>3</v>
      </c>
      <c r="L1061">
        <v>1</v>
      </c>
      <c r="M1061" t="s">
        <v>2</v>
      </c>
      <c r="N1061">
        <v>0</v>
      </c>
      <c r="O1061" t="s">
        <v>6</v>
      </c>
      <c r="P1061">
        <v>13</v>
      </c>
      <c r="Q1061" t="s">
        <v>0</v>
      </c>
      <c r="R1061">
        <v>1131.3</v>
      </c>
      <c r="S1061" t="s">
        <v>141</v>
      </c>
      <c r="T1061">
        <v>6</v>
      </c>
      <c r="U1061" t="s">
        <v>142</v>
      </c>
      <c r="V1061">
        <v>61</v>
      </c>
      <c r="W1061" t="s">
        <v>140</v>
      </c>
      <c r="X1061">
        <v>148246</v>
      </c>
      <c r="Y1061" t="s">
        <v>1</v>
      </c>
      <c r="Z1061" t="s">
        <v>2411</v>
      </c>
      <c r="AA1061" t="s">
        <v>151</v>
      </c>
      <c r="AB1061" s="12" t="s">
        <v>2412</v>
      </c>
      <c r="AC1061" t="s">
        <v>424</v>
      </c>
      <c r="AD1061" s="5">
        <v>9.9999999999999998E-17</v>
      </c>
      <c r="AE1061" t="s">
        <v>5</v>
      </c>
      <c r="AF1061">
        <v>1</v>
      </c>
      <c r="AG1061" t="s">
        <v>4</v>
      </c>
      <c r="AH1061">
        <v>0</v>
      </c>
    </row>
    <row r="1062" spans="1:34" x14ac:dyDescent="0.25">
      <c r="A1062" t="str">
        <f t="shared" si="16"/>
        <v>feynman_III_4_32_21962</v>
      </c>
      <c r="B1062" t="s">
        <v>87</v>
      </c>
      <c r="C1062" t="s">
        <v>143</v>
      </c>
      <c r="D1062">
        <v>3600</v>
      </c>
      <c r="E1062" t="s">
        <v>144</v>
      </c>
      <c r="F1062">
        <v>1000000</v>
      </c>
      <c r="G1062" t="s">
        <v>145</v>
      </c>
      <c r="H1062">
        <v>21962</v>
      </c>
      <c r="I1062" t="s">
        <v>146</v>
      </c>
      <c r="J1062">
        <v>1E-3</v>
      </c>
      <c r="K1062" t="s">
        <v>3</v>
      </c>
      <c r="L1062">
        <v>0.99999700000000002</v>
      </c>
      <c r="M1062" t="s">
        <v>2</v>
      </c>
      <c r="N1062">
        <v>1.6203200000000001E-2</v>
      </c>
      <c r="O1062" t="s">
        <v>6</v>
      </c>
      <c r="P1062">
        <v>12</v>
      </c>
      <c r="Q1062" t="s">
        <v>0</v>
      </c>
      <c r="R1062">
        <v>3601.8</v>
      </c>
      <c r="S1062" t="s">
        <v>141</v>
      </c>
      <c r="T1062">
        <v>3</v>
      </c>
      <c r="U1062" t="s">
        <v>142</v>
      </c>
      <c r="V1062">
        <v>455</v>
      </c>
      <c r="W1062" t="s">
        <v>140</v>
      </c>
      <c r="X1062">
        <v>556804</v>
      </c>
      <c r="Y1062" t="s">
        <v>1</v>
      </c>
      <c r="Z1062" t="s">
        <v>3215</v>
      </c>
      <c r="AA1062" t="s">
        <v>151</v>
      </c>
      <c r="AB1062" s="12" t="s">
        <v>3478</v>
      </c>
      <c r="AC1062" t="s">
        <v>424</v>
      </c>
      <c r="AD1062" s="5">
        <v>9.9999999999999998E-17</v>
      </c>
      <c r="AE1062" t="s">
        <v>5</v>
      </c>
      <c r="AF1062">
        <v>0.99999680000000002</v>
      </c>
      <c r="AG1062" t="s">
        <v>4</v>
      </c>
      <c r="AH1062">
        <v>1.618153E-2</v>
      </c>
    </row>
    <row r="1063" spans="1:34" x14ac:dyDescent="0.25">
      <c r="A1063" t="str">
        <f t="shared" si="16"/>
        <v>feynman_I_12_5_14423</v>
      </c>
      <c r="B1063" t="s">
        <v>25</v>
      </c>
      <c r="C1063" t="s">
        <v>143</v>
      </c>
      <c r="D1063">
        <v>3600</v>
      </c>
      <c r="E1063" t="s">
        <v>144</v>
      </c>
      <c r="F1063">
        <v>1000000</v>
      </c>
      <c r="G1063" t="s">
        <v>145</v>
      </c>
      <c r="H1063">
        <v>14423</v>
      </c>
      <c r="I1063" t="s">
        <v>146</v>
      </c>
      <c r="J1063">
        <v>1E-3</v>
      </c>
      <c r="K1063" t="s">
        <v>3</v>
      </c>
      <c r="L1063">
        <v>1</v>
      </c>
      <c r="M1063" t="s">
        <v>2</v>
      </c>
      <c r="N1063">
        <v>0</v>
      </c>
      <c r="O1063" t="s">
        <v>6</v>
      </c>
      <c r="P1063">
        <v>3</v>
      </c>
      <c r="Q1063" t="s">
        <v>0</v>
      </c>
      <c r="R1063">
        <v>3</v>
      </c>
      <c r="S1063" t="s">
        <v>141</v>
      </c>
      <c r="T1063">
        <v>1</v>
      </c>
      <c r="U1063" t="s">
        <v>142</v>
      </c>
      <c r="V1063">
        <v>2</v>
      </c>
      <c r="W1063" t="s">
        <v>140</v>
      </c>
      <c r="X1063">
        <v>594</v>
      </c>
      <c r="Y1063" t="s">
        <v>1</v>
      </c>
      <c r="Z1063" t="s">
        <v>2335</v>
      </c>
      <c r="AA1063" t="s">
        <v>151</v>
      </c>
      <c r="AB1063" s="12" t="s">
        <v>405</v>
      </c>
      <c r="AC1063" t="s">
        <v>424</v>
      </c>
      <c r="AD1063" s="5">
        <v>9.9999999999999998E-17</v>
      </c>
      <c r="AE1063" t="s">
        <v>5</v>
      </c>
      <c r="AF1063">
        <v>1</v>
      </c>
      <c r="AG1063" t="s">
        <v>4</v>
      </c>
      <c r="AH1063">
        <v>0</v>
      </c>
    </row>
    <row r="1064" spans="1:34" x14ac:dyDescent="0.25">
      <c r="A1064" t="str">
        <f t="shared" si="16"/>
        <v>feynman_II_34_29a_14423</v>
      </c>
      <c r="B1064" t="s">
        <v>60</v>
      </c>
      <c r="C1064" t="s">
        <v>143</v>
      </c>
      <c r="D1064">
        <v>3600</v>
      </c>
      <c r="E1064" t="s">
        <v>144</v>
      </c>
      <c r="F1064">
        <v>1000000</v>
      </c>
      <c r="G1064" t="s">
        <v>145</v>
      </c>
      <c r="H1064">
        <v>14423</v>
      </c>
      <c r="I1064" t="s">
        <v>146</v>
      </c>
      <c r="J1064">
        <v>1E-3</v>
      </c>
      <c r="K1064" t="s">
        <v>3</v>
      </c>
      <c r="L1064">
        <v>1</v>
      </c>
      <c r="M1064" t="s">
        <v>2</v>
      </c>
      <c r="N1064">
        <v>0</v>
      </c>
      <c r="O1064" t="s">
        <v>6</v>
      </c>
      <c r="P1064">
        <v>7</v>
      </c>
      <c r="Q1064" t="s">
        <v>0</v>
      </c>
      <c r="R1064">
        <v>7.7</v>
      </c>
      <c r="S1064" t="s">
        <v>141</v>
      </c>
      <c r="T1064">
        <v>1</v>
      </c>
      <c r="U1064" t="s">
        <v>142</v>
      </c>
      <c r="V1064">
        <v>3</v>
      </c>
      <c r="W1064" t="s">
        <v>140</v>
      </c>
      <c r="X1064">
        <v>1543</v>
      </c>
      <c r="Y1064" t="s">
        <v>1</v>
      </c>
      <c r="Z1064" t="s">
        <v>2342</v>
      </c>
      <c r="AA1064" t="s">
        <v>151</v>
      </c>
      <c r="AB1064" s="12" t="s">
        <v>2343</v>
      </c>
      <c r="AC1064" t="s">
        <v>424</v>
      </c>
      <c r="AD1064" s="5">
        <v>9.9999999999999998E-17</v>
      </c>
      <c r="AE1064" t="s">
        <v>5</v>
      </c>
      <c r="AF1064">
        <v>1</v>
      </c>
      <c r="AG1064" t="s">
        <v>4</v>
      </c>
      <c r="AH1064">
        <v>1E-8</v>
      </c>
    </row>
    <row r="1065" spans="1:34" x14ac:dyDescent="0.25">
      <c r="A1065" t="str">
        <f t="shared" si="16"/>
        <v>feynman_II_34_11_14423</v>
      </c>
      <c r="B1065" t="s">
        <v>84</v>
      </c>
      <c r="C1065" t="s">
        <v>143</v>
      </c>
      <c r="D1065">
        <v>3600</v>
      </c>
      <c r="E1065" t="s">
        <v>144</v>
      </c>
      <c r="F1065">
        <v>1000000</v>
      </c>
      <c r="G1065" t="s">
        <v>145</v>
      </c>
      <c r="H1065">
        <v>14423</v>
      </c>
      <c r="I1065" t="s">
        <v>146</v>
      </c>
      <c r="J1065">
        <v>1E-3</v>
      </c>
      <c r="K1065" t="s">
        <v>3</v>
      </c>
      <c r="L1065">
        <v>1</v>
      </c>
      <c r="M1065" t="s">
        <v>2</v>
      </c>
      <c r="N1065">
        <v>0</v>
      </c>
      <c r="O1065" t="s">
        <v>6</v>
      </c>
      <c r="P1065">
        <v>8</v>
      </c>
      <c r="Q1065" t="s">
        <v>0</v>
      </c>
      <c r="R1065">
        <v>12.8</v>
      </c>
      <c r="S1065" t="s">
        <v>141</v>
      </c>
      <c r="T1065">
        <v>1</v>
      </c>
      <c r="U1065" t="s">
        <v>142</v>
      </c>
      <c r="V1065">
        <v>4</v>
      </c>
      <c r="W1065" t="s">
        <v>140</v>
      </c>
      <c r="X1065">
        <v>2548</v>
      </c>
      <c r="Y1065" t="s">
        <v>1</v>
      </c>
      <c r="Z1065" t="s">
        <v>158</v>
      </c>
      <c r="AA1065" t="s">
        <v>151</v>
      </c>
      <c r="AB1065" s="12" t="s">
        <v>412</v>
      </c>
      <c r="AC1065" t="s">
        <v>424</v>
      </c>
      <c r="AD1065" s="5">
        <v>9.9999999999999998E-17</v>
      </c>
      <c r="AE1065" t="s">
        <v>5</v>
      </c>
      <c r="AF1065">
        <v>1</v>
      </c>
      <c r="AG1065" t="s">
        <v>4</v>
      </c>
      <c r="AH1065">
        <v>0</v>
      </c>
    </row>
    <row r="1066" spans="1:34" x14ac:dyDescent="0.25">
      <c r="A1066" t="str">
        <f t="shared" si="16"/>
        <v>feynman_I_34_1_14423</v>
      </c>
      <c r="B1066" t="s">
        <v>41</v>
      </c>
      <c r="C1066" t="s">
        <v>143</v>
      </c>
      <c r="D1066">
        <v>3600</v>
      </c>
      <c r="E1066" t="s">
        <v>144</v>
      </c>
      <c r="F1066">
        <v>1000000</v>
      </c>
      <c r="G1066" t="s">
        <v>145</v>
      </c>
      <c r="H1066">
        <v>14423</v>
      </c>
      <c r="I1066" t="s">
        <v>146</v>
      </c>
      <c r="J1066">
        <v>1E-3</v>
      </c>
      <c r="K1066" t="s">
        <v>3</v>
      </c>
      <c r="L1066">
        <v>1</v>
      </c>
      <c r="M1066" t="s">
        <v>2</v>
      </c>
      <c r="N1066">
        <v>0</v>
      </c>
      <c r="O1066" t="s">
        <v>6</v>
      </c>
      <c r="P1066">
        <v>12</v>
      </c>
      <c r="Q1066" t="s">
        <v>0</v>
      </c>
      <c r="R1066">
        <v>21.6</v>
      </c>
      <c r="S1066" t="s">
        <v>141</v>
      </c>
      <c r="T1066">
        <v>1</v>
      </c>
      <c r="U1066" t="s">
        <v>142</v>
      </c>
      <c r="V1066">
        <v>5</v>
      </c>
      <c r="W1066" t="s">
        <v>140</v>
      </c>
      <c r="X1066">
        <v>3837</v>
      </c>
      <c r="Y1066" t="s">
        <v>1</v>
      </c>
      <c r="Z1066" t="s">
        <v>2363</v>
      </c>
      <c r="AA1066" t="s">
        <v>151</v>
      </c>
      <c r="AB1066" s="12" t="s">
        <v>2291</v>
      </c>
      <c r="AC1066" t="s">
        <v>424</v>
      </c>
      <c r="AD1066" s="5">
        <v>9.9999999999999998E-17</v>
      </c>
      <c r="AE1066" t="s">
        <v>5</v>
      </c>
      <c r="AF1066">
        <v>1</v>
      </c>
      <c r="AG1066" t="s">
        <v>4</v>
      </c>
      <c r="AH1066">
        <v>0</v>
      </c>
    </row>
    <row r="1067" spans="1:34" x14ac:dyDescent="0.25">
      <c r="A1067" t="str">
        <f t="shared" si="16"/>
        <v>feynman_III_17_37_14423</v>
      </c>
      <c r="B1067" t="s">
        <v>66</v>
      </c>
      <c r="C1067" t="s">
        <v>143</v>
      </c>
      <c r="D1067">
        <v>3600</v>
      </c>
      <c r="E1067" t="s">
        <v>144</v>
      </c>
      <c r="F1067">
        <v>1000000</v>
      </c>
      <c r="G1067" t="s">
        <v>145</v>
      </c>
      <c r="H1067">
        <v>14423</v>
      </c>
      <c r="I1067" t="s">
        <v>146</v>
      </c>
      <c r="J1067">
        <v>1E-3</v>
      </c>
      <c r="K1067" t="s">
        <v>3</v>
      </c>
      <c r="L1067">
        <v>1</v>
      </c>
      <c r="M1067" t="s">
        <v>2</v>
      </c>
      <c r="N1067">
        <v>0</v>
      </c>
      <c r="O1067" t="s">
        <v>6</v>
      </c>
      <c r="P1067">
        <v>8</v>
      </c>
      <c r="Q1067" t="s">
        <v>0</v>
      </c>
      <c r="R1067">
        <v>22.8</v>
      </c>
      <c r="S1067" t="s">
        <v>141</v>
      </c>
      <c r="T1067">
        <v>1</v>
      </c>
      <c r="U1067" t="s">
        <v>142</v>
      </c>
      <c r="V1067">
        <v>7</v>
      </c>
      <c r="W1067" t="s">
        <v>140</v>
      </c>
      <c r="X1067">
        <v>4509</v>
      </c>
      <c r="Y1067" t="s">
        <v>1</v>
      </c>
      <c r="Z1067" t="s">
        <v>2374</v>
      </c>
      <c r="AA1067" t="s">
        <v>151</v>
      </c>
      <c r="AB1067" s="12" t="s">
        <v>2296</v>
      </c>
      <c r="AC1067" t="s">
        <v>424</v>
      </c>
      <c r="AD1067" s="5">
        <v>9.9999999999999998E-17</v>
      </c>
      <c r="AE1067" t="s">
        <v>5</v>
      </c>
      <c r="AF1067">
        <v>1</v>
      </c>
      <c r="AG1067" t="s">
        <v>4</v>
      </c>
      <c r="AH1067">
        <v>0</v>
      </c>
    </row>
    <row r="1068" spans="1:34" x14ac:dyDescent="0.25">
      <c r="A1068" t="str">
        <f t="shared" si="16"/>
        <v>strogatz_shearflow1_4426</v>
      </c>
      <c r="B1068" t="s">
        <v>12</v>
      </c>
      <c r="C1068" t="s">
        <v>143</v>
      </c>
      <c r="D1068">
        <v>3600</v>
      </c>
      <c r="E1068" t="s">
        <v>144</v>
      </c>
      <c r="F1068">
        <v>1000000</v>
      </c>
      <c r="G1068" t="s">
        <v>145</v>
      </c>
      <c r="H1068">
        <v>4426</v>
      </c>
      <c r="I1068" t="s">
        <v>146</v>
      </c>
      <c r="J1068">
        <v>1E-3</v>
      </c>
      <c r="K1068" t="s">
        <v>3</v>
      </c>
      <c r="L1068">
        <v>0.94076539999999997</v>
      </c>
      <c r="M1068" t="s">
        <v>2</v>
      </c>
      <c r="N1068">
        <v>0.1322064</v>
      </c>
      <c r="O1068" t="s">
        <v>6</v>
      </c>
      <c r="P1068">
        <v>23</v>
      </c>
      <c r="Q1068" t="s">
        <v>0</v>
      </c>
      <c r="R1068">
        <v>2205.8000000000002</v>
      </c>
      <c r="S1068" t="s">
        <v>141</v>
      </c>
      <c r="T1068">
        <v>3</v>
      </c>
      <c r="U1068" t="s">
        <v>142</v>
      </c>
      <c r="V1068">
        <v>871</v>
      </c>
      <c r="W1068" t="s">
        <v>140</v>
      </c>
      <c r="X1068">
        <v>1000284</v>
      </c>
      <c r="Y1068" t="s">
        <v>1</v>
      </c>
      <c r="Z1068" t="s">
        <v>3216</v>
      </c>
      <c r="AA1068" t="s">
        <v>151</v>
      </c>
      <c r="AB1068" s="12" t="s">
        <v>3217</v>
      </c>
      <c r="AC1068" t="s">
        <v>424</v>
      </c>
      <c r="AD1068" s="5">
        <v>9.9999999999999998E-17</v>
      </c>
      <c r="AE1068" t="s">
        <v>5</v>
      </c>
      <c r="AF1068">
        <v>0.90056546999999998</v>
      </c>
      <c r="AG1068" t="s">
        <v>4</v>
      </c>
      <c r="AH1068">
        <v>0.23291856999999999</v>
      </c>
    </row>
    <row r="1069" spans="1:34" x14ac:dyDescent="0.25">
      <c r="A1069" t="str">
        <f t="shared" si="16"/>
        <v>feynman_III_15_12_14423</v>
      </c>
      <c r="B1069" t="s">
        <v>56</v>
      </c>
      <c r="C1069" t="s">
        <v>143</v>
      </c>
      <c r="D1069">
        <v>3600</v>
      </c>
      <c r="E1069" t="s">
        <v>144</v>
      </c>
      <c r="F1069">
        <v>1000000</v>
      </c>
      <c r="G1069" t="s">
        <v>145</v>
      </c>
      <c r="H1069">
        <v>14423</v>
      </c>
      <c r="I1069" t="s">
        <v>146</v>
      </c>
      <c r="J1069">
        <v>1E-3</v>
      </c>
      <c r="K1069" t="s">
        <v>3</v>
      </c>
      <c r="L1069">
        <v>1</v>
      </c>
      <c r="M1069" t="s">
        <v>2</v>
      </c>
      <c r="N1069">
        <v>0</v>
      </c>
      <c r="O1069" t="s">
        <v>6</v>
      </c>
      <c r="P1069">
        <v>11</v>
      </c>
      <c r="Q1069" t="s">
        <v>0</v>
      </c>
      <c r="R1069">
        <v>230.1</v>
      </c>
      <c r="S1069" t="s">
        <v>141</v>
      </c>
      <c r="T1069">
        <v>4</v>
      </c>
      <c r="U1069" t="s">
        <v>142</v>
      </c>
      <c r="V1069">
        <v>41</v>
      </c>
      <c r="W1069" t="s">
        <v>140</v>
      </c>
      <c r="X1069">
        <v>41103</v>
      </c>
      <c r="Y1069" t="s">
        <v>1</v>
      </c>
      <c r="Z1069" t="s">
        <v>3218</v>
      </c>
      <c r="AA1069" t="s">
        <v>151</v>
      </c>
      <c r="AB1069" s="12" t="s">
        <v>3219</v>
      </c>
      <c r="AC1069" t="s">
        <v>424</v>
      </c>
      <c r="AD1069" s="5">
        <v>9.9999999999999998E-17</v>
      </c>
      <c r="AE1069" t="s">
        <v>5</v>
      </c>
      <c r="AF1069">
        <v>1</v>
      </c>
      <c r="AG1069" t="s">
        <v>4</v>
      </c>
      <c r="AH1069">
        <v>0</v>
      </c>
    </row>
    <row r="1070" spans="1:34" x14ac:dyDescent="0.25">
      <c r="A1070" t="str">
        <f t="shared" si="16"/>
        <v>feynman_test_18_14423</v>
      </c>
      <c r="B1070" t="s">
        <v>112</v>
      </c>
      <c r="C1070" t="s">
        <v>143</v>
      </c>
      <c r="D1070">
        <v>3600</v>
      </c>
      <c r="E1070" t="s">
        <v>144</v>
      </c>
      <c r="F1070">
        <v>1000000</v>
      </c>
      <c r="G1070" t="s">
        <v>145</v>
      </c>
      <c r="H1070">
        <v>14423</v>
      </c>
      <c r="I1070" t="s">
        <v>146</v>
      </c>
      <c r="J1070">
        <v>1E-3</v>
      </c>
      <c r="K1070" t="s">
        <v>3</v>
      </c>
      <c r="L1070">
        <v>1</v>
      </c>
      <c r="M1070" t="s">
        <v>2</v>
      </c>
      <c r="N1070">
        <v>0</v>
      </c>
      <c r="O1070" t="s">
        <v>6</v>
      </c>
      <c r="P1070">
        <v>21</v>
      </c>
      <c r="Q1070" t="s">
        <v>0</v>
      </c>
      <c r="R1070">
        <v>383.9</v>
      </c>
      <c r="S1070" t="s">
        <v>141</v>
      </c>
      <c r="T1070">
        <v>3</v>
      </c>
      <c r="U1070" t="s">
        <v>142</v>
      </c>
      <c r="V1070">
        <v>19</v>
      </c>
      <c r="W1070" t="s">
        <v>140</v>
      </c>
      <c r="X1070">
        <v>51511</v>
      </c>
      <c r="Y1070" t="s">
        <v>1</v>
      </c>
      <c r="Z1070" t="s">
        <v>2394</v>
      </c>
      <c r="AA1070" t="s">
        <v>151</v>
      </c>
      <c r="AB1070" s="12" t="s">
        <v>2395</v>
      </c>
      <c r="AC1070" t="s">
        <v>424</v>
      </c>
      <c r="AD1070" s="5">
        <v>9.9999999999999998E-17</v>
      </c>
      <c r="AE1070" t="s">
        <v>5</v>
      </c>
      <c r="AF1070">
        <v>1</v>
      </c>
      <c r="AG1070" t="s">
        <v>4</v>
      </c>
      <c r="AH1070">
        <v>2E-8</v>
      </c>
    </row>
    <row r="1071" spans="1:34" x14ac:dyDescent="0.25">
      <c r="A1071" t="str">
        <f t="shared" si="16"/>
        <v>feynman_III_8_54_28020</v>
      </c>
      <c r="B1071" t="s">
        <v>63</v>
      </c>
      <c r="C1071" t="s">
        <v>143</v>
      </c>
      <c r="D1071">
        <v>3600</v>
      </c>
      <c r="E1071" t="s">
        <v>144</v>
      </c>
      <c r="F1071">
        <v>1000000</v>
      </c>
      <c r="G1071" t="s">
        <v>145</v>
      </c>
      <c r="H1071">
        <v>28020</v>
      </c>
      <c r="I1071" t="s">
        <v>146</v>
      </c>
      <c r="J1071">
        <v>1E-3</v>
      </c>
      <c r="K1071" t="s">
        <v>3</v>
      </c>
      <c r="L1071">
        <v>0.71370739999999999</v>
      </c>
      <c r="M1071" t="s">
        <v>2</v>
      </c>
      <c r="N1071">
        <v>0.1893087</v>
      </c>
      <c r="O1071" t="s">
        <v>6</v>
      </c>
      <c r="P1071">
        <v>54</v>
      </c>
      <c r="Q1071" t="s">
        <v>0</v>
      </c>
      <c r="R1071">
        <v>3601.3</v>
      </c>
      <c r="S1071" t="s">
        <v>141</v>
      </c>
      <c r="T1071">
        <v>11</v>
      </c>
      <c r="U1071" t="s">
        <v>142</v>
      </c>
      <c r="V1071">
        <v>244</v>
      </c>
      <c r="W1071" t="s">
        <v>140</v>
      </c>
      <c r="X1071">
        <v>537636</v>
      </c>
      <c r="Y1071" t="s">
        <v>1</v>
      </c>
      <c r="Z1071" t="s">
        <v>3220</v>
      </c>
      <c r="AA1071" t="s">
        <v>151</v>
      </c>
      <c r="AB1071" s="12" t="s">
        <v>3221</v>
      </c>
      <c r="AC1071" t="s">
        <v>424</v>
      </c>
      <c r="AD1071" s="5">
        <v>9.9999999999999998E-17</v>
      </c>
      <c r="AE1071" t="s">
        <v>5</v>
      </c>
      <c r="AF1071">
        <v>0.71084320000000001</v>
      </c>
      <c r="AG1071" t="s">
        <v>4</v>
      </c>
      <c r="AH1071">
        <v>0.18947542000000001</v>
      </c>
    </row>
    <row r="1072" spans="1:34" x14ac:dyDescent="0.25">
      <c r="A1072" t="str">
        <f t="shared" si="16"/>
        <v>strogatz_predprey2_28020</v>
      </c>
      <c r="B1072" t="s">
        <v>17</v>
      </c>
      <c r="C1072" t="s">
        <v>143</v>
      </c>
      <c r="D1072">
        <v>3600</v>
      </c>
      <c r="E1072" t="s">
        <v>144</v>
      </c>
      <c r="F1072">
        <v>1000000</v>
      </c>
      <c r="G1072" t="s">
        <v>145</v>
      </c>
      <c r="H1072">
        <v>28020</v>
      </c>
      <c r="I1072" t="s">
        <v>146</v>
      </c>
      <c r="J1072">
        <v>1E-3</v>
      </c>
      <c r="K1072" t="s">
        <v>3</v>
      </c>
      <c r="L1072">
        <v>1</v>
      </c>
      <c r="M1072" t="s">
        <v>2</v>
      </c>
      <c r="N1072">
        <v>0</v>
      </c>
      <c r="O1072" t="s">
        <v>6</v>
      </c>
      <c r="P1072">
        <v>15</v>
      </c>
      <c r="Q1072" t="s">
        <v>0</v>
      </c>
      <c r="R1072">
        <v>1047.4000000000001</v>
      </c>
      <c r="S1072" t="s">
        <v>141</v>
      </c>
      <c r="T1072">
        <v>5</v>
      </c>
      <c r="U1072" t="s">
        <v>142</v>
      </c>
      <c r="V1072">
        <v>293</v>
      </c>
      <c r="W1072" t="s">
        <v>140</v>
      </c>
      <c r="X1072">
        <v>429410</v>
      </c>
      <c r="Y1072" t="s">
        <v>1</v>
      </c>
      <c r="Z1072" t="s">
        <v>2484</v>
      </c>
      <c r="AA1072" t="s">
        <v>151</v>
      </c>
      <c r="AB1072" s="12" t="s">
        <v>2321</v>
      </c>
      <c r="AC1072" t="s">
        <v>424</v>
      </c>
      <c r="AD1072" s="5">
        <v>9.9999999999999998E-17</v>
      </c>
      <c r="AE1072" t="s">
        <v>5</v>
      </c>
      <c r="AF1072">
        <v>1</v>
      </c>
      <c r="AG1072" t="s">
        <v>4</v>
      </c>
      <c r="AH1072">
        <v>0</v>
      </c>
    </row>
    <row r="1073" spans="1:34" x14ac:dyDescent="0.25">
      <c r="A1073" t="str">
        <f t="shared" si="16"/>
        <v>feynman_I_13_4_28020</v>
      </c>
      <c r="B1073" t="s">
        <v>96</v>
      </c>
      <c r="C1073" t="s">
        <v>143</v>
      </c>
      <c r="D1073">
        <v>3600</v>
      </c>
      <c r="E1073" t="s">
        <v>144</v>
      </c>
      <c r="F1073">
        <v>1000000</v>
      </c>
      <c r="G1073" t="s">
        <v>145</v>
      </c>
      <c r="H1073">
        <v>28020</v>
      </c>
      <c r="I1073" t="s">
        <v>146</v>
      </c>
      <c r="J1073">
        <v>1E-3</v>
      </c>
      <c r="K1073" t="s">
        <v>3</v>
      </c>
      <c r="L1073">
        <v>1</v>
      </c>
      <c r="M1073" t="s">
        <v>2</v>
      </c>
      <c r="N1073">
        <v>0</v>
      </c>
      <c r="O1073" t="s">
        <v>6</v>
      </c>
      <c r="P1073">
        <v>13</v>
      </c>
      <c r="Q1073" t="s">
        <v>0</v>
      </c>
      <c r="R1073">
        <v>58.2</v>
      </c>
      <c r="S1073" t="s">
        <v>141</v>
      </c>
      <c r="T1073">
        <v>1</v>
      </c>
      <c r="U1073" t="s">
        <v>142</v>
      </c>
      <c r="V1073">
        <v>7</v>
      </c>
      <c r="W1073" t="s">
        <v>140</v>
      </c>
      <c r="X1073">
        <v>8826</v>
      </c>
      <c r="Y1073" t="s">
        <v>1</v>
      </c>
      <c r="Z1073" t="s">
        <v>2392</v>
      </c>
      <c r="AA1073" t="s">
        <v>151</v>
      </c>
      <c r="AB1073" s="12" t="s">
        <v>2300</v>
      </c>
      <c r="AC1073" t="s">
        <v>424</v>
      </c>
      <c r="AD1073" s="5">
        <v>9.9999999999999998E-17</v>
      </c>
      <c r="AE1073" t="s">
        <v>5</v>
      </c>
      <c r="AF1073">
        <v>1</v>
      </c>
      <c r="AG1073" t="s">
        <v>4</v>
      </c>
      <c r="AH1073">
        <v>0</v>
      </c>
    </row>
    <row r="1074" spans="1:34" x14ac:dyDescent="0.25">
      <c r="A1074" t="str">
        <f t="shared" si="16"/>
        <v>strogatz_lv1_28020</v>
      </c>
      <c r="B1074" t="s">
        <v>18</v>
      </c>
      <c r="C1074" t="s">
        <v>143</v>
      </c>
      <c r="D1074">
        <v>3600</v>
      </c>
      <c r="E1074" t="s">
        <v>144</v>
      </c>
      <c r="F1074">
        <v>1000000</v>
      </c>
      <c r="G1074" t="s">
        <v>145</v>
      </c>
      <c r="H1074">
        <v>28020</v>
      </c>
      <c r="I1074" t="s">
        <v>146</v>
      </c>
      <c r="J1074">
        <v>1E-3</v>
      </c>
      <c r="K1074" t="s">
        <v>3</v>
      </c>
      <c r="L1074">
        <v>1</v>
      </c>
      <c r="M1074" t="s">
        <v>2</v>
      </c>
      <c r="N1074">
        <v>0</v>
      </c>
      <c r="O1074" t="s">
        <v>6</v>
      </c>
      <c r="P1074">
        <v>13</v>
      </c>
      <c r="Q1074" t="s">
        <v>0</v>
      </c>
      <c r="R1074">
        <v>8.9</v>
      </c>
      <c r="S1074" t="s">
        <v>141</v>
      </c>
      <c r="T1074">
        <v>1</v>
      </c>
      <c r="U1074" t="s">
        <v>142</v>
      </c>
      <c r="V1074">
        <v>6</v>
      </c>
      <c r="W1074" t="s">
        <v>140</v>
      </c>
      <c r="X1074">
        <v>4762</v>
      </c>
      <c r="Y1074" t="s">
        <v>1</v>
      </c>
      <c r="Z1074" t="s">
        <v>2393</v>
      </c>
      <c r="AA1074" t="s">
        <v>151</v>
      </c>
      <c r="AB1074" s="12" t="s">
        <v>2301</v>
      </c>
      <c r="AC1074" t="s">
        <v>424</v>
      </c>
      <c r="AD1074" s="5">
        <v>9.9999999999999998E-17</v>
      </c>
      <c r="AE1074" t="s">
        <v>5</v>
      </c>
      <c r="AF1074">
        <v>1</v>
      </c>
      <c r="AG1074" t="s">
        <v>4</v>
      </c>
      <c r="AH1074">
        <v>0</v>
      </c>
    </row>
    <row r="1075" spans="1:34" x14ac:dyDescent="0.25">
      <c r="A1075" t="str">
        <f t="shared" si="16"/>
        <v>feynman_II_11_20_14423</v>
      </c>
      <c r="B1075" t="s">
        <v>111</v>
      </c>
      <c r="C1075" t="s">
        <v>143</v>
      </c>
      <c r="D1075">
        <v>3600</v>
      </c>
      <c r="E1075" t="s">
        <v>144</v>
      </c>
      <c r="F1075">
        <v>1000000</v>
      </c>
      <c r="G1075" t="s">
        <v>145</v>
      </c>
      <c r="H1075">
        <v>14423</v>
      </c>
      <c r="I1075" t="s">
        <v>146</v>
      </c>
      <c r="J1075">
        <v>1E-3</v>
      </c>
      <c r="K1075" t="s">
        <v>3</v>
      </c>
      <c r="L1075">
        <v>1</v>
      </c>
      <c r="M1075" t="s">
        <v>2</v>
      </c>
      <c r="N1075">
        <v>9.9999999999999995E-8</v>
      </c>
      <c r="O1075" t="s">
        <v>6</v>
      </c>
      <c r="P1075">
        <v>13</v>
      </c>
      <c r="Q1075" t="s">
        <v>0</v>
      </c>
      <c r="R1075">
        <v>169.5</v>
      </c>
      <c r="S1075" t="s">
        <v>141</v>
      </c>
      <c r="T1075">
        <v>1</v>
      </c>
      <c r="U1075" t="s">
        <v>142</v>
      </c>
      <c r="V1075">
        <v>11</v>
      </c>
      <c r="W1075" t="s">
        <v>140</v>
      </c>
      <c r="X1075">
        <v>23662</v>
      </c>
      <c r="Y1075" t="s">
        <v>1</v>
      </c>
      <c r="Z1075" t="s">
        <v>2537</v>
      </c>
      <c r="AA1075" t="s">
        <v>151</v>
      </c>
      <c r="AB1075" s="12" t="s">
        <v>2538</v>
      </c>
      <c r="AC1075" t="s">
        <v>424</v>
      </c>
      <c r="AD1075" s="5">
        <v>9.9999999999999998E-17</v>
      </c>
      <c r="AE1075" t="s">
        <v>5</v>
      </c>
      <c r="AF1075">
        <v>1</v>
      </c>
      <c r="AG1075" t="s">
        <v>4</v>
      </c>
      <c r="AH1075">
        <v>8.9999999999999999E-8</v>
      </c>
    </row>
    <row r="1076" spans="1:34" x14ac:dyDescent="0.25">
      <c r="A1076" t="str">
        <f t="shared" si="16"/>
        <v>feynman_test_9_14423</v>
      </c>
      <c r="B1076" t="s">
        <v>125</v>
      </c>
      <c r="C1076" t="s">
        <v>143</v>
      </c>
      <c r="D1076">
        <v>3600</v>
      </c>
      <c r="E1076" t="s">
        <v>144</v>
      </c>
      <c r="F1076">
        <v>1000000</v>
      </c>
      <c r="G1076" t="s">
        <v>145</v>
      </c>
      <c r="H1076">
        <v>14423</v>
      </c>
      <c r="I1076" t="s">
        <v>146</v>
      </c>
      <c r="J1076">
        <v>1E-3</v>
      </c>
      <c r="K1076" t="s">
        <v>3</v>
      </c>
      <c r="L1076">
        <v>0.99858530000000001</v>
      </c>
      <c r="M1076" t="s">
        <v>2</v>
      </c>
      <c r="N1076">
        <v>251.29699189999999</v>
      </c>
      <c r="O1076" t="s">
        <v>6</v>
      </c>
      <c r="P1076">
        <v>109</v>
      </c>
      <c r="Q1076" t="s">
        <v>0</v>
      </c>
      <c r="R1076">
        <v>3603.7</v>
      </c>
      <c r="S1076" t="s">
        <v>141</v>
      </c>
      <c r="T1076">
        <v>2</v>
      </c>
      <c r="U1076" t="s">
        <v>142</v>
      </c>
      <c r="V1076">
        <v>32</v>
      </c>
      <c r="W1076" t="s">
        <v>140</v>
      </c>
      <c r="X1076">
        <v>275045</v>
      </c>
      <c r="Y1076" t="s">
        <v>1</v>
      </c>
      <c r="Z1076" t="s">
        <v>3222</v>
      </c>
      <c r="AA1076" t="s">
        <v>151</v>
      </c>
      <c r="AB1076" s="12" t="s">
        <v>3223</v>
      </c>
      <c r="AC1076" t="s">
        <v>424</v>
      </c>
      <c r="AD1076" s="5">
        <v>9.9999999999999998E-17</v>
      </c>
      <c r="AE1076" t="s">
        <v>5</v>
      </c>
      <c r="AF1076">
        <v>0.99862519000000005</v>
      </c>
      <c r="AG1076" t="s">
        <v>4</v>
      </c>
      <c r="AH1076">
        <v>268.14277335999998</v>
      </c>
    </row>
    <row r="1077" spans="1:34" x14ac:dyDescent="0.25">
      <c r="A1077" t="str">
        <f t="shared" si="16"/>
        <v>feynman_I_12_1_28020</v>
      </c>
      <c r="B1077" t="s">
        <v>26</v>
      </c>
      <c r="C1077" t="s">
        <v>143</v>
      </c>
      <c r="D1077">
        <v>3600</v>
      </c>
      <c r="E1077" t="s">
        <v>144</v>
      </c>
      <c r="F1077">
        <v>1000000</v>
      </c>
      <c r="G1077" t="s">
        <v>145</v>
      </c>
      <c r="H1077">
        <v>28020</v>
      </c>
      <c r="I1077" t="s">
        <v>146</v>
      </c>
      <c r="J1077">
        <v>1E-3</v>
      </c>
      <c r="K1077" t="s">
        <v>3</v>
      </c>
      <c r="L1077">
        <v>1</v>
      </c>
      <c r="M1077" t="s">
        <v>2</v>
      </c>
      <c r="N1077">
        <v>0</v>
      </c>
      <c r="O1077" t="s">
        <v>6</v>
      </c>
      <c r="P1077">
        <v>3</v>
      </c>
      <c r="Q1077" t="s">
        <v>0</v>
      </c>
      <c r="R1077">
        <v>2.2999999999999998</v>
      </c>
      <c r="S1077" t="s">
        <v>141</v>
      </c>
      <c r="T1077">
        <v>1</v>
      </c>
      <c r="U1077" t="s">
        <v>142</v>
      </c>
      <c r="V1077">
        <v>2</v>
      </c>
      <c r="W1077" t="s">
        <v>140</v>
      </c>
      <c r="X1077">
        <v>519</v>
      </c>
      <c r="Y1077" t="s">
        <v>1</v>
      </c>
      <c r="Z1077" t="s">
        <v>2335</v>
      </c>
      <c r="AA1077" t="s">
        <v>151</v>
      </c>
      <c r="AB1077" s="12" t="s">
        <v>405</v>
      </c>
      <c r="AC1077" t="s">
        <v>424</v>
      </c>
      <c r="AD1077" s="5">
        <v>9.9999999999999998E-17</v>
      </c>
      <c r="AE1077" t="s">
        <v>5</v>
      </c>
      <c r="AF1077">
        <v>1</v>
      </c>
      <c r="AG1077" t="s">
        <v>4</v>
      </c>
      <c r="AH1077">
        <v>0</v>
      </c>
    </row>
    <row r="1078" spans="1:34" x14ac:dyDescent="0.25">
      <c r="A1078" t="str">
        <f t="shared" si="16"/>
        <v>feynman_II_3_24_28020</v>
      </c>
      <c r="B1078" t="s">
        <v>35</v>
      </c>
      <c r="C1078" t="s">
        <v>143</v>
      </c>
      <c r="D1078">
        <v>3600</v>
      </c>
      <c r="E1078" t="s">
        <v>144</v>
      </c>
      <c r="F1078">
        <v>1000000</v>
      </c>
      <c r="G1078" t="s">
        <v>145</v>
      </c>
      <c r="H1078">
        <v>28020</v>
      </c>
      <c r="I1078" t="s">
        <v>146</v>
      </c>
      <c r="J1078">
        <v>1E-3</v>
      </c>
      <c r="K1078" t="s">
        <v>3</v>
      </c>
      <c r="L1078">
        <v>1</v>
      </c>
      <c r="M1078" t="s">
        <v>2</v>
      </c>
      <c r="N1078">
        <v>0</v>
      </c>
      <c r="O1078" t="s">
        <v>6</v>
      </c>
      <c r="P1078">
        <v>6</v>
      </c>
      <c r="Q1078" t="s">
        <v>0</v>
      </c>
      <c r="R1078">
        <v>8.1</v>
      </c>
      <c r="S1078" t="s">
        <v>141</v>
      </c>
      <c r="T1078">
        <v>1</v>
      </c>
      <c r="U1078" t="s">
        <v>142</v>
      </c>
      <c r="V1078">
        <v>3</v>
      </c>
      <c r="W1078" t="s">
        <v>140</v>
      </c>
      <c r="X1078">
        <v>1659</v>
      </c>
      <c r="Y1078" t="s">
        <v>1</v>
      </c>
      <c r="Z1078" t="s">
        <v>2344</v>
      </c>
      <c r="AA1078" t="s">
        <v>151</v>
      </c>
      <c r="AB1078" s="12" t="s">
        <v>2345</v>
      </c>
      <c r="AC1078" t="s">
        <v>424</v>
      </c>
      <c r="AD1078" s="5">
        <v>9.9999999999999998E-17</v>
      </c>
      <c r="AE1078" t="s">
        <v>5</v>
      </c>
      <c r="AF1078">
        <v>1</v>
      </c>
      <c r="AG1078" t="s">
        <v>4</v>
      </c>
      <c r="AH1078">
        <v>0</v>
      </c>
    </row>
    <row r="1079" spans="1:34" x14ac:dyDescent="0.25">
      <c r="A1079" t="str">
        <f t="shared" si="16"/>
        <v>feynman_II_38_3_28020</v>
      </c>
      <c r="B1079" t="s">
        <v>90</v>
      </c>
      <c r="C1079" t="s">
        <v>143</v>
      </c>
      <c r="D1079">
        <v>3600</v>
      </c>
      <c r="E1079" t="s">
        <v>144</v>
      </c>
      <c r="F1079">
        <v>1000000</v>
      </c>
      <c r="G1079" t="s">
        <v>145</v>
      </c>
      <c r="H1079">
        <v>28020</v>
      </c>
      <c r="I1079" t="s">
        <v>146</v>
      </c>
      <c r="J1079">
        <v>1E-3</v>
      </c>
      <c r="K1079" t="s">
        <v>3</v>
      </c>
      <c r="L1079">
        <v>1</v>
      </c>
      <c r="M1079" t="s">
        <v>2</v>
      </c>
      <c r="N1079">
        <v>0</v>
      </c>
      <c r="O1079" t="s">
        <v>6</v>
      </c>
      <c r="P1079">
        <v>7</v>
      </c>
      <c r="Q1079" t="s">
        <v>0</v>
      </c>
      <c r="R1079">
        <v>12.2</v>
      </c>
      <c r="S1079" t="s">
        <v>141</v>
      </c>
      <c r="T1079">
        <v>1</v>
      </c>
      <c r="U1079" t="s">
        <v>142</v>
      </c>
      <c r="V1079">
        <v>4</v>
      </c>
      <c r="W1079" t="s">
        <v>140</v>
      </c>
      <c r="X1079">
        <v>2582</v>
      </c>
      <c r="Y1079" t="s">
        <v>1</v>
      </c>
      <c r="Z1079" t="s">
        <v>495</v>
      </c>
      <c r="AA1079" t="s">
        <v>151</v>
      </c>
      <c r="AB1079" s="12" t="s">
        <v>413</v>
      </c>
      <c r="AC1079" t="s">
        <v>424</v>
      </c>
      <c r="AD1079" s="5">
        <v>9.9999999999999998E-17</v>
      </c>
      <c r="AE1079" t="s">
        <v>5</v>
      </c>
      <c r="AF1079">
        <v>1</v>
      </c>
      <c r="AG1079" t="s">
        <v>4</v>
      </c>
      <c r="AH1079">
        <v>0</v>
      </c>
    </row>
    <row r="1080" spans="1:34" x14ac:dyDescent="0.25">
      <c r="A1080" t="str">
        <f t="shared" si="16"/>
        <v>feynman_III_15_14_28020</v>
      </c>
      <c r="B1080" t="s">
        <v>73</v>
      </c>
      <c r="C1080" t="s">
        <v>143</v>
      </c>
      <c r="D1080">
        <v>3600</v>
      </c>
      <c r="E1080" t="s">
        <v>144</v>
      </c>
      <c r="F1080">
        <v>1000000</v>
      </c>
      <c r="G1080" t="s">
        <v>145</v>
      </c>
      <c r="H1080">
        <v>28020</v>
      </c>
      <c r="I1080" t="s">
        <v>146</v>
      </c>
      <c r="J1080">
        <v>1E-3</v>
      </c>
      <c r="K1080" t="s">
        <v>3</v>
      </c>
      <c r="L1080">
        <v>1</v>
      </c>
      <c r="M1080" t="s">
        <v>2</v>
      </c>
      <c r="N1080">
        <v>0</v>
      </c>
      <c r="O1080" t="s">
        <v>6</v>
      </c>
      <c r="P1080">
        <v>11</v>
      </c>
      <c r="Q1080" t="s">
        <v>0</v>
      </c>
      <c r="R1080">
        <v>181.1</v>
      </c>
      <c r="S1080" t="s">
        <v>141</v>
      </c>
      <c r="T1080">
        <v>4</v>
      </c>
      <c r="U1080" t="s">
        <v>142</v>
      </c>
      <c r="V1080">
        <v>30</v>
      </c>
      <c r="W1080" t="s">
        <v>140</v>
      </c>
      <c r="X1080">
        <v>33508</v>
      </c>
      <c r="Y1080" t="s">
        <v>1</v>
      </c>
      <c r="Z1080" t="s">
        <v>2361</v>
      </c>
      <c r="AA1080" t="s">
        <v>151</v>
      </c>
      <c r="AB1080" s="12" t="s">
        <v>2362</v>
      </c>
      <c r="AC1080" t="s">
        <v>424</v>
      </c>
      <c r="AD1080" s="5">
        <v>9.9999999999999998E-17</v>
      </c>
      <c r="AE1080" t="s">
        <v>5</v>
      </c>
      <c r="AF1080">
        <v>1</v>
      </c>
      <c r="AG1080" t="s">
        <v>4</v>
      </c>
      <c r="AH1080">
        <v>0</v>
      </c>
    </row>
    <row r="1081" spans="1:34" x14ac:dyDescent="0.25">
      <c r="A1081" t="str">
        <f t="shared" si="16"/>
        <v>feynman_I_12_11_28020</v>
      </c>
      <c r="B1081" t="s">
        <v>119</v>
      </c>
      <c r="C1081" t="s">
        <v>143</v>
      </c>
      <c r="D1081">
        <v>3600</v>
      </c>
      <c r="E1081" t="s">
        <v>144</v>
      </c>
      <c r="F1081">
        <v>1000000</v>
      </c>
      <c r="G1081" t="s">
        <v>145</v>
      </c>
      <c r="H1081">
        <v>28020</v>
      </c>
      <c r="I1081" t="s">
        <v>146</v>
      </c>
      <c r="J1081">
        <v>1E-3</v>
      </c>
      <c r="K1081" t="s">
        <v>3</v>
      </c>
      <c r="L1081">
        <v>1</v>
      </c>
      <c r="M1081" t="s">
        <v>2</v>
      </c>
      <c r="N1081">
        <v>0</v>
      </c>
      <c r="O1081" t="s">
        <v>6</v>
      </c>
      <c r="P1081">
        <v>9</v>
      </c>
      <c r="Q1081" t="s">
        <v>0</v>
      </c>
      <c r="R1081">
        <v>38.799999999999997</v>
      </c>
      <c r="S1081" t="s">
        <v>141</v>
      </c>
      <c r="T1081">
        <v>1</v>
      </c>
      <c r="U1081" t="s">
        <v>142</v>
      </c>
      <c r="V1081">
        <v>7</v>
      </c>
      <c r="W1081" t="s">
        <v>140</v>
      </c>
      <c r="X1081">
        <v>7326</v>
      </c>
      <c r="Y1081" t="s">
        <v>1</v>
      </c>
      <c r="Z1081" t="s">
        <v>2373</v>
      </c>
      <c r="AA1081" t="s">
        <v>151</v>
      </c>
      <c r="AB1081" s="12" t="s">
        <v>2295</v>
      </c>
      <c r="AC1081" t="s">
        <v>424</v>
      </c>
      <c r="AD1081" s="5">
        <v>9.9999999999999998E-17</v>
      </c>
      <c r="AE1081" t="s">
        <v>5</v>
      </c>
      <c r="AF1081">
        <v>1</v>
      </c>
      <c r="AG1081" t="s">
        <v>4</v>
      </c>
      <c r="AH1081">
        <v>0</v>
      </c>
    </row>
    <row r="1082" spans="1:34" x14ac:dyDescent="0.25">
      <c r="A1082" t="str">
        <f t="shared" si="16"/>
        <v>feynman_I_24_6_28020</v>
      </c>
      <c r="B1082" t="s">
        <v>95</v>
      </c>
      <c r="C1082" t="s">
        <v>143</v>
      </c>
      <c r="D1082">
        <v>3600</v>
      </c>
      <c r="E1082" t="s">
        <v>144</v>
      </c>
      <c r="F1082">
        <v>1000000</v>
      </c>
      <c r="G1082" t="s">
        <v>145</v>
      </c>
      <c r="H1082">
        <v>28020</v>
      </c>
      <c r="I1082" t="s">
        <v>146</v>
      </c>
      <c r="J1082">
        <v>1E-3</v>
      </c>
      <c r="K1082" t="s">
        <v>3</v>
      </c>
      <c r="L1082">
        <v>1</v>
      </c>
      <c r="M1082" t="s">
        <v>2</v>
      </c>
      <c r="N1082">
        <v>0</v>
      </c>
      <c r="O1082" t="s">
        <v>6</v>
      </c>
      <c r="P1082">
        <v>13</v>
      </c>
      <c r="Q1082" t="s">
        <v>0</v>
      </c>
      <c r="R1082">
        <v>62.2</v>
      </c>
      <c r="S1082" t="s">
        <v>141</v>
      </c>
      <c r="T1082">
        <v>1</v>
      </c>
      <c r="U1082" t="s">
        <v>142</v>
      </c>
      <c r="V1082">
        <v>8</v>
      </c>
      <c r="W1082" t="s">
        <v>140</v>
      </c>
      <c r="X1082">
        <v>10311</v>
      </c>
      <c r="Y1082" t="s">
        <v>1</v>
      </c>
      <c r="Z1082" t="s">
        <v>2512</v>
      </c>
      <c r="AA1082" t="s">
        <v>151</v>
      </c>
      <c r="AB1082" s="12" t="s">
        <v>2312</v>
      </c>
      <c r="AC1082" t="s">
        <v>424</v>
      </c>
      <c r="AD1082" s="5">
        <v>9.9999999999999998E-17</v>
      </c>
      <c r="AE1082" t="s">
        <v>5</v>
      </c>
      <c r="AF1082">
        <v>1</v>
      </c>
      <c r="AG1082" t="s">
        <v>4</v>
      </c>
      <c r="AH1082">
        <v>0</v>
      </c>
    </row>
    <row r="1083" spans="1:34" x14ac:dyDescent="0.25">
      <c r="A1083" t="str">
        <f t="shared" si="16"/>
        <v>feynman_II_13_23_21962</v>
      </c>
      <c r="B1083" t="s">
        <v>47</v>
      </c>
      <c r="C1083" t="s">
        <v>143</v>
      </c>
      <c r="D1083">
        <v>3600</v>
      </c>
      <c r="E1083" t="s">
        <v>144</v>
      </c>
      <c r="F1083">
        <v>1000000</v>
      </c>
      <c r="G1083" t="s">
        <v>145</v>
      </c>
      <c r="H1083">
        <v>21962</v>
      </c>
      <c r="I1083" t="s">
        <v>146</v>
      </c>
      <c r="J1083">
        <v>1E-3</v>
      </c>
      <c r="K1083" t="s">
        <v>3</v>
      </c>
      <c r="L1083">
        <v>0.99996960000000001</v>
      </c>
      <c r="M1083" t="s">
        <v>2</v>
      </c>
      <c r="N1083">
        <v>6.6999E-3</v>
      </c>
      <c r="O1083" t="s">
        <v>6</v>
      </c>
      <c r="P1083">
        <v>15</v>
      </c>
      <c r="Q1083" t="s">
        <v>0</v>
      </c>
      <c r="R1083">
        <v>3600.2</v>
      </c>
      <c r="S1083" t="s">
        <v>141</v>
      </c>
      <c r="T1083">
        <v>4</v>
      </c>
      <c r="U1083" t="s">
        <v>142</v>
      </c>
      <c r="V1083">
        <v>462</v>
      </c>
      <c r="W1083" t="s">
        <v>140</v>
      </c>
      <c r="X1083">
        <v>564439</v>
      </c>
      <c r="Y1083" t="s">
        <v>1</v>
      </c>
      <c r="Z1083" t="s">
        <v>3224</v>
      </c>
      <c r="AA1083" t="s">
        <v>151</v>
      </c>
      <c r="AB1083" s="12" t="s">
        <v>3225</v>
      </c>
      <c r="AC1083" t="s">
        <v>424</v>
      </c>
      <c r="AD1083" s="5">
        <v>9.9999999999999998E-17</v>
      </c>
      <c r="AE1083" t="s">
        <v>5</v>
      </c>
      <c r="AF1083">
        <v>0.99996967999999997</v>
      </c>
      <c r="AG1083" t="s">
        <v>4</v>
      </c>
      <c r="AH1083">
        <v>6.6916500000000004E-3</v>
      </c>
    </row>
    <row r="1084" spans="1:34" x14ac:dyDescent="0.25">
      <c r="A1084" t="str">
        <f t="shared" si="16"/>
        <v>feynman_test_7_21962</v>
      </c>
      <c r="B1084" t="s">
        <v>107</v>
      </c>
      <c r="C1084" t="s">
        <v>143</v>
      </c>
      <c r="D1084">
        <v>3600</v>
      </c>
      <c r="E1084" t="s">
        <v>144</v>
      </c>
      <c r="F1084">
        <v>1000000</v>
      </c>
      <c r="G1084" t="s">
        <v>145</v>
      </c>
      <c r="H1084">
        <v>21962</v>
      </c>
      <c r="I1084" t="s">
        <v>146</v>
      </c>
      <c r="J1084">
        <v>1E-3</v>
      </c>
      <c r="K1084" t="s">
        <v>3</v>
      </c>
      <c r="L1084">
        <v>0.99959469999999995</v>
      </c>
      <c r="M1084" t="s">
        <v>2</v>
      </c>
      <c r="N1084">
        <v>2.48746E-2</v>
      </c>
      <c r="O1084" t="s">
        <v>6</v>
      </c>
      <c r="P1084">
        <v>18</v>
      </c>
      <c r="Q1084" t="s">
        <v>0</v>
      </c>
      <c r="R1084">
        <v>3600.4</v>
      </c>
      <c r="S1084" t="s">
        <v>141</v>
      </c>
      <c r="T1084">
        <v>8</v>
      </c>
      <c r="U1084" t="s">
        <v>142</v>
      </c>
      <c r="V1084">
        <v>438</v>
      </c>
      <c r="W1084" t="s">
        <v>140</v>
      </c>
      <c r="X1084">
        <v>582888</v>
      </c>
      <c r="Y1084" t="s">
        <v>1</v>
      </c>
      <c r="Z1084" t="s">
        <v>3226</v>
      </c>
      <c r="AA1084" t="s">
        <v>151</v>
      </c>
      <c r="AB1084" s="12" t="s">
        <v>3227</v>
      </c>
      <c r="AC1084" t="s">
        <v>424</v>
      </c>
      <c r="AD1084" s="5">
        <v>9.9999999999999998E-17</v>
      </c>
      <c r="AE1084" t="s">
        <v>5</v>
      </c>
      <c r="AF1084">
        <v>0.99959180999999997</v>
      </c>
      <c r="AG1084" t="s">
        <v>4</v>
      </c>
      <c r="AH1084">
        <v>2.4816169999999999E-2</v>
      </c>
    </row>
    <row r="1085" spans="1:34" x14ac:dyDescent="0.25">
      <c r="A1085" t="str">
        <f t="shared" si="16"/>
        <v>feynman_I_18_4_21962</v>
      </c>
      <c r="B1085" t="s">
        <v>74</v>
      </c>
      <c r="C1085" t="s">
        <v>143</v>
      </c>
      <c r="D1085">
        <v>3600</v>
      </c>
      <c r="E1085" t="s">
        <v>144</v>
      </c>
      <c r="F1085">
        <v>1000000</v>
      </c>
      <c r="G1085" t="s">
        <v>145</v>
      </c>
      <c r="H1085">
        <v>21962</v>
      </c>
      <c r="I1085" t="s">
        <v>146</v>
      </c>
      <c r="J1085">
        <v>1E-3</v>
      </c>
      <c r="K1085" t="s">
        <v>3</v>
      </c>
      <c r="L1085">
        <v>0.99825149999999996</v>
      </c>
      <c r="M1085" t="s">
        <v>2</v>
      </c>
      <c r="N1085">
        <v>3.54825E-2</v>
      </c>
      <c r="O1085" t="s">
        <v>6</v>
      </c>
      <c r="P1085">
        <v>27</v>
      </c>
      <c r="Q1085" t="s">
        <v>0</v>
      </c>
      <c r="R1085">
        <v>3601</v>
      </c>
      <c r="S1085" t="s">
        <v>141</v>
      </c>
      <c r="T1085">
        <v>13</v>
      </c>
      <c r="U1085" t="s">
        <v>142</v>
      </c>
      <c r="V1085">
        <v>252</v>
      </c>
      <c r="W1085" t="s">
        <v>140</v>
      </c>
      <c r="X1085">
        <v>433610</v>
      </c>
      <c r="Y1085" t="s">
        <v>1</v>
      </c>
      <c r="Z1085" t="s">
        <v>3228</v>
      </c>
      <c r="AA1085" t="s">
        <v>151</v>
      </c>
      <c r="AB1085" s="12" t="s">
        <v>3229</v>
      </c>
      <c r="AC1085" t="s">
        <v>424</v>
      </c>
      <c r="AD1085" s="5">
        <v>9.9999999999999998E-17</v>
      </c>
      <c r="AE1085" t="s">
        <v>5</v>
      </c>
      <c r="AF1085">
        <v>0.99825043999999996</v>
      </c>
      <c r="AG1085" t="s">
        <v>4</v>
      </c>
      <c r="AH1085">
        <v>3.570868E-2</v>
      </c>
    </row>
    <row r="1086" spans="1:34" x14ac:dyDescent="0.25">
      <c r="A1086" t="str">
        <f t="shared" si="16"/>
        <v>strogatz_barmag1_28020</v>
      </c>
      <c r="B1086" t="s">
        <v>10</v>
      </c>
      <c r="C1086" t="s">
        <v>143</v>
      </c>
      <c r="D1086">
        <v>3600</v>
      </c>
      <c r="E1086" t="s">
        <v>144</v>
      </c>
      <c r="F1086">
        <v>1000000</v>
      </c>
      <c r="G1086" t="s">
        <v>145</v>
      </c>
      <c r="H1086">
        <v>28020</v>
      </c>
      <c r="I1086" t="s">
        <v>146</v>
      </c>
      <c r="J1086">
        <v>1E-3</v>
      </c>
      <c r="K1086" t="s">
        <v>3</v>
      </c>
      <c r="L1086">
        <v>0.97675599999999996</v>
      </c>
      <c r="M1086" t="s">
        <v>2</v>
      </c>
      <c r="N1086">
        <v>3.4634499999999999E-2</v>
      </c>
      <c r="O1086" t="s">
        <v>6</v>
      </c>
      <c r="P1086">
        <v>20</v>
      </c>
      <c r="Q1086" t="s">
        <v>0</v>
      </c>
      <c r="R1086">
        <v>1989.9</v>
      </c>
      <c r="S1086" t="s">
        <v>141</v>
      </c>
      <c r="T1086">
        <v>13</v>
      </c>
      <c r="U1086" t="s">
        <v>142</v>
      </c>
      <c r="V1086">
        <v>1031</v>
      </c>
      <c r="W1086" t="s">
        <v>140</v>
      </c>
      <c r="X1086">
        <v>1000280</v>
      </c>
      <c r="Y1086" t="s">
        <v>1</v>
      </c>
      <c r="Z1086" t="s">
        <v>3230</v>
      </c>
      <c r="AA1086" t="s">
        <v>151</v>
      </c>
      <c r="AB1086" s="12" t="s">
        <v>3231</v>
      </c>
      <c r="AC1086" t="s">
        <v>424</v>
      </c>
      <c r="AD1086" s="5">
        <v>9.9999999999999998E-17</v>
      </c>
      <c r="AE1086" t="s">
        <v>5</v>
      </c>
      <c r="AF1086">
        <v>0.97173938000000004</v>
      </c>
      <c r="AG1086" t="s">
        <v>4</v>
      </c>
      <c r="AH1086">
        <v>3.6552010000000003E-2</v>
      </c>
    </row>
    <row r="1087" spans="1:34" x14ac:dyDescent="0.25">
      <c r="A1087" t="str">
        <f t="shared" si="16"/>
        <v>feynman_II_21_32_28020</v>
      </c>
      <c r="B1087" t="s">
        <v>123</v>
      </c>
      <c r="C1087" t="s">
        <v>143</v>
      </c>
      <c r="D1087">
        <v>3600</v>
      </c>
      <c r="E1087" t="s">
        <v>144</v>
      </c>
      <c r="F1087">
        <v>1000000</v>
      </c>
      <c r="G1087" t="s">
        <v>145</v>
      </c>
      <c r="H1087">
        <v>28020</v>
      </c>
      <c r="I1087" t="s">
        <v>146</v>
      </c>
      <c r="J1087">
        <v>1E-3</v>
      </c>
      <c r="K1087" t="s">
        <v>3</v>
      </c>
      <c r="L1087">
        <v>1</v>
      </c>
      <c r="M1087" t="s">
        <v>2</v>
      </c>
      <c r="N1087">
        <v>0</v>
      </c>
      <c r="O1087" t="s">
        <v>6</v>
      </c>
      <c r="P1087">
        <v>17</v>
      </c>
      <c r="Q1087" t="s">
        <v>0</v>
      </c>
      <c r="R1087">
        <v>74.2</v>
      </c>
      <c r="S1087" t="s">
        <v>141</v>
      </c>
      <c r="T1087">
        <v>3</v>
      </c>
      <c r="U1087" t="s">
        <v>142</v>
      </c>
      <c r="V1087">
        <v>9</v>
      </c>
      <c r="W1087" t="s">
        <v>140</v>
      </c>
      <c r="X1087">
        <v>12916</v>
      </c>
      <c r="Y1087" t="s">
        <v>1</v>
      </c>
      <c r="Z1087" t="s">
        <v>2713</v>
      </c>
      <c r="AA1087" t="s">
        <v>151</v>
      </c>
      <c r="AB1087" s="12" t="s">
        <v>3455</v>
      </c>
      <c r="AC1087" t="s">
        <v>424</v>
      </c>
      <c r="AD1087" s="5">
        <v>9.9999999999999998E-17</v>
      </c>
      <c r="AE1087" t="s">
        <v>5</v>
      </c>
      <c r="AF1087">
        <v>1</v>
      </c>
      <c r="AG1087" t="s">
        <v>4</v>
      </c>
      <c r="AH1087">
        <v>0</v>
      </c>
    </row>
    <row r="1088" spans="1:34" x14ac:dyDescent="0.25">
      <c r="A1088" t="str">
        <f t="shared" si="16"/>
        <v>feynman_II_35_21_14423</v>
      </c>
      <c r="B1088" t="s">
        <v>110</v>
      </c>
      <c r="C1088" t="s">
        <v>143</v>
      </c>
      <c r="D1088">
        <v>3600</v>
      </c>
      <c r="E1088" t="s">
        <v>144</v>
      </c>
      <c r="F1088">
        <v>1000000</v>
      </c>
      <c r="G1088" t="s">
        <v>145</v>
      </c>
      <c r="H1088">
        <v>14423</v>
      </c>
      <c r="I1088" t="s">
        <v>146</v>
      </c>
      <c r="J1088">
        <v>1E-3</v>
      </c>
      <c r="K1088" t="s">
        <v>3</v>
      </c>
      <c r="L1088">
        <v>0.99918569999999995</v>
      </c>
      <c r="M1088" t="s">
        <v>2</v>
      </c>
      <c r="N1088">
        <v>0.14382</v>
      </c>
      <c r="O1088" t="s">
        <v>6</v>
      </c>
      <c r="P1088">
        <v>33</v>
      </c>
      <c r="Q1088" t="s">
        <v>0</v>
      </c>
      <c r="R1088">
        <v>3600.9</v>
      </c>
      <c r="S1088" t="s">
        <v>141</v>
      </c>
      <c r="T1088">
        <v>8</v>
      </c>
      <c r="U1088" t="s">
        <v>142</v>
      </c>
      <c r="V1088">
        <v>163</v>
      </c>
      <c r="W1088" t="s">
        <v>140</v>
      </c>
      <c r="X1088">
        <v>471509</v>
      </c>
      <c r="Y1088" t="s">
        <v>1</v>
      </c>
      <c r="Z1088" t="s">
        <v>3232</v>
      </c>
      <c r="AA1088" t="s">
        <v>151</v>
      </c>
      <c r="AB1088" s="12" t="s">
        <v>3233</v>
      </c>
      <c r="AC1088" t="s">
        <v>424</v>
      </c>
      <c r="AD1088" s="5">
        <v>9.9999999999999998E-17</v>
      </c>
      <c r="AE1088" t="s">
        <v>5</v>
      </c>
      <c r="AF1088">
        <v>0.99918552999999999</v>
      </c>
      <c r="AG1088" t="s">
        <v>4</v>
      </c>
      <c r="AH1088">
        <v>0.14365159</v>
      </c>
    </row>
    <row r="1089" spans="1:34" x14ac:dyDescent="0.25">
      <c r="A1089" t="str">
        <f t="shared" si="16"/>
        <v>feynman_III_9_52_21962</v>
      </c>
      <c r="B1089" t="s">
        <v>130</v>
      </c>
      <c r="C1089" t="s">
        <v>143</v>
      </c>
      <c r="D1089">
        <v>3600</v>
      </c>
      <c r="E1089" t="s">
        <v>144</v>
      </c>
      <c r="F1089">
        <v>1000000</v>
      </c>
      <c r="G1089" t="s">
        <v>145</v>
      </c>
      <c r="H1089">
        <v>21962</v>
      </c>
      <c r="I1089" t="s">
        <v>146</v>
      </c>
      <c r="J1089">
        <v>1E-3</v>
      </c>
      <c r="K1089" t="s">
        <v>3</v>
      </c>
      <c r="L1089">
        <v>0.92032290000000005</v>
      </c>
      <c r="M1089" t="s">
        <v>2</v>
      </c>
      <c r="N1089">
        <v>4.0516284000000002</v>
      </c>
      <c r="O1089" t="s">
        <v>6</v>
      </c>
      <c r="P1089">
        <v>64</v>
      </c>
      <c r="Q1089" t="s">
        <v>0</v>
      </c>
      <c r="R1089">
        <v>3601.6</v>
      </c>
      <c r="S1089" t="s">
        <v>141</v>
      </c>
      <c r="T1089">
        <v>12</v>
      </c>
      <c r="U1089" t="s">
        <v>142</v>
      </c>
      <c r="V1089">
        <v>150</v>
      </c>
      <c r="W1089" t="s">
        <v>140</v>
      </c>
      <c r="X1089">
        <v>469093</v>
      </c>
      <c r="Y1089" t="s">
        <v>1</v>
      </c>
      <c r="Z1089" t="s">
        <v>3234</v>
      </c>
      <c r="AA1089" t="s">
        <v>151</v>
      </c>
      <c r="AB1089" s="12" t="s">
        <v>3235</v>
      </c>
      <c r="AC1089" t="s">
        <v>424</v>
      </c>
      <c r="AD1089" s="5">
        <v>9.9999999999999998E-17</v>
      </c>
      <c r="AE1089" t="s">
        <v>5</v>
      </c>
      <c r="AF1089">
        <v>0.92301520999999997</v>
      </c>
      <c r="AG1089" t="s">
        <v>4</v>
      </c>
      <c r="AH1089">
        <v>3.97509252</v>
      </c>
    </row>
    <row r="1090" spans="1:34" x14ac:dyDescent="0.25">
      <c r="A1090" t="str">
        <f t="shared" ref="A1090:A1153" si="17">B1090&amp;"_"&amp;H1090</f>
        <v>feynman_I_6_2_4426</v>
      </c>
      <c r="B1090" t="s">
        <v>33</v>
      </c>
      <c r="C1090" t="s">
        <v>143</v>
      </c>
      <c r="D1090">
        <v>3600</v>
      </c>
      <c r="E1090" t="s">
        <v>144</v>
      </c>
      <c r="F1090">
        <v>1000000</v>
      </c>
      <c r="G1090" t="s">
        <v>145</v>
      </c>
      <c r="H1090">
        <v>4426</v>
      </c>
      <c r="I1090" t="s">
        <v>146</v>
      </c>
      <c r="J1090">
        <v>1E-3</v>
      </c>
      <c r="K1090" t="s">
        <v>3</v>
      </c>
      <c r="L1090">
        <v>0.99762510000000004</v>
      </c>
      <c r="M1090" t="s">
        <v>2</v>
      </c>
      <c r="N1090">
        <v>2.0728000000000001E-3</v>
      </c>
      <c r="O1090" t="s">
        <v>6</v>
      </c>
      <c r="P1090">
        <v>23</v>
      </c>
      <c r="Q1090" t="s">
        <v>0</v>
      </c>
      <c r="R1090">
        <v>3600.6</v>
      </c>
      <c r="S1090" t="s">
        <v>141</v>
      </c>
      <c r="T1090">
        <v>7</v>
      </c>
      <c r="U1090" t="s">
        <v>142</v>
      </c>
      <c r="V1090">
        <v>464</v>
      </c>
      <c r="W1090" t="s">
        <v>140</v>
      </c>
      <c r="X1090">
        <v>573595</v>
      </c>
      <c r="Y1090" t="s">
        <v>1</v>
      </c>
      <c r="Z1090" t="s">
        <v>3236</v>
      </c>
      <c r="AA1090" t="s">
        <v>151</v>
      </c>
      <c r="AB1090" s="12" t="s">
        <v>3237</v>
      </c>
      <c r="AC1090" t="s">
        <v>424</v>
      </c>
      <c r="AD1090" s="5">
        <v>9.9999999999999998E-17</v>
      </c>
      <c r="AE1090" t="s">
        <v>5</v>
      </c>
      <c r="AF1090">
        <v>0.99761217000000002</v>
      </c>
      <c r="AG1090" t="s">
        <v>4</v>
      </c>
      <c r="AH1090">
        <v>2.0931299999999999E-3</v>
      </c>
    </row>
    <row r="1091" spans="1:34" x14ac:dyDescent="0.25">
      <c r="A1091" t="str">
        <f t="shared" si="17"/>
        <v>feynman_II_35_18_28020</v>
      </c>
      <c r="B1091" t="s">
        <v>109</v>
      </c>
      <c r="C1091" t="s">
        <v>143</v>
      </c>
      <c r="D1091">
        <v>3600</v>
      </c>
      <c r="E1091" t="s">
        <v>144</v>
      </c>
      <c r="F1091">
        <v>1000000</v>
      </c>
      <c r="G1091" t="s">
        <v>145</v>
      </c>
      <c r="H1091">
        <v>28020</v>
      </c>
      <c r="I1091" t="s">
        <v>146</v>
      </c>
      <c r="J1091">
        <v>1E-3</v>
      </c>
      <c r="K1091" t="s">
        <v>3</v>
      </c>
      <c r="L1091">
        <v>0.99973049999999997</v>
      </c>
      <c r="M1091" t="s">
        <v>2</v>
      </c>
      <c r="N1091">
        <v>5.2043000000000002E-3</v>
      </c>
      <c r="O1091" t="s">
        <v>6</v>
      </c>
      <c r="P1091">
        <v>23</v>
      </c>
      <c r="Q1091" t="s">
        <v>0</v>
      </c>
      <c r="R1091">
        <v>3601.8</v>
      </c>
      <c r="S1091" t="s">
        <v>141</v>
      </c>
      <c r="T1091">
        <v>7</v>
      </c>
      <c r="U1091" t="s">
        <v>142</v>
      </c>
      <c r="V1091">
        <v>227</v>
      </c>
      <c r="W1091" t="s">
        <v>140</v>
      </c>
      <c r="X1091">
        <v>514528</v>
      </c>
      <c r="Y1091" t="s">
        <v>1</v>
      </c>
      <c r="Z1091" t="s">
        <v>3238</v>
      </c>
      <c r="AA1091" t="s">
        <v>151</v>
      </c>
      <c r="AB1091" s="12" t="s">
        <v>3239</v>
      </c>
      <c r="AC1091" t="s">
        <v>424</v>
      </c>
      <c r="AD1091" s="5">
        <v>9.9999999999999998E-17</v>
      </c>
      <c r="AE1091" t="s">
        <v>5</v>
      </c>
      <c r="AF1091">
        <v>0.99974079000000005</v>
      </c>
      <c r="AG1091" t="s">
        <v>4</v>
      </c>
      <c r="AH1091">
        <v>5.0943799999999999E-3</v>
      </c>
    </row>
    <row r="1092" spans="1:34" x14ac:dyDescent="0.25">
      <c r="A1092" t="str">
        <f t="shared" si="17"/>
        <v>feynman_I_6_2b_28020</v>
      </c>
      <c r="B1092" t="s">
        <v>54</v>
      </c>
      <c r="C1092" t="s">
        <v>143</v>
      </c>
      <c r="D1092">
        <v>3600</v>
      </c>
      <c r="E1092" t="s">
        <v>144</v>
      </c>
      <c r="F1092">
        <v>1000000</v>
      </c>
      <c r="G1092" t="s">
        <v>145</v>
      </c>
      <c r="H1092">
        <v>28020</v>
      </c>
      <c r="I1092" t="s">
        <v>146</v>
      </c>
      <c r="J1092">
        <v>1E-3</v>
      </c>
      <c r="K1092" t="s">
        <v>3</v>
      </c>
      <c r="L1092">
        <v>0.99620359999999997</v>
      </c>
      <c r="M1092" t="s">
        <v>2</v>
      </c>
      <c r="N1092">
        <v>3.7027000000000002E-3</v>
      </c>
      <c r="O1092" t="s">
        <v>6</v>
      </c>
      <c r="P1092">
        <v>24</v>
      </c>
      <c r="Q1092" t="s">
        <v>0</v>
      </c>
      <c r="R1092">
        <v>3601.3</v>
      </c>
      <c r="S1092" t="s">
        <v>141</v>
      </c>
      <c r="T1092">
        <v>15</v>
      </c>
      <c r="U1092" t="s">
        <v>142</v>
      </c>
      <c r="V1092">
        <v>344</v>
      </c>
      <c r="W1092" t="s">
        <v>140</v>
      </c>
      <c r="X1092">
        <v>528106</v>
      </c>
      <c r="Y1092" t="s">
        <v>1</v>
      </c>
      <c r="Z1092" t="s">
        <v>3240</v>
      </c>
      <c r="AA1092" t="s">
        <v>151</v>
      </c>
      <c r="AB1092" s="12" t="s">
        <v>3241</v>
      </c>
      <c r="AC1092" t="s">
        <v>424</v>
      </c>
      <c r="AD1092" s="5">
        <v>9.9999999999999998E-17</v>
      </c>
      <c r="AE1092" t="s">
        <v>5</v>
      </c>
      <c r="AF1092">
        <v>0.99606132000000003</v>
      </c>
      <c r="AG1092" t="s">
        <v>4</v>
      </c>
      <c r="AH1092">
        <v>3.7731399999999999E-3</v>
      </c>
    </row>
    <row r="1093" spans="1:34" x14ac:dyDescent="0.25">
      <c r="A1093" t="str">
        <f t="shared" si="17"/>
        <v>feynman_I_30_3_14423</v>
      </c>
      <c r="B1093" t="s">
        <v>53</v>
      </c>
      <c r="C1093" t="s">
        <v>143</v>
      </c>
      <c r="D1093">
        <v>3600</v>
      </c>
      <c r="E1093" t="s">
        <v>144</v>
      </c>
      <c r="F1093">
        <v>1000000</v>
      </c>
      <c r="G1093" t="s">
        <v>145</v>
      </c>
      <c r="H1093">
        <v>14423</v>
      </c>
      <c r="I1093" t="s">
        <v>146</v>
      </c>
      <c r="J1093">
        <v>1E-3</v>
      </c>
      <c r="K1093" t="s">
        <v>3</v>
      </c>
      <c r="L1093">
        <v>0.99508859999999999</v>
      </c>
      <c r="M1093" t="s">
        <v>2</v>
      </c>
      <c r="N1093">
        <v>0.18056140000000001</v>
      </c>
      <c r="O1093" t="s">
        <v>6</v>
      </c>
      <c r="P1093">
        <v>49</v>
      </c>
      <c r="Q1093" t="s">
        <v>0</v>
      </c>
      <c r="R1093">
        <v>3602.1</v>
      </c>
      <c r="S1093" t="s">
        <v>141</v>
      </c>
      <c r="T1093">
        <v>5</v>
      </c>
      <c r="U1093" t="s">
        <v>142</v>
      </c>
      <c r="V1093">
        <v>120</v>
      </c>
      <c r="W1093" t="s">
        <v>140</v>
      </c>
      <c r="X1093">
        <v>412376</v>
      </c>
      <c r="Y1093" t="s">
        <v>1</v>
      </c>
      <c r="Z1093" t="s">
        <v>3242</v>
      </c>
      <c r="AA1093" t="s">
        <v>151</v>
      </c>
      <c r="AB1093" s="12" t="s">
        <v>3243</v>
      </c>
      <c r="AC1093" t="s">
        <v>424</v>
      </c>
      <c r="AD1093" s="5">
        <v>9.9999999999999998E-17</v>
      </c>
      <c r="AE1093" t="s">
        <v>5</v>
      </c>
      <c r="AF1093">
        <v>0.99514537000000003</v>
      </c>
      <c r="AG1093" t="s">
        <v>4</v>
      </c>
      <c r="AH1093">
        <v>0.17933431999999999</v>
      </c>
    </row>
    <row r="1094" spans="1:34" x14ac:dyDescent="0.25">
      <c r="A1094" t="str">
        <f t="shared" si="17"/>
        <v>feynman_II_24_17_21962</v>
      </c>
      <c r="B1094" t="s">
        <v>38</v>
      </c>
      <c r="C1094" t="s">
        <v>143</v>
      </c>
      <c r="D1094">
        <v>3600</v>
      </c>
      <c r="E1094" t="s">
        <v>144</v>
      </c>
      <c r="F1094">
        <v>1000000</v>
      </c>
      <c r="G1094" t="s">
        <v>145</v>
      </c>
      <c r="H1094">
        <v>21962</v>
      </c>
      <c r="I1094" t="s">
        <v>146</v>
      </c>
      <c r="J1094">
        <v>1E-3</v>
      </c>
      <c r="K1094" t="s">
        <v>3</v>
      </c>
      <c r="L1094">
        <v>0.99997020000000003</v>
      </c>
      <c r="M1094" t="s">
        <v>2</v>
      </c>
      <c r="N1094">
        <v>4.7031E-3</v>
      </c>
      <c r="O1094" t="s">
        <v>6</v>
      </c>
      <c r="P1094">
        <v>17</v>
      </c>
      <c r="Q1094" t="s">
        <v>0</v>
      </c>
      <c r="R1094">
        <v>3600.3</v>
      </c>
      <c r="S1094" t="s">
        <v>141</v>
      </c>
      <c r="T1094">
        <v>4</v>
      </c>
      <c r="U1094" t="s">
        <v>142</v>
      </c>
      <c r="V1094">
        <v>541</v>
      </c>
      <c r="W1094" t="s">
        <v>140</v>
      </c>
      <c r="X1094">
        <v>624274</v>
      </c>
      <c r="Y1094" t="s">
        <v>1</v>
      </c>
      <c r="Z1094" t="s">
        <v>3244</v>
      </c>
      <c r="AA1094" t="s">
        <v>151</v>
      </c>
      <c r="AB1094" s="12" t="s">
        <v>3245</v>
      </c>
      <c r="AC1094" t="s">
        <v>424</v>
      </c>
      <c r="AD1094" s="5">
        <v>9.9999999999999998E-17</v>
      </c>
      <c r="AE1094" t="s">
        <v>5</v>
      </c>
      <c r="AF1094">
        <v>0.99996828999999998</v>
      </c>
      <c r="AG1094" t="s">
        <v>4</v>
      </c>
      <c r="AH1094">
        <v>4.8329999999999996E-3</v>
      </c>
    </row>
    <row r="1095" spans="1:34" x14ac:dyDescent="0.25">
      <c r="A1095" t="str">
        <f t="shared" si="17"/>
        <v>feynman_I_34_27_14423</v>
      </c>
      <c r="B1095" t="s">
        <v>23</v>
      </c>
      <c r="C1095" t="s">
        <v>143</v>
      </c>
      <c r="D1095">
        <v>3600</v>
      </c>
      <c r="E1095" t="s">
        <v>144</v>
      </c>
      <c r="F1095">
        <v>1000000</v>
      </c>
      <c r="G1095" t="s">
        <v>145</v>
      </c>
      <c r="H1095">
        <v>14423</v>
      </c>
      <c r="I1095" t="s">
        <v>146</v>
      </c>
      <c r="J1095">
        <v>1E-3</v>
      </c>
      <c r="K1095" t="s">
        <v>3</v>
      </c>
      <c r="L1095">
        <v>1</v>
      </c>
      <c r="M1095" t="s">
        <v>2</v>
      </c>
      <c r="N1095">
        <v>0</v>
      </c>
      <c r="O1095" t="s">
        <v>6</v>
      </c>
      <c r="P1095">
        <v>4</v>
      </c>
      <c r="Q1095" t="s">
        <v>0</v>
      </c>
      <c r="R1095">
        <v>3</v>
      </c>
      <c r="S1095" t="s">
        <v>141</v>
      </c>
      <c r="T1095">
        <v>1</v>
      </c>
      <c r="U1095" t="s">
        <v>142</v>
      </c>
      <c r="V1095">
        <v>2</v>
      </c>
      <c r="W1095" t="s">
        <v>140</v>
      </c>
      <c r="X1095">
        <v>674</v>
      </c>
      <c r="Y1095" t="s">
        <v>1</v>
      </c>
      <c r="Z1095" t="s">
        <v>2336</v>
      </c>
      <c r="AA1095" t="s">
        <v>151</v>
      </c>
      <c r="AB1095" s="12" t="s">
        <v>2337</v>
      </c>
      <c r="AC1095" t="s">
        <v>424</v>
      </c>
      <c r="AD1095" s="5">
        <v>9.9999999999999998E-17</v>
      </c>
      <c r="AE1095" t="s">
        <v>5</v>
      </c>
      <c r="AF1095">
        <v>1</v>
      </c>
      <c r="AG1095" t="s">
        <v>4</v>
      </c>
      <c r="AH1095">
        <v>2.9999999999999997E-8</v>
      </c>
    </row>
    <row r="1096" spans="1:34" x14ac:dyDescent="0.25">
      <c r="A1096" t="str">
        <f t="shared" si="17"/>
        <v>feynman_II_27_18_14423</v>
      </c>
      <c r="B1096" t="s">
        <v>32</v>
      </c>
      <c r="C1096" t="s">
        <v>143</v>
      </c>
      <c r="D1096">
        <v>3600</v>
      </c>
      <c r="E1096" t="s">
        <v>144</v>
      </c>
      <c r="F1096">
        <v>1000000</v>
      </c>
      <c r="G1096" t="s">
        <v>145</v>
      </c>
      <c r="H1096">
        <v>14423</v>
      </c>
      <c r="I1096" t="s">
        <v>146</v>
      </c>
      <c r="J1096">
        <v>1E-3</v>
      </c>
      <c r="K1096" t="s">
        <v>3</v>
      </c>
      <c r="L1096">
        <v>1</v>
      </c>
      <c r="M1096" t="s">
        <v>2</v>
      </c>
      <c r="N1096">
        <v>0</v>
      </c>
      <c r="O1096" t="s">
        <v>6</v>
      </c>
      <c r="P1096">
        <v>5</v>
      </c>
      <c r="Q1096" t="s">
        <v>0</v>
      </c>
      <c r="R1096">
        <v>6.4</v>
      </c>
      <c r="S1096" t="s">
        <v>141</v>
      </c>
      <c r="T1096">
        <v>1</v>
      </c>
      <c r="U1096" t="s">
        <v>142</v>
      </c>
      <c r="V1096">
        <v>3</v>
      </c>
      <c r="W1096" t="s">
        <v>140</v>
      </c>
      <c r="X1096">
        <v>1351</v>
      </c>
      <c r="Y1096" t="s">
        <v>1</v>
      </c>
      <c r="Z1096" t="s">
        <v>2340</v>
      </c>
      <c r="AA1096" t="s">
        <v>151</v>
      </c>
      <c r="AB1096" s="12" t="s">
        <v>408</v>
      </c>
      <c r="AC1096" t="s">
        <v>424</v>
      </c>
      <c r="AD1096" s="5">
        <v>9.9999999999999998E-17</v>
      </c>
      <c r="AE1096" t="s">
        <v>5</v>
      </c>
      <c r="AF1096">
        <v>1</v>
      </c>
      <c r="AG1096" t="s">
        <v>4</v>
      </c>
      <c r="AH1096">
        <v>0</v>
      </c>
    </row>
    <row r="1097" spans="1:34" x14ac:dyDescent="0.25">
      <c r="A1097" t="str">
        <f t="shared" si="17"/>
        <v>feynman_II_37_1_14423</v>
      </c>
      <c r="B1097" t="s">
        <v>64</v>
      </c>
      <c r="C1097" t="s">
        <v>143</v>
      </c>
      <c r="D1097">
        <v>3600</v>
      </c>
      <c r="E1097" t="s">
        <v>144</v>
      </c>
      <c r="F1097">
        <v>1000000</v>
      </c>
      <c r="G1097" t="s">
        <v>145</v>
      </c>
      <c r="H1097">
        <v>14423</v>
      </c>
      <c r="I1097" t="s">
        <v>146</v>
      </c>
      <c r="J1097">
        <v>1E-3</v>
      </c>
      <c r="K1097" t="s">
        <v>3</v>
      </c>
      <c r="L1097">
        <v>1</v>
      </c>
      <c r="M1097" t="s">
        <v>2</v>
      </c>
      <c r="N1097">
        <v>0</v>
      </c>
      <c r="O1097" t="s">
        <v>6</v>
      </c>
      <c r="P1097">
        <v>6</v>
      </c>
      <c r="Q1097" t="s">
        <v>0</v>
      </c>
      <c r="R1097">
        <v>11.7</v>
      </c>
      <c r="S1097" t="s">
        <v>141</v>
      </c>
      <c r="T1097">
        <v>1</v>
      </c>
      <c r="U1097" t="s">
        <v>142</v>
      </c>
      <c r="V1097">
        <v>4</v>
      </c>
      <c r="W1097" t="s">
        <v>140</v>
      </c>
      <c r="X1097">
        <v>2339</v>
      </c>
      <c r="Y1097" t="s">
        <v>1</v>
      </c>
      <c r="Z1097" t="s">
        <v>2355</v>
      </c>
      <c r="AA1097" t="s">
        <v>151</v>
      </c>
      <c r="AB1097" s="12" t="s">
        <v>2290</v>
      </c>
      <c r="AC1097" t="s">
        <v>424</v>
      </c>
      <c r="AD1097" s="5">
        <v>9.9999999999999998E-17</v>
      </c>
      <c r="AE1097" t="s">
        <v>5</v>
      </c>
      <c r="AF1097">
        <v>1</v>
      </c>
      <c r="AG1097" t="s">
        <v>4</v>
      </c>
      <c r="AH1097">
        <v>0</v>
      </c>
    </row>
    <row r="1098" spans="1:34" x14ac:dyDescent="0.25">
      <c r="A1098" t="str">
        <f t="shared" si="17"/>
        <v>feynman_II_10_9_14423</v>
      </c>
      <c r="B1098" t="s">
        <v>57</v>
      </c>
      <c r="C1098" t="s">
        <v>143</v>
      </c>
      <c r="D1098">
        <v>3600</v>
      </c>
      <c r="E1098" t="s">
        <v>144</v>
      </c>
      <c r="F1098">
        <v>1000000</v>
      </c>
      <c r="G1098" t="s">
        <v>145</v>
      </c>
      <c r="H1098">
        <v>14423</v>
      </c>
      <c r="I1098" t="s">
        <v>146</v>
      </c>
      <c r="J1098">
        <v>1E-3</v>
      </c>
      <c r="K1098" t="s">
        <v>3</v>
      </c>
      <c r="L1098">
        <v>1</v>
      </c>
      <c r="M1098" t="s">
        <v>2</v>
      </c>
      <c r="N1098">
        <v>0</v>
      </c>
      <c r="O1098" t="s">
        <v>6</v>
      </c>
      <c r="P1098">
        <v>13</v>
      </c>
      <c r="Q1098" t="s">
        <v>0</v>
      </c>
      <c r="R1098">
        <v>14.2</v>
      </c>
      <c r="S1098" t="s">
        <v>141</v>
      </c>
      <c r="T1098">
        <v>1</v>
      </c>
      <c r="U1098" t="s">
        <v>142</v>
      </c>
      <c r="V1098">
        <v>4</v>
      </c>
      <c r="W1098" t="s">
        <v>140</v>
      </c>
      <c r="X1098">
        <v>2885</v>
      </c>
      <c r="Y1098" t="s">
        <v>1</v>
      </c>
      <c r="Z1098" t="s">
        <v>160</v>
      </c>
      <c r="AA1098" t="s">
        <v>151</v>
      </c>
      <c r="AB1098" s="12" t="s">
        <v>3434</v>
      </c>
      <c r="AC1098" t="s">
        <v>424</v>
      </c>
      <c r="AD1098" s="5">
        <v>9.9999999999999998E-17</v>
      </c>
      <c r="AE1098" t="s">
        <v>5</v>
      </c>
      <c r="AF1098">
        <v>1</v>
      </c>
      <c r="AG1098" t="s">
        <v>4</v>
      </c>
      <c r="AH1098">
        <v>0</v>
      </c>
    </row>
    <row r="1099" spans="1:34" x14ac:dyDescent="0.25">
      <c r="A1099" t="str">
        <f t="shared" si="17"/>
        <v>feynman_I_38_12_14423</v>
      </c>
      <c r="B1099" t="s">
        <v>93</v>
      </c>
      <c r="C1099" t="s">
        <v>143</v>
      </c>
      <c r="D1099">
        <v>3600</v>
      </c>
      <c r="E1099" t="s">
        <v>144</v>
      </c>
      <c r="F1099">
        <v>1000000</v>
      </c>
      <c r="G1099" t="s">
        <v>145</v>
      </c>
      <c r="H1099">
        <v>14423</v>
      </c>
      <c r="I1099" t="s">
        <v>146</v>
      </c>
      <c r="J1099">
        <v>1E-3</v>
      </c>
      <c r="K1099" t="s">
        <v>3</v>
      </c>
      <c r="L1099">
        <v>1</v>
      </c>
      <c r="M1099" t="s">
        <v>2</v>
      </c>
      <c r="N1099">
        <v>0</v>
      </c>
      <c r="O1099" t="s">
        <v>6</v>
      </c>
      <c r="P1099">
        <v>12</v>
      </c>
      <c r="Q1099" t="s">
        <v>0</v>
      </c>
      <c r="R1099">
        <v>28.2</v>
      </c>
      <c r="S1099" t="s">
        <v>141</v>
      </c>
      <c r="T1099">
        <v>1</v>
      </c>
      <c r="U1099" t="s">
        <v>142</v>
      </c>
      <c r="V1099">
        <v>6</v>
      </c>
      <c r="W1099" t="s">
        <v>140</v>
      </c>
      <c r="X1099">
        <v>5419</v>
      </c>
      <c r="Y1099" t="s">
        <v>1</v>
      </c>
      <c r="Z1099" t="s">
        <v>2369</v>
      </c>
      <c r="AA1099" t="s">
        <v>151</v>
      </c>
      <c r="AB1099" s="12" t="s">
        <v>2370</v>
      </c>
      <c r="AC1099" t="s">
        <v>424</v>
      </c>
      <c r="AD1099" s="5">
        <v>9.9999999999999998E-17</v>
      </c>
      <c r="AE1099" t="s">
        <v>5</v>
      </c>
      <c r="AF1099">
        <v>1</v>
      </c>
      <c r="AG1099" t="s">
        <v>4</v>
      </c>
      <c r="AH1099">
        <v>2E-8</v>
      </c>
    </row>
    <row r="1100" spans="1:34" x14ac:dyDescent="0.25">
      <c r="A1100" t="str">
        <f t="shared" si="17"/>
        <v>feynman_II_15_4_14423</v>
      </c>
      <c r="B1100" t="s">
        <v>59</v>
      </c>
      <c r="C1100" t="s">
        <v>143</v>
      </c>
      <c r="D1100">
        <v>3600</v>
      </c>
      <c r="E1100" t="s">
        <v>144</v>
      </c>
      <c r="F1100">
        <v>1000000</v>
      </c>
      <c r="G1100" t="s">
        <v>145</v>
      </c>
      <c r="H1100">
        <v>14423</v>
      </c>
      <c r="I1100" t="s">
        <v>146</v>
      </c>
      <c r="J1100">
        <v>1E-3</v>
      </c>
      <c r="K1100" t="s">
        <v>3</v>
      </c>
      <c r="L1100">
        <v>1</v>
      </c>
      <c r="M1100" t="s">
        <v>2</v>
      </c>
      <c r="N1100">
        <v>0</v>
      </c>
      <c r="O1100" t="s">
        <v>6</v>
      </c>
      <c r="P1100">
        <v>6</v>
      </c>
      <c r="Q1100" t="s">
        <v>0</v>
      </c>
      <c r="R1100">
        <v>13.6</v>
      </c>
      <c r="S1100" t="s">
        <v>141</v>
      </c>
      <c r="T1100">
        <v>1</v>
      </c>
      <c r="U1100" t="s">
        <v>142</v>
      </c>
      <c r="V1100">
        <v>6</v>
      </c>
      <c r="W1100" t="s">
        <v>140</v>
      </c>
      <c r="X1100">
        <v>2895</v>
      </c>
      <c r="Y1100" t="s">
        <v>1</v>
      </c>
      <c r="Z1100" t="s">
        <v>161</v>
      </c>
      <c r="AA1100" t="s">
        <v>151</v>
      </c>
      <c r="AB1100" s="12" t="s">
        <v>3436</v>
      </c>
      <c r="AC1100" t="s">
        <v>424</v>
      </c>
      <c r="AD1100" s="5">
        <v>9.9999999999999998E-17</v>
      </c>
      <c r="AE1100" t="s">
        <v>5</v>
      </c>
      <c r="AF1100">
        <v>1</v>
      </c>
      <c r="AG1100" t="s">
        <v>4</v>
      </c>
      <c r="AH1100">
        <v>0</v>
      </c>
    </row>
    <row r="1101" spans="1:34" x14ac:dyDescent="0.25">
      <c r="A1101" t="str">
        <f t="shared" si="17"/>
        <v>feynman_test_11_21962</v>
      </c>
      <c r="B1101" t="s">
        <v>80</v>
      </c>
      <c r="C1101" t="s">
        <v>143</v>
      </c>
      <c r="D1101">
        <v>3600</v>
      </c>
      <c r="E1101" t="s">
        <v>144</v>
      </c>
      <c r="F1101">
        <v>1000000</v>
      </c>
      <c r="G1101" t="s">
        <v>145</v>
      </c>
      <c r="H1101">
        <v>21962</v>
      </c>
      <c r="I1101" t="s">
        <v>146</v>
      </c>
      <c r="J1101">
        <v>1E-3</v>
      </c>
      <c r="K1101" t="s">
        <v>3</v>
      </c>
      <c r="L1101">
        <v>0.98665579999999997</v>
      </c>
      <c r="M1101" t="s">
        <v>2</v>
      </c>
      <c r="N1101">
        <v>0.11974369999999999</v>
      </c>
      <c r="O1101" t="s">
        <v>6</v>
      </c>
      <c r="P1101">
        <v>20</v>
      </c>
      <c r="Q1101" t="s">
        <v>0</v>
      </c>
      <c r="R1101">
        <v>3601.5</v>
      </c>
      <c r="S1101" t="s">
        <v>141</v>
      </c>
      <c r="T1101">
        <v>3</v>
      </c>
      <c r="U1101" t="s">
        <v>142</v>
      </c>
      <c r="V1101">
        <v>222</v>
      </c>
      <c r="W1101" t="s">
        <v>140</v>
      </c>
      <c r="X1101">
        <v>454157</v>
      </c>
      <c r="Y1101" t="s">
        <v>1</v>
      </c>
      <c r="Z1101" t="s">
        <v>3246</v>
      </c>
      <c r="AA1101" t="s">
        <v>151</v>
      </c>
      <c r="AB1101" s="12" t="s">
        <v>3247</v>
      </c>
      <c r="AC1101" t="s">
        <v>424</v>
      </c>
      <c r="AD1101" s="5">
        <v>9.9999999999999998E-17</v>
      </c>
      <c r="AE1101" t="s">
        <v>5</v>
      </c>
      <c r="AF1101">
        <v>0.98669974999999999</v>
      </c>
      <c r="AG1101" t="s">
        <v>4</v>
      </c>
      <c r="AH1101">
        <v>0.11993711</v>
      </c>
    </row>
    <row r="1102" spans="1:34" x14ac:dyDescent="0.25">
      <c r="A1102" t="str">
        <f t="shared" si="17"/>
        <v>feynman_I_29_4_14423</v>
      </c>
      <c r="B1102" t="s">
        <v>27</v>
      </c>
      <c r="C1102" t="s">
        <v>143</v>
      </c>
      <c r="D1102">
        <v>3600</v>
      </c>
      <c r="E1102" t="s">
        <v>144</v>
      </c>
      <c r="F1102">
        <v>1000000</v>
      </c>
      <c r="G1102" t="s">
        <v>145</v>
      </c>
      <c r="H1102">
        <v>14423</v>
      </c>
      <c r="I1102" t="s">
        <v>146</v>
      </c>
      <c r="J1102">
        <v>1E-3</v>
      </c>
      <c r="K1102" t="s">
        <v>3</v>
      </c>
      <c r="L1102">
        <v>1</v>
      </c>
      <c r="M1102" t="s">
        <v>2</v>
      </c>
      <c r="N1102">
        <v>0</v>
      </c>
      <c r="O1102" t="s">
        <v>6</v>
      </c>
      <c r="P1102">
        <v>5</v>
      </c>
      <c r="Q1102" t="s">
        <v>0</v>
      </c>
      <c r="R1102">
        <v>3.6</v>
      </c>
      <c r="S1102" t="s">
        <v>141</v>
      </c>
      <c r="T1102">
        <v>1</v>
      </c>
      <c r="U1102" t="s">
        <v>142</v>
      </c>
      <c r="V1102">
        <v>2</v>
      </c>
      <c r="W1102" t="s">
        <v>140</v>
      </c>
      <c r="X1102">
        <v>798</v>
      </c>
      <c r="Y1102" t="s">
        <v>1</v>
      </c>
      <c r="Z1102" t="s">
        <v>2339</v>
      </c>
      <c r="AA1102" t="s">
        <v>151</v>
      </c>
      <c r="AB1102" s="12" t="s">
        <v>406</v>
      </c>
      <c r="AC1102" t="s">
        <v>424</v>
      </c>
      <c r="AD1102" s="5">
        <v>9.9999999999999998E-17</v>
      </c>
      <c r="AE1102" t="s">
        <v>5</v>
      </c>
      <c r="AF1102">
        <v>1</v>
      </c>
      <c r="AG1102" t="s">
        <v>4</v>
      </c>
      <c r="AH1102">
        <v>0</v>
      </c>
    </row>
    <row r="1103" spans="1:34" x14ac:dyDescent="0.25">
      <c r="A1103" t="str">
        <f t="shared" si="17"/>
        <v>feynman_III_7_38_14423</v>
      </c>
      <c r="B1103" t="s">
        <v>65</v>
      </c>
      <c r="C1103" t="s">
        <v>143</v>
      </c>
      <c r="D1103">
        <v>3600</v>
      </c>
      <c r="E1103" t="s">
        <v>144</v>
      </c>
      <c r="F1103">
        <v>1000000</v>
      </c>
      <c r="G1103" t="s">
        <v>145</v>
      </c>
      <c r="H1103">
        <v>14423</v>
      </c>
      <c r="I1103" t="s">
        <v>146</v>
      </c>
      <c r="J1103">
        <v>1E-3</v>
      </c>
      <c r="K1103" t="s">
        <v>3</v>
      </c>
      <c r="L1103">
        <v>1</v>
      </c>
      <c r="M1103" t="s">
        <v>2</v>
      </c>
      <c r="N1103">
        <v>0</v>
      </c>
      <c r="O1103" t="s">
        <v>6</v>
      </c>
      <c r="P1103">
        <v>7</v>
      </c>
      <c r="Q1103" t="s">
        <v>0</v>
      </c>
      <c r="R1103">
        <v>7.8</v>
      </c>
      <c r="S1103" t="s">
        <v>141</v>
      </c>
      <c r="T1103">
        <v>1</v>
      </c>
      <c r="U1103" t="s">
        <v>142</v>
      </c>
      <c r="V1103">
        <v>3</v>
      </c>
      <c r="W1103" t="s">
        <v>140</v>
      </c>
      <c r="X1103">
        <v>1631</v>
      </c>
      <c r="Y1103" t="s">
        <v>1</v>
      </c>
      <c r="Z1103" t="s">
        <v>2348</v>
      </c>
      <c r="AA1103" t="s">
        <v>151</v>
      </c>
      <c r="AB1103" s="12" t="s">
        <v>2349</v>
      </c>
      <c r="AC1103" t="s">
        <v>424</v>
      </c>
      <c r="AD1103" s="5">
        <v>9.9999999999999998E-17</v>
      </c>
      <c r="AE1103" t="s">
        <v>5</v>
      </c>
      <c r="AF1103">
        <v>1</v>
      </c>
      <c r="AG1103" t="s">
        <v>4</v>
      </c>
      <c r="AH1103">
        <v>2E-8</v>
      </c>
    </row>
    <row r="1104" spans="1:34" x14ac:dyDescent="0.25">
      <c r="A1104" t="str">
        <f t="shared" si="17"/>
        <v>feynman_I_18_14_14423</v>
      </c>
      <c r="B1104" t="s">
        <v>100</v>
      </c>
      <c r="C1104" t="s">
        <v>143</v>
      </c>
      <c r="D1104">
        <v>3600</v>
      </c>
      <c r="E1104" t="s">
        <v>144</v>
      </c>
      <c r="F1104">
        <v>1000000</v>
      </c>
      <c r="G1104" t="s">
        <v>145</v>
      </c>
      <c r="H1104">
        <v>14423</v>
      </c>
      <c r="I1104" t="s">
        <v>146</v>
      </c>
      <c r="J1104">
        <v>1E-3</v>
      </c>
      <c r="K1104" t="s">
        <v>3</v>
      </c>
      <c r="L1104">
        <v>1</v>
      </c>
      <c r="M1104" t="s">
        <v>2</v>
      </c>
      <c r="N1104">
        <v>0</v>
      </c>
      <c r="O1104" t="s">
        <v>6</v>
      </c>
      <c r="P1104">
        <v>6</v>
      </c>
      <c r="Q1104" t="s">
        <v>0</v>
      </c>
      <c r="R1104">
        <v>17.3</v>
      </c>
      <c r="S1104" t="s">
        <v>141</v>
      </c>
      <c r="T1104">
        <v>1</v>
      </c>
      <c r="U1104" t="s">
        <v>142</v>
      </c>
      <c r="V1104">
        <v>5</v>
      </c>
      <c r="W1104" t="s">
        <v>140</v>
      </c>
      <c r="X1104">
        <v>3555</v>
      </c>
      <c r="Y1104" t="s">
        <v>1</v>
      </c>
      <c r="Z1104" t="s">
        <v>2357</v>
      </c>
      <c r="AA1104" t="s">
        <v>151</v>
      </c>
      <c r="AB1104" s="12" t="s">
        <v>414</v>
      </c>
      <c r="AC1104" t="s">
        <v>424</v>
      </c>
      <c r="AD1104" s="5">
        <v>9.9999999999999998E-17</v>
      </c>
      <c r="AE1104" t="s">
        <v>5</v>
      </c>
      <c r="AF1104">
        <v>1</v>
      </c>
      <c r="AG1104" t="s">
        <v>4</v>
      </c>
      <c r="AH1104">
        <v>0</v>
      </c>
    </row>
    <row r="1105" spans="1:34" x14ac:dyDescent="0.25">
      <c r="A1105" t="str">
        <f t="shared" si="17"/>
        <v>feynman_III_13_18_14423</v>
      </c>
      <c r="B1105" t="s">
        <v>103</v>
      </c>
      <c r="C1105" t="s">
        <v>143</v>
      </c>
      <c r="D1105">
        <v>3600</v>
      </c>
      <c r="E1105" t="s">
        <v>144</v>
      </c>
      <c r="F1105">
        <v>1000000</v>
      </c>
      <c r="G1105" t="s">
        <v>145</v>
      </c>
      <c r="H1105">
        <v>14423</v>
      </c>
      <c r="I1105" t="s">
        <v>146</v>
      </c>
      <c r="J1105">
        <v>1E-3</v>
      </c>
      <c r="K1105" t="s">
        <v>3</v>
      </c>
      <c r="L1105">
        <v>1</v>
      </c>
      <c r="M1105" t="s">
        <v>2</v>
      </c>
      <c r="N1105">
        <v>2.9999999999999999E-7</v>
      </c>
      <c r="O1105" t="s">
        <v>6</v>
      </c>
      <c r="P1105">
        <v>10</v>
      </c>
      <c r="Q1105" t="s">
        <v>0</v>
      </c>
      <c r="R1105">
        <v>19.100000000000001</v>
      </c>
      <c r="S1105" t="s">
        <v>141</v>
      </c>
      <c r="T1105">
        <v>1</v>
      </c>
      <c r="U1105" t="s">
        <v>142</v>
      </c>
      <c r="V1105">
        <v>5</v>
      </c>
      <c r="W1105" t="s">
        <v>140</v>
      </c>
      <c r="X1105">
        <v>3873</v>
      </c>
      <c r="Y1105" t="s">
        <v>1</v>
      </c>
      <c r="Z1105" t="s">
        <v>2364</v>
      </c>
      <c r="AA1105" t="s">
        <v>151</v>
      </c>
      <c r="AB1105" s="12" t="s">
        <v>2365</v>
      </c>
      <c r="AC1105" t="s">
        <v>424</v>
      </c>
      <c r="AD1105" s="5">
        <v>9.9999999999999998E-17</v>
      </c>
      <c r="AE1105" t="s">
        <v>5</v>
      </c>
      <c r="AF1105">
        <v>1</v>
      </c>
      <c r="AG1105" t="s">
        <v>4</v>
      </c>
      <c r="AH1105">
        <v>2.6E-7</v>
      </c>
    </row>
    <row r="1106" spans="1:34" x14ac:dyDescent="0.25">
      <c r="A1106" t="str">
        <f t="shared" si="17"/>
        <v>feynman_I_32_5_14423</v>
      </c>
      <c r="B1106" t="s">
        <v>97</v>
      </c>
      <c r="C1106" t="s">
        <v>143</v>
      </c>
      <c r="D1106">
        <v>3600</v>
      </c>
      <c r="E1106" t="s">
        <v>144</v>
      </c>
      <c r="F1106">
        <v>1000000</v>
      </c>
      <c r="G1106" t="s">
        <v>145</v>
      </c>
      <c r="H1106">
        <v>14423</v>
      </c>
      <c r="I1106" t="s">
        <v>146</v>
      </c>
      <c r="J1106">
        <v>1E-3</v>
      </c>
      <c r="K1106" t="s">
        <v>3</v>
      </c>
      <c r="L1106">
        <v>1</v>
      </c>
      <c r="M1106" t="s">
        <v>2</v>
      </c>
      <c r="N1106">
        <v>0</v>
      </c>
      <c r="O1106" t="s">
        <v>6</v>
      </c>
      <c r="P1106">
        <v>14</v>
      </c>
      <c r="Q1106" t="s">
        <v>0</v>
      </c>
      <c r="R1106">
        <v>29.8</v>
      </c>
      <c r="S1106" t="s">
        <v>141</v>
      </c>
      <c r="T1106">
        <v>1</v>
      </c>
      <c r="U1106" t="s">
        <v>142</v>
      </c>
      <c r="V1106">
        <v>6</v>
      </c>
      <c r="W1106" t="s">
        <v>140</v>
      </c>
      <c r="X1106">
        <v>5666</v>
      </c>
      <c r="Y1106" t="s">
        <v>1</v>
      </c>
      <c r="Z1106" t="s">
        <v>2375</v>
      </c>
      <c r="AA1106" t="s">
        <v>151</v>
      </c>
      <c r="AB1106" s="12" t="s">
        <v>2376</v>
      </c>
      <c r="AC1106" t="s">
        <v>424</v>
      </c>
      <c r="AD1106" s="5">
        <v>9.9999999999999998E-17</v>
      </c>
      <c r="AE1106" t="s">
        <v>5</v>
      </c>
      <c r="AF1106">
        <v>1</v>
      </c>
      <c r="AG1106" t="s">
        <v>4</v>
      </c>
      <c r="AH1106">
        <v>4.0000000000000001E-8</v>
      </c>
    </row>
    <row r="1107" spans="1:34" x14ac:dyDescent="0.25">
      <c r="A1107" t="str">
        <f t="shared" si="17"/>
        <v>feynman_II_8_7_14423</v>
      </c>
      <c r="B1107" t="s">
        <v>69</v>
      </c>
      <c r="C1107" t="s">
        <v>143</v>
      </c>
      <c r="D1107">
        <v>3600</v>
      </c>
      <c r="E1107" t="s">
        <v>144</v>
      </c>
      <c r="F1107">
        <v>1000000</v>
      </c>
      <c r="G1107" t="s">
        <v>145</v>
      </c>
      <c r="H1107">
        <v>14423</v>
      </c>
      <c r="I1107" t="s">
        <v>146</v>
      </c>
      <c r="J1107">
        <v>1E-3</v>
      </c>
      <c r="K1107" t="s">
        <v>3</v>
      </c>
      <c r="L1107">
        <v>1</v>
      </c>
      <c r="M1107" t="s">
        <v>2</v>
      </c>
      <c r="N1107">
        <v>0</v>
      </c>
      <c r="O1107" t="s">
        <v>6</v>
      </c>
      <c r="P1107">
        <v>11</v>
      </c>
      <c r="Q1107" t="s">
        <v>0</v>
      </c>
      <c r="R1107">
        <v>219.7</v>
      </c>
      <c r="S1107" t="s">
        <v>141</v>
      </c>
      <c r="T1107">
        <v>3</v>
      </c>
      <c r="U1107" t="s">
        <v>142</v>
      </c>
      <c r="V1107">
        <v>46</v>
      </c>
      <c r="W1107" t="s">
        <v>140</v>
      </c>
      <c r="X1107">
        <v>41382</v>
      </c>
      <c r="Y1107" t="s">
        <v>1</v>
      </c>
      <c r="Z1107" t="s">
        <v>2396</v>
      </c>
      <c r="AA1107" t="s">
        <v>151</v>
      </c>
      <c r="AB1107" s="12" t="s">
        <v>2397</v>
      </c>
      <c r="AC1107" t="s">
        <v>424</v>
      </c>
      <c r="AD1107" s="5">
        <v>9.9999999999999998E-17</v>
      </c>
      <c r="AE1107" t="s">
        <v>5</v>
      </c>
      <c r="AF1107">
        <v>1</v>
      </c>
      <c r="AG1107" t="s">
        <v>4</v>
      </c>
      <c r="AH1107">
        <v>1E-8</v>
      </c>
    </row>
    <row r="1108" spans="1:34" x14ac:dyDescent="0.25">
      <c r="A1108" t="str">
        <f t="shared" si="17"/>
        <v>strogatz_bacres2_14423</v>
      </c>
      <c r="B1108" t="s">
        <v>11</v>
      </c>
      <c r="C1108" t="s">
        <v>143</v>
      </c>
      <c r="D1108">
        <v>3600</v>
      </c>
      <c r="E1108" t="s">
        <v>144</v>
      </c>
      <c r="F1108">
        <v>1000000</v>
      </c>
      <c r="G1108" t="s">
        <v>145</v>
      </c>
      <c r="H1108">
        <v>14423</v>
      </c>
      <c r="I1108" t="s">
        <v>146</v>
      </c>
      <c r="J1108">
        <v>1E-3</v>
      </c>
      <c r="K1108" t="s">
        <v>3</v>
      </c>
      <c r="L1108">
        <v>1</v>
      </c>
      <c r="M1108" t="s">
        <v>2</v>
      </c>
      <c r="N1108">
        <v>0</v>
      </c>
      <c r="O1108" t="s">
        <v>6</v>
      </c>
      <c r="P1108">
        <v>14</v>
      </c>
      <c r="Q1108" t="s">
        <v>0</v>
      </c>
      <c r="R1108">
        <v>19.2</v>
      </c>
      <c r="S1108" t="s">
        <v>141</v>
      </c>
      <c r="T1108">
        <v>2</v>
      </c>
      <c r="U1108" t="s">
        <v>142</v>
      </c>
      <c r="V1108">
        <v>19</v>
      </c>
      <c r="W1108" t="s">
        <v>140</v>
      </c>
      <c r="X1108">
        <v>12413</v>
      </c>
      <c r="Y1108" t="s">
        <v>1</v>
      </c>
      <c r="Z1108" t="s">
        <v>2398</v>
      </c>
      <c r="AA1108" t="s">
        <v>151</v>
      </c>
      <c r="AB1108" s="12" t="s">
        <v>3438</v>
      </c>
      <c r="AC1108" t="s">
        <v>424</v>
      </c>
      <c r="AD1108" s="5">
        <v>9.9999999999999998E-17</v>
      </c>
      <c r="AE1108" t="s">
        <v>5</v>
      </c>
      <c r="AF1108">
        <v>1</v>
      </c>
      <c r="AG1108" t="s">
        <v>4</v>
      </c>
      <c r="AH1108">
        <v>0</v>
      </c>
    </row>
    <row r="1109" spans="1:34" x14ac:dyDescent="0.25">
      <c r="A1109" t="str">
        <f t="shared" si="17"/>
        <v>feynman_II_36_38_14423</v>
      </c>
      <c r="B1109" t="s">
        <v>138</v>
      </c>
      <c r="C1109" t="s">
        <v>143</v>
      </c>
      <c r="D1109">
        <v>3600</v>
      </c>
      <c r="E1109" t="s">
        <v>144</v>
      </c>
      <c r="F1109">
        <v>1000000</v>
      </c>
      <c r="G1109" t="s">
        <v>145</v>
      </c>
      <c r="H1109">
        <v>14423</v>
      </c>
      <c r="I1109" t="s">
        <v>146</v>
      </c>
      <c r="J1109">
        <v>1E-3</v>
      </c>
      <c r="K1109" t="s">
        <v>3</v>
      </c>
      <c r="L1109">
        <v>1</v>
      </c>
      <c r="M1109" t="s">
        <v>2</v>
      </c>
      <c r="N1109">
        <v>0</v>
      </c>
      <c r="O1109" t="s">
        <v>6</v>
      </c>
      <c r="P1109">
        <v>24</v>
      </c>
      <c r="Q1109" t="s">
        <v>0</v>
      </c>
      <c r="R1109">
        <v>1608.9</v>
      </c>
      <c r="S1109" t="s">
        <v>141</v>
      </c>
      <c r="T1109">
        <v>5</v>
      </c>
      <c r="U1109" t="s">
        <v>142</v>
      </c>
      <c r="V1109">
        <v>48</v>
      </c>
      <c r="W1109" t="s">
        <v>140</v>
      </c>
      <c r="X1109">
        <v>206193</v>
      </c>
      <c r="Y1109" t="s">
        <v>1</v>
      </c>
      <c r="Z1109" t="s">
        <v>2399</v>
      </c>
      <c r="AA1109" t="s">
        <v>151</v>
      </c>
      <c r="AB1109" s="12" t="s">
        <v>2303</v>
      </c>
      <c r="AC1109" t="s">
        <v>424</v>
      </c>
      <c r="AD1109" s="5">
        <v>9.9999999999999998E-17</v>
      </c>
      <c r="AE1109" t="s">
        <v>5</v>
      </c>
      <c r="AF1109">
        <v>1</v>
      </c>
      <c r="AG1109" t="s">
        <v>4</v>
      </c>
      <c r="AH1109">
        <v>0</v>
      </c>
    </row>
    <row r="1110" spans="1:34" x14ac:dyDescent="0.25">
      <c r="A1110" t="str">
        <f t="shared" si="17"/>
        <v>feynman_test_4_28020</v>
      </c>
      <c r="B1110" t="s">
        <v>106</v>
      </c>
      <c r="C1110" t="s">
        <v>143</v>
      </c>
      <c r="D1110">
        <v>3600</v>
      </c>
      <c r="E1110" t="s">
        <v>144</v>
      </c>
      <c r="F1110">
        <v>1000000</v>
      </c>
      <c r="G1110" t="s">
        <v>145</v>
      </c>
      <c r="H1110">
        <v>28020</v>
      </c>
      <c r="I1110" t="s">
        <v>146</v>
      </c>
      <c r="J1110">
        <v>1E-3</v>
      </c>
      <c r="K1110" t="s">
        <v>3</v>
      </c>
      <c r="L1110">
        <v>0.9994982</v>
      </c>
      <c r="M1110" t="s">
        <v>2</v>
      </c>
      <c r="N1110">
        <v>1.1154300000000001E-2</v>
      </c>
      <c r="O1110" t="s">
        <v>6</v>
      </c>
      <c r="P1110">
        <v>28</v>
      </c>
      <c r="Q1110" t="s">
        <v>0</v>
      </c>
      <c r="R1110">
        <v>3601.4</v>
      </c>
      <c r="S1110" t="s">
        <v>141</v>
      </c>
      <c r="T1110">
        <v>2</v>
      </c>
      <c r="U1110" t="s">
        <v>142</v>
      </c>
      <c r="V1110">
        <v>214</v>
      </c>
      <c r="W1110" t="s">
        <v>140</v>
      </c>
      <c r="X1110">
        <v>520711</v>
      </c>
      <c r="Y1110" t="s">
        <v>1</v>
      </c>
      <c r="Z1110" t="s">
        <v>3248</v>
      </c>
      <c r="AA1110" t="s">
        <v>151</v>
      </c>
      <c r="AB1110" s="12" t="s">
        <v>3249</v>
      </c>
      <c r="AC1110" t="s">
        <v>424</v>
      </c>
      <c r="AD1110" s="5">
        <v>9.9999999999999998E-17</v>
      </c>
      <c r="AE1110" t="s">
        <v>5</v>
      </c>
      <c r="AF1110">
        <v>0.99950446000000004</v>
      </c>
      <c r="AG1110" t="s">
        <v>4</v>
      </c>
      <c r="AH1110">
        <v>1.104947E-2</v>
      </c>
    </row>
    <row r="1111" spans="1:34" x14ac:dyDescent="0.25">
      <c r="A1111" t="str">
        <f t="shared" si="17"/>
        <v>feynman_II_11_27_14423</v>
      </c>
      <c r="B1111" t="s">
        <v>101</v>
      </c>
      <c r="C1111" t="s">
        <v>143</v>
      </c>
      <c r="D1111">
        <v>3600</v>
      </c>
      <c r="E1111" t="s">
        <v>144</v>
      </c>
      <c r="F1111">
        <v>1000000</v>
      </c>
      <c r="G1111" t="s">
        <v>145</v>
      </c>
      <c r="H1111">
        <v>14423</v>
      </c>
      <c r="I1111" t="s">
        <v>146</v>
      </c>
      <c r="J1111">
        <v>1E-3</v>
      </c>
      <c r="K1111" t="s">
        <v>3</v>
      </c>
      <c r="L1111">
        <v>0.99990559999999995</v>
      </c>
      <c r="M1111" t="s">
        <v>2</v>
      </c>
      <c r="N1111">
        <v>6.8152999999999998E-3</v>
      </c>
      <c r="O1111" t="s">
        <v>6</v>
      </c>
      <c r="P1111">
        <v>18</v>
      </c>
      <c r="Q1111" t="s">
        <v>0</v>
      </c>
      <c r="R1111">
        <v>3600.2</v>
      </c>
      <c r="S1111" t="s">
        <v>141</v>
      </c>
      <c r="T1111">
        <v>4</v>
      </c>
      <c r="U1111" t="s">
        <v>142</v>
      </c>
      <c r="V1111">
        <v>343</v>
      </c>
      <c r="W1111" t="s">
        <v>140</v>
      </c>
      <c r="X1111">
        <v>588118</v>
      </c>
      <c r="Y1111" t="s">
        <v>1</v>
      </c>
      <c r="Z1111" t="s">
        <v>3250</v>
      </c>
      <c r="AA1111" t="s">
        <v>151</v>
      </c>
      <c r="AB1111" s="12" t="s">
        <v>3251</v>
      </c>
      <c r="AC1111" t="s">
        <v>424</v>
      </c>
      <c r="AD1111" s="5">
        <v>9.9999999999999998E-17</v>
      </c>
      <c r="AE1111" t="s">
        <v>5</v>
      </c>
      <c r="AF1111">
        <v>0.99990668000000005</v>
      </c>
      <c r="AG1111" t="s">
        <v>4</v>
      </c>
      <c r="AH1111">
        <v>6.7380399999999998E-3</v>
      </c>
    </row>
    <row r="1112" spans="1:34" x14ac:dyDescent="0.25">
      <c r="A1112" t="str">
        <f t="shared" si="17"/>
        <v>feynman_I_48_2_21962</v>
      </c>
      <c r="B1112" t="s">
        <v>71</v>
      </c>
      <c r="C1112" t="s">
        <v>143</v>
      </c>
      <c r="D1112">
        <v>3600</v>
      </c>
      <c r="E1112" t="s">
        <v>144</v>
      </c>
      <c r="F1112">
        <v>1000000</v>
      </c>
      <c r="G1112" t="s">
        <v>145</v>
      </c>
      <c r="H1112">
        <v>21962</v>
      </c>
      <c r="I1112" t="s">
        <v>146</v>
      </c>
      <c r="J1112">
        <v>1E-3</v>
      </c>
      <c r="K1112" t="s">
        <v>3</v>
      </c>
      <c r="L1112">
        <v>1</v>
      </c>
      <c r="M1112" t="s">
        <v>2</v>
      </c>
      <c r="N1112">
        <v>1.98254E-2</v>
      </c>
      <c r="O1112" t="s">
        <v>6</v>
      </c>
      <c r="P1112">
        <v>34</v>
      </c>
      <c r="Q1112" t="s">
        <v>0</v>
      </c>
      <c r="R1112">
        <v>3601.1</v>
      </c>
      <c r="S1112" t="s">
        <v>141</v>
      </c>
      <c r="T1112">
        <v>9</v>
      </c>
      <c r="U1112" t="s">
        <v>142</v>
      </c>
      <c r="V1112">
        <v>192</v>
      </c>
      <c r="W1112" t="s">
        <v>140</v>
      </c>
      <c r="X1112">
        <v>442518</v>
      </c>
      <c r="Y1112" t="s">
        <v>1</v>
      </c>
      <c r="Z1112" t="s">
        <v>3252</v>
      </c>
      <c r="AA1112" t="s">
        <v>151</v>
      </c>
      <c r="AB1112" s="12" t="s">
        <v>3253</v>
      </c>
      <c r="AC1112" t="s">
        <v>424</v>
      </c>
      <c r="AD1112" s="5">
        <v>9.9999999999999998E-17</v>
      </c>
      <c r="AE1112" t="s">
        <v>5</v>
      </c>
      <c r="AF1112">
        <v>0.99999996000000002</v>
      </c>
      <c r="AG1112" t="s">
        <v>4</v>
      </c>
      <c r="AH1112">
        <v>1.9825829999999999E-2</v>
      </c>
    </row>
    <row r="1113" spans="1:34" x14ac:dyDescent="0.25">
      <c r="A1113" t="str">
        <f t="shared" si="17"/>
        <v>feynman_test_13_4426</v>
      </c>
      <c r="B1113" t="s">
        <v>121</v>
      </c>
      <c r="C1113" t="s">
        <v>143</v>
      </c>
      <c r="D1113">
        <v>3600</v>
      </c>
      <c r="E1113" t="s">
        <v>144</v>
      </c>
      <c r="F1113">
        <v>1000000</v>
      </c>
      <c r="G1113" t="s">
        <v>145</v>
      </c>
      <c r="H1113">
        <v>4426</v>
      </c>
      <c r="I1113" t="s">
        <v>146</v>
      </c>
      <c r="J1113">
        <v>1E-3</v>
      </c>
      <c r="K1113" t="s">
        <v>3</v>
      </c>
      <c r="L1113">
        <v>0.98651540000000004</v>
      </c>
      <c r="M1113" t="s">
        <v>2</v>
      </c>
      <c r="N1113">
        <v>1.7745E-3</v>
      </c>
      <c r="O1113" t="s">
        <v>6</v>
      </c>
      <c r="P1113">
        <v>28</v>
      </c>
      <c r="Q1113" t="s">
        <v>0</v>
      </c>
      <c r="R1113">
        <v>3600.5</v>
      </c>
      <c r="S1113" t="s">
        <v>141</v>
      </c>
      <c r="T1113">
        <v>13</v>
      </c>
      <c r="U1113" t="s">
        <v>142</v>
      </c>
      <c r="V1113">
        <v>236</v>
      </c>
      <c r="W1113" t="s">
        <v>140</v>
      </c>
      <c r="X1113">
        <v>535862</v>
      </c>
      <c r="Y1113" t="s">
        <v>1</v>
      </c>
      <c r="Z1113" t="s">
        <v>3254</v>
      </c>
      <c r="AA1113" t="s">
        <v>151</v>
      </c>
      <c r="AB1113" s="12" t="s">
        <v>3255</v>
      </c>
      <c r="AC1113" t="s">
        <v>424</v>
      </c>
      <c r="AD1113" s="5">
        <v>9.9999999999999998E-17</v>
      </c>
      <c r="AE1113" t="s">
        <v>5</v>
      </c>
      <c r="AF1113">
        <v>0.98335567999999995</v>
      </c>
      <c r="AG1113" t="s">
        <v>4</v>
      </c>
      <c r="AH1113">
        <v>2.0038399999999998E-3</v>
      </c>
    </row>
    <row r="1114" spans="1:34" x14ac:dyDescent="0.25">
      <c r="A1114" t="str">
        <f t="shared" si="17"/>
        <v>feynman_test_12_28020</v>
      </c>
      <c r="B1114" t="s">
        <v>113</v>
      </c>
      <c r="C1114" t="s">
        <v>143</v>
      </c>
      <c r="D1114">
        <v>3600</v>
      </c>
      <c r="E1114" t="s">
        <v>144</v>
      </c>
      <c r="F1114">
        <v>1000000</v>
      </c>
      <c r="G1114" t="s">
        <v>145</v>
      </c>
      <c r="H1114">
        <v>28020</v>
      </c>
      <c r="I1114" t="s">
        <v>146</v>
      </c>
      <c r="J1114">
        <v>1E-3</v>
      </c>
      <c r="K1114" t="s">
        <v>3</v>
      </c>
      <c r="L1114">
        <v>0.99999839999999995</v>
      </c>
      <c r="M1114" t="s">
        <v>2</v>
      </c>
      <c r="N1114">
        <v>1.85688E-2</v>
      </c>
      <c r="O1114" t="s">
        <v>6</v>
      </c>
      <c r="P1114">
        <v>7</v>
      </c>
      <c r="Q1114" t="s">
        <v>0</v>
      </c>
      <c r="R1114">
        <v>3600.6</v>
      </c>
      <c r="S1114" t="s">
        <v>141</v>
      </c>
      <c r="T1114">
        <v>3</v>
      </c>
      <c r="U1114" t="s">
        <v>142</v>
      </c>
      <c r="V1114">
        <v>469</v>
      </c>
      <c r="W1114" t="s">
        <v>140</v>
      </c>
      <c r="X1114">
        <v>616343</v>
      </c>
      <c r="Y1114" t="s">
        <v>1</v>
      </c>
      <c r="Z1114" t="s">
        <v>164</v>
      </c>
      <c r="AA1114" t="s">
        <v>151</v>
      </c>
      <c r="AB1114" s="12" t="s">
        <v>417</v>
      </c>
      <c r="AC1114" t="s">
        <v>424</v>
      </c>
      <c r="AD1114" s="5">
        <v>9.9999999999999998E-17</v>
      </c>
      <c r="AE1114" t="s">
        <v>5</v>
      </c>
      <c r="AF1114">
        <v>0.99999824999999998</v>
      </c>
      <c r="AG1114" t="s">
        <v>4</v>
      </c>
      <c r="AH1114">
        <v>1.9250079999999999E-2</v>
      </c>
    </row>
    <row r="1115" spans="1:34" x14ac:dyDescent="0.25">
      <c r="A1115" t="str">
        <f t="shared" si="17"/>
        <v>feynman_test_14_28020</v>
      </c>
      <c r="B1115" t="s">
        <v>120</v>
      </c>
      <c r="C1115" t="s">
        <v>143</v>
      </c>
      <c r="D1115">
        <v>3600</v>
      </c>
      <c r="E1115" t="s">
        <v>144</v>
      </c>
      <c r="F1115">
        <v>1000000</v>
      </c>
      <c r="G1115" t="s">
        <v>145</v>
      </c>
      <c r="H1115">
        <v>28020</v>
      </c>
      <c r="I1115" t="s">
        <v>146</v>
      </c>
      <c r="J1115">
        <v>1E-3</v>
      </c>
      <c r="K1115" t="s">
        <v>3</v>
      </c>
      <c r="L1115">
        <v>0.99999660000000001</v>
      </c>
      <c r="M1115" t="s">
        <v>2</v>
      </c>
      <c r="N1115">
        <v>2.4230499999999999E-2</v>
      </c>
      <c r="O1115" t="s">
        <v>6</v>
      </c>
      <c r="P1115">
        <v>27</v>
      </c>
      <c r="Q1115" t="s">
        <v>0</v>
      </c>
      <c r="R1115">
        <v>3600.5</v>
      </c>
      <c r="S1115" t="s">
        <v>141</v>
      </c>
      <c r="T1115">
        <v>6</v>
      </c>
      <c r="U1115" t="s">
        <v>142</v>
      </c>
      <c r="V1115">
        <v>162</v>
      </c>
      <c r="W1115" t="s">
        <v>140</v>
      </c>
      <c r="X1115">
        <v>491621</v>
      </c>
      <c r="Y1115" t="s">
        <v>1</v>
      </c>
      <c r="Z1115" t="s">
        <v>3256</v>
      </c>
      <c r="AA1115" t="s">
        <v>151</v>
      </c>
      <c r="AB1115" s="12" t="s">
        <v>3257</v>
      </c>
      <c r="AC1115" t="s">
        <v>424</v>
      </c>
      <c r="AD1115" s="5">
        <v>9.9999999999999998E-17</v>
      </c>
      <c r="AE1115" t="s">
        <v>5</v>
      </c>
      <c r="AF1115">
        <v>0.99999727999999999</v>
      </c>
      <c r="AG1115" t="s">
        <v>4</v>
      </c>
      <c r="AH1115">
        <v>2.1697520000000001E-2</v>
      </c>
    </row>
    <row r="1116" spans="1:34" x14ac:dyDescent="0.25">
      <c r="A1116" t="str">
        <f t="shared" si="17"/>
        <v>feynman_I_40_1_14423</v>
      </c>
      <c r="B1116" t="s">
        <v>133</v>
      </c>
      <c r="C1116" t="s">
        <v>143</v>
      </c>
      <c r="D1116">
        <v>3600</v>
      </c>
      <c r="E1116" t="s">
        <v>144</v>
      </c>
      <c r="F1116">
        <v>1000000</v>
      </c>
      <c r="G1116" t="s">
        <v>145</v>
      </c>
      <c r="H1116">
        <v>14423</v>
      </c>
      <c r="I1116" t="s">
        <v>146</v>
      </c>
      <c r="J1116">
        <v>1E-3</v>
      </c>
      <c r="K1116" t="s">
        <v>3</v>
      </c>
      <c r="L1116">
        <v>0.95981839999999996</v>
      </c>
      <c r="M1116" t="s">
        <v>2</v>
      </c>
      <c r="N1116">
        <v>0.13042309999999999</v>
      </c>
      <c r="O1116" t="s">
        <v>6</v>
      </c>
      <c r="P1116">
        <v>33</v>
      </c>
      <c r="Q1116" t="s">
        <v>0</v>
      </c>
      <c r="R1116">
        <v>3600.8</v>
      </c>
      <c r="S1116" t="s">
        <v>141</v>
      </c>
      <c r="T1116">
        <v>10</v>
      </c>
      <c r="U1116" t="s">
        <v>142</v>
      </c>
      <c r="V1116">
        <v>196</v>
      </c>
      <c r="W1116" t="s">
        <v>140</v>
      </c>
      <c r="X1116">
        <v>501583</v>
      </c>
      <c r="Y1116" t="s">
        <v>1</v>
      </c>
      <c r="Z1116" t="s">
        <v>3258</v>
      </c>
      <c r="AA1116" t="s">
        <v>151</v>
      </c>
      <c r="AB1116" s="12" t="s">
        <v>3259</v>
      </c>
      <c r="AC1116" t="s">
        <v>424</v>
      </c>
      <c r="AD1116" s="5">
        <v>9.9999999999999998E-17</v>
      </c>
      <c r="AE1116" t="s">
        <v>5</v>
      </c>
      <c r="AF1116">
        <v>0.95962753000000001</v>
      </c>
      <c r="AG1116" t="s">
        <v>4</v>
      </c>
      <c r="AH1116">
        <v>0.13193272</v>
      </c>
    </row>
    <row r="1117" spans="1:34" x14ac:dyDescent="0.25">
      <c r="A1117" t="str">
        <f t="shared" si="17"/>
        <v>feynman_I_50_26_14423</v>
      </c>
      <c r="B1117" t="s">
        <v>94</v>
      </c>
      <c r="C1117" t="s">
        <v>143</v>
      </c>
      <c r="D1117">
        <v>3600</v>
      </c>
      <c r="E1117" t="s">
        <v>144</v>
      </c>
      <c r="F1117">
        <v>1000000</v>
      </c>
      <c r="G1117" t="s">
        <v>145</v>
      </c>
      <c r="H1117">
        <v>14423</v>
      </c>
      <c r="I1117" t="s">
        <v>146</v>
      </c>
      <c r="J1117">
        <v>1E-3</v>
      </c>
      <c r="K1117" t="s">
        <v>3</v>
      </c>
      <c r="L1117">
        <v>1</v>
      </c>
      <c r="M1117" t="s">
        <v>2</v>
      </c>
      <c r="N1117">
        <v>0</v>
      </c>
      <c r="O1117" t="s">
        <v>6</v>
      </c>
      <c r="P1117">
        <v>21</v>
      </c>
      <c r="Q1117" t="s">
        <v>0</v>
      </c>
      <c r="R1117">
        <v>1702.4</v>
      </c>
      <c r="S1117" t="s">
        <v>141</v>
      </c>
      <c r="T1117">
        <v>2</v>
      </c>
      <c r="U1117" t="s">
        <v>142</v>
      </c>
      <c r="V1117">
        <v>54</v>
      </c>
      <c r="W1117" t="s">
        <v>140</v>
      </c>
      <c r="X1117">
        <v>193726</v>
      </c>
      <c r="Y1117" t="s">
        <v>1</v>
      </c>
      <c r="Z1117" t="s">
        <v>3260</v>
      </c>
      <c r="AA1117" t="s">
        <v>151</v>
      </c>
      <c r="AB1117" s="12" t="s">
        <v>3261</v>
      </c>
      <c r="AC1117" t="s">
        <v>424</v>
      </c>
      <c r="AD1117" s="5">
        <v>9.9999999999999998E-17</v>
      </c>
      <c r="AE1117" t="s">
        <v>5</v>
      </c>
      <c r="AF1117">
        <v>1</v>
      </c>
      <c r="AG1117" t="s">
        <v>4</v>
      </c>
      <c r="AH1117">
        <v>0</v>
      </c>
    </row>
    <row r="1118" spans="1:34" x14ac:dyDescent="0.25">
      <c r="A1118" t="str">
        <f t="shared" si="17"/>
        <v>feynman_test_5_14423</v>
      </c>
      <c r="B1118" t="s">
        <v>83</v>
      </c>
      <c r="C1118" t="s">
        <v>143</v>
      </c>
      <c r="D1118">
        <v>3600</v>
      </c>
      <c r="E1118" t="s">
        <v>144</v>
      </c>
      <c r="F1118">
        <v>1000000</v>
      </c>
      <c r="G1118" t="s">
        <v>145</v>
      </c>
      <c r="H1118">
        <v>14423</v>
      </c>
      <c r="I1118" t="s">
        <v>146</v>
      </c>
      <c r="J1118">
        <v>1E-3</v>
      </c>
      <c r="K1118" t="s">
        <v>3</v>
      </c>
      <c r="L1118">
        <v>1</v>
      </c>
      <c r="M1118" t="s">
        <v>2</v>
      </c>
      <c r="N1118">
        <v>0</v>
      </c>
      <c r="O1118" t="s">
        <v>6</v>
      </c>
      <c r="P1118">
        <v>13</v>
      </c>
      <c r="Q1118" t="s">
        <v>0</v>
      </c>
      <c r="R1118">
        <v>388.2</v>
      </c>
      <c r="S1118" t="s">
        <v>141</v>
      </c>
      <c r="T1118">
        <v>3</v>
      </c>
      <c r="U1118" t="s">
        <v>142</v>
      </c>
      <c r="V1118">
        <v>28</v>
      </c>
      <c r="W1118" t="s">
        <v>140</v>
      </c>
      <c r="X1118">
        <v>54353</v>
      </c>
      <c r="Y1118" t="s">
        <v>1</v>
      </c>
      <c r="Z1118" t="s">
        <v>3169</v>
      </c>
      <c r="AA1118" t="s">
        <v>151</v>
      </c>
      <c r="AB1118" s="12" t="s">
        <v>3170</v>
      </c>
      <c r="AC1118" t="s">
        <v>424</v>
      </c>
      <c r="AD1118" s="5">
        <v>9.9999999999999998E-17</v>
      </c>
      <c r="AE1118" t="s">
        <v>5</v>
      </c>
      <c r="AF1118">
        <v>1</v>
      </c>
      <c r="AG1118" t="s">
        <v>4</v>
      </c>
      <c r="AH1118">
        <v>0</v>
      </c>
    </row>
    <row r="1119" spans="1:34" x14ac:dyDescent="0.25">
      <c r="A1119" t="str">
        <f t="shared" si="17"/>
        <v>feynman_test_3_21962</v>
      </c>
      <c r="B1119" t="s">
        <v>75</v>
      </c>
      <c r="C1119" t="s">
        <v>143</v>
      </c>
      <c r="D1119">
        <v>3600</v>
      </c>
      <c r="E1119" t="s">
        <v>144</v>
      </c>
      <c r="F1119">
        <v>1000000</v>
      </c>
      <c r="G1119" t="s">
        <v>145</v>
      </c>
      <c r="H1119">
        <v>21962</v>
      </c>
      <c r="I1119" t="s">
        <v>146</v>
      </c>
      <c r="J1119">
        <v>1E-3</v>
      </c>
      <c r="K1119" t="s">
        <v>3</v>
      </c>
      <c r="L1119">
        <v>0.99963460000000004</v>
      </c>
      <c r="M1119" t="s">
        <v>2</v>
      </c>
      <c r="N1119">
        <v>3.5215000000000003E-2</v>
      </c>
      <c r="O1119" t="s">
        <v>6</v>
      </c>
      <c r="P1119">
        <v>20</v>
      </c>
      <c r="Q1119" t="s">
        <v>0</v>
      </c>
      <c r="R1119">
        <v>3600.9</v>
      </c>
      <c r="S1119" t="s">
        <v>141</v>
      </c>
      <c r="T1119">
        <v>7</v>
      </c>
      <c r="U1119" t="s">
        <v>142</v>
      </c>
      <c r="V1119">
        <v>302</v>
      </c>
      <c r="W1119" t="s">
        <v>140</v>
      </c>
      <c r="X1119">
        <v>515483</v>
      </c>
      <c r="Y1119" t="s">
        <v>1</v>
      </c>
      <c r="Z1119" t="s">
        <v>3262</v>
      </c>
      <c r="AA1119" t="s">
        <v>151</v>
      </c>
      <c r="AB1119" s="12" t="s">
        <v>3263</v>
      </c>
      <c r="AC1119" t="s">
        <v>424</v>
      </c>
      <c r="AD1119" s="5">
        <v>9.9999999999999998E-17</v>
      </c>
      <c r="AE1119" t="s">
        <v>5</v>
      </c>
      <c r="AF1119">
        <v>0.99965130999999996</v>
      </c>
      <c r="AG1119" t="s">
        <v>4</v>
      </c>
      <c r="AH1119">
        <v>3.430105E-2</v>
      </c>
    </row>
    <row r="1120" spans="1:34" x14ac:dyDescent="0.25">
      <c r="A1120" t="str">
        <f t="shared" si="17"/>
        <v>feynman_III_12_43_14423</v>
      </c>
      <c r="B1120" t="s">
        <v>22</v>
      </c>
      <c r="C1120" t="s">
        <v>143</v>
      </c>
      <c r="D1120">
        <v>3600</v>
      </c>
      <c r="E1120" t="s">
        <v>144</v>
      </c>
      <c r="F1120">
        <v>1000000</v>
      </c>
      <c r="G1120" t="s">
        <v>145</v>
      </c>
      <c r="H1120">
        <v>14423</v>
      </c>
      <c r="I1120" t="s">
        <v>146</v>
      </c>
      <c r="J1120">
        <v>1E-3</v>
      </c>
      <c r="K1120" t="s">
        <v>3</v>
      </c>
      <c r="L1120">
        <v>1</v>
      </c>
      <c r="M1120" t="s">
        <v>2</v>
      </c>
      <c r="N1120">
        <v>0</v>
      </c>
      <c r="O1120" t="s">
        <v>6</v>
      </c>
      <c r="P1120">
        <v>4</v>
      </c>
      <c r="Q1120" t="s">
        <v>0</v>
      </c>
      <c r="R1120">
        <v>2.4</v>
      </c>
      <c r="S1120" t="s">
        <v>141</v>
      </c>
      <c r="T1120">
        <v>1</v>
      </c>
      <c r="U1120" t="s">
        <v>142</v>
      </c>
      <c r="V1120">
        <v>2</v>
      </c>
      <c r="W1120" t="s">
        <v>140</v>
      </c>
      <c r="X1120">
        <v>520</v>
      </c>
      <c r="Y1120" t="s">
        <v>1</v>
      </c>
      <c r="Z1120" t="s">
        <v>2336</v>
      </c>
      <c r="AA1120" t="s">
        <v>151</v>
      </c>
      <c r="AB1120" s="12" t="s">
        <v>2337</v>
      </c>
      <c r="AC1120" t="s">
        <v>424</v>
      </c>
      <c r="AD1120" s="5">
        <v>9.9999999999999998E-17</v>
      </c>
      <c r="AE1120" t="s">
        <v>5</v>
      </c>
      <c r="AF1120">
        <v>1</v>
      </c>
      <c r="AG1120" t="s">
        <v>4</v>
      </c>
      <c r="AH1120">
        <v>2.9999999999999997E-8</v>
      </c>
    </row>
    <row r="1121" spans="1:34" x14ac:dyDescent="0.25">
      <c r="A1121" t="str">
        <f t="shared" si="17"/>
        <v>feynman_I_43_31_14423</v>
      </c>
      <c r="B1121" t="s">
        <v>61</v>
      </c>
      <c r="C1121" t="s">
        <v>143</v>
      </c>
      <c r="D1121">
        <v>3600</v>
      </c>
      <c r="E1121" t="s">
        <v>144</v>
      </c>
      <c r="F1121">
        <v>1000000</v>
      </c>
      <c r="G1121" t="s">
        <v>145</v>
      </c>
      <c r="H1121">
        <v>14423</v>
      </c>
      <c r="I1121" t="s">
        <v>146</v>
      </c>
      <c r="J1121">
        <v>1E-3</v>
      </c>
      <c r="K1121" t="s">
        <v>3</v>
      </c>
      <c r="L1121">
        <v>1</v>
      </c>
      <c r="M1121" t="s">
        <v>2</v>
      </c>
      <c r="N1121">
        <v>0</v>
      </c>
      <c r="O1121" t="s">
        <v>6</v>
      </c>
      <c r="P1121">
        <v>4</v>
      </c>
      <c r="Q1121" t="s">
        <v>0</v>
      </c>
      <c r="R1121">
        <v>5.8</v>
      </c>
      <c r="S1121" t="s">
        <v>141</v>
      </c>
      <c r="T1121">
        <v>1</v>
      </c>
      <c r="U1121" t="s">
        <v>142</v>
      </c>
      <c r="V1121">
        <v>3</v>
      </c>
      <c r="W1121" t="s">
        <v>140</v>
      </c>
      <c r="X1121">
        <v>1301</v>
      </c>
      <c r="Y1121" t="s">
        <v>1</v>
      </c>
      <c r="Z1121" t="s">
        <v>2341</v>
      </c>
      <c r="AA1121" t="s">
        <v>151</v>
      </c>
      <c r="AB1121" s="12" t="s">
        <v>409</v>
      </c>
      <c r="AC1121" t="s">
        <v>424</v>
      </c>
      <c r="AD1121" s="5">
        <v>9.9999999999999998E-17</v>
      </c>
      <c r="AE1121" t="s">
        <v>5</v>
      </c>
      <c r="AF1121">
        <v>1</v>
      </c>
      <c r="AG1121" t="s">
        <v>4</v>
      </c>
      <c r="AH1121">
        <v>0</v>
      </c>
    </row>
    <row r="1122" spans="1:34" x14ac:dyDescent="0.25">
      <c r="A1122" t="str">
        <f t="shared" si="17"/>
        <v>feynman_II_38_14_14423</v>
      </c>
      <c r="B1122" t="s">
        <v>29</v>
      </c>
      <c r="C1122" t="s">
        <v>143</v>
      </c>
      <c r="D1122">
        <v>3600</v>
      </c>
      <c r="E1122" t="s">
        <v>144</v>
      </c>
      <c r="F1122">
        <v>1000000</v>
      </c>
      <c r="G1122" t="s">
        <v>145</v>
      </c>
      <c r="H1122">
        <v>14423</v>
      </c>
      <c r="I1122" t="s">
        <v>146</v>
      </c>
      <c r="J1122">
        <v>1E-3</v>
      </c>
      <c r="K1122" t="s">
        <v>3</v>
      </c>
      <c r="L1122">
        <v>1</v>
      </c>
      <c r="M1122" t="s">
        <v>2</v>
      </c>
      <c r="N1122">
        <v>0</v>
      </c>
      <c r="O1122" t="s">
        <v>6</v>
      </c>
      <c r="P1122">
        <v>10</v>
      </c>
      <c r="Q1122" t="s">
        <v>0</v>
      </c>
      <c r="R1122">
        <v>8.1999999999999993</v>
      </c>
      <c r="S1122" t="s">
        <v>141</v>
      </c>
      <c r="T1122">
        <v>1</v>
      </c>
      <c r="U1122" t="s">
        <v>142</v>
      </c>
      <c r="V1122">
        <v>3</v>
      </c>
      <c r="W1122" t="s">
        <v>140</v>
      </c>
      <c r="X1122">
        <v>1660</v>
      </c>
      <c r="Y1122" t="s">
        <v>1</v>
      </c>
      <c r="Z1122" t="s">
        <v>157</v>
      </c>
      <c r="AA1122" t="s">
        <v>151</v>
      </c>
      <c r="AB1122" s="12" t="s">
        <v>3432</v>
      </c>
      <c r="AC1122" t="s">
        <v>424</v>
      </c>
      <c r="AD1122" s="5">
        <v>9.9999999999999998E-17</v>
      </c>
      <c r="AE1122" t="s">
        <v>5</v>
      </c>
      <c r="AF1122">
        <v>1</v>
      </c>
      <c r="AG1122" t="s">
        <v>4</v>
      </c>
      <c r="AH1122">
        <v>0</v>
      </c>
    </row>
    <row r="1123" spans="1:34" x14ac:dyDescent="0.25">
      <c r="A1123" t="str">
        <f t="shared" si="17"/>
        <v>feynman_I_12_4_14423</v>
      </c>
      <c r="B1123" t="s">
        <v>72</v>
      </c>
      <c r="C1123" t="s">
        <v>143</v>
      </c>
      <c r="D1123">
        <v>3600</v>
      </c>
      <c r="E1123" t="s">
        <v>144</v>
      </c>
      <c r="F1123">
        <v>1000000</v>
      </c>
      <c r="G1123" t="s">
        <v>145</v>
      </c>
      <c r="H1123">
        <v>14423</v>
      </c>
      <c r="I1123" t="s">
        <v>146</v>
      </c>
      <c r="J1123">
        <v>1E-3</v>
      </c>
      <c r="K1123" t="s">
        <v>3</v>
      </c>
      <c r="L1123">
        <v>1</v>
      </c>
      <c r="M1123" t="s">
        <v>2</v>
      </c>
      <c r="N1123">
        <v>0</v>
      </c>
      <c r="O1123" t="s">
        <v>6</v>
      </c>
      <c r="P1123">
        <v>9</v>
      </c>
      <c r="Q1123" t="s">
        <v>0</v>
      </c>
      <c r="R1123">
        <v>17.7</v>
      </c>
      <c r="S1123" t="s">
        <v>141</v>
      </c>
      <c r="T1123">
        <v>1</v>
      </c>
      <c r="U1123" t="s">
        <v>142</v>
      </c>
      <c r="V1123">
        <v>4</v>
      </c>
      <c r="W1123" t="s">
        <v>140</v>
      </c>
      <c r="X1123">
        <v>3356</v>
      </c>
      <c r="Y1123" t="s">
        <v>1</v>
      </c>
      <c r="Z1123" t="s">
        <v>2359</v>
      </c>
      <c r="AA1123" t="s">
        <v>151</v>
      </c>
      <c r="AB1123" s="12" t="s">
        <v>2360</v>
      </c>
      <c r="AC1123" t="s">
        <v>424</v>
      </c>
      <c r="AD1123" s="5">
        <v>9.9999999999999998E-17</v>
      </c>
      <c r="AE1123" t="s">
        <v>5</v>
      </c>
      <c r="AF1123">
        <v>1</v>
      </c>
      <c r="AG1123" t="s">
        <v>4</v>
      </c>
      <c r="AH1123">
        <v>0</v>
      </c>
    </row>
    <row r="1124" spans="1:34" x14ac:dyDescent="0.25">
      <c r="A1124" t="str">
        <f t="shared" si="17"/>
        <v>feynman_I_27_6_14423</v>
      </c>
      <c r="B1124" t="s">
        <v>49</v>
      </c>
      <c r="C1124" t="s">
        <v>143</v>
      </c>
      <c r="D1124">
        <v>3600</v>
      </c>
      <c r="E1124" t="s">
        <v>144</v>
      </c>
      <c r="F1124">
        <v>1000000</v>
      </c>
      <c r="G1124" t="s">
        <v>145</v>
      </c>
      <c r="H1124">
        <v>14423</v>
      </c>
      <c r="I1124" t="s">
        <v>146</v>
      </c>
      <c r="J1124">
        <v>1E-3</v>
      </c>
      <c r="K1124" t="s">
        <v>3</v>
      </c>
      <c r="L1124">
        <v>1</v>
      </c>
      <c r="M1124" t="s">
        <v>2</v>
      </c>
      <c r="N1124">
        <v>0</v>
      </c>
      <c r="O1124" t="s">
        <v>6</v>
      </c>
      <c r="P1124">
        <v>11</v>
      </c>
      <c r="Q1124" t="s">
        <v>0</v>
      </c>
      <c r="R1124">
        <v>25.8</v>
      </c>
      <c r="S1124" t="s">
        <v>141</v>
      </c>
      <c r="T1124">
        <v>1</v>
      </c>
      <c r="U1124" t="s">
        <v>142</v>
      </c>
      <c r="V1124">
        <v>5</v>
      </c>
      <c r="W1124" t="s">
        <v>140</v>
      </c>
      <c r="X1124">
        <v>4505</v>
      </c>
      <c r="Y1124" t="s">
        <v>1</v>
      </c>
      <c r="Z1124" t="s">
        <v>2368</v>
      </c>
      <c r="AA1124" t="s">
        <v>151</v>
      </c>
      <c r="AB1124" s="12" t="s">
        <v>2292</v>
      </c>
      <c r="AC1124" t="s">
        <v>424</v>
      </c>
      <c r="AD1124" s="5">
        <v>9.9999999999999998E-17</v>
      </c>
      <c r="AE1124" t="s">
        <v>5</v>
      </c>
      <c r="AF1124">
        <v>1</v>
      </c>
      <c r="AG1124" t="s">
        <v>4</v>
      </c>
      <c r="AH1124">
        <v>0</v>
      </c>
    </row>
    <row r="1125" spans="1:34" x14ac:dyDescent="0.25">
      <c r="A1125" t="str">
        <f t="shared" si="17"/>
        <v>feynman_I_13_12_28020</v>
      </c>
      <c r="B1125" t="s">
        <v>117</v>
      </c>
      <c r="C1125" t="s">
        <v>143</v>
      </c>
      <c r="D1125">
        <v>3600</v>
      </c>
      <c r="E1125" t="s">
        <v>144</v>
      </c>
      <c r="F1125">
        <v>1000000</v>
      </c>
      <c r="G1125" t="s">
        <v>145</v>
      </c>
      <c r="H1125">
        <v>28020</v>
      </c>
      <c r="I1125" t="s">
        <v>146</v>
      </c>
      <c r="J1125">
        <v>1E-3</v>
      </c>
      <c r="K1125" t="s">
        <v>3</v>
      </c>
      <c r="L1125">
        <v>1</v>
      </c>
      <c r="M1125" t="s">
        <v>2</v>
      </c>
      <c r="N1125">
        <v>0</v>
      </c>
      <c r="O1125" t="s">
        <v>6</v>
      </c>
      <c r="P1125">
        <v>16</v>
      </c>
      <c r="Q1125" t="s">
        <v>0</v>
      </c>
      <c r="R1125">
        <v>2265.6999999999998</v>
      </c>
      <c r="S1125" t="s">
        <v>141</v>
      </c>
      <c r="T1125">
        <v>4</v>
      </c>
      <c r="U1125" t="s">
        <v>142</v>
      </c>
      <c r="V1125">
        <v>64</v>
      </c>
      <c r="W1125" t="s">
        <v>140</v>
      </c>
      <c r="X1125">
        <v>251477</v>
      </c>
      <c r="Y1125" t="s">
        <v>1</v>
      </c>
      <c r="Z1125" t="s">
        <v>2493</v>
      </c>
      <c r="AA1125" t="s">
        <v>151</v>
      </c>
      <c r="AB1125" s="12" t="s">
        <v>2309</v>
      </c>
      <c r="AC1125" t="s">
        <v>424</v>
      </c>
      <c r="AD1125" s="5">
        <v>9.9999999999999998E-17</v>
      </c>
      <c r="AE1125" t="s">
        <v>5</v>
      </c>
      <c r="AF1125">
        <v>1</v>
      </c>
      <c r="AG1125" t="s">
        <v>4</v>
      </c>
      <c r="AH1125">
        <v>0</v>
      </c>
    </row>
    <row r="1126" spans="1:34" x14ac:dyDescent="0.25">
      <c r="A1126" t="str">
        <f t="shared" si="17"/>
        <v>feynman_I_18_4_14423</v>
      </c>
      <c r="B1126" t="s">
        <v>74</v>
      </c>
      <c r="C1126" t="s">
        <v>143</v>
      </c>
      <c r="D1126">
        <v>3600</v>
      </c>
      <c r="E1126" t="s">
        <v>144</v>
      </c>
      <c r="F1126">
        <v>1000000</v>
      </c>
      <c r="G1126" t="s">
        <v>145</v>
      </c>
      <c r="H1126">
        <v>14423</v>
      </c>
      <c r="I1126" t="s">
        <v>146</v>
      </c>
      <c r="J1126">
        <v>1E-3</v>
      </c>
      <c r="K1126" t="s">
        <v>3</v>
      </c>
      <c r="L1126">
        <v>0.99744429999999995</v>
      </c>
      <c r="M1126" t="s">
        <v>2</v>
      </c>
      <c r="N1126">
        <v>4.2955199999999999E-2</v>
      </c>
      <c r="O1126" t="s">
        <v>6</v>
      </c>
      <c r="P1126">
        <v>26</v>
      </c>
      <c r="Q1126" t="s">
        <v>0</v>
      </c>
      <c r="R1126">
        <v>3600.5</v>
      </c>
      <c r="S1126" t="s">
        <v>141</v>
      </c>
      <c r="T1126">
        <v>16</v>
      </c>
      <c r="U1126" t="s">
        <v>142</v>
      </c>
      <c r="V1126">
        <v>254</v>
      </c>
      <c r="W1126" t="s">
        <v>140</v>
      </c>
      <c r="X1126">
        <v>451583</v>
      </c>
      <c r="Y1126" t="s">
        <v>1</v>
      </c>
      <c r="Z1126" t="s">
        <v>3264</v>
      </c>
      <c r="AA1126" t="s">
        <v>151</v>
      </c>
      <c r="AB1126" s="12" t="s">
        <v>3479</v>
      </c>
      <c r="AC1126" t="s">
        <v>424</v>
      </c>
      <c r="AD1126" s="5">
        <v>9.9999999999999998E-17</v>
      </c>
      <c r="AE1126" t="s">
        <v>5</v>
      </c>
      <c r="AF1126">
        <v>0.99746312000000004</v>
      </c>
      <c r="AG1126" t="s">
        <v>4</v>
      </c>
      <c r="AH1126">
        <v>4.283083E-2</v>
      </c>
    </row>
    <row r="1127" spans="1:34" x14ac:dyDescent="0.25">
      <c r="A1127" t="str">
        <f t="shared" si="17"/>
        <v>feynman_test_8_28020</v>
      </c>
      <c r="B1127" t="s">
        <v>76</v>
      </c>
      <c r="C1127" t="s">
        <v>143</v>
      </c>
      <c r="D1127">
        <v>3600</v>
      </c>
      <c r="E1127" t="s">
        <v>144</v>
      </c>
      <c r="F1127">
        <v>1000000</v>
      </c>
      <c r="G1127" t="s">
        <v>145</v>
      </c>
      <c r="H1127">
        <v>28020</v>
      </c>
      <c r="I1127" t="s">
        <v>146</v>
      </c>
      <c r="J1127">
        <v>1E-3</v>
      </c>
      <c r="K1127" t="s">
        <v>3</v>
      </c>
      <c r="L1127">
        <v>0.99642969999999997</v>
      </c>
      <c r="M1127" t="s">
        <v>2</v>
      </c>
      <c r="N1127">
        <v>2.6901600000000001E-2</v>
      </c>
      <c r="O1127" t="s">
        <v>6</v>
      </c>
      <c r="P1127">
        <v>23</v>
      </c>
      <c r="Q1127" t="s">
        <v>0</v>
      </c>
      <c r="R1127">
        <v>3601.1</v>
      </c>
      <c r="S1127" t="s">
        <v>141</v>
      </c>
      <c r="T1127">
        <v>9</v>
      </c>
      <c r="U1127" t="s">
        <v>142</v>
      </c>
      <c r="V1127">
        <v>254</v>
      </c>
      <c r="W1127" t="s">
        <v>140</v>
      </c>
      <c r="X1127">
        <v>499966</v>
      </c>
      <c r="Y1127" t="s">
        <v>1</v>
      </c>
      <c r="Z1127" t="s">
        <v>3265</v>
      </c>
      <c r="AA1127" t="s">
        <v>151</v>
      </c>
      <c r="AB1127" s="12" t="s">
        <v>3266</v>
      </c>
      <c r="AC1127" t="s">
        <v>424</v>
      </c>
      <c r="AD1127" s="5">
        <v>9.9999999999999998E-17</v>
      </c>
      <c r="AE1127" t="s">
        <v>5</v>
      </c>
      <c r="AF1127">
        <v>0.99639551999999998</v>
      </c>
      <c r="AG1127" t="s">
        <v>4</v>
      </c>
      <c r="AH1127">
        <v>2.6929729999999999E-2</v>
      </c>
    </row>
    <row r="1128" spans="1:34" x14ac:dyDescent="0.25">
      <c r="A1128" t="str">
        <f t="shared" si="17"/>
        <v>feynman_test_1_14423</v>
      </c>
      <c r="B1128" t="s">
        <v>136</v>
      </c>
      <c r="C1128" t="s">
        <v>143</v>
      </c>
      <c r="D1128">
        <v>3600</v>
      </c>
      <c r="E1128" t="s">
        <v>144</v>
      </c>
      <c r="F1128">
        <v>1000000</v>
      </c>
      <c r="G1128" t="s">
        <v>145</v>
      </c>
      <c r="H1128">
        <v>14423</v>
      </c>
      <c r="I1128" t="s">
        <v>146</v>
      </c>
      <c r="J1128">
        <v>1E-3</v>
      </c>
      <c r="K1128" t="s">
        <v>3</v>
      </c>
      <c r="L1128">
        <v>0.99997970000000003</v>
      </c>
      <c r="M1128" t="s">
        <v>2</v>
      </c>
      <c r="N1128">
        <v>5.19651E-2</v>
      </c>
      <c r="O1128" t="s">
        <v>6</v>
      </c>
      <c r="P1128">
        <v>53</v>
      </c>
      <c r="Q1128" t="s">
        <v>0</v>
      </c>
      <c r="R1128">
        <v>3603</v>
      </c>
      <c r="S1128" t="s">
        <v>141</v>
      </c>
      <c r="T1128">
        <v>6</v>
      </c>
      <c r="U1128" t="s">
        <v>142</v>
      </c>
      <c r="V1128">
        <v>79</v>
      </c>
      <c r="W1128" t="s">
        <v>140</v>
      </c>
      <c r="X1128">
        <v>416599</v>
      </c>
      <c r="Y1128" t="s">
        <v>1</v>
      </c>
      <c r="Z1128" t="s">
        <v>3267</v>
      </c>
      <c r="AA1128" t="s">
        <v>151</v>
      </c>
      <c r="AB1128" s="12" t="s">
        <v>3268</v>
      </c>
      <c r="AC1128" t="s">
        <v>424</v>
      </c>
      <c r="AD1128" s="5">
        <v>9.9999999999999998E-17</v>
      </c>
      <c r="AE1128" t="s">
        <v>5</v>
      </c>
      <c r="AF1128">
        <v>0.99998253999999998</v>
      </c>
      <c r="AG1128" t="s">
        <v>4</v>
      </c>
      <c r="AH1128">
        <v>5.3167350000000002E-2</v>
      </c>
    </row>
    <row r="1129" spans="1:34" x14ac:dyDescent="0.25">
      <c r="A1129" t="str">
        <f t="shared" si="17"/>
        <v>feynman_I_9_18_21962</v>
      </c>
      <c r="B1129" t="s">
        <v>139</v>
      </c>
      <c r="C1129" t="s">
        <v>143</v>
      </c>
      <c r="D1129">
        <v>3600</v>
      </c>
      <c r="E1129" t="s">
        <v>144</v>
      </c>
      <c r="F1129">
        <v>1000000</v>
      </c>
      <c r="G1129" t="s">
        <v>145</v>
      </c>
      <c r="H1129">
        <v>21962</v>
      </c>
      <c r="I1129" t="s">
        <v>146</v>
      </c>
      <c r="J1129">
        <v>1E-3</v>
      </c>
      <c r="K1129" t="s">
        <v>3</v>
      </c>
      <c r="L1129">
        <v>0.98800350000000003</v>
      </c>
      <c r="M1129" t="s">
        <v>2</v>
      </c>
      <c r="N1129">
        <v>1.34924E-2</v>
      </c>
      <c r="O1129" t="s">
        <v>6</v>
      </c>
      <c r="P1129">
        <v>31</v>
      </c>
      <c r="Q1129" t="s">
        <v>0</v>
      </c>
      <c r="R1129">
        <v>3601.1</v>
      </c>
      <c r="S1129" t="s">
        <v>141</v>
      </c>
      <c r="T1129">
        <v>10</v>
      </c>
      <c r="U1129" t="s">
        <v>142</v>
      </c>
      <c r="V1129">
        <v>106</v>
      </c>
      <c r="W1129" t="s">
        <v>140</v>
      </c>
      <c r="X1129">
        <v>463597</v>
      </c>
      <c r="Y1129" t="s">
        <v>1</v>
      </c>
      <c r="Z1129" t="s">
        <v>3269</v>
      </c>
      <c r="AA1129" t="s">
        <v>151</v>
      </c>
      <c r="AB1129" s="12" t="s">
        <v>3270</v>
      </c>
      <c r="AC1129" t="s">
        <v>424</v>
      </c>
      <c r="AD1129" s="5">
        <v>9.9999999999999998E-17</v>
      </c>
      <c r="AE1129" t="s">
        <v>5</v>
      </c>
      <c r="AF1129">
        <v>0.98812977999999996</v>
      </c>
      <c r="AG1129" t="s">
        <v>4</v>
      </c>
      <c r="AH1129">
        <v>1.3316629999999999E-2</v>
      </c>
    </row>
    <row r="1130" spans="1:34" x14ac:dyDescent="0.25">
      <c r="A1130" t="str">
        <f t="shared" si="17"/>
        <v>feynman_II_11_3_14423</v>
      </c>
      <c r="B1130" t="s">
        <v>115</v>
      </c>
      <c r="C1130" t="s">
        <v>143</v>
      </c>
      <c r="D1130">
        <v>3600</v>
      </c>
      <c r="E1130" t="s">
        <v>144</v>
      </c>
      <c r="F1130">
        <v>1000000</v>
      </c>
      <c r="G1130" t="s">
        <v>145</v>
      </c>
      <c r="H1130">
        <v>14423</v>
      </c>
      <c r="I1130" t="s">
        <v>146</v>
      </c>
      <c r="J1130">
        <v>1E-3</v>
      </c>
      <c r="K1130" t="s">
        <v>3</v>
      </c>
      <c r="L1130">
        <v>1</v>
      </c>
      <c r="M1130" t="s">
        <v>2</v>
      </c>
      <c r="N1130">
        <v>0</v>
      </c>
      <c r="O1130" t="s">
        <v>6</v>
      </c>
      <c r="P1130">
        <v>18</v>
      </c>
      <c r="Q1130" t="s">
        <v>0</v>
      </c>
      <c r="R1130">
        <v>925.4</v>
      </c>
      <c r="S1130" t="s">
        <v>141</v>
      </c>
      <c r="T1130">
        <v>7</v>
      </c>
      <c r="U1130" t="s">
        <v>142</v>
      </c>
      <c r="V1130">
        <v>66</v>
      </c>
      <c r="W1130" t="s">
        <v>140</v>
      </c>
      <c r="X1130">
        <v>137836</v>
      </c>
      <c r="Y1130" t="s">
        <v>1</v>
      </c>
      <c r="Z1130" t="s">
        <v>404</v>
      </c>
      <c r="AA1130" t="s">
        <v>151</v>
      </c>
      <c r="AB1130" s="12" t="s">
        <v>2311</v>
      </c>
      <c r="AC1130" t="s">
        <v>424</v>
      </c>
      <c r="AD1130" s="5">
        <v>9.9999999999999998E-17</v>
      </c>
      <c r="AE1130" t="s">
        <v>5</v>
      </c>
      <c r="AF1130">
        <v>1</v>
      </c>
      <c r="AG1130" t="s">
        <v>4</v>
      </c>
      <c r="AH1130">
        <v>0</v>
      </c>
    </row>
    <row r="1131" spans="1:34" x14ac:dyDescent="0.25">
      <c r="A1131" t="str">
        <f t="shared" si="17"/>
        <v>feynman_test_20_4426</v>
      </c>
      <c r="B1131" t="s">
        <v>137</v>
      </c>
      <c r="C1131" t="s">
        <v>143</v>
      </c>
      <c r="D1131">
        <v>3600</v>
      </c>
      <c r="E1131" t="s">
        <v>144</v>
      </c>
      <c r="F1131">
        <v>1000000</v>
      </c>
      <c r="G1131" t="s">
        <v>145</v>
      </c>
      <c r="H1131">
        <v>4426</v>
      </c>
      <c r="I1131" t="s">
        <v>146</v>
      </c>
      <c r="J1131">
        <v>1E-3</v>
      </c>
      <c r="K1131" t="s">
        <v>3</v>
      </c>
      <c r="L1131">
        <v>0.94580339999999996</v>
      </c>
      <c r="M1131" t="s">
        <v>2</v>
      </c>
      <c r="N1131">
        <v>3.4323630999999999</v>
      </c>
      <c r="O1131" t="s">
        <v>6</v>
      </c>
      <c r="P1131">
        <v>95</v>
      </c>
      <c r="Q1131" t="s">
        <v>0</v>
      </c>
      <c r="R1131">
        <v>3604.8</v>
      </c>
      <c r="S1131" t="s">
        <v>141</v>
      </c>
      <c r="T1131">
        <v>4</v>
      </c>
      <c r="U1131" t="s">
        <v>142</v>
      </c>
      <c r="V1131">
        <v>40</v>
      </c>
      <c r="W1131" t="s">
        <v>140</v>
      </c>
      <c r="X1131">
        <v>314034</v>
      </c>
      <c r="Y1131" t="s">
        <v>1</v>
      </c>
      <c r="Z1131" t="s">
        <v>3271</v>
      </c>
      <c r="AA1131" t="s">
        <v>151</v>
      </c>
      <c r="AB1131" s="12" t="s">
        <v>3272</v>
      </c>
      <c r="AC1131" t="s">
        <v>424</v>
      </c>
      <c r="AD1131" s="5">
        <v>9.9999999999999998E-17</v>
      </c>
      <c r="AE1131" t="s">
        <v>5</v>
      </c>
      <c r="AF1131">
        <v>0.89116974000000004</v>
      </c>
      <c r="AG1131" t="s">
        <v>4</v>
      </c>
      <c r="AH1131">
        <v>5.1990526499999996</v>
      </c>
    </row>
    <row r="1132" spans="1:34" x14ac:dyDescent="0.25">
      <c r="A1132" t="str">
        <f t="shared" si="17"/>
        <v>strogatz_shearflow2_14423</v>
      </c>
      <c r="B1132" t="s">
        <v>9</v>
      </c>
      <c r="C1132" t="s">
        <v>143</v>
      </c>
      <c r="D1132">
        <v>3600</v>
      </c>
      <c r="E1132" t="s">
        <v>144</v>
      </c>
      <c r="F1132">
        <v>1000000</v>
      </c>
      <c r="G1132" t="s">
        <v>145</v>
      </c>
      <c r="H1132">
        <v>14423</v>
      </c>
      <c r="I1132" t="s">
        <v>146</v>
      </c>
      <c r="J1132">
        <v>1E-3</v>
      </c>
      <c r="K1132" t="s">
        <v>3</v>
      </c>
      <c r="L1132">
        <v>1</v>
      </c>
      <c r="M1132" t="s">
        <v>2</v>
      </c>
      <c r="N1132">
        <v>0</v>
      </c>
      <c r="O1132" t="s">
        <v>6</v>
      </c>
      <c r="P1132">
        <v>11</v>
      </c>
      <c r="Q1132" t="s">
        <v>0</v>
      </c>
      <c r="R1132">
        <v>422.6</v>
      </c>
      <c r="S1132" t="s">
        <v>141</v>
      </c>
      <c r="T1132">
        <v>9</v>
      </c>
      <c r="U1132" t="s">
        <v>142</v>
      </c>
      <c r="V1132">
        <v>149</v>
      </c>
      <c r="W1132" t="s">
        <v>140</v>
      </c>
      <c r="X1132">
        <v>200786</v>
      </c>
      <c r="Y1132" t="s">
        <v>1</v>
      </c>
      <c r="Z1132" t="s">
        <v>2401</v>
      </c>
      <c r="AA1132" t="s">
        <v>151</v>
      </c>
      <c r="AB1132" s="12" t="s">
        <v>2305</v>
      </c>
      <c r="AC1132" t="s">
        <v>424</v>
      </c>
      <c r="AD1132" s="5">
        <v>9.9999999999999998E-17</v>
      </c>
      <c r="AE1132" t="s">
        <v>5</v>
      </c>
      <c r="AF1132">
        <v>1</v>
      </c>
      <c r="AG1132" t="s">
        <v>4</v>
      </c>
      <c r="AH1132">
        <v>0</v>
      </c>
    </row>
    <row r="1133" spans="1:34" x14ac:dyDescent="0.25">
      <c r="A1133" t="str">
        <f t="shared" si="17"/>
        <v>strogatz_bacres1_14423</v>
      </c>
      <c r="B1133" t="s">
        <v>15</v>
      </c>
      <c r="C1133" t="s">
        <v>143</v>
      </c>
      <c r="D1133">
        <v>3600</v>
      </c>
      <c r="E1133" t="s">
        <v>144</v>
      </c>
      <c r="F1133">
        <v>1000000</v>
      </c>
      <c r="G1133" t="s">
        <v>145</v>
      </c>
      <c r="H1133">
        <v>14423</v>
      </c>
      <c r="I1133" t="s">
        <v>146</v>
      </c>
      <c r="J1133">
        <v>1E-3</v>
      </c>
      <c r="K1133" t="s">
        <v>3</v>
      </c>
      <c r="L1133">
        <v>1</v>
      </c>
      <c r="M1133" t="s">
        <v>2</v>
      </c>
      <c r="N1133">
        <v>0</v>
      </c>
      <c r="O1133" t="s">
        <v>6</v>
      </c>
      <c r="P1133">
        <v>16</v>
      </c>
      <c r="Q1133" t="s">
        <v>0</v>
      </c>
      <c r="R1133">
        <v>124.1</v>
      </c>
      <c r="S1133" t="s">
        <v>141</v>
      </c>
      <c r="T1133">
        <v>3</v>
      </c>
      <c r="U1133" t="s">
        <v>142</v>
      </c>
      <c r="V1133">
        <v>88</v>
      </c>
      <c r="W1133" t="s">
        <v>140</v>
      </c>
      <c r="X1133">
        <v>72322</v>
      </c>
      <c r="Y1133" t="s">
        <v>1</v>
      </c>
      <c r="Z1133" t="s">
        <v>2622</v>
      </c>
      <c r="AA1133" t="s">
        <v>151</v>
      </c>
      <c r="AB1133" s="12" t="s">
        <v>2319</v>
      </c>
      <c r="AC1133" t="s">
        <v>424</v>
      </c>
      <c r="AD1133" s="5">
        <v>9.9999999999999998E-17</v>
      </c>
      <c r="AE1133" t="s">
        <v>5</v>
      </c>
      <c r="AF1133">
        <v>1</v>
      </c>
      <c r="AG1133" t="s">
        <v>4</v>
      </c>
      <c r="AH1133">
        <v>0</v>
      </c>
    </row>
    <row r="1134" spans="1:34" x14ac:dyDescent="0.25">
      <c r="A1134" t="str">
        <f t="shared" si="17"/>
        <v>feynman_I_15_3x_28020</v>
      </c>
      <c r="B1134" t="s">
        <v>82</v>
      </c>
      <c r="C1134" t="s">
        <v>143</v>
      </c>
      <c r="D1134">
        <v>3600</v>
      </c>
      <c r="E1134" t="s">
        <v>144</v>
      </c>
      <c r="F1134">
        <v>1000000</v>
      </c>
      <c r="G1134" t="s">
        <v>145</v>
      </c>
      <c r="H1134">
        <v>28020</v>
      </c>
      <c r="I1134" t="s">
        <v>146</v>
      </c>
      <c r="J1134">
        <v>1E-3</v>
      </c>
      <c r="K1134" t="s">
        <v>3</v>
      </c>
      <c r="L1134">
        <v>0.99973299999999998</v>
      </c>
      <c r="M1134" t="s">
        <v>2</v>
      </c>
      <c r="N1134">
        <v>2.61966E-2</v>
      </c>
      <c r="O1134" t="s">
        <v>6</v>
      </c>
      <c r="P1134">
        <v>20</v>
      </c>
      <c r="Q1134" t="s">
        <v>0</v>
      </c>
      <c r="R1134">
        <v>3601</v>
      </c>
      <c r="S1134" t="s">
        <v>141</v>
      </c>
      <c r="T1134">
        <v>5</v>
      </c>
      <c r="U1134" t="s">
        <v>142</v>
      </c>
      <c r="V1134">
        <v>351</v>
      </c>
      <c r="W1134" t="s">
        <v>140</v>
      </c>
      <c r="X1134">
        <v>540655</v>
      </c>
      <c r="Y1134" t="s">
        <v>1</v>
      </c>
      <c r="Z1134" t="s">
        <v>3273</v>
      </c>
      <c r="AA1134" t="s">
        <v>151</v>
      </c>
      <c r="AB1134" s="12" t="s">
        <v>3274</v>
      </c>
      <c r="AC1134" t="s">
        <v>424</v>
      </c>
      <c r="AD1134" s="5">
        <v>9.9999999999999998E-17</v>
      </c>
      <c r="AE1134" t="s">
        <v>5</v>
      </c>
      <c r="AF1134">
        <v>0.99971984000000003</v>
      </c>
      <c r="AG1134" t="s">
        <v>4</v>
      </c>
      <c r="AH1134">
        <v>2.6870169999999999E-2</v>
      </c>
    </row>
    <row r="1135" spans="1:34" x14ac:dyDescent="0.25">
      <c r="A1135" t="str">
        <f t="shared" si="17"/>
        <v>feynman_III_10_19_14423</v>
      </c>
      <c r="B1135" t="s">
        <v>92</v>
      </c>
      <c r="C1135" t="s">
        <v>143</v>
      </c>
      <c r="D1135">
        <v>3600</v>
      </c>
      <c r="E1135" t="s">
        <v>144</v>
      </c>
      <c r="F1135">
        <v>1000000</v>
      </c>
      <c r="G1135" t="s">
        <v>145</v>
      </c>
      <c r="H1135">
        <v>14423</v>
      </c>
      <c r="I1135" t="s">
        <v>146</v>
      </c>
      <c r="J1135">
        <v>1E-3</v>
      </c>
      <c r="K1135" t="s">
        <v>3</v>
      </c>
      <c r="L1135">
        <v>0.99990210000000002</v>
      </c>
      <c r="M1135" t="s">
        <v>2</v>
      </c>
      <c r="N1135">
        <v>7.2040900000000005E-2</v>
      </c>
      <c r="O1135" t="s">
        <v>6</v>
      </c>
      <c r="P1135">
        <v>42</v>
      </c>
      <c r="Q1135" t="s">
        <v>0</v>
      </c>
      <c r="R1135">
        <v>3601.3</v>
      </c>
      <c r="S1135" t="s">
        <v>141</v>
      </c>
      <c r="T1135">
        <v>5</v>
      </c>
      <c r="U1135" t="s">
        <v>142</v>
      </c>
      <c r="V1135">
        <v>109</v>
      </c>
      <c r="W1135" t="s">
        <v>140</v>
      </c>
      <c r="X1135">
        <v>381484</v>
      </c>
      <c r="Y1135" t="s">
        <v>1</v>
      </c>
      <c r="Z1135" t="s">
        <v>3275</v>
      </c>
      <c r="AA1135" t="s">
        <v>151</v>
      </c>
      <c r="AB1135" s="12" t="s">
        <v>3276</v>
      </c>
      <c r="AC1135" t="s">
        <v>424</v>
      </c>
      <c r="AD1135" s="5">
        <v>9.9999999999999998E-17</v>
      </c>
      <c r="AE1135" t="s">
        <v>5</v>
      </c>
      <c r="AF1135">
        <v>0.99989991</v>
      </c>
      <c r="AG1135" t="s">
        <v>4</v>
      </c>
      <c r="AH1135">
        <v>7.2244849999999999E-2</v>
      </c>
    </row>
    <row r="1136" spans="1:34" x14ac:dyDescent="0.25">
      <c r="A1136" t="str">
        <f t="shared" si="17"/>
        <v>feynman_I_41_16_14423</v>
      </c>
      <c r="B1136" t="s">
        <v>114</v>
      </c>
      <c r="C1136" t="s">
        <v>143</v>
      </c>
      <c r="D1136">
        <v>3600</v>
      </c>
      <c r="E1136" t="s">
        <v>144</v>
      </c>
      <c r="F1136">
        <v>1000000</v>
      </c>
      <c r="G1136" t="s">
        <v>145</v>
      </c>
      <c r="H1136">
        <v>14423</v>
      </c>
      <c r="I1136" t="s">
        <v>146</v>
      </c>
      <c r="J1136">
        <v>1E-3</v>
      </c>
      <c r="K1136" t="s">
        <v>3</v>
      </c>
      <c r="L1136">
        <v>0.99996850000000004</v>
      </c>
      <c r="M1136" t="s">
        <v>2</v>
      </c>
      <c r="N1136">
        <v>1.6769699999999998E-2</v>
      </c>
      <c r="O1136" t="s">
        <v>6</v>
      </c>
      <c r="P1136">
        <v>18</v>
      </c>
      <c r="Q1136" t="s">
        <v>0</v>
      </c>
      <c r="R1136">
        <v>3600.4</v>
      </c>
      <c r="S1136" t="s">
        <v>141</v>
      </c>
      <c r="T1136">
        <v>3</v>
      </c>
      <c r="U1136" t="s">
        <v>142</v>
      </c>
      <c r="V1136">
        <v>295</v>
      </c>
      <c r="W1136" t="s">
        <v>140</v>
      </c>
      <c r="X1136">
        <v>574952</v>
      </c>
      <c r="Y1136" t="s">
        <v>1</v>
      </c>
      <c r="Z1136" t="s">
        <v>3277</v>
      </c>
      <c r="AA1136" t="s">
        <v>151</v>
      </c>
      <c r="AB1136" s="12" t="s">
        <v>3278</v>
      </c>
      <c r="AC1136" t="s">
        <v>424</v>
      </c>
      <c r="AD1136" s="5">
        <v>9.9999999999999998E-17</v>
      </c>
      <c r="AE1136" t="s">
        <v>5</v>
      </c>
      <c r="AF1136">
        <v>0.99996733000000004</v>
      </c>
      <c r="AG1136" t="s">
        <v>4</v>
      </c>
      <c r="AH1136">
        <v>1.706061E-2</v>
      </c>
    </row>
    <row r="1137" spans="1:34" x14ac:dyDescent="0.25">
      <c r="A1137" t="str">
        <f t="shared" si="17"/>
        <v>feynman_test_17_28020</v>
      </c>
      <c r="B1137" t="s">
        <v>134</v>
      </c>
      <c r="C1137" t="s">
        <v>143</v>
      </c>
      <c r="D1137">
        <v>3600</v>
      </c>
      <c r="E1137" t="s">
        <v>144</v>
      </c>
      <c r="F1137">
        <v>1000000</v>
      </c>
      <c r="G1137" t="s">
        <v>145</v>
      </c>
      <c r="H1137">
        <v>28020</v>
      </c>
      <c r="I1137" t="s">
        <v>146</v>
      </c>
      <c r="J1137">
        <v>1E-3</v>
      </c>
      <c r="K1137" t="s">
        <v>3</v>
      </c>
      <c r="L1137">
        <v>1</v>
      </c>
      <c r="M1137" t="s">
        <v>2</v>
      </c>
      <c r="N1137">
        <v>0</v>
      </c>
      <c r="O1137" t="s">
        <v>6</v>
      </c>
      <c r="P1137">
        <v>31</v>
      </c>
      <c r="Q1137" t="s">
        <v>0</v>
      </c>
      <c r="R1137">
        <v>2166.4</v>
      </c>
      <c r="S1137" t="s">
        <v>141</v>
      </c>
      <c r="T1137">
        <v>3</v>
      </c>
      <c r="U1137" t="s">
        <v>142</v>
      </c>
      <c r="V1137">
        <v>34</v>
      </c>
      <c r="W1137" t="s">
        <v>140</v>
      </c>
      <c r="X1137">
        <v>214122</v>
      </c>
      <c r="Y1137" t="s">
        <v>1</v>
      </c>
      <c r="Z1137" t="s">
        <v>2669</v>
      </c>
      <c r="AA1137" t="s">
        <v>151</v>
      </c>
      <c r="AB1137" s="12" t="s">
        <v>2330</v>
      </c>
      <c r="AC1137" t="s">
        <v>424</v>
      </c>
      <c r="AD1137" s="5">
        <v>9.9999999999999998E-17</v>
      </c>
      <c r="AE1137" t="s">
        <v>5</v>
      </c>
      <c r="AF1137">
        <v>1</v>
      </c>
      <c r="AG1137" t="s">
        <v>4</v>
      </c>
      <c r="AH1137">
        <v>0</v>
      </c>
    </row>
    <row r="1138" spans="1:34" x14ac:dyDescent="0.25">
      <c r="A1138" t="str">
        <f t="shared" si="17"/>
        <v>feynman_III_14_14_14423</v>
      </c>
      <c r="B1138" t="s">
        <v>108</v>
      </c>
      <c r="C1138" t="s">
        <v>143</v>
      </c>
      <c r="D1138">
        <v>3600</v>
      </c>
      <c r="E1138" t="s">
        <v>144</v>
      </c>
      <c r="F1138">
        <v>1000000</v>
      </c>
      <c r="G1138" t="s">
        <v>145</v>
      </c>
      <c r="H1138">
        <v>14423</v>
      </c>
      <c r="I1138" t="s">
        <v>146</v>
      </c>
      <c r="J1138">
        <v>1E-3</v>
      </c>
      <c r="K1138" t="s">
        <v>3</v>
      </c>
      <c r="L1138">
        <v>0.9972162</v>
      </c>
      <c r="M1138" t="s">
        <v>2</v>
      </c>
      <c r="N1138">
        <v>0.36331859999999999</v>
      </c>
      <c r="O1138" t="s">
        <v>6</v>
      </c>
      <c r="P1138">
        <v>39</v>
      </c>
      <c r="Q1138" t="s">
        <v>0</v>
      </c>
      <c r="R1138">
        <v>3600.7</v>
      </c>
      <c r="S1138" t="s">
        <v>141</v>
      </c>
      <c r="T1138">
        <v>7</v>
      </c>
      <c r="U1138" t="s">
        <v>142</v>
      </c>
      <c r="V1138">
        <v>135</v>
      </c>
      <c r="W1138" t="s">
        <v>140</v>
      </c>
      <c r="X1138">
        <v>464585</v>
      </c>
      <c r="Y1138" t="s">
        <v>1</v>
      </c>
      <c r="Z1138" t="s">
        <v>3279</v>
      </c>
      <c r="AA1138" t="s">
        <v>151</v>
      </c>
      <c r="AB1138" s="12" t="s">
        <v>3280</v>
      </c>
      <c r="AC1138" t="s">
        <v>424</v>
      </c>
      <c r="AD1138" s="5">
        <v>9.9999999999999998E-17</v>
      </c>
      <c r="AE1138" t="s">
        <v>5</v>
      </c>
      <c r="AF1138">
        <v>0.99883759000000005</v>
      </c>
      <c r="AG1138" t="s">
        <v>4</v>
      </c>
      <c r="AH1138">
        <v>0.23575336</v>
      </c>
    </row>
    <row r="1139" spans="1:34" x14ac:dyDescent="0.25">
      <c r="A1139" t="str">
        <f t="shared" si="17"/>
        <v>feynman_III_4_33_14423</v>
      </c>
      <c r="B1139" t="s">
        <v>85</v>
      </c>
      <c r="C1139" t="s">
        <v>143</v>
      </c>
      <c r="D1139">
        <v>3600</v>
      </c>
      <c r="E1139" t="s">
        <v>144</v>
      </c>
      <c r="F1139">
        <v>1000000</v>
      </c>
      <c r="G1139" t="s">
        <v>145</v>
      </c>
      <c r="H1139">
        <v>14423</v>
      </c>
      <c r="I1139" t="s">
        <v>146</v>
      </c>
      <c r="J1139">
        <v>1E-3</v>
      </c>
      <c r="K1139" t="s">
        <v>3</v>
      </c>
      <c r="L1139">
        <v>0.9999576</v>
      </c>
      <c r="M1139" t="s">
        <v>2</v>
      </c>
      <c r="N1139">
        <v>3.3113499999999997E-2</v>
      </c>
      <c r="O1139" t="s">
        <v>6</v>
      </c>
      <c r="P1139">
        <v>9</v>
      </c>
      <c r="Q1139" t="s">
        <v>0</v>
      </c>
      <c r="R1139">
        <v>3601.2</v>
      </c>
      <c r="S1139" t="s">
        <v>141</v>
      </c>
      <c r="T1139">
        <v>7</v>
      </c>
      <c r="U1139" t="s">
        <v>142</v>
      </c>
      <c r="V1139">
        <v>783</v>
      </c>
      <c r="W1139" t="s">
        <v>140</v>
      </c>
      <c r="X1139">
        <v>692409</v>
      </c>
      <c r="Y1139" t="s">
        <v>1</v>
      </c>
      <c r="Z1139" t="s">
        <v>3281</v>
      </c>
      <c r="AA1139" t="s">
        <v>151</v>
      </c>
      <c r="AB1139" s="12" t="s">
        <v>3480</v>
      </c>
      <c r="AC1139" t="s">
        <v>424</v>
      </c>
      <c r="AD1139" s="5">
        <v>9.9999999999999998E-17</v>
      </c>
      <c r="AE1139" t="s">
        <v>5</v>
      </c>
      <c r="AF1139">
        <v>0.99995723000000003</v>
      </c>
      <c r="AG1139" t="s">
        <v>4</v>
      </c>
      <c r="AH1139">
        <v>3.3241630000000001E-2</v>
      </c>
    </row>
    <row r="1140" spans="1:34" x14ac:dyDescent="0.25">
      <c r="A1140" t="str">
        <f t="shared" si="17"/>
        <v>strogatz_glider1_28020</v>
      </c>
      <c r="B1140" t="s">
        <v>14</v>
      </c>
      <c r="C1140" t="s">
        <v>143</v>
      </c>
      <c r="D1140">
        <v>3600</v>
      </c>
      <c r="E1140" t="s">
        <v>144</v>
      </c>
      <c r="F1140">
        <v>1000000</v>
      </c>
      <c r="G1140" t="s">
        <v>145</v>
      </c>
      <c r="H1140">
        <v>28020</v>
      </c>
      <c r="I1140" t="s">
        <v>146</v>
      </c>
      <c r="J1140">
        <v>1E-3</v>
      </c>
      <c r="K1140" t="s">
        <v>3</v>
      </c>
      <c r="L1140">
        <v>1</v>
      </c>
      <c r="M1140" t="s">
        <v>2</v>
      </c>
      <c r="N1140">
        <v>0</v>
      </c>
      <c r="O1140" t="s">
        <v>6</v>
      </c>
      <c r="P1140">
        <v>10</v>
      </c>
      <c r="Q1140" t="s">
        <v>0</v>
      </c>
      <c r="R1140">
        <v>3.6</v>
      </c>
      <c r="S1140" t="s">
        <v>141</v>
      </c>
      <c r="T1140">
        <v>1</v>
      </c>
      <c r="U1140" t="s">
        <v>142</v>
      </c>
      <c r="V1140">
        <v>6</v>
      </c>
      <c r="W1140" t="s">
        <v>140</v>
      </c>
      <c r="X1140">
        <v>2630</v>
      </c>
      <c r="Y1140" t="s">
        <v>1</v>
      </c>
      <c r="Z1140" t="s">
        <v>2338</v>
      </c>
      <c r="AA1140" t="s">
        <v>151</v>
      </c>
      <c r="AB1140" s="12" t="s">
        <v>2289</v>
      </c>
      <c r="AC1140" t="s">
        <v>424</v>
      </c>
      <c r="AD1140" s="5">
        <v>9.9999999999999998E-17</v>
      </c>
      <c r="AE1140" t="s">
        <v>5</v>
      </c>
      <c r="AF1140">
        <v>1</v>
      </c>
      <c r="AG1140" t="s">
        <v>4</v>
      </c>
      <c r="AH1140">
        <v>0</v>
      </c>
    </row>
    <row r="1141" spans="1:34" x14ac:dyDescent="0.25">
      <c r="A1141" t="str">
        <f t="shared" si="17"/>
        <v>feynman_I_14_3_28020</v>
      </c>
      <c r="B1141" t="s">
        <v>62</v>
      </c>
      <c r="C1141" t="s">
        <v>143</v>
      </c>
      <c r="D1141">
        <v>3600</v>
      </c>
      <c r="E1141" t="s">
        <v>144</v>
      </c>
      <c r="F1141">
        <v>1000000</v>
      </c>
      <c r="G1141" t="s">
        <v>145</v>
      </c>
      <c r="H1141">
        <v>28020</v>
      </c>
      <c r="I1141" t="s">
        <v>146</v>
      </c>
      <c r="J1141">
        <v>1E-3</v>
      </c>
      <c r="K1141" t="s">
        <v>3</v>
      </c>
      <c r="L1141">
        <v>1</v>
      </c>
      <c r="M1141" t="s">
        <v>2</v>
      </c>
      <c r="N1141">
        <v>0</v>
      </c>
      <c r="O1141" t="s">
        <v>6</v>
      </c>
      <c r="P1141">
        <v>4</v>
      </c>
      <c r="Q1141" t="s">
        <v>0</v>
      </c>
      <c r="R1141">
        <v>5</v>
      </c>
      <c r="S1141" t="s">
        <v>141</v>
      </c>
      <c r="T1141">
        <v>1</v>
      </c>
      <c r="U1141" t="s">
        <v>142</v>
      </c>
      <c r="V1141">
        <v>3</v>
      </c>
      <c r="W1141" t="s">
        <v>140</v>
      </c>
      <c r="X1141">
        <v>1133</v>
      </c>
      <c r="Y1141" t="s">
        <v>1</v>
      </c>
      <c r="Z1141" t="s">
        <v>2341</v>
      </c>
      <c r="AA1141" t="s">
        <v>151</v>
      </c>
      <c r="AB1141" s="12" t="s">
        <v>409</v>
      </c>
      <c r="AC1141" t="s">
        <v>424</v>
      </c>
      <c r="AD1141" s="5">
        <v>9.9999999999999998E-17</v>
      </c>
      <c r="AE1141" t="s">
        <v>5</v>
      </c>
      <c r="AF1141">
        <v>1</v>
      </c>
      <c r="AG1141" t="s">
        <v>4</v>
      </c>
      <c r="AH1141">
        <v>0</v>
      </c>
    </row>
    <row r="1142" spans="1:34" x14ac:dyDescent="0.25">
      <c r="A1142" t="str">
        <f t="shared" si="17"/>
        <v>feynman_I_47_23_28020</v>
      </c>
      <c r="B1142" t="s">
        <v>43</v>
      </c>
      <c r="C1142" t="s">
        <v>143</v>
      </c>
      <c r="D1142">
        <v>3600</v>
      </c>
      <c r="E1142" t="s">
        <v>144</v>
      </c>
      <c r="F1142">
        <v>1000000</v>
      </c>
      <c r="G1142" t="s">
        <v>145</v>
      </c>
      <c r="H1142">
        <v>28020</v>
      </c>
      <c r="I1142" t="s">
        <v>146</v>
      </c>
      <c r="J1142">
        <v>1E-3</v>
      </c>
      <c r="K1142" t="s">
        <v>3</v>
      </c>
      <c r="L1142">
        <v>1</v>
      </c>
      <c r="M1142" t="s">
        <v>2</v>
      </c>
      <c r="N1142">
        <v>0</v>
      </c>
      <c r="O1142" t="s">
        <v>6</v>
      </c>
      <c r="P1142">
        <v>8</v>
      </c>
      <c r="Q1142" t="s">
        <v>0</v>
      </c>
      <c r="R1142">
        <v>11.4</v>
      </c>
      <c r="S1142" t="s">
        <v>141</v>
      </c>
      <c r="T1142">
        <v>1</v>
      </c>
      <c r="U1142" t="s">
        <v>142</v>
      </c>
      <c r="V1142">
        <v>4</v>
      </c>
      <c r="W1142" t="s">
        <v>140</v>
      </c>
      <c r="X1142">
        <v>2421</v>
      </c>
      <c r="Y1142" t="s">
        <v>1</v>
      </c>
      <c r="Z1142" t="s">
        <v>2356</v>
      </c>
      <c r="AA1142" t="s">
        <v>151</v>
      </c>
      <c r="AB1142" s="12" t="s">
        <v>411</v>
      </c>
      <c r="AC1142" t="s">
        <v>424</v>
      </c>
      <c r="AD1142" s="5">
        <v>9.9999999999999998E-17</v>
      </c>
      <c r="AE1142" t="s">
        <v>5</v>
      </c>
      <c r="AF1142">
        <v>1</v>
      </c>
      <c r="AG1142" t="s">
        <v>4</v>
      </c>
      <c r="AH1142">
        <v>0</v>
      </c>
    </row>
    <row r="1143" spans="1:34" x14ac:dyDescent="0.25">
      <c r="A1143" t="str">
        <f t="shared" si="17"/>
        <v>feynman_I_39_11_28020</v>
      </c>
      <c r="B1143" t="s">
        <v>42</v>
      </c>
      <c r="C1143" t="s">
        <v>143</v>
      </c>
      <c r="D1143">
        <v>3600</v>
      </c>
      <c r="E1143" t="s">
        <v>144</v>
      </c>
      <c r="F1143">
        <v>1000000</v>
      </c>
      <c r="G1143" t="s">
        <v>145</v>
      </c>
      <c r="H1143">
        <v>28020</v>
      </c>
      <c r="I1143" t="s">
        <v>146</v>
      </c>
      <c r="J1143">
        <v>1E-3</v>
      </c>
      <c r="K1143" t="s">
        <v>3</v>
      </c>
      <c r="L1143">
        <v>1</v>
      </c>
      <c r="M1143" t="s">
        <v>2</v>
      </c>
      <c r="N1143">
        <v>0</v>
      </c>
      <c r="O1143" t="s">
        <v>6</v>
      </c>
      <c r="P1143">
        <v>11</v>
      </c>
      <c r="Q1143" t="s">
        <v>0</v>
      </c>
      <c r="R1143">
        <v>17.5</v>
      </c>
      <c r="S1143" t="s">
        <v>141</v>
      </c>
      <c r="T1143">
        <v>1</v>
      </c>
      <c r="U1143" t="s">
        <v>142</v>
      </c>
      <c r="V1143">
        <v>4</v>
      </c>
      <c r="W1143" t="s">
        <v>140</v>
      </c>
      <c r="X1143">
        <v>3465</v>
      </c>
      <c r="Y1143" t="s">
        <v>1</v>
      </c>
      <c r="Z1143" t="s">
        <v>403</v>
      </c>
      <c r="AA1143" t="s">
        <v>151</v>
      </c>
      <c r="AB1143" s="12" t="s">
        <v>3435</v>
      </c>
      <c r="AC1143" t="s">
        <v>424</v>
      </c>
      <c r="AD1143" s="5">
        <v>9.9999999999999998E-17</v>
      </c>
      <c r="AE1143" t="s">
        <v>5</v>
      </c>
      <c r="AF1143">
        <v>1</v>
      </c>
      <c r="AG1143" t="s">
        <v>4</v>
      </c>
      <c r="AH1143">
        <v>0</v>
      </c>
    </row>
    <row r="1144" spans="1:34" x14ac:dyDescent="0.25">
      <c r="A1144" t="str">
        <f t="shared" si="17"/>
        <v>feynman_test_16_21962</v>
      </c>
      <c r="B1144" t="s">
        <v>129</v>
      </c>
      <c r="C1144" t="s">
        <v>143</v>
      </c>
      <c r="D1144">
        <v>3600</v>
      </c>
      <c r="E1144" t="s">
        <v>144</v>
      </c>
      <c r="F1144">
        <v>1000000</v>
      </c>
      <c r="G1144" t="s">
        <v>145</v>
      </c>
      <c r="H1144">
        <v>21962</v>
      </c>
      <c r="I1144" t="s">
        <v>146</v>
      </c>
      <c r="J1144">
        <v>1E-3</v>
      </c>
      <c r="K1144" t="s">
        <v>3</v>
      </c>
      <c r="L1144">
        <v>0.99857949999999995</v>
      </c>
      <c r="M1144" t="s">
        <v>2</v>
      </c>
      <c r="N1144">
        <v>1.0748123999999999</v>
      </c>
      <c r="O1144" t="s">
        <v>6</v>
      </c>
      <c r="P1144">
        <v>70</v>
      </c>
      <c r="Q1144" t="s">
        <v>0</v>
      </c>
      <c r="R1144">
        <v>3603.2</v>
      </c>
      <c r="S1144" t="s">
        <v>141</v>
      </c>
      <c r="T1144">
        <v>3</v>
      </c>
      <c r="U1144" t="s">
        <v>142</v>
      </c>
      <c r="V1144">
        <v>109</v>
      </c>
      <c r="W1144" t="s">
        <v>140</v>
      </c>
      <c r="X1144">
        <v>400546</v>
      </c>
      <c r="Y1144" t="s">
        <v>1</v>
      </c>
      <c r="Z1144" t="s">
        <v>3282</v>
      </c>
      <c r="AA1144" t="s">
        <v>151</v>
      </c>
      <c r="AB1144" s="12" t="s">
        <v>3283</v>
      </c>
      <c r="AC1144" t="s">
        <v>424</v>
      </c>
      <c r="AD1144" s="5">
        <v>9.9999999999999998E-17</v>
      </c>
      <c r="AE1144" t="s">
        <v>5</v>
      </c>
      <c r="AF1144">
        <v>0.99864598999999998</v>
      </c>
      <c r="AG1144" t="s">
        <v>4</v>
      </c>
      <c r="AH1144">
        <v>1.0544627099999999</v>
      </c>
    </row>
    <row r="1145" spans="1:34" x14ac:dyDescent="0.25">
      <c r="A1145" t="str">
        <f t="shared" si="17"/>
        <v>feynman_I_11_19_28020</v>
      </c>
      <c r="B1145" t="s">
        <v>127</v>
      </c>
      <c r="C1145" t="s">
        <v>143</v>
      </c>
      <c r="D1145">
        <v>3600</v>
      </c>
      <c r="E1145" t="s">
        <v>144</v>
      </c>
      <c r="F1145">
        <v>1000000</v>
      </c>
      <c r="G1145" t="s">
        <v>145</v>
      </c>
      <c r="H1145">
        <v>28020</v>
      </c>
      <c r="I1145" t="s">
        <v>146</v>
      </c>
      <c r="J1145">
        <v>1E-3</v>
      </c>
      <c r="K1145" t="s">
        <v>3</v>
      </c>
      <c r="L1145">
        <v>1</v>
      </c>
      <c r="M1145" t="s">
        <v>2</v>
      </c>
      <c r="N1145">
        <v>0</v>
      </c>
      <c r="O1145" t="s">
        <v>6</v>
      </c>
      <c r="P1145">
        <v>10</v>
      </c>
      <c r="Q1145" t="s">
        <v>0</v>
      </c>
      <c r="R1145">
        <v>30.7</v>
      </c>
      <c r="S1145" t="s">
        <v>141</v>
      </c>
      <c r="T1145">
        <v>1</v>
      </c>
      <c r="U1145" t="s">
        <v>142</v>
      </c>
      <c r="V1145">
        <v>6</v>
      </c>
      <c r="W1145" t="s">
        <v>140</v>
      </c>
      <c r="X1145">
        <v>5769</v>
      </c>
      <c r="Y1145" t="s">
        <v>1</v>
      </c>
      <c r="Z1145" t="s">
        <v>2371</v>
      </c>
      <c r="AA1145" t="s">
        <v>151</v>
      </c>
      <c r="AB1145" s="12" t="s">
        <v>2293</v>
      </c>
      <c r="AC1145" t="s">
        <v>424</v>
      </c>
      <c r="AD1145" s="5">
        <v>9.9999999999999998E-17</v>
      </c>
      <c r="AE1145" t="s">
        <v>5</v>
      </c>
      <c r="AF1145">
        <v>1</v>
      </c>
      <c r="AG1145" t="s">
        <v>4</v>
      </c>
      <c r="AH1145">
        <v>0</v>
      </c>
    </row>
    <row r="1146" spans="1:34" x14ac:dyDescent="0.25">
      <c r="A1146" t="str">
        <f t="shared" si="17"/>
        <v>strogatz_lv2_28020</v>
      </c>
      <c r="B1146" t="s">
        <v>16</v>
      </c>
      <c r="C1146" t="s">
        <v>143</v>
      </c>
      <c r="D1146">
        <v>3600</v>
      </c>
      <c r="E1146" t="s">
        <v>144</v>
      </c>
      <c r="F1146">
        <v>1000000</v>
      </c>
      <c r="G1146" t="s">
        <v>145</v>
      </c>
      <c r="H1146">
        <v>28020</v>
      </c>
      <c r="I1146" t="s">
        <v>146</v>
      </c>
      <c r="J1146">
        <v>1E-3</v>
      </c>
      <c r="K1146" t="s">
        <v>3</v>
      </c>
      <c r="L1146">
        <v>1</v>
      </c>
      <c r="M1146" t="s">
        <v>2</v>
      </c>
      <c r="N1146">
        <v>0</v>
      </c>
      <c r="O1146" t="s">
        <v>6</v>
      </c>
      <c r="P1146">
        <v>13</v>
      </c>
      <c r="Q1146" t="s">
        <v>0</v>
      </c>
      <c r="R1146">
        <v>110.5</v>
      </c>
      <c r="S1146" t="s">
        <v>141</v>
      </c>
      <c r="T1146">
        <v>4</v>
      </c>
      <c r="U1146" t="s">
        <v>142</v>
      </c>
      <c r="V1146">
        <v>44</v>
      </c>
      <c r="W1146" t="s">
        <v>140</v>
      </c>
      <c r="X1146">
        <v>51039</v>
      </c>
      <c r="Y1146" t="s">
        <v>1</v>
      </c>
      <c r="Z1146" t="s">
        <v>2372</v>
      </c>
      <c r="AA1146" t="s">
        <v>151</v>
      </c>
      <c r="AB1146" s="12" t="s">
        <v>2294</v>
      </c>
      <c r="AC1146" t="s">
        <v>424</v>
      </c>
      <c r="AD1146" s="5">
        <v>9.9999999999999998E-17</v>
      </c>
      <c r="AE1146" t="s">
        <v>5</v>
      </c>
      <c r="AF1146">
        <v>1</v>
      </c>
      <c r="AG1146" t="s">
        <v>4</v>
      </c>
      <c r="AH1146">
        <v>0</v>
      </c>
    </row>
    <row r="1147" spans="1:34" x14ac:dyDescent="0.25">
      <c r="A1147" t="str">
        <f t="shared" si="17"/>
        <v>feynman_test_2_4426</v>
      </c>
      <c r="B1147" t="s">
        <v>132</v>
      </c>
      <c r="C1147" t="s">
        <v>143</v>
      </c>
      <c r="D1147">
        <v>3600</v>
      </c>
      <c r="E1147" t="s">
        <v>144</v>
      </c>
      <c r="F1147">
        <v>1000000</v>
      </c>
      <c r="G1147" t="s">
        <v>145</v>
      </c>
      <c r="H1147">
        <v>4426</v>
      </c>
      <c r="I1147" t="s">
        <v>146</v>
      </c>
      <c r="J1147">
        <v>1E-3</v>
      </c>
      <c r="K1147" t="s">
        <v>3</v>
      </c>
      <c r="L1147">
        <v>0.30279470000000003</v>
      </c>
      <c r="M1147" t="s">
        <v>2</v>
      </c>
      <c r="N1147">
        <v>1.6892406</v>
      </c>
      <c r="O1147" t="s">
        <v>6</v>
      </c>
      <c r="P1147">
        <v>9</v>
      </c>
      <c r="Q1147" t="s">
        <v>0</v>
      </c>
      <c r="R1147">
        <v>3601.5</v>
      </c>
      <c r="S1147" t="s">
        <v>141</v>
      </c>
      <c r="T1147">
        <v>11</v>
      </c>
      <c r="U1147" t="s">
        <v>142</v>
      </c>
      <c r="V1147">
        <v>316</v>
      </c>
      <c r="W1147" t="s">
        <v>140</v>
      </c>
      <c r="X1147">
        <v>612297</v>
      </c>
      <c r="Y1147" t="s">
        <v>1</v>
      </c>
      <c r="Z1147" t="s">
        <v>3284</v>
      </c>
      <c r="AA1147" t="s">
        <v>151</v>
      </c>
      <c r="AB1147" s="12" t="s">
        <v>3285</v>
      </c>
      <c r="AC1147" t="s">
        <v>424</v>
      </c>
      <c r="AD1147" s="5">
        <v>9.9999999999999998E-17</v>
      </c>
      <c r="AE1147" t="s">
        <v>5</v>
      </c>
      <c r="AF1147">
        <v>0.30388843999999998</v>
      </c>
      <c r="AG1147" t="s">
        <v>4</v>
      </c>
      <c r="AH1147">
        <v>1.6849467300000001</v>
      </c>
    </row>
    <row r="1148" spans="1:34" x14ac:dyDescent="0.25">
      <c r="A1148" t="str">
        <f t="shared" si="17"/>
        <v>feynman_II_13_17_28020</v>
      </c>
      <c r="B1148" t="s">
        <v>102</v>
      </c>
      <c r="C1148" t="s">
        <v>143</v>
      </c>
      <c r="D1148">
        <v>3600</v>
      </c>
      <c r="E1148" t="s">
        <v>144</v>
      </c>
      <c r="F1148">
        <v>1000000</v>
      </c>
      <c r="G1148" t="s">
        <v>145</v>
      </c>
      <c r="H1148">
        <v>28020</v>
      </c>
      <c r="I1148" t="s">
        <v>146</v>
      </c>
      <c r="J1148">
        <v>1E-3</v>
      </c>
      <c r="K1148" t="s">
        <v>3</v>
      </c>
      <c r="L1148">
        <v>1</v>
      </c>
      <c r="M1148" t="s">
        <v>2</v>
      </c>
      <c r="N1148">
        <v>0</v>
      </c>
      <c r="O1148" t="s">
        <v>6</v>
      </c>
      <c r="P1148">
        <v>12</v>
      </c>
      <c r="Q1148" t="s">
        <v>0</v>
      </c>
      <c r="R1148">
        <v>468.9</v>
      </c>
      <c r="S1148" t="s">
        <v>141</v>
      </c>
      <c r="T1148">
        <v>3</v>
      </c>
      <c r="U1148" t="s">
        <v>142</v>
      </c>
      <c r="V1148">
        <v>78</v>
      </c>
      <c r="W1148" t="s">
        <v>140</v>
      </c>
      <c r="X1148">
        <v>91476</v>
      </c>
      <c r="Y1148" t="s">
        <v>1</v>
      </c>
      <c r="Z1148" t="s">
        <v>2383</v>
      </c>
      <c r="AA1148" t="s">
        <v>151</v>
      </c>
      <c r="AB1148" s="12" t="s">
        <v>2384</v>
      </c>
      <c r="AC1148" t="s">
        <v>424</v>
      </c>
      <c r="AD1148" s="5">
        <v>9.9999999999999998E-17</v>
      </c>
      <c r="AE1148" t="s">
        <v>5</v>
      </c>
      <c r="AF1148">
        <v>1</v>
      </c>
      <c r="AG1148" t="s">
        <v>4</v>
      </c>
      <c r="AH1148">
        <v>0</v>
      </c>
    </row>
    <row r="1149" spans="1:34" x14ac:dyDescent="0.25">
      <c r="A1149" t="str">
        <f t="shared" si="17"/>
        <v>feynman_I_15_10_14423</v>
      </c>
      <c r="B1149" t="s">
        <v>44</v>
      </c>
      <c r="C1149" t="s">
        <v>143</v>
      </c>
      <c r="D1149">
        <v>3600</v>
      </c>
      <c r="E1149" t="s">
        <v>144</v>
      </c>
      <c r="F1149">
        <v>1000000</v>
      </c>
      <c r="G1149" t="s">
        <v>145</v>
      </c>
      <c r="H1149">
        <v>14423</v>
      </c>
      <c r="I1149" t="s">
        <v>146</v>
      </c>
      <c r="J1149">
        <v>1E-3</v>
      </c>
      <c r="K1149" t="s">
        <v>3</v>
      </c>
      <c r="L1149">
        <v>0.99998880000000001</v>
      </c>
      <c r="M1149" t="s">
        <v>2</v>
      </c>
      <c r="N1149">
        <v>7.0540999999999998E-3</v>
      </c>
      <c r="O1149" t="s">
        <v>6</v>
      </c>
      <c r="P1149">
        <v>18</v>
      </c>
      <c r="Q1149" t="s">
        <v>0</v>
      </c>
      <c r="R1149">
        <v>3600.6</v>
      </c>
      <c r="S1149" t="s">
        <v>141</v>
      </c>
      <c r="T1149">
        <v>5</v>
      </c>
      <c r="U1149" t="s">
        <v>142</v>
      </c>
      <c r="V1149">
        <v>436</v>
      </c>
      <c r="W1149" t="s">
        <v>140</v>
      </c>
      <c r="X1149">
        <v>605789</v>
      </c>
      <c r="Y1149" t="s">
        <v>1</v>
      </c>
      <c r="Z1149" t="s">
        <v>3286</v>
      </c>
      <c r="AA1149" t="s">
        <v>151</v>
      </c>
      <c r="AB1149" s="12" t="s">
        <v>3287</v>
      </c>
      <c r="AC1149" t="s">
        <v>424</v>
      </c>
      <c r="AD1149" s="5">
        <v>9.9999999999999998E-17</v>
      </c>
      <c r="AE1149" t="s">
        <v>5</v>
      </c>
      <c r="AF1149">
        <v>0.99999077999999997</v>
      </c>
      <c r="AG1149" t="s">
        <v>4</v>
      </c>
      <c r="AH1149">
        <v>6.3972400000000002E-3</v>
      </c>
    </row>
    <row r="1150" spans="1:34" x14ac:dyDescent="0.25">
      <c r="A1150" t="str">
        <f t="shared" si="17"/>
        <v>feynman_I_37_4_28020</v>
      </c>
      <c r="B1150" t="s">
        <v>50</v>
      </c>
      <c r="C1150" t="s">
        <v>143</v>
      </c>
      <c r="D1150">
        <v>3600</v>
      </c>
      <c r="E1150" t="s">
        <v>144</v>
      </c>
      <c r="F1150">
        <v>1000000</v>
      </c>
      <c r="G1150" t="s">
        <v>145</v>
      </c>
      <c r="H1150">
        <v>28020</v>
      </c>
      <c r="I1150" t="s">
        <v>146</v>
      </c>
      <c r="J1150">
        <v>1E-3</v>
      </c>
      <c r="K1150" t="s">
        <v>3</v>
      </c>
      <c r="L1150">
        <v>1</v>
      </c>
      <c r="M1150" t="s">
        <v>2</v>
      </c>
      <c r="N1150">
        <v>0</v>
      </c>
      <c r="O1150" t="s">
        <v>6</v>
      </c>
      <c r="P1150">
        <v>12</v>
      </c>
      <c r="Q1150" t="s">
        <v>0</v>
      </c>
      <c r="R1150">
        <v>49</v>
      </c>
      <c r="S1150" t="s">
        <v>141</v>
      </c>
      <c r="T1150">
        <v>1</v>
      </c>
      <c r="U1150" t="s">
        <v>142</v>
      </c>
      <c r="V1150">
        <v>9</v>
      </c>
      <c r="W1150" t="s">
        <v>140</v>
      </c>
      <c r="X1150">
        <v>8290</v>
      </c>
      <c r="Y1150" t="s">
        <v>1</v>
      </c>
      <c r="Z1150" t="s">
        <v>2385</v>
      </c>
      <c r="AA1150" t="s">
        <v>151</v>
      </c>
      <c r="AB1150" s="12" t="s">
        <v>2302</v>
      </c>
      <c r="AC1150" t="s">
        <v>424</v>
      </c>
      <c r="AD1150" s="5">
        <v>9.9999999999999998E-17</v>
      </c>
      <c r="AE1150" t="s">
        <v>5</v>
      </c>
      <c r="AF1150">
        <v>1</v>
      </c>
      <c r="AG1150" t="s">
        <v>4</v>
      </c>
      <c r="AH1150">
        <v>0</v>
      </c>
    </row>
    <row r="1151" spans="1:34" x14ac:dyDescent="0.25">
      <c r="A1151" t="str">
        <f t="shared" si="17"/>
        <v>feynman_I_29_16_28020</v>
      </c>
      <c r="B1151" t="s">
        <v>77</v>
      </c>
      <c r="C1151" t="s">
        <v>143</v>
      </c>
      <c r="D1151">
        <v>3600</v>
      </c>
      <c r="E1151" t="s">
        <v>144</v>
      </c>
      <c r="F1151">
        <v>1000000</v>
      </c>
      <c r="G1151" t="s">
        <v>145</v>
      </c>
      <c r="H1151">
        <v>28020</v>
      </c>
      <c r="I1151" t="s">
        <v>146</v>
      </c>
      <c r="J1151">
        <v>1E-3</v>
      </c>
      <c r="K1151" t="s">
        <v>3</v>
      </c>
      <c r="L1151">
        <v>0.97670089999999998</v>
      </c>
      <c r="M1151" t="s">
        <v>2</v>
      </c>
      <c r="N1151">
        <v>0.29306070000000001</v>
      </c>
      <c r="O1151" t="s">
        <v>6</v>
      </c>
      <c r="P1151">
        <v>63</v>
      </c>
      <c r="Q1151" t="s">
        <v>0</v>
      </c>
      <c r="R1151">
        <v>3600.9</v>
      </c>
      <c r="S1151" t="s">
        <v>141</v>
      </c>
      <c r="T1151">
        <v>7</v>
      </c>
      <c r="U1151" t="s">
        <v>142</v>
      </c>
      <c r="V1151">
        <v>107</v>
      </c>
      <c r="W1151" t="s">
        <v>140</v>
      </c>
      <c r="X1151">
        <v>391375</v>
      </c>
      <c r="Y1151" t="s">
        <v>1</v>
      </c>
      <c r="Z1151" t="s">
        <v>3288</v>
      </c>
      <c r="AA1151" t="s">
        <v>151</v>
      </c>
      <c r="AB1151" s="12" t="s">
        <v>3289</v>
      </c>
      <c r="AC1151" t="s">
        <v>424</v>
      </c>
      <c r="AD1151" s="5">
        <v>9.9999999999999998E-17</v>
      </c>
      <c r="AE1151" t="s">
        <v>5</v>
      </c>
      <c r="AF1151">
        <v>0.97652596000000003</v>
      </c>
      <c r="AG1151" t="s">
        <v>4</v>
      </c>
      <c r="AH1151">
        <v>0.29355123</v>
      </c>
    </row>
    <row r="1152" spans="1:34" x14ac:dyDescent="0.25">
      <c r="A1152" t="str">
        <f t="shared" si="17"/>
        <v>feynman_I_15_3t_14423</v>
      </c>
      <c r="B1152" t="s">
        <v>81</v>
      </c>
      <c r="C1152" t="s">
        <v>143</v>
      </c>
      <c r="D1152">
        <v>3600</v>
      </c>
      <c r="E1152" t="s">
        <v>144</v>
      </c>
      <c r="F1152">
        <v>1000000</v>
      </c>
      <c r="G1152" t="s">
        <v>145</v>
      </c>
      <c r="H1152">
        <v>14423</v>
      </c>
      <c r="I1152" t="s">
        <v>146</v>
      </c>
      <c r="J1152">
        <v>1E-3</v>
      </c>
      <c r="K1152" t="s">
        <v>3</v>
      </c>
      <c r="L1152">
        <v>0.99994419999999995</v>
      </c>
      <c r="M1152" t="s">
        <v>2</v>
      </c>
      <c r="N1152">
        <v>9.0278000000000008E-3</v>
      </c>
      <c r="O1152" t="s">
        <v>6</v>
      </c>
      <c r="P1152">
        <v>24</v>
      </c>
      <c r="Q1152" t="s">
        <v>0</v>
      </c>
      <c r="R1152">
        <v>3600.3</v>
      </c>
      <c r="S1152" t="s">
        <v>141</v>
      </c>
      <c r="T1152">
        <v>7</v>
      </c>
      <c r="U1152" t="s">
        <v>142</v>
      </c>
      <c r="V1152">
        <v>370</v>
      </c>
      <c r="W1152" t="s">
        <v>140</v>
      </c>
      <c r="X1152">
        <v>568446</v>
      </c>
      <c r="Y1152" t="s">
        <v>1</v>
      </c>
      <c r="Z1152" t="s">
        <v>3290</v>
      </c>
      <c r="AA1152" t="s">
        <v>151</v>
      </c>
      <c r="AB1152" s="12" t="s">
        <v>3291</v>
      </c>
      <c r="AC1152" t="s">
        <v>424</v>
      </c>
      <c r="AD1152" s="5">
        <v>9.9999999999999998E-17</v>
      </c>
      <c r="AE1152" t="s">
        <v>5</v>
      </c>
      <c r="AF1152">
        <v>0.99994822999999999</v>
      </c>
      <c r="AG1152" t="s">
        <v>4</v>
      </c>
      <c r="AH1152">
        <v>8.7190500000000008E-3</v>
      </c>
    </row>
    <row r="1153" spans="1:34" x14ac:dyDescent="0.25">
      <c r="A1153" t="str">
        <f t="shared" si="17"/>
        <v>feynman_test_6_14423</v>
      </c>
      <c r="B1153" t="s">
        <v>135</v>
      </c>
      <c r="C1153" t="s">
        <v>143</v>
      </c>
      <c r="D1153">
        <v>3600</v>
      </c>
      <c r="E1153" t="s">
        <v>144</v>
      </c>
      <c r="F1153">
        <v>1000000</v>
      </c>
      <c r="G1153" t="s">
        <v>145</v>
      </c>
      <c r="H1153">
        <v>14423</v>
      </c>
      <c r="I1153" t="s">
        <v>146</v>
      </c>
      <c r="J1153">
        <v>1E-3</v>
      </c>
      <c r="K1153" t="s">
        <v>3</v>
      </c>
      <c r="L1153">
        <v>0.99945379999999995</v>
      </c>
      <c r="M1153" t="s">
        <v>2</v>
      </c>
      <c r="N1153">
        <v>1.0678099999999999E-2</v>
      </c>
      <c r="O1153" t="s">
        <v>6</v>
      </c>
      <c r="P1153">
        <v>28</v>
      </c>
      <c r="Q1153" t="s">
        <v>0</v>
      </c>
      <c r="R1153">
        <v>3600.5</v>
      </c>
      <c r="S1153" t="s">
        <v>141</v>
      </c>
      <c r="T1153">
        <v>9</v>
      </c>
      <c r="U1153" t="s">
        <v>142</v>
      </c>
      <c r="V1153">
        <v>154</v>
      </c>
      <c r="W1153" t="s">
        <v>140</v>
      </c>
      <c r="X1153">
        <v>535992</v>
      </c>
      <c r="Y1153" t="s">
        <v>1</v>
      </c>
      <c r="Z1153" t="s">
        <v>3292</v>
      </c>
      <c r="AA1153" t="s">
        <v>151</v>
      </c>
      <c r="AB1153" s="12" t="s">
        <v>3293</v>
      </c>
      <c r="AC1153" t="s">
        <v>424</v>
      </c>
      <c r="AD1153" s="5">
        <v>9.9999999999999998E-17</v>
      </c>
      <c r="AE1153" t="s">
        <v>5</v>
      </c>
      <c r="AF1153">
        <v>0.99906134999999996</v>
      </c>
      <c r="AG1153" t="s">
        <v>4</v>
      </c>
      <c r="AH1153">
        <v>1.391013E-2</v>
      </c>
    </row>
    <row r="1154" spans="1:34" x14ac:dyDescent="0.25">
      <c r="A1154" t="str">
        <f t="shared" ref="A1154:A1217" si="18">B1154&amp;"_"&amp;H1154</f>
        <v>feynman_II_13_34_28020</v>
      </c>
      <c r="B1154" t="s">
        <v>45</v>
      </c>
      <c r="C1154" t="s">
        <v>143</v>
      </c>
      <c r="D1154">
        <v>3600</v>
      </c>
      <c r="E1154" t="s">
        <v>144</v>
      </c>
      <c r="F1154">
        <v>1000000</v>
      </c>
      <c r="G1154" t="s">
        <v>145</v>
      </c>
      <c r="H1154">
        <v>28020</v>
      </c>
      <c r="I1154" t="s">
        <v>146</v>
      </c>
      <c r="J1154">
        <v>1E-3</v>
      </c>
      <c r="K1154" t="s">
        <v>3</v>
      </c>
      <c r="L1154">
        <v>0.99999039999999995</v>
      </c>
      <c r="M1154" t="s">
        <v>2</v>
      </c>
      <c r="N1154">
        <v>6.5142000000000004E-3</v>
      </c>
      <c r="O1154" t="s">
        <v>6</v>
      </c>
      <c r="P1154">
        <v>18</v>
      </c>
      <c r="Q1154" t="s">
        <v>0</v>
      </c>
      <c r="R1154">
        <v>3601.8</v>
      </c>
      <c r="S1154" t="s">
        <v>141</v>
      </c>
      <c r="T1154">
        <v>6</v>
      </c>
      <c r="U1154" t="s">
        <v>142</v>
      </c>
      <c r="V1154">
        <v>408</v>
      </c>
      <c r="W1154" t="s">
        <v>140</v>
      </c>
      <c r="X1154">
        <v>595268</v>
      </c>
      <c r="Y1154" t="s">
        <v>1</v>
      </c>
      <c r="Z1154" t="s">
        <v>3294</v>
      </c>
      <c r="AA1154" t="s">
        <v>151</v>
      </c>
      <c r="AB1154" s="12" t="s">
        <v>3295</v>
      </c>
      <c r="AC1154" t="s">
        <v>424</v>
      </c>
      <c r="AD1154" s="5">
        <v>9.9999999999999998E-17</v>
      </c>
      <c r="AE1154" t="s">
        <v>5</v>
      </c>
      <c r="AF1154">
        <v>0.99999232999999998</v>
      </c>
      <c r="AG1154" t="s">
        <v>4</v>
      </c>
      <c r="AH1154">
        <v>5.8439E-3</v>
      </c>
    </row>
    <row r="1155" spans="1:34" x14ac:dyDescent="0.25">
      <c r="A1155" t="str">
        <f t="shared" si="18"/>
        <v>feynman_I_16_6_14423</v>
      </c>
      <c r="B1155" t="s">
        <v>39</v>
      </c>
      <c r="C1155" t="s">
        <v>143</v>
      </c>
      <c r="D1155">
        <v>3600</v>
      </c>
      <c r="E1155" t="s">
        <v>144</v>
      </c>
      <c r="F1155">
        <v>1000000</v>
      </c>
      <c r="G1155" t="s">
        <v>145</v>
      </c>
      <c r="H1155">
        <v>14423</v>
      </c>
      <c r="I1155" t="s">
        <v>146</v>
      </c>
      <c r="J1155">
        <v>1E-3</v>
      </c>
      <c r="K1155" t="s">
        <v>3</v>
      </c>
      <c r="L1155">
        <v>0.99639029999999995</v>
      </c>
      <c r="M1155" t="s">
        <v>2</v>
      </c>
      <c r="N1155">
        <v>6.8440600000000004E-2</v>
      </c>
      <c r="O1155" t="s">
        <v>6</v>
      </c>
      <c r="P1155">
        <v>24</v>
      </c>
      <c r="Q1155" t="s">
        <v>0</v>
      </c>
      <c r="R1155">
        <v>3601.7</v>
      </c>
      <c r="S1155" t="s">
        <v>141</v>
      </c>
      <c r="T1155">
        <v>9</v>
      </c>
      <c r="U1155" t="s">
        <v>142</v>
      </c>
      <c r="V1155">
        <v>281</v>
      </c>
      <c r="W1155" t="s">
        <v>140</v>
      </c>
      <c r="X1155">
        <v>517473</v>
      </c>
      <c r="Y1155" t="s">
        <v>1</v>
      </c>
      <c r="Z1155" t="s">
        <v>3296</v>
      </c>
      <c r="AA1155" t="s">
        <v>151</v>
      </c>
      <c r="AB1155" s="12" t="s">
        <v>3297</v>
      </c>
      <c r="AC1155" t="s">
        <v>424</v>
      </c>
      <c r="AD1155" s="5">
        <v>9.9999999999999998E-17</v>
      </c>
      <c r="AE1155" t="s">
        <v>5</v>
      </c>
      <c r="AF1155">
        <v>0.99641906000000002</v>
      </c>
      <c r="AG1155" t="s">
        <v>4</v>
      </c>
      <c r="AH1155">
        <v>6.8145620000000004E-2</v>
      </c>
    </row>
    <row r="1156" spans="1:34" x14ac:dyDescent="0.25">
      <c r="A1156" t="str">
        <f t="shared" si="18"/>
        <v>feynman_I_10_7_21962</v>
      </c>
      <c r="B1156" t="s">
        <v>46</v>
      </c>
      <c r="C1156" t="s">
        <v>143</v>
      </c>
      <c r="D1156">
        <v>3600</v>
      </c>
      <c r="E1156" t="s">
        <v>144</v>
      </c>
      <c r="F1156">
        <v>1000000</v>
      </c>
      <c r="G1156" t="s">
        <v>145</v>
      </c>
      <c r="H1156">
        <v>21962</v>
      </c>
      <c r="I1156" t="s">
        <v>146</v>
      </c>
      <c r="J1156">
        <v>1E-3</v>
      </c>
      <c r="K1156" t="s">
        <v>3</v>
      </c>
      <c r="L1156">
        <v>0.99997559999999996</v>
      </c>
      <c r="M1156" t="s">
        <v>2</v>
      </c>
      <c r="N1156">
        <v>5.9825E-3</v>
      </c>
      <c r="O1156" t="s">
        <v>6</v>
      </c>
      <c r="P1156">
        <v>15</v>
      </c>
      <c r="Q1156" t="s">
        <v>0</v>
      </c>
      <c r="R1156">
        <v>3600.6</v>
      </c>
      <c r="S1156" t="s">
        <v>141</v>
      </c>
      <c r="T1156">
        <v>7</v>
      </c>
      <c r="U1156" t="s">
        <v>142</v>
      </c>
      <c r="V1156">
        <v>515</v>
      </c>
      <c r="W1156" t="s">
        <v>140</v>
      </c>
      <c r="X1156">
        <v>611226</v>
      </c>
      <c r="Y1156" t="s">
        <v>1</v>
      </c>
      <c r="Z1156" t="s">
        <v>3298</v>
      </c>
      <c r="AA1156" t="s">
        <v>151</v>
      </c>
      <c r="AB1156" s="12" t="s">
        <v>3481</v>
      </c>
      <c r="AC1156" t="s">
        <v>424</v>
      </c>
      <c r="AD1156" s="5">
        <v>9.9999999999999998E-17</v>
      </c>
      <c r="AE1156" t="s">
        <v>5</v>
      </c>
      <c r="AF1156">
        <v>0.99997574</v>
      </c>
      <c r="AG1156" t="s">
        <v>4</v>
      </c>
      <c r="AH1156">
        <v>6.0021900000000001E-3</v>
      </c>
    </row>
    <row r="1157" spans="1:34" x14ac:dyDescent="0.25">
      <c r="A1157" t="str">
        <f t="shared" si="18"/>
        <v>feynman_I_25_13_14423</v>
      </c>
      <c r="B1157" t="s">
        <v>24</v>
      </c>
      <c r="C1157" t="s">
        <v>143</v>
      </c>
      <c r="D1157">
        <v>3600</v>
      </c>
      <c r="E1157" t="s">
        <v>144</v>
      </c>
      <c r="F1157">
        <v>1000000</v>
      </c>
      <c r="G1157" t="s">
        <v>145</v>
      </c>
      <c r="H1157">
        <v>14423</v>
      </c>
      <c r="I1157" t="s">
        <v>146</v>
      </c>
      <c r="J1157">
        <v>1E-3</v>
      </c>
      <c r="K1157" t="s">
        <v>3</v>
      </c>
      <c r="L1157">
        <v>1</v>
      </c>
      <c r="M1157" t="s">
        <v>2</v>
      </c>
      <c r="N1157">
        <v>0</v>
      </c>
      <c r="O1157" t="s">
        <v>6</v>
      </c>
      <c r="P1157">
        <v>5</v>
      </c>
      <c r="Q1157" t="s">
        <v>0</v>
      </c>
      <c r="R1157">
        <v>3.5</v>
      </c>
      <c r="S1157" t="s">
        <v>141</v>
      </c>
      <c r="T1157">
        <v>1</v>
      </c>
      <c r="U1157" t="s">
        <v>142</v>
      </c>
      <c r="V1157">
        <v>2</v>
      </c>
      <c r="W1157" t="s">
        <v>140</v>
      </c>
      <c r="X1157">
        <v>798</v>
      </c>
      <c r="Y1157" t="s">
        <v>1</v>
      </c>
      <c r="Z1157" t="s">
        <v>2339</v>
      </c>
      <c r="AA1157" t="s">
        <v>151</v>
      </c>
      <c r="AB1157" s="12" t="s">
        <v>406</v>
      </c>
      <c r="AC1157" t="s">
        <v>424</v>
      </c>
      <c r="AD1157" s="5">
        <v>9.9999999999999998E-17</v>
      </c>
      <c r="AE1157" t="s">
        <v>5</v>
      </c>
      <c r="AF1157">
        <v>1</v>
      </c>
      <c r="AG1157" t="s">
        <v>4</v>
      </c>
      <c r="AH1157">
        <v>0</v>
      </c>
    </row>
    <row r="1158" spans="1:34" x14ac:dyDescent="0.25">
      <c r="A1158" t="str">
        <f t="shared" si="18"/>
        <v>feynman_II_34_2a_14423</v>
      </c>
      <c r="B1158" t="s">
        <v>55</v>
      </c>
      <c r="C1158" t="s">
        <v>143</v>
      </c>
      <c r="D1158">
        <v>3600</v>
      </c>
      <c r="E1158" t="s">
        <v>144</v>
      </c>
      <c r="F1158">
        <v>1000000</v>
      </c>
      <c r="G1158" t="s">
        <v>145</v>
      </c>
      <c r="H1158">
        <v>14423</v>
      </c>
      <c r="I1158" t="s">
        <v>146</v>
      </c>
      <c r="J1158">
        <v>1E-3</v>
      </c>
      <c r="K1158" t="s">
        <v>3</v>
      </c>
      <c r="L1158">
        <v>1</v>
      </c>
      <c r="M1158" t="s">
        <v>2</v>
      </c>
      <c r="N1158">
        <v>0</v>
      </c>
      <c r="O1158" t="s">
        <v>6</v>
      </c>
      <c r="P1158">
        <v>7</v>
      </c>
      <c r="Q1158" t="s">
        <v>0</v>
      </c>
      <c r="R1158">
        <v>6.8</v>
      </c>
      <c r="S1158" t="s">
        <v>141</v>
      </c>
      <c r="T1158">
        <v>1</v>
      </c>
      <c r="U1158" t="s">
        <v>142</v>
      </c>
      <c r="V1158">
        <v>3</v>
      </c>
      <c r="W1158" t="s">
        <v>140</v>
      </c>
      <c r="X1158">
        <v>1543</v>
      </c>
      <c r="Y1158" t="s">
        <v>1</v>
      </c>
      <c r="Z1158" t="s">
        <v>2346</v>
      </c>
      <c r="AA1158" t="s">
        <v>151</v>
      </c>
      <c r="AB1158" s="12" t="s">
        <v>2347</v>
      </c>
      <c r="AC1158" t="s">
        <v>424</v>
      </c>
      <c r="AD1158" s="5">
        <v>9.9999999999999998E-17</v>
      </c>
      <c r="AE1158" t="s">
        <v>5</v>
      </c>
      <c r="AF1158">
        <v>1</v>
      </c>
      <c r="AG1158" t="s">
        <v>4</v>
      </c>
      <c r="AH1158">
        <v>1E-8</v>
      </c>
    </row>
    <row r="1159" spans="1:34" x14ac:dyDescent="0.25">
      <c r="A1159" t="str">
        <f t="shared" si="18"/>
        <v>feynman_I_43_16_14423</v>
      </c>
      <c r="B1159" t="s">
        <v>89</v>
      </c>
      <c r="C1159" t="s">
        <v>143</v>
      </c>
      <c r="D1159">
        <v>3600</v>
      </c>
      <c r="E1159" t="s">
        <v>144</v>
      </c>
      <c r="F1159">
        <v>1000000</v>
      </c>
      <c r="G1159" t="s">
        <v>145</v>
      </c>
      <c r="H1159">
        <v>14423</v>
      </c>
      <c r="I1159" t="s">
        <v>146</v>
      </c>
      <c r="J1159">
        <v>1E-3</v>
      </c>
      <c r="K1159" t="s">
        <v>3</v>
      </c>
      <c r="L1159">
        <v>1</v>
      </c>
      <c r="M1159" t="s">
        <v>2</v>
      </c>
      <c r="N1159">
        <v>0</v>
      </c>
      <c r="O1159" t="s">
        <v>6</v>
      </c>
      <c r="P1159">
        <v>7</v>
      </c>
      <c r="Q1159" t="s">
        <v>0</v>
      </c>
      <c r="R1159">
        <v>10.7</v>
      </c>
      <c r="S1159" t="s">
        <v>141</v>
      </c>
      <c r="T1159">
        <v>1</v>
      </c>
      <c r="U1159" t="s">
        <v>142</v>
      </c>
      <c r="V1159">
        <v>4</v>
      </c>
      <c r="W1159" t="s">
        <v>140</v>
      </c>
      <c r="X1159">
        <v>2377</v>
      </c>
      <c r="Y1159" t="s">
        <v>1</v>
      </c>
      <c r="Z1159" t="s">
        <v>2358</v>
      </c>
      <c r="AA1159" t="s">
        <v>151</v>
      </c>
      <c r="AB1159" s="12" t="s">
        <v>415</v>
      </c>
      <c r="AC1159" t="s">
        <v>424</v>
      </c>
      <c r="AD1159" s="5">
        <v>9.9999999999999998E-17</v>
      </c>
      <c r="AE1159" t="s">
        <v>5</v>
      </c>
      <c r="AF1159">
        <v>1</v>
      </c>
      <c r="AG1159" t="s">
        <v>4</v>
      </c>
      <c r="AH1159">
        <v>0</v>
      </c>
    </row>
    <row r="1160" spans="1:34" x14ac:dyDescent="0.25">
      <c r="A1160" t="str">
        <f t="shared" si="18"/>
        <v>strogatz_glider2_14423</v>
      </c>
      <c r="B1160" t="s">
        <v>8</v>
      </c>
      <c r="C1160" t="s">
        <v>143</v>
      </c>
      <c r="D1160">
        <v>3600</v>
      </c>
      <c r="E1160" t="s">
        <v>144</v>
      </c>
      <c r="F1160">
        <v>1000000</v>
      </c>
      <c r="G1160" t="s">
        <v>145</v>
      </c>
      <c r="H1160">
        <v>14423</v>
      </c>
      <c r="I1160" t="s">
        <v>146</v>
      </c>
      <c r="J1160">
        <v>1E-3</v>
      </c>
      <c r="K1160" t="s">
        <v>3</v>
      </c>
      <c r="L1160">
        <v>1</v>
      </c>
      <c r="M1160" t="s">
        <v>2</v>
      </c>
      <c r="N1160">
        <v>0</v>
      </c>
      <c r="O1160" t="s">
        <v>6</v>
      </c>
      <c r="P1160">
        <v>9</v>
      </c>
      <c r="Q1160" t="s">
        <v>0</v>
      </c>
      <c r="R1160">
        <v>27</v>
      </c>
      <c r="S1160" t="s">
        <v>141</v>
      </c>
      <c r="T1160">
        <v>3</v>
      </c>
      <c r="U1160" t="s">
        <v>142</v>
      </c>
      <c r="V1160">
        <v>14</v>
      </c>
      <c r="W1160" t="s">
        <v>140</v>
      </c>
      <c r="X1160">
        <v>14655</v>
      </c>
      <c r="Y1160" t="s">
        <v>1</v>
      </c>
      <c r="Z1160" t="s">
        <v>2513</v>
      </c>
      <c r="AA1160" t="s">
        <v>151</v>
      </c>
      <c r="AB1160" s="12" t="s">
        <v>2313</v>
      </c>
      <c r="AC1160" t="s">
        <v>424</v>
      </c>
      <c r="AD1160" s="5">
        <v>9.9999999999999998E-17</v>
      </c>
      <c r="AE1160" t="s">
        <v>5</v>
      </c>
      <c r="AF1160">
        <v>1</v>
      </c>
      <c r="AG1160" t="s">
        <v>4</v>
      </c>
      <c r="AH1160">
        <v>0</v>
      </c>
    </row>
    <row r="1161" spans="1:34" x14ac:dyDescent="0.25">
      <c r="A1161" t="str">
        <f t="shared" si="18"/>
        <v>feynman_II_27_16_14423</v>
      </c>
      <c r="B1161" t="s">
        <v>68</v>
      </c>
      <c r="C1161" t="s">
        <v>143</v>
      </c>
      <c r="D1161">
        <v>3600</v>
      </c>
      <c r="E1161" t="s">
        <v>144</v>
      </c>
      <c r="F1161">
        <v>1000000</v>
      </c>
      <c r="G1161" t="s">
        <v>145</v>
      </c>
      <c r="H1161">
        <v>14423</v>
      </c>
      <c r="I1161" t="s">
        <v>146</v>
      </c>
      <c r="J1161">
        <v>1E-3</v>
      </c>
      <c r="K1161" t="s">
        <v>3</v>
      </c>
      <c r="L1161">
        <v>1</v>
      </c>
      <c r="M1161" t="s">
        <v>2</v>
      </c>
      <c r="N1161">
        <v>0</v>
      </c>
      <c r="O1161" t="s">
        <v>6</v>
      </c>
      <c r="P1161">
        <v>6</v>
      </c>
      <c r="Q1161" t="s">
        <v>0</v>
      </c>
      <c r="R1161">
        <v>12.3</v>
      </c>
      <c r="S1161" t="s">
        <v>141</v>
      </c>
      <c r="T1161">
        <v>1</v>
      </c>
      <c r="U1161" t="s">
        <v>142</v>
      </c>
      <c r="V1161">
        <v>4</v>
      </c>
      <c r="W1161" t="s">
        <v>140</v>
      </c>
      <c r="X1161">
        <v>2610</v>
      </c>
      <c r="Y1161" t="s">
        <v>1</v>
      </c>
      <c r="Z1161" t="s">
        <v>2381</v>
      </c>
      <c r="AA1161" t="s">
        <v>151</v>
      </c>
      <c r="AB1161" s="12" t="s">
        <v>416</v>
      </c>
      <c r="AC1161" t="s">
        <v>424</v>
      </c>
      <c r="AD1161" s="5">
        <v>9.9999999999999998E-17</v>
      </c>
      <c r="AE1161" t="s">
        <v>5</v>
      </c>
      <c r="AF1161">
        <v>1</v>
      </c>
      <c r="AG1161" t="s">
        <v>4</v>
      </c>
      <c r="AH1161">
        <v>0</v>
      </c>
    </row>
    <row r="1162" spans="1:34" x14ac:dyDescent="0.25">
      <c r="A1162" t="str">
        <f t="shared" si="18"/>
        <v>feynman_I_6_2a_4426</v>
      </c>
      <c r="B1162" t="s">
        <v>21</v>
      </c>
      <c r="C1162" t="s">
        <v>143</v>
      </c>
      <c r="D1162">
        <v>3600</v>
      </c>
      <c r="E1162" t="s">
        <v>144</v>
      </c>
      <c r="F1162">
        <v>1000000</v>
      </c>
      <c r="G1162" t="s">
        <v>145</v>
      </c>
      <c r="H1162">
        <v>4426</v>
      </c>
      <c r="I1162" t="s">
        <v>146</v>
      </c>
      <c r="J1162">
        <v>1E-3</v>
      </c>
      <c r="K1162" t="s">
        <v>3</v>
      </c>
      <c r="L1162">
        <v>0.99999039999999995</v>
      </c>
      <c r="M1162" t="s">
        <v>2</v>
      </c>
      <c r="N1162">
        <v>2.1689999999999999E-4</v>
      </c>
      <c r="O1162" t="s">
        <v>6</v>
      </c>
      <c r="P1162">
        <v>9</v>
      </c>
      <c r="Q1162" t="s">
        <v>0</v>
      </c>
      <c r="R1162">
        <v>3600.9</v>
      </c>
      <c r="S1162" t="s">
        <v>141</v>
      </c>
      <c r="T1162">
        <v>21</v>
      </c>
      <c r="U1162" t="s">
        <v>142</v>
      </c>
      <c r="V1162">
        <v>1342</v>
      </c>
      <c r="W1162" t="s">
        <v>140</v>
      </c>
      <c r="X1162">
        <v>595691</v>
      </c>
      <c r="Y1162" t="s">
        <v>1</v>
      </c>
      <c r="Z1162" t="s">
        <v>3299</v>
      </c>
      <c r="AA1162" t="s">
        <v>151</v>
      </c>
      <c r="AB1162" s="12" t="s">
        <v>3300</v>
      </c>
      <c r="AC1162" t="s">
        <v>424</v>
      </c>
      <c r="AD1162" s="5">
        <v>9.9999999999999998E-17</v>
      </c>
      <c r="AE1162" t="s">
        <v>5</v>
      </c>
      <c r="AF1162">
        <v>0.9999905</v>
      </c>
      <c r="AG1162" t="s">
        <v>4</v>
      </c>
      <c r="AH1162">
        <v>2.1631999999999999E-4</v>
      </c>
    </row>
    <row r="1163" spans="1:34" x14ac:dyDescent="0.25">
      <c r="A1163" t="str">
        <f t="shared" si="18"/>
        <v>feynman_II_8_31_21962</v>
      </c>
      <c r="B1163" t="s">
        <v>31</v>
      </c>
      <c r="C1163" t="s">
        <v>143</v>
      </c>
      <c r="D1163">
        <v>3600</v>
      </c>
      <c r="E1163" t="s">
        <v>144</v>
      </c>
      <c r="F1163">
        <v>1000000</v>
      </c>
      <c r="G1163" t="s">
        <v>145</v>
      </c>
      <c r="H1163">
        <v>21962</v>
      </c>
      <c r="I1163" t="s">
        <v>146</v>
      </c>
      <c r="J1163">
        <v>1E-3</v>
      </c>
      <c r="K1163" t="s">
        <v>3</v>
      </c>
      <c r="L1163">
        <v>1</v>
      </c>
      <c r="M1163" t="s">
        <v>2</v>
      </c>
      <c r="N1163">
        <v>0</v>
      </c>
      <c r="O1163" t="s">
        <v>6</v>
      </c>
      <c r="P1163">
        <v>6</v>
      </c>
      <c r="Q1163" t="s">
        <v>0</v>
      </c>
      <c r="R1163">
        <v>4.5999999999999996</v>
      </c>
      <c r="S1163" t="s">
        <v>141</v>
      </c>
      <c r="T1163">
        <v>1</v>
      </c>
      <c r="U1163" t="s">
        <v>142</v>
      </c>
      <c r="V1163">
        <v>3</v>
      </c>
      <c r="W1163" t="s">
        <v>140</v>
      </c>
      <c r="X1163">
        <v>1040</v>
      </c>
      <c r="Y1163" t="s">
        <v>1</v>
      </c>
      <c r="Z1163" t="s">
        <v>154</v>
      </c>
      <c r="AA1163" t="s">
        <v>151</v>
      </c>
      <c r="AB1163" s="12" t="s">
        <v>407</v>
      </c>
      <c r="AC1163" t="s">
        <v>424</v>
      </c>
      <c r="AD1163" s="5">
        <v>9.9999999999999998E-17</v>
      </c>
      <c r="AE1163" t="s">
        <v>5</v>
      </c>
      <c r="AF1163">
        <v>1</v>
      </c>
      <c r="AG1163" t="s">
        <v>4</v>
      </c>
      <c r="AH1163">
        <v>0</v>
      </c>
    </row>
    <row r="1164" spans="1:34" x14ac:dyDescent="0.25">
      <c r="A1164" t="str">
        <f t="shared" si="18"/>
        <v>feynman_II_2_42_28020</v>
      </c>
      <c r="B1164" t="s">
        <v>116</v>
      </c>
      <c r="C1164" t="s">
        <v>143</v>
      </c>
      <c r="D1164">
        <v>3600</v>
      </c>
      <c r="E1164" t="s">
        <v>144</v>
      </c>
      <c r="F1164">
        <v>1000000</v>
      </c>
      <c r="G1164" t="s">
        <v>145</v>
      </c>
      <c r="H1164">
        <v>28020</v>
      </c>
      <c r="I1164" t="s">
        <v>146</v>
      </c>
      <c r="J1164">
        <v>1E-3</v>
      </c>
      <c r="K1164" t="s">
        <v>3</v>
      </c>
      <c r="L1164">
        <v>1</v>
      </c>
      <c r="M1164" t="s">
        <v>2</v>
      </c>
      <c r="N1164">
        <v>0</v>
      </c>
      <c r="O1164" t="s">
        <v>6</v>
      </c>
      <c r="P1164">
        <v>11</v>
      </c>
      <c r="Q1164" t="s">
        <v>0</v>
      </c>
      <c r="R1164">
        <v>2894.1</v>
      </c>
      <c r="S1164" t="s">
        <v>141</v>
      </c>
      <c r="T1164">
        <v>6</v>
      </c>
      <c r="U1164" t="s">
        <v>142</v>
      </c>
      <c r="V1164">
        <v>124</v>
      </c>
      <c r="W1164" t="s">
        <v>140</v>
      </c>
      <c r="X1164">
        <v>376240</v>
      </c>
      <c r="Y1164" t="s">
        <v>1</v>
      </c>
      <c r="Z1164" t="s">
        <v>2483</v>
      </c>
      <c r="AA1164" t="s">
        <v>151</v>
      </c>
      <c r="AB1164" s="12" t="s">
        <v>2308</v>
      </c>
      <c r="AC1164" t="s">
        <v>424</v>
      </c>
      <c r="AD1164" s="5">
        <v>9.9999999999999998E-17</v>
      </c>
      <c r="AE1164" t="s">
        <v>5</v>
      </c>
      <c r="AF1164">
        <v>1</v>
      </c>
      <c r="AG1164" t="s">
        <v>4</v>
      </c>
      <c r="AH1164">
        <v>0</v>
      </c>
    </row>
    <row r="1165" spans="1:34" x14ac:dyDescent="0.25">
      <c r="A1165" t="str">
        <f t="shared" si="18"/>
        <v>feynman_I_18_12_21962</v>
      </c>
      <c r="B1165" t="s">
        <v>67</v>
      </c>
      <c r="C1165" t="s">
        <v>143</v>
      </c>
      <c r="D1165">
        <v>3600</v>
      </c>
      <c r="E1165" t="s">
        <v>144</v>
      </c>
      <c r="F1165">
        <v>1000000</v>
      </c>
      <c r="G1165" t="s">
        <v>145</v>
      </c>
      <c r="H1165">
        <v>21962</v>
      </c>
      <c r="I1165" t="s">
        <v>146</v>
      </c>
      <c r="J1165">
        <v>1E-3</v>
      </c>
      <c r="K1165" t="s">
        <v>3</v>
      </c>
      <c r="L1165">
        <v>1</v>
      </c>
      <c r="M1165" t="s">
        <v>2</v>
      </c>
      <c r="N1165">
        <v>0</v>
      </c>
      <c r="O1165" t="s">
        <v>6</v>
      </c>
      <c r="P1165">
        <v>5</v>
      </c>
      <c r="Q1165" t="s">
        <v>0</v>
      </c>
      <c r="R1165">
        <v>9.6999999999999993</v>
      </c>
      <c r="S1165" t="s">
        <v>141</v>
      </c>
      <c r="T1165">
        <v>1</v>
      </c>
      <c r="U1165" t="s">
        <v>142</v>
      </c>
      <c r="V1165">
        <v>4</v>
      </c>
      <c r="W1165" t="s">
        <v>140</v>
      </c>
      <c r="X1165">
        <v>2272</v>
      </c>
      <c r="Y1165" t="s">
        <v>1</v>
      </c>
      <c r="Z1165" t="s">
        <v>2352</v>
      </c>
      <c r="AA1165" t="s">
        <v>151</v>
      </c>
      <c r="AB1165" s="12" t="s">
        <v>410</v>
      </c>
      <c r="AC1165" t="s">
        <v>424</v>
      </c>
      <c r="AD1165" s="5">
        <v>9.9999999999999998E-17</v>
      </c>
      <c r="AE1165" t="s">
        <v>5</v>
      </c>
      <c r="AF1165">
        <v>1</v>
      </c>
      <c r="AG1165" t="s">
        <v>4</v>
      </c>
      <c r="AH1165">
        <v>0</v>
      </c>
    </row>
    <row r="1166" spans="1:34" x14ac:dyDescent="0.25">
      <c r="A1166" t="str">
        <f t="shared" si="18"/>
        <v>feynman_III_21_20_21962</v>
      </c>
      <c r="B1166" t="s">
        <v>98</v>
      </c>
      <c r="C1166" t="s">
        <v>143</v>
      </c>
      <c r="D1166">
        <v>3600</v>
      </c>
      <c r="E1166" t="s">
        <v>144</v>
      </c>
      <c r="F1166">
        <v>1000000</v>
      </c>
      <c r="G1166" t="s">
        <v>145</v>
      </c>
      <c r="H1166">
        <v>21962</v>
      </c>
      <c r="I1166" t="s">
        <v>146</v>
      </c>
      <c r="J1166">
        <v>1E-3</v>
      </c>
      <c r="K1166" t="s">
        <v>3</v>
      </c>
      <c r="L1166">
        <v>1</v>
      </c>
      <c r="M1166" t="s">
        <v>2</v>
      </c>
      <c r="N1166">
        <v>0</v>
      </c>
      <c r="O1166" t="s">
        <v>6</v>
      </c>
      <c r="P1166">
        <v>8</v>
      </c>
      <c r="Q1166" t="s">
        <v>0</v>
      </c>
      <c r="R1166">
        <v>11.2</v>
      </c>
      <c r="S1166" t="s">
        <v>141</v>
      </c>
      <c r="T1166">
        <v>1</v>
      </c>
      <c r="U1166" t="s">
        <v>142</v>
      </c>
      <c r="V1166">
        <v>4</v>
      </c>
      <c r="W1166" t="s">
        <v>140</v>
      </c>
      <c r="X1166">
        <v>2570</v>
      </c>
      <c r="Y1166" t="s">
        <v>1</v>
      </c>
      <c r="Z1166" t="s">
        <v>159</v>
      </c>
      <c r="AA1166" t="s">
        <v>151</v>
      </c>
      <c r="AB1166" s="12" t="s">
        <v>3433</v>
      </c>
      <c r="AC1166" t="s">
        <v>424</v>
      </c>
      <c r="AD1166" s="5">
        <v>9.9999999999999998E-17</v>
      </c>
      <c r="AE1166" t="s">
        <v>5</v>
      </c>
      <c r="AF1166">
        <v>1</v>
      </c>
      <c r="AG1166" t="s">
        <v>4</v>
      </c>
      <c r="AH1166">
        <v>0</v>
      </c>
    </row>
    <row r="1167" spans="1:34" x14ac:dyDescent="0.25">
      <c r="A1167" t="str">
        <f t="shared" si="18"/>
        <v>feynman_II_34_29b_21962</v>
      </c>
      <c r="B1167" t="s">
        <v>122</v>
      </c>
      <c r="C1167" t="s">
        <v>143</v>
      </c>
      <c r="D1167">
        <v>3600</v>
      </c>
      <c r="E1167" t="s">
        <v>144</v>
      </c>
      <c r="F1167">
        <v>1000000</v>
      </c>
      <c r="G1167" t="s">
        <v>145</v>
      </c>
      <c r="H1167">
        <v>21962</v>
      </c>
      <c r="I1167" t="s">
        <v>146</v>
      </c>
      <c r="J1167">
        <v>1E-3</v>
      </c>
      <c r="K1167" t="s">
        <v>3</v>
      </c>
      <c r="L1167">
        <v>1</v>
      </c>
      <c r="M1167" t="s">
        <v>2</v>
      </c>
      <c r="N1167">
        <v>9.9999999999999995E-8</v>
      </c>
      <c r="O1167" t="s">
        <v>6</v>
      </c>
      <c r="P1167">
        <v>9</v>
      </c>
      <c r="Q1167" t="s">
        <v>0</v>
      </c>
      <c r="R1167">
        <v>18</v>
      </c>
      <c r="S1167" t="s">
        <v>141</v>
      </c>
      <c r="T1167">
        <v>1</v>
      </c>
      <c r="U1167" t="s">
        <v>142</v>
      </c>
      <c r="V1167">
        <v>5</v>
      </c>
      <c r="W1167" t="s">
        <v>140</v>
      </c>
      <c r="X1167">
        <v>3967</v>
      </c>
      <c r="Y1167" t="s">
        <v>1</v>
      </c>
      <c r="Z1167" t="s">
        <v>2366</v>
      </c>
      <c r="AA1167" t="s">
        <v>151</v>
      </c>
      <c r="AB1167" s="12" t="s">
        <v>2367</v>
      </c>
      <c r="AC1167" t="s">
        <v>424</v>
      </c>
      <c r="AD1167" s="5">
        <v>9.9999999999999998E-17</v>
      </c>
      <c r="AE1167" t="s">
        <v>5</v>
      </c>
      <c r="AF1167">
        <v>1</v>
      </c>
      <c r="AG1167" t="s">
        <v>4</v>
      </c>
      <c r="AH1167">
        <v>1.4000000000000001E-7</v>
      </c>
    </row>
    <row r="1168" spans="1:34" x14ac:dyDescent="0.25">
      <c r="A1168" t="str">
        <f t="shared" si="18"/>
        <v>strogatz_barmag2_21962</v>
      </c>
      <c r="B1168" t="s">
        <v>13</v>
      </c>
      <c r="C1168" t="s">
        <v>143</v>
      </c>
      <c r="D1168">
        <v>3600</v>
      </c>
      <c r="E1168" t="s">
        <v>144</v>
      </c>
      <c r="F1168">
        <v>1000000</v>
      </c>
      <c r="G1168" t="s">
        <v>145</v>
      </c>
      <c r="H1168">
        <v>21962</v>
      </c>
      <c r="I1168" t="s">
        <v>146</v>
      </c>
      <c r="J1168">
        <v>1E-3</v>
      </c>
      <c r="K1168" t="s">
        <v>3</v>
      </c>
      <c r="L1168">
        <v>1</v>
      </c>
      <c r="M1168" t="s">
        <v>2</v>
      </c>
      <c r="N1168">
        <v>0</v>
      </c>
      <c r="O1168" t="s">
        <v>6</v>
      </c>
      <c r="P1168">
        <v>13</v>
      </c>
      <c r="Q1168" t="s">
        <v>0</v>
      </c>
      <c r="R1168">
        <v>40.799999999999997</v>
      </c>
      <c r="S1168" t="s">
        <v>141</v>
      </c>
      <c r="T1168">
        <v>5</v>
      </c>
      <c r="U1168" t="s">
        <v>142</v>
      </c>
      <c r="V1168">
        <v>35</v>
      </c>
      <c r="W1168" t="s">
        <v>140</v>
      </c>
      <c r="X1168">
        <v>24365</v>
      </c>
      <c r="Y1168" t="s">
        <v>1</v>
      </c>
      <c r="Z1168" t="s">
        <v>2403</v>
      </c>
      <c r="AA1168" t="s">
        <v>151</v>
      </c>
      <c r="AB1168" s="12" t="s">
        <v>3440</v>
      </c>
      <c r="AC1168" t="s">
        <v>424</v>
      </c>
      <c r="AD1168" s="5">
        <v>9.9999999999999998E-17</v>
      </c>
      <c r="AE1168" t="s">
        <v>5</v>
      </c>
      <c r="AF1168">
        <v>1</v>
      </c>
      <c r="AG1168" t="s">
        <v>4</v>
      </c>
      <c r="AH1168">
        <v>0</v>
      </c>
    </row>
    <row r="1169" spans="1:34" x14ac:dyDescent="0.25">
      <c r="A1169" t="str">
        <f t="shared" si="18"/>
        <v>feynman_II_6_11_21962</v>
      </c>
      <c r="B1169" t="s">
        <v>105</v>
      </c>
      <c r="C1169" t="s">
        <v>143</v>
      </c>
      <c r="D1169">
        <v>3600</v>
      </c>
      <c r="E1169" t="s">
        <v>144</v>
      </c>
      <c r="F1169">
        <v>1000000</v>
      </c>
      <c r="G1169" t="s">
        <v>145</v>
      </c>
      <c r="H1169">
        <v>21962</v>
      </c>
      <c r="I1169" t="s">
        <v>146</v>
      </c>
      <c r="J1169">
        <v>1E-3</v>
      </c>
      <c r="K1169" t="s">
        <v>3</v>
      </c>
      <c r="L1169">
        <v>1</v>
      </c>
      <c r="M1169" t="s">
        <v>2</v>
      </c>
      <c r="N1169">
        <v>0</v>
      </c>
      <c r="O1169" t="s">
        <v>6</v>
      </c>
      <c r="P1169">
        <v>11</v>
      </c>
      <c r="Q1169" t="s">
        <v>0</v>
      </c>
      <c r="R1169">
        <v>138</v>
      </c>
      <c r="S1169" t="s">
        <v>141</v>
      </c>
      <c r="T1169">
        <v>1</v>
      </c>
      <c r="U1169" t="s">
        <v>142</v>
      </c>
      <c r="V1169">
        <v>13</v>
      </c>
      <c r="W1169" t="s">
        <v>140</v>
      </c>
      <c r="X1169">
        <v>21558</v>
      </c>
      <c r="Y1169" t="s">
        <v>1</v>
      </c>
      <c r="Z1169" t="s">
        <v>2404</v>
      </c>
      <c r="AA1169" t="s">
        <v>151</v>
      </c>
      <c r="AB1169" s="12" t="s">
        <v>2405</v>
      </c>
      <c r="AC1169" t="s">
        <v>424</v>
      </c>
      <c r="AD1169" s="5">
        <v>9.9999999999999998E-17</v>
      </c>
      <c r="AE1169" t="s">
        <v>5</v>
      </c>
      <c r="AF1169">
        <v>1</v>
      </c>
      <c r="AG1169" t="s">
        <v>4</v>
      </c>
      <c r="AH1169">
        <v>0</v>
      </c>
    </row>
    <row r="1170" spans="1:34" x14ac:dyDescent="0.25">
      <c r="A1170" t="str">
        <f t="shared" si="18"/>
        <v>feynman_I_8_14_14423</v>
      </c>
      <c r="B1170" t="s">
        <v>78</v>
      </c>
      <c r="C1170" t="s">
        <v>143</v>
      </c>
      <c r="D1170">
        <v>3600</v>
      </c>
      <c r="E1170" t="s">
        <v>144</v>
      </c>
      <c r="F1170">
        <v>1000000</v>
      </c>
      <c r="G1170" t="s">
        <v>145</v>
      </c>
      <c r="H1170">
        <v>14423</v>
      </c>
      <c r="I1170" t="s">
        <v>146</v>
      </c>
      <c r="J1170">
        <v>1E-3</v>
      </c>
      <c r="K1170" t="s">
        <v>3</v>
      </c>
      <c r="L1170">
        <v>0.9548991</v>
      </c>
      <c r="M1170" t="s">
        <v>2</v>
      </c>
      <c r="N1170">
        <v>0.2112126</v>
      </c>
      <c r="O1170" t="s">
        <v>6</v>
      </c>
      <c r="P1170">
        <v>57</v>
      </c>
      <c r="Q1170" t="s">
        <v>0</v>
      </c>
      <c r="R1170">
        <v>3601.8</v>
      </c>
      <c r="S1170" t="s">
        <v>141</v>
      </c>
      <c r="T1170">
        <v>4</v>
      </c>
      <c r="U1170" t="s">
        <v>142</v>
      </c>
      <c r="V1170">
        <v>140</v>
      </c>
      <c r="W1170" t="s">
        <v>140</v>
      </c>
      <c r="X1170">
        <v>454432</v>
      </c>
      <c r="Y1170" t="s">
        <v>1</v>
      </c>
      <c r="Z1170" t="s">
        <v>3301</v>
      </c>
      <c r="AA1170" t="s">
        <v>151</v>
      </c>
      <c r="AB1170" s="12" t="s">
        <v>3302</v>
      </c>
      <c r="AC1170" t="s">
        <v>424</v>
      </c>
      <c r="AD1170" s="5">
        <v>9.9999999999999998E-17</v>
      </c>
      <c r="AE1170" t="s">
        <v>5</v>
      </c>
      <c r="AF1170">
        <v>0.95535643999999997</v>
      </c>
      <c r="AG1170" t="s">
        <v>4</v>
      </c>
      <c r="AH1170">
        <v>0.21023381999999999</v>
      </c>
    </row>
    <row r="1171" spans="1:34" x14ac:dyDescent="0.25">
      <c r="A1171" t="str">
        <f t="shared" si="18"/>
        <v>feynman_II_6_15a_28020</v>
      </c>
      <c r="B1171" t="s">
        <v>131</v>
      </c>
      <c r="C1171" t="s">
        <v>143</v>
      </c>
      <c r="D1171">
        <v>3600</v>
      </c>
      <c r="E1171" t="s">
        <v>144</v>
      </c>
      <c r="F1171">
        <v>1000000</v>
      </c>
      <c r="G1171" t="s">
        <v>145</v>
      </c>
      <c r="H1171">
        <v>28020</v>
      </c>
      <c r="I1171" t="s">
        <v>146</v>
      </c>
      <c r="J1171">
        <v>1E-3</v>
      </c>
      <c r="K1171" t="s">
        <v>3</v>
      </c>
      <c r="L1171">
        <v>0.99926320000000002</v>
      </c>
      <c r="M1171" t="s">
        <v>2</v>
      </c>
      <c r="N1171">
        <v>1.0159899999999999E-2</v>
      </c>
      <c r="O1171" t="s">
        <v>6</v>
      </c>
      <c r="P1171">
        <v>16</v>
      </c>
      <c r="Q1171" t="s">
        <v>0</v>
      </c>
      <c r="R1171">
        <v>3601.1</v>
      </c>
      <c r="S1171" t="s">
        <v>141</v>
      </c>
      <c r="T1171">
        <v>5</v>
      </c>
      <c r="U1171" t="s">
        <v>142</v>
      </c>
      <c r="V1171">
        <v>290</v>
      </c>
      <c r="W1171" t="s">
        <v>140</v>
      </c>
      <c r="X1171">
        <v>585097</v>
      </c>
      <c r="Y1171" t="s">
        <v>1</v>
      </c>
      <c r="Z1171" t="s">
        <v>3303</v>
      </c>
      <c r="AA1171" t="s">
        <v>151</v>
      </c>
      <c r="AB1171" s="12" t="s">
        <v>3304</v>
      </c>
      <c r="AC1171" t="s">
        <v>424</v>
      </c>
      <c r="AD1171" s="5">
        <v>9.9999999999999998E-17</v>
      </c>
      <c r="AE1171" t="s">
        <v>5</v>
      </c>
      <c r="AF1171">
        <v>0.99928466999999999</v>
      </c>
      <c r="AG1171" t="s">
        <v>4</v>
      </c>
      <c r="AH1171">
        <v>1.005237E-2</v>
      </c>
    </row>
    <row r="1172" spans="1:34" x14ac:dyDescent="0.25">
      <c r="A1172" t="str">
        <f t="shared" si="18"/>
        <v>feynman_test_19_14423</v>
      </c>
      <c r="B1172" t="s">
        <v>128</v>
      </c>
      <c r="C1172" t="s">
        <v>143</v>
      </c>
      <c r="D1172">
        <v>3600</v>
      </c>
      <c r="E1172" t="s">
        <v>144</v>
      </c>
      <c r="F1172">
        <v>1000000</v>
      </c>
      <c r="G1172" t="s">
        <v>145</v>
      </c>
      <c r="H1172">
        <v>14423</v>
      </c>
      <c r="I1172" t="s">
        <v>146</v>
      </c>
      <c r="J1172">
        <v>1E-3</v>
      </c>
      <c r="K1172" t="s">
        <v>3</v>
      </c>
      <c r="L1172">
        <v>1</v>
      </c>
      <c r="M1172" t="s">
        <v>2</v>
      </c>
      <c r="N1172">
        <v>8.9999999999999996E-7</v>
      </c>
      <c r="O1172" t="s">
        <v>6</v>
      </c>
      <c r="P1172">
        <v>31</v>
      </c>
      <c r="Q1172" t="s">
        <v>0</v>
      </c>
      <c r="R1172">
        <v>776.4</v>
      </c>
      <c r="S1172" t="s">
        <v>141</v>
      </c>
      <c r="T1172">
        <v>2</v>
      </c>
      <c r="U1172" t="s">
        <v>142</v>
      </c>
      <c r="V1172">
        <v>23</v>
      </c>
      <c r="W1172" t="s">
        <v>140</v>
      </c>
      <c r="X1172">
        <v>97102</v>
      </c>
      <c r="Y1172" t="s">
        <v>1</v>
      </c>
      <c r="Z1172" t="s">
        <v>2388</v>
      </c>
      <c r="AA1172" t="s">
        <v>151</v>
      </c>
      <c r="AB1172" s="12" t="s">
        <v>2389</v>
      </c>
      <c r="AC1172" t="s">
        <v>424</v>
      </c>
      <c r="AD1172" s="5">
        <v>9.9999999999999998E-17</v>
      </c>
      <c r="AE1172" t="s">
        <v>5</v>
      </c>
      <c r="AF1172">
        <v>1</v>
      </c>
      <c r="AG1172" t="s">
        <v>4</v>
      </c>
      <c r="AH1172">
        <v>8.9999999999999996E-7</v>
      </c>
    </row>
    <row r="1173" spans="1:34" x14ac:dyDescent="0.25">
      <c r="A1173" t="str">
        <f t="shared" si="18"/>
        <v>feynman_I_12_2_14423</v>
      </c>
      <c r="B1173" t="s">
        <v>99</v>
      </c>
      <c r="C1173" t="s">
        <v>143</v>
      </c>
      <c r="D1173">
        <v>3600</v>
      </c>
      <c r="E1173" t="s">
        <v>144</v>
      </c>
      <c r="F1173">
        <v>1000000</v>
      </c>
      <c r="G1173" t="s">
        <v>145</v>
      </c>
      <c r="H1173">
        <v>14423</v>
      </c>
      <c r="I1173" t="s">
        <v>146</v>
      </c>
      <c r="J1173">
        <v>1E-3</v>
      </c>
      <c r="K1173" t="s">
        <v>3</v>
      </c>
      <c r="L1173">
        <v>1</v>
      </c>
      <c r="M1173" t="s">
        <v>2</v>
      </c>
      <c r="N1173">
        <v>0</v>
      </c>
      <c r="O1173" t="s">
        <v>6</v>
      </c>
      <c r="P1173">
        <v>10</v>
      </c>
      <c r="Q1173" t="s">
        <v>0</v>
      </c>
      <c r="R1173">
        <v>100.2</v>
      </c>
      <c r="S1173" t="s">
        <v>141</v>
      </c>
      <c r="T1173">
        <v>2</v>
      </c>
      <c r="U1173" t="s">
        <v>142</v>
      </c>
      <c r="V1173">
        <v>10</v>
      </c>
      <c r="W1173" t="s">
        <v>140</v>
      </c>
      <c r="X1173">
        <v>17356</v>
      </c>
      <c r="Y1173" t="s">
        <v>1</v>
      </c>
      <c r="Z1173" t="s">
        <v>2390</v>
      </c>
      <c r="AA1173" t="s">
        <v>151</v>
      </c>
      <c r="AB1173" s="12" t="s">
        <v>2391</v>
      </c>
      <c r="AC1173" t="s">
        <v>424</v>
      </c>
      <c r="AD1173" s="5">
        <v>9.9999999999999998E-17</v>
      </c>
      <c r="AE1173" t="s">
        <v>5</v>
      </c>
      <c r="AF1173">
        <v>1</v>
      </c>
      <c r="AG1173" t="s">
        <v>4</v>
      </c>
      <c r="AH1173">
        <v>0</v>
      </c>
    </row>
    <row r="1174" spans="1:34" x14ac:dyDescent="0.25">
      <c r="A1174" t="str">
        <f t="shared" si="18"/>
        <v>feynman_III_4_32_14423</v>
      </c>
      <c r="B1174" t="s">
        <v>87</v>
      </c>
      <c r="C1174" t="s">
        <v>143</v>
      </c>
      <c r="D1174">
        <v>3600</v>
      </c>
      <c r="E1174" t="s">
        <v>144</v>
      </c>
      <c r="F1174">
        <v>1000000</v>
      </c>
      <c r="G1174" t="s">
        <v>145</v>
      </c>
      <c r="H1174">
        <v>14423</v>
      </c>
      <c r="I1174" t="s">
        <v>146</v>
      </c>
      <c r="J1174">
        <v>1E-3</v>
      </c>
      <c r="K1174" t="s">
        <v>3</v>
      </c>
      <c r="L1174">
        <v>1</v>
      </c>
      <c r="M1174" t="s">
        <v>2</v>
      </c>
      <c r="N1174">
        <v>4.6710000000000002E-4</v>
      </c>
      <c r="O1174" t="s">
        <v>6</v>
      </c>
      <c r="P1174">
        <v>22</v>
      </c>
      <c r="Q1174" t="s">
        <v>0</v>
      </c>
      <c r="R1174">
        <v>3601.3</v>
      </c>
      <c r="S1174" t="s">
        <v>141</v>
      </c>
      <c r="T1174">
        <v>5</v>
      </c>
      <c r="U1174" t="s">
        <v>142</v>
      </c>
      <c r="V1174">
        <v>511</v>
      </c>
      <c r="W1174" t="s">
        <v>140</v>
      </c>
      <c r="X1174">
        <v>675729</v>
      </c>
      <c r="Y1174" t="s">
        <v>1</v>
      </c>
      <c r="Z1174" t="s">
        <v>3305</v>
      </c>
      <c r="AA1174" t="s">
        <v>151</v>
      </c>
      <c r="AB1174" s="12" t="s">
        <v>3306</v>
      </c>
      <c r="AC1174" t="s">
        <v>424</v>
      </c>
      <c r="AD1174" s="5">
        <v>9.9999999999999998E-17</v>
      </c>
      <c r="AE1174" t="s">
        <v>5</v>
      </c>
      <c r="AF1174">
        <v>1</v>
      </c>
      <c r="AG1174" t="s">
        <v>4</v>
      </c>
      <c r="AH1174">
        <v>4.6451000000000001E-4</v>
      </c>
    </row>
    <row r="1175" spans="1:34" x14ac:dyDescent="0.25">
      <c r="A1175" t="str">
        <f t="shared" si="18"/>
        <v>feynman_I_12_5_28020</v>
      </c>
      <c r="B1175" t="s">
        <v>25</v>
      </c>
      <c r="C1175" t="s">
        <v>143</v>
      </c>
      <c r="D1175">
        <v>3600</v>
      </c>
      <c r="E1175" t="s">
        <v>144</v>
      </c>
      <c r="F1175">
        <v>1000000</v>
      </c>
      <c r="G1175" t="s">
        <v>145</v>
      </c>
      <c r="H1175">
        <v>28020</v>
      </c>
      <c r="I1175" t="s">
        <v>146</v>
      </c>
      <c r="J1175">
        <v>1E-3</v>
      </c>
      <c r="K1175" t="s">
        <v>3</v>
      </c>
      <c r="L1175">
        <v>1</v>
      </c>
      <c r="M1175" t="s">
        <v>2</v>
      </c>
      <c r="N1175">
        <v>0</v>
      </c>
      <c r="O1175" t="s">
        <v>6</v>
      </c>
      <c r="P1175">
        <v>3</v>
      </c>
      <c r="Q1175" t="s">
        <v>0</v>
      </c>
      <c r="R1175">
        <v>2.2000000000000002</v>
      </c>
      <c r="S1175" t="s">
        <v>141</v>
      </c>
      <c r="T1175">
        <v>1</v>
      </c>
      <c r="U1175" t="s">
        <v>142</v>
      </c>
      <c r="V1175">
        <v>2</v>
      </c>
      <c r="W1175" t="s">
        <v>140</v>
      </c>
      <c r="X1175">
        <v>519</v>
      </c>
      <c r="Y1175" t="s">
        <v>1</v>
      </c>
      <c r="Z1175" t="s">
        <v>2335</v>
      </c>
      <c r="AA1175" t="s">
        <v>151</v>
      </c>
      <c r="AB1175" s="12" t="s">
        <v>405</v>
      </c>
      <c r="AC1175" t="s">
        <v>424</v>
      </c>
      <c r="AD1175" s="5">
        <v>9.9999999999999998E-17</v>
      </c>
      <c r="AE1175" t="s">
        <v>5</v>
      </c>
      <c r="AF1175">
        <v>1</v>
      </c>
      <c r="AG1175" t="s">
        <v>4</v>
      </c>
      <c r="AH1175">
        <v>0</v>
      </c>
    </row>
    <row r="1176" spans="1:34" x14ac:dyDescent="0.25">
      <c r="A1176" t="str">
        <f t="shared" si="18"/>
        <v>feynman_II_34_29a_28020</v>
      </c>
      <c r="B1176" t="s">
        <v>60</v>
      </c>
      <c r="C1176" t="s">
        <v>143</v>
      </c>
      <c r="D1176">
        <v>3600</v>
      </c>
      <c r="E1176" t="s">
        <v>144</v>
      </c>
      <c r="F1176">
        <v>1000000</v>
      </c>
      <c r="G1176" t="s">
        <v>145</v>
      </c>
      <c r="H1176">
        <v>28020</v>
      </c>
      <c r="I1176" t="s">
        <v>146</v>
      </c>
      <c r="J1176">
        <v>1E-3</v>
      </c>
      <c r="K1176" t="s">
        <v>3</v>
      </c>
      <c r="L1176">
        <v>1</v>
      </c>
      <c r="M1176" t="s">
        <v>2</v>
      </c>
      <c r="N1176">
        <v>0</v>
      </c>
      <c r="O1176" t="s">
        <v>6</v>
      </c>
      <c r="P1176">
        <v>7</v>
      </c>
      <c r="Q1176" t="s">
        <v>0</v>
      </c>
      <c r="R1176">
        <v>6.7</v>
      </c>
      <c r="S1176" t="s">
        <v>141</v>
      </c>
      <c r="T1176">
        <v>1</v>
      </c>
      <c r="U1176" t="s">
        <v>142</v>
      </c>
      <c r="V1176">
        <v>3</v>
      </c>
      <c r="W1176" t="s">
        <v>140</v>
      </c>
      <c r="X1176">
        <v>1544</v>
      </c>
      <c r="Y1176" t="s">
        <v>1</v>
      </c>
      <c r="Z1176" t="s">
        <v>2342</v>
      </c>
      <c r="AA1176" t="s">
        <v>151</v>
      </c>
      <c r="AB1176" s="12" t="s">
        <v>2343</v>
      </c>
      <c r="AC1176" t="s">
        <v>424</v>
      </c>
      <c r="AD1176" s="5">
        <v>9.9999999999999998E-17</v>
      </c>
      <c r="AE1176" t="s">
        <v>5</v>
      </c>
      <c r="AF1176">
        <v>1</v>
      </c>
      <c r="AG1176" t="s">
        <v>4</v>
      </c>
      <c r="AH1176">
        <v>1E-8</v>
      </c>
    </row>
    <row r="1177" spans="1:34" x14ac:dyDescent="0.25">
      <c r="A1177" t="str">
        <f t="shared" si="18"/>
        <v>feynman_II_34_11_28020</v>
      </c>
      <c r="B1177" t="s">
        <v>84</v>
      </c>
      <c r="C1177" t="s">
        <v>143</v>
      </c>
      <c r="D1177">
        <v>3600</v>
      </c>
      <c r="E1177" t="s">
        <v>144</v>
      </c>
      <c r="F1177">
        <v>1000000</v>
      </c>
      <c r="G1177" t="s">
        <v>145</v>
      </c>
      <c r="H1177">
        <v>28020</v>
      </c>
      <c r="I1177" t="s">
        <v>146</v>
      </c>
      <c r="J1177">
        <v>1E-3</v>
      </c>
      <c r="K1177" t="s">
        <v>3</v>
      </c>
      <c r="L1177">
        <v>1</v>
      </c>
      <c r="M1177" t="s">
        <v>2</v>
      </c>
      <c r="N1177">
        <v>0</v>
      </c>
      <c r="O1177" t="s">
        <v>6</v>
      </c>
      <c r="P1177">
        <v>8</v>
      </c>
      <c r="Q1177" t="s">
        <v>0</v>
      </c>
      <c r="R1177">
        <v>12.1</v>
      </c>
      <c r="S1177" t="s">
        <v>141</v>
      </c>
      <c r="T1177">
        <v>1</v>
      </c>
      <c r="U1177" t="s">
        <v>142</v>
      </c>
      <c r="V1177">
        <v>4</v>
      </c>
      <c r="W1177" t="s">
        <v>140</v>
      </c>
      <c r="X1177">
        <v>2734</v>
      </c>
      <c r="Y1177" t="s">
        <v>1</v>
      </c>
      <c r="Z1177" t="s">
        <v>158</v>
      </c>
      <c r="AA1177" t="s">
        <v>151</v>
      </c>
      <c r="AB1177" s="12" t="s">
        <v>412</v>
      </c>
      <c r="AC1177" t="s">
        <v>424</v>
      </c>
      <c r="AD1177" s="5">
        <v>9.9999999999999998E-17</v>
      </c>
      <c r="AE1177" t="s">
        <v>5</v>
      </c>
      <c r="AF1177">
        <v>1</v>
      </c>
      <c r="AG1177" t="s">
        <v>4</v>
      </c>
      <c r="AH1177">
        <v>0</v>
      </c>
    </row>
    <row r="1178" spans="1:34" x14ac:dyDescent="0.25">
      <c r="A1178" t="str">
        <f t="shared" si="18"/>
        <v>feynman_I_34_1_28020</v>
      </c>
      <c r="B1178" t="s">
        <v>41</v>
      </c>
      <c r="C1178" t="s">
        <v>143</v>
      </c>
      <c r="D1178">
        <v>3600</v>
      </c>
      <c r="E1178" t="s">
        <v>144</v>
      </c>
      <c r="F1178">
        <v>1000000</v>
      </c>
      <c r="G1178" t="s">
        <v>145</v>
      </c>
      <c r="H1178">
        <v>28020</v>
      </c>
      <c r="I1178" t="s">
        <v>146</v>
      </c>
      <c r="J1178">
        <v>1E-3</v>
      </c>
      <c r="K1178" t="s">
        <v>3</v>
      </c>
      <c r="L1178">
        <v>1</v>
      </c>
      <c r="M1178" t="s">
        <v>2</v>
      </c>
      <c r="N1178">
        <v>0</v>
      </c>
      <c r="O1178" t="s">
        <v>6</v>
      </c>
      <c r="P1178">
        <v>10</v>
      </c>
      <c r="Q1178" t="s">
        <v>0</v>
      </c>
      <c r="R1178">
        <v>24.8</v>
      </c>
      <c r="S1178" t="s">
        <v>141</v>
      </c>
      <c r="T1178">
        <v>1</v>
      </c>
      <c r="U1178" t="s">
        <v>142</v>
      </c>
      <c r="V1178">
        <v>6</v>
      </c>
      <c r="W1178" t="s">
        <v>140</v>
      </c>
      <c r="X1178">
        <v>5024</v>
      </c>
      <c r="Y1178" t="s">
        <v>1</v>
      </c>
      <c r="Z1178" t="s">
        <v>3307</v>
      </c>
      <c r="AA1178" t="s">
        <v>151</v>
      </c>
      <c r="AB1178" s="12" t="s">
        <v>2333</v>
      </c>
      <c r="AC1178" t="s">
        <v>424</v>
      </c>
      <c r="AD1178" s="5">
        <v>9.9999999999999998E-17</v>
      </c>
      <c r="AE1178" t="s">
        <v>5</v>
      </c>
      <c r="AF1178">
        <v>1</v>
      </c>
      <c r="AG1178" t="s">
        <v>4</v>
      </c>
      <c r="AH1178">
        <v>0</v>
      </c>
    </row>
    <row r="1179" spans="1:34" x14ac:dyDescent="0.25">
      <c r="A1179" t="str">
        <f t="shared" si="18"/>
        <v>feynman_III_17_37_28020</v>
      </c>
      <c r="B1179" t="s">
        <v>66</v>
      </c>
      <c r="C1179" t="s">
        <v>143</v>
      </c>
      <c r="D1179">
        <v>3600</v>
      </c>
      <c r="E1179" t="s">
        <v>144</v>
      </c>
      <c r="F1179">
        <v>1000000</v>
      </c>
      <c r="G1179" t="s">
        <v>145</v>
      </c>
      <c r="H1179">
        <v>28020</v>
      </c>
      <c r="I1179" t="s">
        <v>146</v>
      </c>
      <c r="J1179">
        <v>1E-3</v>
      </c>
      <c r="K1179" t="s">
        <v>3</v>
      </c>
      <c r="L1179">
        <v>1</v>
      </c>
      <c r="M1179" t="s">
        <v>2</v>
      </c>
      <c r="N1179">
        <v>0</v>
      </c>
      <c r="O1179" t="s">
        <v>6</v>
      </c>
      <c r="P1179">
        <v>8</v>
      </c>
      <c r="Q1179" t="s">
        <v>0</v>
      </c>
      <c r="R1179">
        <v>20.9</v>
      </c>
      <c r="S1179" t="s">
        <v>141</v>
      </c>
      <c r="T1179">
        <v>1</v>
      </c>
      <c r="U1179" t="s">
        <v>142</v>
      </c>
      <c r="V1179">
        <v>7</v>
      </c>
      <c r="W1179" t="s">
        <v>140</v>
      </c>
      <c r="X1179">
        <v>4509</v>
      </c>
      <c r="Y1179" t="s">
        <v>1</v>
      </c>
      <c r="Z1179" t="s">
        <v>2374</v>
      </c>
      <c r="AA1179" t="s">
        <v>151</v>
      </c>
      <c r="AB1179" s="12" t="s">
        <v>2296</v>
      </c>
      <c r="AC1179" t="s">
        <v>424</v>
      </c>
      <c r="AD1179" s="5">
        <v>9.9999999999999998E-17</v>
      </c>
      <c r="AE1179" t="s">
        <v>5</v>
      </c>
      <c r="AF1179">
        <v>1</v>
      </c>
      <c r="AG1179" t="s">
        <v>4</v>
      </c>
      <c r="AH1179">
        <v>0</v>
      </c>
    </row>
    <row r="1180" spans="1:34" x14ac:dyDescent="0.25">
      <c r="A1180" t="str">
        <f t="shared" si="18"/>
        <v>feynman_III_15_12_28020</v>
      </c>
      <c r="B1180" t="s">
        <v>56</v>
      </c>
      <c r="C1180" t="s">
        <v>143</v>
      </c>
      <c r="D1180">
        <v>3600</v>
      </c>
      <c r="E1180" t="s">
        <v>144</v>
      </c>
      <c r="F1180">
        <v>1000000</v>
      </c>
      <c r="G1180" t="s">
        <v>145</v>
      </c>
      <c r="H1180">
        <v>28020</v>
      </c>
      <c r="I1180" t="s">
        <v>146</v>
      </c>
      <c r="J1180">
        <v>1E-3</v>
      </c>
      <c r="K1180" t="s">
        <v>3</v>
      </c>
      <c r="L1180">
        <v>1</v>
      </c>
      <c r="M1180" t="s">
        <v>2</v>
      </c>
      <c r="N1180">
        <v>0</v>
      </c>
      <c r="O1180" t="s">
        <v>6</v>
      </c>
      <c r="P1180">
        <v>11</v>
      </c>
      <c r="Q1180" t="s">
        <v>0</v>
      </c>
      <c r="R1180">
        <v>356.2</v>
      </c>
      <c r="S1180" t="s">
        <v>141</v>
      </c>
      <c r="T1180">
        <v>5</v>
      </c>
      <c r="U1180" t="s">
        <v>142</v>
      </c>
      <c r="V1180">
        <v>27</v>
      </c>
      <c r="W1180" t="s">
        <v>140</v>
      </c>
      <c r="X1180">
        <v>54775</v>
      </c>
      <c r="Y1180" t="s">
        <v>1</v>
      </c>
      <c r="Z1180" t="s">
        <v>2948</v>
      </c>
      <c r="AA1180" t="s">
        <v>151</v>
      </c>
      <c r="AB1180" s="12" t="s">
        <v>2299</v>
      </c>
      <c r="AC1180" t="s">
        <v>424</v>
      </c>
      <c r="AD1180" s="5">
        <v>9.9999999999999998E-17</v>
      </c>
      <c r="AE1180" t="s">
        <v>5</v>
      </c>
      <c r="AF1180">
        <v>1</v>
      </c>
      <c r="AG1180" t="s">
        <v>4</v>
      </c>
      <c r="AH1180">
        <v>0</v>
      </c>
    </row>
    <row r="1181" spans="1:34" x14ac:dyDescent="0.25">
      <c r="A1181" t="str">
        <f t="shared" si="18"/>
        <v>feynman_test_18_28020</v>
      </c>
      <c r="B1181" t="s">
        <v>112</v>
      </c>
      <c r="C1181" t="s">
        <v>143</v>
      </c>
      <c r="D1181">
        <v>3600</v>
      </c>
      <c r="E1181" t="s">
        <v>144</v>
      </c>
      <c r="F1181">
        <v>1000000</v>
      </c>
      <c r="G1181" t="s">
        <v>145</v>
      </c>
      <c r="H1181">
        <v>28020</v>
      </c>
      <c r="I1181" t="s">
        <v>146</v>
      </c>
      <c r="J1181">
        <v>1E-3</v>
      </c>
      <c r="K1181" t="s">
        <v>3</v>
      </c>
      <c r="L1181">
        <v>1</v>
      </c>
      <c r="M1181" t="s">
        <v>2</v>
      </c>
      <c r="N1181">
        <v>0</v>
      </c>
      <c r="O1181" t="s">
        <v>6</v>
      </c>
      <c r="P1181">
        <v>21</v>
      </c>
      <c r="Q1181" t="s">
        <v>0</v>
      </c>
      <c r="R1181">
        <v>463.7</v>
      </c>
      <c r="S1181" t="s">
        <v>141</v>
      </c>
      <c r="T1181">
        <v>3</v>
      </c>
      <c r="U1181" t="s">
        <v>142</v>
      </c>
      <c r="V1181">
        <v>19</v>
      </c>
      <c r="W1181" t="s">
        <v>140</v>
      </c>
      <c r="X1181">
        <v>62668</v>
      </c>
      <c r="Y1181" t="s">
        <v>1</v>
      </c>
      <c r="Z1181" t="s">
        <v>2394</v>
      </c>
      <c r="AA1181" t="s">
        <v>151</v>
      </c>
      <c r="AB1181" s="12" t="s">
        <v>2395</v>
      </c>
      <c r="AC1181" t="s">
        <v>424</v>
      </c>
      <c r="AD1181" s="5">
        <v>9.9999999999999998E-17</v>
      </c>
      <c r="AE1181" t="s">
        <v>5</v>
      </c>
      <c r="AF1181">
        <v>1</v>
      </c>
      <c r="AG1181" t="s">
        <v>4</v>
      </c>
      <c r="AH1181">
        <v>2E-8</v>
      </c>
    </row>
    <row r="1182" spans="1:34" x14ac:dyDescent="0.25">
      <c r="A1182" t="str">
        <f t="shared" si="18"/>
        <v>feynman_II_13_23_14423</v>
      </c>
      <c r="B1182" t="s">
        <v>47</v>
      </c>
      <c r="C1182" t="s">
        <v>143</v>
      </c>
      <c r="D1182">
        <v>3600</v>
      </c>
      <c r="E1182" t="s">
        <v>144</v>
      </c>
      <c r="F1182">
        <v>1000000</v>
      </c>
      <c r="G1182" t="s">
        <v>145</v>
      </c>
      <c r="H1182">
        <v>14423</v>
      </c>
      <c r="I1182" t="s">
        <v>146</v>
      </c>
      <c r="J1182">
        <v>1E-3</v>
      </c>
      <c r="K1182" t="s">
        <v>3</v>
      </c>
      <c r="L1182">
        <v>0.99997460000000005</v>
      </c>
      <c r="M1182" t="s">
        <v>2</v>
      </c>
      <c r="N1182">
        <v>6.1240000000000001E-3</v>
      </c>
      <c r="O1182" t="s">
        <v>6</v>
      </c>
      <c r="P1182">
        <v>15</v>
      </c>
      <c r="Q1182" t="s">
        <v>0</v>
      </c>
      <c r="R1182">
        <v>3600.2</v>
      </c>
      <c r="S1182" t="s">
        <v>141</v>
      </c>
      <c r="T1182">
        <v>4</v>
      </c>
      <c r="U1182" t="s">
        <v>142</v>
      </c>
      <c r="V1182">
        <v>507</v>
      </c>
      <c r="W1182" t="s">
        <v>140</v>
      </c>
      <c r="X1182">
        <v>624412</v>
      </c>
      <c r="Y1182" t="s">
        <v>1</v>
      </c>
      <c r="Z1182" t="s">
        <v>3308</v>
      </c>
      <c r="AA1182" t="s">
        <v>151</v>
      </c>
      <c r="AB1182" s="12" t="s">
        <v>3309</v>
      </c>
      <c r="AC1182" t="s">
        <v>424</v>
      </c>
      <c r="AD1182" s="5">
        <v>9.9999999999999998E-17</v>
      </c>
      <c r="AE1182" t="s">
        <v>5</v>
      </c>
      <c r="AF1182">
        <v>0.99997102000000004</v>
      </c>
      <c r="AG1182" t="s">
        <v>4</v>
      </c>
      <c r="AH1182">
        <v>6.5464E-3</v>
      </c>
    </row>
    <row r="1183" spans="1:34" x14ac:dyDescent="0.25">
      <c r="A1183" t="str">
        <f t="shared" si="18"/>
        <v>feynman_test_9_28020</v>
      </c>
      <c r="B1183" t="s">
        <v>125</v>
      </c>
      <c r="C1183" t="s">
        <v>143</v>
      </c>
      <c r="D1183">
        <v>3600</v>
      </c>
      <c r="E1183" t="s">
        <v>144</v>
      </c>
      <c r="F1183">
        <v>1000000</v>
      </c>
      <c r="G1183" t="s">
        <v>145</v>
      </c>
      <c r="H1183">
        <v>28020</v>
      </c>
      <c r="I1183" t="s">
        <v>146</v>
      </c>
      <c r="J1183">
        <v>1E-3</v>
      </c>
      <c r="K1183" t="s">
        <v>3</v>
      </c>
      <c r="L1183">
        <v>0.99096359999999994</v>
      </c>
      <c r="M1183" t="s">
        <v>2</v>
      </c>
      <c r="N1183">
        <v>654.93543890000001</v>
      </c>
      <c r="O1183" t="s">
        <v>6</v>
      </c>
      <c r="P1183">
        <v>154</v>
      </c>
      <c r="Q1183" t="s">
        <v>0</v>
      </c>
      <c r="R1183">
        <v>3604.6</v>
      </c>
      <c r="S1183" t="s">
        <v>141</v>
      </c>
      <c r="T1183">
        <v>2</v>
      </c>
      <c r="U1183" t="s">
        <v>142</v>
      </c>
      <c r="V1183">
        <v>38</v>
      </c>
      <c r="W1183" t="s">
        <v>140</v>
      </c>
      <c r="X1183">
        <v>309480</v>
      </c>
      <c r="Y1183" t="s">
        <v>1</v>
      </c>
      <c r="Z1183" t="s">
        <v>3310</v>
      </c>
      <c r="AA1183" t="s">
        <v>151</v>
      </c>
      <c r="AB1183" s="12" t="s">
        <v>3311</v>
      </c>
      <c r="AC1183" t="s">
        <v>424</v>
      </c>
      <c r="AD1183" s="5">
        <v>9.9999999999999998E-17</v>
      </c>
      <c r="AE1183" t="s">
        <v>5</v>
      </c>
      <c r="AF1183">
        <v>0.98662939999999999</v>
      </c>
      <c r="AG1183" t="s">
        <v>4</v>
      </c>
      <c r="AH1183">
        <v>765.37433284999997</v>
      </c>
    </row>
    <row r="1184" spans="1:34" x14ac:dyDescent="0.25">
      <c r="A1184" t="str">
        <f t="shared" si="18"/>
        <v>feynman_I_32_17_14423</v>
      </c>
      <c r="B1184" t="s">
        <v>126</v>
      </c>
      <c r="C1184" t="s">
        <v>143</v>
      </c>
      <c r="D1184">
        <v>3600</v>
      </c>
      <c r="E1184" t="s">
        <v>144</v>
      </c>
      <c r="F1184">
        <v>1000000</v>
      </c>
      <c r="G1184" t="s">
        <v>145</v>
      </c>
      <c r="H1184">
        <v>14423</v>
      </c>
      <c r="I1184" t="s">
        <v>146</v>
      </c>
      <c r="J1184">
        <v>1E-3</v>
      </c>
      <c r="K1184" t="s">
        <v>3</v>
      </c>
      <c r="L1184">
        <v>0.99989229999999996</v>
      </c>
      <c r="M1184" t="s">
        <v>2</v>
      </c>
      <c r="N1184">
        <v>4.8725299999999999E-2</v>
      </c>
      <c r="O1184" t="s">
        <v>6</v>
      </c>
      <c r="P1184">
        <v>46</v>
      </c>
      <c r="Q1184" t="s">
        <v>0</v>
      </c>
      <c r="R1184">
        <v>3600.8</v>
      </c>
      <c r="S1184" t="s">
        <v>141</v>
      </c>
      <c r="T1184">
        <v>7</v>
      </c>
      <c r="U1184" t="s">
        <v>142</v>
      </c>
      <c r="V1184">
        <v>102</v>
      </c>
      <c r="W1184" t="s">
        <v>140</v>
      </c>
      <c r="X1184">
        <v>465235</v>
      </c>
      <c r="Y1184" t="s">
        <v>1</v>
      </c>
      <c r="Z1184" t="s">
        <v>3312</v>
      </c>
      <c r="AA1184" t="s">
        <v>151</v>
      </c>
      <c r="AB1184" s="12" t="s">
        <v>3313</v>
      </c>
      <c r="AC1184" t="s">
        <v>424</v>
      </c>
      <c r="AD1184" s="5">
        <v>9.9999999999999998E-17</v>
      </c>
      <c r="AE1184" t="s">
        <v>5</v>
      </c>
      <c r="AF1184">
        <v>0.99988505000000005</v>
      </c>
      <c r="AG1184" t="s">
        <v>4</v>
      </c>
      <c r="AH1184">
        <v>4.9490779999999998E-2</v>
      </c>
    </row>
    <row r="1185" spans="1:34" x14ac:dyDescent="0.25">
      <c r="A1185" t="str">
        <f t="shared" si="18"/>
        <v>feynman_II_6_15b_14423</v>
      </c>
      <c r="B1185" t="s">
        <v>104</v>
      </c>
      <c r="C1185" t="s">
        <v>143</v>
      </c>
      <c r="D1185">
        <v>3600</v>
      </c>
      <c r="E1185" t="s">
        <v>144</v>
      </c>
      <c r="F1185">
        <v>1000000</v>
      </c>
      <c r="G1185" t="s">
        <v>145</v>
      </c>
      <c r="H1185">
        <v>14423</v>
      </c>
      <c r="I1185" t="s">
        <v>146</v>
      </c>
      <c r="J1185">
        <v>1E-3</v>
      </c>
      <c r="K1185" t="s">
        <v>3</v>
      </c>
      <c r="L1185">
        <v>1</v>
      </c>
      <c r="M1185" t="s">
        <v>2</v>
      </c>
      <c r="N1185">
        <v>0</v>
      </c>
      <c r="O1185" t="s">
        <v>6</v>
      </c>
      <c r="P1185">
        <v>13</v>
      </c>
      <c r="Q1185" t="s">
        <v>0</v>
      </c>
      <c r="R1185">
        <v>3019.9</v>
      </c>
      <c r="S1185" t="s">
        <v>141</v>
      </c>
      <c r="T1185">
        <v>5</v>
      </c>
      <c r="U1185" t="s">
        <v>142</v>
      </c>
      <c r="V1185">
        <v>243</v>
      </c>
      <c r="W1185" t="s">
        <v>140</v>
      </c>
      <c r="X1185">
        <v>508260</v>
      </c>
      <c r="Y1185" t="s">
        <v>1</v>
      </c>
      <c r="Z1185" t="s">
        <v>2411</v>
      </c>
      <c r="AA1185" t="s">
        <v>151</v>
      </c>
      <c r="AB1185" s="12" t="s">
        <v>2412</v>
      </c>
      <c r="AC1185" t="s">
        <v>424</v>
      </c>
      <c r="AD1185" s="5">
        <v>9.9999999999999998E-17</v>
      </c>
      <c r="AE1185" t="s">
        <v>5</v>
      </c>
      <c r="AF1185">
        <v>1</v>
      </c>
      <c r="AG1185" t="s">
        <v>4</v>
      </c>
      <c r="AH1185">
        <v>0</v>
      </c>
    </row>
    <row r="1186" spans="1:34" x14ac:dyDescent="0.25">
      <c r="A1186" t="str">
        <f t="shared" si="18"/>
        <v>feynman_test_15_21962</v>
      </c>
      <c r="B1186" t="s">
        <v>86</v>
      </c>
      <c r="C1186" t="s">
        <v>143</v>
      </c>
      <c r="D1186">
        <v>3600</v>
      </c>
      <c r="E1186" t="s">
        <v>144</v>
      </c>
      <c r="F1186">
        <v>1000000</v>
      </c>
      <c r="G1186" t="s">
        <v>145</v>
      </c>
      <c r="H1186">
        <v>21962</v>
      </c>
      <c r="I1186" t="s">
        <v>146</v>
      </c>
      <c r="J1186">
        <v>1E-3</v>
      </c>
      <c r="K1186" t="s">
        <v>3</v>
      </c>
      <c r="L1186">
        <v>0.9997239</v>
      </c>
      <c r="M1186" t="s">
        <v>2</v>
      </c>
      <c r="N1186">
        <v>2.0981E-2</v>
      </c>
      <c r="O1186" t="s">
        <v>6</v>
      </c>
      <c r="P1186">
        <v>26</v>
      </c>
      <c r="Q1186" t="s">
        <v>0</v>
      </c>
      <c r="R1186">
        <v>3601.1</v>
      </c>
      <c r="S1186" t="s">
        <v>141</v>
      </c>
      <c r="T1186">
        <v>6</v>
      </c>
      <c r="U1186" t="s">
        <v>142</v>
      </c>
      <c r="V1186">
        <v>376</v>
      </c>
      <c r="W1186" t="s">
        <v>140</v>
      </c>
      <c r="X1186">
        <v>620264</v>
      </c>
      <c r="Y1186" t="s">
        <v>1</v>
      </c>
      <c r="Z1186" t="s">
        <v>3314</v>
      </c>
      <c r="AA1186" t="s">
        <v>151</v>
      </c>
      <c r="AB1186" s="12" t="s">
        <v>3315</v>
      </c>
      <c r="AC1186" t="s">
        <v>424</v>
      </c>
      <c r="AD1186" s="5">
        <v>9.9999999999999998E-17</v>
      </c>
      <c r="AE1186" t="s">
        <v>5</v>
      </c>
      <c r="AF1186">
        <v>0.99972413000000004</v>
      </c>
      <c r="AG1186" t="s">
        <v>4</v>
      </c>
      <c r="AH1186">
        <v>2.0948439999999999E-2</v>
      </c>
    </row>
    <row r="1187" spans="1:34" x14ac:dyDescent="0.25">
      <c r="A1187" t="str">
        <f t="shared" si="18"/>
        <v>feynman_test_7_14423</v>
      </c>
      <c r="B1187" t="s">
        <v>107</v>
      </c>
      <c r="C1187" t="s">
        <v>143</v>
      </c>
      <c r="D1187">
        <v>3600</v>
      </c>
      <c r="E1187" t="s">
        <v>144</v>
      </c>
      <c r="F1187">
        <v>1000000</v>
      </c>
      <c r="G1187" t="s">
        <v>145</v>
      </c>
      <c r="H1187">
        <v>14423</v>
      </c>
      <c r="I1187" t="s">
        <v>146</v>
      </c>
      <c r="J1187">
        <v>1E-3</v>
      </c>
      <c r="K1187" t="s">
        <v>3</v>
      </c>
      <c r="L1187">
        <v>0.9999808</v>
      </c>
      <c r="M1187" t="s">
        <v>2</v>
      </c>
      <c r="N1187">
        <v>5.3912999999999999E-3</v>
      </c>
      <c r="O1187" t="s">
        <v>6</v>
      </c>
      <c r="P1187">
        <v>23</v>
      </c>
      <c r="Q1187" t="s">
        <v>0</v>
      </c>
      <c r="R1187">
        <v>3600.3</v>
      </c>
      <c r="S1187" t="s">
        <v>141</v>
      </c>
      <c r="T1187">
        <v>7</v>
      </c>
      <c r="U1187" t="s">
        <v>142</v>
      </c>
      <c r="V1187">
        <v>476</v>
      </c>
      <c r="W1187" t="s">
        <v>140</v>
      </c>
      <c r="X1187">
        <v>686430</v>
      </c>
      <c r="Y1187" t="s">
        <v>1</v>
      </c>
      <c r="Z1187" t="s">
        <v>3316</v>
      </c>
      <c r="AA1187" t="s">
        <v>151</v>
      </c>
      <c r="AB1187" s="12" t="s">
        <v>3317</v>
      </c>
      <c r="AC1187" t="s">
        <v>424</v>
      </c>
      <c r="AD1187" s="5">
        <v>9.9999999999999998E-17</v>
      </c>
      <c r="AE1187" t="s">
        <v>5</v>
      </c>
      <c r="AF1187">
        <v>0.99998107999999997</v>
      </c>
      <c r="AG1187" t="s">
        <v>4</v>
      </c>
      <c r="AH1187">
        <v>5.3995700000000002E-3</v>
      </c>
    </row>
    <row r="1188" spans="1:34" x14ac:dyDescent="0.25">
      <c r="A1188" t="str">
        <f t="shared" si="18"/>
        <v>feynman_II_35_21_28020</v>
      </c>
      <c r="B1188" t="s">
        <v>110</v>
      </c>
      <c r="C1188" t="s">
        <v>143</v>
      </c>
      <c r="D1188">
        <v>3600</v>
      </c>
      <c r="E1188" t="s">
        <v>144</v>
      </c>
      <c r="F1188">
        <v>1000000</v>
      </c>
      <c r="G1188" t="s">
        <v>145</v>
      </c>
      <c r="H1188">
        <v>28020</v>
      </c>
      <c r="I1188" t="s">
        <v>146</v>
      </c>
      <c r="J1188">
        <v>1E-3</v>
      </c>
      <c r="K1188" t="s">
        <v>3</v>
      </c>
      <c r="L1188">
        <v>0.99405900000000003</v>
      </c>
      <c r="M1188" t="s">
        <v>2</v>
      </c>
      <c r="N1188">
        <v>0.38895269999999998</v>
      </c>
      <c r="O1188" t="s">
        <v>6</v>
      </c>
      <c r="P1188">
        <v>24</v>
      </c>
      <c r="Q1188" t="s">
        <v>0</v>
      </c>
      <c r="R1188">
        <v>3602.2</v>
      </c>
      <c r="S1188" t="s">
        <v>141</v>
      </c>
      <c r="T1188">
        <v>7</v>
      </c>
      <c r="U1188" t="s">
        <v>142</v>
      </c>
      <c r="V1188">
        <v>281</v>
      </c>
      <c r="W1188" t="s">
        <v>140</v>
      </c>
      <c r="X1188">
        <v>590566</v>
      </c>
      <c r="Y1188" t="s">
        <v>1</v>
      </c>
      <c r="Z1188" t="s">
        <v>3318</v>
      </c>
      <c r="AA1188" t="s">
        <v>151</v>
      </c>
      <c r="AB1188" s="12" t="s">
        <v>3319</v>
      </c>
      <c r="AC1188" t="s">
        <v>424</v>
      </c>
      <c r="AD1188" s="5">
        <v>9.9999999999999998E-17</v>
      </c>
      <c r="AE1188" t="s">
        <v>5</v>
      </c>
      <c r="AF1188">
        <v>0.99407957999999996</v>
      </c>
      <c r="AG1188" t="s">
        <v>4</v>
      </c>
      <c r="AH1188">
        <v>0.38582852000000001</v>
      </c>
    </row>
    <row r="1189" spans="1:34" x14ac:dyDescent="0.25">
      <c r="A1189" t="str">
        <f t="shared" si="18"/>
        <v>feynman_II_11_20_28020</v>
      </c>
      <c r="B1189" t="s">
        <v>111</v>
      </c>
      <c r="C1189" t="s">
        <v>143</v>
      </c>
      <c r="D1189">
        <v>3600</v>
      </c>
      <c r="E1189" t="s">
        <v>144</v>
      </c>
      <c r="F1189">
        <v>1000000</v>
      </c>
      <c r="G1189" t="s">
        <v>145</v>
      </c>
      <c r="H1189">
        <v>28020</v>
      </c>
      <c r="I1189" t="s">
        <v>146</v>
      </c>
      <c r="J1189">
        <v>1E-3</v>
      </c>
      <c r="K1189" t="s">
        <v>3</v>
      </c>
      <c r="L1189">
        <v>1</v>
      </c>
      <c r="M1189" t="s">
        <v>2</v>
      </c>
      <c r="N1189">
        <v>9.9999999999999995E-8</v>
      </c>
      <c r="O1189" t="s">
        <v>6</v>
      </c>
      <c r="P1189">
        <v>13</v>
      </c>
      <c r="Q1189" t="s">
        <v>0</v>
      </c>
      <c r="R1189">
        <v>2754.4</v>
      </c>
      <c r="S1189" t="s">
        <v>141</v>
      </c>
      <c r="T1189">
        <v>5</v>
      </c>
      <c r="U1189" t="s">
        <v>142</v>
      </c>
      <c r="V1189">
        <v>96</v>
      </c>
      <c r="W1189" t="s">
        <v>140</v>
      </c>
      <c r="X1189">
        <v>382577</v>
      </c>
      <c r="Y1189" t="s">
        <v>1</v>
      </c>
      <c r="Z1189" t="s">
        <v>2537</v>
      </c>
      <c r="AA1189" t="s">
        <v>151</v>
      </c>
      <c r="AB1189" s="12" t="s">
        <v>2538</v>
      </c>
      <c r="AC1189" t="s">
        <v>424</v>
      </c>
      <c r="AD1189" s="5">
        <v>9.9999999999999998E-17</v>
      </c>
      <c r="AE1189" t="s">
        <v>5</v>
      </c>
      <c r="AF1189">
        <v>1</v>
      </c>
      <c r="AG1189" t="s">
        <v>4</v>
      </c>
      <c r="AH1189">
        <v>8.9999999999999999E-8</v>
      </c>
    </row>
    <row r="1190" spans="1:34" x14ac:dyDescent="0.25">
      <c r="A1190" t="str">
        <f t="shared" si="18"/>
        <v>strogatz_shearflow1_21962</v>
      </c>
      <c r="B1190" t="s">
        <v>12</v>
      </c>
      <c r="C1190" t="s">
        <v>143</v>
      </c>
      <c r="D1190">
        <v>3600</v>
      </c>
      <c r="E1190" t="s">
        <v>144</v>
      </c>
      <c r="F1190">
        <v>1000000</v>
      </c>
      <c r="G1190" t="s">
        <v>145</v>
      </c>
      <c r="H1190">
        <v>21962</v>
      </c>
      <c r="I1190" t="s">
        <v>146</v>
      </c>
      <c r="J1190">
        <v>1E-3</v>
      </c>
      <c r="K1190" t="s">
        <v>3</v>
      </c>
      <c r="L1190">
        <v>1</v>
      </c>
      <c r="M1190" t="s">
        <v>2</v>
      </c>
      <c r="N1190">
        <v>0</v>
      </c>
      <c r="O1190" t="s">
        <v>6</v>
      </c>
      <c r="P1190">
        <v>7</v>
      </c>
      <c r="Q1190" t="s">
        <v>0</v>
      </c>
      <c r="R1190">
        <v>1352.3</v>
      </c>
      <c r="S1190" t="s">
        <v>141</v>
      </c>
      <c r="T1190">
        <v>14</v>
      </c>
      <c r="U1190" t="s">
        <v>142</v>
      </c>
      <c r="V1190">
        <v>442</v>
      </c>
      <c r="W1190" t="s">
        <v>140</v>
      </c>
      <c r="X1190">
        <v>642388</v>
      </c>
      <c r="Y1190" t="s">
        <v>1</v>
      </c>
      <c r="Z1190" t="s">
        <v>3320</v>
      </c>
      <c r="AA1190" t="s">
        <v>151</v>
      </c>
      <c r="AB1190" s="12" t="s">
        <v>423</v>
      </c>
      <c r="AC1190" t="s">
        <v>424</v>
      </c>
      <c r="AD1190" s="5">
        <v>9.9999999999999998E-17</v>
      </c>
      <c r="AE1190" t="s">
        <v>5</v>
      </c>
      <c r="AF1190">
        <v>1</v>
      </c>
      <c r="AG1190" t="s">
        <v>4</v>
      </c>
      <c r="AH1190">
        <v>0</v>
      </c>
    </row>
    <row r="1191" spans="1:34" x14ac:dyDescent="0.25">
      <c r="A1191" t="str">
        <f t="shared" si="18"/>
        <v>feynman_II_24_17_14423</v>
      </c>
      <c r="B1191" t="s">
        <v>38</v>
      </c>
      <c r="C1191" t="s">
        <v>143</v>
      </c>
      <c r="D1191">
        <v>3600</v>
      </c>
      <c r="E1191" t="s">
        <v>144</v>
      </c>
      <c r="F1191">
        <v>1000000</v>
      </c>
      <c r="G1191" t="s">
        <v>145</v>
      </c>
      <c r="H1191">
        <v>14423</v>
      </c>
      <c r="I1191" t="s">
        <v>146</v>
      </c>
      <c r="J1191">
        <v>1E-3</v>
      </c>
      <c r="K1191" t="s">
        <v>3</v>
      </c>
      <c r="L1191">
        <v>0.99997170000000002</v>
      </c>
      <c r="M1191" t="s">
        <v>2</v>
      </c>
      <c r="N1191">
        <v>4.5718E-3</v>
      </c>
      <c r="O1191" t="s">
        <v>6</v>
      </c>
      <c r="P1191">
        <v>17</v>
      </c>
      <c r="Q1191" t="s">
        <v>0</v>
      </c>
      <c r="R1191">
        <v>3601.4</v>
      </c>
      <c r="S1191" t="s">
        <v>141</v>
      </c>
      <c r="T1191">
        <v>5</v>
      </c>
      <c r="U1191" t="s">
        <v>142</v>
      </c>
      <c r="V1191">
        <v>599</v>
      </c>
      <c r="W1191" t="s">
        <v>140</v>
      </c>
      <c r="X1191">
        <v>700966</v>
      </c>
      <c r="Y1191" t="s">
        <v>1</v>
      </c>
      <c r="Z1191" t="s">
        <v>3321</v>
      </c>
      <c r="AA1191" t="s">
        <v>151</v>
      </c>
      <c r="AB1191" s="12" t="s">
        <v>3322</v>
      </c>
      <c r="AC1191" t="s">
        <v>424</v>
      </c>
      <c r="AD1191" s="5">
        <v>9.9999999999999998E-17</v>
      </c>
      <c r="AE1191" t="s">
        <v>5</v>
      </c>
      <c r="AF1191">
        <v>0.99996962</v>
      </c>
      <c r="AG1191" t="s">
        <v>4</v>
      </c>
      <c r="AH1191">
        <v>4.7806100000000002E-3</v>
      </c>
    </row>
    <row r="1192" spans="1:34" x14ac:dyDescent="0.25">
      <c r="A1192" t="str">
        <f t="shared" si="18"/>
        <v>feynman_I_34_27_28020</v>
      </c>
      <c r="B1192" t="s">
        <v>23</v>
      </c>
      <c r="C1192" t="s">
        <v>143</v>
      </c>
      <c r="D1192">
        <v>3600</v>
      </c>
      <c r="E1192" t="s">
        <v>144</v>
      </c>
      <c r="F1192">
        <v>1000000</v>
      </c>
      <c r="G1192" t="s">
        <v>145</v>
      </c>
      <c r="H1192">
        <v>28020</v>
      </c>
      <c r="I1192" t="s">
        <v>146</v>
      </c>
      <c r="J1192">
        <v>1E-3</v>
      </c>
      <c r="K1192" t="s">
        <v>3</v>
      </c>
      <c r="L1192">
        <v>1</v>
      </c>
      <c r="M1192" t="s">
        <v>2</v>
      </c>
      <c r="N1192">
        <v>0</v>
      </c>
      <c r="O1192" t="s">
        <v>6</v>
      </c>
      <c r="P1192">
        <v>4</v>
      </c>
      <c r="Q1192" t="s">
        <v>0</v>
      </c>
      <c r="R1192">
        <v>2.1</v>
      </c>
      <c r="S1192" t="s">
        <v>141</v>
      </c>
      <c r="T1192">
        <v>1</v>
      </c>
      <c r="U1192" t="s">
        <v>142</v>
      </c>
      <c r="V1192">
        <v>2</v>
      </c>
      <c r="W1192" t="s">
        <v>140</v>
      </c>
      <c r="X1192">
        <v>520</v>
      </c>
      <c r="Y1192" t="s">
        <v>1</v>
      </c>
      <c r="Z1192" t="s">
        <v>2336</v>
      </c>
      <c r="AA1192" t="s">
        <v>151</v>
      </c>
      <c r="AB1192" s="12" t="s">
        <v>2337</v>
      </c>
      <c r="AC1192" t="s">
        <v>424</v>
      </c>
      <c r="AD1192" s="5">
        <v>9.9999999999999998E-17</v>
      </c>
      <c r="AE1192" t="s">
        <v>5</v>
      </c>
      <c r="AF1192">
        <v>1</v>
      </c>
      <c r="AG1192" t="s">
        <v>4</v>
      </c>
      <c r="AH1192">
        <v>2.9999999999999997E-8</v>
      </c>
    </row>
    <row r="1193" spans="1:34" x14ac:dyDescent="0.25">
      <c r="A1193" t="str">
        <f t="shared" si="18"/>
        <v>feynman_II_27_18_28020</v>
      </c>
      <c r="B1193" t="s">
        <v>32</v>
      </c>
      <c r="C1193" t="s">
        <v>143</v>
      </c>
      <c r="D1193">
        <v>3600</v>
      </c>
      <c r="E1193" t="s">
        <v>144</v>
      </c>
      <c r="F1193">
        <v>1000000</v>
      </c>
      <c r="G1193" t="s">
        <v>145</v>
      </c>
      <c r="H1193">
        <v>28020</v>
      </c>
      <c r="I1193" t="s">
        <v>146</v>
      </c>
      <c r="J1193">
        <v>1E-3</v>
      </c>
      <c r="K1193" t="s">
        <v>3</v>
      </c>
      <c r="L1193">
        <v>1</v>
      </c>
      <c r="M1193" t="s">
        <v>2</v>
      </c>
      <c r="N1193">
        <v>0</v>
      </c>
      <c r="O1193" t="s">
        <v>6</v>
      </c>
      <c r="P1193">
        <v>5</v>
      </c>
      <c r="Q1193" t="s">
        <v>0</v>
      </c>
      <c r="R1193">
        <v>5.8</v>
      </c>
      <c r="S1193" t="s">
        <v>141</v>
      </c>
      <c r="T1193">
        <v>1</v>
      </c>
      <c r="U1193" t="s">
        <v>142</v>
      </c>
      <c r="V1193">
        <v>3</v>
      </c>
      <c r="W1193" t="s">
        <v>140</v>
      </c>
      <c r="X1193">
        <v>1351</v>
      </c>
      <c r="Y1193" t="s">
        <v>1</v>
      </c>
      <c r="Z1193" t="s">
        <v>2340</v>
      </c>
      <c r="AA1193" t="s">
        <v>151</v>
      </c>
      <c r="AB1193" s="12" t="s">
        <v>408</v>
      </c>
      <c r="AC1193" t="s">
        <v>424</v>
      </c>
      <c r="AD1193" s="5">
        <v>9.9999999999999998E-17</v>
      </c>
      <c r="AE1193" t="s">
        <v>5</v>
      </c>
      <c r="AF1193">
        <v>1</v>
      </c>
      <c r="AG1193" t="s">
        <v>4</v>
      </c>
      <c r="AH1193">
        <v>0</v>
      </c>
    </row>
    <row r="1194" spans="1:34" x14ac:dyDescent="0.25">
      <c r="A1194" t="str">
        <f t="shared" si="18"/>
        <v>feynman_II_37_1_28020</v>
      </c>
      <c r="B1194" t="s">
        <v>64</v>
      </c>
      <c r="C1194" t="s">
        <v>143</v>
      </c>
      <c r="D1194">
        <v>3600</v>
      </c>
      <c r="E1194" t="s">
        <v>144</v>
      </c>
      <c r="F1194">
        <v>1000000</v>
      </c>
      <c r="G1194" t="s">
        <v>145</v>
      </c>
      <c r="H1194">
        <v>28020</v>
      </c>
      <c r="I1194" t="s">
        <v>146</v>
      </c>
      <c r="J1194">
        <v>1E-3</v>
      </c>
      <c r="K1194" t="s">
        <v>3</v>
      </c>
      <c r="L1194">
        <v>1</v>
      </c>
      <c r="M1194" t="s">
        <v>2</v>
      </c>
      <c r="N1194">
        <v>0</v>
      </c>
      <c r="O1194" t="s">
        <v>6</v>
      </c>
      <c r="P1194">
        <v>6</v>
      </c>
      <c r="Q1194" t="s">
        <v>0</v>
      </c>
      <c r="R1194">
        <v>10</v>
      </c>
      <c r="S1194" t="s">
        <v>141</v>
      </c>
      <c r="T1194">
        <v>1</v>
      </c>
      <c r="U1194" t="s">
        <v>142</v>
      </c>
      <c r="V1194">
        <v>4</v>
      </c>
      <c r="W1194" t="s">
        <v>140</v>
      </c>
      <c r="X1194">
        <v>2340</v>
      </c>
      <c r="Y1194" t="s">
        <v>1</v>
      </c>
      <c r="Z1194" t="s">
        <v>2355</v>
      </c>
      <c r="AA1194" t="s">
        <v>151</v>
      </c>
      <c r="AB1194" s="12" t="s">
        <v>2290</v>
      </c>
      <c r="AC1194" t="s">
        <v>424</v>
      </c>
      <c r="AD1194" s="5">
        <v>9.9999999999999998E-17</v>
      </c>
      <c r="AE1194" t="s">
        <v>5</v>
      </c>
      <c r="AF1194">
        <v>1</v>
      </c>
      <c r="AG1194" t="s">
        <v>4</v>
      </c>
      <c r="AH1194">
        <v>0</v>
      </c>
    </row>
    <row r="1195" spans="1:34" x14ac:dyDescent="0.25">
      <c r="A1195" t="str">
        <f t="shared" si="18"/>
        <v>feynman_II_10_9_28020</v>
      </c>
      <c r="B1195" t="s">
        <v>57</v>
      </c>
      <c r="C1195" t="s">
        <v>143</v>
      </c>
      <c r="D1195">
        <v>3600</v>
      </c>
      <c r="E1195" t="s">
        <v>144</v>
      </c>
      <c r="F1195">
        <v>1000000</v>
      </c>
      <c r="G1195" t="s">
        <v>145</v>
      </c>
      <c r="H1195">
        <v>28020</v>
      </c>
      <c r="I1195" t="s">
        <v>146</v>
      </c>
      <c r="J1195">
        <v>1E-3</v>
      </c>
      <c r="K1195" t="s">
        <v>3</v>
      </c>
      <c r="L1195">
        <v>1</v>
      </c>
      <c r="M1195" t="s">
        <v>2</v>
      </c>
      <c r="N1195">
        <v>0</v>
      </c>
      <c r="O1195" t="s">
        <v>6</v>
      </c>
      <c r="P1195">
        <v>13</v>
      </c>
      <c r="Q1195" t="s">
        <v>0</v>
      </c>
      <c r="R1195">
        <v>12.6</v>
      </c>
      <c r="S1195" t="s">
        <v>141</v>
      </c>
      <c r="T1195">
        <v>1</v>
      </c>
      <c r="U1195" t="s">
        <v>142</v>
      </c>
      <c r="V1195">
        <v>4</v>
      </c>
      <c r="W1195" t="s">
        <v>140</v>
      </c>
      <c r="X1195">
        <v>2885</v>
      </c>
      <c r="Y1195" t="s">
        <v>1</v>
      </c>
      <c r="Z1195" t="s">
        <v>160</v>
      </c>
      <c r="AA1195" t="s">
        <v>151</v>
      </c>
      <c r="AB1195" s="12" t="s">
        <v>3434</v>
      </c>
      <c r="AC1195" t="s">
        <v>424</v>
      </c>
      <c r="AD1195" s="5">
        <v>9.9999999999999998E-17</v>
      </c>
      <c r="AE1195" t="s">
        <v>5</v>
      </c>
      <c r="AF1195">
        <v>1</v>
      </c>
      <c r="AG1195" t="s">
        <v>4</v>
      </c>
      <c r="AH1195">
        <v>0</v>
      </c>
    </row>
    <row r="1196" spans="1:34" x14ac:dyDescent="0.25">
      <c r="A1196" t="str">
        <f t="shared" si="18"/>
        <v>feynman_I_38_12_28020</v>
      </c>
      <c r="B1196" t="s">
        <v>93</v>
      </c>
      <c r="C1196" t="s">
        <v>143</v>
      </c>
      <c r="D1196">
        <v>3600</v>
      </c>
      <c r="E1196" t="s">
        <v>144</v>
      </c>
      <c r="F1196">
        <v>1000000</v>
      </c>
      <c r="G1196" t="s">
        <v>145</v>
      </c>
      <c r="H1196">
        <v>28020</v>
      </c>
      <c r="I1196" t="s">
        <v>146</v>
      </c>
      <c r="J1196">
        <v>1E-3</v>
      </c>
      <c r="K1196" t="s">
        <v>3</v>
      </c>
      <c r="L1196">
        <v>1</v>
      </c>
      <c r="M1196" t="s">
        <v>2</v>
      </c>
      <c r="N1196">
        <v>0</v>
      </c>
      <c r="O1196" t="s">
        <v>6</v>
      </c>
      <c r="P1196">
        <v>12</v>
      </c>
      <c r="Q1196" t="s">
        <v>0</v>
      </c>
      <c r="R1196">
        <v>25</v>
      </c>
      <c r="S1196" t="s">
        <v>141</v>
      </c>
      <c r="T1196">
        <v>1</v>
      </c>
      <c r="U1196" t="s">
        <v>142</v>
      </c>
      <c r="V1196">
        <v>6</v>
      </c>
      <c r="W1196" t="s">
        <v>140</v>
      </c>
      <c r="X1196">
        <v>5506</v>
      </c>
      <c r="Y1196" t="s">
        <v>1</v>
      </c>
      <c r="Z1196" t="s">
        <v>2369</v>
      </c>
      <c r="AA1196" t="s">
        <v>151</v>
      </c>
      <c r="AB1196" s="12" t="s">
        <v>2370</v>
      </c>
      <c r="AC1196" t="s">
        <v>424</v>
      </c>
      <c r="AD1196" s="5">
        <v>9.9999999999999998E-17</v>
      </c>
      <c r="AE1196" t="s">
        <v>5</v>
      </c>
      <c r="AF1196">
        <v>1</v>
      </c>
      <c r="AG1196" t="s">
        <v>4</v>
      </c>
      <c r="AH1196">
        <v>2E-8</v>
      </c>
    </row>
    <row r="1197" spans="1:34" x14ac:dyDescent="0.25">
      <c r="A1197" t="str">
        <f t="shared" si="18"/>
        <v>feynman_II_15_4_28020</v>
      </c>
      <c r="B1197" t="s">
        <v>59</v>
      </c>
      <c r="C1197" t="s">
        <v>143</v>
      </c>
      <c r="D1197">
        <v>3600</v>
      </c>
      <c r="E1197" t="s">
        <v>144</v>
      </c>
      <c r="F1197">
        <v>1000000</v>
      </c>
      <c r="G1197" t="s">
        <v>145</v>
      </c>
      <c r="H1197">
        <v>28020</v>
      </c>
      <c r="I1197" t="s">
        <v>146</v>
      </c>
      <c r="J1197">
        <v>1E-3</v>
      </c>
      <c r="K1197" t="s">
        <v>3</v>
      </c>
      <c r="L1197">
        <v>1</v>
      </c>
      <c r="M1197" t="s">
        <v>2</v>
      </c>
      <c r="N1197">
        <v>0</v>
      </c>
      <c r="O1197" t="s">
        <v>6</v>
      </c>
      <c r="P1197">
        <v>6</v>
      </c>
      <c r="Q1197" t="s">
        <v>0</v>
      </c>
      <c r="R1197">
        <v>12</v>
      </c>
      <c r="S1197" t="s">
        <v>141</v>
      </c>
      <c r="T1197">
        <v>1</v>
      </c>
      <c r="U1197" t="s">
        <v>142</v>
      </c>
      <c r="V1197">
        <v>6</v>
      </c>
      <c r="W1197" t="s">
        <v>140</v>
      </c>
      <c r="X1197">
        <v>2895</v>
      </c>
      <c r="Y1197" t="s">
        <v>1</v>
      </c>
      <c r="Z1197" t="s">
        <v>161</v>
      </c>
      <c r="AA1197" t="s">
        <v>151</v>
      </c>
      <c r="AB1197" s="12" t="s">
        <v>3436</v>
      </c>
      <c r="AC1197" t="s">
        <v>424</v>
      </c>
      <c r="AD1197" s="5">
        <v>9.9999999999999998E-17</v>
      </c>
      <c r="AE1197" t="s">
        <v>5</v>
      </c>
      <c r="AF1197">
        <v>1</v>
      </c>
      <c r="AG1197" t="s">
        <v>4</v>
      </c>
      <c r="AH1197">
        <v>0</v>
      </c>
    </row>
    <row r="1198" spans="1:34" x14ac:dyDescent="0.25">
      <c r="A1198" t="str">
        <f t="shared" si="18"/>
        <v>feynman_II_36_38_28020</v>
      </c>
      <c r="B1198" t="s">
        <v>138</v>
      </c>
      <c r="C1198" t="s">
        <v>143</v>
      </c>
      <c r="D1198">
        <v>3600</v>
      </c>
      <c r="E1198" t="s">
        <v>144</v>
      </c>
      <c r="F1198">
        <v>1000000</v>
      </c>
      <c r="G1198" t="s">
        <v>145</v>
      </c>
      <c r="H1198">
        <v>28020</v>
      </c>
      <c r="I1198" t="s">
        <v>146</v>
      </c>
      <c r="J1198">
        <v>1E-3</v>
      </c>
      <c r="K1198" t="s">
        <v>3</v>
      </c>
      <c r="L1198">
        <v>1</v>
      </c>
      <c r="M1198" t="s">
        <v>2</v>
      </c>
      <c r="N1198">
        <v>0</v>
      </c>
      <c r="O1198" t="s">
        <v>6</v>
      </c>
      <c r="P1198">
        <v>24</v>
      </c>
      <c r="Q1198" t="s">
        <v>0</v>
      </c>
      <c r="R1198">
        <v>177.1</v>
      </c>
      <c r="S1198" t="s">
        <v>141</v>
      </c>
      <c r="T1198">
        <v>1</v>
      </c>
      <c r="U1198" t="s">
        <v>142</v>
      </c>
      <c r="V1198">
        <v>11</v>
      </c>
      <c r="W1198" t="s">
        <v>140</v>
      </c>
      <c r="X1198">
        <v>28317</v>
      </c>
      <c r="Y1198" t="s">
        <v>1</v>
      </c>
      <c r="Z1198" t="s">
        <v>2399</v>
      </c>
      <c r="AA1198" t="s">
        <v>151</v>
      </c>
      <c r="AB1198" s="12" t="s">
        <v>2303</v>
      </c>
      <c r="AC1198" t="s">
        <v>424</v>
      </c>
      <c r="AD1198" s="5">
        <v>9.9999999999999998E-17</v>
      </c>
      <c r="AE1198" t="s">
        <v>5</v>
      </c>
      <c r="AF1198">
        <v>1</v>
      </c>
      <c r="AG1198" t="s">
        <v>4</v>
      </c>
      <c r="AH1198">
        <v>0</v>
      </c>
    </row>
    <row r="1199" spans="1:34" x14ac:dyDescent="0.25">
      <c r="A1199" t="str">
        <f t="shared" si="18"/>
        <v>feynman_I_50_26_28020</v>
      </c>
      <c r="B1199" t="s">
        <v>94</v>
      </c>
      <c r="C1199" t="s">
        <v>143</v>
      </c>
      <c r="D1199">
        <v>3600</v>
      </c>
      <c r="E1199" t="s">
        <v>144</v>
      </c>
      <c r="F1199">
        <v>1000000</v>
      </c>
      <c r="G1199" t="s">
        <v>145</v>
      </c>
      <c r="H1199">
        <v>28020</v>
      </c>
      <c r="I1199" t="s">
        <v>146</v>
      </c>
      <c r="J1199">
        <v>1E-3</v>
      </c>
      <c r="K1199" t="s">
        <v>3</v>
      </c>
      <c r="L1199">
        <v>1</v>
      </c>
      <c r="M1199" t="s">
        <v>2</v>
      </c>
      <c r="N1199">
        <v>0</v>
      </c>
      <c r="O1199" t="s">
        <v>6</v>
      </c>
      <c r="P1199">
        <v>20</v>
      </c>
      <c r="Q1199" t="s">
        <v>0</v>
      </c>
      <c r="R1199">
        <v>416.1</v>
      </c>
      <c r="S1199" t="s">
        <v>141</v>
      </c>
      <c r="T1199">
        <v>3</v>
      </c>
      <c r="U1199" t="s">
        <v>142</v>
      </c>
      <c r="V1199">
        <v>42</v>
      </c>
      <c r="W1199" t="s">
        <v>140</v>
      </c>
      <c r="X1199">
        <v>70970</v>
      </c>
      <c r="Y1199" t="s">
        <v>1</v>
      </c>
      <c r="Z1199" t="s">
        <v>3323</v>
      </c>
      <c r="AA1199" t="s">
        <v>151</v>
      </c>
      <c r="AB1199" s="12" t="s">
        <v>2332</v>
      </c>
      <c r="AC1199" t="s">
        <v>424</v>
      </c>
      <c r="AD1199" s="5">
        <v>9.9999999999999998E-17</v>
      </c>
      <c r="AE1199" t="s">
        <v>5</v>
      </c>
      <c r="AF1199">
        <v>1</v>
      </c>
      <c r="AG1199" t="s">
        <v>4</v>
      </c>
      <c r="AH1199">
        <v>0</v>
      </c>
    </row>
    <row r="1200" spans="1:34" x14ac:dyDescent="0.25">
      <c r="A1200" t="str">
        <f t="shared" si="18"/>
        <v>feynman_I_34_14_14423</v>
      </c>
      <c r="B1200" t="s">
        <v>40</v>
      </c>
      <c r="C1200" t="s">
        <v>143</v>
      </c>
      <c r="D1200">
        <v>3600</v>
      </c>
      <c r="E1200" t="s">
        <v>144</v>
      </c>
      <c r="F1200">
        <v>1000000</v>
      </c>
      <c r="G1200" t="s">
        <v>145</v>
      </c>
      <c r="H1200">
        <v>14423</v>
      </c>
      <c r="I1200" t="s">
        <v>146</v>
      </c>
      <c r="J1200">
        <v>1E-3</v>
      </c>
      <c r="K1200" t="s">
        <v>3</v>
      </c>
      <c r="L1200">
        <v>0.99999340000000003</v>
      </c>
      <c r="M1200" t="s">
        <v>2</v>
      </c>
      <c r="N1200">
        <v>4.1697000000000001E-3</v>
      </c>
      <c r="O1200" t="s">
        <v>6</v>
      </c>
      <c r="P1200">
        <v>15</v>
      </c>
      <c r="Q1200" t="s">
        <v>0</v>
      </c>
      <c r="R1200">
        <v>3601.3</v>
      </c>
      <c r="S1200" t="s">
        <v>141</v>
      </c>
      <c r="T1200">
        <v>6</v>
      </c>
      <c r="U1200" t="s">
        <v>142</v>
      </c>
      <c r="V1200">
        <v>508</v>
      </c>
      <c r="W1200" t="s">
        <v>140</v>
      </c>
      <c r="X1200">
        <v>645255</v>
      </c>
      <c r="Y1200" t="s">
        <v>1</v>
      </c>
      <c r="Z1200" t="s">
        <v>3324</v>
      </c>
      <c r="AA1200" t="s">
        <v>151</v>
      </c>
      <c r="AB1200" s="12" t="s">
        <v>3482</v>
      </c>
      <c r="AC1200" t="s">
        <v>424</v>
      </c>
      <c r="AD1200" s="5">
        <v>9.9999999999999998E-17</v>
      </c>
      <c r="AE1200" t="s">
        <v>5</v>
      </c>
      <c r="AF1200">
        <v>0.99999380999999998</v>
      </c>
      <c r="AG1200" t="s">
        <v>4</v>
      </c>
      <c r="AH1200">
        <v>4.0252300000000003E-3</v>
      </c>
    </row>
    <row r="1201" spans="1:34" x14ac:dyDescent="0.25">
      <c r="A1201" t="str">
        <f t="shared" si="18"/>
        <v>feynman_III_9_52_14423</v>
      </c>
      <c r="B1201" t="s">
        <v>130</v>
      </c>
      <c r="C1201" t="s">
        <v>143</v>
      </c>
      <c r="D1201">
        <v>3600</v>
      </c>
      <c r="E1201" t="s">
        <v>144</v>
      </c>
      <c r="F1201">
        <v>1000000</v>
      </c>
      <c r="G1201" t="s">
        <v>145</v>
      </c>
      <c r="H1201">
        <v>14423</v>
      </c>
      <c r="I1201" t="s">
        <v>146</v>
      </c>
      <c r="J1201">
        <v>1E-3</v>
      </c>
      <c r="K1201" t="s">
        <v>3</v>
      </c>
      <c r="L1201">
        <v>0.99880020000000003</v>
      </c>
      <c r="M1201" t="s">
        <v>2</v>
      </c>
      <c r="N1201">
        <v>0.4990675</v>
      </c>
      <c r="O1201" t="s">
        <v>6</v>
      </c>
      <c r="P1201">
        <v>80</v>
      </c>
      <c r="Q1201" t="s">
        <v>0</v>
      </c>
      <c r="R1201">
        <v>3605.6</v>
      </c>
      <c r="S1201" t="s">
        <v>141</v>
      </c>
      <c r="T1201">
        <v>7</v>
      </c>
      <c r="U1201" t="s">
        <v>142</v>
      </c>
      <c r="V1201">
        <v>94</v>
      </c>
      <c r="W1201" t="s">
        <v>140</v>
      </c>
      <c r="X1201">
        <v>404654</v>
      </c>
      <c r="Y1201" t="s">
        <v>1</v>
      </c>
      <c r="Z1201" t="s">
        <v>3325</v>
      </c>
      <c r="AA1201" t="s">
        <v>151</v>
      </c>
      <c r="AB1201" s="12" t="s">
        <v>3326</v>
      </c>
      <c r="AC1201" t="s">
        <v>424</v>
      </c>
      <c r="AD1201" s="5">
        <v>9.9999999999999998E-17</v>
      </c>
      <c r="AE1201" t="s">
        <v>5</v>
      </c>
      <c r="AF1201">
        <v>0.99873502000000003</v>
      </c>
      <c r="AG1201" t="s">
        <v>4</v>
      </c>
      <c r="AH1201">
        <v>0.50366376000000002</v>
      </c>
    </row>
    <row r="1202" spans="1:34" x14ac:dyDescent="0.25">
      <c r="A1202" t="str">
        <f t="shared" si="18"/>
        <v>feynman_test_5_28020</v>
      </c>
      <c r="B1202" t="s">
        <v>83</v>
      </c>
      <c r="C1202" t="s">
        <v>143</v>
      </c>
      <c r="D1202">
        <v>3600</v>
      </c>
      <c r="E1202" t="s">
        <v>144</v>
      </c>
      <c r="F1202">
        <v>1000000</v>
      </c>
      <c r="G1202" t="s">
        <v>145</v>
      </c>
      <c r="H1202">
        <v>28020</v>
      </c>
      <c r="I1202" t="s">
        <v>146</v>
      </c>
      <c r="J1202">
        <v>1E-3</v>
      </c>
      <c r="K1202" t="s">
        <v>3</v>
      </c>
      <c r="L1202">
        <v>1</v>
      </c>
      <c r="M1202" t="s">
        <v>2</v>
      </c>
      <c r="N1202">
        <v>0</v>
      </c>
      <c r="O1202" t="s">
        <v>6</v>
      </c>
      <c r="P1202">
        <v>16</v>
      </c>
      <c r="Q1202" t="s">
        <v>0</v>
      </c>
      <c r="R1202">
        <v>1642.9</v>
      </c>
      <c r="S1202" t="s">
        <v>141</v>
      </c>
      <c r="T1202">
        <v>6</v>
      </c>
      <c r="U1202" t="s">
        <v>142</v>
      </c>
      <c r="V1202">
        <v>106</v>
      </c>
      <c r="W1202" t="s">
        <v>140</v>
      </c>
      <c r="X1202">
        <v>253000</v>
      </c>
      <c r="Y1202" t="s">
        <v>1</v>
      </c>
      <c r="Z1202" t="s">
        <v>2529</v>
      </c>
      <c r="AA1202" t="s">
        <v>151</v>
      </c>
      <c r="AB1202" s="12" t="s">
        <v>2530</v>
      </c>
      <c r="AC1202" t="s">
        <v>424</v>
      </c>
      <c r="AD1202" s="5">
        <v>9.9999999999999998E-17</v>
      </c>
      <c r="AE1202" t="s">
        <v>5</v>
      </c>
      <c r="AF1202">
        <v>1</v>
      </c>
      <c r="AG1202" t="s">
        <v>4</v>
      </c>
      <c r="AH1202">
        <v>0</v>
      </c>
    </row>
    <row r="1203" spans="1:34" x14ac:dyDescent="0.25">
      <c r="A1203" t="str">
        <f t="shared" si="18"/>
        <v>feynman_test_11_14423</v>
      </c>
      <c r="B1203" t="s">
        <v>80</v>
      </c>
      <c r="C1203" t="s">
        <v>143</v>
      </c>
      <c r="D1203">
        <v>3600</v>
      </c>
      <c r="E1203" t="s">
        <v>144</v>
      </c>
      <c r="F1203">
        <v>1000000</v>
      </c>
      <c r="G1203" t="s">
        <v>145</v>
      </c>
      <c r="H1203">
        <v>14423</v>
      </c>
      <c r="I1203" t="s">
        <v>146</v>
      </c>
      <c r="J1203">
        <v>1E-3</v>
      </c>
      <c r="K1203" t="s">
        <v>3</v>
      </c>
      <c r="L1203">
        <v>0.99118379999999995</v>
      </c>
      <c r="M1203" t="s">
        <v>2</v>
      </c>
      <c r="N1203">
        <v>9.7290199999999993E-2</v>
      </c>
      <c r="O1203" t="s">
        <v>6</v>
      </c>
      <c r="P1203">
        <v>31</v>
      </c>
      <c r="Q1203" t="s">
        <v>0</v>
      </c>
      <c r="R1203">
        <v>3600.6</v>
      </c>
      <c r="S1203" t="s">
        <v>141</v>
      </c>
      <c r="T1203">
        <v>5</v>
      </c>
      <c r="U1203" t="s">
        <v>142</v>
      </c>
      <c r="V1203">
        <v>232</v>
      </c>
      <c r="W1203" t="s">
        <v>140</v>
      </c>
      <c r="X1203">
        <v>527469</v>
      </c>
      <c r="Y1203" t="s">
        <v>1</v>
      </c>
      <c r="Z1203" t="s">
        <v>3327</v>
      </c>
      <c r="AA1203" t="s">
        <v>151</v>
      </c>
      <c r="AB1203" s="12" t="s">
        <v>3328</v>
      </c>
      <c r="AC1203" t="s">
        <v>424</v>
      </c>
      <c r="AD1203" s="5">
        <v>9.9999999999999998E-17</v>
      </c>
      <c r="AE1203" t="s">
        <v>5</v>
      </c>
      <c r="AF1203">
        <v>0.99141628999999998</v>
      </c>
      <c r="AG1203" t="s">
        <v>4</v>
      </c>
      <c r="AH1203">
        <v>9.6472390000000005E-2</v>
      </c>
    </row>
    <row r="1204" spans="1:34" x14ac:dyDescent="0.25">
      <c r="A1204" t="str">
        <f t="shared" si="18"/>
        <v>feynman_II_11_27_28020</v>
      </c>
      <c r="B1204" t="s">
        <v>101</v>
      </c>
      <c r="C1204" t="s">
        <v>143</v>
      </c>
      <c r="D1204">
        <v>3600</v>
      </c>
      <c r="E1204" t="s">
        <v>144</v>
      </c>
      <c r="F1204">
        <v>1000000</v>
      </c>
      <c r="G1204" t="s">
        <v>145</v>
      </c>
      <c r="H1204">
        <v>28020</v>
      </c>
      <c r="I1204" t="s">
        <v>146</v>
      </c>
      <c r="J1204">
        <v>1E-3</v>
      </c>
      <c r="K1204" t="s">
        <v>3</v>
      </c>
      <c r="L1204">
        <v>0.99990579999999996</v>
      </c>
      <c r="M1204" t="s">
        <v>2</v>
      </c>
      <c r="N1204">
        <v>6.7945000000000002E-3</v>
      </c>
      <c r="O1204" t="s">
        <v>6</v>
      </c>
      <c r="P1204">
        <v>18</v>
      </c>
      <c r="Q1204" t="s">
        <v>0</v>
      </c>
      <c r="R1204">
        <v>3600.5</v>
      </c>
      <c r="S1204" t="s">
        <v>141</v>
      </c>
      <c r="T1204">
        <v>4</v>
      </c>
      <c r="U1204" t="s">
        <v>142</v>
      </c>
      <c r="V1204">
        <v>381</v>
      </c>
      <c r="W1204" t="s">
        <v>140</v>
      </c>
      <c r="X1204">
        <v>658985</v>
      </c>
      <c r="Y1204" t="s">
        <v>1</v>
      </c>
      <c r="Z1204" t="s">
        <v>3329</v>
      </c>
      <c r="AA1204" t="s">
        <v>151</v>
      </c>
      <c r="AB1204" s="12" t="s">
        <v>3330</v>
      </c>
      <c r="AC1204" t="s">
        <v>424</v>
      </c>
      <c r="AD1204" s="5">
        <v>9.9999999999999998E-17</v>
      </c>
      <c r="AE1204" t="s">
        <v>5</v>
      </c>
      <c r="AF1204">
        <v>0.99990889000000005</v>
      </c>
      <c r="AG1204" t="s">
        <v>4</v>
      </c>
      <c r="AH1204">
        <v>6.6927699999999998E-3</v>
      </c>
    </row>
    <row r="1205" spans="1:34" x14ac:dyDescent="0.25">
      <c r="A1205" t="str">
        <f t="shared" si="18"/>
        <v>feynman_I_30_3_28020</v>
      </c>
      <c r="B1205" t="s">
        <v>53</v>
      </c>
      <c r="C1205" t="s">
        <v>143</v>
      </c>
      <c r="D1205">
        <v>3600</v>
      </c>
      <c r="E1205" t="s">
        <v>144</v>
      </c>
      <c r="F1205">
        <v>1000000</v>
      </c>
      <c r="G1205" t="s">
        <v>145</v>
      </c>
      <c r="H1205">
        <v>28020</v>
      </c>
      <c r="I1205" t="s">
        <v>146</v>
      </c>
      <c r="J1205">
        <v>1E-3</v>
      </c>
      <c r="K1205" t="s">
        <v>3</v>
      </c>
      <c r="L1205">
        <v>0.99659319999999996</v>
      </c>
      <c r="M1205" t="s">
        <v>2</v>
      </c>
      <c r="N1205">
        <v>0.1503784</v>
      </c>
      <c r="O1205" t="s">
        <v>6</v>
      </c>
      <c r="P1205">
        <v>62</v>
      </c>
      <c r="Q1205" t="s">
        <v>0</v>
      </c>
      <c r="R1205">
        <v>3600.9</v>
      </c>
      <c r="S1205" t="s">
        <v>141</v>
      </c>
      <c r="T1205">
        <v>8</v>
      </c>
      <c r="U1205" t="s">
        <v>142</v>
      </c>
      <c r="V1205">
        <v>164</v>
      </c>
      <c r="W1205" t="s">
        <v>140</v>
      </c>
      <c r="X1205">
        <v>479368</v>
      </c>
      <c r="Y1205" t="s">
        <v>1</v>
      </c>
      <c r="Z1205" t="s">
        <v>3331</v>
      </c>
      <c r="AA1205" t="s">
        <v>151</v>
      </c>
      <c r="AB1205" s="12" t="s">
        <v>3332</v>
      </c>
      <c r="AC1205" t="s">
        <v>424</v>
      </c>
      <c r="AD1205" s="5">
        <v>9.9999999999999998E-17</v>
      </c>
      <c r="AE1205" t="s">
        <v>5</v>
      </c>
      <c r="AF1205">
        <v>0.99653581000000002</v>
      </c>
      <c r="AG1205" t="s">
        <v>4</v>
      </c>
      <c r="AH1205">
        <v>0.15149868</v>
      </c>
    </row>
    <row r="1206" spans="1:34" x14ac:dyDescent="0.25">
      <c r="A1206" t="str">
        <f t="shared" si="18"/>
        <v>feynman_I_6_2_21962</v>
      </c>
      <c r="B1206" t="s">
        <v>33</v>
      </c>
      <c r="C1206" t="s">
        <v>143</v>
      </c>
      <c r="D1206">
        <v>3600</v>
      </c>
      <c r="E1206" t="s">
        <v>144</v>
      </c>
      <c r="F1206">
        <v>1000000</v>
      </c>
      <c r="G1206" t="s">
        <v>145</v>
      </c>
      <c r="H1206">
        <v>21962</v>
      </c>
      <c r="I1206" t="s">
        <v>146</v>
      </c>
      <c r="J1206">
        <v>1E-3</v>
      </c>
      <c r="K1206" t="s">
        <v>3</v>
      </c>
      <c r="L1206">
        <v>0.99622100000000002</v>
      </c>
      <c r="M1206" t="s">
        <v>2</v>
      </c>
      <c r="N1206">
        <v>2.6162999999999998E-3</v>
      </c>
      <c r="O1206" t="s">
        <v>6</v>
      </c>
      <c r="P1206">
        <v>21</v>
      </c>
      <c r="Q1206" t="s">
        <v>0</v>
      </c>
      <c r="R1206">
        <v>3600.4</v>
      </c>
      <c r="S1206" t="s">
        <v>141</v>
      </c>
      <c r="T1206">
        <v>6</v>
      </c>
      <c r="U1206" t="s">
        <v>142</v>
      </c>
      <c r="V1206">
        <v>716</v>
      </c>
      <c r="W1206" t="s">
        <v>140</v>
      </c>
      <c r="X1206">
        <v>687239</v>
      </c>
      <c r="Y1206" t="s">
        <v>1</v>
      </c>
      <c r="Z1206" t="s">
        <v>3333</v>
      </c>
      <c r="AA1206" t="s">
        <v>151</v>
      </c>
      <c r="AB1206" s="12" t="s">
        <v>3334</v>
      </c>
      <c r="AC1206" t="s">
        <v>424</v>
      </c>
      <c r="AD1206" s="5">
        <v>9.9999999999999998E-17</v>
      </c>
      <c r="AE1206" t="s">
        <v>5</v>
      </c>
      <c r="AF1206">
        <v>0.99615721999999995</v>
      </c>
      <c r="AG1206" t="s">
        <v>4</v>
      </c>
      <c r="AH1206">
        <v>2.6507000000000002E-3</v>
      </c>
    </row>
    <row r="1207" spans="1:34" x14ac:dyDescent="0.25">
      <c r="A1207" t="str">
        <f t="shared" si="18"/>
        <v>feynman_II_11_28_14423</v>
      </c>
      <c r="B1207" t="s">
        <v>34</v>
      </c>
      <c r="C1207" t="s">
        <v>143</v>
      </c>
      <c r="D1207">
        <v>3600</v>
      </c>
      <c r="E1207" t="s">
        <v>144</v>
      </c>
      <c r="F1207">
        <v>1000000</v>
      </c>
      <c r="G1207" t="s">
        <v>145</v>
      </c>
      <c r="H1207">
        <v>14423</v>
      </c>
      <c r="I1207" t="s">
        <v>146</v>
      </c>
      <c r="J1207">
        <v>1E-3</v>
      </c>
      <c r="K1207" t="s">
        <v>3</v>
      </c>
      <c r="L1207">
        <v>0.99998810000000005</v>
      </c>
      <c r="M1207" t="s">
        <v>2</v>
      </c>
      <c r="N1207">
        <v>1.0016000000000001E-3</v>
      </c>
      <c r="O1207" t="s">
        <v>6</v>
      </c>
      <c r="P1207">
        <v>9</v>
      </c>
      <c r="Q1207" t="s">
        <v>0</v>
      </c>
      <c r="R1207">
        <v>3600.2</v>
      </c>
      <c r="S1207" t="s">
        <v>141</v>
      </c>
      <c r="T1207">
        <v>7</v>
      </c>
      <c r="U1207" t="s">
        <v>142</v>
      </c>
      <c r="V1207">
        <v>1195</v>
      </c>
      <c r="W1207" t="s">
        <v>140</v>
      </c>
      <c r="X1207">
        <v>818466</v>
      </c>
      <c r="Y1207" t="s">
        <v>1</v>
      </c>
      <c r="Z1207" t="s">
        <v>3335</v>
      </c>
      <c r="AA1207" t="s">
        <v>151</v>
      </c>
      <c r="AB1207" s="12" t="s">
        <v>3336</v>
      </c>
      <c r="AC1207" t="s">
        <v>424</v>
      </c>
      <c r="AD1207" s="5">
        <v>9.9999999999999998E-17</v>
      </c>
      <c r="AE1207" t="s">
        <v>5</v>
      </c>
      <c r="AF1207">
        <v>0.99998818</v>
      </c>
      <c r="AG1207" t="s">
        <v>4</v>
      </c>
      <c r="AH1207">
        <v>1.00041E-3</v>
      </c>
    </row>
    <row r="1208" spans="1:34" x14ac:dyDescent="0.25">
      <c r="A1208" t="str">
        <f t="shared" si="18"/>
        <v>feynman_I_29_4_28020</v>
      </c>
      <c r="B1208" t="s">
        <v>27</v>
      </c>
      <c r="C1208" t="s">
        <v>143</v>
      </c>
      <c r="D1208">
        <v>3600</v>
      </c>
      <c r="E1208" t="s">
        <v>144</v>
      </c>
      <c r="F1208">
        <v>1000000</v>
      </c>
      <c r="G1208" t="s">
        <v>145</v>
      </c>
      <c r="H1208">
        <v>28020</v>
      </c>
      <c r="I1208" t="s">
        <v>146</v>
      </c>
      <c r="J1208">
        <v>1E-3</v>
      </c>
      <c r="K1208" t="s">
        <v>3</v>
      </c>
      <c r="L1208">
        <v>1</v>
      </c>
      <c r="M1208" t="s">
        <v>2</v>
      </c>
      <c r="N1208">
        <v>0</v>
      </c>
      <c r="O1208" t="s">
        <v>6</v>
      </c>
      <c r="P1208">
        <v>5</v>
      </c>
      <c r="Q1208" t="s">
        <v>0</v>
      </c>
      <c r="R1208">
        <v>3.2</v>
      </c>
      <c r="S1208" t="s">
        <v>141</v>
      </c>
      <c r="T1208">
        <v>1</v>
      </c>
      <c r="U1208" t="s">
        <v>142</v>
      </c>
      <c r="V1208">
        <v>2</v>
      </c>
      <c r="W1208" t="s">
        <v>140</v>
      </c>
      <c r="X1208">
        <v>798</v>
      </c>
      <c r="Y1208" t="s">
        <v>1</v>
      </c>
      <c r="Z1208" t="s">
        <v>2339</v>
      </c>
      <c r="AA1208" t="s">
        <v>151</v>
      </c>
      <c r="AB1208" s="12" t="s">
        <v>406</v>
      </c>
      <c r="AC1208" t="s">
        <v>424</v>
      </c>
      <c r="AD1208" s="5">
        <v>9.9999999999999998E-17</v>
      </c>
      <c r="AE1208" t="s">
        <v>5</v>
      </c>
      <c r="AF1208">
        <v>1</v>
      </c>
      <c r="AG1208" t="s">
        <v>4</v>
      </c>
      <c r="AH1208">
        <v>0</v>
      </c>
    </row>
    <row r="1209" spans="1:34" x14ac:dyDescent="0.25">
      <c r="A1209" t="str">
        <f t="shared" si="18"/>
        <v>feynman_III_7_38_28020</v>
      </c>
      <c r="B1209" t="s">
        <v>65</v>
      </c>
      <c r="C1209" t="s">
        <v>143</v>
      </c>
      <c r="D1209">
        <v>3600</v>
      </c>
      <c r="E1209" t="s">
        <v>144</v>
      </c>
      <c r="F1209">
        <v>1000000</v>
      </c>
      <c r="G1209" t="s">
        <v>145</v>
      </c>
      <c r="H1209">
        <v>28020</v>
      </c>
      <c r="I1209" t="s">
        <v>146</v>
      </c>
      <c r="J1209">
        <v>1E-3</v>
      </c>
      <c r="K1209" t="s">
        <v>3</v>
      </c>
      <c r="L1209">
        <v>1</v>
      </c>
      <c r="M1209" t="s">
        <v>2</v>
      </c>
      <c r="N1209">
        <v>0</v>
      </c>
      <c r="O1209" t="s">
        <v>6</v>
      </c>
      <c r="P1209">
        <v>7</v>
      </c>
      <c r="Q1209" t="s">
        <v>0</v>
      </c>
      <c r="R1209">
        <v>6.3</v>
      </c>
      <c r="S1209" t="s">
        <v>141</v>
      </c>
      <c r="T1209">
        <v>1</v>
      </c>
      <c r="U1209" t="s">
        <v>142</v>
      </c>
      <c r="V1209">
        <v>3</v>
      </c>
      <c r="W1209" t="s">
        <v>140</v>
      </c>
      <c r="X1209">
        <v>1543</v>
      </c>
      <c r="Y1209" t="s">
        <v>1</v>
      </c>
      <c r="Z1209" t="s">
        <v>2348</v>
      </c>
      <c r="AA1209" t="s">
        <v>151</v>
      </c>
      <c r="AB1209" s="12" t="s">
        <v>2349</v>
      </c>
      <c r="AC1209" t="s">
        <v>424</v>
      </c>
      <c r="AD1209" s="5">
        <v>9.9999999999999998E-17</v>
      </c>
      <c r="AE1209" t="s">
        <v>5</v>
      </c>
      <c r="AF1209">
        <v>1</v>
      </c>
      <c r="AG1209" t="s">
        <v>4</v>
      </c>
      <c r="AH1209">
        <v>2E-8</v>
      </c>
    </row>
    <row r="1210" spans="1:34" x14ac:dyDescent="0.25">
      <c r="A1210" t="str">
        <f t="shared" si="18"/>
        <v>feynman_I_18_14_28020</v>
      </c>
      <c r="B1210" t="s">
        <v>100</v>
      </c>
      <c r="C1210" t="s">
        <v>143</v>
      </c>
      <c r="D1210">
        <v>3600</v>
      </c>
      <c r="E1210" t="s">
        <v>144</v>
      </c>
      <c r="F1210">
        <v>1000000</v>
      </c>
      <c r="G1210" t="s">
        <v>145</v>
      </c>
      <c r="H1210">
        <v>28020</v>
      </c>
      <c r="I1210" t="s">
        <v>146</v>
      </c>
      <c r="J1210">
        <v>1E-3</v>
      </c>
      <c r="K1210" t="s">
        <v>3</v>
      </c>
      <c r="L1210">
        <v>1</v>
      </c>
      <c r="M1210" t="s">
        <v>2</v>
      </c>
      <c r="N1210">
        <v>0</v>
      </c>
      <c r="O1210" t="s">
        <v>6</v>
      </c>
      <c r="P1210">
        <v>6</v>
      </c>
      <c r="Q1210" t="s">
        <v>0</v>
      </c>
      <c r="R1210">
        <v>15</v>
      </c>
      <c r="S1210" t="s">
        <v>141</v>
      </c>
      <c r="T1210">
        <v>1</v>
      </c>
      <c r="U1210" t="s">
        <v>142</v>
      </c>
      <c r="V1210">
        <v>5</v>
      </c>
      <c r="W1210" t="s">
        <v>140</v>
      </c>
      <c r="X1210">
        <v>3555</v>
      </c>
      <c r="Y1210" t="s">
        <v>1</v>
      </c>
      <c r="Z1210" t="s">
        <v>2357</v>
      </c>
      <c r="AA1210" t="s">
        <v>151</v>
      </c>
      <c r="AB1210" s="12" t="s">
        <v>414</v>
      </c>
      <c r="AC1210" t="s">
        <v>424</v>
      </c>
      <c r="AD1210" s="5">
        <v>9.9999999999999998E-17</v>
      </c>
      <c r="AE1210" t="s">
        <v>5</v>
      </c>
      <c r="AF1210">
        <v>1</v>
      </c>
      <c r="AG1210" t="s">
        <v>4</v>
      </c>
      <c r="AH1210">
        <v>0</v>
      </c>
    </row>
    <row r="1211" spans="1:34" x14ac:dyDescent="0.25">
      <c r="A1211" t="str">
        <f t="shared" si="18"/>
        <v>feynman_III_13_18_28020</v>
      </c>
      <c r="B1211" t="s">
        <v>103</v>
      </c>
      <c r="C1211" t="s">
        <v>143</v>
      </c>
      <c r="D1211">
        <v>3600</v>
      </c>
      <c r="E1211" t="s">
        <v>144</v>
      </c>
      <c r="F1211">
        <v>1000000</v>
      </c>
      <c r="G1211" t="s">
        <v>145</v>
      </c>
      <c r="H1211">
        <v>28020</v>
      </c>
      <c r="I1211" t="s">
        <v>146</v>
      </c>
      <c r="J1211">
        <v>1E-3</v>
      </c>
      <c r="K1211" t="s">
        <v>3</v>
      </c>
      <c r="L1211">
        <v>1</v>
      </c>
      <c r="M1211" t="s">
        <v>2</v>
      </c>
      <c r="N1211">
        <v>2.9999999999999999E-7</v>
      </c>
      <c r="O1211" t="s">
        <v>6</v>
      </c>
      <c r="P1211">
        <v>10</v>
      </c>
      <c r="Q1211" t="s">
        <v>0</v>
      </c>
      <c r="R1211">
        <v>16.399999999999999</v>
      </c>
      <c r="S1211" t="s">
        <v>141</v>
      </c>
      <c r="T1211">
        <v>1</v>
      </c>
      <c r="U1211" t="s">
        <v>142</v>
      </c>
      <c r="V1211">
        <v>5</v>
      </c>
      <c r="W1211" t="s">
        <v>140</v>
      </c>
      <c r="X1211">
        <v>3783</v>
      </c>
      <c r="Y1211" t="s">
        <v>1</v>
      </c>
      <c r="Z1211" t="s">
        <v>2364</v>
      </c>
      <c r="AA1211" t="s">
        <v>151</v>
      </c>
      <c r="AB1211" s="12" t="s">
        <v>2365</v>
      </c>
      <c r="AC1211" t="s">
        <v>424</v>
      </c>
      <c r="AD1211" s="5">
        <v>9.9999999999999998E-17</v>
      </c>
      <c r="AE1211" t="s">
        <v>5</v>
      </c>
      <c r="AF1211">
        <v>1</v>
      </c>
      <c r="AG1211" t="s">
        <v>4</v>
      </c>
      <c r="AH1211">
        <v>2.6E-7</v>
      </c>
    </row>
    <row r="1212" spans="1:34" x14ac:dyDescent="0.25">
      <c r="A1212" t="str">
        <f t="shared" si="18"/>
        <v>feynman_I_48_2_14423</v>
      </c>
      <c r="B1212" t="s">
        <v>71</v>
      </c>
      <c r="C1212" t="s">
        <v>143</v>
      </c>
      <c r="D1212">
        <v>3600</v>
      </c>
      <c r="E1212" t="s">
        <v>144</v>
      </c>
      <c r="F1212">
        <v>1000000</v>
      </c>
      <c r="G1212" t="s">
        <v>145</v>
      </c>
      <c r="H1212">
        <v>14423</v>
      </c>
      <c r="I1212" t="s">
        <v>146</v>
      </c>
      <c r="J1212">
        <v>1E-3</v>
      </c>
      <c r="K1212" t="s">
        <v>3</v>
      </c>
      <c r="L1212">
        <v>1</v>
      </c>
      <c r="M1212" t="s">
        <v>2</v>
      </c>
      <c r="N1212">
        <v>2.24888E-2</v>
      </c>
      <c r="O1212" t="s">
        <v>6</v>
      </c>
      <c r="P1212">
        <v>31</v>
      </c>
      <c r="Q1212" t="s">
        <v>0</v>
      </c>
      <c r="R1212">
        <v>3600.3</v>
      </c>
      <c r="S1212" t="s">
        <v>141</v>
      </c>
      <c r="T1212">
        <v>15</v>
      </c>
      <c r="U1212" t="s">
        <v>142</v>
      </c>
      <c r="V1212">
        <v>235</v>
      </c>
      <c r="W1212" t="s">
        <v>140</v>
      </c>
      <c r="X1212">
        <v>530855</v>
      </c>
      <c r="Y1212" t="s">
        <v>1</v>
      </c>
      <c r="Z1212" t="s">
        <v>3337</v>
      </c>
      <c r="AA1212" t="s">
        <v>151</v>
      </c>
      <c r="AB1212" s="12" t="s">
        <v>3338</v>
      </c>
      <c r="AC1212" t="s">
        <v>424</v>
      </c>
      <c r="AD1212" s="5">
        <v>9.9999999999999998E-17</v>
      </c>
      <c r="AE1212" t="s">
        <v>5</v>
      </c>
      <c r="AF1212">
        <v>0.99999994999999997</v>
      </c>
      <c r="AG1212" t="s">
        <v>4</v>
      </c>
      <c r="AH1212">
        <v>2.2337929999999999E-2</v>
      </c>
    </row>
    <row r="1213" spans="1:34" x14ac:dyDescent="0.25">
      <c r="A1213" t="str">
        <f t="shared" si="18"/>
        <v>feynman_I_41_16_28020</v>
      </c>
      <c r="B1213" t="s">
        <v>114</v>
      </c>
      <c r="C1213" t="s">
        <v>143</v>
      </c>
      <c r="D1213">
        <v>3600</v>
      </c>
      <c r="E1213" t="s">
        <v>144</v>
      </c>
      <c r="F1213">
        <v>1000000</v>
      </c>
      <c r="G1213" t="s">
        <v>145</v>
      </c>
      <c r="H1213">
        <v>28020</v>
      </c>
      <c r="I1213" t="s">
        <v>146</v>
      </c>
      <c r="J1213">
        <v>1E-3</v>
      </c>
      <c r="K1213" t="s">
        <v>3</v>
      </c>
      <c r="L1213">
        <v>0.99997000000000003</v>
      </c>
      <c r="M1213" t="s">
        <v>2</v>
      </c>
      <c r="N1213">
        <v>1.6373200000000001E-2</v>
      </c>
      <c r="O1213" t="s">
        <v>6</v>
      </c>
      <c r="P1213">
        <v>18</v>
      </c>
      <c r="Q1213" t="s">
        <v>0</v>
      </c>
      <c r="R1213">
        <v>3601</v>
      </c>
      <c r="S1213" t="s">
        <v>141</v>
      </c>
      <c r="T1213">
        <v>9</v>
      </c>
      <c r="U1213" t="s">
        <v>142</v>
      </c>
      <c r="V1213">
        <v>189</v>
      </c>
      <c r="W1213" t="s">
        <v>140</v>
      </c>
      <c r="X1213">
        <v>562558</v>
      </c>
      <c r="Y1213" t="s">
        <v>1</v>
      </c>
      <c r="Z1213" t="s">
        <v>3339</v>
      </c>
      <c r="AA1213" t="s">
        <v>151</v>
      </c>
      <c r="AB1213" s="12" t="s">
        <v>3340</v>
      </c>
      <c r="AC1213" t="s">
        <v>424</v>
      </c>
      <c r="AD1213" s="5">
        <v>9.9999999999999998E-17</v>
      </c>
      <c r="AE1213" t="s">
        <v>5</v>
      </c>
      <c r="AF1213">
        <v>0.99997804000000001</v>
      </c>
      <c r="AG1213" t="s">
        <v>4</v>
      </c>
      <c r="AH1213">
        <v>1.400787E-2</v>
      </c>
    </row>
    <row r="1214" spans="1:34" x14ac:dyDescent="0.25">
      <c r="A1214" t="str">
        <f t="shared" si="18"/>
        <v>feynman_test_3_14423</v>
      </c>
      <c r="B1214" t="s">
        <v>75</v>
      </c>
      <c r="C1214" t="s">
        <v>143</v>
      </c>
      <c r="D1214">
        <v>3600</v>
      </c>
      <c r="E1214" t="s">
        <v>144</v>
      </c>
      <c r="F1214">
        <v>1000000</v>
      </c>
      <c r="G1214" t="s">
        <v>145</v>
      </c>
      <c r="H1214">
        <v>14423</v>
      </c>
      <c r="I1214" t="s">
        <v>146</v>
      </c>
      <c r="J1214">
        <v>1E-3</v>
      </c>
      <c r="K1214" t="s">
        <v>3</v>
      </c>
      <c r="L1214">
        <v>0.99964120000000001</v>
      </c>
      <c r="M1214" t="s">
        <v>2</v>
      </c>
      <c r="N1214">
        <v>3.4860599999999999E-2</v>
      </c>
      <c r="O1214" t="s">
        <v>6</v>
      </c>
      <c r="P1214">
        <v>20</v>
      </c>
      <c r="Q1214" t="s">
        <v>0</v>
      </c>
      <c r="R1214">
        <v>3602.5</v>
      </c>
      <c r="S1214" t="s">
        <v>141</v>
      </c>
      <c r="T1214">
        <v>5</v>
      </c>
      <c r="U1214" t="s">
        <v>142</v>
      </c>
      <c r="V1214">
        <v>354</v>
      </c>
      <c r="W1214" t="s">
        <v>140</v>
      </c>
      <c r="X1214">
        <v>604595</v>
      </c>
      <c r="Y1214" t="s">
        <v>1</v>
      </c>
      <c r="Z1214" t="s">
        <v>3341</v>
      </c>
      <c r="AA1214" t="s">
        <v>151</v>
      </c>
      <c r="AB1214" s="12" t="s">
        <v>3342</v>
      </c>
      <c r="AC1214" t="s">
        <v>424</v>
      </c>
      <c r="AD1214" s="5">
        <v>9.9999999999999998E-17</v>
      </c>
      <c r="AE1214" t="s">
        <v>5</v>
      </c>
      <c r="AF1214">
        <v>0.99963122000000004</v>
      </c>
      <c r="AG1214" t="s">
        <v>4</v>
      </c>
      <c r="AH1214">
        <v>3.5373050000000003E-2</v>
      </c>
    </row>
    <row r="1215" spans="1:34" x14ac:dyDescent="0.25">
      <c r="A1215" t="str">
        <f t="shared" si="18"/>
        <v>feynman_III_12_43_28020</v>
      </c>
      <c r="B1215" t="s">
        <v>22</v>
      </c>
      <c r="C1215" t="s">
        <v>143</v>
      </c>
      <c r="D1215">
        <v>3600</v>
      </c>
      <c r="E1215" t="s">
        <v>144</v>
      </c>
      <c r="F1215">
        <v>1000000</v>
      </c>
      <c r="G1215" t="s">
        <v>145</v>
      </c>
      <c r="H1215">
        <v>28020</v>
      </c>
      <c r="I1215" t="s">
        <v>146</v>
      </c>
      <c r="J1215">
        <v>1E-3</v>
      </c>
      <c r="K1215" t="s">
        <v>3</v>
      </c>
      <c r="L1215">
        <v>1</v>
      </c>
      <c r="M1215" t="s">
        <v>2</v>
      </c>
      <c r="N1215">
        <v>0</v>
      </c>
      <c r="O1215" t="s">
        <v>6</v>
      </c>
      <c r="P1215">
        <v>4</v>
      </c>
      <c r="Q1215" t="s">
        <v>0</v>
      </c>
      <c r="R1215">
        <v>2.5</v>
      </c>
      <c r="S1215" t="s">
        <v>141</v>
      </c>
      <c r="T1215">
        <v>1</v>
      </c>
      <c r="U1215" t="s">
        <v>142</v>
      </c>
      <c r="V1215">
        <v>2</v>
      </c>
      <c r="W1215" t="s">
        <v>140</v>
      </c>
      <c r="X1215">
        <v>674</v>
      </c>
      <c r="Y1215" t="s">
        <v>1</v>
      </c>
      <c r="Z1215" t="s">
        <v>2336</v>
      </c>
      <c r="AA1215" t="s">
        <v>151</v>
      </c>
      <c r="AB1215" s="12" t="s">
        <v>2337</v>
      </c>
      <c r="AC1215" t="s">
        <v>424</v>
      </c>
      <c r="AD1215" s="5">
        <v>9.9999999999999998E-17</v>
      </c>
      <c r="AE1215" t="s">
        <v>5</v>
      </c>
      <c r="AF1215">
        <v>1</v>
      </c>
      <c r="AG1215" t="s">
        <v>4</v>
      </c>
      <c r="AH1215">
        <v>2.9999999999999997E-8</v>
      </c>
    </row>
    <row r="1216" spans="1:34" x14ac:dyDescent="0.25">
      <c r="A1216" t="str">
        <f t="shared" si="18"/>
        <v>feynman_I_43_31_28020</v>
      </c>
      <c r="B1216" t="s">
        <v>61</v>
      </c>
      <c r="C1216" t="s">
        <v>143</v>
      </c>
      <c r="D1216">
        <v>3600</v>
      </c>
      <c r="E1216" t="s">
        <v>144</v>
      </c>
      <c r="F1216">
        <v>1000000</v>
      </c>
      <c r="G1216" t="s">
        <v>145</v>
      </c>
      <c r="H1216">
        <v>28020</v>
      </c>
      <c r="I1216" t="s">
        <v>146</v>
      </c>
      <c r="J1216">
        <v>1E-3</v>
      </c>
      <c r="K1216" t="s">
        <v>3</v>
      </c>
      <c r="L1216">
        <v>1</v>
      </c>
      <c r="M1216" t="s">
        <v>2</v>
      </c>
      <c r="N1216">
        <v>0</v>
      </c>
      <c r="O1216" t="s">
        <v>6</v>
      </c>
      <c r="P1216">
        <v>4</v>
      </c>
      <c r="Q1216" t="s">
        <v>0</v>
      </c>
      <c r="R1216">
        <v>5.2</v>
      </c>
      <c r="S1216" t="s">
        <v>141</v>
      </c>
      <c r="T1216">
        <v>1</v>
      </c>
      <c r="U1216" t="s">
        <v>142</v>
      </c>
      <c r="V1216">
        <v>3</v>
      </c>
      <c r="W1216" t="s">
        <v>140</v>
      </c>
      <c r="X1216">
        <v>1301</v>
      </c>
      <c r="Y1216" t="s">
        <v>1</v>
      </c>
      <c r="Z1216" t="s">
        <v>2341</v>
      </c>
      <c r="AA1216" t="s">
        <v>151</v>
      </c>
      <c r="AB1216" s="12" t="s">
        <v>409</v>
      </c>
      <c r="AC1216" t="s">
        <v>424</v>
      </c>
      <c r="AD1216" s="5">
        <v>9.9999999999999998E-17</v>
      </c>
      <c r="AE1216" t="s">
        <v>5</v>
      </c>
      <c r="AF1216">
        <v>1</v>
      </c>
      <c r="AG1216" t="s">
        <v>4</v>
      </c>
      <c r="AH1216">
        <v>0</v>
      </c>
    </row>
    <row r="1217" spans="1:34" x14ac:dyDescent="0.25">
      <c r="A1217" t="str">
        <f t="shared" si="18"/>
        <v>feynman_II_38_14_28020</v>
      </c>
      <c r="B1217" t="s">
        <v>29</v>
      </c>
      <c r="C1217" t="s">
        <v>143</v>
      </c>
      <c r="D1217">
        <v>3600</v>
      </c>
      <c r="E1217" t="s">
        <v>144</v>
      </c>
      <c r="F1217">
        <v>1000000</v>
      </c>
      <c r="G1217" t="s">
        <v>145</v>
      </c>
      <c r="H1217">
        <v>28020</v>
      </c>
      <c r="I1217" t="s">
        <v>146</v>
      </c>
      <c r="J1217">
        <v>1E-3</v>
      </c>
      <c r="K1217" t="s">
        <v>3</v>
      </c>
      <c r="L1217">
        <v>1</v>
      </c>
      <c r="M1217" t="s">
        <v>2</v>
      </c>
      <c r="N1217">
        <v>0</v>
      </c>
      <c r="O1217" t="s">
        <v>6</v>
      </c>
      <c r="P1217">
        <v>10</v>
      </c>
      <c r="Q1217" t="s">
        <v>0</v>
      </c>
      <c r="R1217">
        <v>6.3</v>
      </c>
      <c r="S1217" t="s">
        <v>141</v>
      </c>
      <c r="T1217">
        <v>1</v>
      </c>
      <c r="U1217" t="s">
        <v>142</v>
      </c>
      <c r="V1217">
        <v>3</v>
      </c>
      <c r="W1217" t="s">
        <v>140</v>
      </c>
      <c r="X1217">
        <v>1506</v>
      </c>
      <c r="Y1217" t="s">
        <v>1</v>
      </c>
      <c r="Z1217" t="s">
        <v>157</v>
      </c>
      <c r="AA1217" t="s">
        <v>151</v>
      </c>
      <c r="AB1217" s="12" t="s">
        <v>3432</v>
      </c>
      <c r="AC1217" t="s">
        <v>424</v>
      </c>
      <c r="AD1217" s="5">
        <v>9.9999999999999998E-17</v>
      </c>
      <c r="AE1217" t="s">
        <v>5</v>
      </c>
      <c r="AF1217">
        <v>1</v>
      </c>
      <c r="AG1217" t="s">
        <v>4</v>
      </c>
      <c r="AH1217">
        <v>0</v>
      </c>
    </row>
    <row r="1218" spans="1:34" x14ac:dyDescent="0.25">
      <c r="A1218" t="str">
        <f t="shared" ref="A1218:A1281" si="19">B1218&amp;"_"&amp;H1218</f>
        <v>feynman_test_1_28020</v>
      </c>
      <c r="B1218" t="s">
        <v>136</v>
      </c>
      <c r="C1218" t="s">
        <v>143</v>
      </c>
      <c r="D1218">
        <v>3600</v>
      </c>
      <c r="E1218" t="s">
        <v>144</v>
      </c>
      <c r="F1218">
        <v>1000000</v>
      </c>
      <c r="G1218" t="s">
        <v>145</v>
      </c>
      <c r="H1218">
        <v>28020</v>
      </c>
      <c r="I1218" t="s">
        <v>146</v>
      </c>
      <c r="J1218">
        <v>1E-3</v>
      </c>
      <c r="K1218" t="s">
        <v>3</v>
      </c>
      <c r="L1218">
        <v>0.99995699999999998</v>
      </c>
      <c r="M1218" t="s">
        <v>2</v>
      </c>
      <c r="N1218">
        <v>7.77341E-2</v>
      </c>
      <c r="O1218" t="s">
        <v>6</v>
      </c>
      <c r="P1218">
        <v>48</v>
      </c>
      <c r="Q1218" t="s">
        <v>0</v>
      </c>
      <c r="R1218">
        <v>3602.5</v>
      </c>
      <c r="S1218" t="s">
        <v>141</v>
      </c>
      <c r="T1218">
        <v>3</v>
      </c>
      <c r="U1218" t="s">
        <v>142</v>
      </c>
      <c r="V1218">
        <v>136</v>
      </c>
      <c r="W1218" t="s">
        <v>140</v>
      </c>
      <c r="X1218">
        <v>522704</v>
      </c>
      <c r="Y1218" t="s">
        <v>1</v>
      </c>
      <c r="Z1218" t="s">
        <v>3343</v>
      </c>
      <c r="AA1218" t="s">
        <v>151</v>
      </c>
      <c r="AB1218" s="12" t="s">
        <v>3344</v>
      </c>
      <c r="AC1218" t="s">
        <v>424</v>
      </c>
      <c r="AD1218" s="5">
        <v>9.9999999999999998E-17</v>
      </c>
      <c r="AE1218" t="s">
        <v>5</v>
      </c>
      <c r="AF1218">
        <v>0.99995330000000004</v>
      </c>
      <c r="AG1218" t="s">
        <v>4</v>
      </c>
      <c r="AH1218">
        <v>8.0519439999999998E-2</v>
      </c>
    </row>
    <row r="1219" spans="1:34" x14ac:dyDescent="0.25">
      <c r="A1219" t="str">
        <f t="shared" si="19"/>
        <v>feynman_I_12_4_28020</v>
      </c>
      <c r="B1219" t="s">
        <v>72</v>
      </c>
      <c r="C1219" t="s">
        <v>143</v>
      </c>
      <c r="D1219">
        <v>3600</v>
      </c>
      <c r="E1219" t="s">
        <v>144</v>
      </c>
      <c r="F1219">
        <v>1000000</v>
      </c>
      <c r="G1219" t="s">
        <v>145</v>
      </c>
      <c r="H1219">
        <v>28020</v>
      </c>
      <c r="I1219" t="s">
        <v>146</v>
      </c>
      <c r="J1219">
        <v>1E-3</v>
      </c>
      <c r="K1219" t="s">
        <v>3</v>
      </c>
      <c r="L1219">
        <v>1</v>
      </c>
      <c r="M1219" t="s">
        <v>2</v>
      </c>
      <c r="N1219">
        <v>0</v>
      </c>
      <c r="O1219" t="s">
        <v>6</v>
      </c>
      <c r="P1219">
        <v>9</v>
      </c>
      <c r="Q1219" t="s">
        <v>0</v>
      </c>
      <c r="R1219">
        <v>15.3</v>
      </c>
      <c r="S1219" t="s">
        <v>141</v>
      </c>
      <c r="T1219">
        <v>1</v>
      </c>
      <c r="U1219" t="s">
        <v>142</v>
      </c>
      <c r="V1219">
        <v>4</v>
      </c>
      <c r="W1219" t="s">
        <v>140</v>
      </c>
      <c r="X1219">
        <v>3404</v>
      </c>
      <c r="Y1219" t="s">
        <v>1</v>
      </c>
      <c r="Z1219" t="s">
        <v>2359</v>
      </c>
      <c r="AA1219" t="s">
        <v>151</v>
      </c>
      <c r="AB1219" s="12" t="s">
        <v>2360</v>
      </c>
      <c r="AC1219" t="s">
        <v>424</v>
      </c>
      <c r="AD1219" s="5">
        <v>9.9999999999999998E-17</v>
      </c>
      <c r="AE1219" t="s">
        <v>5</v>
      </c>
      <c r="AF1219">
        <v>1</v>
      </c>
      <c r="AG1219" t="s">
        <v>4</v>
      </c>
      <c r="AH1219">
        <v>0</v>
      </c>
    </row>
    <row r="1220" spans="1:34" x14ac:dyDescent="0.25">
      <c r="A1220" t="str">
        <f t="shared" si="19"/>
        <v>feynman_I_27_6_28020</v>
      </c>
      <c r="B1220" t="s">
        <v>49</v>
      </c>
      <c r="C1220" t="s">
        <v>143</v>
      </c>
      <c r="D1220">
        <v>3600</v>
      </c>
      <c r="E1220" t="s">
        <v>144</v>
      </c>
      <c r="F1220">
        <v>1000000</v>
      </c>
      <c r="G1220" t="s">
        <v>145</v>
      </c>
      <c r="H1220">
        <v>28020</v>
      </c>
      <c r="I1220" t="s">
        <v>146</v>
      </c>
      <c r="J1220">
        <v>1E-3</v>
      </c>
      <c r="K1220" t="s">
        <v>3</v>
      </c>
      <c r="L1220">
        <v>1</v>
      </c>
      <c r="M1220" t="s">
        <v>2</v>
      </c>
      <c r="N1220">
        <v>0</v>
      </c>
      <c r="O1220" t="s">
        <v>6</v>
      </c>
      <c r="P1220">
        <v>11</v>
      </c>
      <c r="Q1220" t="s">
        <v>0</v>
      </c>
      <c r="R1220">
        <v>21.1</v>
      </c>
      <c r="S1220" t="s">
        <v>141</v>
      </c>
      <c r="T1220">
        <v>1</v>
      </c>
      <c r="U1220" t="s">
        <v>142</v>
      </c>
      <c r="V1220">
        <v>5</v>
      </c>
      <c r="W1220" t="s">
        <v>140</v>
      </c>
      <c r="X1220">
        <v>4505</v>
      </c>
      <c r="Y1220" t="s">
        <v>1</v>
      </c>
      <c r="Z1220" t="s">
        <v>2368</v>
      </c>
      <c r="AA1220" t="s">
        <v>151</v>
      </c>
      <c r="AB1220" s="12" t="s">
        <v>2292</v>
      </c>
      <c r="AC1220" t="s">
        <v>424</v>
      </c>
      <c r="AD1220" s="5">
        <v>9.9999999999999998E-17</v>
      </c>
      <c r="AE1220" t="s">
        <v>5</v>
      </c>
      <c r="AF1220">
        <v>1</v>
      </c>
      <c r="AG1220" t="s">
        <v>4</v>
      </c>
      <c r="AH1220">
        <v>0</v>
      </c>
    </row>
    <row r="1221" spans="1:34" x14ac:dyDescent="0.25">
      <c r="A1221" t="str">
        <f t="shared" si="19"/>
        <v>feynman_I_40_1_28020</v>
      </c>
      <c r="B1221" t="s">
        <v>133</v>
      </c>
      <c r="C1221" t="s">
        <v>143</v>
      </c>
      <c r="D1221">
        <v>3600</v>
      </c>
      <c r="E1221" t="s">
        <v>144</v>
      </c>
      <c r="F1221">
        <v>1000000</v>
      </c>
      <c r="G1221" t="s">
        <v>145</v>
      </c>
      <c r="H1221">
        <v>28020</v>
      </c>
      <c r="I1221" t="s">
        <v>146</v>
      </c>
      <c r="J1221">
        <v>1E-3</v>
      </c>
      <c r="K1221" t="s">
        <v>3</v>
      </c>
      <c r="L1221">
        <v>0.99534990000000001</v>
      </c>
      <c r="M1221" t="s">
        <v>2</v>
      </c>
      <c r="N1221">
        <v>4.4566399999999999E-2</v>
      </c>
      <c r="O1221" t="s">
        <v>6</v>
      </c>
      <c r="P1221">
        <v>37</v>
      </c>
      <c r="Q1221" t="s">
        <v>0</v>
      </c>
      <c r="R1221">
        <v>3600.8</v>
      </c>
      <c r="S1221" t="s">
        <v>141</v>
      </c>
      <c r="T1221">
        <v>7</v>
      </c>
      <c r="U1221" t="s">
        <v>142</v>
      </c>
      <c r="V1221">
        <v>159</v>
      </c>
      <c r="W1221" t="s">
        <v>140</v>
      </c>
      <c r="X1221">
        <v>533577</v>
      </c>
      <c r="Y1221" t="s">
        <v>1</v>
      </c>
      <c r="Z1221" t="s">
        <v>3345</v>
      </c>
      <c r="AA1221" t="s">
        <v>151</v>
      </c>
      <c r="AB1221" s="12" t="s">
        <v>3483</v>
      </c>
      <c r="AC1221" t="s">
        <v>424</v>
      </c>
      <c r="AD1221" s="5">
        <v>9.9999999999999998E-17</v>
      </c>
      <c r="AE1221" t="s">
        <v>5</v>
      </c>
      <c r="AF1221">
        <v>0.99492906000000003</v>
      </c>
      <c r="AG1221" t="s">
        <v>4</v>
      </c>
      <c r="AH1221">
        <v>4.6139010000000001E-2</v>
      </c>
    </row>
    <row r="1222" spans="1:34" x14ac:dyDescent="0.25">
      <c r="A1222" t="str">
        <f t="shared" si="19"/>
        <v>feynman_II_11_3_28020</v>
      </c>
      <c r="B1222" t="s">
        <v>115</v>
      </c>
      <c r="C1222" t="s">
        <v>143</v>
      </c>
      <c r="D1222">
        <v>3600</v>
      </c>
      <c r="E1222" t="s">
        <v>144</v>
      </c>
      <c r="F1222">
        <v>1000000</v>
      </c>
      <c r="G1222" t="s">
        <v>145</v>
      </c>
      <c r="H1222">
        <v>28020</v>
      </c>
      <c r="I1222" t="s">
        <v>146</v>
      </c>
      <c r="J1222">
        <v>1E-3</v>
      </c>
      <c r="K1222" t="s">
        <v>3</v>
      </c>
      <c r="L1222">
        <v>1</v>
      </c>
      <c r="M1222" t="s">
        <v>2</v>
      </c>
      <c r="N1222">
        <v>0</v>
      </c>
      <c r="O1222" t="s">
        <v>6</v>
      </c>
      <c r="P1222">
        <v>18</v>
      </c>
      <c r="Q1222" t="s">
        <v>0</v>
      </c>
      <c r="R1222">
        <v>920.8</v>
      </c>
      <c r="S1222" t="s">
        <v>141</v>
      </c>
      <c r="T1222">
        <v>8</v>
      </c>
      <c r="U1222" t="s">
        <v>142</v>
      </c>
      <c r="V1222">
        <v>76</v>
      </c>
      <c r="W1222" t="s">
        <v>140</v>
      </c>
      <c r="X1222">
        <v>154287</v>
      </c>
      <c r="Y1222" t="s">
        <v>1</v>
      </c>
      <c r="Z1222" t="s">
        <v>2400</v>
      </c>
      <c r="AA1222" t="s">
        <v>151</v>
      </c>
      <c r="AB1222" s="12" t="s">
        <v>2304</v>
      </c>
      <c r="AC1222" t="s">
        <v>424</v>
      </c>
      <c r="AD1222" s="5">
        <v>9.9999999999999998E-17</v>
      </c>
      <c r="AE1222" t="s">
        <v>5</v>
      </c>
      <c r="AF1222">
        <v>1</v>
      </c>
      <c r="AG1222" t="s">
        <v>4</v>
      </c>
      <c r="AH1222">
        <v>0</v>
      </c>
    </row>
    <row r="1223" spans="1:34" x14ac:dyDescent="0.25">
      <c r="A1223" t="str">
        <f t="shared" si="19"/>
        <v>strogatz_shearflow2_28020</v>
      </c>
      <c r="B1223" t="s">
        <v>9</v>
      </c>
      <c r="C1223" t="s">
        <v>143</v>
      </c>
      <c r="D1223">
        <v>3600</v>
      </c>
      <c r="E1223" t="s">
        <v>144</v>
      </c>
      <c r="F1223">
        <v>1000000</v>
      </c>
      <c r="G1223" t="s">
        <v>145</v>
      </c>
      <c r="H1223">
        <v>28020</v>
      </c>
      <c r="I1223" t="s">
        <v>146</v>
      </c>
      <c r="J1223">
        <v>1E-3</v>
      </c>
      <c r="K1223" t="s">
        <v>3</v>
      </c>
      <c r="L1223">
        <v>1</v>
      </c>
      <c r="M1223" t="s">
        <v>2</v>
      </c>
      <c r="N1223">
        <v>0</v>
      </c>
      <c r="O1223" t="s">
        <v>6</v>
      </c>
      <c r="P1223">
        <v>11</v>
      </c>
      <c r="Q1223" t="s">
        <v>0</v>
      </c>
      <c r="R1223">
        <v>16.7</v>
      </c>
      <c r="S1223" t="s">
        <v>141</v>
      </c>
      <c r="T1223">
        <v>3</v>
      </c>
      <c r="U1223" t="s">
        <v>142</v>
      </c>
      <c r="V1223">
        <v>15</v>
      </c>
      <c r="W1223" t="s">
        <v>140</v>
      </c>
      <c r="X1223">
        <v>11061</v>
      </c>
      <c r="Y1223" t="s">
        <v>1</v>
      </c>
      <c r="Z1223" t="s">
        <v>3066</v>
      </c>
      <c r="AA1223" t="s">
        <v>151</v>
      </c>
      <c r="AB1223" s="12" t="s">
        <v>2331</v>
      </c>
      <c r="AC1223" t="s">
        <v>424</v>
      </c>
      <c r="AD1223" s="5">
        <v>9.9999999999999998E-17</v>
      </c>
      <c r="AE1223" t="s">
        <v>5</v>
      </c>
      <c r="AF1223">
        <v>1</v>
      </c>
      <c r="AG1223" t="s">
        <v>4</v>
      </c>
      <c r="AH1223">
        <v>0</v>
      </c>
    </row>
    <row r="1224" spans="1:34" x14ac:dyDescent="0.25">
      <c r="A1224" t="str">
        <f t="shared" si="19"/>
        <v>feynman_test_13_21962</v>
      </c>
      <c r="B1224" t="s">
        <v>121</v>
      </c>
      <c r="C1224" t="s">
        <v>143</v>
      </c>
      <c r="D1224">
        <v>3600</v>
      </c>
      <c r="E1224" t="s">
        <v>144</v>
      </c>
      <c r="F1224">
        <v>1000000</v>
      </c>
      <c r="G1224" t="s">
        <v>145</v>
      </c>
      <c r="H1224">
        <v>21962</v>
      </c>
      <c r="I1224" t="s">
        <v>146</v>
      </c>
      <c r="J1224">
        <v>1E-3</v>
      </c>
      <c r="K1224" t="s">
        <v>3</v>
      </c>
      <c r="L1224">
        <v>0.95402799999999999</v>
      </c>
      <c r="M1224" t="s">
        <v>2</v>
      </c>
      <c r="N1224">
        <v>3.2954999999999998E-3</v>
      </c>
      <c r="O1224" t="s">
        <v>6</v>
      </c>
      <c r="P1224">
        <v>20</v>
      </c>
      <c r="Q1224" t="s">
        <v>0</v>
      </c>
      <c r="R1224">
        <v>3600.3</v>
      </c>
      <c r="S1224" t="s">
        <v>141</v>
      </c>
      <c r="T1224">
        <v>6</v>
      </c>
      <c r="U1224" t="s">
        <v>142</v>
      </c>
      <c r="V1224">
        <v>376</v>
      </c>
      <c r="W1224" t="s">
        <v>140</v>
      </c>
      <c r="X1224">
        <v>647397</v>
      </c>
      <c r="Y1224" t="s">
        <v>1</v>
      </c>
      <c r="Z1224" t="s">
        <v>3346</v>
      </c>
      <c r="AA1224" t="s">
        <v>151</v>
      </c>
      <c r="AB1224" s="12" t="s">
        <v>3347</v>
      </c>
      <c r="AC1224" t="s">
        <v>424</v>
      </c>
      <c r="AD1224" s="5">
        <v>9.9999999999999998E-17</v>
      </c>
      <c r="AE1224" t="s">
        <v>5</v>
      </c>
      <c r="AF1224">
        <v>0.95205865000000001</v>
      </c>
      <c r="AG1224" t="s">
        <v>4</v>
      </c>
      <c r="AH1224">
        <v>3.3425299999999998E-3</v>
      </c>
    </row>
    <row r="1225" spans="1:34" x14ac:dyDescent="0.25">
      <c r="A1225" t="str">
        <f t="shared" si="19"/>
        <v>strogatz_bacres1_28020</v>
      </c>
      <c r="B1225" t="s">
        <v>15</v>
      </c>
      <c r="C1225" t="s">
        <v>143</v>
      </c>
      <c r="D1225">
        <v>3600</v>
      </c>
      <c r="E1225" t="s">
        <v>144</v>
      </c>
      <c r="F1225">
        <v>1000000</v>
      </c>
      <c r="G1225" t="s">
        <v>145</v>
      </c>
      <c r="H1225">
        <v>28020</v>
      </c>
      <c r="I1225" t="s">
        <v>146</v>
      </c>
      <c r="J1225">
        <v>1E-3</v>
      </c>
      <c r="K1225" t="s">
        <v>3</v>
      </c>
      <c r="L1225">
        <v>1</v>
      </c>
      <c r="M1225" t="s">
        <v>2</v>
      </c>
      <c r="N1225">
        <v>0</v>
      </c>
      <c r="O1225" t="s">
        <v>6</v>
      </c>
      <c r="P1225">
        <v>17</v>
      </c>
      <c r="Q1225" t="s">
        <v>0</v>
      </c>
      <c r="R1225">
        <v>315.3</v>
      </c>
      <c r="S1225" t="s">
        <v>141</v>
      </c>
      <c r="T1225">
        <v>5</v>
      </c>
      <c r="U1225" t="s">
        <v>142</v>
      </c>
      <c r="V1225">
        <v>188</v>
      </c>
      <c r="W1225" t="s">
        <v>140</v>
      </c>
      <c r="X1225">
        <v>181730</v>
      </c>
      <c r="Y1225" t="s">
        <v>1</v>
      </c>
      <c r="Z1225" t="s">
        <v>2509</v>
      </c>
      <c r="AA1225" t="s">
        <v>151</v>
      </c>
      <c r="AB1225" s="12" t="s">
        <v>3446</v>
      </c>
      <c r="AC1225" t="s">
        <v>424</v>
      </c>
      <c r="AD1225" s="5">
        <v>9.9999999999999998E-17</v>
      </c>
      <c r="AE1225" t="s">
        <v>5</v>
      </c>
      <c r="AF1225">
        <v>1</v>
      </c>
      <c r="AG1225" t="s">
        <v>4</v>
      </c>
      <c r="AH1225">
        <v>0</v>
      </c>
    </row>
    <row r="1226" spans="1:34" x14ac:dyDescent="0.25">
      <c r="A1226" t="str">
        <f t="shared" si="19"/>
        <v>feynman_I_32_5_28020</v>
      </c>
      <c r="B1226" t="s">
        <v>97</v>
      </c>
      <c r="C1226" t="s">
        <v>143</v>
      </c>
      <c r="D1226">
        <v>3600</v>
      </c>
      <c r="E1226" t="s">
        <v>144</v>
      </c>
      <c r="F1226">
        <v>1000000</v>
      </c>
      <c r="G1226" t="s">
        <v>145</v>
      </c>
      <c r="H1226">
        <v>28020</v>
      </c>
      <c r="I1226" t="s">
        <v>146</v>
      </c>
      <c r="J1226">
        <v>1E-3</v>
      </c>
      <c r="K1226" t="s">
        <v>3</v>
      </c>
      <c r="L1226">
        <v>0.99995659999999997</v>
      </c>
      <c r="M1226" t="s">
        <v>2</v>
      </c>
      <c r="N1226">
        <v>5.1313000000000001E-3</v>
      </c>
      <c r="O1226" t="s">
        <v>6</v>
      </c>
      <c r="P1226">
        <v>33</v>
      </c>
      <c r="Q1226" t="s">
        <v>0</v>
      </c>
      <c r="R1226">
        <v>3601</v>
      </c>
      <c r="S1226" t="s">
        <v>141</v>
      </c>
      <c r="T1226">
        <v>9</v>
      </c>
      <c r="U1226" t="s">
        <v>142</v>
      </c>
      <c r="V1226">
        <v>274</v>
      </c>
      <c r="W1226" t="s">
        <v>140</v>
      </c>
      <c r="X1226">
        <v>629867</v>
      </c>
      <c r="Y1226" t="s">
        <v>1</v>
      </c>
      <c r="Z1226" t="s">
        <v>3348</v>
      </c>
      <c r="AA1226" t="s">
        <v>151</v>
      </c>
      <c r="AB1226" s="12" t="s">
        <v>3349</v>
      </c>
      <c r="AC1226" t="s">
        <v>424</v>
      </c>
      <c r="AD1226" s="5">
        <v>9.9999999999999998E-17</v>
      </c>
      <c r="AE1226" t="s">
        <v>5</v>
      </c>
      <c r="AF1226">
        <v>0.99995330000000004</v>
      </c>
      <c r="AG1226" t="s">
        <v>4</v>
      </c>
      <c r="AH1226">
        <v>5.1453799999999997E-3</v>
      </c>
    </row>
    <row r="1227" spans="1:34" x14ac:dyDescent="0.25">
      <c r="A1227" t="str">
        <f t="shared" si="19"/>
        <v>feynman_II_8_7_28020</v>
      </c>
      <c r="B1227" t="s">
        <v>69</v>
      </c>
      <c r="C1227" t="s">
        <v>143</v>
      </c>
      <c r="D1227">
        <v>3600</v>
      </c>
      <c r="E1227" t="s">
        <v>144</v>
      </c>
      <c r="F1227">
        <v>1000000</v>
      </c>
      <c r="G1227" t="s">
        <v>145</v>
      </c>
      <c r="H1227">
        <v>28020</v>
      </c>
      <c r="I1227" t="s">
        <v>146</v>
      </c>
      <c r="J1227">
        <v>1E-3</v>
      </c>
      <c r="K1227" t="s">
        <v>3</v>
      </c>
      <c r="L1227">
        <v>1</v>
      </c>
      <c r="M1227" t="s">
        <v>2</v>
      </c>
      <c r="N1227">
        <v>0</v>
      </c>
      <c r="O1227" t="s">
        <v>6</v>
      </c>
      <c r="P1227">
        <v>11</v>
      </c>
      <c r="Q1227" t="s">
        <v>0</v>
      </c>
      <c r="R1227">
        <v>212.6</v>
      </c>
      <c r="S1227" t="s">
        <v>141</v>
      </c>
      <c r="T1227">
        <v>3</v>
      </c>
      <c r="U1227" t="s">
        <v>142</v>
      </c>
      <c r="V1227">
        <v>48</v>
      </c>
      <c r="W1227" t="s">
        <v>140</v>
      </c>
      <c r="X1227">
        <v>45509</v>
      </c>
      <c r="Y1227" t="s">
        <v>1</v>
      </c>
      <c r="Z1227" t="s">
        <v>2396</v>
      </c>
      <c r="AA1227" t="s">
        <v>151</v>
      </c>
      <c r="AB1227" s="12" t="s">
        <v>2397</v>
      </c>
      <c r="AC1227" t="s">
        <v>424</v>
      </c>
      <c r="AD1227" s="5">
        <v>9.9999999999999998E-17</v>
      </c>
      <c r="AE1227" t="s">
        <v>5</v>
      </c>
      <c r="AF1227">
        <v>1</v>
      </c>
      <c r="AG1227" t="s">
        <v>4</v>
      </c>
      <c r="AH1227">
        <v>1E-8</v>
      </c>
    </row>
    <row r="1228" spans="1:34" x14ac:dyDescent="0.25">
      <c r="A1228" t="str">
        <f t="shared" si="19"/>
        <v>strogatz_bacres2_28020</v>
      </c>
      <c r="B1228" t="s">
        <v>11</v>
      </c>
      <c r="C1228" t="s">
        <v>143</v>
      </c>
      <c r="D1228">
        <v>3600</v>
      </c>
      <c r="E1228" t="s">
        <v>144</v>
      </c>
      <c r="F1228">
        <v>1000000</v>
      </c>
      <c r="G1228" t="s">
        <v>145</v>
      </c>
      <c r="H1228">
        <v>28020</v>
      </c>
      <c r="I1228" t="s">
        <v>146</v>
      </c>
      <c r="J1228">
        <v>1E-3</v>
      </c>
      <c r="K1228" t="s">
        <v>3</v>
      </c>
      <c r="L1228">
        <v>1</v>
      </c>
      <c r="M1228" t="s">
        <v>2</v>
      </c>
      <c r="N1228">
        <v>0</v>
      </c>
      <c r="O1228" t="s">
        <v>6</v>
      </c>
      <c r="P1228">
        <v>14</v>
      </c>
      <c r="Q1228" t="s">
        <v>0</v>
      </c>
      <c r="R1228">
        <v>266.60000000000002</v>
      </c>
      <c r="S1228" t="s">
        <v>141</v>
      </c>
      <c r="T1228">
        <v>3</v>
      </c>
      <c r="U1228" t="s">
        <v>142</v>
      </c>
      <c r="V1228">
        <v>237</v>
      </c>
      <c r="W1228" t="s">
        <v>140</v>
      </c>
      <c r="X1228">
        <v>178911</v>
      </c>
      <c r="Y1228" t="s">
        <v>1</v>
      </c>
      <c r="Z1228" t="s">
        <v>3350</v>
      </c>
      <c r="AA1228" t="s">
        <v>151</v>
      </c>
      <c r="AB1228" s="12" t="s">
        <v>3484</v>
      </c>
      <c r="AC1228" t="s">
        <v>424</v>
      </c>
      <c r="AD1228" s="5">
        <v>9.9999999999999998E-17</v>
      </c>
      <c r="AE1228" t="s">
        <v>5</v>
      </c>
      <c r="AF1228">
        <v>1</v>
      </c>
      <c r="AG1228" t="s">
        <v>4</v>
      </c>
      <c r="AH1228">
        <v>0</v>
      </c>
    </row>
    <row r="1229" spans="1:34" x14ac:dyDescent="0.25">
      <c r="A1229" t="str">
        <f t="shared" si="19"/>
        <v>feynman_I_9_18_14423</v>
      </c>
      <c r="B1229" t="s">
        <v>139</v>
      </c>
      <c r="C1229" t="s">
        <v>143</v>
      </c>
      <c r="D1229">
        <v>3600</v>
      </c>
      <c r="E1229" t="s">
        <v>144</v>
      </c>
      <c r="F1229">
        <v>1000000</v>
      </c>
      <c r="G1229" t="s">
        <v>145</v>
      </c>
      <c r="H1229">
        <v>14423</v>
      </c>
      <c r="I1229" t="s">
        <v>146</v>
      </c>
      <c r="J1229">
        <v>1E-3</v>
      </c>
      <c r="K1229" t="s">
        <v>3</v>
      </c>
      <c r="L1229">
        <v>0.98441959999999995</v>
      </c>
      <c r="M1229" t="s">
        <v>2</v>
      </c>
      <c r="N1229">
        <v>1.5432299999999999E-2</v>
      </c>
      <c r="O1229" t="s">
        <v>6</v>
      </c>
      <c r="P1229">
        <v>28</v>
      </c>
      <c r="Q1229" t="s">
        <v>0</v>
      </c>
      <c r="R1229">
        <v>3601.4</v>
      </c>
      <c r="S1229" t="s">
        <v>141</v>
      </c>
      <c r="T1229">
        <v>6</v>
      </c>
      <c r="U1229" t="s">
        <v>142</v>
      </c>
      <c r="V1229">
        <v>126</v>
      </c>
      <c r="W1229" t="s">
        <v>140</v>
      </c>
      <c r="X1229">
        <v>535568</v>
      </c>
      <c r="Y1229" t="s">
        <v>1</v>
      </c>
      <c r="Z1229" t="s">
        <v>3351</v>
      </c>
      <c r="AA1229" t="s">
        <v>151</v>
      </c>
      <c r="AB1229" s="12" t="s">
        <v>3352</v>
      </c>
      <c r="AC1229" t="s">
        <v>424</v>
      </c>
      <c r="AD1229" s="5">
        <v>9.9999999999999998E-17</v>
      </c>
      <c r="AE1229" t="s">
        <v>5</v>
      </c>
      <c r="AF1229">
        <v>0.98434215999999997</v>
      </c>
      <c r="AG1229" t="s">
        <v>4</v>
      </c>
      <c r="AH1229">
        <v>1.5123060000000001E-2</v>
      </c>
    </row>
    <row r="1230" spans="1:34" x14ac:dyDescent="0.25">
      <c r="A1230" t="str">
        <f t="shared" si="19"/>
        <v>feynman_test_6_28020</v>
      </c>
      <c r="B1230" t="s">
        <v>135</v>
      </c>
      <c r="C1230" t="s">
        <v>143</v>
      </c>
      <c r="D1230">
        <v>3600</v>
      </c>
      <c r="E1230" t="s">
        <v>144</v>
      </c>
      <c r="F1230">
        <v>1000000</v>
      </c>
      <c r="G1230" t="s">
        <v>145</v>
      </c>
      <c r="H1230">
        <v>28020</v>
      </c>
      <c r="I1230" t="s">
        <v>146</v>
      </c>
      <c r="J1230">
        <v>1E-3</v>
      </c>
      <c r="K1230" t="s">
        <v>3</v>
      </c>
      <c r="L1230">
        <v>0.99415719999999996</v>
      </c>
      <c r="M1230" t="s">
        <v>2</v>
      </c>
      <c r="N1230">
        <v>3.4876400000000002E-2</v>
      </c>
      <c r="O1230" t="s">
        <v>6</v>
      </c>
      <c r="P1230">
        <v>41</v>
      </c>
      <c r="Q1230" t="s">
        <v>0</v>
      </c>
      <c r="R1230">
        <v>3602.2</v>
      </c>
      <c r="S1230" t="s">
        <v>141</v>
      </c>
      <c r="T1230">
        <v>6</v>
      </c>
      <c r="U1230" t="s">
        <v>142</v>
      </c>
      <c r="V1230">
        <v>154</v>
      </c>
      <c r="W1230" t="s">
        <v>140</v>
      </c>
      <c r="X1230">
        <v>554825</v>
      </c>
      <c r="Y1230" t="s">
        <v>1</v>
      </c>
      <c r="Z1230" t="s">
        <v>3353</v>
      </c>
      <c r="AA1230" t="s">
        <v>151</v>
      </c>
      <c r="AB1230" s="12" t="s">
        <v>3354</v>
      </c>
      <c r="AC1230" t="s">
        <v>424</v>
      </c>
      <c r="AD1230" s="5">
        <v>9.9999999999999998E-17</v>
      </c>
      <c r="AE1230" t="s">
        <v>5</v>
      </c>
      <c r="AF1230">
        <v>0.99106996999999997</v>
      </c>
      <c r="AG1230" t="s">
        <v>4</v>
      </c>
      <c r="AH1230">
        <v>4.3086920000000001E-2</v>
      </c>
    </row>
    <row r="1231" spans="1:34" x14ac:dyDescent="0.25">
      <c r="A1231" t="str">
        <f t="shared" si="19"/>
        <v>feynman_III_4_33_28020</v>
      </c>
      <c r="B1231" t="s">
        <v>85</v>
      </c>
      <c r="C1231" t="s">
        <v>143</v>
      </c>
      <c r="D1231">
        <v>3600</v>
      </c>
      <c r="E1231" t="s">
        <v>144</v>
      </c>
      <c r="F1231">
        <v>1000000</v>
      </c>
      <c r="G1231" t="s">
        <v>145</v>
      </c>
      <c r="H1231">
        <v>28020</v>
      </c>
      <c r="I1231" t="s">
        <v>146</v>
      </c>
      <c r="J1231">
        <v>1E-3</v>
      </c>
      <c r="K1231" t="s">
        <v>3</v>
      </c>
      <c r="L1231">
        <v>0.99995710000000004</v>
      </c>
      <c r="M1231" t="s">
        <v>2</v>
      </c>
      <c r="N1231">
        <v>3.33117E-2</v>
      </c>
      <c r="O1231" t="s">
        <v>6</v>
      </c>
      <c r="P1231">
        <v>9</v>
      </c>
      <c r="Q1231" t="s">
        <v>0</v>
      </c>
      <c r="R1231">
        <v>3600.8</v>
      </c>
      <c r="S1231" t="s">
        <v>141</v>
      </c>
      <c r="T1231">
        <v>10</v>
      </c>
      <c r="U1231" t="s">
        <v>142</v>
      </c>
      <c r="V1231">
        <v>968</v>
      </c>
      <c r="W1231" t="s">
        <v>140</v>
      </c>
      <c r="X1231">
        <v>764578</v>
      </c>
      <c r="Y1231" t="s">
        <v>1</v>
      </c>
      <c r="Z1231" t="s">
        <v>3355</v>
      </c>
      <c r="AA1231" t="s">
        <v>151</v>
      </c>
      <c r="AB1231" s="12" t="s">
        <v>3485</v>
      </c>
      <c r="AC1231" t="s">
        <v>424</v>
      </c>
      <c r="AD1231" s="5">
        <v>9.9999999999999998E-17</v>
      </c>
      <c r="AE1231" t="s">
        <v>5</v>
      </c>
      <c r="AF1231">
        <v>0.99995847000000004</v>
      </c>
      <c r="AG1231" t="s">
        <v>4</v>
      </c>
      <c r="AH1231">
        <v>3.2796779999999998E-2</v>
      </c>
    </row>
    <row r="1232" spans="1:34" x14ac:dyDescent="0.25">
      <c r="A1232" t="str">
        <f t="shared" si="19"/>
        <v>feynman_III_10_19_28020</v>
      </c>
      <c r="B1232" t="s">
        <v>92</v>
      </c>
      <c r="C1232" t="s">
        <v>143</v>
      </c>
      <c r="D1232">
        <v>3600</v>
      </c>
      <c r="E1232" t="s">
        <v>144</v>
      </c>
      <c r="F1232">
        <v>1000000</v>
      </c>
      <c r="G1232" t="s">
        <v>145</v>
      </c>
      <c r="H1232">
        <v>28020</v>
      </c>
      <c r="I1232" t="s">
        <v>146</v>
      </c>
      <c r="J1232">
        <v>1E-3</v>
      </c>
      <c r="K1232" t="s">
        <v>3</v>
      </c>
      <c r="L1232">
        <v>0.99999289999999996</v>
      </c>
      <c r="M1232" t="s">
        <v>2</v>
      </c>
      <c r="N1232">
        <v>1.9442299999999999E-2</v>
      </c>
      <c r="O1232" t="s">
        <v>6</v>
      </c>
      <c r="P1232">
        <v>33</v>
      </c>
      <c r="Q1232" t="s">
        <v>0</v>
      </c>
      <c r="R1232">
        <v>3600.3</v>
      </c>
      <c r="S1232" t="s">
        <v>141</v>
      </c>
      <c r="T1232">
        <v>5</v>
      </c>
      <c r="U1232" t="s">
        <v>142</v>
      </c>
      <c r="V1232">
        <v>166</v>
      </c>
      <c r="W1232" t="s">
        <v>140</v>
      </c>
      <c r="X1232">
        <v>484760</v>
      </c>
      <c r="Y1232" t="s">
        <v>1</v>
      </c>
      <c r="Z1232" t="s">
        <v>3356</v>
      </c>
      <c r="AA1232" t="s">
        <v>151</v>
      </c>
      <c r="AB1232" s="12" t="s">
        <v>3357</v>
      </c>
      <c r="AC1232" t="s">
        <v>424</v>
      </c>
      <c r="AD1232" s="5">
        <v>9.9999999999999998E-17</v>
      </c>
      <c r="AE1232" t="s">
        <v>5</v>
      </c>
      <c r="AF1232">
        <v>0.99999269999999996</v>
      </c>
      <c r="AG1232" t="s">
        <v>4</v>
      </c>
      <c r="AH1232">
        <v>1.9527220000000001E-2</v>
      </c>
    </row>
    <row r="1233" spans="1:34" x14ac:dyDescent="0.25">
      <c r="A1233" t="str">
        <f t="shared" si="19"/>
        <v>feynman_test_20_21962</v>
      </c>
      <c r="B1233" t="s">
        <v>137</v>
      </c>
      <c r="C1233" t="s">
        <v>143</v>
      </c>
      <c r="D1233">
        <v>3600</v>
      </c>
      <c r="E1233" t="s">
        <v>144</v>
      </c>
      <c r="F1233">
        <v>1000000</v>
      </c>
      <c r="G1233" t="s">
        <v>145</v>
      </c>
      <c r="H1233">
        <v>21962</v>
      </c>
      <c r="I1233" t="s">
        <v>146</v>
      </c>
      <c r="J1233">
        <v>1E-3</v>
      </c>
      <c r="K1233" t="s">
        <v>3</v>
      </c>
      <c r="L1233">
        <v>0.84471669999999999</v>
      </c>
      <c r="M1233" t="s">
        <v>2</v>
      </c>
      <c r="N1233">
        <v>5.1605952999999998</v>
      </c>
      <c r="O1233" t="s">
        <v>6</v>
      </c>
      <c r="P1233">
        <v>58</v>
      </c>
      <c r="Q1233" t="s">
        <v>0</v>
      </c>
      <c r="R1233">
        <v>3601.3</v>
      </c>
      <c r="S1233" t="s">
        <v>141</v>
      </c>
      <c r="T1233">
        <v>6</v>
      </c>
      <c r="U1233" t="s">
        <v>142</v>
      </c>
      <c r="V1233">
        <v>67</v>
      </c>
      <c r="W1233" t="s">
        <v>140</v>
      </c>
      <c r="X1233">
        <v>412015</v>
      </c>
      <c r="Y1233" t="s">
        <v>1</v>
      </c>
      <c r="Z1233" t="s">
        <v>3358</v>
      </c>
      <c r="AA1233" t="s">
        <v>151</v>
      </c>
      <c r="AB1233" s="12" t="s">
        <v>3359</v>
      </c>
      <c r="AC1233" t="s">
        <v>424</v>
      </c>
      <c r="AD1233" s="5">
        <v>9.9999999999999998E-17</v>
      </c>
      <c r="AE1233" t="s">
        <v>5</v>
      </c>
      <c r="AF1233">
        <v>0.91709255999999995</v>
      </c>
      <c r="AG1233" t="s">
        <v>4</v>
      </c>
      <c r="AH1233">
        <v>5.6569628600000001</v>
      </c>
    </row>
    <row r="1234" spans="1:34" x14ac:dyDescent="0.25">
      <c r="A1234" t="str">
        <f t="shared" si="19"/>
        <v>feynman_I_15_10_28020</v>
      </c>
      <c r="B1234" t="s">
        <v>44</v>
      </c>
      <c r="C1234" t="s">
        <v>143</v>
      </c>
      <c r="D1234">
        <v>3600</v>
      </c>
      <c r="E1234" t="s">
        <v>144</v>
      </c>
      <c r="F1234">
        <v>1000000</v>
      </c>
      <c r="G1234" t="s">
        <v>145</v>
      </c>
      <c r="H1234">
        <v>28020</v>
      </c>
      <c r="I1234" t="s">
        <v>146</v>
      </c>
      <c r="J1234">
        <v>1E-3</v>
      </c>
      <c r="K1234" t="s">
        <v>3</v>
      </c>
      <c r="L1234">
        <v>0.99999159999999998</v>
      </c>
      <c r="M1234" t="s">
        <v>2</v>
      </c>
      <c r="N1234">
        <v>6.1062E-3</v>
      </c>
      <c r="O1234" t="s">
        <v>6</v>
      </c>
      <c r="P1234">
        <v>19</v>
      </c>
      <c r="Q1234" t="s">
        <v>0</v>
      </c>
      <c r="R1234">
        <v>3601.6</v>
      </c>
      <c r="S1234" t="s">
        <v>141</v>
      </c>
      <c r="T1234">
        <v>9</v>
      </c>
      <c r="U1234" t="s">
        <v>142</v>
      </c>
      <c r="V1234">
        <v>421</v>
      </c>
      <c r="W1234" t="s">
        <v>140</v>
      </c>
      <c r="X1234">
        <v>630859</v>
      </c>
      <c r="Y1234" t="s">
        <v>1</v>
      </c>
      <c r="Z1234" t="s">
        <v>3360</v>
      </c>
      <c r="AA1234" t="s">
        <v>151</v>
      </c>
      <c r="AB1234" s="12" t="s">
        <v>3361</v>
      </c>
      <c r="AC1234" t="s">
        <v>424</v>
      </c>
      <c r="AD1234" s="5">
        <v>9.9999999999999998E-17</v>
      </c>
      <c r="AE1234" t="s">
        <v>5</v>
      </c>
      <c r="AF1234">
        <v>0.99999139000000004</v>
      </c>
      <c r="AG1234" t="s">
        <v>4</v>
      </c>
      <c r="AH1234">
        <v>6.1847500000000001E-3</v>
      </c>
    </row>
    <row r="1235" spans="1:34" x14ac:dyDescent="0.25">
      <c r="A1235" t="str">
        <f t="shared" si="19"/>
        <v>feynman_I_18_4_28020</v>
      </c>
      <c r="B1235" t="s">
        <v>74</v>
      </c>
      <c r="C1235" t="s">
        <v>143</v>
      </c>
      <c r="D1235">
        <v>3600</v>
      </c>
      <c r="E1235" t="s">
        <v>144</v>
      </c>
      <c r="F1235">
        <v>1000000</v>
      </c>
      <c r="G1235" t="s">
        <v>145</v>
      </c>
      <c r="H1235">
        <v>28020</v>
      </c>
      <c r="I1235" t="s">
        <v>146</v>
      </c>
      <c r="J1235">
        <v>1E-3</v>
      </c>
      <c r="K1235" t="s">
        <v>3</v>
      </c>
      <c r="L1235">
        <v>0.99952430000000003</v>
      </c>
      <c r="M1235" t="s">
        <v>2</v>
      </c>
      <c r="N1235">
        <v>1.85255E-2</v>
      </c>
      <c r="O1235" t="s">
        <v>6</v>
      </c>
      <c r="P1235">
        <v>27</v>
      </c>
      <c r="Q1235" t="s">
        <v>0</v>
      </c>
      <c r="R1235">
        <v>3600.8</v>
      </c>
      <c r="S1235" t="s">
        <v>141</v>
      </c>
      <c r="T1235">
        <v>14</v>
      </c>
      <c r="U1235" t="s">
        <v>142</v>
      </c>
      <c r="V1235">
        <v>384</v>
      </c>
      <c r="W1235" t="s">
        <v>140</v>
      </c>
      <c r="X1235">
        <v>601411</v>
      </c>
      <c r="Y1235" t="s">
        <v>1</v>
      </c>
      <c r="Z1235" t="s">
        <v>3362</v>
      </c>
      <c r="AA1235" t="s">
        <v>151</v>
      </c>
      <c r="AB1235" s="12" t="s">
        <v>3363</v>
      </c>
      <c r="AC1235" t="s">
        <v>424</v>
      </c>
      <c r="AD1235" s="5">
        <v>9.9999999999999998E-17</v>
      </c>
      <c r="AE1235" t="s">
        <v>5</v>
      </c>
      <c r="AF1235">
        <v>0.99953497000000002</v>
      </c>
      <c r="AG1235" t="s">
        <v>4</v>
      </c>
      <c r="AH1235">
        <v>1.835699E-2</v>
      </c>
    </row>
    <row r="1236" spans="1:34" x14ac:dyDescent="0.25">
      <c r="A1236" t="str">
        <f t="shared" si="19"/>
        <v>feynman_test_16_14423</v>
      </c>
      <c r="B1236" t="s">
        <v>129</v>
      </c>
      <c r="C1236" t="s">
        <v>143</v>
      </c>
      <c r="D1236">
        <v>3600</v>
      </c>
      <c r="E1236" t="s">
        <v>144</v>
      </c>
      <c r="F1236">
        <v>1000000</v>
      </c>
      <c r="G1236" t="s">
        <v>145</v>
      </c>
      <c r="H1236">
        <v>14423</v>
      </c>
      <c r="I1236" t="s">
        <v>146</v>
      </c>
      <c r="J1236">
        <v>1E-3</v>
      </c>
      <c r="K1236" t="s">
        <v>3</v>
      </c>
      <c r="L1236">
        <v>0.99875650000000005</v>
      </c>
      <c r="M1236" t="s">
        <v>2</v>
      </c>
      <c r="N1236">
        <v>1.0066539000000001</v>
      </c>
      <c r="O1236" t="s">
        <v>6</v>
      </c>
      <c r="P1236">
        <v>61</v>
      </c>
      <c r="Q1236" t="s">
        <v>0</v>
      </c>
      <c r="R1236">
        <v>3603.1</v>
      </c>
      <c r="S1236" t="s">
        <v>141</v>
      </c>
      <c r="T1236">
        <v>5</v>
      </c>
      <c r="U1236" t="s">
        <v>142</v>
      </c>
      <c r="V1236">
        <v>80</v>
      </c>
      <c r="W1236" t="s">
        <v>140</v>
      </c>
      <c r="X1236">
        <v>402275</v>
      </c>
      <c r="Y1236" t="s">
        <v>1</v>
      </c>
      <c r="Z1236" t="s">
        <v>3364</v>
      </c>
      <c r="AA1236" t="s">
        <v>151</v>
      </c>
      <c r="AB1236" s="12" t="s">
        <v>3365</v>
      </c>
      <c r="AC1236" t="s">
        <v>424</v>
      </c>
      <c r="AD1236" s="5">
        <v>9.9999999999999998E-17</v>
      </c>
      <c r="AE1236" t="s">
        <v>5</v>
      </c>
      <c r="AF1236">
        <v>0.99878451999999995</v>
      </c>
      <c r="AG1236" t="s">
        <v>4</v>
      </c>
      <c r="AH1236">
        <v>0.99597946000000004</v>
      </c>
    </row>
    <row r="1237" spans="1:34" x14ac:dyDescent="0.25">
      <c r="A1237" t="str">
        <f t="shared" si="19"/>
        <v>feynman_II_13_23_28020</v>
      </c>
      <c r="B1237" t="s">
        <v>47</v>
      </c>
      <c r="C1237" t="s">
        <v>143</v>
      </c>
      <c r="D1237">
        <v>3600</v>
      </c>
      <c r="E1237" t="s">
        <v>144</v>
      </c>
      <c r="F1237">
        <v>1000000</v>
      </c>
      <c r="G1237" t="s">
        <v>145</v>
      </c>
      <c r="H1237">
        <v>28020</v>
      </c>
      <c r="I1237" t="s">
        <v>146</v>
      </c>
      <c r="J1237">
        <v>1E-3</v>
      </c>
      <c r="K1237" t="s">
        <v>3</v>
      </c>
      <c r="L1237">
        <v>0.99998889999999996</v>
      </c>
      <c r="M1237" t="s">
        <v>2</v>
      </c>
      <c r="N1237">
        <v>4.0442999999999998E-3</v>
      </c>
      <c r="O1237" t="s">
        <v>6</v>
      </c>
      <c r="P1237">
        <v>15</v>
      </c>
      <c r="Q1237" t="s">
        <v>0</v>
      </c>
      <c r="R1237">
        <v>3600.4</v>
      </c>
      <c r="S1237" t="s">
        <v>141</v>
      </c>
      <c r="T1237">
        <v>9</v>
      </c>
      <c r="U1237" t="s">
        <v>142</v>
      </c>
      <c r="V1237">
        <v>769</v>
      </c>
      <c r="W1237" t="s">
        <v>140</v>
      </c>
      <c r="X1237">
        <v>721160</v>
      </c>
      <c r="Y1237" t="s">
        <v>1</v>
      </c>
      <c r="Z1237" t="s">
        <v>3366</v>
      </c>
      <c r="AA1237" t="s">
        <v>151</v>
      </c>
      <c r="AB1237" s="12" t="s">
        <v>3367</v>
      </c>
      <c r="AC1237" t="s">
        <v>424</v>
      </c>
      <c r="AD1237" s="5">
        <v>9.9999999999999998E-17</v>
      </c>
      <c r="AE1237" t="s">
        <v>5</v>
      </c>
      <c r="AF1237">
        <v>0.99998858999999996</v>
      </c>
      <c r="AG1237" t="s">
        <v>4</v>
      </c>
      <c r="AH1237">
        <v>4.1207700000000002E-3</v>
      </c>
    </row>
    <row r="1238" spans="1:34" x14ac:dyDescent="0.25">
      <c r="A1238" t="str">
        <f t="shared" si="19"/>
        <v>feynman_I_15_3t_28020</v>
      </c>
      <c r="B1238" t="s">
        <v>81</v>
      </c>
      <c r="C1238" t="s">
        <v>143</v>
      </c>
      <c r="D1238">
        <v>3600</v>
      </c>
      <c r="E1238" t="s">
        <v>144</v>
      </c>
      <c r="F1238">
        <v>1000000</v>
      </c>
      <c r="G1238" t="s">
        <v>145</v>
      </c>
      <c r="H1238">
        <v>28020</v>
      </c>
      <c r="I1238" t="s">
        <v>146</v>
      </c>
      <c r="J1238">
        <v>1E-3</v>
      </c>
      <c r="K1238" t="s">
        <v>3</v>
      </c>
      <c r="L1238">
        <v>0.99994360000000004</v>
      </c>
      <c r="M1238" t="s">
        <v>2</v>
      </c>
      <c r="N1238">
        <v>9.0840000000000001E-3</v>
      </c>
      <c r="O1238" t="s">
        <v>6</v>
      </c>
      <c r="P1238">
        <v>24</v>
      </c>
      <c r="Q1238" t="s">
        <v>0</v>
      </c>
      <c r="R1238">
        <v>3600.7</v>
      </c>
      <c r="S1238" t="s">
        <v>141</v>
      </c>
      <c r="T1238">
        <v>7</v>
      </c>
      <c r="U1238" t="s">
        <v>142</v>
      </c>
      <c r="V1238">
        <v>418</v>
      </c>
      <c r="W1238" t="s">
        <v>140</v>
      </c>
      <c r="X1238">
        <v>633012</v>
      </c>
      <c r="Y1238" t="s">
        <v>1</v>
      </c>
      <c r="Z1238" t="s">
        <v>3368</v>
      </c>
      <c r="AA1238" t="s">
        <v>151</v>
      </c>
      <c r="AB1238" s="12" t="s">
        <v>3369</v>
      </c>
      <c r="AC1238" t="s">
        <v>424</v>
      </c>
      <c r="AD1238" s="5">
        <v>9.9999999999999998E-17</v>
      </c>
      <c r="AE1238" t="s">
        <v>5</v>
      </c>
      <c r="AF1238">
        <v>0.99994397999999995</v>
      </c>
      <c r="AG1238" t="s">
        <v>4</v>
      </c>
      <c r="AH1238">
        <v>9.0432099999999994E-3</v>
      </c>
    </row>
    <row r="1239" spans="1:34" x14ac:dyDescent="0.25">
      <c r="A1239" t="str">
        <f t="shared" si="19"/>
        <v>feynman_test_2_21962</v>
      </c>
      <c r="B1239" t="s">
        <v>132</v>
      </c>
      <c r="C1239" t="s">
        <v>143</v>
      </c>
      <c r="D1239">
        <v>3600</v>
      </c>
      <c r="E1239" t="s">
        <v>144</v>
      </c>
      <c r="F1239">
        <v>1000000</v>
      </c>
      <c r="G1239" t="s">
        <v>145</v>
      </c>
      <c r="H1239">
        <v>21962</v>
      </c>
      <c r="I1239" t="s">
        <v>146</v>
      </c>
      <c r="J1239">
        <v>1E-3</v>
      </c>
      <c r="K1239" t="s">
        <v>3</v>
      </c>
      <c r="L1239">
        <v>0.2589825</v>
      </c>
      <c r="M1239" t="s">
        <v>2</v>
      </c>
      <c r="N1239">
        <v>1.7488182999999999</v>
      </c>
      <c r="O1239" t="s">
        <v>6</v>
      </c>
      <c r="P1239">
        <v>109</v>
      </c>
      <c r="Q1239" t="s">
        <v>0</v>
      </c>
      <c r="R1239">
        <v>3603</v>
      </c>
      <c r="S1239" t="s">
        <v>141</v>
      </c>
      <c r="T1239">
        <v>10</v>
      </c>
      <c r="U1239" t="s">
        <v>142</v>
      </c>
      <c r="V1239">
        <v>155</v>
      </c>
      <c r="W1239" t="s">
        <v>140</v>
      </c>
      <c r="X1239">
        <v>517034</v>
      </c>
      <c r="Y1239" t="s">
        <v>1</v>
      </c>
      <c r="Z1239" t="s">
        <v>3370</v>
      </c>
      <c r="AA1239" t="s">
        <v>151</v>
      </c>
      <c r="AB1239" s="12" t="s">
        <v>3371</v>
      </c>
      <c r="AC1239" t="s">
        <v>424</v>
      </c>
      <c r="AD1239" s="5">
        <v>9.9999999999999998E-17</v>
      </c>
      <c r="AE1239" t="s">
        <v>5</v>
      </c>
      <c r="AF1239">
        <v>-2.6971767799999999</v>
      </c>
      <c r="AG1239" t="s">
        <v>4</v>
      </c>
      <c r="AH1239">
        <v>3.83340521</v>
      </c>
    </row>
    <row r="1240" spans="1:34" x14ac:dyDescent="0.25">
      <c r="A1240" t="str">
        <f t="shared" si="19"/>
        <v>feynman_I_8_14_28020</v>
      </c>
      <c r="B1240" t="s">
        <v>78</v>
      </c>
      <c r="C1240" t="s">
        <v>143</v>
      </c>
      <c r="D1240">
        <v>3600</v>
      </c>
      <c r="E1240" t="s">
        <v>144</v>
      </c>
      <c r="F1240">
        <v>1000000</v>
      </c>
      <c r="G1240" t="s">
        <v>145</v>
      </c>
      <c r="H1240">
        <v>28020</v>
      </c>
      <c r="I1240" t="s">
        <v>146</v>
      </c>
      <c r="J1240">
        <v>1E-3</v>
      </c>
      <c r="K1240" t="s">
        <v>3</v>
      </c>
      <c r="L1240">
        <v>0.96675619999999995</v>
      </c>
      <c r="M1240" t="s">
        <v>2</v>
      </c>
      <c r="N1240">
        <v>0.18137819999999999</v>
      </c>
      <c r="O1240" t="s">
        <v>6</v>
      </c>
      <c r="P1240">
        <v>32</v>
      </c>
      <c r="Q1240" t="s">
        <v>0</v>
      </c>
      <c r="R1240">
        <v>3602.1</v>
      </c>
      <c r="S1240" t="s">
        <v>141</v>
      </c>
      <c r="T1240">
        <v>9</v>
      </c>
      <c r="U1240" t="s">
        <v>142</v>
      </c>
      <c r="V1240">
        <v>192</v>
      </c>
      <c r="W1240" t="s">
        <v>140</v>
      </c>
      <c r="X1240">
        <v>530073</v>
      </c>
      <c r="Y1240" t="s">
        <v>1</v>
      </c>
      <c r="Z1240" t="s">
        <v>3372</v>
      </c>
      <c r="AA1240" t="s">
        <v>151</v>
      </c>
      <c r="AB1240" s="12" t="s">
        <v>3373</v>
      </c>
      <c r="AC1240" t="s">
        <v>424</v>
      </c>
      <c r="AD1240" s="5">
        <v>9.9999999999999998E-17</v>
      </c>
      <c r="AE1240" t="s">
        <v>5</v>
      </c>
      <c r="AF1240">
        <v>0.96692460999999996</v>
      </c>
      <c r="AG1240" t="s">
        <v>4</v>
      </c>
      <c r="AH1240">
        <v>0.18083003</v>
      </c>
    </row>
    <row r="1241" spans="1:34" x14ac:dyDescent="0.25">
      <c r="A1241" t="str">
        <f t="shared" si="19"/>
        <v>feynman_III_14_14_28020</v>
      </c>
      <c r="B1241" t="s">
        <v>108</v>
      </c>
      <c r="C1241" t="s">
        <v>143</v>
      </c>
      <c r="D1241">
        <v>3600</v>
      </c>
      <c r="E1241" t="s">
        <v>144</v>
      </c>
      <c r="F1241">
        <v>1000000</v>
      </c>
      <c r="G1241" t="s">
        <v>145</v>
      </c>
      <c r="H1241">
        <v>28020</v>
      </c>
      <c r="I1241" t="s">
        <v>146</v>
      </c>
      <c r="J1241">
        <v>1E-3</v>
      </c>
      <c r="K1241" t="s">
        <v>3</v>
      </c>
      <c r="L1241">
        <v>0.99964759999999997</v>
      </c>
      <c r="M1241" t="s">
        <v>2</v>
      </c>
      <c r="N1241">
        <v>0.1305587</v>
      </c>
      <c r="O1241" t="s">
        <v>6</v>
      </c>
      <c r="P1241">
        <v>52</v>
      </c>
      <c r="Q1241" t="s">
        <v>0</v>
      </c>
      <c r="R1241">
        <v>3603.1</v>
      </c>
      <c r="S1241" t="s">
        <v>141</v>
      </c>
      <c r="T1241">
        <v>6</v>
      </c>
      <c r="U1241" t="s">
        <v>142</v>
      </c>
      <c r="V1241">
        <v>105</v>
      </c>
      <c r="W1241" t="s">
        <v>140</v>
      </c>
      <c r="X1241">
        <v>465393</v>
      </c>
      <c r="Y1241" t="s">
        <v>1</v>
      </c>
      <c r="Z1241" t="s">
        <v>3374</v>
      </c>
      <c r="AA1241" t="s">
        <v>151</v>
      </c>
      <c r="AB1241" s="12" t="s">
        <v>3375</v>
      </c>
      <c r="AC1241" t="s">
        <v>424</v>
      </c>
      <c r="AD1241" s="5">
        <v>9.9999999999999998E-17</v>
      </c>
      <c r="AE1241" t="s">
        <v>5</v>
      </c>
      <c r="AF1241">
        <v>0.99964600999999997</v>
      </c>
      <c r="AG1241" t="s">
        <v>4</v>
      </c>
      <c r="AH1241">
        <v>0.12612249</v>
      </c>
    </row>
    <row r="1242" spans="1:34" x14ac:dyDescent="0.25">
      <c r="A1242" t="str">
        <f t="shared" si="19"/>
        <v>feynman_I_10_7_14423</v>
      </c>
      <c r="B1242" t="s">
        <v>46</v>
      </c>
      <c r="C1242" t="s">
        <v>143</v>
      </c>
      <c r="D1242">
        <v>3600</v>
      </c>
      <c r="E1242" t="s">
        <v>144</v>
      </c>
      <c r="F1242">
        <v>1000000</v>
      </c>
      <c r="G1242" t="s">
        <v>145</v>
      </c>
      <c r="H1242">
        <v>14423</v>
      </c>
      <c r="I1242" t="s">
        <v>146</v>
      </c>
      <c r="J1242">
        <v>1E-3</v>
      </c>
      <c r="K1242" t="s">
        <v>3</v>
      </c>
      <c r="L1242">
        <v>0.99997550000000002</v>
      </c>
      <c r="M1242" t="s">
        <v>2</v>
      </c>
      <c r="N1242">
        <v>6.0028E-3</v>
      </c>
      <c r="O1242" t="s">
        <v>6</v>
      </c>
      <c r="P1242">
        <v>15</v>
      </c>
      <c r="Q1242" t="s">
        <v>0</v>
      </c>
      <c r="R1242">
        <v>3600.8</v>
      </c>
      <c r="S1242" t="s">
        <v>141</v>
      </c>
      <c r="T1242">
        <v>4</v>
      </c>
      <c r="U1242" t="s">
        <v>142</v>
      </c>
      <c r="V1242">
        <v>551</v>
      </c>
      <c r="W1242" t="s">
        <v>140</v>
      </c>
      <c r="X1242">
        <v>667944</v>
      </c>
      <c r="Y1242" t="s">
        <v>1</v>
      </c>
      <c r="Z1242" t="s">
        <v>3376</v>
      </c>
      <c r="AA1242" t="s">
        <v>151</v>
      </c>
      <c r="AB1242" s="12" t="s">
        <v>3377</v>
      </c>
      <c r="AC1242" t="s">
        <v>424</v>
      </c>
      <c r="AD1242" s="5">
        <v>9.9999999999999998E-17</v>
      </c>
      <c r="AE1242" t="s">
        <v>5</v>
      </c>
      <c r="AF1242">
        <v>0.99997290999999999</v>
      </c>
      <c r="AG1242" t="s">
        <v>4</v>
      </c>
      <c r="AH1242">
        <v>6.3350200000000002E-3</v>
      </c>
    </row>
    <row r="1243" spans="1:34" x14ac:dyDescent="0.25">
      <c r="A1243" t="str">
        <f t="shared" si="19"/>
        <v>feynman_I_25_13_28020</v>
      </c>
      <c r="B1243" t="s">
        <v>24</v>
      </c>
      <c r="C1243" t="s">
        <v>143</v>
      </c>
      <c r="D1243">
        <v>3600</v>
      </c>
      <c r="E1243" t="s">
        <v>144</v>
      </c>
      <c r="F1243">
        <v>1000000</v>
      </c>
      <c r="G1243" t="s">
        <v>145</v>
      </c>
      <c r="H1243">
        <v>28020</v>
      </c>
      <c r="I1243" t="s">
        <v>146</v>
      </c>
      <c r="J1243">
        <v>1E-3</v>
      </c>
      <c r="K1243" t="s">
        <v>3</v>
      </c>
      <c r="L1243">
        <v>1</v>
      </c>
      <c r="M1243" t="s">
        <v>2</v>
      </c>
      <c r="N1243">
        <v>0</v>
      </c>
      <c r="O1243" t="s">
        <v>6</v>
      </c>
      <c r="P1243">
        <v>5</v>
      </c>
      <c r="Q1243" t="s">
        <v>0</v>
      </c>
      <c r="R1243">
        <v>3.1</v>
      </c>
      <c r="S1243" t="s">
        <v>141</v>
      </c>
      <c r="T1243">
        <v>1</v>
      </c>
      <c r="U1243" t="s">
        <v>142</v>
      </c>
      <c r="V1243">
        <v>2</v>
      </c>
      <c r="W1243" t="s">
        <v>140</v>
      </c>
      <c r="X1243">
        <v>798</v>
      </c>
      <c r="Y1243" t="s">
        <v>1</v>
      </c>
      <c r="Z1243" t="s">
        <v>2339</v>
      </c>
      <c r="AA1243" t="s">
        <v>151</v>
      </c>
      <c r="AB1243" s="12" t="s">
        <v>406</v>
      </c>
      <c r="AC1243" t="s">
        <v>424</v>
      </c>
      <c r="AD1243" s="5">
        <v>9.9999999999999998E-17</v>
      </c>
      <c r="AE1243" t="s">
        <v>5</v>
      </c>
      <c r="AF1243">
        <v>1</v>
      </c>
      <c r="AG1243" t="s">
        <v>4</v>
      </c>
      <c r="AH1243">
        <v>0</v>
      </c>
    </row>
    <row r="1244" spans="1:34" x14ac:dyDescent="0.25">
      <c r="A1244" t="str">
        <f t="shared" si="19"/>
        <v>feynman_II_34_2a_28020</v>
      </c>
      <c r="B1244" t="s">
        <v>55</v>
      </c>
      <c r="C1244" t="s">
        <v>143</v>
      </c>
      <c r="D1244">
        <v>3600</v>
      </c>
      <c r="E1244" t="s">
        <v>144</v>
      </c>
      <c r="F1244">
        <v>1000000</v>
      </c>
      <c r="G1244" t="s">
        <v>145</v>
      </c>
      <c r="H1244">
        <v>28020</v>
      </c>
      <c r="I1244" t="s">
        <v>146</v>
      </c>
      <c r="J1244">
        <v>1E-3</v>
      </c>
      <c r="K1244" t="s">
        <v>3</v>
      </c>
      <c r="L1244">
        <v>1</v>
      </c>
      <c r="M1244" t="s">
        <v>2</v>
      </c>
      <c r="N1244">
        <v>0</v>
      </c>
      <c r="O1244" t="s">
        <v>6</v>
      </c>
      <c r="P1244">
        <v>7</v>
      </c>
      <c r="Q1244" t="s">
        <v>0</v>
      </c>
      <c r="R1244">
        <v>6.1</v>
      </c>
      <c r="S1244" t="s">
        <v>141</v>
      </c>
      <c r="T1244">
        <v>1</v>
      </c>
      <c r="U1244" t="s">
        <v>142</v>
      </c>
      <c r="V1244">
        <v>3</v>
      </c>
      <c r="W1244" t="s">
        <v>140</v>
      </c>
      <c r="X1244">
        <v>1543</v>
      </c>
      <c r="Y1244" t="s">
        <v>1</v>
      </c>
      <c r="Z1244" t="s">
        <v>2346</v>
      </c>
      <c r="AA1244" t="s">
        <v>151</v>
      </c>
      <c r="AB1244" s="12" t="s">
        <v>2347</v>
      </c>
      <c r="AC1244" t="s">
        <v>424</v>
      </c>
      <c r="AD1244" s="5">
        <v>9.9999999999999998E-17</v>
      </c>
      <c r="AE1244" t="s">
        <v>5</v>
      </c>
      <c r="AF1244">
        <v>1</v>
      </c>
      <c r="AG1244" t="s">
        <v>4</v>
      </c>
      <c r="AH1244">
        <v>1E-8</v>
      </c>
    </row>
    <row r="1245" spans="1:34" x14ac:dyDescent="0.25">
      <c r="A1245" t="str">
        <f t="shared" si="19"/>
        <v>feynman_I_43_16_28020</v>
      </c>
      <c r="B1245" t="s">
        <v>89</v>
      </c>
      <c r="C1245" t="s">
        <v>143</v>
      </c>
      <c r="D1245">
        <v>3600</v>
      </c>
      <c r="E1245" t="s">
        <v>144</v>
      </c>
      <c r="F1245">
        <v>1000000</v>
      </c>
      <c r="G1245" t="s">
        <v>145</v>
      </c>
      <c r="H1245">
        <v>28020</v>
      </c>
      <c r="I1245" t="s">
        <v>146</v>
      </c>
      <c r="J1245">
        <v>1E-3</v>
      </c>
      <c r="K1245" t="s">
        <v>3</v>
      </c>
      <c r="L1245">
        <v>1</v>
      </c>
      <c r="M1245" t="s">
        <v>2</v>
      </c>
      <c r="N1245">
        <v>0</v>
      </c>
      <c r="O1245" t="s">
        <v>6</v>
      </c>
      <c r="P1245">
        <v>7</v>
      </c>
      <c r="Q1245" t="s">
        <v>0</v>
      </c>
      <c r="R1245">
        <v>10.7</v>
      </c>
      <c r="S1245" t="s">
        <v>141</v>
      </c>
      <c r="T1245">
        <v>1</v>
      </c>
      <c r="U1245" t="s">
        <v>142</v>
      </c>
      <c r="V1245">
        <v>4</v>
      </c>
      <c r="W1245" t="s">
        <v>140</v>
      </c>
      <c r="X1245">
        <v>2582</v>
      </c>
      <c r="Y1245" t="s">
        <v>1</v>
      </c>
      <c r="Z1245" t="s">
        <v>2358</v>
      </c>
      <c r="AA1245" t="s">
        <v>151</v>
      </c>
      <c r="AB1245" s="12" t="s">
        <v>415</v>
      </c>
      <c r="AC1245" t="s">
        <v>424</v>
      </c>
      <c r="AD1245" s="5">
        <v>9.9999999999999998E-17</v>
      </c>
      <c r="AE1245" t="s">
        <v>5</v>
      </c>
      <c r="AF1245">
        <v>1</v>
      </c>
      <c r="AG1245" t="s">
        <v>4</v>
      </c>
      <c r="AH1245">
        <v>0</v>
      </c>
    </row>
    <row r="1246" spans="1:34" x14ac:dyDescent="0.25">
      <c r="A1246" t="str">
        <f t="shared" si="19"/>
        <v>strogatz_glider2_28020</v>
      </c>
      <c r="B1246" t="s">
        <v>8</v>
      </c>
      <c r="C1246" t="s">
        <v>143</v>
      </c>
      <c r="D1246">
        <v>3600</v>
      </c>
      <c r="E1246" t="s">
        <v>144</v>
      </c>
      <c r="F1246">
        <v>1000000</v>
      </c>
      <c r="G1246" t="s">
        <v>145</v>
      </c>
      <c r="H1246">
        <v>28020</v>
      </c>
      <c r="I1246" t="s">
        <v>146</v>
      </c>
      <c r="J1246">
        <v>1E-3</v>
      </c>
      <c r="K1246" t="s">
        <v>3</v>
      </c>
      <c r="L1246">
        <v>1</v>
      </c>
      <c r="M1246" t="s">
        <v>2</v>
      </c>
      <c r="N1246">
        <v>0</v>
      </c>
      <c r="O1246" t="s">
        <v>6</v>
      </c>
      <c r="P1246">
        <v>9</v>
      </c>
      <c r="Q1246" t="s">
        <v>0</v>
      </c>
      <c r="R1246">
        <v>96.4</v>
      </c>
      <c r="S1246" t="s">
        <v>141</v>
      </c>
      <c r="T1246">
        <v>4</v>
      </c>
      <c r="U1246" t="s">
        <v>142</v>
      </c>
      <c r="V1246">
        <v>95</v>
      </c>
      <c r="W1246" t="s">
        <v>140</v>
      </c>
      <c r="X1246">
        <v>66804</v>
      </c>
      <c r="Y1246" t="s">
        <v>1</v>
      </c>
      <c r="Z1246" t="s">
        <v>2513</v>
      </c>
      <c r="AA1246" t="s">
        <v>151</v>
      </c>
      <c r="AB1246" s="12" t="s">
        <v>2313</v>
      </c>
      <c r="AC1246" t="s">
        <v>424</v>
      </c>
      <c r="AD1246" s="5">
        <v>9.9999999999999998E-17</v>
      </c>
      <c r="AE1246" t="s">
        <v>5</v>
      </c>
      <c r="AF1246">
        <v>1</v>
      </c>
      <c r="AG1246" t="s">
        <v>4</v>
      </c>
      <c r="AH1246">
        <v>0</v>
      </c>
    </row>
    <row r="1247" spans="1:34" x14ac:dyDescent="0.25">
      <c r="A1247" t="str">
        <f t="shared" si="19"/>
        <v>feynman_II_27_16_28020</v>
      </c>
      <c r="B1247" t="s">
        <v>68</v>
      </c>
      <c r="C1247" t="s">
        <v>143</v>
      </c>
      <c r="D1247">
        <v>3600</v>
      </c>
      <c r="E1247" t="s">
        <v>144</v>
      </c>
      <c r="F1247">
        <v>1000000</v>
      </c>
      <c r="G1247" t="s">
        <v>145</v>
      </c>
      <c r="H1247">
        <v>28020</v>
      </c>
      <c r="I1247" t="s">
        <v>146</v>
      </c>
      <c r="J1247">
        <v>1E-3</v>
      </c>
      <c r="K1247" t="s">
        <v>3</v>
      </c>
      <c r="L1247">
        <v>1</v>
      </c>
      <c r="M1247" t="s">
        <v>2</v>
      </c>
      <c r="N1247">
        <v>0</v>
      </c>
      <c r="O1247" t="s">
        <v>6</v>
      </c>
      <c r="P1247">
        <v>6</v>
      </c>
      <c r="Q1247" t="s">
        <v>0</v>
      </c>
      <c r="R1247">
        <v>11.3</v>
      </c>
      <c r="S1247" t="s">
        <v>141</v>
      </c>
      <c r="T1247">
        <v>1</v>
      </c>
      <c r="U1247" t="s">
        <v>142</v>
      </c>
      <c r="V1247">
        <v>4</v>
      </c>
      <c r="W1247" t="s">
        <v>140</v>
      </c>
      <c r="X1247">
        <v>2611</v>
      </c>
      <c r="Y1247" t="s">
        <v>1</v>
      </c>
      <c r="Z1247" t="s">
        <v>2381</v>
      </c>
      <c r="AA1247" t="s">
        <v>151</v>
      </c>
      <c r="AB1247" s="12" t="s">
        <v>416</v>
      </c>
      <c r="AC1247" t="s">
        <v>424</v>
      </c>
      <c r="AD1247" s="5">
        <v>9.9999999999999998E-17</v>
      </c>
      <c r="AE1247" t="s">
        <v>5</v>
      </c>
      <c r="AF1247">
        <v>1</v>
      </c>
      <c r="AG1247" t="s">
        <v>4</v>
      </c>
      <c r="AH1247">
        <v>0</v>
      </c>
    </row>
    <row r="1248" spans="1:34" x14ac:dyDescent="0.25">
      <c r="A1248" t="str">
        <f t="shared" si="19"/>
        <v>feynman_II_24_17_28020</v>
      </c>
      <c r="B1248" t="s">
        <v>38</v>
      </c>
      <c r="C1248" t="s">
        <v>143</v>
      </c>
      <c r="D1248">
        <v>3600</v>
      </c>
      <c r="E1248" t="s">
        <v>144</v>
      </c>
      <c r="F1248">
        <v>1000000</v>
      </c>
      <c r="G1248" t="s">
        <v>145</v>
      </c>
      <c r="H1248">
        <v>28020</v>
      </c>
      <c r="I1248" t="s">
        <v>146</v>
      </c>
      <c r="J1248">
        <v>1E-3</v>
      </c>
      <c r="K1248" t="s">
        <v>3</v>
      </c>
      <c r="L1248">
        <v>0.99997040000000004</v>
      </c>
      <c r="M1248" t="s">
        <v>2</v>
      </c>
      <c r="N1248">
        <v>4.6839000000000004E-3</v>
      </c>
      <c r="O1248" t="s">
        <v>6</v>
      </c>
      <c r="P1248">
        <v>17</v>
      </c>
      <c r="Q1248" t="s">
        <v>0</v>
      </c>
      <c r="R1248">
        <v>3600.1</v>
      </c>
      <c r="S1248" t="s">
        <v>141</v>
      </c>
      <c r="T1248">
        <v>7</v>
      </c>
      <c r="U1248" t="s">
        <v>142</v>
      </c>
      <c r="V1248">
        <v>617</v>
      </c>
      <c r="W1248" t="s">
        <v>140</v>
      </c>
      <c r="X1248">
        <v>720993</v>
      </c>
      <c r="Y1248" t="s">
        <v>1</v>
      </c>
      <c r="Z1248" t="s">
        <v>3378</v>
      </c>
      <c r="AA1248" t="s">
        <v>151</v>
      </c>
      <c r="AB1248" s="12" t="s">
        <v>3379</v>
      </c>
      <c r="AC1248" t="s">
        <v>424</v>
      </c>
      <c r="AD1248" s="5">
        <v>9.9999999999999998E-17</v>
      </c>
      <c r="AE1248" t="s">
        <v>5</v>
      </c>
      <c r="AF1248">
        <v>0.99997228000000005</v>
      </c>
      <c r="AG1248" t="s">
        <v>4</v>
      </c>
      <c r="AH1248">
        <v>4.5447100000000004E-3</v>
      </c>
    </row>
    <row r="1249" spans="1:34" x14ac:dyDescent="0.25">
      <c r="A1249" t="str">
        <f t="shared" si="19"/>
        <v>feynman_test_19_28020</v>
      </c>
      <c r="B1249" t="s">
        <v>128</v>
      </c>
      <c r="C1249" t="s">
        <v>143</v>
      </c>
      <c r="D1249">
        <v>3600</v>
      </c>
      <c r="E1249" t="s">
        <v>144</v>
      </c>
      <c r="F1249">
        <v>1000000</v>
      </c>
      <c r="G1249" t="s">
        <v>145</v>
      </c>
      <c r="H1249">
        <v>28020</v>
      </c>
      <c r="I1249" t="s">
        <v>146</v>
      </c>
      <c r="J1249">
        <v>1E-3</v>
      </c>
      <c r="K1249" t="s">
        <v>3</v>
      </c>
      <c r="L1249">
        <v>1</v>
      </c>
      <c r="M1249" t="s">
        <v>2</v>
      </c>
      <c r="N1249">
        <v>8.9999999999999996E-7</v>
      </c>
      <c r="O1249" t="s">
        <v>6</v>
      </c>
      <c r="P1249">
        <v>28</v>
      </c>
      <c r="Q1249" t="s">
        <v>0</v>
      </c>
      <c r="R1249">
        <v>250.2</v>
      </c>
      <c r="S1249" t="s">
        <v>141</v>
      </c>
      <c r="T1249">
        <v>1</v>
      </c>
      <c r="U1249" t="s">
        <v>142</v>
      </c>
      <c r="V1249">
        <v>14</v>
      </c>
      <c r="W1249" t="s">
        <v>140</v>
      </c>
      <c r="X1249">
        <v>40698</v>
      </c>
      <c r="Y1249" t="s">
        <v>1</v>
      </c>
      <c r="Z1249" t="s">
        <v>2515</v>
      </c>
      <c r="AA1249" t="s">
        <v>151</v>
      </c>
      <c r="AB1249" s="12" t="s">
        <v>2516</v>
      </c>
      <c r="AC1249" t="s">
        <v>424</v>
      </c>
      <c r="AD1249" s="5">
        <v>9.9999999999999998E-17</v>
      </c>
      <c r="AE1249" t="s">
        <v>5</v>
      </c>
      <c r="AF1249">
        <v>1</v>
      </c>
      <c r="AG1249" t="s">
        <v>4</v>
      </c>
      <c r="AH1249">
        <v>8.9999999999999996E-7</v>
      </c>
    </row>
    <row r="1250" spans="1:34" x14ac:dyDescent="0.25">
      <c r="A1250" t="str">
        <f t="shared" si="19"/>
        <v>feynman_I_12_2_28020</v>
      </c>
      <c r="B1250" t="s">
        <v>99</v>
      </c>
      <c r="C1250" t="s">
        <v>143</v>
      </c>
      <c r="D1250">
        <v>3600</v>
      </c>
      <c r="E1250" t="s">
        <v>144</v>
      </c>
      <c r="F1250">
        <v>1000000</v>
      </c>
      <c r="G1250" t="s">
        <v>145</v>
      </c>
      <c r="H1250">
        <v>28020</v>
      </c>
      <c r="I1250" t="s">
        <v>146</v>
      </c>
      <c r="J1250">
        <v>1E-3</v>
      </c>
      <c r="K1250" t="s">
        <v>3</v>
      </c>
      <c r="L1250">
        <v>1</v>
      </c>
      <c r="M1250" t="s">
        <v>2</v>
      </c>
      <c r="N1250">
        <v>0</v>
      </c>
      <c r="O1250" t="s">
        <v>6</v>
      </c>
      <c r="P1250">
        <v>10</v>
      </c>
      <c r="Q1250" t="s">
        <v>0</v>
      </c>
      <c r="R1250">
        <v>24.3</v>
      </c>
      <c r="S1250" t="s">
        <v>141</v>
      </c>
      <c r="T1250">
        <v>1</v>
      </c>
      <c r="U1250" t="s">
        <v>142</v>
      </c>
      <c r="V1250">
        <v>5</v>
      </c>
      <c r="W1250" t="s">
        <v>140</v>
      </c>
      <c r="X1250">
        <v>5268</v>
      </c>
      <c r="Y1250" t="s">
        <v>1</v>
      </c>
      <c r="Z1250" t="s">
        <v>2390</v>
      </c>
      <c r="AA1250" t="s">
        <v>151</v>
      </c>
      <c r="AB1250" s="12" t="s">
        <v>2391</v>
      </c>
      <c r="AC1250" t="s">
        <v>424</v>
      </c>
      <c r="AD1250" s="5">
        <v>9.9999999999999998E-17</v>
      </c>
      <c r="AE1250" t="s">
        <v>5</v>
      </c>
      <c r="AF1250">
        <v>1</v>
      </c>
      <c r="AG1250" t="s">
        <v>4</v>
      </c>
      <c r="AH1250">
        <v>0</v>
      </c>
    </row>
    <row r="1251" spans="1:34" x14ac:dyDescent="0.25">
      <c r="A1251" t="str">
        <f t="shared" si="19"/>
        <v>feynman_III_4_32_28020</v>
      </c>
      <c r="B1251" t="s">
        <v>87</v>
      </c>
      <c r="C1251" t="s">
        <v>143</v>
      </c>
      <c r="D1251">
        <v>3600</v>
      </c>
      <c r="E1251" t="s">
        <v>144</v>
      </c>
      <c r="F1251">
        <v>1000000</v>
      </c>
      <c r="G1251" t="s">
        <v>145</v>
      </c>
      <c r="H1251">
        <v>28020</v>
      </c>
      <c r="I1251" t="s">
        <v>146</v>
      </c>
      <c r="J1251">
        <v>1E-3</v>
      </c>
      <c r="K1251" t="s">
        <v>3</v>
      </c>
      <c r="L1251">
        <v>0.99999700000000002</v>
      </c>
      <c r="M1251" t="s">
        <v>2</v>
      </c>
      <c r="N1251">
        <v>1.60644E-2</v>
      </c>
      <c r="O1251" t="s">
        <v>6</v>
      </c>
      <c r="P1251">
        <v>12</v>
      </c>
      <c r="Q1251" t="s">
        <v>0</v>
      </c>
      <c r="R1251">
        <v>3600.1</v>
      </c>
      <c r="S1251" t="s">
        <v>141</v>
      </c>
      <c r="T1251">
        <v>3</v>
      </c>
      <c r="U1251" t="s">
        <v>142</v>
      </c>
      <c r="V1251">
        <v>453</v>
      </c>
      <c r="W1251" t="s">
        <v>140</v>
      </c>
      <c r="X1251">
        <v>625913</v>
      </c>
      <c r="Y1251" t="s">
        <v>1</v>
      </c>
      <c r="Z1251" t="s">
        <v>3380</v>
      </c>
      <c r="AA1251" t="s">
        <v>151</v>
      </c>
      <c r="AB1251" s="12" t="s">
        <v>3486</v>
      </c>
      <c r="AC1251" t="s">
        <v>424</v>
      </c>
      <c r="AD1251" s="5">
        <v>9.9999999999999998E-17</v>
      </c>
      <c r="AE1251" t="s">
        <v>5</v>
      </c>
      <c r="AF1251">
        <v>0.99999680000000002</v>
      </c>
      <c r="AG1251" t="s">
        <v>4</v>
      </c>
      <c r="AH1251">
        <v>1.6550039999999999E-2</v>
      </c>
    </row>
    <row r="1252" spans="1:34" x14ac:dyDescent="0.25">
      <c r="A1252" t="str">
        <f t="shared" si="19"/>
        <v>feynman_I_6_2a_21962</v>
      </c>
      <c r="B1252" t="s">
        <v>21</v>
      </c>
      <c r="C1252" t="s">
        <v>143</v>
      </c>
      <c r="D1252">
        <v>3600</v>
      </c>
      <c r="E1252" t="s">
        <v>144</v>
      </c>
      <c r="F1252">
        <v>1000000</v>
      </c>
      <c r="G1252" t="s">
        <v>145</v>
      </c>
      <c r="H1252">
        <v>21962</v>
      </c>
      <c r="I1252" t="s">
        <v>146</v>
      </c>
      <c r="J1252">
        <v>1E-3</v>
      </c>
      <c r="K1252" t="s">
        <v>3</v>
      </c>
      <c r="L1252">
        <v>0.99980159999999996</v>
      </c>
      <c r="M1252" t="s">
        <v>2</v>
      </c>
      <c r="N1252">
        <v>9.882999999999999E-4</v>
      </c>
      <c r="O1252" t="s">
        <v>6</v>
      </c>
      <c r="P1252">
        <v>9</v>
      </c>
      <c r="Q1252" t="s">
        <v>0</v>
      </c>
      <c r="R1252">
        <v>3600.1</v>
      </c>
      <c r="S1252" t="s">
        <v>141</v>
      </c>
      <c r="T1252">
        <v>26</v>
      </c>
      <c r="U1252" t="s">
        <v>142</v>
      </c>
      <c r="V1252">
        <v>1272</v>
      </c>
      <c r="W1252" t="s">
        <v>140</v>
      </c>
      <c r="X1252">
        <v>526557</v>
      </c>
      <c r="Y1252" t="s">
        <v>1</v>
      </c>
      <c r="Z1252" t="s">
        <v>3381</v>
      </c>
      <c r="AA1252" t="s">
        <v>151</v>
      </c>
      <c r="AB1252" s="12" t="s">
        <v>3382</v>
      </c>
      <c r="AC1252" t="s">
        <v>424</v>
      </c>
      <c r="AD1252" s="5">
        <v>9.9999999999999998E-17</v>
      </c>
      <c r="AE1252" t="s">
        <v>5</v>
      </c>
      <c r="AF1252">
        <v>0.99979430000000002</v>
      </c>
      <c r="AG1252" t="s">
        <v>4</v>
      </c>
      <c r="AH1252">
        <v>9.9876999999999995E-4</v>
      </c>
    </row>
    <row r="1253" spans="1:34" x14ac:dyDescent="0.25">
      <c r="A1253" t="str">
        <f t="shared" si="19"/>
        <v>feynman_II_8_31_14423</v>
      </c>
      <c r="B1253" t="s">
        <v>31</v>
      </c>
      <c r="C1253" t="s">
        <v>143</v>
      </c>
      <c r="D1253">
        <v>3600</v>
      </c>
      <c r="E1253" t="s">
        <v>144</v>
      </c>
      <c r="F1253">
        <v>1000000</v>
      </c>
      <c r="G1253" t="s">
        <v>145</v>
      </c>
      <c r="H1253">
        <v>14423</v>
      </c>
      <c r="I1253" t="s">
        <v>146</v>
      </c>
      <c r="J1253">
        <v>1E-3</v>
      </c>
      <c r="K1253" t="s">
        <v>3</v>
      </c>
      <c r="L1253">
        <v>1</v>
      </c>
      <c r="M1253" t="s">
        <v>2</v>
      </c>
      <c r="N1253">
        <v>0</v>
      </c>
      <c r="O1253" t="s">
        <v>6</v>
      </c>
      <c r="P1253">
        <v>6</v>
      </c>
      <c r="Q1253" t="s">
        <v>0</v>
      </c>
      <c r="R1253">
        <v>5.3</v>
      </c>
      <c r="S1253" t="s">
        <v>141</v>
      </c>
      <c r="T1253">
        <v>1</v>
      </c>
      <c r="U1253" t="s">
        <v>142</v>
      </c>
      <c r="V1253">
        <v>3</v>
      </c>
      <c r="W1253" t="s">
        <v>140</v>
      </c>
      <c r="X1253">
        <v>1331</v>
      </c>
      <c r="Y1253" t="s">
        <v>1</v>
      </c>
      <c r="Z1253" t="s">
        <v>154</v>
      </c>
      <c r="AA1253" t="s">
        <v>151</v>
      </c>
      <c r="AB1253" s="12" t="s">
        <v>407</v>
      </c>
      <c r="AC1253" t="s">
        <v>424</v>
      </c>
      <c r="AD1253" s="5">
        <v>9.9999999999999998E-17</v>
      </c>
      <c r="AE1253" t="s">
        <v>5</v>
      </c>
      <c r="AF1253">
        <v>1</v>
      </c>
      <c r="AG1253" t="s">
        <v>4</v>
      </c>
      <c r="AH1253">
        <v>0</v>
      </c>
    </row>
    <row r="1254" spans="1:34" x14ac:dyDescent="0.25">
      <c r="A1254" t="str">
        <f t="shared" si="19"/>
        <v>feynman_I_18_12_14423</v>
      </c>
      <c r="B1254" t="s">
        <v>67</v>
      </c>
      <c r="C1254" t="s">
        <v>143</v>
      </c>
      <c r="D1254">
        <v>3600</v>
      </c>
      <c r="E1254" t="s">
        <v>144</v>
      </c>
      <c r="F1254">
        <v>1000000</v>
      </c>
      <c r="G1254" t="s">
        <v>145</v>
      </c>
      <c r="H1254">
        <v>14423</v>
      </c>
      <c r="I1254" t="s">
        <v>146</v>
      </c>
      <c r="J1254">
        <v>1E-3</v>
      </c>
      <c r="K1254" t="s">
        <v>3</v>
      </c>
      <c r="L1254">
        <v>1</v>
      </c>
      <c r="M1254" t="s">
        <v>2</v>
      </c>
      <c r="N1254">
        <v>0</v>
      </c>
      <c r="O1254" t="s">
        <v>6</v>
      </c>
      <c r="P1254">
        <v>5</v>
      </c>
      <c r="Q1254" t="s">
        <v>0</v>
      </c>
      <c r="R1254">
        <v>8.5</v>
      </c>
      <c r="S1254" t="s">
        <v>141</v>
      </c>
      <c r="T1254">
        <v>1</v>
      </c>
      <c r="U1254" t="s">
        <v>142</v>
      </c>
      <c r="V1254">
        <v>4</v>
      </c>
      <c r="W1254" t="s">
        <v>140</v>
      </c>
      <c r="X1254">
        <v>2272</v>
      </c>
      <c r="Y1254" t="s">
        <v>1</v>
      </c>
      <c r="Z1254" t="s">
        <v>2352</v>
      </c>
      <c r="AA1254" t="s">
        <v>151</v>
      </c>
      <c r="AB1254" s="12" t="s">
        <v>410</v>
      </c>
      <c r="AC1254" t="s">
        <v>424</v>
      </c>
      <c r="AD1254" s="5">
        <v>9.9999999999999998E-17</v>
      </c>
      <c r="AE1254" t="s">
        <v>5</v>
      </c>
      <c r="AF1254">
        <v>1</v>
      </c>
      <c r="AG1254" t="s">
        <v>4</v>
      </c>
      <c r="AH1254">
        <v>0</v>
      </c>
    </row>
    <row r="1255" spans="1:34" x14ac:dyDescent="0.25">
      <c r="A1255" t="str">
        <f t="shared" si="19"/>
        <v>feynman_III_21_20_14423</v>
      </c>
      <c r="B1255" t="s">
        <v>98</v>
      </c>
      <c r="C1255" t="s">
        <v>143</v>
      </c>
      <c r="D1255">
        <v>3600</v>
      </c>
      <c r="E1255" t="s">
        <v>144</v>
      </c>
      <c r="F1255">
        <v>1000000</v>
      </c>
      <c r="G1255" t="s">
        <v>145</v>
      </c>
      <c r="H1255">
        <v>14423</v>
      </c>
      <c r="I1255" t="s">
        <v>146</v>
      </c>
      <c r="J1255">
        <v>1E-3</v>
      </c>
      <c r="K1255" t="s">
        <v>3</v>
      </c>
      <c r="L1255">
        <v>1</v>
      </c>
      <c r="M1255" t="s">
        <v>2</v>
      </c>
      <c r="N1255">
        <v>0</v>
      </c>
      <c r="O1255" t="s">
        <v>6</v>
      </c>
      <c r="P1255">
        <v>8</v>
      </c>
      <c r="Q1255" t="s">
        <v>0</v>
      </c>
      <c r="R1255">
        <v>10.199999999999999</v>
      </c>
      <c r="S1255" t="s">
        <v>141</v>
      </c>
      <c r="T1255">
        <v>1</v>
      </c>
      <c r="U1255" t="s">
        <v>142</v>
      </c>
      <c r="V1255">
        <v>4</v>
      </c>
      <c r="W1255" t="s">
        <v>140</v>
      </c>
      <c r="X1255">
        <v>2665</v>
      </c>
      <c r="Y1255" t="s">
        <v>1</v>
      </c>
      <c r="Z1255" t="s">
        <v>159</v>
      </c>
      <c r="AA1255" t="s">
        <v>151</v>
      </c>
      <c r="AB1255" s="12" t="s">
        <v>3433</v>
      </c>
      <c r="AC1255" t="s">
        <v>424</v>
      </c>
      <c r="AD1255" s="5">
        <v>9.9999999999999998E-17</v>
      </c>
      <c r="AE1255" t="s">
        <v>5</v>
      </c>
      <c r="AF1255">
        <v>1</v>
      </c>
      <c r="AG1255" t="s">
        <v>4</v>
      </c>
      <c r="AH1255">
        <v>0</v>
      </c>
    </row>
    <row r="1256" spans="1:34" x14ac:dyDescent="0.25">
      <c r="A1256" t="str">
        <f t="shared" si="19"/>
        <v>feynman_II_34_29b_14423</v>
      </c>
      <c r="B1256" t="s">
        <v>122</v>
      </c>
      <c r="C1256" t="s">
        <v>143</v>
      </c>
      <c r="D1256">
        <v>3600</v>
      </c>
      <c r="E1256" t="s">
        <v>144</v>
      </c>
      <c r="F1256">
        <v>1000000</v>
      </c>
      <c r="G1256" t="s">
        <v>145</v>
      </c>
      <c r="H1256">
        <v>14423</v>
      </c>
      <c r="I1256" t="s">
        <v>146</v>
      </c>
      <c r="J1256">
        <v>1E-3</v>
      </c>
      <c r="K1256" t="s">
        <v>3</v>
      </c>
      <c r="L1256">
        <v>1</v>
      </c>
      <c r="M1256" t="s">
        <v>2</v>
      </c>
      <c r="N1256">
        <v>9.9999999999999995E-8</v>
      </c>
      <c r="O1256" t="s">
        <v>6</v>
      </c>
      <c r="P1256">
        <v>9</v>
      </c>
      <c r="Q1256" t="s">
        <v>0</v>
      </c>
      <c r="R1256">
        <v>19.2</v>
      </c>
      <c r="S1256" t="s">
        <v>141</v>
      </c>
      <c r="T1256">
        <v>1</v>
      </c>
      <c r="U1256" t="s">
        <v>142</v>
      </c>
      <c r="V1256">
        <v>5</v>
      </c>
      <c r="W1256" t="s">
        <v>140</v>
      </c>
      <c r="X1256">
        <v>4469</v>
      </c>
      <c r="Y1256" t="s">
        <v>1</v>
      </c>
      <c r="Z1256" t="s">
        <v>2366</v>
      </c>
      <c r="AA1256" t="s">
        <v>151</v>
      </c>
      <c r="AB1256" s="12" t="s">
        <v>2367</v>
      </c>
      <c r="AC1256" t="s">
        <v>424</v>
      </c>
      <c r="AD1256" s="5">
        <v>9.9999999999999998E-17</v>
      </c>
      <c r="AE1256" t="s">
        <v>5</v>
      </c>
      <c r="AF1256">
        <v>1</v>
      </c>
      <c r="AG1256" t="s">
        <v>4</v>
      </c>
      <c r="AH1256">
        <v>1.4000000000000001E-7</v>
      </c>
    </row>
    <row r="1257" spans="1:34" x14ac:dyDescent="0.25">
      <c r="A1257" t="str">
        <f t="shared" si="19"/>
        <v>feynman_test_7_28020</v>
      </c>
      <c r="B1257" t="s">
        <v>107</v>
      </c>
      <c r="C1257" t="s">
        <v>143</v>
      </c>
      <c r="D1257">
        <v>3600</v>
      </c>
      <c r="E1257" t="s">
        <v>144</v>
      </c>
      <c r="F1257">
        <v>1000000</v>
      </c>
      <c r="G1257" t="s">
        <v>145</v>
      </c>
      <c r="H1257">
        <v>28020</v>
      </c>
      <c r="I1257" t="s">
        <v>146</v>
      </c>
      <c r="J1257">
        <v>1E-3</v>
      </c>
      <c r="K1257" t="s">
        <v>3</v>
      </c>
      <c r="L1257">
        <v>0.99997899999999995</v>
      </c>
      <c r="M1257" t="s">
        <v>2</v>
      </c>
      <c r="N1257">
        <v>5.6585999999999997E-3</v>
      </c>
      <c r="O1257" t="s">
        <v>6</v>
      </c>
      <c r="P1257">
        <v>22</v>
      </c>
      <c r="Q1257" t="s">
        <v>0</v>
      </c>
      <c r="R1257">
        <v>3600.9</v>
      </c>
      <c r="S1257" t="s">
        <v>141</v>
      </c>
      <c r="T1257">
        <v>4</v>
      </c>
      <c r="U1257" t="s">
        <v>142</v>
      </c>
      <c r="V1257">
        <v>587</v>
      </c>
      <c r="W1257" t="s">
        <v>140</v>
      </c>
      <c r="X1257">
        <v>743747</v>
      </c>
      <c r="Y1257" t="s">
        <v>1</v>
      </c>
      <c r="Z1257" t="s">
        <v>3383</v>
      </c>
      <c r="AA1257" t="s">
        <v>151</v>
      </c>
      <c r="AB1257" s="12" t="s">
        <v>3384</v>
      </c>
      <c r="AC1257" t="s">
        <v>424</v>
      </c>
      <c r="AD1257" s="5">
        <v>9.9999999999999998E-17</v>
      </c>
      <c r="AE1257" t="s">
        <v>5</v>
      </c>
      <c r="AF1257">
        <v>0.99997899000000001</v>
      </c>
      <c r="AG1257" t="s">
        <v>4</v>
      </c>
      <c r="AH1257">
        <v>5.6494300000000004E-3</v>
      </c>
    </row>
    <row r="1258" spans="1:34" x14ac:dyDescent="0.25">
      <c r="A1258" t="str">
        <f t="shared" si="19"/>
        <v>strogatz_barmag2_14423</v>
      </c>
      <c r="B1258" t="s">
        <v>13</v>
      </c>
      <c r="C1258" t="s">
        <v>143</v>
      </c>
      <c r="D1258">
        <v>3600</v>
      </c>
      <c r="E1258" t="s">
        <v>144</v>
      </c>
      <c r="F1258">
        <v>1000000</v>
      </c>
      <c r="G1258" t="s">
        <v>145</v>
      </c>
      <c r="H1258">
        <v>14423</v>
      </c>
      <c r="I1258" t="s">
        <v>146</v>
      </c>
      <c r="J1258">
        <v>1E-3</v>
      </c>
      <c r="K1258" t="s">
        <v>3</v>
      </c>
      <c r="L1258">
        <v>1</v>
      </c>
      <c r="M1258" t="s">
        <v>2</v>
      </c>
      <c r="N1258">
        <v>0</v>
      </c>
      <c r="O1258" t="s">
        <v>6</v>
      </c>
      <c r="P1258">
        <v>13</v>
      </c>
      <c r="Q1258" t="s">
        <v>0</v>
      </c>
      <c r="R1258">
        <v>203</v>
      </c>
      <c r="S1258" t="s">
        <v>141</v>
      </c>
      <c r="T1258">
        <v>3</v>
      </c>
      <c r="U1258" t="s">
        <v>142</v>
      </c>
      <c r="V1258">
        <v>87</v>
      </c>
      <c r="W1258" t="s">
        <v>140</v>
      </c>
      <c r="X1258">
        <v>111151</v>
      </c>
      <c r="Y1258" t="s">
        <v>1</v>
      </c>
      <c r="Z1258" t="s">
        <v>2403</v>
      </c>
      <c r="AA1258" t="s">
        <v>151</v>
      </c>
      <c r="AB1258" s="12" t="s">
        <v>3440</v>
      </c>
      <c r="AC1258" t="s">
        <v>424</v>
      </c>
      <c r="AD1258" s="5">
        <v>9.9999999999999998E-17</v>
      </c>
      <c r="AE1258" t="s">
        <v>5</v>
      </c>
      <c r="AF1258">
        <v>1</v>
      </c>
      <c r="AG1258" t="s">
        <v>4</v>
      </c>
      <c r="AH1258">
        <v>0</v>
      </c>
    </row>
    <row r="1259" spans="1:34" x14ac:dyDescent="0.25">
      <c r="A1259" t="str">
        <f t="shared" si="19"/>
        <v>feynman_II_6_11_14423</v>
      </c>
      <c r="B1259" t="s">
        <v>105</v>
      </c>
      <c r="C1259" t="s">
        <v>143</v>
      </c>
      <c r="D1259">
        <v>3600</v>
      </c>
      <c r="E1259" t="s">
        <v>144</v>
      </c>
      <c r="F1259">
        <v>1000000</v>
      </c>
      <c r="G1259" t="s">
        <v>145</v>
      </c>
      <c r="H1259">
        <v>14423</v>
      </c>
      <c r="I1259" t="s">
        <v>146</v>
      </c>
      <c r="J1259">
        <v>1E-3</v>
      </c>
      <c r="K1259" t="s">
        <v>3</v>
      </c>
      <c r="L1259">
        <v>1</v>
      </c>
      <c r="M1259" t="s">
        <v>2</v>
      </c>
      <c r="N1259">
        <v>0</v>
      </c>
      <c r="O1259" t="s">
        <v>6</v>
      </c>
      <c r="P1259">
        <v>11</v>
      </c>
      <c r="Q1259" t="s">
        <v>0</v>
      </c>
      <c r="R1259">
        <v>79.099999999999994</v>
      </c>
      <c r="S1259" t="s">
        <v>141</v>
      </c>
      <c r="T1259">
        <v>1</v>
      </c>
      <c r="U1259" t="s">
        <v>142</v>
      </c>
      <c r="V1259">
        <v>10</v>
      </c>
      <c r="W1259" t="s">
        <v>140</v>
      </c>
      <c r="X1259">
        <v>14663</v>
      </c>
      <c r="Y1259" t="s">
        <v>1</v>
      </c>
      <c r="Z1259" t="s">
        <v>2404</v>
      </c>
      <c r="AA1259" t="s">
        <v>151</v>
      </c>
      <c r="AB1259" s="12" t="s">
        <v>2405</v>
      </c>
      <c r="AC1259" t="s">
        <v>424</v>
      </c>
      <c r="AD1259" s="5">
        <v>9.9999999999999998E-17</v>
      </c>
      <c r="AE1259" t="s">
        <v>5</v>
      </c>
      <c r="AF1259">
        <v>1</v>
      </c>
      <c r="AG1259" t="s">
        <v>4</v>
      </c>
      <c r="AH1259">
        <v>0</v>
      </c>
    </row>
    <row r="1260" spans="1:34" x14ac:dyDescent="0.25">
      <c r="A1260" t="str">
        <f t="shared" si="19"/>
        <v>feynman_II_6_15b_28020</v>
      </c>
      <c r="B1260" t="s">
        <v>104</v>
      </c>
      <c r="C1260" t="s">
        <v>143</v>
      </c>
      <c r="D1260">
        <v>3600</v>
      </c>
      <c r="E1260" t="s">
        <v>144</v>
      </c>
      <c r="F1260">
        <v>1000000</v>
      </c>
      <c r="G1260" t="s">
        <v>145</v>
      </c>
      <c r="H1260">
        <v>28020</v>
      </c>
      <c r="I1260" t="s">
        <v>146</v>
      </c>
      <c r="J1260">
        <v>1E-3</v>
      </c>
      <c r="K1260" t="s">
        <v>3</v>
      </c>
      <c r="L1260">
        <v>1</v>
      </c>
      <c r="M1260" t="s">
        <v>2</v>
      </c>
      <c r="N1260">
        <v>0</v>
      </c>
      <c r="O1260" t="s">
        <v>6</v>
      </c>
      <c r="P1260">
        <v>13</v>
      </c>
      <c r="Q1260" t="s">
        <v>0</v>
      </c>
      <c r="R1260">
        <v>1874.4</v>
      </c>
      <c r="S1260" t="s">
        <v>141</v>
      </c>
      <c r="T1260">
        <v>7</v>
      </c>
      <c r="U1260" t="s">
        <v>142</v>
      </c>
      <c r="V1260">
        <v>137</v>
      </c>
      <c r="W1260" t="s">
        <v>140</v>
      </c>
      <c r="X1260">
        <v>331622</v>
      </c>
      <c r="Y1260" t="s">
        <v>1</v>
      </c>
      <c r="Z1260" t="s">
        <v>2411</v>
      </c>
      <c r="AA1260" t="s">
        <v>151</v>
      </c>
      <c r="AB1260" s="12" t="s">
        <v>2412</v>
      </c>
      <c r="AC1260" t="s">
        <v>424</v>
      </c>
      <c r="AD1260" s="5">
        <v>9.9999999999999998E-17</v>
      </c>
      <c r="AE1260" t="s">
        <v>5</v>
      </c>
      <c r="AF1260">
        <v>1</v>
      </c>
      <c r="AG1260" t="s">
        <v>4</v>
      </c>
      <c r="AH1260">
        <v>0</v>
      </c>
    </row>
    <row r="1261" spans="1:34" x14ac:dyDescent="0.25">
      <c r="A1261" t="str">
        <f t="shared" si="19"/>
        <v>feynman_I_16_6_28020</v>
      </c>
      <c r="B1261" t="s">
        <v>39</v>
      </c>
      <c r="C1261" t="s">
        <v>143</v>
      </c>
      <c r="D1261">
        <v>3600</v>
      </c>
      <c r="E1261" t="s">
        <v>144</v>
      </c>
      <c r="F1261">
        <v>1000000</v>
      </c>
      <c r="G1261" t="s">
        <v>145</v>
      </c>
      <c r="H1261">
        <v>28020</v>
      </c>
      <c r="I1261" t="s">
        <v>146</v>
      </c>
      <c r="J1261">
        <v>1E-3</v>
      </c>
      <c r="K1261" t="s">
        <v>3</v>
      </c>
      <c r="L1261">
        <v>0.99690570000000001</v>
      </c>
      <c r="M1261" t="s">
        <v>2</v>
      </c>
      <c r="N1261">
        <v>6.3435500000000006E-2</v>
      </c>
      <c r="O1261" t="s">
        <v>6</v>
      </c>
      <c r="P1261">
        <v>25</v>
      </c>
      <c r="Q1261" t="s">
        <v>0</v>
      </c>
      <c r="R1261">
        <v>3600.3</v>
      </c>
      <c r="S1261" t="s">
        <v>141</v>
      </c>
      <c r="T1261">
        <v>6</v>
      </c>
      <c r="U1261" t="s">
        <v>142</v>
      </c>
      <c r="V1261">
        <v>301</v>
      </c>
      <c r="W1261" t="s">
        <v>140</v>
      </c>
      <c r="X1261">
        <v>598007</v>
      </c>
      <c r="Y1261" t="s">
        <v>1</v>
      </c>
      <c r="Z1261" t="s">
        <v>3385</v>
      </c>
      <c r="AA1261" t="s">
        <v>151</v>
      </c>
      <c r="AB1261" s="12" t="s">
        <v>3386</v>
      </c>
      <c r="AC1261" t="s">
        <v>424</v>
      </c>
      <c r="AD1261" s="5">
        <v>9.9999999999999998E-17</v>
      </c>
      <c r="AE1261" t="s">
        <v>5</v>
      </c>
      <c r="AF1261">
        <v>0.99694691000000002</v>
      </c>
      <c r="AG1261" t="s">
        <v>4</v>
      </c>
      <c r="AH1261">
        <v>6.2713859999999996E-2</v>
      </c>
    </row>
    <row r="1262" spans="1:34" x14ac:dyDescent="0.25">
      <c r="A1262" t="str">
        <f t="shared" si="19"/>
        <v>feynman_test_11_28020</v>
      </c>
      <c r="B1262" t="s">
        <v>80</v>
      </c>
      <c r="C1262" t="s">
        <v>143</v>
      </c>
      <c r="D1262">
        <v>3600</v>
      </c>
      <c r="E1262" t="s">
        <v>144</v>
      </c>
      <c r="F1262">
        <v>1000000</v>
      </c>
      <c r="G1262" t="s">
        <v>145</v>
      </c>
      <c r="H1262">
        <v>28020</v>
      </c>
      <c r="I1262" t="s">
        <v>146</v>
      </c>
      <c r="J1262">
        <v>1E-3</v>
      </c>
      <c r="K1262" t="s">
        <v>3</v>
      </c>
      <c r="L1262">
        <v>0.99100440000000001</v>
      </c>
      <c r="M1262" t="s">
        <v>2</v>
      </c>
      <c r="N1262">
        <v>9.8250299999999999E-2</v>
      </c>
      <c r="O1262" t="s">
        <v>6</v>
      </c>
      <c r="P1262">
        <v>37</v>
      </c>
      <c r="Q1262" t="s">
        <v>0</v>
      </c>
      <c r="R1262">
        <v>3600.8</v>
      </c>
      <c r="S1262" t="s">
        <v>141</v>
      </c>
      <c r="T1262">
        <v>3</v>
      </c>
      <c r="U1262" t="s">
        <v>142</v>
      </c>
      <c r="V1262">
        <v>256</v>
      </c>
      <c r="W1262" t="s">
        <v>140</v>
      </c>
      <c r="X1262">
        <v>574625</v>
      </c>
      <c r="Y1262" t="s">
        <v>1</v>
      </c>
      <c r="Z1262" t="s">
        <v>3387</v>
      </c>
      <c r="AA1262" t="s">
        <v>151</v>
      </c>
      <c r="AB1262" s="12" t="s">
        <v>3388</v>
      </c>
      <c r="AC1262" t="s">
        <v>424</v>
      </c>
      <c r="AD1262" s="5">
        <v>9.9999999999999998E-17</v>
      </c>
      <c r="AE1262" t="s">
        <v>5</v>
      </c>
      <c r="AF1262">
        <v>0.99085661999999997</v>
      </c>
      <c r="AG1262" t="s">
        <v>4</v>
      </c>
      <c r="AH1262">
        <v>9.9642289999999994E-2</v>
      </c>
    </row>
    <row r="1263" spans="1:34" x14ac:dyDescent="0.25">
      <c r="A1263" t="str">
        <f t="shared" si="19"/>
        <v>feynman_test_15_14423</v>
      </c>
      <c r="B1263" t="s">
        <v>86</v>
      </c>
      <c r="C1263" t="s">
        <v>143</v>
      </c>
      <c r="D1263">
        <v>3600</v>
      </c>
      <c r="E1263" t="s">
        <v>144</v>
      </c>
      <c r="F1263">
        <v>1000000</v>
      </c>
      <c r="G1263" t="s">
        <v>145</v>
      </c>
      <c r="H1263">
        <v>14423</v>
      </c>
      <c r="I1263" t="s">
        <v>146</v>
      </c>
      <c r="J1263">
        <v>1E-3</v>
      </c>
      <c r="K1263" t="s">
        <v>3</v>
      </c>
      <c r="L1263">
        <v>0.99971699999999997</v>
      </c>
      <c r="M1263" t="s">
        <v>2</v>
      </c>
      <c r="N1263">
        <v>2.1224699999999999E-2</v>
      </c>
      <c r="O1263" t="s">
        <v>6</v>
      </c>
      <c r="P1263">
        <v>26</v>
      </c>
      <c r="Q1263" t="s">
        <v>0</v>
      </c>
      <c r="R1263">
        <v>3600.9</v>
      </c>
      <c r="S1263" t="s">
        <v>141</v>
      </c>
      <c r="T1263">
        <v>8</v>
      </c>
      <c r="U1263" t="s">
        <v>142</v>
      </c>
      <c r="V1263">
        <v>393</v>
      </c>
      <c r="W1263" t="s">
        <v>140</v>
      </c>
      <c r="X1263">
        <v>676060</v>
      </c>
      <c r="Y1263" t="s">
        <v>1</v>
      </c>
      <c r="Z1263" t="s">
        <v>3389</v>
      </c>
      <c r="AA1263" t="s">
        <v>151</v>
      </c>
      <c r="AB1263" s="12" t="s">
        <v>3390</v>
      </c>
      <c r="AC1263" t="s">
        <v>424</v>
      </c>
      <c r="AD1263" s="5">
        <v>9.9999999999999998E-17</v>
      </c>
      <c r="AE1263" t="s">
        <v>5</v>
      </c>
      <c r="AF1263">
        <v>0.99972364999999996</v>
      </c>
      <c r="AG1263" t="s">
        <v>4</v>
      </c>
      <c r="AH1263">
        <v>2.101426E-2</v>
      </c>
    </row>
    <row r="1264" spans="1:34" x14ac:dyDescent="0.25">
      <c r="A1264" t="str">
        <f t="shared" si="19"/>
        <v>feynman_III_9_52_28020</v>
      </c>
      <c r="B1264" t="s">
        <v>130</v>
      </c>
      <c r="C1264" t="s">
        <v>143</v>
      </c>
      <c r="D1264">
        <v>3600</v>
      </c>
      <c r="E1264" t="s">
        <v>144</v>
      </c>
      <c r="F1264">
        <v>1000000</v>
      </c>
      <c r="G1264" t="s">
        <v>145</v>
      </c>
      <c r="H1264">
        <v>28020</v>
      </c>
      <c r="I1264" t="s">
        <v>146</v>
      </c>
      <c r="J1264">
        <v>1E-3</v>
      </c>
      <c r="K1264" t="s">
        <v>3</v>
      </c>
      <c r="L1264">
        <v>0.9708909</v>
      </c>
      <c r="M1264" t="s">
        <v>2</v>
      </c>
      <c r="N1264">
        <v>2.4379789000000001</v>
      </c>
      <c r="O1264" t="s">
        <v>6</v>
      </c>
      <c r="P1264">
        <v>49</v>
      </c>
      <c r="Q1264" t="s">
        <v>0</v>
      </c>
      <c r="R1264">
        <v>3603.1</v>
      </c>
      <c r="S1264" t="s">
        <v>141</v>
      </c>
      <c r="T1264">
        <v>5</v>
      </c>
      <c r="U1264" t="s">
        <v>142</v>
      </c>
      <c r="V1264">
        <v>159</v>
      </c>
      <c r="W1264" t="s">
        <v>140</v>
      </c>
      <c r="X1264">
        <v>572549</v>
      </c>
      <c r="Y1264" t="s">
        <v>1</v>
      </c>
      <c r="Z1264" t="s">
        <v>3391</v>
      </c>
      <c r="AA1264" t="s">
        <v>151</v>
      </c>
      <c r="AB1264" s="12" t="s">
        <v>3392</v>
      </c>
      <c r="AC1264" t="s">
        <v>424</v>
      </c>
      <c r="AD1264" s="5">
        <v>9.9999999999999998E-17</v>
      </c>
      <c r="AE1264" t="s">
        <v>5</v>
      </c>
      <c r="AF1264">
        <v>0.97210569999999996</v>
      </c>
      <c r="AG1264" t="s">
        <v>4</v>
      </c>
      <c r="AH1264">
        <v>2.4243980700000001</v>
      </c>
    </row>
    <row r="1265" spans="1:34" x14ac:dyDescent="0.25">
      <c r="A1265" t="str">
        <f t="shared" si="19"/>
        <v>feynman_I_32_17_28020</v>
      </c>
      <c r="B1265" t="s">
        <v>126</v>
      </c>
      <c r="C1265" t="s">
        <v>143</v>
      </c>
      <c r="D1265">
        <v>3600</v>
      </c>
      <c r="E1265" t="s">
        <v>144</v>
      </c>
      <c r="F1265">
        <v>1000000</v>
      </c>
      <c r="G1265" t="s">
        <v>145</v>
      </c>
      <c r="H1265">
        <v>28020</v>
      </c>
      <c r="I1265" t="s">
        <v>146</v>
      </c>
      <c r="J1265">
        <v>1E-3</v>
      </c>
      <c r="K1265" t="s">
        <v>3</v>
      </c>
      <c r="L1265">
        <v>0.99932339999999997</v>
      </c>
      <c r="M1265" t="s">
        <v>2</v>
      </c>
      <c r="N1265">
        <v>0.1212405</v>
      </c>
      <c r="O1265" t="s">
        <v>6</v>
      </c>
      <c r="P1265">
        <v>38</v>
      </c>
      <c r="Q1265" t="s">
        <v>0</v>
      </c>
      <c r="R1265">
        <v>3601.1</v>
      </c>
      <c r="S1265" t="s">
        <v>141</v>
      </c>
      <c r="T1265">
        <v>8</v>
      </c>
      <c r="U1265" t="s">
        <v>142</v>
      </c>
      <c r="V1265">
        <v>199</v>
      </c>
      <c r="W1265" t="s">
        <v>140</v>
      </c>
      <c r="X1265">
        <v>622682</v>
      </c>
      <c r="Y1265" t="s">
        <v>1</v>
      </c>
      <c r="Z1265" t="s">
        <v>3393</v>
      </c>
      <c r="AA1265" t="s">
        <v>151</v>
      </c>
      <c r="AB1265" s="12" t="s">
        <v>3394</v>
      </c>
      <c r="AC1265" t="s">
        <v>424</v>
      </c>
      <c r="AD1265" s="5">
        <v>9.9999999999999998E-17</v>
      </c>
      <c r="AE1265" t="s">
        <v>5</v>
      </c>
      <c r="AF1265">
        <v>0.99934811000000001</v>
      </c>
      <c r="AG1265" t="s">
        <v>4</v>
      </c>
      <c r="AH1265">
        <v>0.1205219</v>
      </c>
    </row>
    <row r="1266" spans="1:34" x14ac:dyDescent="0.25">
      <c r="A1266" t="str">
        <f t="shared" si="19"/>
        <v>strogatz_shearflow1_14423</v>
      </c>
      <c r="B1266" t="s">
        <v>12</v>
      </c>
      <c r="C1266" t="s">
        <v>143</v>
      </c>
      <c r="D1266">
        <v>3600</v>
      </c>
      <c r="E1266" t="s">
        <v>144</v>
      </c>
      <c r="F1266">
        <v>1000000</v>
      </c>
      <c r="G1266" t="s">
        <v>145</v>
      </c>
      <c r="H1266">
        <v>14423</v>
      </c>
      <c r="I1266" t="s">
        <v>146</v>
      </c>
      <c r="J1266">
        <v>1E-3</v>
      </c>
      <c r="K1266" t="s">
        <v>3</v>
      </c>
      <c r="L1266">
        <v>0.96530899999999997</v>
      </c>
      <c r="M1266" t="s">
        <v>2</v>
      </c>
      <c r="N1266">
        <v>0.1020937</v>
      </c>
      <c r="O1266" t="s">
        <v>6</v>
      </c>
      <c r="P1266">
        <v>22</v>
      </c>
      <c r="Q1266" t="s">
        <v>0</v>
      </c>
      <c r="R1266">
        <v>1923.2</v>
      </c>
      <c r="S1266" t="s">
        <v>141</v>
      </c>
      <c r="T1266">
        <v>14</v>
      </c>
      <c r="U1266" t="s">
        <v>142</v>
      </c>
      <c r="V1266">
        <v>914</v>
      </c>
      <c r="W1266" t="s">
        <v>140</v>
      </c>
      <c r="X1266">
        <v>1000861</v>
      </c>
      <c r="Y1266" t="s">
        <v>1</v>
      </c>
      <c r="Z1266" t="s">
        <v>3395</v>
      </c>
      <c r="AA1266" t="s">
        <v>151</v>
      </c>
      <c r="AB1266" s="12" t="s">
        <v>3396</v>
      </c>
      <c r="AC1266" t="s">
        <v>424</v>
      </c>
      <c r="AD1266" s="5">
        <v>9.9999999999999998E-17</v>
      </c>
      <c r="AE1266" t="s">
        <v>5</v>
      </c>
      <c r="AF1266">
        <v>0.98570106999999996</v>
      </c>
      <c r="AG1266" t="s">
        <v>4</v>
      </c>
      <c r="AH1266">
        <v>8.7036810000000006E-2</v>
      </c>
    </row>
    <row r="1267" spans="1:34" x14ac:dyDescent="0.25">
      <c r="A1267" t="str">
        <f t="shared" si="19"/>
        <v>feynman_I_34_14_28020</v>
      </c>
      <c r="B1267" t="s">
        <v>40</v>
      </c>
      <c r="C1267" t="s">
        <v>143</v>
      </c>
      <c r="D1267">
        <v>3600</v>
      </c>
      <c r="E1267" t="s">
        <v>144</v>
      </c>
      <c r="F1267">
        <v>1000000</v>
      </c>
      <c r="G1267" t="s">
        <v>145</v>
      </c>
      <c r="H1267">
        <v>28020</v>
      </c>
      <c r="I1267" t="s">
        <v>146</v>
      </c>
      <c r="J1267">
        <v>1E-3</v>
      </c>
      <c r="K1267" t="s">
        <v>3</v>
      </c>
      <c r="L1267">
        <v>1</v>
      </c>
      <c r="M1267" t="s">
        <v>2</v>
      </c>
      <c r="N1267">
        <v>0</v>
      </c>
      <c r="O1267" t="s">
        <v>6</v>
      </c>
      <c r="P1267">
        <v>16</v>
      </c>
      <c r="Q1267" t="s">
        <v>0</v>
      </c>
      <c r="R1267">
        <v>1562.7</v>
      </c>
      <c r="S1267" t="s">
        <v>141</v>
      </c>
      <c r="T1267">
        <v>4</v>
      </c>
      <c r="U1267" t="s">
        <v>142</v>
      </c>
      <c r="V1267">
        <v>254</v>
      </c>
      <c r="W1267" t="s">
        <v>140</v>
      </c>
      <c r="X1267">
        <v>313072</v>
      </c>
      <c r="Y1267" t="s">
        <v>1</v>
      </c>
      <c r="Z1267" t="s">
        <v>2487</v>
      </c>
      <c r="AA1267" t="s">
        <v>151</v>
      </c>
      <c r="AB1267" s="12" t="s">
        <v>2488</v>
      </c>
      <c r="AC1267" t="s">
        <v>424</v>
      </c>
      <c r="AD1267" s="5">
        <v>9.9999999999999998E-17</v>
      </c>
      <c r="AE1267" t="s">
        <v>5</v>
      </c>
      <c r="AF1267">
        <v>1</v>
      </c>
      <c r="AG1267" t="s">
        <v>4</v>
      </c>
      <c r="AH1267">
        <v>1E-8</v>
      </c>
    </row>
    <row r="1268" spans="1:34" x14ac:dyDescent="0.25">
      <c r="A1268" t="str">
        <f t="shared" si="19"/>
        <v>feynman_test_3_28020</v>
      </c>
      <c r="B1268" t="s">
        <v>75</v>
      </c>
      <c r="C1268" t="s">
        <v>143</v>
      </c>
      <c r="D1268">
        <v>3600</v>
      </c>
      <c r="E1268" t="s">
        <v>144</v>
      </c>
      <c r="F1268">
        <v>1000000</v>
      </c>
      <c r="G1268" t="s">
        <v>145</v>
      </c>
      <c r="H1268">
        <v>28020</v>
      </c>
      <c r="I1268" t="s">
        <v>146</v>
      </c>
      <c r="J1268">
        <v>1E-3</v>
      </c>
      <c r="K1268" t="s">
        <v>3</v>
      </c>
      <c r="L1268">
        <v>0.99058009999999996</v>
      </c>
      <c r="M1268" t="s">
        <v>2</v>
      </c>
      <c r="N1268">
        <v>0.1783894</v>
      </c>
      <c r="O1268" t="s">
        <v>6</v>
      </c>
      <c r="P1268">
        <v>23</v>
      </c>
      <c r="Q1268" t="s">
        <v>0</v>
      </c>
      <c r="R1268">
        <v>3600.7</v>
      </c>
      <c r="S1268" t="s">
        <v>141</v>
      </c>
      <c r="T1268">
        <v>6</v>
      </c>
      <c r="U1268" t="s">
        <v>142</v>
      </c>
      <c r="V1268">
        <v>407</v>
      </c>
      <c r="W1268" t="s">
        <v>140</v>
      </c>
      <c r="X1268">
        <v>660339</v>
      </c>
      <c r="Y1268" t="s">
        <v>1</v>
      </c>
      <c r="Z1268" t="s">
        <v>3397</v>
      </c>
      <c r="AA1268" t="s">
        <v>151</v>
      </c>
      <c r="AB1268" s="12" t="s">
        <v>3487</v>
      </c>
      <c r="AC1268" t="s">
        <v>424</v>
      </c>
      <c r="AD1268" s="5">
        <v>9.9999999999999998E-17</v>
      </c>
      <c r="AE1268" t="s">
        <v>5</v>
      </c>
      <c r="AF1268">
        <v>0.99072439999999995</v>
      </c>
      <c r="AG1268" t="s">
        <v>4</v>
      </c>
      <c r="AH1268">
        <v>0.17810428</v>
      </c>
    </row>
    <row r="1269" spans="1:34" x14ac:dyDescent="0.25">
      <c r="A1269" t="str">
        <f t="shared" si="19"/>
        <v>feynman_I_48_2_28020</v>
      </c>
      <c r="B1269" t="s">
        <v>71</v>
      </c>
      <c r="C1269" t="s">
        <v>143</v>
      </c>
      <c r="D1269">
        <v>3600</v>
      </c>
      <c r="E1269" t="s">
        <v>144</v>
      </c>
      <c r="F1269">
        <v>1000000</v>
      </c>
      <c r="G1269" t="s">
        <v>145</v>
      </c>
      <c r="H1269">
        <v>28020</v>
      </c>
      <c r="I1269" t="s">
        <v>146</v>
      </c>
      <c r="J1269">
        <v>1E-3</v>
      </c>
      <c r="K1269" t="s">
        <v>3</v>
      </c>
      <c r="L1269">
        <v>1</v>
      </c>
      <c r="M1269" t="s">
        <v>2</v>
      </c>
      <c r="N1269">
        <v>8.7072999999999994E-3</v>
      </c>
      <c r="O1269" t="s">
        <v>6</v>
      </c>
      <c r="P1269">
        <v>26</v>
      </c>
      <c r="Q1269" t="s">
        <v>0</v>
      </c>
      <c r="R1269">
        <v>3600.5</v>
      </c>
      <c r="S1269" t="s">
        <v>141</v>
      </c>
      <c r="T1269">
        <v>11</v>
      </c>
      <c r="U1269" t="s">
        <v>142</v>
      </c>
      <c r="V1269">
        <v>314</v>
      </c>
      <c r="W1269" t="s">
        <v>140</v>
      </c>
      <c r="X1269">
        <v>617654</v>
      </c>
      <c r="Y1269" t="s">
        <v>1</v>
      </c>
      <c r="Z1269" t="s">
        <v>3398</v>
      </c>
      <c r="AA1269" t="s">
        <v>151</v>
      </c>
      <c r="AB1269" s="12" t="s">
        <v>3399</v>
      </c>
      <c r="AC1269" t="s">
        <v>424</v>
      </c>
      <c r="AD1269" s="5">
        <v>9.9999999999999998E-17</v>
      </c>
      <c r="AE1269" t="s">
        <v>5</v>
      </c>
      <c r="AF1269">
        <v>0.99999998999999995</v>
      </c>
      <c r="AG1269" t="s">
        <v>4</v>
      </c>
      <c r="AH1269">
        <v>8.8475600000000008E-3</v>
      </c>
    </row>
    <row r="1270" spans="1:34" x14ac:dyDescent="0.25">
      <c r="A1270" t="str">
        <f t="shared" si="19"/>
        <v>feynman_I_6_2_14423</v>
      </c>
      <c r="B1270" t="s">
        <v>33</v>
      </c>
      <c r="C1270" t="s">
        <v>143</v>
      </c>
      <c r="D1270">
        <v>3600</v>
      </c>
      <c r="E1270" t="s">
        <v>144</v>
      </c>
      <c r="F1270">
        <v>1000000</v>
      </c>
      <c r="G1270" t="s">
        <v>145</v>
      </c>
      <c r="H1270">
        <v>14423</v>
      </c>
      <c r="I1270" t="s">
        <v>146</v>
      </c>
      <c r="J1270">
        <v>1E-3</v>
      </c>
      <c r="K1270" t="s">
        <v>3</v>
      </c>
      <c r="L1270">
        <v>0.99055190000000004</v>
      </c>
      <c r="M1270" t="s">
        <v>2</v>
      </c>
      <c r="N1270">
        <v>4.1468E-3</v>
      </c>
      <c r="O1270" t="s">
        <v>6</v>
      </c>
      <c r="P1270">
        <v>18</v>
      </c>
      <c r="Q1270" t="s">
        <v>0</v>
      </c>
      <c r="R1270">
        <v>3600.6</v>
      </c>
      <c r="S1270" t="s">
        <v>141</v>
      </c>
      <c r="T1270">
        <v>5</v>
      </c>
      <c r="U1270" t="s">
        <v>142</v>
      </c>
      <c r="V1270">
        <v>531</v>
      </c>
      <c r="W1270" t="s">
        <v>140</v>
      </c>
      <c r="X1270">
        <v>702909</v>
      </c>
      <c r="Y1270" t="s">
        <v>1</v>
      </c>
      <c r="Z1270" t="s">
        <v>3400</v>
      </c>
      <c r="AA1270" t="s">
        <v>151</v>
      </c>
      <c r="AB1270" s="12" t="s">
        <v>3401</v>
      </c>
      <c r="AC1270" t="s">
        <v>424</v>
      </c>
      <c r="AD1270" s="5">
        <v>9.9999999999999998E-17</v>
      </c>
      <c r="AE1270" t="s">
        <v>5</v>
      </c>
      <c r="AF1270">
        <v>0.99063727999999995</v>
      </c>
      <c r="AG1270" t="s">
        <v>4</v>
      </c>
      <c r="AH1270">
        <v>4.10766E-3</v>
      </c>
    </row>
    <row r="1271" spans="1:34" x14ac:dyDescent="0.25">
      <c r="A1271" t="str">
        <f t="shared" si="19"/>
        <v>feynman_II_11_28_28020</v>
      </c>
      <c r="B1271" t="s">
        <v>34</v>
      </c>
      <c r="C1271" t="s">
        <v>143</v>
      </c>
      <c r="D1271">
        <v>3600</v>
      </c>
      <c r="E1271" t="s">
        <v>144</v>
      </c>
      <c r="F1271">
        <v>1000000</v>
      </c>
      <c r="G1271" t="s">
        <v>145</v>
      </c>
      <c r="H1271">
        <v>28020</v>
      </c>
      <c r="I1271" t="s">
        <v>146</v>
      </c>
      <c r="J1271">
        <v>1E-3</v>
      </c>
      <c r="K1271" t="s">
        <v>3</v>
      </c>
      <c r="L1271">
        <v>0.99998819999999999</v>
      </c>
      <c r="M1271" t="s">
        <v>2</v>
      </c>
      <c r="N1271">
        <v>9.9789999999999992E-4</v>
      </c>
      <c r="O1271" t="s">
        <v>6</v>
      </c>
      <c r="P1271">
        <v>9</v>
      </c>
      <c r="Q1271" t="s">
        <v>0</v>
      </c>
      <c r="R1271">
        <v>3600.2</v>
      </c>
      <c r="S1271" t="s">
        <v>141</v>
      </c>
      <c r="T1271">
        <v>12</v>
      </c>
      <c r="U1271" t="s">
        <v>142</v>
      </c>
      <c r="V1271">
        <v>1416</v>
      </c>
      <c r="W1271" t="s">
        <v>140</v>
      </c>
      <c r="X1271">
        <v>920758</v>
      </c>
      <c r="Y1271" t="s">
        <v>1</v>
      </c>
      <c r="Z1271" t="s">
        <v>3402</v>
      </c>
      <c r="AA1271" t="s">
        <v>151</v>
      </c>
      <c r="AB1271" s="12" t="s">
        <v>3403</v>
      </c>
      <c r="AC1271" t="s">
        <v>424</v>
      </c>
      <c r="AD1271" s="5">
        <v>9.9999999999999998E-17</v>
      </c>
      <c r="AE1271" t="s">
        <v>5</v>
      </c>
      <c r="AF1271">
        <v>0.99998812000000004</v>
      </c>
      <c r="AG1271" t="s">
        <v>4</v>
      </c>
      <c r="AH1271">
        <v>1.0012599999999999E-3</v>
      </c>
    </row>
    <row r="1272" spans="1:34" x14ac:dyDescent="0.25">
      <c r="A1272" t="str">
        <f t="shared" si="19"/>
        <v>feynman_I_9_18_28020</v>
      </c>
      <c r="B1272" t="s">
        <v>139</v>
      </c>
      <c r="C1272" t="s">
        <v>143</v>
      </c>
      <c r="D1272">
        <v>3600</v>
      </c>
      <c r="E1272" t="s">
        <v>144</v>
      </c>
      <c r="F1272">
        <v>1000000</v>
      </c>
      <c r="G1272" t="s">
        <v>145</v>
      </c>
      <c r="H1272">
        <v>28020</v>
      </c>
      <c r="I1272" t="s">
        <v>146</v>
      </c>
      <c r="J1272">
        <v>1E-3</v>
      </c>
      <c r="K1272" t="s">
        <v>3</v>
      </c>
      <c r="L1272">
        <v>0.99364969999999997</v>
      </c>
      <c r="M1272" t="s">
        <v>2</v>
      </c>
      <c r="N1272">
        <v>9.7620999999999993E-3</v>
      </c>
      <c r="O1272" t="s">
        <v>6</v>
      </c>
      <c r="P1272">
        <v>28</v>
      </c>
      <c r="Q1272" t="s">
        <v>0</v>
      </c>
      <c r="R1272">
        <v>3602.4</v>
      </c>
      <c r="S1272" t="s">
        <v>141</v>
      </c>
      <c r="T1272">
        <v>9</v>
      </c>
      <c r="U1272" t="s">
        <v>142</v>
      </c>
      <c r="V1272">
        <v>147</v>
      </c>
      <c r="W1272" t="s">
        <v>140</v>
      </c>
      <c r="X1272">
        <v>616618</v>
      </c>
      <c r="Y1272" t="s">
        <v>1</v>
      </c>
      <c r="Z1272" t="s">
        <v>3404</v>
      </c>
      <c r="AA1272" t="s">
        <v>151</v>
      </c>
      <c r="AB1272" s="12" t="s">
        <v>3405</v>
      </c>
      <c r="AC1272" t="s">
        <v>424</v>
      </c>
      <c r="AD1272" s="5">
        <v>9.9999999999999998E-17</v>
      </c>
      <c r="AE1272" t="s">
        <v>5</v>
      </c>
      <c r="AF1272">
        <v>0.99366352999999996</v>
      </c>
      <c r="AG1272" t="s">
        <v>4</v>
      </c>
      <c r="AH1272">
        <v>9.8905299999999998E-3</v>
      </c>
    </row>
    <row r="1273" spans="1:34" x14ac:dyDescent="0.25">
      <c r="A1273" t="str">
        <f t="shared" si="19"/>
        <v>feynman_test_13_14423</v>
      </c>
      <c r="B1273" t="s">
        <v>121</v>
      </c>
      <c r="C1273" t="s">
        <v>143</v>
      </c>
      <c r="D1273">
        <v>3600</v>
      </c>
      <c r="E1273" t="s">
        <v>144</v>
      </c>
      <c r="F1273">
        <v>1000000</v>
      </c>
      <c r="G1273" t="s">
        <v>145</v>
      </c>
      <c r="H1273">
        <v>14423</v>
      </c>
      <c r="I1273" t="s">
        <v>146</v>
      </c>
      <c r="J1273">
        <v>1E-3</v>
      </c>
      <c r="K1273" t="s">
        <v>3</v>
      </c>
      <c r="L1273">
        <v>0.97774910000000004</v>
      </c>
      <c r="M1273" t="s">
        <v>2</v>
      </c>
      <c r="N1273">
        <v>2.2826999999999999E-3</v>
      </c>
      <c r="O1273" t="s">
        <v>6</v>
      </c>
      <c r="P1273">
        <v>32</v>
      </c>
      <c r="Q1273" t="s">
        <v>0</v>
      </c>
      <c r="R1273">
        <v>3600.4</v>
      </c>
      <c r="S1273" t="s">
        <v>141</v>
      </c>
      <c r="T1273">
        <v>6</v>
      </c>
      <c r="U1273" t="s">
        <v>142</v>
      </c>
      <c r="V1273">
        <v>337</v>
      </c>
      <c r="W1273" t="s">
        <v>140</v>
      </c>
      <c r="X1273">
        <v>699286</v>
      </c>
      <c r="Y1273" t="s">
        <v>1</v>
      </c>
      <c r="Z1273" t="s">
        <v>3406</v>
      </c>
      <c r="AA1273" t="s">
        <v>151</v>
      </c>
      <c r="AB1273" s="12" t="s">
        <v>3407</v>
      </c>
      <c r="AC1273" t="s">
        <v>424</v>
      </c>
      <c r="AD1273" s="5">
        <v>9.9999999999999998E-17</v>
      </c>
      <c r="AE1273" t="s">
        <v>5</v>
      </c>
      <c r="AF1273">
        <v>0.97705805999999995</v>
      </c>
      <c r="AG1273" t="s">
        <v>4</v>
      </c>
      <c r="AH1273">
        <v>2.3426900000000001E-3</v>
      </c>
    </row>
    <row r="1274" spans="1:34" x14ac:dyDescent="0.25">
      <c r="A1274" t="str">
        <f t="shared" si="19"/>
        <v>feynman_test_16_28020</v>
      </c>
      <c r="B1274" t="s">
        <v>129</v>
      </c>
      <c r="C1274" t="s">
        <v>143</v>
      </c>
      <c r="D1274">
        <v>3600</v>
      </c>
      <c r="E1274" t="s">
        <v>144</v>
      </c>
      <c r="F1274">
        <v>1000000</v>
      </c>
      <c r="G1274" t="s">
        <v>145</v>
      </c>
      <c r="H1274">
        <v>28020</v>
      </c>
      <c r="I1274" t="s">
        <v>146</v>
      </c>
      <c r="J1274">
        <v>1E-3</v>
      </c>
      <c r="K1274" t="s">
        <v>3</v>
      </c>
      <c r="L1274">
        <v>0.99907769999999996</v>
      </c>
      <c r="M1274" t="s">
        <v>2</v>
      </c>
      <c r="N1274">
        <v>0.86760079999999995</v>
      </c>
      <c r="O1274" t="s">
        <v>6</v>
      </c>
      <c r="P1274">
        <v>76</v>
      </c>
      <c r="Q1274" t="s">
        <v>0</v>
      </c>
      <c r="R1274">
        <v>3601.9</v>
      </c>
      <c r="S1274" t="s">
        <v>141</v>
      </c>
      <c r="T1274">
        <v>5</v>
      </c>
      <c r="U1274" t="s">
        <v>142</v>
      </c>
      <c r="V1274">
        <v>68</v>
      </c>
      <c r="W1274" t="s">
        <v>140</v>
      </c>
      <c r="X1274">
        <v>434041</v>
      </c>
      <c r="Y1274" t="s">
        <v>1</v>
      </c>
      <c r="Z1274" t="s">
        <v>3408</v>
      </c>
      <c r="AA1274" t="s">
        <v>151</v>
      </c>
      <c r="AB1274" s="12" t="s">
        <v>3409</v>
      </c>
      <c r="AC1274" t="s">
        <v>424</v>
      </c>
      <c r="AD1274" s="5">
        <v>9.9999999999999998E-17</v>
      </c>
      <c r="AE1274" t="s">
        <v>5</v>
      </c>
      <c r="AF1274">
        <v>0.99910988999999994</v>
      </c>
      <c r="AG1274" t="s">
        <v>4</v>
      </c>
      <c r="AH1274">
        <v>0.85038718000000002</v>
      </c>
    </row>
    <row r="1275" spans="1:34" x14ac:dyDescent="0.25">
      <c r="A1275" t="str">
        <f t="shared" si="19"/>
        <v>feynman_test_20_14423</v>
      </c>
      <c r="B1275" t="s">
        <v>137</v>
      </c>
      <c r="C1275" t="s">
        <v>143</v>
      </c>
      <c r="D1275">
        <v>3600</v>
      </c>
      <c r="E1275" t="s">
        <v>144</v>
      </c>
      <c r="F1275">
        <v>1000000</v>
      </c>
      <c r="G1275" t="s">
        <v>145</v>
      </c>
      <c r="H1275">
        <v>14423</v>
      </c>
      <c r="I1275" t="s">
        <v>146</v>
      </c>
      <c r="J1275">
        <v>1E-3</v>
      </c>
      <c r="K1275" t="s">
        <v>3</v>
      </c>
      <c r="L1275">
        <v>0.90467180000000003</v>
      </c>
      <c r="M1275" t="s">
        <v>2</v>
      </c>
      <c r="N1275">
        <v>4.9847896</v>
      </c>
      <c r="O1275" t="s">
        <v>6</v>
      </c>
      <c r="P1275">
        <v>57</v>
      </c>
      <c r="Q1275" t="s">
        <v>0</v>
      </c>
      <c r="R1275">
        <v>3602.3</v>
      </c>
      <c r="S1275" t="s">
        <v>141</v>
      </c>
      <c r="T1275">
        <v>8</v>
      </c>
      <c r="U1275" t="s">
        <v>142</v>
      </c>
      <c r="V1275">
        <v>89</v>
      </c>
      <c r="W1275" t="s">
        <v>140</v>
      </c>
      <c r="X1275">
        <v>540585</v>
      </c>
      <c r="Y1275" t="s">
        <v>1</v>
      </c>
      <c r="Z1275" t="s">
        <v>3410</v>
      </c>
      <c r="AA1275" t="s">
        <v>151</v>
      </c>
      <c r="AB1275" s="12" t="s">
        <v>3411</v>
      </c>
      <c r="AC1275" t="s">
        <v>424</v>
      </c>
      <c r="AD1275" s="5">
        <v>9.9999999999999998E-17</v>
      </c>
      <c r="AE1275" t="s">
        <v>5</v>
      </c>
      <c r="AF1275">
        <v>0.94172166000000002</v>
      </c>
      <c r="AG1275" t="s">
        <v>4</v>
      </c>
      <c r="AH1275">
        <v>2.6280946100000002</v>
      </c>
    </row>
    <row r="1276" spans="1:34" x14ac:dyDescent="0.25">
      <c r="A1276" t="str">
        <f t="shared" si="19"/>
        <v>feynman_I_10_7_28020</v>
      </c>
      <c r="B1276" t="s">
        <v>46</v>
      </c>
      <c r="C1276" t="s">
        <v>143</v>
      </c>
      <c r="D1276">
        <v>3600</v>
      </c>
      <c r="E1276" t="s">
        <v>144</v>
      </c>
      <c r="F1276">
        <v>1000000</v>
      </c>
      <c r="G1276" t="s">
        <v>145</v>
      </c>
      <c r="H1276">
        <v>28020</v>
      </c>
      <c r="I1276" t="s">
        <v>146</v>
      </c>
      <c r="J1276">
        <v>1E-3</v>
      </c>
      <c r="K1276" t="s">
        <v>3</v>
      </c>
      <c r="L1276">
        <v>1</v>
      </c>
      <c r="M1276" t="s">
        <v>2</v>
      </c>
      <c r="N1276">
        <v>0</v>
      </c>
      <c r="O1276" t="s">
        <v>6</v>
      </c>
      <c r="P1276">
        <v>14</v>
      </c>
      <c r="Q1276" t="s">
        <v>0</v>
      </c>
      <c r="R1276">
        <v>3066.8</v>
      </c>
      <c r="S1276" t="s">
        <v>141</v>
      </c>
      <c r="T1276">
        <v>6</v>
      </c>
      <c r="U1276" t="s">
        <v>142</v>
      </c>
      <c r="V1276">
        <v>544</v>
      </c>
      <c r="W1276" t="s">
        <v>140</v>
      </c>
      <c r="X1276">
        <v>662303</v>
      </c>
      <c r="Y1276" t="s">
        <v>1</v>
      </c>
      <c r="Z1276" t="s">
        <v>3412</v>
      </c>
      <c r="AA1276" t="s">
        <v>151</v>
      </c>
      <c r="AB1276" s="12" t="s">
        <v>2334</v>
      </c>
      <c r="AC1276" t="s">
        <v>424</v>
      </c>
      <c r="AD1276" s="5">
        <v>9.9999999999999998E-17</v>
      </c>
      <c r="AE1276" t="s">
        <v>5</v>
      </c>
      <c r="AF1276">
        <v>1</v>
      </c>
      <c r="AG1276" t="s">
        <v>4</v>
      </c>
      <c r="AH1276">
        <v>0</v>
      </c>
    </row>
    <row r="1277" spans="1:34" x14ac:dyDescent="0.25">
      <c r="A1277" t="str">
        <f t="shared" si="19"/>
        <v>feynman_test_2_14423</v>
      </c>
      <c r="B1277" t="s">
        <v>132</v>
      </c>
      <c r="C1277" t="s">
        <v>143</v>
      </c>
      <c r="D1277">
        <v>3600</v>
      </c>
      <c r="E1277" t="s">
        <v>144</v>
      </c>
      <c r="F1277">
        <v>1000000</v>
      </c>
      <c r="G1277" t="s">
        <v>145</v>
      </c>
      <c r="H1277">
        <v>14423</v>
      </c>
      <c r="I1277" t="s">
        <v>146</v>
      </c>
      <c r="J1277">
        <v>1E-3</v>
      </c>
      <c r="K1277" t="s">
        <v>3</v>
      </c>
      <c r="L1277">
        <v>0.24046480000000001</v>
      </c>
      <c r="M1277" t="s">
        <v>2</v>
      </c>
      <c r="N1277">
        <v>1.7562447000000001</v>
      </c>
      <c r="O1277" t="s">
        <v>6</v>
      </c>
      <c r="P1277">
        <v>35</v>
      </c>
      <c r="Q1277" t="s">
        <v>0</v>
      </c>
      <c r="R1277">
        <v>3600.6</v>
      </c>
      <c r="S1277" t="s">
        <v>141</v>
      </c>
      <c r="T1277">
        <v>19</v>
      </c>
      <c r="U1277" t="s">
        <v>142</v>
      </c>
      <c r="V1277">
        <v>282</v>
      </c>
      <c r="W1277" t="s">
        <v>140</v>
      </c>
      <c r="X1277">
        <v>690296</v>
      </c>
      <c r="Y1277" t="s">
        <v>1</v>
      </c>
      <c r="Z1277" t="s">
        <v>3413</v>
      </c>
      <c r="AA1277" t="s">
        <v>151</v>
      </c>
      <c r="AB1277" s="12" t="s">
        <v>3414</v>
      </c>
      <c r="AC1277" t="s">
        <v>424</v>
      </c>
      <c r="AD1277" s="5">
        <v>9.9999999999999998E-17</v>
      </c>
      <c r="AE1277" t="s">
        <v>5</v>
      </c>
      <c r="AF1277">
        <v>0.24452619</v>
      </c>
      <c r="AG1277" t="s">
        <v>4</v>
      </c>
      <c r="AH1277">
        <v>1.77580319</v>
      </c>
    </row>
    <row r="1278" spans="1:34" x14ac:dyDescent="0.25">
      <c r="A1278" t="str">
        <f t="shared" si="19"/>
        <v>feynman_I_6_2a_14423</v>
      </c>
      <c r="B1278" t="s">
        <v>21</v>
      </c>
      <c r="C1278" t="s">
        <v>143</v>
      </c>
      <c r="D1278">
        <v>3600</v>
      </c>
      <c r="E1278" t="s">
        <v>144</v>
      </c>
      <c r="F1278">
        <v>1000000</v>
      </c>
      <c r="G1278" t="s">
        <v>145</v>
      </c>
      <c r="H1278">
        <v>14423</v>
      </c>
      <c r="I1278" t="s">
        <v>146</v>
      </c>
      <c r="J1278">
        <v>1E-3</v>
      </c>
      <c r="K1278" t="s">
        <v>3</v>
      </c>
      <c r="L1278">
        <v>0.99980009999999997</v>
      </c>
      <c r="M1278" t="s">
        <v>2</v>
      </c>
      <c r="N1278">
        <v>9.9029999999999995E-4</v>
      </c>
      <c r="O1278" t="s">
        <v>6</v>
      </c>
      <c r="P1278">
        <v>9</v>
      </c>
      <c r="Q1278" t="s">
        <v>0</v>
      </c>
      <c r="R1278">
        <v>3601.5</v>
      </c>
      <c r="S1278" t="s">
        <v>141</v>
      </c>
      <c r="T1278">
        <v>31</v>
      </c>
      <c r="U1278" t="s">
        <v>142</v>
      </c>
      <c r="V1278">
        <v>1463</v>
      </c>
      <c r="W1278" t="s">
        <v>140</v>
      </c>
      <c r="X1278">
        <v>609494</v>
      </c>
      <c r="Y1278" t="s">
        <v>1</v>
      </c>
      <c r="Z1278" t="s">
        <v>3415</v>
      </c>
      <c r="AA1278" t="s">
        <v>151</v>
      </c>
      <c r="AB1278" s="12" t="s">
        <v>3416</v>
      </c>
      <c r="AC1278" t="s">
        <v>424</v>
      </c>
      <c r="AD1278" s="5">
        <v>9.9999999999999998E-17</v>
      </c>
      <c r="AE1278" t="s">
        <v>5</v>
      </c>
      <c r="AF1278">
        <v>0.99980108999999995</v>
      </c>
      <c r="AG1278" t="s">
        <v>4</v>
      </c>
      <c r="AH1278">
        <v>9.8805000000000008E-4</v>
      </c>
    </row>
    <row r="1279" spans="1:34" x14ac:dyDescent="0.25">
      <c r="A1279" t="str">
        <f t="shared" si="19"/>
        <v>feynman_II_8_31_28020</v>
      </c>
      <c r="B1279" t="s">
        <v>31</v>
      </c>
      <c r="C1279" t="s">
        <v>143</v>
      </c>
      <c r="D1279">
        <v>3600</v>
      </c>
      <c r="E1279" t="s">
        <v>144</v>
      </c>
      <c r="F1279">
        <v>1000000</v>
      </c>
      <c r="G1279" t="s">
        <v>145</v>
      </c>
      <c r="H1279">
        <v>28020</v>
      </c>
      <c r="I1279" t="s">
        <v>146</v>
      </c>
      <c r="J1279">
        <v>1E-3</v>
      </c>
      <c r="K1279" t="s">
        <v>3</v>
      </c>
      <c r="L1279">
        <v>1</v>
      </c>
      <c r="M1279" t="s">
        <v>2</v>
      </c>
      <c r="N1279">
        <v>0</v>
      </c>
      <c r="O1279" t="s">
        <v>6</v>
      </c>
      <c r="P1279">
        <v>6</v>
      </c>
      <c r="Q1279" t="s">
        <v>0</v>
      </c>
      <c r="R1279">
        <v>3.4</v>
      </c>
      <c r="S1279" t="s">
        <v>141</v>
      </c>
      <c r="T1279">
        <v>1</v>
      </c>
      <c r="U1279" t="s">
        <v>142</v>
      </c>
      <c r="V1279">
        <v>3</v>
      </c>
      <c r="W1279" t="s">
        <v>140</v>
      </c>
      <c r="X1279">
        <v>1040</v>
      </c>
      <c r="Y1279" t="s">
        <v>1</v>
      </c>
      <c r="Z1279" t="s">
        <v>154</v>
      </c>
      <c r="AA1279" t="s">
        <v>151</v>
      </c>
      <c r="AB1279" s="12" t="s">
        <v>407</v>
      </c>
      <c r="AC1279" t="s">
        <v>424</v>
      </c>
      <c r="AD1279" s="5">
        <v>9.9999999999999998E-17</v>
      </c>
      <c r="AE1279" t="s">
        <v>5</v>
      </c>
      <c r="AF1279">
        <v>1</v>
      </c>
      <c r="AG1279" t="s">
        <v>4</v>
      </c>
      <c r="AH1279">
        <v>0</v>
      </c>
    </row>
    <row r="1280" spans="1:34" x14ac:dyDescent="0.25">
      <c r="A1280" t="str">
        <f t="shared" si="19"/>
        <v>feynman_I_18_12_28020</v>
      </c>
      <c r="B1280" t="s">
        <v>67</v>
      </c>
      <c r="C1280" t="s">
        <v>143</v>
      </c>
      <c r="D1280">
        <v>3600</v>
      </c>
      <c r="E1280" t="s">
        <v>144</v>
      </c>
      <c r="F1280">
        <v>1000000</v>
      </c>
      <c r="G1280" t="s">
        <v>145</v>
      </c>
      <c r="H1280">
        <v>28020</v>
      </c>
      <c r="I1280" t="s">
        <v>146</v>
      </c>
      <c r="J1280">
        <v>1E-3</v>
      </c>
      <c r="K1280" t="s">
        <v>3</v>
      </c>
      <c r="L1280">
        <v>1</v>
      </c>
      <c r="M1280" t="s">
        <v>2</v>
      </c>
      <c r="N1280">
        <v>0</v>
      </c>
      <c r="O1280" t="s">
        <v>6</v>
      </c>
      <c r="P1280">
        <v>5</v>
      </c>
      <c r="Q1280" t="s">
        <v>0</v>
      </c>
      <c r="R1280">
        <v>5.2</v>
      </c>
      <c r="S1280" t="s">
        <v>141</v>
      </c>
      <c r="T1280">
        <v>1</v>
      </c>
      <c r="U1280" t="s">
        <v>142</v>
      </c>
      <c r="V1280">
        <v>4</v>
      </c>
      <c r="W1280" t="s">
        <v>140</v>
      </c>
      <c r="X1280">
        <v>1606</v>
      </c>
      <c r="Y1280" t="s">
        <v>1</v>
      </c>
      <c r="Z1280" t="s">
        <v>2352</v>
      </c>
      <c r="AA1280" t="s">
        <v>151</v>
      </c>
      <c r="AB1280" s="12" t="s">
        <v>410</v>
      </c>
      <c r="AC1280" t="s">
        <v>424</v>
      </c>
      <c r="AD1280" s="5">
        <v>9.9999999999999998E-17</v>
      </c>
      <c r="AE1280" t="s">
        <v>5</v>
      </c>
      <c r="AF1280">
        <v>1</v>
      </c>
      <c r="AG1280" t="s">
        <v>4</v>
      </c>
      <c r="AH1280">
        <v>0</v>
      </c>
    </row>
    <row r="1281" spans="1:34" x14ac:dyDescent="0.25">
      <c r="A1281" t="str">
        <f t="shared" si="19"/>
        <v>feynman_III_21_20_28020</v>
      </c>
      <c r="B1281" t="s">
        <v>98</v>
      </c>
      <c r="C1281" t="s">
        <v>143</v>
      </c>
      <c r="D1281">
        <v>3600</v>
      </c>
      <c r="E1281" t="s">
        <v>144</v>
      </c>
      <c r="F1281">
        <v>1000000</v>
      </c>
      <c r="G1281" t="s">
        <v>145</v>
      </c>
      <c r="H1281">
        <v>28020</v>
      </c>
      <c r="I1281" t="s">
        <v>146</v>
      </c>
      <c r="J1281">
        <v>1E-3</v>
      </c>
      <c r="K1281" t="s">
        <v>3</v>
      </c>
      <c r="L1281">
        <v>1</v>
      </c>
      <c r="M1281" t="s">
        <v>2</v>
      </c>
      <c r="N1281">
        <v>0</v>
      </c>
      <c r="O1281" t="s">
        <v>6</v>
      </c>
      <c r="P1281">
        <v>8</v>
      </c>
      <c r="Q1281" t="s">
        <v>0</v>
      </c>
      <c r="R1281">
        <v>8.9</v>
      </c>
      <c r="S1281" t="s">
        <v>141</v>
      </c>
      <c r="T1281">
        <v>1</v>
      </c>
      <c r="U1281" t="s">
        <v>142</v>
      </c>
      <c r="V1281">
        <v>4</v>
      </c>
      <c r="W1281" t="s">
        <v>140</v>
      </c>
      <c r="X1281">
        <v>2570</v>
      </c>
      <c r="Y1281" t="s">
        <v>1</v>
      </c>
      <c r="Z1281" t="s">
        <v>159</v>
      </c>
      <c r="AA1281" t="s">
        <v>151</v>
      </c>
      <c r="AB1281" s="12" t="s">
        <v>3433</v>
      </c>
      <c r="AC1281" t="s">
        <v>424</v>
      </c>
      <c r="AD1281" s="5">
        <v>9.9999999999999998E-17</v>
      </c>
      <c r="AE1281" t="s">
        <v>5</v>
      </c>
      <c r="AF1281">
        <v>1</v>
      </c>
      <c r="AG1281" t="s">
        <v>4</v>
      </c>
      <c r="AH1281">
        <v>0</v>
      </c>
    </row>
    <row r="1282" spans="1:34" x14ac:dyDescent="0.25">
      <c r="A1282" t="str">
        <f t="shared" ref="A1282:A1291" si="20">B1282&amp;"_"&amp;H1282</f>
        <v>feynman_II_34_29b_28020</v>
      </c>
      <c r="B1282" t="s">
        <v>122</v>
      </c>
      <c r="C1282" t="s">
        <v>143</v>
      </c>
      <c r="D1282">
        <v>3600</v>
      </c>
      <c r="E1282" t="s">
        <v>144</v>
      </c>
      <c r="F1282">
        <v>1000000</v>
      </c>
      <c r="G1282" t="s">
        <v>145</v>
      </c>
      <c r="H1282">
        <v>28020</v>
      </c>
      <c r="I1282" t="s">
        <v>146</v>
      </c>
      <c r="J1282">
        <v>1E-3</v>
      </c>
      <c r="K1282" t="s">
        <v>3</v>
      </c>
      <c r="L1282">
        <v>1</v>
      </c>
      <c r="M1282" t="s">
        <v>2</v>
      </c>
      <c r="N1282">
        <v>9.9999999999999995E-8</v>
      </c>
      <c r="O1282" t="s">
        <v>6</v>
      </c>
      <c r="P1282">
        <v>9</v>
      </c>
      <c r="Q1282" t="s">
        <v>0</v>
      </c>
      <c r="R1282">
        <v>14.5</v>
      </c>
      <c r="S1282" t="s">
        <v>141</v>
      </c>
      <c r="T1282">
        <v>1</v>
      </c>
      <c r="U1282" t="s">
        <v>142</v>
      </c>
      <c r="V1282">
        <v>5</v>
      </c>
      <c r="W1282" t="s">
        <v>140</v>
      </c>
      <c r="X1282">
        <v>4061</v>
      </c>
      <c r="Y1282" t="s">
        <v>1</v>
      </c>
      <c r="Z1282" t="s">
        <v>2366</v>
      </c>
      <c r="AA1282" t="s">
        <v>151</v>
      </c>
      <c r="AB1282" s="12" t="s">
        <v>2367</v>
      </c>
      <c r="AC1282" t="s">
        <v>424</v>
      </c>
      <c r="AD1282" s="5">
        <v>9.9999999999999998E-17</v>
      </c>
      <c r="AE1282" t="s">
        <v>5</v>
      </c>
      <c r="AF1282">
        <v>1</v>
      </c>
      <c r="AG1282" t="s">
        <v>4</v>
      </c>
      <c r="AH1282">
        <v>1.3E-7</v>
      </c>
    </row>
    <row r="1283" spans="1:34" x14ac:dyDescent="0.25">
      <c r="A1283" t="str">
        <f t="shared" si="20"/>
        <v>strogatz_barmag2_28020</v>
      </c>
      <c r="B1283" t="s">
        <v>13</v>
      </c>
      <c r="C1283" t="s">
        <v>143</v>
      </c>
      <c r="D1283">
        <v>3600</v>
      </c>
      <c r="E1283" t="s">
        <v>144</v>
      </c>
      <c r="F1283">
        <v>1000000</v>
      </c>
      <c r="G1283" t="s">
        <v>145</v>
      </c>
      <c r="H1283">
        <v>28020</v>
      </c>
      <c r="I1283" t="s">
        <v>146</v>
      </c>
      <c r="J1283">
        <v>1E-3</v>
      </c>
      <c r="K1283" t="s">
        <v>3</v>
      </c>
      <c r="L1283">
        <v>1</v>
      </c>
      <c r="M1283" t="s">
        <v>2</v>
      </c>
      <c r="N1283">
        <v>0</v>
      </c>
      <c r="O1283" t="s">
        <v>6</v>
      </c>
      <c r="P1283">
        <v>13</v>
      </c>
      <c r="Q1283" t="s">
        <v>0</v>
      </c>
      <c r="R1283">
        <v>851.5</v>
      </c>
      <c r="S1283" t="s">
        <v>141</v>
      </c>
      <c r="T1283">
        <v>6</v>
      </c>
      <c r="U1283" t="s">
        <v>142</v>
      </c>
      <c r="V1283">
        <v>398</v>
      </c>
      <c r="W1283" t="s">
        <v>140</v>
      </c>
      <c r="X1283">
        <v>522931</v>
      </c>
      <c r="Y1283" t="s">
        <v>1</v>
      </c>
      <c r="Z1283" t="s">
        <v>2403</v>
      </c>
      <c r="AA1283" t="s">
        <v>151</v>
      </c>
      <c r="AB1283" s="12" t="s">
        <v>3440</v>
      </c>
      <c r="AC1283" t="s">
        <v>424</v>
      </c>
      <c r="AD1283" s="5">
        <v>9.9999999999999998E-17</v>
      </c>
      <c r="AE1283" t="s">
        <v>5</v>
      </c>
      <c r="AF1283">
        <v>1</v>
      </c>
      <c r="AG1283" t="s">
        <v>4</v>
      </c>
      <c r="AH1283">
        <v>0</v>
      </c>
    </row>
    <row r="1284" spans="1:34" x14ac:dyDescent="0.25">
      <c r="A1284" t="str">
        <f t="shared" si="20"/>
        <v>feynman_II_6_11_28020</v>
      </c>
      <c r="B1284" t="s">
        <v>105</v>
      </c>
      <c r="C1284" t="s">
        <v>143</v>
      </c>
      <c r="D1284">
        <v>3600</v>
      </c>
      <c r="E1284" t="s">
        <v>144</v>
      </c>
      <c r="F1284">
        <v>1000000</v>
      </c>
      <c r="G1284" t="s">
        <v>145</v>
      </c>
      <c r="H1284">
        <v>28020</v>
      </c>
      <c r="I1284" t="s">
        <v>146</v>
      </c>
      <c r="J1284">
        <v>1E-3</v>
      </c>
      <c r="K1284" t="s">
        <v>3</v>
      </c>
      <c r="L1284">
        <v>1</v>
      </c>
      <c r="M1284" t="s">
        <v>2</v>
      </c>
      <c r="N1284">
        <v>0</v>
      </c>
      <c r="O1284" t="s">
        <v>6</v>
      </c>
      <c r="P1284">
        <v>11</v>
      </c>
      <c r="Q1284" t="s">
        <v>0</v>
      </c>
      <c r="R1284">
        <v>105.2</v>
      </c>
      <c r="S1284" t="s">
        <v>141</v>
      </c>
      <c r="T1284">
        <v>2</v>
      </c>
      <c r="U1284" t="s">
        <v>142</v>
      </c>
      <c r="V1284">
        <v>14</v>
      </c>
      <c r="W1284" t="s">
        <v>140</v>
      </c>
      <c r="X1284">
        <v>22173</v>
      </c>
      <c r="Y1284" t="s">
        <v>1</v>
      </c>
      <c r="Z1284" t="s">
        <v>2404</v>
      </c>
      <c r="AA1284" t="s">
        <v>151</v>
      </c>
      <c r="AB1284" s="12" t="s">
        <v>2405</v>
      </c>
      <c r="AC1284" t="s">
        <v>424</v>
      </c>
      <c r="AD1284" s="5">
        <v>9.9999999999999998E-17</v>
      </c>
      <c r="AE1284" t="s">
        <v>5</v>
      </c>
      <c r="AF1284">
        <v>1</v>
      </c>
      <c r="AG1284" t="s">
        <v>4</v>
      </c>
      <c r="AH1284">
        <v>0</v>
      </c>
    </row>
    <row r="1285" spans="1:34" x14ac:dyDescent="0.25">
      <c r="A1285" t="str">
        <f t="shared" si="20"/>
        <v>feynman_test_15_28020</v>
      </c>
      <c r="B1285" t="s">
        <v>86</v>
      </c>
      <c r="C1285" t="s">
        <v>143</v>
      </c>
      <c r="D1285">
        <v>3600</v>
      </c>
      <c r="E1285" t="s">
        <v>144</v>
      </c>
      <c r="F1285">
        <v>1000000</v>
      </c>
      <c r="G1285" t="s">
        <v>145</v>
      </c>
      <c r="H1285">
        <v>28020</v>
      </c>
      <c r="I1285" t="s">
        <v>146</v>
      </c>
      <c r="J1285">
        <v>1E-3</v>
      </c>
      <c r="K1285" t="s">
        <v>3</v>
      </c>
      <c r="L1285">
        <v>0.99971520000000003</v>
      </c>
      <c r="M1285" t="s">
        <v>2</v>
      </c>
      <c r="N1285">
        <v>2.1331800000000001E-2</v>
      </c>
      <c r="O1285" t="s">
        <v>6</v>
      </c>
      <c r="P1285">
        <v>26</v>
      </c>
      <c r="Q1285" t="s">
        <v>0</v>
      </c>
      <c r="R1285">
        <v>3600.6</v>
      </c>
      <c r="S1285" t="s">
        <v>141</v>
      </c>
      <c r="T1285">
        <v>6</v>
      </c>
      <c r="U1285" t="s">
        <v>142</v>
      </c>
      <c r="V1285">
        <v>456</v>
      </c>
      <c r="W1285" t="s">
        <v>140</v>
      </c>
      <c r="X1285">
        <v>745090</v>
      </c>
      <c r="Y1285" t="s">
        <v>1</v>
      </c>
      <c r="Z1285" t="s">
        <v>3417</v>
      </c>
      <c r="AA1285" t="s">
        <v>151</v>
      </c>
      <c r="AB1285" s="12" t="s">
        <v>3418</v>
      </c>
      <c r="AC1285" t="s">
        <v>424</v>
      </c>
      <c r="AD1285" s="5">
        <v>9.9999999999999998E-17</v>
      </c>
      <c r="AE1285" t="s">
        <v>5</v>
      </c>
      <c r="AF1285">
        <v>0.99976684999999998</v>
      </c>
      <c r="AG1285" t="s">
        <v>4</v>
      </c>
      <c r="AH1285">
        <v>1.9200769999999999E-2</v>
      </c>
    </row>
    <row r="1286" spans="1:34" x14ac:dyDescent="0.25">
      <c r="A1286" t="str">
        <f t="shared" si="20"/>
        <v>strogatz_shearflow1_28020</v>
      </c>
      <c r="B1286" t="s">
        <v>12</v>
      </c>
      <c r="C1286" t="s">
        <v>143</v>
      </c>
      <c r="D1286">
        <v>3600</v>
      </c>
      <c r="E1286" t="s">
        <v>144</v>
      </c>
      <c r="F1286">
        <v>1000000</v>
      </c>
      <c r="G1286" t="s">
        <v>145</v>
      </c>
      <c r="H1286">
        <v>28020</v>
      </c>
      <c r="I1286" t="s">
        <v>146</v>
      </c>
      <c r="J1286">
        <v>1E-3</v>
      </c>
      <c r="K1286" t="s">
        <v>3</v>
      </c>
      <c r="L1286">
        <v>0.97313930000000004</v>
      </c>
      <c r="M1286" t="s">
        <v>2</v>
      </c>
      <c r="N1286">
        <v>0.1076302</v>
      </c>
      <c r="O1286" t="s">
        <v>6</v>
      </c>
      <c r="P1286">
        <v>38</v>
      </c>
      <c r="Q1286" t="s">
        <v>0</v>
      </c>
      <c r="R1286">
        <v>1757.7</v>
      </c>
      <c r="S1286" t="s">
        <v>141</v>
      </c>
      <c r="T1286">
        <v>9</v>
      </c>
      <c r="U1286" t="s">
        <v>142</v>
      </c>
      <c r="V1286">
        <v>1088</v>
      </c>
      <c r="W1286" t="s">
        <v>140</v>
      </c>
      <c r="X1286">
        <v>1000898</v>
      </c>
      <c r="Y1286" t="s">
        <v>1</v>
      </c>
      <c r="Z1286" t="s">
        <v>3419</v>
      </c>
      <c r="AA1286" t="s">
        <v>151</v>
      </c>
      <c r="AB1286" s="12" t="s">
        <v>3420</v>
      </c>
      <c r="AC1286" t="s">
        <v>424</v>
      </c>
      <c r="AD1286" s="5">
        <v>9.9999999999999998E-17</v>
      </c>
      <c r="AE1286" t="s">
        <v>5</v>
      </c>
      <c r="AF1286">
        <v>0.95050071000000003</v>
      </c>
      <c r="AG1286" t="s">
        <v>4</v>
      </c>
      <c r="AH1286">
        <v>8.1761780000000006E-2</v>
      </c>
    </row>
    <row r="1287" spans="1:34" x14ac:dyDescent="0.25">
      <c r="A1287" t="str">
        <f t="shared" si="20"/>
        <v>feynman_I_6_2_28020</v>
      </c>
      <c r="B1287" t="s">
        <v>33</v>
      </c>
      <c r="C1287" t="s">
        <v>143</v>
      </c>
      <c r="D1287">
        <v>3600</v>
      </c>
      <c r="E1287" t="s">
        <v>144</v>
      </c>
      <c r="F1287">
        <v>1000000</v>
      </c>
      <c r="G1287" t="s">
        <v>145</v>
      </c>
      <c r="H1287">
        <v>28020</v>
      </c>
      <c r="I1287" t="s">
        <v>146</v>
      </c>
      <c r="J1287">
        <v>1E-3</v>
      </c>
      <c r="K1287" t="s">
        <v>3</v>
      </c>
      <c r="L1287">
        <v>0.99835819999999997</v>
      </c>
      <c r="M1287" t="s">
        <v>2</v>
      </c>
      <c r="N1287">
        <v>1.7271000000000001E-3</v>
      </c>
      <c r="O1287" t="s">
        <v>6</v>
      </c>
      <c r="P1287">
        <v>19</v>
      </c>
      <c r="Q1287" t="s">
        <v>0</v>
      </c>
      <c r="R1287">
        <v>3600.7</v>
      </c>
      <c r="S1287" t="s">
        <v>141</v>
      </c>
      <c r="T1287">
        <v>12</v>
      </c>
      <c r="U1287" t="s">
        <v>142</v>
      </c>
      <c r="V1287">
        <v>772</v>
      </c>
      <c r="W1287" t="s">
        <v>140</v>
      </c>
      <c r="X1287">
        <v>838662</v>
      </c>
      <c r="Y1287" t="s">
        <v>1</v>
      </c>
      <c r="Z1287" t="s">
        <v>3421</v>
      </c>
      <c r="AA1287" t="s">
        <v>151</v>
      </c>
      <c r="AB1287" s="12" t="s">
        <v>3422</v>
      </c>
      <c r="AC1287" t="s">
        <v>424</v>
      </c>
      <c r="AD1287" s="5">
        <v>9.9999999999999998E-17</v>
      </c>
      <c r="AE1287" t="s">
        <v>5</v>
      </c>
      <c r="AF1287">
        <v>0.99842867999999996</v>
      </c>
      <c r="AG1287" t="s">
        <v>4</v>
      </c>
      <c r="AH1287">
        <v>1.68739E-3</v>
      </c>
    </row>
    <row r="1288" spans="1:34" x14ac:dyDescent="0.25">
      <c r="A1288" t="str">
        <f t="shared" si="20"/>
        <v>feynman_test_13_28020</v>
      </c>
      <c r="B1288" t="s">
        <v>121</v>
      </c>
      <c r="C1288" t="s">
        <v>143</v>
      </c>
      <c r="D1288">
        <v>3600</v>
      </c>
      <c r="E1288" t="s">
        <v>144</v>
      </c>
      <c r="F1288">
        <v>1000000</v>
      </c>
      <c r="G1288" t="s">
        <v>145</v>
      </c>
      <c r="H1288">
        <v>28020</v>
      </c>
      <c r="I1288" t="s">
        <v>146</v>
      </c>
      <c r="J1288">
        <v>1E-3</v>
      </c>
      <c r="K1288" t="s">
        <v>3</v>
      </c>
      <c r="L1288">
        <v>0.98747839999999998</v>
      </c>
      <c r="M1288" t="s">
        <v>2</v>
      </c>
      <c r="N1288">
        <v>1.7171E-3</v>
      </c>
      <c r="O1288" t="s">
        <v>6</v>
      </c>
      <c r="P1288">
        <v>17</v>
      </c>
      <c r="Q1288" t="s">
        <v>0</v>
      </c>
      <c r="R1288">
        <v>3601.2</v>
      </c>
      <c r="S1288" t="s">
        <v>141</v>
      </c>
      <c r="T1288">
        <v>10</v>
      </c>
      <c r="U1288" t="s">
        <v>142</v>
      </c>
      <c r="V1288">
        <v>494</v>
      </c>
      <c r="W1288" t="s">
        <v>140</v>
      </c>
      <c r="X1288">
        <v>800342</v>
      </c>
      <c r="Y1288" t="s">
        <v>1</v>
      </c>
      <c r="Z1288" t="s">
        <v>3423</v>
      </c>
      <c r="AA1288" t="s">
        <v>151</v>
      </c>
      <c r="AB1288" s="12" t="s">
        <v>3424</v>
      </c>
      <c r="AC1288" t="s">
        <v>424</v>
      </c>
      <c r="AD1288" s="5">
        <v>9.9999999999999998E-17</v>
      </c>
      <c r="AE1288" t="s">
        <v>5</v>
      </c>
      <c r="AF1288">
        <v>0.98743742999999995</v>
      </c>
      <c r="AG1288" t="s">
        <v>4</v>
      </c>
      <c r="AH1288">
        <v>1.71959E-3</v>
      </c>
    </row>
    <row r="1289" spans="1:34" x14ac:dyDescent="0.25">
      <c r="A1289" t="str">
        <f t="shared" si="20"/>
        <v>feynman_test_20_28020</v>
      </c>
      <c r="B1289" t="s">
        <v>137</v>
      </c>
      <c r="C1289" t="s">
        <v>143</v>
      </c>
      <c r="D1289">
        <v>3600</v>
      </c>
      <c r="E1289" t="s">
        <v>144</v>
      </c>
      <c r="F1289">
        <v>1000000</v>
      </c>
      <c r="G1289" t="s">
        <v>145</v>
      </c>
      <c r="H1289">
        <v>28020</v>
      </c>
      <c r="I1289" t="s">
        <v>146</v>
      </c>
      <c r="J1289">
        <v>1E-3</v>
      </c>
      <c r="K1289" t="s">
        <v>3</v>
      </c>
      <c r="L1289">
        <v>0.97211760000000003</v>
      </c>
      <c r="M1289" t="s">
        <v>2</v>
      </c>
      <c r="N1289">
        <v>2.153581</v>
      </c>
      <c r="O1289" t="s">
        <v>6</v>
      </c>
      <c r="P1289">
        <v>73</v>
      </c>
      <c r="Q1289" t="s">
        <v>0</v>
      </c>
      <c r="R1289">
        <v>3602.3</v>
      </c>
      <c r="S1289" t="s">
        <v>141</v>
      </c>
      <c r="T1289">
        <v>2</v>
      </c>
      <c r="U1289" t="s">
        <v>142</v>
      </c>
      <c r="V1289">
        <v>95</v>
      </c>
      <c r="W1289" t="s">
        <v>140</v>
      </c>
      <c r="X1289">
        <v>474997</v>
      </c>
      <c r="Y1289" t="s">
        <v>1</v>
      </c>
      <c r="Z1289" t="s">
        <v>3425</v>
      </c>
      <c r="AA1289" t="s">
        <v>151</v>
      </c>
      <c r="AB1289" s="12" t="s">
        <v>3426</v>
      </c>
      <c r="AC1289" t="s">
        <v>424</v>
      </c>
      <c r="AD1289" s="5">
        <v>9.9999999999999998E-17</v>
      </c>
      <c r="AE1289" t="s">
        <v>5</v>
      </c>
      <c r="AF1289">
        <v>0.97874603999999998</v>
      </c>
      <c r="AG1289" t="s">
        <v>4</v>
      </c>
      <c r="AH1289">
        <v>2.9211231799999999</v>
      </c>
    </row>
    <row r="1290" spans="1:34" x14ac:dyDescent="0.25">
      <c r="A1290" t="str">
        <f t="shared" si="20"/>
        <v>feynman_test_2_28020</v>
      </c>
      <c r="B1290" t="s">
        <v>132</v>
      </c>
      <c r="C1290" t="s">
        <v>143</v>
      </c>
      <c r="D1290">
        <v>3600</v>
      </c>
      <c r="E1290" t="s">
        <v>144</v>
      </c>
      <c r="F1290">
        <v>1000000</v>
      </c>
      <c r="G1290" t="s">
        <v>145</v>
      </c>
      <c r="H1290">
        <v>28020</v>
      </c>
      <c r="I1290" t="s">
        <v>146</v>
      </c>
      <c r="J1290">
        <v>1E-3</v>
      </c>
      <c r="K1290" t="s">
        <v>3</v>
      </c>
      <c r="L1290">
        <v>0.322382</v>
      </c>
      <c r="M1290" t="s">
        <v>2</v>
      </c>
      <c r="N1290">
        <v>1.6693545000000001</v>
      </c>
      <c r="O1290" t="s">
        <v>6</v>
      </c>
      <c r="P1290">
        <v>34</v>
      </c>
      <c r="Q1290" t="s">
        <v>0</v>
      </c>
      <c r="R1290">
        <v>3601</v>
      </c>
      <c r="S1290" t="s">
        <v>141</v>
      </c>
      <c r="T1290">
        <v>4</v>
      </c>
      <c r="U1290" t="s">
        <v>142</v>
      </c>
      <c r="V1290">
        <v>408</v>
      </c>
      <c r="W1290" t="s">
        <v>140</v>
      </c>
      <c r="X1290">
        <v>581303</v>
      </c>
      <c r="Y1290" t="s">
        <v>1</v>
      </c>
      <c r="Z1290" t="s">
        <v>3427</v>
      </c>
      <c r="AA1290" t="s">
        <v>151</v>
      </c>
      <c r="AB1290" s="12" t="s">
        <v>3428</v>
      </c>
      <c r="AC1290" t="s">
        <v>424</v>
      </c>
      <c r="AD1290" s="5">
        <v>9.9999999999999998E-17</v>
      </c>
      <c r="AE1290" t="s">
        <v>5</v>
      </c>
      <c r="AF1290">
        <v>0.31244912000000002</v>
      </c>
      <c r="AG1290" t="s">
        <v>4</v>
      </c>
      <c r="AH1290">
        <v>1.6622993399999999</v>
      </c>
    </row>
    <row r="1291" spans="1:34" x14ac:dyDescent="0.25">
      <c r="A1291" t="str">
        <f t="shared" si="20"/>
        <v>feynman_I_6_2a_28020</v>
      </c>
      <c r="B1291" t="s">
        <v>21</v>
      </c>
      <c r="C1291" t="s">
        <v>143</v>
      </c>
      <c r="D1291">
        <v>3600</v>
      </c>
      <c r="E1291" t="s">
        <v>144</v>
      </c>
      <c r="F1291">
        <v>1000000</v>
      </c>
      <c r="G1291" t="s">
        <v>145</v>
      </c>
      <c r="H1291">
        <v>28020</v>
      </c>
      <c r="I1291" t="s">
        <v>146</v>
      </c>
      <c r="J1291">
        <v>1E-3</v>
      </c>
      <c r="K1291" t="s">
        <v>3</v>
      </c>
      <c r="L1291">
        <v>0.9998011</v>
      </c>
      <c r="M1291" t="s">
        <v>2</v>
      </c>
      <c r="N1291">
        <v>9.8890000000000002E-4</v>
      </c>
      <c r="O1291" t="s">
        <v>6</v>
      </c>
      <c r="P1291">
        <v>9</v>
      </c>
      <c r="Q1291" t="s">
        <v>0</v>
      </c>
      <c r="R1291">
        <v>3600.7</v>
      </c>
      <c r="S1291" t="s">
        <v>141</v>
      </c>
      <c r="T1291">
        <v>26</v>
      </c>
      <c r="U1291" t="s">
        <v>142</v>
      </c>
      <c r="V1291">
        <v>1120</v>
      </c>
      <c r="W1291" t="s">
        <v>140</v>
      </c>
      <c r="X1291">
        <v>449207</v>
      </c>
      <c r="Y1291" t="s">
        <v>1</v>
      </c>
      <c r="Z1291" t="s">
        <v>3429</v>
      </c>
      <c r="AA1291" t="s">
        <v>151</v>
      </c>
      <c r="AB1291" s="12" t="s">
        <v>3430</v>
      </c>
      <c r="AC1291" t="s">
        <v>424</v>
      </c>
      <c r="AD1291" s="5">
        <v>9.9999999999999998E-17</v>
      </c>
      <c r="AE1291" t="s">
        <v>5</v>
      </c>
      <c r="AF1291">
        <v>0.99979878</v>
      </c>
      <c r="AG1291" t="s">
        <v>4</v>
      </c>
      <c r="AH1291">
        <v>9.9040999999999994E-4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E49D8-6647-43C2-9BC2-80B2E1BACA9A}">
  <dimension ref="A1:AH1296"/>
  <sheetViews>
    <sheetView topLeftCell="A1272" workbookViewId="0">
      <selection activeCell="E1292" sqref="E1292"/>
    </sheetView>
  </sheetViews>
  <sheetFormatPr defaultRowHeight="15" x14ac:dyDescent="0.25"/>
  <cols>
    <col min="28" max="28" width="9.140625" style="12"/>
  </cols>
  <sheetData>
    <row r="1" spans="1:34" x14ac:dyDescent="0.25">
      <c r="A1" t="str">
        <f>B1&amp;"_"&amp;H1</f>
        <v>strogatz_vdp2_23654</v>
      </c>
      <c r="B1" t="s">
        <v>7</v>
      </c>
      <c r="C1" t="s">
        <v>143</v>
      </c>
      <c r="D1">
        <v>3600</v>
      </c>
      <c r="E1" t="s">
        <v>144</v>
      </c>
      <c r="F1">
        <v>1000000</v>
      </c>
      <c r="G1" t="s">
        <v>145</v>
      </c>
      <c r="H1">
        <v>23654</v>
      </c>
      <c r="I1" t="s">
        <v>146</v>
      </c>
      <c r="J1">
        <v>1E-3</v>
      </c>
      <c r="K1" t="s">
        <v>3</v>
      </c>
      <c r="L1">
        <v>0.99985930000000001</v>
      </c>
      <c r="M1" t="s">
        <v>2</v>
      </c>
      <c r="N1">
        <v>1.0627E-3</v>
      </c>
      <c r="O1" t="s">
        <v>6</v>
      </c>
      <c r="P1">
        <v>3</v>
      </c>
      <c r="Q1" t="s">
        <v>0</v>
      </c>
      <c r="R1">
        <v>0.6</v>
      </c>
      <c r="S1" t="s">
        <v>141</v>
      </c>
      <c r="T1">
        <v>1</v>
      </c>
      <c r="U1" t="s">
        <v>142</v>
      </c>
      <c r="V1">
        <v>2</v>
      </c>
      <c r="W1" t="s">
        <v>140</v>
      </c>
      <c r="X1">
        <v>457</v>
      </c>
      <c r="Y1" t="s">
        <v>1</v>
      </c>
      <c r="Z1" t="s">
        <v>150</v>
      </c>
      <c r="AA1" t="s">
        <v>151</v>
      </c>
      <c r="AB1" s="12" t="s">
        <v>3431</v>
      </c>
      <c r="AC1" t="s">
        <v>424</v>
      </c>
      <c r="AD1" s="5">
        <v>0.01</v>
      </c>
      <c r="AE1" t="s">
        <v>5</v>
      </c>
      <c r="AF1">
        <v>1</v>
      </c>
      <c r="AG1" t="s">
        <v>4</v>
      </c>
      <c r="AH1">
        <v>0</v>
      </c>
    </row>
    <row r="2" spans="1:34" x14ac:dyDescent="0.25">
      <c r="A2" t="str">
        <f t="shared" ref="A2:A65" si="0">B2&amp;"_"&amp;H2</f>
        <v>feynman_I_39_1_23654</v>
      </c>
      <c r="B2" t="s">
        <v>28</v>
      </c>
      <c r="C2" t="s">
        <v>143</v>
      </c>
      <c r="D2">
        <v>3600</v>
      </c>
      <c r="E2" t="s">
        <v>144</v>
      </c>
      <c r="F2">
        <v>1000000</v>
      </c>
      <c r="G2" t="s">
        <v>145</v>
      </c>
      <c r="H2">
        <v>23654</v>
      </c>
      <c r="I2" t="s">
        <v>146</v>
      </c>
      <c r="J2">
        <v>1E-3</v>
      </c>
      <c r="K2" t="s">
        <v>3</v>
      </c>
      <c r="L2">
        <v>0.9995889</v>
      </c>
      <c r="M2" t="s">
        <v>2</v>
      </c>
      <c r="N2">
        <v>0.15479619999999999</v>
      </c>
      <c r="O2" t="s">
        <v>6</v>
      </c>
      <c r="P2">
        <v>4</v>
      </c>
      <c r="Q2" t="s">
        <v>0</v>
      </c>
      <c r="R2">
        <v>2.4</v>
      </c>
      <c r="S2" t="s">
        <v>141</v>
      </c>
      <c r="T2">
        <v>1</v>
      </c>
      <c r="U2" t="s">
        <v>142</v>
      </c>
      <c r="V2">
        <v>2</v>
      </c>
      <c r="W2" t="s">
        <v>140</v>
      </c>
      <c r="X2">
        <v>520</v>
      </c>
      <c r="Y2" t="s">
        <v>1</v>
      </c>
      <c r="Z2" t="s">
        <v>152</v>
      </c>
      <c r="AA2" t="s">
        <v>151</v>
      </c>
      <c r="AB2" s="12" t="s">
        <v>153</v>
      </c>
      <c r="AC2" t="s">
        <v>424</v>
      </c>
      <c r="AD2" s="5">
        <v>0.01</v>
      </c>
      <c r="AE2" t="s">
        <v>5</v>
      </c>
      <c r="AF2">
        <v>1</v>
      </c>
      <c r="AG2" t="s">
        <v>4</v>
      </c>
      <c r="AH2">
        <v>0</v>
      </c>
    </row>
    <row r="3" spans="1:34" x14ac:dyDescent="0.25">
      <c r="A3" t="str">
        <f t="shared" si="0"/>
        <v>feynman_I_34_27_23654</v>
      </c>
      <c r="B3" t="s">
        <v>23</v>
      </c>
      <c r="C3" t="s">
        <v>143</v>
      </c>
      <c r="D3">
        <v>3600</v>
      </c>
      <c r="E3" t="s">
        <v>144</v>
      </c>
      <c r="F3">
        <v>1000000</v>
      </c>
      <c r="G3" t="s">
        <v>145</v>
      </c>
      <c r="H3">
        <v>23654</v>
      </c>
      <c r="I3" t="s">
        <v>146</v>
      </c>
      <c r="J3">
        <v>1E-3</v>
      </c>
      <c r="K3" t="s">
        <v>3</v>
      </c>
      <c r="L3">
        <v>0.9994731</v>
      </c>
      <c r="M3" t="s">
        <v>2</v>
      </c>
      <c r="N3">
        <v>1.8595799999999999E-2</v>
      </c>
      <c r="O3" t="s">
        <v>6</v>
      </c>
      <c r="P3">
        <v>4</v>
      </c>
      <c r="Q3" t="s">
        <v>0</v>
      </c>
      <c r="R3">
        <v>2.5</v>
      </c>
      <c r="S3" t="s">
        <v>141</v>
      </c>
      <c r="T3">
        <v>1</v>
      </c>
      <c r="U3" t="s">
        <v>142</v>
      </c>
      <c r="V3">
        <v>2</v>
      </c>
      <c r="W3" t="s">
        <v>140</v>
      </c>
      <c r="X3">
        <v>520</v>
      </c>
      <c r="Y3" t="s">
        <v>1</v>
      </c>
      <c r="Z3" t="s">
        <v>3488</v>
      </c>
      <c r="AA3" t="s">
        <v>151</v>
      </c>
      <c r="AB3" s="12" t="s">
        <v>3489</v>
      </c>
      <c r="AC3" t="s">
        <v>424</v>
      </c>
      <c r="AD3" s="5">
        <v>0.01</v>
      </c>
      <c r="AE3" t="s">
        <v>5</v>
      </c>
      <c r="AF3">
        <v>0.99988323000000001</v>
      </c>
      <c r="AG3" t="s">
        <v>4</v>
      </c>
      <c r="AH3">
        <v>8.7312699999999993E-3</v>
      </c>
    </row>
    <row r="4" spans="1:34" x14ac:dyDescent="0.25">
      <c r="A4" t="str">
        <f t="shared" si="0"/>
        <v>feynman_I_12_1_23654</v>
      </c>
      <c r="B4" t="s">
        <v>26</v>
      </c>
      <c r="C4" t="s">
        <v>143</v>
      </c>
      <c r="D4">
        <v>3600</v>
      </c>
      <c r="E4" t="s">
        <v>144</v>
      </c>
      <c r="F4">
        <v>1000000</v>
      </c>
      <c r="G4" t="s">
        <v>145</v>
      </c>
      <c r="H4">
        <v>23654</v>
      </c>
      <c r="I4" t="s">
        <v>146</v>
      </c>
      <c r="J4">
        <v>1E-3</v>
      </c>
      <c r="K4" t="s">
        <v>3</v>
      </c>
      <c r="L4">
        <v>0.99957379999999996</v>
      </c>
      <c r="M4" t="s">
        <v>2</v>
      </c>
      <c r="N4">
        <v>0.1047305</v>
      </c>
      <c r="O4" t="s">
        <v>6</v>
      </c>
      <c r="P4">
        <v>5</v>
      </c>
      <c r="Q4" t="s">
        <v>0</v>
      </c>
      <c r="R4">
        <v>2.8</v>
      </c>
      <c r="S4" t="s">
        <v>141</v>
      </c>
      <c r="T4">
        <v>1</v>
      </c>
      <c r="U4" t="s">
        <v>142</v>
      </c>
      <c r="V4">
        <v>2</v>
      </c>
      <c r="W4" t="s">
        <v>140</v>
      </c>
      <c r="X4">
        <v>601</v>
      </c>
      <c r="Y4" t="s">
        <v>1</v>
      </c>
      <c r="Z4" t="s">
        <v>3490</v>
      </c>
      <c r="AA4" t="s">
        <v>151</v>
      </c>
      <c r="AB4" s="12" t="s">
        <v>3491</v>
      </c>
      <c r="AC4" t="s">
        <v>424</v>
      </c>
      <c r="AD4" s="5">
        <v>0.01</v>
      </c>
      <c r="AE4" t="s">
        <v>5</v>
      </c>
      <c r="AF4">
        <v>0.99998452999999998</v>
      </c>
      <c r="AG4" t="s">
        <v>4</v>
      </c>
      <c r="AH4">
        <v>0.02</v>
      </c>
    </row>
    <row r="5" spans="1:34" x14ac:dyDescent="0.25">
      <c r="A5" t="str">
        <f t="shared" si="0"/>
        <v>feynman_III_12_43_23654</v>
      </c>
      <c r="B5" t="s">
        <v>22</v>
      </c>
      <c r="C5" t="s">
        <v>143</v>
      </c>
      <c r="D5">
        <v>3600</v>
      </c>
      <c r="E5" t="s">
        <v>144</v>
      </c>
      <c r="F5">
        <v>1000000</v>
      </c>
      <c r="G5" t="s">
        <v>145</v>
      </c>
      <c r="H5">
        <v>23654</v>
      </c>
      <c r="I5" t="s">
        <v>146</v>
      </c>
      <c r="J5">
        <v>1E-3</v>
      </c>
      <c r="K5" t="s">
        <v>3</v>
      </c>
      <c r="L5">
        <v>0.99947509999999995</v>
      </c>
      <c r="M5" t="s">
        <v>2</v>
      </c>
      <c r="N5">
        <v>1.8513100000000001E-2</v>
      </c>
      <c r="O5" t="s">
        <v>6</v>
      </c>
      <c r="P5">
        <v>4</v>
      </c>
      <c r="Q5" t="s">
        <v>0</v>
      </c>
      <c r="R5">
        <v>3.2</v>
      </c>
      <c r="S5" t="s">
        <v>141</v>
      </c>
      <c r="T5">
        <v>1</v>
      </c>
      <c r="U5" t="s">
        <v>142</v>
      </c>
      <c r="V5">
        <v>2</v>
      </c>
      <c r="W5" t="s">
        <v>140</v>
      </c>
      <c r="X5">
        <v>674</v>
      </c>
      <c r="Y5" t="s">
        <v>1</v>
      </c>
      <c r="Z5" t="s">
        <v>3488</v>
      </c>
      <c r="AA5" t="s">
        <v>151</v>
      </c>
      <c r="AB5" s="12" t="s">
        <v>3489</v>
      </c>
      <c r="AC5" t="s">
        <v>424</v>
      </c>
      <c r="AD5" s="5">
        <v>0.01</v>
      </c>
      <c r="AE5" t="s">
        <v>5</v>
      </c>
      <c r="AF5">
        <v>0.99988321000000002</v>
      </c>
      <c r="AG5" t="s">
        <v>4</v>
      </c>
      <c r="AH5">
        <v>8.7320699999999998E-3</v>
      </c>
    </row>
    <row r="6" spans="1:34" x14ac:dyDescent="0.25">
      <c r="A6" t="str">
        <f t="shared" si="0"/>
        <v>feynman_I_12_5_23654</v>
      </c>
      <c r="B6" t="s">
        <v>25</v>
      </c>
      <c r="C6" t="s">
        <v>143</v>
      </c>
      <c r="D6">
        <v>3600</v>
      </c>
      <c r="E6" t="s">
        <v>144</v>
      </c>
      <c r="F6">
        <v>1000000</v>
      </c>
      <c r="G6" t="s">
        <v>145</v>
      </c>
      <c r="H6">
        <v>23654</v>
      </c>
      <c r="I6" t="s">
        <v>146</v>
      </c>
      <c r="J6">
        <v>1E-3</v>
      </c>
      <c r="K6" t="s">
        <v>3</v>
      </c>
      <c r="L6">
        <v>0.99958749999999996</v>
      </c>
      <c r="M6" t="s">
        <v>2</v>
      </c>
      <c r="N6">
        <v>0.1030824</v>
      </c>
      <c r="O6" t="s">
        <v>6</v>
      </c>
      <c r="P6">
        <v>3</v>
      </c>
      <c r="Q6" t="s">
        <v>0</v>
      </c>
      <c r="R6">
        <v>3.2</v>
      </c>
      <c r="S6" t="s">
        <v>141</v>
      </c>
      <c r="T6">
        <v>1</v>
      </c>
      <c r="U6" t="s">
        <v>142</v>
      </c>
      <c r="V6">
        <v>2</v>
      </c>
      <c r="W6" t="s">
        <v>140</v>
      </c>
      <c r="X6">
        <v>674</v>
      </c>
      <c r="Y6" t="s">
        <v>1</v>
      </c>
      <c r="Z6" t="s">
        <v>2335</v>
      </c>
      <c r="AA6" t="s">
        <v>151</v>
      </c>
      <c r="AB6" s="12" t="s">
        <v>405</v>
      </c>
      <c r="AC6" t="s">
        <v>424</v>
      </c>
      <c r="AD6" s="5">
        <v>0.01</v>
      </c>
      <c r="AE6" t="s">
        <v>5</v>
      </c>
      <c r="AF6">
        <v>1</v>
      </c>
      <c r="AG6" t="s">
        <v>4</v>
      </c>
      <c r="AH6">
        <v>0</v>
      </c>
    </row>
    <row r="7" spans="1:34" x14ac:dyDescent="0.25">
      <c r="A7" t="str">
        <f t="shared" si="0"/>
        <v>strogatz_glider1_23654</v>
      </c>
      <c r="B7" t="s">
        <v>14</v>
      </c>
      <c r="C7" t="s">
        <v>143</v>
      </c>
      <c r="D7">
        <v>3600</v>
      </c>
      <c r="E7" t="s">
        <v>144</v>
      </c>
      <c r="F7">
        <v>1000000</v>
      </c>
      <c r="G7" t="s">
        <v>145</v>
      </c>
      <c r="H7">
        <v>23654</v>
      </c>
      <c r="I7" t="s">
        <v>146</v>
      </c>
      <c r="J7">
        <v>1E-3</v>
      </c>
      <c r="K7" t="s">
        <v>3</v>
      </c>
      <c r="L7">
        <v>0.99988440000000001</v>
      </c>
      <c r="M7" t="s">
        <v>2</v>
      </c>
      <c r="N7">
        <v>8.5582999999999996E-3</v>
      </c>
      <c r="O7" t="s">
        <v>6</v>
      </c>
      <c r="P7">
        <v>10</v>
      </c>
      <c r="Q7" t="s">
        <v>0</v>
      </c>
      <c r="R7">
        <v>4.2</v>
      </c>
      <c r="S7" t="s">
        <v>141</v>
      </c>
      <c r="T7">
        <v>1</v>
      </c>
      <c r="U7" t="s">
        <v>142</v>
      </c>
      <c r="V7">
        <v>6</v>
      </c>
      <c r="W7" t="s">
        <v>140</v>
      </c>
      <c r="X7">
        <v>2641</v>
      </c>
      <c r="Y7" t="s">
        <v>1</v>
      </c>
      <c r="Z7" t="s">
        <v>2338</v>
      </c>
      <c r="AA7" t="s">
        <v>151</v>
      </c>
      <c r="AB7" s="12" t="s">
        <v>2289</v>
      </c>
      <c r="AC7" t="s">
        <v>424</v>
      </c>
      <c r="AD7" s="5">
        <v>0.01</v>
      </c>
      <c r="AE7" t="s">
        <v>5</v>
      </c>
      <c r="AF7">
        <v>1</v>
      </c>
      <c r="AG7" t="s">
        <v>4</v>
      </c>
      <c r="AH7">
        <v>0</v>
      </c>
    </row>
    <row r="8" spans="1:34" x14ac:dyDescent="0.25">
      <c r="A8" t="str">
        <f t="shared" si="0"/>
        <v>feynman_I_29_4_23654</v>
      </c>
      <c r="B8" t="s">
        <v>27</v>
      </c>
      <c r="C8" t="s">
        <v>143</v>
      </c>
      <c r="D8">
        <v>3600</v>
      </c>
      <c r="E8" t="s">
        <v>144</v>
      </c>
      <c r="F8">
        <v>1000000</v>
      </c>
      <c r="G8" t="s">
        <v>145</v>
      </c>
      <c r="H8">
        <v>23654</v>
      </c>
      <c r="I8" t="s">
        <v>146</v>
      </c>
      <c r="J8">
        <v>1E-3</v>
      </c>
      <c r="K8" t="s">
        <v>3</v>
      </c>
      <c r="L8">
        <v>0.99978650000000002</v>
      </c>
      <c r="M8" t="s">
        <v>2</v>
      </c>
      <c r="N8">
        <v>1.9317899999999999E-2</v>
      </c>
      <c r="O8" t="s">
        <v>6</v>
      </c>
      <c r="P8">
        <v>5</v>
      </c>
      <c r="Q8" t="s">
        <v>0</v>
      </c>
      <c r="R8">
        <v>3.8</v>
      </c>
      <c r="S8" t="s">
        <v>141</v>
      </c>
      <c r="T8">
        <v>1</v>
      </c>
      <c r="U8" t="s">
        <v>142</v>
      </c>
      <c r="V8">
        <v>2</v>
      </c>
      <c r="W8" t="s">
        <v>140</v>
      </c>
      <c r="X8">
        <v>799</v>
      </c>
      <c r="Y8" t="s">
        <v>1</v>
      </c>
      <c r="Z8" t="s">
        <v>2339</v>
      </c>
      <c r="AA8" t="s">
        <v>151</v>
      </c>
      <c r="AB8" s="12" t="s">
        <v>406</v>
      </c>
      <c r="AC8" t="s">
        <v>424</v>
      </c>
      <c r="AD8" s="5">
        <v>0.01</v>
      </c>
      <c r="AE8" t="s">
        <v>5</v>
      </c>
      <c r="AF8">
        <v>1</v>
      </c>
      <c r="AG8" t="s">
        <v>4</v>
      </c>
      <c r="AH8">
        <v>0</v>
      </c>
    </row>
    <row r="9" spans="1:34" x14ac:dyDescent="0.25">
      <c r="A9" t="str">
        <f t="shared" si="0"/>
        <v>feynman_I_25_13_23654</v>
      </c>
      <c r="B9" t="s">
        <v>24</v>
      </c>
      <c r="C9" t="s">
        <v>143</v>
      </c>
      <c r="D9">
        <v>3600</v>
      </c>
      <c r="E9" t="s">
        <v>144</v>
      </c>
      <c r="F9">
        <v>1000000</v>
      </c>
      <c r="G9" t="s">
        <v>145</v>
      </c>
      <c r="H9">
        <v>23654</v>
      </c>
      <c r="I9" t="s">
        <v>146</v>
      </c>
      <c r="J9">
        <v>1E-3</v>
      </c>
      <c r="K9" t="s">
        <v>3</v>
      </c>
      <c r="L9">
        <v>0.99966279999999996</v>
      </c>
      <c r="M9" t="s">
        <v>2</v>
      </c>
      <c r="N9">
        <v>1.43353E-2</v>
      </c>
      <c r="O9" t="s">
        <v>6</v>
      </c>
      <c r="P9">
        <v>5</v>
      </c>
      <c r="Q9" t="s">
        <v>0</v>
      </c>
      <c r="R9">
        <v>4</v>
      </c>
      <c r="S9" t="s">
        <v>141</v>
      </c>
      <c r="T9">
        <v>1</v>
      </c>
      <c r="U9" t="s">
        <v>142</v>
      </c>
      <c r="V9">
        <v>2</v>
      </c>
      <c r="W9" t="s">
        <v>140</v>
      </c>
      <c r="X9">
        <v>799</v>
      </c>
      <c r="Y9" t="s">
        <v>1</v>
      </c>
      <c r="Z9" t="s">
        <v>2339</v>
      </c>
      <c r="AA9" t="s">
        <v>151</v>
      </c>
      <c r="AB9" s="12" t="s">
        <v>406</v>
      </c>
      <c r="AC9" t="s">
        <v>424</v>
      </c>
      <c r="AD9" s="5">
        <v>0.01</v>
      </c>
      <c r="AE9" t="s">
        <v>5</v>
      </c>
      <c r="AF9">
        <v>1</v>
      </c>
      <c r="AG9" t="s">
        <v>4</v>
      </c>
      <c r="AH9">
        <v>0</v>
      </c>
    </row>
    <row r="10" spans="1:34" x14ac:dyDescent="0.25">
      <c r="A10" t="str">
        <f t="shared" si="0"/>
        <v>feynman_II_8_31_23654</v>
      </c>
      <c r="B10" t="s">
        <v>31</v>
      </c>
      <c r="C10" t="s">
        <v>143</v>
      </c>
      <c r="D10">
        <v>3600</v>
      </c>
      <c r="E10" t="s">
        <v>144</v>
      </c>
      <c r="F10">
        <v>1000000</v>
      </c>
      <c r="G10" t="s">
        <v>145</v>
      </c>
      <c r="H10">
        <v>23654</v>
      </c>
      <c r="I10" t="s">
        <v>146</v>
      </c>
      <c r="J10">
        <v>1E-3</v>
      </c>
      <c r="K10" t="s">
        <v>3</v>
      </c>
      <c r="L10">
        <v>0.99975449999999999</v>
      </c>
      <c r="M10" t="s">
        <v>2</v>
      </c>
      <c r="N10">
        <v>0.20163900000000001</v>
      </c>
      <c r="O10" t="s">
        <v>6</v>
      </c>
      <c r="P10">
        <v>6</v>
      </c>
      <c r="Q10" t="s">
        <v>0</v>
      </c>
      <c r="R10">
        <v>7.2</v>
      </c>
      <c r="S10" t="s">
        <v>141</v>
      </c>
      <c r="T10">
        <v>1</v>
      </c>
      <c r="U10" t="s">
        <v>142</v>
      </c>
      <c r="V10">
        <v>3</v>
      </c>
      <c r="W10" t="s">
        <v>140</v>
      </c>
      <c r="X10">
        <v>1352</v>
      </c>
      <c r="Y10" t="s">
        <v>1</v>
      </c>
      <c r="Z10" t="s">
        <v>154</v>
      </c>
      <c r="AA10" t="s">
        <v>151</v>
      </c>
      <c r="AB10" s="12" t="s">
        <v>407</v>
      </c>
      <c r="AC10" t="s">
        <v>424</v>
      </c>
      <c r="AD10" s="5">
        <v>0.01</v>
      </c>
      <c r="AE10" t="s">
        <v>5</v>
      </c>
      <c r="AF10">
        <v>1</v>
      </c>
      <c r="AG10" t="s">
        <v>4</v>
      </c>
      <c r="AH10">
        <v>0</v>
      </c>
    </row>
    <row r="11" spans="1:34" x14ac:dyDescent="0.25">
      <c r="A11" t="str">
        <f t="shared" si="0"/>
        <v>feynman_I_14_4_23654</v>
      </c>
      <c r="B11" t="s">
        <v>30</v>
      </c>
      <c r="C11" t="s">
        <v>143</v>
      </c>
      <c r="D11">
        <v>3600</v>
      </c>
      <c r="E11" t="s">
        <v>144</v>
      </c>
      <c r="F11">
        <v>1000000</v>
      </c>
      <c r="G11" t="s">
        <v>145</v>
      </c>
      <c r="H11">
        <v>23654</v>
      </c>
      <c r="I11" t="s">
        <v>146</v>
      </c>
      <c r="J11">
        <v>1E-3</v>
      </c>
      <c r="K11" t="s">
        <v>3</v>
      </c>
      <c r="L11">
        <v>0.99975449999999999</v>
      </c>
      <c r="M11" t="s">
        <v>2</v>
      </c>
      <c r="N11">
        <v>0.19974620000000001</v>
      </c>
      <c r="O11" t="s">
        <v>6</v>
      </c>
      <c r="P11">
        <v>6</v>
      </c>
      <c r="Q11" t="s">
        <v>0</v>
      </c>
      <c r="R11">
        <v>7</v>
      </c>
      <c r="S11" t="s">
        <v>141</v>
      </c>
      <c r="T11">
        <v>1</v>
      </c>
      <c r="U11" t="s">
        <v>142</v>
      </c>
      <c r="V11">
        <v>3</v>
      </c>
      <c r="W11" t="s">
        <v>140</v>
      </c>
      <c r="X11">
        <v>1352</v>
      </c>
      <c r="Y11" t="s">
        <v>1</v>
      </c>
      <c r="Z11" t="s">
        <v>154</v>
      </c>
      <c r="AA11" t="s">
        <v>151</v>
      </c>
      <c r="AB11" s="12" t="s">
        <v>407</v>
      </c>
      <c r="AC11" t="s">
        <v>424</v>
      </c>
      <c r="AD11" s="5">
        <v>0.01</v>
      </c>
      <c r="AE11" t="s">
        <v>5</v>
      </c>
      <c r="AF11">
        <v>1</v>
      </c>
      <c r="AG11" t="s">
        <v>4</v>
      </c>
      <c r="AH11">
        <v>0</v>
      </c>
    </row>
    <row r="12" spans="1:34" x14ac:dyDescent="0.25">
      <c r="A12" t="str">
        <f t="shared" si="0"/>
        <v>feynman_II_34_2_23654</v>
      </c>
      <c r="B12" t="s">
        <v>52</v>
      </c>
      <c r="C12" t="s">
        <v>143</v>
      </c>
      <c r="D12">
        <v>3600</v>
      </c>
      <c r="E12" t="s">
        <v>144</v>
      </c>
      <c r="F12">
        <v>1000000</v>
      </c>
      <c r="G12" t="s">
        <v>145</v>
      </c>
      <c r="H12">
        <v>23654</v>
      </c>
      <c r="I12" t="s">
        <v>146</v>
      </c>
      <c r="J12">
        <v>1E-3</v>
      </c>
      <c r="K12" t="s">
        <v>3</v>
      </c>
      <c r="L12">
        <v>0.99970219999999999</v>
      </c>
      <c r="M12" t="s">
        <v>2</v>
      </c>
      <c r="N12">
        <v>0.16747870000000001</v>
      </c>
      <c r="O12" t="s">
        <v>6</v>
      </c>
      <c r="P12">
        <v>7</v>
      </c>
      <c r="Q12" t="s">
        <v>0</v>
      </c>
      <c r="R12">
        <v>6.7</v>
      </c>
      <c r="S12" t="s">
        <v>141</v>
      </c>
      <c r="T12">
        <v>1</v>
      </c>
      <c r="U12" t="s">
        <v>142</v>
      </c>
      <c r="V12">
        <v>3</v>
      </c>
      <c r="W12" t="s">
        <v>140</v>
      </c>
      <c r="X12">
        <v>1390</v>
      </c>
      <c r="Y12" t="s">
        <v>1</v>
      </c>
      <c r="Z12" t="s">
        <v>3492</v>
      </c>
      <c r="AA12" t="s">
        <v>151</v>
      </c>
      <c r="AB12" s="12" t="s">
        <v>3493</v>
      </c>
      <c r="AC12" t="s">
        <v>424</v>
      </c>
      <c r="AD12" s="5">
        <v>0.01</v>
      </c>
      <c r="AE12" t="s">
        <v>5</v>
      </c>
      <c r="AF12">
        <v>0.99999570000000004</v>
      </c>
      <c r="AG12" t="s">
        <v>4</v>
      </c>
      <c r="AH12">
        <v>0.02</v>
      </c>
    </row>
    <row r="13" spans="1:34" x14ac:dyDescent="0.25">
      <c r="A13" t="str">
        <f t="shared" si="0"/>
        <v>feynman_I_14_3_23654</v>
      </c>
      <c r="B13" t="s">
        <v>62</v>
      </c>
      <c r="C13" t="s">
        <v>143</v>
      </c>
      <c r="D13">
        <v>3600</v>
      </c>
      <c r="E13" t="s">
        <v>144</v>
      </c>
      <c r="F13">
        <v>1000000</v>
      </c>
      <c r="G13" t="s">
        <v>145</v>
      </c>
      <c r="H13">
        <v>23654</v>
      </c>
      <c r="I13" t="s">
        <v>146</v>
      </c>
      <c r="J13">
        <v>1E-3</v>
      </c>
      <c r="K13" t="s">
        <v>3</v>
      </c>
      <c r="L13">
        <v>0.99970610000000004</v>
      </c>
      <c r="M13" t="s">
        <v>2</v>
      </c>
      <c r="N13">
        <v>0.33128760000000002</v>
      </c>
      <c r="O13" t="s">
        <v>6</v>
      </c>
      <c r="P13">
        <v>4</v>
      </c>
      <c r="Q13" t="s">
        <v>0</v>
      </c>
      <c r="R13">
        <v>5.6</v>
      </c>
      <c r="S13" t="s">
        <v>141</v>
      </c>
      <c r="T13">
        <v>1</v>
      </c>
      <c r="U13" t="s">
        <v>142</v>
      </c>
      <c r="V13">
        <v>3</v>
      </c>
      <c r="W13" t="s">
        <v>140</v>
      </c>
      <c r="X13">
        <v>1134</v>
      </c>
      <c r="Y13" t="s">
        <v>1</v>
      </c>
      <c r="Z13" t="s">
        <v>2341</v>
      </c>
      <c r="AA13" t="s">
        <v>151</v>
      </c>
      <c r="AB13" s="12" t="s">
        <v>409</v>
      </c>
      <c r="AC13" t="s">
        <v>424</v>
      </c>
      <c r="AD13" s="5">
        <v>0.01</v>
      </c>
      <c r="AE13" t="s">
        <v>5</v>
      </c>
      <c r="AF13">
        <v>1</v>
      </c>
      <c r="AG13" t="s">
        <v>4</v>
      </c>
      <c r="AH13">
        <v>0</v>
      </c>
    </row>
    <row r="14" spans="1:34" x14ac:dyDescent="0.25">
      <c r="A14" t="str">
        <f t="shared" si="0"/>
        <v>feynman_I_43_31_23654</v>
      </c>
      <c r="B14" t="s">
        <v>61</v>
      </c>
      <c r="C14" t="s">
        <v>143</v>
      </c>
      <c r="D14">
        <v>3600</v>
      </c>
      <c r="E14" t="s">
        <v>144</v>
      </c>
      <c r="F14">
        <v>1000000</v>
      </c>
      <c r="G14" t="s">
        <v>145</v>
      </c>
      <c r="H14">
        <v>23654</v>
      </c>
      <c r="I14" t="s">
        <v>146</v>
      </c>
      <c r="J14">
        <v>1E-3</v>
      </c>
      <c r="K14" t="s">
        <v>3</v>
      </c>
      <c r="L14">
        <v>0.99970669999999995</v>
      </c>
      <c r="M14" t="s">
        <v>2</v>
      </c>
      <c r="N14">
        <v>0.3323509</v>
      </c>
      <c r="O14" t="s">
        <v>6</v>
      </c>
      <c r="P14">
        <v>4</v>
      </c>
      <c r="Q14" t="s">
        <v>0</v>
      </c>
      <c r="R14">
        <v>6.2</v>
      </c>
      <c r="S14" t="s">
        <v>141</v>
      </c>
      <c r="T14">
        <v>1</v>
      </c>
      <c r="U14" t="s">
        <v>142</v>
      </c>
      <c r="V14">
        <v>3</v>
      </c>
      <c r="W14" t="s">
        <v>140</v>
      </c>
      <c r="X14">
        <v>1302</v>
      </c>
      <c r="Y14" t="s">
        <v>1</v>
      </c>
      <c r="Z14" t="s">
        <v>2341</v>
      </c>
      <c r="AA14" t="s">
        <v>151</v>
      </c>
      <c r="AB14" s="12" t="s">
        <v>409</v>
      </c>
      <c r="AC14" t="s">
        <v>424</v>
      </c>
      <c r="AD14" s="5">
        <v>0.01</v>
      </c>
      <c r="AE14" t="s">
        <v>5</v>
      </c>
      <c r="AF14">
        <v>1</v>
      </c>
      <c r="AG14" t="s">
        <v>4</v>
      </c>
      <c r="AH14">
        <v>0</v>
      </c>
    </row>
    <row r="15" spans="1:34" x14ac:dyDescent="0.25">
      <c r="A15" t="str">
        <f t="shared" si="0"/>
        <v>feynman_II_27_18_23654</v>
      </c>
      <c r="B15" t="s">
        <v>32</v>
      </c>
      <c r="C15" t="s">
        <v>143</v>
      </c>
      <c r="D15">
        <v>3600</v>
      </c>
      <c r="E15" t="s">
        <v>144</v>
      </c>
      <c r="F15">
        <v>1000000</v>
      </c>
      <c r="G15" t="s">
        <v>145</v>
      </c>
      <c r="H15">
        <v>23654</v>
      </c>
      <c r="I15" t="s">
        <v>146</v>
      </c>
      <c r="J15">
        <v>1E-3</v>
      </c>
      <c r="K15" t="s">
        <v>3</v>
      </c>
      <c r="L15">
        <v>0.99975440000000004</v>
      </c>
      <c r="M15" t="s">
        <v>2</v>
      </c>
      <c r="N15">
        <v>0.4014431</v>
      </c>
      <c r="O15" t="s">
        <v>6</v>
      </c>
      <c r="P15">
        <v>5</v>
      </c>
      <c r="Q15" t="s">
        <v>0</v>
      </c>
      <c r="R15">
        <v>7.2</v>
      </c>
      <c r="S15" t="s">
        <v>141</v>
      </c>
      <c r="T15">
        <v>1</v>
      </c>
      <c r="U15" t="s">
        <v>142</v>
      </c>
      <c r="V15">
        <v>3</v>
      </c>
      <c r="W15" t="s">
        <v>140</v>
      </c>
      <c r="X15">
        <v>1431</v>
      </c>
      <c r="Y15" t="s">
        <v>1</v>
      </c>
      <c r="Z15" t="s">
        <v>2340</v>
      </c>
      <c r="AA15" t="s">
        <v>151</v>
      </c>
      <c r="AB15" s="12" t="s">
        <v>408</v>
      </c>
      <c r="AC15" t="s">
        <v>424</v>
      </c>
      <c r="AD15" s="5">
        <v>0.01</v>
      </c>
      <c r="AE15" t="s">
        <v>5</v>
      </c>
      <c r="AF15">
        <v>1</v>
      </c>
      <c r="AG15" t="s">
        <v>4</v>
      </c>
      <c r="AH15">
        <v>0</v>
      </c>
    </row>
    <row r="16" spans="1:34" x14ac:dyDescent="0.25">
      <c r="A16" t="str">
        <f t="shared" si="0"/>
        <v>feynman_II_34_29a_23654</v>
      </c>
      <c r="B16" t="s">
        <v>60</v>
      </c>
      <c r="C16" t="s">
        <v>143</v>
      </c>
      <c r="D16">
        <v>3600</v>
      </c>
      <c r="E16" t="s">
        <v>144</v>
      </c>
      <c r="F16">
        <v>1000000</v>
      </c>
      <c r="G16" t="s">
        <v>145</v>
      </c>
      <c r="H16">
        <v>23654</v>
      </c>
      <c r="I16" t="s">
        <v>146</v>
      </c>
      <c r="J16">
        <v>1E-3</v>
      </c>
      <c r="K16" t="s">
        <v>3</v>
      </c>
      <c r="L16">
        <v>0.99966949999999999</v>
      </c>
      <c r="M16" t="s">
        <v>2</v>
      </c>
      <c r="N16">
        <v>4.1596000000000003E-3</v>
      </c>
      <c r="O16" t="s">
        <v>6</v>
      </c>
      <c r="P16">
        <v>7</v>
      </c>
      <c r="Q16" t="s">
        <v>0</v>
      </c>
      <c r="R16">
        <v>7.5</v>
      </c>
      <c r="S16" t="s">
        <v>141</v>
      </c>
      <c r="T16">
        <v>1</v>
      </c>
      <c r="U16" t="s">
        <v>142</v>
      </c>
      <c r="V16">
        <v>3</v>
      </c>
      <c r="W16" t="s">
        <v>140</v>
      </c>
      <c r="X16">
        <v>1543</v>
      </c>
      <c r="Y16" t="s">
        <v>1</v>
      </c>
      <c r="Z16" t="s">
        <v>3494</v>
      </c>
      <c r="AA16" t="s">
        <v>151</v>
      </c>
      <c r="AB16" s="12" t="s">
        <v>3495</v>
      </c>
      <c r="AC16" t="s">
        <v>424</v>
      </c>
      <c r="AD16" s="5">
        <v>0.01</v>
      </c>
      <c r="AE16" t="s">
        <v>5</v>
      </c>
      <c r="AF16">
        <v>0.99992665999999997</v>
      </c>
      <c r="AG16" t="s">
        <v>4</v>
      </c>
      <c r="AH16">
        <v>1.9595400000000001E-3</v>
      </c>
    </row>
    <row r="17" spans="1:34" x14ac:dyDescent="0.25">
      <c r="A17" t="str">
        <f t="shared" si="0"/>
        <v>feynman_II_3_24_23654</v>
      </c>
      <c r="B17" t="s">
        <v>35</v>
      </c>
      <c r="C17" t="s">
        <v>143</v>
      </c>
      <c r="D17">
        <v>3600</v>
      </c>
      <c r="E17" t="s">
        <v>144</v>
      </c>
      <c r="F17">
        <v>1000000</v>
      </c>
      <c r="G17" t="s">
        <v>145</v>
      </c>
      <c r="H17">
        <v>23654</v>
      </c>
      <c r="I17" t="s">
        <v>146</v>
      </c>
      <c r="J17">
        <v>1E-3</v>
      </c>
      <c r="K17" t="s">
        <v>3</v>
      </c>
      <c r="L17">
        <v>0.99978100000000003</v>
      </c>
      <c r="M17" t="s">
        <v>2</v>
      </c>
      <c r="N17">
        <v>8.3339999999999998E-4</v>
      </c>
      <c r="O17" t="s">
        <v>6</v>
      </c>
      <c r="P17">
        <v>6</v>
      </c>
      <c r="Q17" t="s">
        <v>0</v>
      </c>
      <c r="R17">
        <v>8.8000000000000007</v>
      </c>
      <c r="S17" t="s">
        <v>141</v>
      </c>
      <c r="T17">
        <v>1</v>
      </c>
      <c r="U17" t="s">
        <v>142</v>
      </c>
      <c r="V17">
        <v>3</v>
      </c>
      <c r="W17" t="s">
        <v>140</v>
      </c>
      <c r="X17">
        <v>1658</v>
      </c>
      <c r="Y17" t="s">
        <v>1</v>
      </c>
      <c r="Z17" t="s">
        <v>3496</v>
      </c>
      <c r="AA17" t="s">
        <v>151</v>
      </c>
      <c r="AB17" s="12" t="s">
        <v>3497</v>
      </c>
      <c r="AC17" t="s">
        <v>424</v>
      </c>
      <c r="AD17" s="5">
        <v>0.01</v>
      </c>
      <c r="AE17" t="s">
        <v>5</v>
      </c>
      <c r="AF17">
        <v>0.99995159</v>
      </c>
      <c r="AG17" t="s">
        <v>4</v>
      </c>
      <c r="AH17">
        <v>3.9441999999999998E-4</v>
      </c>
    </row>
    <row r="18" spans="1:34" x14ac:dyDescent="0.25">
      <c r="A18" t="str">
        <f t="shared" si="0"/>
        <v>feynman_II_34_2a_23654</v>
      </c>
      <c r="B18" t="s">
        <v>55</v>
      </c>
      <c r="C18" t="s">
        <v>143</v>
      </c>
      <c r="D18">
        <v>3600</v>
      </c>
      <c r="E18" t="s">
        <v>144</v>
      </c>
      <c r="F18">
        <v>1000000</v>
      </c>
      <c r="G18" t="s">
        <v>145</v>
      </c>
      <c r="H18">
        <v>23654</v>
      </c>
      <c r="I18" t="s">
        <v>146</v>
      </c>
      <c r="J18">
        <v>1E-3</v>
      </c>
      <c r="K18" t="s">
        <v>3</v>
      </c>
      <c r="L18">
        <v>0.99967099999999998</v>
      </c>
      <c r="M18" t="s">
        <v>2</v>
      </c>
      <c r="N18">
        <v>8.3149999999999995E-3</v>
      </c>
      <c r="O18" t="s">
        <v>6</v>
      </c>
      <c r="P18">
        <v>7</v>
      </c>
      <c r="Q18" t="s">
        <v>0</v>
      </c>
      <c r="R18">
        <v>7.7</v>
      </c>
      <c r="S18" t="s">
        <v>141</v>
      </c>
      <c r="T18">
        <v>1</v>
      </c>
      <c r="U18" t="s">
        <v>142</v>
      </c>
      <c r="V18">
        <v>3</v>
      </c>
      <c r="W18" t="s">
        <v>140</v>
      </c>
      <c r="X18">
        <v>1543</v>
      </c>
      <c r="Y18" t="s">
        <v>1</v>
      </c>
      <c r="Z18" t="s">
        <v>3498</v>
      </c>
      <c r="AA18" t="s">
        <v>151</v>
      </c>
      <c r="AB18" s="12" t="s">
        <v>3499</v>
      </c>
      <c r="AC18" t="s">
        <v>424</v>
      </c>
      <c r="AD18" s="5">
        <v>0.01</v>
      </c>
      <c r="AE18" t="s">
        <v>5</v>
      </c>
      <c r="AF18">
        <v>0.99992773000000001</v>
      </c>
      <c r="AG18" t="s">
        <v>4</v>
      </c>
      <c r="AH18">
        <v>3.9172900000000004E-3</v>
      </c>
    </row>
    <row r="19" spans="1:34" x14ac:dyDescent="0.25">
      <c r="A19" t="str">
        <f t="shared" si="0"/>
        <v>feynman_II_4_23_23654</v>
      </c>
      <c r="B19" t="s">
        <v>70</v>
      </c>
      <c r="C19" t="s">
        <v>143</v>
      </c>
      <c r="D19">
        <v>3600</v>
      </c>
      <c r="E19" t="s">
        <v>144</v>
      </c>
      <c r="F19">
        <v>1000000</v>
      </c>
      <c r="G19" t="s">
        <v>145</v>
      </c>
      <c r="H19">
        <v>23654</v>
      </c>
      <c r="I19" t="s">
        <v>146</v>
      </c>
      <c r="J19">
        <v>1E-3</v>
      </c>
      <c r="K19" t="s">
        <v>3</v>
      </c>
      <c r="L19">
        <v>0.99970380000000003</v>
      </c>
      <c r="M19" t="s">
        <v>2</v>
      </c>
      <c r="N19">
        <v>5.7620000000000002E-4</v>
      </c>
      <c r="O19" t="s">
        <v>6</v>
      </c>
      <c r="P19">
        <v>9</v>
      </c>
      <c r="Q19" t="s">
        <v>0</v>
      </c>
      <c r="R19">
        <v>9.1999999999999993</v>
      </c>
      <c r="S19" t="s">
        <v>141</v>
      </c>
      <c r="T19">
        <v>1</v>
      </c>
      <c r="U19" t="s">
        <v>142</v>
      </c>
      <c r="V19">
        <v>3</v>
      </c>
      <c r="W19" t="s">
        <v>140</v>
      </c>
      <c r="X19">
        <v>1775</v>
      </c>
      <c r="Y19" t="s">
        <v>1</v>
      </c>
      <c r="Z19" t="s">
        <v>3500</v>
      </c>
      <c r="AA19" t="s">
        <v>151</v>
      </c>
      <c r="AB19" s="12" t="s">
        <v>3501</v>
      </c>
      <c r="AC19" t="s">
        <v>424</v>
      </c>
      <c r="AD19" s="5">
        <v>0.01</v>
      </c>
      <c r="AE19" t="s">
        <v>5</v>
      </c>
      <c r="AF19">
        <v>0.99993416000000002</v>
      </c>
      <c r="AG19" t="s">
        <v>4</v>
      </c>
      <c r="AH19">
        <v>2.7038000000000002E-4</v>
      </c>
    </row>
    <row r="20" spans="1:34" x14ac:dyDescent="0.25">
      <c r="A20" t="str">
        <f t="shared" si="0"/>
        <v>feynman_II_38_14_23654</v>
      </c>
      <c r="B20" t="s">
        <v>29</v>
      </c>
      <c r="C20" t="s">
        <v>143</v>
      </c>
      <c r="D20">
        <v>3600</v>
      </c>
      <c r="E20" t="s">
        <v>144</v>
      </c>
      <c r="F20">
        <v>1000000</v>
      </c>
      <c r="G20" t="s">
        <v>145</v>
      </c>
      <c r="H20">
        <v>23654</v>
      </c>
      <c r="I20" t="s">
        <v>146</v>
      </c>
      <c r="J20">
        <v>1E-3</v>
      </c>
      <c r="K20" t="s">
        <v>3</v>
      </c>
      <c r="L20">
        <v>0.99952839999999998</v>
      </c>
      <c r="M20" t="s">
        <v>2</v>
      </c>
      <c r="N20">
        <v>4.6249999999999998E-3</v>
      </c>
      <c r="O20" t="s">
        <v>6</v>
      </c>
      <c r="P20">
        <v>10</v>
      </c>
      <c r="Q20" t="s">
        <v>0</v>
      </c>
      <c r="R20">
        <v>7.6</v>
      </c>
      <c r="S20" t="s">
        <v>141</v>
      </c>
      <c r="T20">
        <v>1</v>
      </c>
      <c r="U20" t="s">
        <v>142</v>
      </c>
      <c r="V20">
        <v>3</v>
      </c>
      <c r="W20" t="s">
        <v>140</v>
      </c>
      <c r="X20">
        <v>1506</v>
      </c>
      <c r="Y20" t="s">
        <v>1</v>
      </c>
      <c r="Z20" t="s">
        <v>157</v>
      </c>
      <c r="AA20" t="s">
        <v>151</v>
      </c>
      <c r="AB20" s="12" t="s">
        <v>3432</v>
      </c>
      <c r="AC20" t="s">
        <v>424</v>
      </c>
      <c r="AD20" s="5">
        <v>0.01</v>
      </c>
      <c r="AE20" t="s">
        <v>5</v>
      </c>
      <c r="AF20">
        <v>1</v>
      </c>
      <c r="AG20" t="s">
        <v>4</v>
      </c>
      <c r="AH20">
        <v>0</v>
      </c>
    </row>
    <row r="21" spans="1:34" x14ac:dyDescent="0.25">
      <c r="A21" t="str">
        <f t="shared" si="0"/>
        <v>feynman_III_15_27_23654</v>
      </c>
      <c r="B21" t="s">
        <v>48</v>
      </c>
      <c r="C21" t="s">
        <v>143</v>
      </c>
      <c r="D21">
        <v>3600</v>
      </c>
      <c r="E21" t="s">
        <v>144</v>
      </c>
      <c r="F21">
        <v>1000000</v>
      </c>
      <c r="G21" t="s">
        <v>145</v>
      </c>
      <c r="H21">
        <v>23654</v>
      </c>
      <c r="I21" t="s">
        <v>146</v>
      </c>
      <c r="J21">
        <v>1E-3</v>
      </c>
      <c r="K21" t="s">
        <v>3</v>
      </c>
      <c r="L21">
        <v>0.9997684</v>
      </c>
      <c r="M21" t="s">
        <v>2</v>
      </c>
      <c r="N21">
        <v>4.04389E-2</v>
      </c>
      <c r="O21" t="s">
        <v>6</v>
      </c>
      <c r="P21">
        <v>9</v>
      </c>
      <c r="Q21" t="s">
        <v>0</v>
      </c>
      <c r="R21">
        <v>9.3000000000000007</v>
      </c>
      <c r="S21" t="s">
        <v>141</v>
      </c>
      <c r="T21">
        <v>1</v>
      </c>
      <c r="U21" t="s">
        <v>142</v>
      </c>
      <c r="V21">
        <v>3</v>
      </c>
      <c r="W21" t="s">
        <v>140</v>
      </c>
      <c r="X21">
        <v>1775</v>
      </c>
      <c r="Y21" t="s">
        <v>1</v>
      </c>
      <c r="Z21" t="s">
        <v>3502</v>
      </c>
      <c r="AA21" t="s">
        <v>151</v>
      </c>
      <c r="AB21" s="12" t="s">
        <v>3503</v>
      </c>
      <c r="AC21" t="s">
        <v>424</v>
      </c>
      <c r="AD21" s="5">
        <v>0.01</v>
      </c>
      <c r="AE21" t="s">
        <v>5</v>
      </c>
      <c r="AF21">
        <v>0.99999939999999998</v>
      </c>
      <c r="AG21" t="s">
        <v>4</v>
      </c>
      <c r="AH21">
        <v>2.0822499999999999E-3</v>
      </c>
    </row>
    <row r="22" spans="1:34" x14ac:dyDescent="0.25">
      <c r="A22" t="str">
        <f t="shared" si="0"/>
        <v>feynman_I_18_12_23654</v>
      </c>
      <c r="B22" t="s">
        <v>67</v>
      </c>
      <c r="C22" t="s">
        <v>143</v>
      </c>
      <c r="D22">
        <v>3600</v>
      </c>
      <c r="E22" t="s">
        <v>144</v>
      </c>
      <c r="F22">
        <v>1000000</v>
      </c>
      <c r="G22" t="s">
        <v>145</v>
      </c>
      <c r="H22">
        <v>23654</v>
      </c>
      <c r="I22" t="s">
        <v>146</v>
      </c>
      <c r="J22">
        <v>1E-3</v>
      </c>
      <c r="K22" t="s">
        <v>3</v>
      </c>
      <c r="L22">
        <v>0.9998958</v>
      </c>
      <c r="M22" t="s">
        <v>2</v>
      </c>
      <c r="N22">
        <v>7.5667600000000002E-2</v>
      </c>
      <c r="O22" t="s">
        <v>6</v>
      </c>
      <c r="P22">
        <v>7</v>
      </c>
      <c r="Q22" t="s">
        <v>0</v>
      </c>
      <c r="R22">
        <v>12.2</v>
      </c>
      <c r="S22" t="s">
        <v>141</v>
      </c>
      <c r="T22">
        <v>1</v>
      </c>
      <c r="U22" t="s">
        <v>142</v>
      </c>
      <c r="V22">
        <v>4</v>
      </c>
      <c r="W22" t="s">
        <v>140</v>
      </c>
      <c r="X22">
        <v>2454</v>
      </c>
      <c r="Y22" t="s">
        <v>1</v>
      </c>
      <c r="Z22" t="s">
        <v>3504</v>
      </c>
      <c r="AA22" t="s">
        <v>151</v>
      </c>
      <c r="AB22" s="12" t="s">
        <v>3505</v>
      </c>
      <c r="AC22" t="s">
        <v>424</v>
      </c>
      <c r="AD22" s="5">
        <v>0.01</v>
      </c>
      <c r="AE22" t="s">
        <v>5</v>
      </c>
      <c r="AF22">
        <v>0.99999819000000001</v>
      </c>
      <c r="AG22" t="s">
        <v>4</v>
      </c>
      <c r="AH22">
        <v>0.01</v>
      </c>
    </row>
    <row r="23" spans="1:34" x14ac:dyDescent="0.25">
      <c r="A23" t="str">
        <f t="shared" si="0"/>
        <v>feynman_I_47_23_23654</v>
      </c>
      <c r="B23" t="s">
        <v>43</v>
      </c>
      <c r="C23" t="s">
        <v>143</v>
      </c>
      <c r="D23">
        <v>3600</v>
      </c>
      <c r="E23" t="s">
        <v>144</v>
      </c>
      <c r="F23">
        <v>1000000</v>
      </c>
      <c r="G23" t="s">
        <v>145</v>
      </c>
      <c r="H23">
        <v>23654</v>
      </c>
      <c r="I23" t="s">
        <v>146</v>
      </c>
      <c r="J23">
        <v>1E-3</v>
      </c>
      <c r="K23" t="s">
        <v>3</v>
      </c>
      <c r="L23">
        <v>0.99921099999999996</v>
      </c>
      <c r="M23" t="s">
        <v>2</v>
      </c>
      <c r="N23">
        <v>1.8990699999999999E-2</v>
      </c>
      <c r="O23" t="s">
        <v>6</v>
      </c>
      <c r="P23">
        <v>8</v>
      </c>
      <c r="Q23" t="s">
        <v>0</v>
      </c>
      <c r="R23">
        <v>12.4</v>
      </c>
      <c r="S23" t="s">
        <v>141</v>
      </c>
      <c r="T23">
        <v>1</v>
      </c>
      <c r="U23" t="s">
        <v>142</v>
      </c>
      <c r="V23">
        <v>4</v>
      </c>
      <c r="W23" t="s">
        <v>140</v>
      </c>
      <c r="X23">
        <v>2422</v>
      </c>
      <c r="Y23" t="s">
        <v>1</v>
      </c>
      <c r="Z23" t="s">
        <v>2356</v>
      </c>
      <c r="AA23" t="s">
        <v>151</v>
      </c>
      <c r="AB23" s="12" t="s">
        <v>411</v>
      </c>
      <c r="AC23" t="s">
        <v>424</v>
      </c>
      <c r="AD23" s="5">
        <v>0.01</v>
      </c>
      <c r="AE23" t="s">
        <v>5</v>
      </c>
      <c r="AF23">
        <v>1</v>
      </c>
      <c r="AG23" t="s">
        <v>4</v>
      </c>
      <c r="AH23">
        <v>0</v>
      </c>
    </row>
    <row r="24" spans="1:34" x14ac:dyDescent="0.25">
      <c r="A24" t="str">
        <f t="shared" si="0"/>
        <v>feynman_II_34_11_23654</v>
      </c>
      <c r="B24" t="s">
        <v>84</v>
      </c>
      <c r="C24" t="s">
        <v>143</v>
      </c>
      <c r="D24">
        <v>3600</v>
      </c>
      <c r="E24" t="s">
        <v>144</v>
      </c>
      <c r="F24">
        <v>1000000</v>
      </c>
      <c r="G24" t="s">
        <v>145</v>
      </c>
      <c r="H24">
        <v>23654</v>
      </c>
      <c r="I24" t="s">
        <v>146</v>
      </c>
      <c r="J24">
        <v>1E-3</v>
      </c>
      <c r="K24" t="s">
        <v>3</v>
      </c>
      <c r="L24">
        <v>0.99978659999999997</v>
      </c>
      <c r="M24" t="s">
        <v>2</v>
      </c>
      <c r="N24">
        <v>7.4002100000000001E-2</v>
      </c>
      <c r="O24" t="s">
        <v>6</v>
      </c>
      <c r="P24">
        <v>8</v>
      </c>
      <c r="Q24" t="s">
        <v>0</v>
      </c>
      <c r="R24">
        <v>13.1</v>
      </c>
      <c r="S24" t="s">
        <v>141</v>
      </c>
      <c r="T24">
        <v>1</v>
      </c>
      <c r="U24" t="s">
        <v>142</v>
      </c>
      <c r="V24">
        <v>4</v>
      </c>
      <c r="W24" t="s">
        <v>140</v>
      </c>
      <c r="X24">
        <v>2583</v>
      </c>
      <c r="Y24" t="s">
        <v>1</v>
      </c>
      <c r="Z24" t="s">
        <v>158</v>
      </c>
      <c r="AA24" t="s">
        <v>151</v>
      </c>
      <c r="AB24" s="12" t="s">
        <v>412</v>
      </c>
      <c r="AC24" t="s">
        <v>424</v>
      </c>
      <c r="AD24" s="5">
        <v>0.01</v>
      </c>
      <c r="AE24" t="s">
        <v>5</v>
      </c>
      <c r="AF24">
        <v>1</v>
      </c>
      <c r="AG24" t="s">
        <v>4</v>
      </c>
      <c r="AH24">
        <v>0</v>
      </c>
    </row>
    <row r="25" spans="1:34" x14ac:dyDescent="0.25">
      <c r="A25" t="str">
        <f t="shared" si="0"/>
        <v>feynman_II_38_3_23654</v>
      </c>
      <c r="B25" t="s">
        <v>90</v>
      </c>
      <c r="C25" t="s">
        <v>143</v>
      </c>
      <c r="D25">
        <v>3600</v>
      </c>
      <c r="E25" t="s">
        <v>144</v>
      </c>
      <c r="F25">
        <v>1000000</v>
      </c>
      <c r="G25" t="s">
        <v>145</v>
      </c>
      <c r="H25">
        <v>23654</v>
      </c>
      <c r="I25" t="s">
        <v>146</v>
      </c>
      <c r="J25">
        <v>1E-3</v>
      </c>
      <c r="K25" t="s">
        <v>3</v>
      </c>
      <c r="L25">
        <v>0.99978520000000004</v>
      </c>
      <c r="M25" t="s">
        <v>2</v>
      </c>
      <c r="N25">
        <v>0.1473507</v>
      </c>
      <c r="O25" t="s">
        <v>6</v>
      </c>
      <c r="P25">
        <v>7</v>
      </c>
      <c r="Q25" t="s">
        <v>0</v>
      </c>
      <c r="R25">
        <v>13</v>
      </c>
      <c r="S25" t="s">
        <v>141</v>
      </c>
      <c r="T25">
        <v>1</v>
      </c>
      <c r="U25" t="s">
        <v>142</v>
      </c>
      <c r="V25">
        <v>4</v>
      </c>
      <c r="W25" t="s">
        <v>140</v>
      </c>
      <c r="X25">
        <v>2583</v>
      </c>
      <c r="Y25" t="s">
        <v>1</v>
      </c>
      <c r="Z25" t="s">
        <v>495</v>
      </c>
      <c r="AA25" t="s">
        <v>151</v>
      </c>
      <c r="AB25" s="12" t="s">
        <v>413</v>
      </c>
      <c r="AC25" t="s">
        <v>424</v>
      </c>
      <c r="AD25" s="5">
        <v>0.01</v>
      </c>
      <c r="AE25" t="s">
        <v>5</v>
      </c>
      <c r="AF25">
        <v>1</v>
      </c>
      <c r="AG25" t="s">
        <v>4</v>
      </c>
      <c r="AH25">
        <v>0</v>
      </c>
    </row>
    <row r="26" spans="1:34" x14ac:dyDescent="0.25">
      <c r="A26" t="str">
        <f t="shared" si="0"/>
        <v>feynman_II_37_1_23654</v>
      </c>
      <c r="B26" t="s">
        <v>64</v>
      </c>
      <c r="C26" t="s">
        <v>143</v>
      </c>
      <c r="D26">
        <v>3600</v>
      </c>
      <c r="E26" t="s">
        <v>144</v>
      </c>
      <c r="F26">
        <v>1000000</v>
      </c>
      <c r="G26" t="s">
        <v>145</v>
      </c>
      <c r="H26">
        <v>23654</v>
      </c>
      <c r="I26" t="s">
        <v>146</v>
      </c>
      <c r="J26">
        <v>1E-3</v>
      </c>
      <c r="K26" t="s">
        <v>3</v>
      </c>
      <c r="L26">
        <v>0.99966840000000001</v>
      </c>
      <c r="M26" t="s">
        <v>2</v>
      </c>
      <c r="N26">
        <v>0.42786540000000001</v>
      </c>
      <c r="O26" t="s">
        <v>6</v>
      </c>
      <c r="P26">
        <v>6</v>
      </c>
      <c r="Q26" t="s">
        <v>0</v>
      </c>
      <c r="R26">
        <v>17.3</v>
      </c>
      <c r="S26" t="s">
        <v>141</v>
      </c>
      <c r="T26">
        <v>1</v>
      </c>
      <c r="U26" t="s">
        <v>142</v>
      </c>
      <c r="V26">
        <v>5</v>
      </c>
      <c r="W26" t="s">
        <v>140</v>
      </c>
      <c r="X26">
        <v>3292</v>
      </c>
      <c r="Y26" t="s">
        <v>1</v>
      </c>
      <c r="Z26" t="s">
        <v>2355</v>
      </c>
      <c r="AA26" t="s">
        <v>151</v>
      </c>
      <c r="AB26" s="12" t="s">
        <v>2290</v>
      </c>
      <c r="AC26" t="s">
        <v>424</v>
      </c>
      <c r="AD26" s="5">
        <v>0.01</v>
      </c>
      <c r="AE26" t="s">
        <v>5</v>
      </c>
      <c r="AF26">
        <v>1</v>
      </c>
      <c r="AG26" t="s">
        <v>4</v>
      </c>
      <c r="AH26">
        <v>0</v>
      </c>
    </row>
    <row r="27" spans="1:34" x14ac:dyDescent="0.25">
      <c r="A27" t="str">
        <f t="shared" si="0"/>
        <v>feynman_I_34_8_23654</v>
      </c>
      <c r="B27" t="s">
        <v>91</v>
      </c>
      <c r="C27" t="s">
        <v>143</v>
      </c>
      <c r="D27">
        <v>3600</v>
      </c>
      <c r="E27" t="s">
        <v>144</v>
      </c>
      <c r="F27">
        <v>1000000</v>
      </c>
      <c r="G27" t="s">
        <v>145</v>
      </c>
      <c r="H27">
        <v>23654</v>
      </c>
      <c r="I27" t="s">
        <v>146</v>
      </c>
      <c r="J27">
        <v>1E-3</v>
      </c>
      <c r="K27" t="s">
        <v>3</v>
      </c>
      <c r="L27">
        <v>0.99978389999999995</v>
      </c>
      <c r="M27" t="s">
        <v>2</v>
      </c>
      <c r="N27">
        <v>0.1496046</v>
      </c>
      <c r="O27" t="s">
        <v>6</v>
      </c>
      <c r="P27">
        <v>9</v>
      </c>
      <c r="Q27" t="s">
        <v>0</v>
      </c>
      <c r="R27">
        <v>13.4</v>
      </c>
      <c r="S27" t="s">
        <v>141</v>
      </c>
      <c r="T27">
        <v>1</v>
      </c>
      <c r="U27" t="s">
        <v>142</v>
      </c>
      <c r="V27">
        <v>4</v>
      </c>
      <c r="W27" t="s">
        <v>140</v>
      </c>
      <c r="X27">
        <v>2678</v>
      </c>
      <c r="Y27" t="s">
        <v>1</v>
      </c>
      <c r="Z27" t="s">
        <v>3506</v>
      </c>
      <c r="AA27" t="s">
        <v>151</v>
      </c>
      <c r="AB27" s="12" t="s">
        <v>3507</v>
      </c>
      <c r="AC27" t="s">
        <v>424</v>
      </c>
      <c r="AD27" s="5">
        <v>0.01</v>
      </c>
      <c r="AE27" t="s">
        <v>5</v>
      </c>
      <c r="AF27">
        <v>0.99999621999999999</v>
      </c>
      <c r="AG27" t="s">
        <v>4</v>
      </c>
      <c r="AH27">
        <v>0.02</v>
      </c>
    </row>
    <row r="28" spans="1:34" x14ac:dyDescent="0.25">
      <c r="A28" t="str">
        <f t="shared" si="0"/>
        <v>feynman_I_43_16_23654</v>
      </c>
      <c r="B28" t="s">
        <v>89</v>
      </c>
      <c r="C28" t="s">
        <v>143</v>
      </c>
      <c r="D28">
        <v>3600</v>
      </c>
      <c r="E28" t="s">
        <v>144</v>
      </c>
      <c r="F28">
        <v>1000000</v>
      </c>
      <c r="G28" t="s">
        <v>145</v>
      </c>
      <c r="H28">
        <v>23654</v>
      </c>
      <c r="I28" t="s">
        <v>146</v>
      </c>
      <c r="J28">
        <v>1E-3</v>
      </c>
      <c r="K28" t="s">
        <v>3</v>
      </c>
      <c r="L28">
        <v>0.99978690000000003</v>
      </c>
      <c r="M28" t="s">
        <v>2</v>
      </c>
      <c r="N28">
        <v>0.14767169999999999</v>
      </c>
      <c r="O28" t="s">
        <v>6</v>
      </c>
      <c r="P28">
        <v>7</v>
      </c>
      <c r="Q28" t="s">
        <v>0</v>
      </c>
      <c r="R28">
        <v>19.2</v>
      </c>
      <c r="S28" t="s">
        <v>141</v>
      </c>
      <c r="T28">
        <v>1</v>
      </c>
      <c r="U28" t="s">
        <v>142</v>
      </c>
      <c r="V28">
        <v>4</v>
      </c>
      <c r="W28" t="s">
        <v>140</v>
      </c>
      <c r="X28">
        <v>3517</v>
      </c>
      <c r="Y28" t="s">
        <v>1</v>
      </c>
      <c r="Z28" t="s">
        <v>2358</v>
      </c>
      <c r="AA28" t="s">
        <v>151</v>
      </c>
      <c r="AB28" s="12" t="s">
        <v>415</v>
      </c>
      <c r="AC28" t="s">
        <v>424</v>
      </c>
      <c r="AD28" s="5">
        <v>0.01</v>
      </c>
      <c r="AE28" t="s">
        <v>5</v>
      </c>
      <c r="AF28">
        <v>1</v>
      </c>
      <c r="AG28" t="s">
        <v>4</v>
      </c>
      <c r="AH28">
        <v>0</v>
      </c>
    </row>
    <row r="29" spans="1:34" x14ac:dyDescent="0.25">
      <c r="A29" t="str">
        <f t="shared" si="0"/>
        <v>feynman_III_21_20_23654</v>
      </c>
      <c r="B29" t="s">
        <v>98</v>
      </c>
      <c r="C29" t="s">
        <v>143</v>
      </c>
      <c r="D29">
        <v>3600</v>
      </c>
      <c r="E29" t="s">
        <v>144</v>
      </c>
      <c r="F29">
        <v>1000000</v>
      </c>
      <c r="G29" t="s">
        <v>145</v>
      </c>
      <c r="H29">
        <v>23654</v>
      </c>
      <c r="I29" t="s">
        <v>146</v>
      </c>
      <c r="J29">
        <v>1E-3</v>
      </c>
      <c r="K29" t="s">
        <v>3</v>
      </c>
      <c r="L29">
        <v>0.99978730000000005</v>
      </c>
      <c r="M29" t="s">
        <v>2</v>
      </c>
      <c r="N29">
        <v>0.14762169999999999</v>
      </c>
      <c r="O29" t="s">
        <v>6</v>
      </c>
      <c r="P29">
        <v>8</v>
      </c>
      <c r="Q29" t="s">
        <v>0</v>
      </c>
      <c r="R29">
        <v>12.7</v>
      </c>
      <c r="S29" t="s">
        <v>141</v>
      </c>
      <c r="T29">
        <v>1</v>
      </c>
      <c r="U29" t="s">
        <v>142</v>
      </c>
      <c r="V29">
        <v>4</v>
      </c>
      <c r="W29" t="s">
        <v>140</v>
      </c>
      <c r="X29">
        <v>2577</v>
      </c>
      <c r="Y29" t="s">
        <v>1</v>
      </c>
      <c r="Z29" t="s">
        <v>159</v>
      </c>
      <c r="AA29" t="s">
        <v>151</v>
      </c>
      <c r="AB29" s="12" t="s">
        <v>3433</v>
      </c>
      <c r="AC29" t="s">
        <v>424</v>
      </c>
      <c r="AD29" s="5">
        <v>0.01</v>
      </c>
      <c r="AE29" t="s">
        <v>5</v>
      </c>
      <c r="AF29">
        <v>1</v>
      </c>
      <c r="AG29" t="s">
        <v>4</v>
      </c>
      <c r="AH29">
        <v>0</v>
      </c>
    </row>
    <row r="30" spans="1:34" x14ac:dyDescent="0.25">
      <c r="A30" t="str">
        <f t="shared" si="0"/>
        <v>feynman_I_39_22_23654</v>
      </c>
      <c r="B30" t="s">
        <v>88</v>
      </c>
      <c r="C30" t="s">
        <v>143</v>
      </c>
      <c r="D30">
        <v>3600</v>
      </c>
      <c r="E30" t="s">
        <v>144</v>
      </c>
      <c r="F30">
        <v>1000000</v>
      </c>
      <c r="G30" t="s">
        <v>145</v>
      </c>
      <c r="H30">
        <v>23654</v>
      </c>
      <c r="I30" t="s">
        <v>146</v>
      </c>
      <c r="J30">
        <v>1E-3</v>
      </c>
      <c r="K30" t="s">
        <v>3</v>
      </c>
      <c r="L30">
        <v>0.9997857</v>
      </c>
      <c r="M30" t="s">
        <v>2</v>
      </c>
      <c r="N30">
        <v>0.14805979999999999</v>
      </c>
      <c r="O30" t="s">
        <v>6</v>
      </c>
      <c r="P30">
        <v>7</v>
      </c>
      <c r="Q30" t="s">
        <v>0</v>
      </c>
      <c r="R30">
        <v>13.4</v>
      </c>
      <c r="S30" t="s">
        <v>141</v>
      </c>
      <c r="T30">
        <v>1</v>
      </c>
      <c r="U30" t="s">
        <v>142</v>
      </c>
      <c r="V30">
        <v>4</v>
      </c>
      <c r="W30" t="s">
        <v>140</v>
      </c>
      <c r="X30">
        <v>2676</v>
      </c>
      <c r="Y30" t="s">
        <v>1</v>
      </c>
      <c r="Z30" t="s">
        <v>495</v>
      </c>
      <c r="AA30" t="s">
        <v>151</v>
      </c>
      <c r="AB30" s="12" t="s">
        <v>413</v>
      </c>
      <c r="AC30" t="s">
        <v>424</v>
      </c>
      <c r="AD30" s="5">
        <v>0.01</v>
      </c>
      <c r="AE30" t="s">
        <v>5</v>
      </c>
      <c r="AF30">
        <v>1</v>
      </c>
      <c r="AG30" t="s">
        <v>4</v>
      </c>
      <c r="AH30">
        <v>0</v>
      </c>
    </row>
    <row r="31" spans="1:34" x14ac:dyDescent="0.25">
      <c r="A31" t="str">
        <f t="shared" si="0"/>
        <v>feynman_I_12_4_23654</v>
      </c>
      <c r="B31" t="s">
        <v>72</v>
      </c>
      <c r="C31" t="s">
        <v>143</v>
      </c>
      <c r="D31">
        <v>3600</v>
      </c>
      <c r="E31" t="s">
        <v>144</v>
      </c>
      <c r="F31">
        <v>1000000</v>
      </c>
      <c r="G31" t="s">
        <v>145</v>
      </c>
      <c r="H31">
        <v>23654</v>
      </c>
      <c r="I31" t="s">
        <v>146</v>
      </c>
      <c r="J31">
        <v>1E-3</v>
      </c>
      <c r="K31" t="s">
        <v>3</v>
      </c>
      <c r="L31">
        <v>0.99980740000000001</v>
      </c>
      <c r="M31" t="s">
        <v>2</v>
      </c>
      <c r="N31">
        <v>3.7730000000000001E-4</v>
      </c>
      <c r="O31" t="s">
        <v>6</v>
      </c>
      <c r="P31">
        <v>9</v>
      </c>
      <c r="Q31" t="s">
        <v>0</v>
      </c>
      <c r="R31">
        <v>18.399999999999999</v>
      </c>
      <c r="S31" t="s">
        <v>141</v>
      </c>
      <c r="T31">
        <v>1</v>
      </c>
      <c r="U31" t="s">
        <v>142</v>
      </c>
      <c r="V31">
        <v>4</v>
      </c>
      <c r="W31" t="s">
        <v>140</v>
      </c>
      <c r="X31">
        <v>3313</v>
      </c>
      <c r="Y31" t="s">
        <v>1</v>
      </c>
      <c r="Z31" t="s">
        <v>3508</v>
      </c>
      <c r="AA31" t="s">
        <v>151</v>
      </c>
      <c r="AB31" s="12" t="s">
        <v>3509</v>
      </c>
      <c r="AC31" t="s">
        <v>424</v>
      </c>
      <c r="AD31" s="5">
        <v>0.01</v>
      </c>
      <c r="AE31" t="s">
        <v>5</v>
      </c>
      <c r="AF31">
        <v>0.99995712999999997</v>
      </c>
      <c r="AG31" t="s">
        <v>4</v>
      </c>
      <c r="AH31">
        <v>1.7267000000000001E-4</v>
      </c>
    </row>
    <row r="32" spans="1:34" x14ac:dyDescent="0.25">
      <c r="A32" t="str">
        <f t="shared" si="0"/>
        <v>feynman_I_39_11_23654</v>
      </c>
      <c r="B32" t="s">
        <v>42</v>
      </c>
      <c r="C32" t="s">
        <v>143</v>
      </c>
      <c r="D32">
        <v>3600</v>
      </c>
      <c r="E32" t="s">
        <v>144</v>
      </c>
      <c r="F32">
        <v>1000000</v>
      </c>
      <c r="G32" t="s">
        <v>145</v>
      </c>
      <c r="H32">
        <v>23654</v>
      </c>
      <c r="I32" t="s">
        <v>146</v>
      </c>
      <c r="J32">
        <v>1E-3</v>
      </c>
      <c r="K32" t="s">
        <v>3</v>
      </c>
      <c r="L32">
        <v>0.99971719999999997</v>
      </c>
      <c r="M32" t="s">
        <v>2</v>
      </c>
      <c r="N32">
        <v>5.1460400000000003E-2</v>
      </c>
      <c r="O32" t="s">
        <v>6</v>
      </c>
      <c r="P32">
        <v>11</v>
      </c>
      <c r="Q32" t="s">
        <v>0</v>
      </c>
      <c r="R32">
        <v>19.5</v>
      </c>
      <c r="S32" t="s">
        <v>141</v>
      </c>
      <c r="T32">
        <v>1</v>
      </c>
      <c r="U32" t="s">
        <v>142</v>
      </c>
      <c r="V32">
        <v>4</v>
      </c>
      <c r="W32" t="s">
        <v>140</v>
      </c>
      <c r="X32">
        <v>3465</v>
      </c>
      <c r="Y32" t="s">
        <v>1</v>
      </c>
      <c r="Z32" t="s">
        <v>403</v>
      </c>
      <c r="AA32" t="s">
        <v>151</v>
      </c>
      <c r="AB32" s="12" t="s">
        <v>3435</v>
      </c>
      <c r="AC32" t="s">
        <v>424</v>
      </c>
      <c r="AD32" s="5">
        <v>0.01</v>
      </c>
      <c r="AE32" t="s">
        <v>5</v>
      </c>
      <c r="AF32">
        <v>1</v>
      </c>
      <c r="AG32" t="s">
        <v>4</v>
      </c>
      <c r="AH32">
        <v>0</v>
      </c>
    </row>
    <row r="33" spans="1:34" x14ac:dyDescent="0.25">
      <c r="A33" t="str">
        <f t="shared" si="0"/>
        <v>feynman_II_10_9_23654</v>
      </c>
      <c r="B33" t="s">
        <v>57</v>
      </c>
      <c r="C33" t="s">
        <v>143</v>
      </c>
      <c r="D33">
        <v>3600</v>
      </c>
      <c r="E33" t="s">
        <v>144</v>
      </c>
      <c r="F33">
        <v>1000000</v>
      </c>
      <c r="G33" t="s">
        <v>145</v>
      </c>
      <c r="H33">
        <v>23654</v>
      </c>
      <c r="I33" t="s">
        <v>146</v>
      </c>
      <c r="J33">
        <v>1E-3</v>
      </c>
      <c r="K33" t="s">
        <v>3</v>
      </c>
      <c r="L33">
        <v>0.99972499999999997</v>
      </c>
      <c r="M33" t="s">
        <v>2</v>
      </c>
      <c r="N33">
        <v>4.1210999999999999E-3</v>
      </c>
      <c r="O33" t="s">
        <v>6</v>
      </c>
      <c r="P33">
        <v>13</v>
      </c>
      <c r="Q33" t="s">
        <v>0</v>
      </c>
      <c r="R33">
        <v>16</v>
      </c>
      <c r="S33" t="s">
        <v>141</v>
      </c>
      <c r="T33">
        <v>1</v>
      </c>
      <c r="U33" t="s">
        <v>142</v>
      </c>
      <c r="V33">
        <v>4</v>
      </c>
      <c r="W33" t="s">
        <v>140</v>
      </c>
      <c r="X33">
        <v>2987</v>
      </c>
      <c r="Y33" t="s">
        <v>1</v>
      </c>
      <c r="Z33" t="s">
        <v>160</v>
      </c>
      <c r="AA33" t="s">
        <v>151</v>
      </c>
      <c r="AB33" s="12" t="s">
        <v>3434</v>
      </c>
      <c r="AC33" t="s">
        <v>424</v>
      </c>
      <c r="AD33" s="5">
        <v>0.01</v>
      </c>
      <c r="AE33" t="s">
        <v>5</v>
      </c>
      <c r="AF33">
        <v>1</v>
      </c>
      <c r="AG33" t="s">
        <v>4</v>
      </c>
      <c r="AH33">
        <v>0</v>
      </c>
    </row>
    <row r="34" spans="1:34" x14ac:dyDescent="0.25">
      <c r="A34" t="str">
        <f t="shared" si="0"/>
        <v>feynman_III_15_14_23654</v>
      </c>
      <c r="B34" t="s">
        <v>73</v>
      </c>
      <c r="C34" t="s">
        <v>143</v>
      </c>
      <c r="D34">
        <v>3600</v>
      </c>
      <c r="E34" t="s">
        <v>144</v>
      </c>
      <c r="F34">
        <v>1000000</v>
      </c>
      <c r="G34" t="s">
        <v>145</v>
      </c>
      <c r="H34">
        <v>23654</v>
      </c>
      <c r="I34" t="s">
        <v>146</v>
      </c>
      <c r="J34">
        <v>1E-3</v>
      </c>
      <c r="K34" t="s">
        <v>3</v>
      </c>
      <c r="L34">
        <v>0.93931640000000005</v>
      </c>
      <c r="M34" t="s">
        <v>2</v>
      </c>
      <c r="N34">
        <v>4.2694999999999999E-3</v>
      </c>
      <c r="O34" t="s">
        <v>6</v>
      </c>
      <c r="P34">
        <v>11</v>
      </c>
      <c r="Q34" t="s">
        <v>0</v>
      </c>
      <c r="R34">
        <v>19.100000000000001</v>
      </c>
      <c r="S34" t="s">
        <v>141</v>
      </c>
      <c r="T34">
        <v>1</v>
      </c>
      <c r="U34" t="s">
        <v>142</v>
      </c>
      <c r="V34">
        <v>5</v>
      </c>
      <c r="W34" t="s">
        <v>140</v>
      </c>
      <c r="X34">
        <v>3634</v>
      </c>
      <c r="Y34" t="s">
        <v>1</v>
      </c>
      <c r="Z34" t="s">
        <v>3510</v>
      </c>
      <c r="AA34" t="s">
        <v>151</v>
      </c>
      <c r="AB34" s="12" t="s">
        <v>3511</v>
      </c>
      <c r="AC34" t="s">
        <v>424</v>
      </c>
      <c r="AD34" s="5">
        <v>0.01</v>
      </c>
      <c r="AE34" t="s">
        <v>5</v>
      </c>
      <c r="AF34">
        <v>0.93887533000000001</v>
      </c>
      <c r="AG34" t="s">
        <v>4</v>
      </c>
      <c r="AH34">
        <v>4.25954E-3</v>
      </c>
    </row>
    <row r="35" spans="1:34" x14ac:dyDescent="0.25">
      <c r="A35" t="str">
        <f t="shared" si="0"/>
        <v>feynman_I_34_1_23654</v>
      </c>
      <c r="B35" t="s">
        <v>41</v>
      </c>
      <c r="C35" t="s">
        <v>143</v>
      </c>
      <c r="D35">
        <v>3600</v>
      </c>
      <c r="E35" t="s">
        <v>144</v>
      </c>
      <c r="F35">
        <v>1000000</v>
      </c>
      <c r="G35" t="s">
        <v>145</v>
      </c>
      <c r="H35">
        <v>23654</v>
      </c>
      <c r="I35" t="s">
        <v>146</v>
      </c>
      <c r="J35">
        <v>1E-3</v>
      </c>
      <c r="K35" t="s">
        <v>3</v>
      </c>
      <c r="L35">
        <v>0.99936150000000001</v>
      </c>
      <c r="M35" t="s">
        <v>2</v>
      </c>
      <c r="N35">
        <v>4.5087500000000003E-2</v>
      </c>
      <c r="O35" t="s">
        <v>6</v>
      </c>
      <c r="P35">
        <v>10</v>
      </c>
      <c r="Q35" t="s">
        <v>0</v>
      </c>
      <c r="R35">
        <v>29.3</v>
      </c>
      <c r="S35" t="s">
        <v>141</v>
      </c>
      <c r="T35">
        <v>1</v>
      </c>
      <c r="U35" t="s">
        <v>142</v>
      </c>
      <c r="V35">
        <v>6</v>
      </c>
      <c r="W35" t="s">
        <v>140</v>
      </c>
      <c r="X35">
        <v>5026</v>
      </c>
      <c r="Y35" t="s">
        <v>1</v>
      </c>
      <c r="Z35" t="s">
        <v>3307</v>
      </c>
      <c r="AA35" t="s">
        <v>151</v>
      </c>
      <c r="AB35" s="12" t="s">
        <v>2333</v>
      </c>
      <c r="AC35" t="s">
        <v>424</v>
      </c>
      <c r="AD35" s="5">
        <v>0.01</v>
      </c>
      <c r="AE35" t="s">
        <v>5</v>
      </c>
      <c r="AF35">
        <v>1</v>
      </c>
      <c r="AG35" t="s">
        <v>4</v>
      </c>
      <c r="AH35">
        <v>0</v>
      </c>
    </row>
    <row r="36" spans="1:34" x14ac:dyDescent="0.25">
      <c r="A36" t="str">
        <f t="shared" si="0"/>
        <v>feynman_I_27_6_23654</v>
      </c>
      <c r="B36" t="s">
        <v>49</v>
      </c>
      <c r="C36" t="s">
        <v>143</v>
      </c>
      <c r="D36">
        <v>3600</v>
      </c>
      <c r="E36" t="s">
        <v>144</v>
      </c>
      <c r="F36">
        <v>1000000</v>
      </c>
      <c r="G36" t="s">
        <v>145</v>
      </c>
      <c r="H36">
        <v>23654</v>
      </c>
      <c r="I36" t="s">
        <v>146</v>
      </c>
      <c r="J36">
        <v>1E-3</v>
      </c>
      <c r="K36" t="s">
        <v>3</v>
      </c>
      <c r="L36">
        <v>0.99944279999999996</v>
      </c>
      <c r="M36" t="s">
        <v>2</v>
      </c>
      <c r="N36">
        <v>8.4633E-3</v>
      </c>
      <c r="O36" t="s">
        <v>6</v>
      </c>
      <c r="P36">
        <v>11</v>
      </c>
      <c r="Q36" t="s">
        <v>0</v>
      </c>
      <c r="R36">
        <v>27.2</v>
      </c>
      <c r="S36" t="s">
        <v>141</v>
      </c>
      <c r="T36">
        <v>1</v>
      </c>
      <c r="U36" t="s">
        <v>142</v>
      </c>
      <c r="V36">
        <v>5</v>
      </c>
      <c r="W36" t="s">
        <v>140</v>
      </c>
      <c r="X36">
        <v>4506</v>
      </c>
      <c r="Y36" t="s">
        <v>1</v>
      </c>
      <c r="Z36" t="s">
        <v>2368</v>
      </c>
      <c r="AA36" t="s">
        <v>151</v>
      </c>
      <c r="AB36" s="12" t="s">
        <v>2292</v>
      </c>
      <c r="AC36" t="s">
        <v>424</v>
      </c>
      <c r="AD36" s="5">
        <v>0.01</v>
      </c>
      <c r="AE36" t="s">
        <v>5</v>
      </c>
      <c r="AF36">
        <v>1</v>
      </c>
      <c r="AG36" t="s">
        <v>4</v>
      </c>
      <c r="AH36">
        <v>0</v>
      </c>
    </row>
    <row r="37" spans="1:34" x14ac:dyDescent="0.25">
      <c r="A37" t="str">
        <f t="shared" si="0"/>
        <v>feynman_II_15_5_23654</v>
      </c>
      <c r="B37" t="s">
        <v>58</v>
      </c>
      <c r="C37" t="s">
        <v>143</v>
      </c>
      <c r="D37">
        <v>3600</v>
      </c>
      <c r="E37" t="s">
        <v>144</v>
      </c>
      <c r="F37">
        <v>1000000</v>
      </c>
      <c r="G37" t="s">
        <v>145</v>
      </c>
      <c r="H37">
        <v>23654</v>
      </c>
      <c r="I37" t="s">
        <v>146</v>
      </c>
      <c r="J37">
        <v>1E-3</v>
      </c>
      <c r="K37" t="s">
        <v>3</v>
      </c>
      <c r="L37">
        <v>0.99984110000000004</v>
      </c>
      <c r="M37" t="s">
        <v>2</v>
      </c>
      <c r="N37">
        <v>6.5989000000000006E-2</v>
      </c>
      <c r="O37" t="s">
        <v>6</v>
      </c>
      <c r="P37">
        <v>6</v>
      </c>
      <c r="Q37" t="s">
        <v>0</v>
      </c>
      <c r="R37">
        <v>44.7</v>
      </c>
      <c r="S37" t="s">
        <v>141</v>
      </c>
      <c r="T37">
        <v>1</v>
      </c>
      <c r="U37" t="s">
        <v>142</v>
      </c>
      <c r="V37">
        <v>9</v>
      </c>
      <c r="W37" t="s">
        <v>140</v>
      </c>
      <c r="X37">
        <v>7377</v>
      </c>
      <c r="Y37" t="s">
        <v>1</v>
      </c>
      <c r="Z37" t="s">
        <v>161</v>
      </c>
      <c r="AA37" t="s">
        <v>151</v>
      </c>
      <c r="AB37" s="12" t="s">
        <v>3436</v>
      </c>
      <c r="AC37" t="s">
        <v>424</v>
      </c>
      <c r="AD37" s="5">
        <v>0.01</v>
      </c>
      <c r="AE37" t="s">
        <v>5</v>
      </c>
      <c r="AF37">
        <v>1</v>
      </c>
      <c r="AG37" t="s">
        <v>4</v>
      </c>
      <c r="AH37">
        <v>0</v>
      </c>
    </row>
    <row r="38" spans="1:34" x14ac:dyDescent="0.25">
      <c r="A38" t="str">
        <f t="shared" si="0"/>
        <v>feynman_I_38_12_23654</v>
      </c>
      <c r="B38" t="s">
        <v>93</v>
      </c>
      <c r="C38" t="s">
        <v>143</v>
      </c>
      <c r="D38">
        <v>3600</v>
      </c>
      <c r="E38" t="s">
        <v>144</v>
      </c>
      <c r="F38">
        <v>1000000</v>
      </c>
      <c r="G38" t="s">
        <v>145</v>
      </c>
      <c r="H38">
        <v>23654</v>
      </c>
      <c r="I38" t="s">
        <v>146</v>
      </c>
      <c r="J38">
        <v>1E-3</v>
      </c>
      <c r="K38" t="s">
        <v>3</v>
      </c>
      <c r="L38">
        <v>0.999834</v>
      </c>
      <c r="M38" t="s">
        <v>2</v>
      </c>
      <c r="N38">
        <v>1.8585899999999999E-2</v>
      </c>
      <c r="O38" t="s">
        <v>6</v>
      </c>
      <c r="P38">
        <v>12</v>
      </c>
      <c r="Q38" t="s">
        <v>0</v>
      </c>
      <c r="R38">
        <v>31.2</v>
      </c>
      <c r="S38" t="s">
        <v>141</v>
      </c>
      <c r="T38">
        <v>1</v>
      </c>
      <c r="U38" t="s">
        <v>142</v>
      </c>
      <c r="V38">
        <v>6</v>
      </c>
      <c r="W38" t="s">
        <v>140</v>
      </c>
      <c r="X38">
        <v>5419</v>
      </c>
      <c r="Y38" t="s">
        <v>1</v>
      </c>
      <c r="Z38" t="s">
        <v>3512</v>
      </c>
      <c r="AA38" t="s">
        <v>151</v>
      </c>
      <c r="AB38" s="12" t="s">
        <v>3513</v>
      </c>
      <c r="AC38" t="s">
        <v>424</v>
      </c>
      <c r="AD38" s="5">
        <v>0.01</v>
      </c>
      <c r="AE38" t="s">
        <v>5</v>
      </c>
      <c r="AF38">
        <v>0.99996328000000001</v>
      </c>
      <c r="AG38" t="s">
        <v>4</v>
      </c>
      <c r="AH38">
        <v>8.7364699999999997E-3</v>
      </c>
    </row>
    <row r="39" spans="1:34" x14ac:dyDescent="0.25">
      <c r="A39" t="str">
        <f t="shared" si="0"/>
        <v>feynman_I_11_19_23654</v>
      </c>
      <c r="B39" t="s">
        <v>127</v>
      </c>
      <c r="C39" t="s">
        <v>143</v>
      </c>
      <c r="D39">
        <v>3600</v>
      </c>
      <c r="E39" t="s">
        <v>144</v>
      </c>
      <c r="F39">
        <v>1000000</v>
      </c>
      <c r="G39" t="s">
        <v>145</v>
      </c>
      <c r="H39">
        <v>23654</v>
      </c>
      <c r="I39" t="s">
        <v>146</v>
      </c>
      <c r="J39">
        <v>1E-3</v>
      </c>
      <c r="K39" t="s">
        <v>3</v>
      </c>
      <c r="L39">
        <v>0.99895929999999999</v>
      </c>
      <c r="M39" t="s">
        <v>2</v>
      </c>
      <c r="N39">
        <v>0.28292590000000001</v>
      </c>
      <c r="O39" t="s">
        <v>6</v>
      </c>
      <c r="P39">
        <v>10</v>
      </c>
      <c r="Q39" t="s">
        <v>0</v>
      </c>
      <c r="R39">
        <v>38.799999999999997</v>
      </c>
      <c r="S39" t="s">
        <v>141</v>
      </c>
      <c r="T39">
        <v>1</v>
      </c>
      <c r="U39" t="s">
        <v>142</v>
      </c>
      <c r="V39">
        <v>6</v>
      </c>
      <c r="W39" t="s">
        <v>140</v>
      </c>
      <c r="X39">
        <v>5865</v>
      </c>
      <c r="Y39" t="s">
        <v>1</v>
      </c>
      <c r="Z39" t="s">
        <v>2371</v>
      </c>
      <c r="AA39" t="s">
        <v>151</v>
      </c>
      <c r="AB39" s="12" t="s">
        <v>2293</v>
      </c>
      <c r="AC39" t="s">
        <v>424</v>
      </c>
      <c r="AD39" s="5">
        <v>0.01</v>
      </c>
      <c r="AE39" t="s">
        <v>5</v>
      </c>
      <c r="AF39">
        <v>1</v>
      </c>
      <c r="AG39" t="s">
        <v>4</v>
      </c>
      <c r="AH39">
        <v>0</v>
      </c>
    </row>
    <row r="40" spans="1:34" x14ac:dyDescent="0.25">
      <c r="A40" t="str">
        <f t="shared" si="0"/>
        <v>strogatz_lv2_23654</v>
      </c>
      <c r="B40" t="s">
        <v>16</v>
      </c>
      <c r="C40" t="s">
        <v>143</v>
      </c>
      <c r="D40">
        <v>3600</v>
      </c>
      <c r="E40" t="s">
        <v>144</v>
      </c>
      <c r="F40">
        <v>1000000</v>
      </c>
      <c r="G40" t="s">
        <v>145</v>
      </c>
      <c r="H40">
        <v>23654</v>
      </c>
      <c r="I40" t="s">
        <v>146</v>
      </c>
      <c r="J40">
        <v>1E-3</v>
      </c>
      <c r="K40" t="s">
        <v>3</v>
      </c>
      <c r="L40">
        <v>0.99984729999999999</v>
      </c>
      <c r="M40" t="s">
        <v>2</v>
      </c>
      <c r="N40">
        <v>1.53198E-2</v>
      </c>
      <c r="O40" t="s">
        <v>6</v>
      </c>
      <c r="P40">
        <v>14</v>
      </c>
      <c r="Q40" t="s">
        <v>0</v>
      </c>
      <c r="R40">
        <v>8.1999999999999993</v>
      </c>
      <c r="S40" t="s">
        <v>141</v>
      </c>
      <c r="T40">
        <v>1</v>
      </c>
      <c r="U40" t="s">
        <v>142</v>
      </c>
      <c r="V40">
        <v>5</v>
      </c>
      <c r="W40" t="s">
        <v>140</v>
      </c>
      <c r="X40">
        <v>3615</v>
      </c>
      <c r="Y40" t="s">
        <v>1</v>
      </c>
      <c r="Z40" t="s">
        <v>3514</v>
      </c>
      <c r="AA40" t="s">
        <v>151</v>
      </c>
      <c r="AB40" s="12" t="s">
        <v>3515</v>
      </c>
      <c r="AC40" t="s">
        <v>424</v>
      </c>
      <c r="AD40" s="5">
        <v>0.01</v>
      </c>
      <c r="AE40" t="s">
        <v>5</v>
      </c>
      <c r="AF40">
        <v>0.99923790000000001</v>
      </c>
      <c r="AG40" t="s">
        <v>4</v>
      </c>
      <c r="AH40">
        <v>0.01</v>
      </c>
    </row>
    <row r="41" spans="1:34" x14ac:dyDescent="0.25">
      <c r="A41" t="str">
        <f t="shared" si="0"/>
        <v>feynman_I_12_11_23654</v>
      </c>
      <c r="B41" t="s">
        <v>119</v>
      </c>
      <c r="C41" t="s">
        <v>143</v>
      </c>
      <c r="D41">
        <v>3600</v>
      </c>
      <c r="E41" t="s">
        <v>144</v>
      </c>
      <c r="F41">
        <v>1000000</v>
      </c>
      <c r="G41" t="s">
        <v>145</v>
      </c>
      <c r="H41">
        <v>23654</v>
      </c>
      <c r="I41" t="s">
        <v>146</v>
      </c>
      <c r="J41">
        <v>1E-3</v>
      </c>
      <c r="K41" t="s">
        <v>3</v>
      </c>
      <c r="L41">
        <v>0.99988370000000004</v>
      </c>
      <c r="M41" t="s">
        <v>2</v>
      </c>
      <c r="N41">
        <v>0.28111419999999998</v>
      </c>
      <c r="O41" t="s">
        <v>6</v>
      </c>
      <c r="P41">
        <v>9</v>
      </c>
      <c r="Q41" t="s">
        <v>0</v>
      </c>
      <c r="R41">
        <v>45.3</v>
      </c>
      <c r="S41" t="s">
        <v>141</v>
      </c>
      <c r="T41">
        <v>1</v>
      </c>
      <c r="U41" t="s">
        <v>142</v>
      </c>
      <c r="V41">
        <v>7</v>
      </c>
      <c r="W41" t="s">
        <v>140</v>
      </c>
      <c r="X41">
        <v>7435</v>
      </c>
      <c r="Y41" t="s">
        <v>1</v>
      </c>
      <c r="Z41" t="s">
        <v>2373</v>
      </c>
      <c r="AA41" t="s">
        <v>151</v>
      </c>
      <c r="AB41" s="12" t="s">
        <v>2295</v>
      </c>
      <c r="AC41" t="s">
        <v>424</v>
      </c>
      <c r="AD41" s="5">
        <v>0.01</v>
      </c>
      <c r="AE41" t="s">
        <v>5</v>
      </c>
      <c r="AF41">
        <v>1</v>
      </c>
      <c r="AG41" t="s">
        <v>4</v>
      </c>
      <c r="AH41">
        <v>0</v>
      </c>
    </row>
    <row r="42" spans="1:34" x14ac:dyDescent="0.25">
      <c r="A42" t="str">
        <f t="shared" si="0"/>
        <v>feynman_III_17_37_23654</v>
      </c>
      <c r="B42" t="s">
        <v>66</v>
      </c>
      <c r="C42" t="s">
        <v>143</v>
      </c>
      <c r="D42">
        <v>3600</v>
      </c>
      <c r="E42" t="s">
        <v>144</v>
      </c>
      <c r="F42">
        <v>1000000</v>
      </c>
      <c r="G42" t="s">
        <v>145</v>
      </c>
      <c r="H42">
        <v>23654</v>
      </c>
      <c r="I42" t="s">
        <v>146</v>
      </c>
      <c r="J42">
        <v>1E-3</v>
      </c>
      <c r="K42" t="s">
        <v>3</v>
      </c>
      <c r="L42">
        <v>0.99989640000000002</v>
      </c>
      <c r="M42" t="s">
        <v>2</v>
      </c>
      <c r="N42">
        <v>5.10766E-2</v>
      </c>
      <c r="O42" t="s">
        <v>6</v>
      </c>
      <c r="P42">
        <v>8</v>
      </c>
      <c r="Q42" t="s">
        <v>0</v>
      </c>
      <c r="R42">
        <v>58.7</v>
      </c>
      <c r="S42" t="s">
        <v>141</v>
      </c>
      <c r="T42">
        <v>1</v>
      </c>
      <c r="U42" t="s">
        <v>142</v>
      </c>
      <c r="V42">
        <v>10</v>
      </c>
      <c r="W42" t="s">
        <v>140</v>
      </c>
      <c r="X42">
        <v>9131</v>
      </c>
      <c r="Y42" t="s">
        <v>1</v>
      </c>
      <c r="Z42" t="s">
        <v>2374</v>
      </c>
      <c r="AA42" t="s">
        <v>151</v>
      </c>
      <c r="AB42" s="12" t="s">
        <v>2296</v>
      </c>
      <c r="AC42" t="s">
        <v>424</v>
      </c>
      <c r="AD42" s="5">
        <v>0.01</v>
      </c>
      <c r="AE42" t="s">
        <v>5</v>
      </c>
      <c r="AF42">
        <v>1</v>
      </c>
      <c r="AG42" t="s">
        <v>4</v>
      </c>
      <c r="AH42">
        <v>0</v>
      </c>
    </row>
    <row r="43" spans="1:34" x14ac:dyDescent="0.25">
      <c r="A43" t="str">
        <f t="shared" si="0"/>
        <v>feynman_II_15_4_23654</v>
      </c>
      <c r="B43" t="s">
        <v>59</v>
      </c>
      <c r="C43" t="s">
        <v>143</v>
      </c>
      <c r="D43">
        <v>3600</v>
      </c>
      <c r="E43" t="s">
        <v>144</v>
      </c>
      <c r="F43">
        <v>1000000</v>
      </c>
      <c r="G43" t="s">
        <v>145</v>
      </c>
      <c r="H43">
        <v>23654</v>
      </c>
      <c r="I43" t="s">
        <v>146</v>
      </c>
      <c r="J43">
        <v>1E-3</v>
      </c>
      <c r="K43" t="s">
        <v>3</v>
      </c>
      <c r="L43">
        <v>0.99983770000000005</v>
      </c>
      <c r="M43" t="s">
        <v>2</v>
      </c>
      <c r="N43">
        <v>6.6478099999999998E-2</v>
      </c>
      <c r="O43" t="s">
        <v>6</v>
      </c>
      <c r="P43">
        <v>8</v>
      </c>
      <c r="Q43" t="s">
        <v>0</v>
      </c>
      <c r="R43">
        <v>41.1</v>
      </c>
      <c r="S43" t="s">
        <v>141</v>
      </c>
      <c r="T43">
        <v>1</v>
      </c>
      <c r="U43" t="s">
        <v>142</v>
      </c>
      <c r="V43">
        <v>9</v>
      </c>
      <c r="W43" t="s">
        <v>140</v>
      </c>
      <c r="X43">
        <v>6915</v>
      </c>
      <c r="Y43" t="s">
        <v>1</v>
      </c>
      <c r="Z43" t="s">
        <v>3516</v>
      </c>
      <c r="AA43" t="s">
        <v>151</v>
      </c>
      <c r="AB43" s="12" t="s">
        <v>3517</v>
      </c>
      <c r="AC43" t="s">
        <v>424</v>
      </c>
      <c r="AD43" s="5">
        <v>0.01</v>
      </c>
      <c r="AE43" t="s">
        <v>5</v>
      </c>
      <c r="AF43">
        <v>0.99999638000000002</v>
      </c>
      <c r="AG43" t="s">
        <v>4</v>
      </c>
      <c r="AH43">
        <v>0.01</v>
      </c>
    </row>
    <row r="44" spans="1:34" x14ac:dyDescent="0.25">
      <c r="A44" t="str">
        <f t="shared" si="0"/>
        <v>strogatz_glider2_23654</v>
      </c>
      <c r="B44" t="s">
        <v>8</v>
      </c>
      <c r="C44" t="s">
        <v>143</v>
      </c>
      <c r="D44">
        <v>3600</v>
      </c>
      <c r="E44" t="s">
        <v>144</v>
      </c>
      <c r="F44">
        <v>1000000</v>
      </c>
      <c r="G44" t="s">
        <v>145</v>
      </c>
      <c r="H44">
        <v>23654</v>
      </c>
      <c r="I44" t="s">
        <v>146</v>
      </c>
      <c r="J44">
        <v>1E-3</v>
      </c>
      <c r="K44" t="s">
        <v>3</v>
      </c>
      <c r="L44">
        <v>0.99909999999999999</v>
      </c>
      <c r="M44" t="s">
        <v>2</v>
      </c>
      <c r="N44">
        <v>3.0857699999999998E-2</v>
      </c>
      <c r="O44" t="s">
        <v>6</v>
      </c>
      <c r="P44">
        <v>10</v>
      </c>
      <c r="Q44" t="s">
        <v>0</v>
      </c>
      <c r="R44">
        <v>93.5</v>
      </c>
      <c r="S44" t="s">
        <v>141</v>
      </c>
      <c r="T44">
        <v>5</v>
      </c>
      <c r="U44" t="s">
        <v>142</v>
      </c>
      <c r="V44">
        <v>84</v>
      </c>
      <c r="W44" t="s">
        <v>140</v>
      </c>
      <c r="X44">
        <v>50299</v>
      </c>
      <c r="Y44" t="s">
        <v>1</v>
      </c>
      <c r="Z44" t="s">
        <v>3518</v>
      </c>
      <c r="AA44" t="s">
        <v>151</v>
      </c>
      <c r="AB44" s="12" t="s">
        <v>3519</v>
      </c>
      <c r="AC44" t="s">
        <v>424</v>
      </c>
      <c r="AD44" s="5">
        <v>0.01</v>
      </c>
      <c r="AE44" t="s">
        <v>5</v>
      </c>
      <c r="AF44">
        <v>0.99956330999999998</v>
      </c>
      <c r="AG44" t="s">
        <v>4</v>
      </c>
      <c r="AH44">
        <v>1.802925E-2</v>
      </c>
    </row>
    <row r="45" spans="1:34" x14ac:dyDescent="0.25">
      <c r="A45" t="str">
        <f t="shared" si="0"/>
        <v>feynman_III_19_51_23654</v>
      </c>
      <c r="B45" t="s">
        <v>124</v>
      </c>
      <c r="C45" t="s">
        <v>143</v>
      </c>
      <c r="D45">
        <v>3600</v>
      </c>
      <c r="E45" t="s">
        <v>144</v>
      </c>
      <c r="F45">
        <v>1000000</v>
      </c>
      <c r="G45" t="s">
        <v>145</v>
      </c>
      <c r="H45">
        <v>23654</v>
      </c>
      <c r="I45" t="s">
        <v>146</v>
      </c>
      <c r="J45">
        <v>1E-3</v>
      </c>
      <c r="K45" t="s">
        <v>3</v>
      </c>
      <c r="L45">
        <v>0.99822299999999997</v>
      </c>
      <c r="M45" t="s">
        <v>2</v>
      </c>
      <c r="N45">
        <v>9.1842400000000005E-2</v>
      </c>
      <c r="O45" t="s">
        <v>6</v>
      </c>
      <c r="P45">
        <v>15</v>
      </c>
      <c r="Q45" t="s">
        <v>0</v>
      </c>
      <c r="R45">
        <v>52.2</v>
      </c>
      <c r="S45" t="s">
        <v>141</v>
      </c>
      <c r="T45">
        <v>1</v>
      </c>
      <c r="U45" t="s">
        <v>142</v>
      </c>
      <c r="V45">
        <v>7</v>
      </c>
      <c r="W45" t="s">
        <v>140</v>
      </c>
      <c r="X45">
        <v>8483</v>
      </c>
      <c r="Y45" t="s">
        <v>1</v>
      </c>
      <c r="Z45" t="s">
        <v>3520</v>
      </c>
      <c r="AA45" t="s">
        <v>151</v>
      </c>
      <c r="AB45" s="12" t="s">
        <v>3521</v>
      </c>
      <c r="AC45" t="s">
        <v>424</v>
      </c>
      <c r="AD45" s="5">
        <v>0.01</v>
      </c>
      <c r="AE45" t="s">
        <v>5</v>
      </c>
      <c r="AF45">
        <v>0.99830995</v>
      </c>
      <c r="AG45" t="s">
        <v>4</v>
      </c>
      <c r="AH45">
        <v>7.4631050000000004E-2</v>
      </c>
    </row>
    <row r="46" spans="1:34" x14ac:dyDescent="0.25">
      <c r="A46" t="str">
        <f t="shared" si="0"/>
        <v>strogatz_vdp1_23654</v>
      </c>
      <c r="B46" t="s">
        <v>19</v>
      </c>
      <c r="C46" t="s">
        <v>143</v>
      </c>
      <c r="D46">
        <v>3600</v>
      </c>
      <c r="E46" t="s">
        <v>144</v>
      </c>
      <c r="F46">
        <v>1000000</v>
      </c>
      <c r="G46" t="s">
        <v>145</v>
      </c>
      <c r="H46">
        <v>23654</v>
      </c>
      <c r="I46" t="s">
        <v>146</v>
      </c>
      <c r="J46">
        <v>1E-3</v>
      </c>
      <c r="K46" t="s">
        <v>3</v>
      </c>
      <c r="L46">
        <v>0.99986909999999996</v>
      </c>
      <c r="M46" t="s">
        <v>2</v>
      </c>
      <c r="N46">
        <v>2.0062799999999999E-2</v>
      </c>
      <c r="O46" t="s">
        <v>6</v>
      </c>
      <c r="P46">
        <v>12</v>
      </c>
      <c r="Q46" t="s">
        <v>0</v>
      </c>
      <c r="R46">
        <v>13.8</v>
      </c>
      <c r="S46" t="s">
        <v>141</v>
      </c>
      <c r="T46">
        <v>1</v>
      </c>
      <c r="U46" t="s">
        <v>142</v>
      </c>
      <c r="V46">
        <v>7</v>
      </c>
      <c r="W46" t="s">
        <v>140</v>
      </c>
      <c r="X46">
        <v>6316</v>
      </c>
      <c r="Y46" t="s">
        <v>1</v>
      </c>
      <c r="Z46" t="s">
        <v>3522</v>
      </c>
      <c r="AA46" t="s">
        <v>151</v>
      </c>
      <c r="AB46" s="12" t="s">
        <v>3523</v>
      </c>
      <c r="AC46" t="s">
        <v>424</v>
      </c>
      <c r="AD46" s="5">
        <v>0.01</v>
      </c>
      <c r="AE46" t="s">
        <v>5</v>
      </c>
      <c r="AF46">
        <v>0.99998354</v>
      </c>
      <c r="AG46" t="s">
        <v>4</v>
      </c>
      <c r="AH46">
        <v>7.1486400000000004E-3</v>
      </c>
    </row>
    <row r="47" spans="1:34" x14ac:dyDescent="0.25">
      <c r="A47" t="str">
        <f t="shared" si="0"/>
        <v>feynman_II_13_17_23654</v>
      </c>
      <c r="B47" t="s">
        <v>102</v>
      </c>
      <c r="C47" t="s">
        <v>143</v>
      </c>
      <c r="D47">
        <v>3600</v>
      </c>
      <c r="E47" t="s">
        <v>144</v>
      </c>
      <c r="F47">
        <v>1000000</v>
      </c>
      <c r="G47" t="s">
        <v>145</v>
      </c>
      <c r="H47">
        <v>23654</v>
      </c>
      <c r="I47" t="s">
        <v>146</v>
      </c>
      <c r="J47">
        <v>1E-3</v>
      </c>
      <c r="K47" t="s">
        <v>3</v>
      </c>
      <c r="L47">
        <v>0.99982439999999995</v>
      </c>
      <c r="M47" t="s">
        <v>2</v>
      </c>
      <c r="N47">
        <v>3.323E-4</v>
      </c>
      <c r="O47" t="s">
        <v>6</v>
      </c>
      <c r="P47">
        <v>12</v>
      </c>
      <c r="Q47" t="s">
        <v>0</v>
      </c>
      <c r="R47">
        <v>112</v>
      </c>
      <c r="S47" t="s">
        <v>141</v>
      </c>
      <c r="T47">
        <v>2</v>
      </c>
      <c r="U47" t="s">
        <v>142</v>
      </c>
      <c r="V47">
        <v>14</v>
      </c>
      <c r="W47" t="s">
        <v>140</v>
      </c>
      <c r="X47">
        <v>17075</v>
      </c>
      <c r="Y47" t="s">
        <v>1</v>
      </c>
      <c r="Z47" t="s">
        <v>3524</v>
      </c>
      <c r="AA47" t="s">
        <v>151</v>
      </c>
      <c r="AB47" s="12" t="s">
        <v>3525</v>
      </c>
      <c r="AC47" t="s">
        <v>424</v>
      </c>
      <c r="AD47" s="5">
        <v>0.01</v>
      </c>
      <c r="AE47" t="s">
        <v>5</v>
      </c>
      <c r="AF47">
        <v>0.99996121999999998</v>
      </c>
      <c r="AG47" t="s">
        <v>4</v>
      </c>
      <c r="AH47">
        <v>1.5537999999999999E-4</v>
      </c>
    </row>
    <row r="48" spans="1:34" x14ac:dyDescent="0.25">
      <c r="A48" t="str">
        <f t="shared" si="0"/>
        <v>feynman_I_24_6_23654</v>
      </c>
      <c r="B48" t="s">
        <v>95</v>
      </c>
      <c r="C48" t="s">
        <v>143</v>
      </c>
      <c r="D48">
        <v>3600</v>
      </c>
      <c r="E48" t="s">
        <v>144</v>
      </c>
      <c r="F48">
        <v>1000000</v>
      </c>
      <c r="G48" t="s">
        <v>145</v>
      </c>
      <c r="H48">
        <v>23654</v>
      </c>
      <c r="I48" t="s">
        <v>146</v>
      </c>
      <c r="J48">
        <v>1E-3</v>
      </c>
      <c r="K48" t="s">
        <v>3</v>
      </c>
      <c r="L48">
        <v>0.99973290000000004</v>
      </c>
      <c r="M48" t="s">
        <v>2</v>
      </c>
      <c r="N48">
        <v>0.2374349</v>
      </c>
      <c r="O48" t="s">
        <v>6</v>
      </c>
      <c r="P48">
        <v>16</v>
      </c>
      <c r="Q48" t="s">
        <v>0</v>
      </c>
      <c r="R48">
        <v>118.7</v>
      </c>
      <c r="S48" t="s">
        <v>141</v>
      </c>
      <c r="T48">
        <v>1</v>
      </c>
      <c r="U48" t="s">
        <v>142</v>
      </c>
      <c r="V48">
        <v>11</v>
      </c>
      <c r="W48" t="s">
        <v>140</v>
      </c>
      <c r="X48">
        <v>15864</v>
      </c>
      <c r="Y48" t="s">
        <v>1</v>
      </c>
      <c r="Z48" t="s">
        <v>3526</v>
      </c>
      <c r="AA48" t="s">
        <v>151</v>
      </c>
      <c r="AB48" s="12" t="s">
        <v>3527</v>
      </c>
      <c r="AC48" t="s">
        <v>424</v>
      </c>
      <c r="AD48" s="5">
        <v>0.01</v>
      </c>
      <c r="AE48" t="s">
        <v>5</v>
      </c>
      <c r="AF48">
        <v>1</v>
      </c>
      <c r="AG48" t="s">
        <v>4</v>
      </c>
      <c r="AH48">
        <v>0</v>
      </c>
    </row>
    <row r="49" spans="1:34" x14ac:dyDescent="0.25">
      <c r="A49" t="str">
        <f t="shared" si="0"/>
        <v>strogatz_barmag1_23654</v>
      </c>
      <c r="B49" t="s">
        <v>10</v>
      </c>
      <c r="C49" t="s">
        <v>143</v>
      </c>
      <c r="D49">
        <v>3600</v>
      </c>
      <c r="E49" t="s">
        <v>144</v>
      </c>
      <c r="F49">
        <v>1000000</v>
      </c>
      <c r="G49" t="s">
        <v>145</v>
      </c>
      <c r="H49">
        <v>23654</v>
      </c>
      <c r="I49" t="s">
        <v>146</v>
      </c>
      <c r="J49">
        <v>1E-3</v>
      </c>
      <c r="K49" t="s">
        <v>3</v>
      </c>
      <c r="L49">
        <v>0.98221360000000002</v>
      </c>
      <c r="M49" t="s">
        <v>2</v>
      </c>
      <c r="N49">
        <v>3.1727199999999997E-2</v>
      </c>
      <c r="O49" t="s">
        <v>6</v>
      </c>
      <c r="P49">
        <v>23</v>
      </c>
      <c r="Q49" t="s">
        <v>0</v>
      </c>
      <c r="R49">
        <v>25.5</v>
      </c>
      <c r="S49" t="s">
        <v>141</v>
      </c>
      <c r="T49">
        <v>2</v>
      </c>
      <c r="U49" t="s">
        <v>142</v>
      </c>
      <c r="V49">
        <v>11</v>
      </c>
      <c r="W49" t="s">
        <v>140</v>
      </c>
      <c r="X49">
        <v>11627</v>
      </c>
      <c r="Y49" t="s">
        <v>1</v>
      </c>
      <c r="Z49" t="s">
        <v>3528</v>
      </c>
      <c r="AA49" t="s">
        <v>151</v>
      </c>
      <c r="AB49" s="12" t="s">
        <v>3529</v>
      </c>
      <c r="AC49" t="s">
        <v>424</v>
      </c>
      <c r="AD49" s="5">
        <v>0.01</v>
      </c>
      <c r="AE49" t="s">
        <v>5</v>
      </c>
      <c r="AF49">
        <v>0.97404913000000004</v>
      </c>
      <c r="AG49" t="s">
        <v>4</v>
      </c>
      <c r="AH49">
        <v>2.8448749999999998E-2</v>
      </c>
    </row>
    <row r="50" spans="1:34" x14ac:dyDescent="0.25">
      <c r="A50" t="str">
        <f t="shared" si="0"/>
        <v>feynman_I_37_4_23654</v>
      </c>
      <c r="B50" t="s">
        <v>50</v>
      </c>
      <c r="C50" t="s">
        <v>143</v>
      </c>
      <c r="D50">
        <v>3600</v>
      </c>
      <c r="E50" t="s">
        <v>144</v>
      </c>
      <c r="F50">
        <v>1000000</v>
      </c>
      <c r="G50" t="s">
        <v>145</v>
      </c>
      <c r="H50">
        <v>23654</v>
      </c>
      <c r="I50" t="s">
        <v>146</v>
      </c>
      <c r="J50">
        <v>1E-3</v>
      </c>
      <c r="K50" t="s">
        <v>3</v>
      </c>
      <c r="L50">
        <v>0.99976109999999996</v>
      </c>
      <c r="M50" t="s">
        <v>2</v>
      </c>
      <c r="N50">
        <v>4.4376199999999998E-2</v>
      </c>
      <c r="O50" t="s">
        <v>6</v>
      </c>
      <c r="P50">
        <v>12</v>
      </c>
      <c r="Q50" t="s">
        <v>0</v>
      </c>
      <c r="R50">
        <v>55</v>
      </c>
      <c r="S50" t="s">
        <v>141</v>
      </c>
      <c r="T50">
        <v>1</v>
      </c>
      <c r="U50" t="s">
        <v>142</v>
      </c>
      <c r="V50">
        <v>9</v>
      </c>
      <c r="W50" t="s">
        <v>140</v>
      </c>
      <c r="X50">
        <v>8292</v>
      </c>
      <c r="Y50" t="s">
        <v>1</v>
      </c>
      <c r="Z50" t="s">
        <v>2385</v>
      </c>
      <c r="AA50" t="s">
        <v>151</v>
      </c>
      <c r="AB50" s="12" t="s">
        <v>2302</v>
      </c>
      <c r="AC50" t="s">
        <v>424</v>
      </c>
      <c r="AD50" s="5">
        <v>0.01</v>
      </c>
      <c r="AE50" t="s">
        <v>5</v>
      </c>
      <c r="AF50">
        <v>1</v>
      </c>
      <c r="AG50" t="s">
        <v>4</v>
      </c>
      <c r="AH50">
        <v>0</v>
      </c>
    </row>
    <row r="51" spans="1:34" x14ac:dyDescent="0.25">
      <c r="A51" t="str">
        <f t="shared" si="0"/>
        <v>feynman_I_43_43_23654</v>
      </c>
      <c r="B51" t="s">
        <v>79</v>
      </c>
      <c r="C51" t="s">
        <v>143</v>
      </c>
      <c r="D51">
        <v>3600</v>
      </c>
      <c r="E51" t="s">
        <v>144</v>
      </c>
      <c r="F51">
        <v>1000000</v>
      </c>
      <c r="G51" t="s">
        <v>145</v>
      </c>
      <c r="H51">
        <v>23654</v>
      </c>
      <c r="I51" t="s">
        <v>146</v>
      </c>
      <c r="J51">
        <v>1E-3</v>
      </c>
      <c r="K51" t="s">
        <v>3</v>
      </c>
      <c r="L51">
        <v>0.99748150000000002</v>
      </c>
      <c r="M51" t="s">
        <v>2</v>
      </c>
      <c r="N51">
        <v>7.9731700000000003E-2</v>
      </c>
      <c r="O51" t="s">
        <v>6</v>
      </c>
      <c r="P51">
        <v>28</v>
      </c>
      <c r="Q51" t="s">
        <v>0</v>
      </c>
      <c r="R51">
        <v>241.8</v>
      </c>
      <c r="S51" t="s">
        <v>141</v>
      </c>
      <c r="T51">
        <v>1</v>
      </c>
      <c r="U51" t="s">
        <v>142</v>
      </c>
      <c r="V51">
        <v>17</v>
      </c>
      <c r="W51" t="s">
        <v>140</v>
      </c>
      <c r="X51">
        <v>32492</v>
      </c>
      <c r="Y51" t="s">
        <v>1</v>
      </c>
      <c r="Z51" t="s">
        <v>3530</v>
      </c>
      <c r="AA51" t="s">
        <v>151</v>
      </c>
      <c r="AB51" s="12" t="s">
        <v>3531</v>
      </c>
      <c r="AC51" t="s">
        <v>424</v>
      </c>
      <c r="AD51" s="5">
        <v>0.01</v>
      </c>
      <c r="AE51" t="s">
        <v>5</v>
      </c>
      <c r="AF51">
        <v>0.99773162999999998</v>
      </c>
      <c r="AG51" t="s">
        <v>4</v>
      </c>
      <c r="AH51">
        <v>7.4944650000000002E-2</v>
      </c>
    </row>
    <row r="52" spans="1:34" x14ac:dyDescent="0.25">
      <c r="A52" t="str">
        <f t="shared" si="0"/>
        <v>strogatz_predprey2_23654</v>
      </c>
      <c r="B52" t="s">
        <v>17</v>
      </c>
      <c r="C52" t="s">
        <v>143</v>
      </c>
      <c r="D52">
        <v>3600</v>
      </c>
      <c r="E52" t="s">
        <v>144</v>
      </c>
      <c r="F52">
        <v>1000000</v>
      </c>
      <c r="G52" t="s">
        <v>145</v>
      </c>
      <c r="H52">
        <v>23654</v>
      </c>
      <c r="I52" t="s">
        <v>146</v>
      </c>
      <c r="J52">
        <v>1E-3</v>
      </c>
      <c r="K52" t="s">
        <v>3</v>
      </c>
      <c r="L52">
        <v>0.99703929999999996</v>
      </c>
      <c r="M52" t="s">
        <v>2</v>
      </c>
      <c r="N52">
        <v>8.6445400000000006E-2</v>
      </c>
      <c r="O52" t="s">
        <v>6</v>
      </c>
      <c r="P52">
        <v>30</v>
      </c>
      <c r="Q52" t="s">
        <v>0</v>
      </c>
      <c r="R52">
        <v>38.6</v>
      </c>
      <c r="S52" t="s">
        <v>141</v>
      </c>
      <c r="T52">
        <v>1</v>
      </c>
      <c r="U52" t="s">
        <v>142</v>
      </c>
      <c r="V52">
        <v>12</v>
      </c>
      <c r="W52" t="s">
        <v>140</v>
      </c>
      <c r="X52">
        <v>15521</v>
      </c>
      <c r="Y52" t="s">
        <v>1</v>
      </c>
      <c r="Z52" t="s">
        <v>3532</v>
      </c>
      <c r="AA52" t="s">
        <v>151</v>
      </c>
      <c r="AB52" s="12" t="s">
        <v>3533</v>
      </c>
      <c r="AC52" t="s">
        <v>424</v>
      </c>
      <c r="AD52" s="5">
        <v>0.01</v>
      </c>
      <c r="AE52" t="s">
        <v>5</v>
      </c>
      <c r="AF52">
        <v>0.99639604999999998</v>
      </c>
      <c r="AG52" t="s">
        <v>4</v>
      </c>
      <c r="AH52">
        <v>8.9966539999999998E-2</v>
      </c>
    </row>
    <row r="53" spans="1:34" x14ac:dyDescent="0.25">
      <c r="A53" t="str">
        <f t="shared" si="0"/>
        <v>feynman_II_21_32_23654</v>
      </c>
      <c r="B53" t="s">
        <v>123</v>
      </c>
      <c r="C53" t="s">
        <v>143</v>
      </c>
      <c r="D53">
        <v>3600</v>
      </c>
      <c r="E53" t="s">
        <v>144</v>
      </c>
      <c r="F53">
        <v>1000000</v>
      </c>
      <c r="G53" t="s">
        <v>145</v>
      </c>
      <c r="H53">
        <v>23654</v>
      </c>
      <c r="I53" t="s">
        <v>146</v>
      </c>
      <c r="J53">
        <v>1E-3</v>
      </c>
      <c r="K53" t="s">
        <v>3</v>
      </c>
      <c r="L53">
        <v>0.9997182</v>
      </c>
      <c r="M53" t="s">
        <v>2</v>
      </c>
      <c r="N53">
        <v>8.1749999999999998E-4</v>
      </c>
      <c r="O53" t="s">
        <v>6</v>
      </c>
      <c r="P53">
        <v>17</v>
      </c>
      <c r="Q53" t="s">
        <v>0</v>
      </c>
      <c r="R53">
        <v>80.400000000000006</v>
      </c>
      <c r="S53" t="s">
        <v>141</v>
      </c>
      <c r="T53">
        <v>2</v>
      </c>
      <c r="U53" t="s">
        <v>142</v>
      </c>
      <c r="V53">
        <v>8</v>
      </c>
      <c r="W53" t="s">
        <v>140</v>
      </c>
      <c r="X53">
        <v>12368</v>
      </c>
      <c r="Y53" t="s">
        <v>1</v>
      </c>
      <c r="Z53" t="s">
        <v>3534</v>
      </c>
      <c r="AA53" t="s">
        <v>151</v>
      </c>
      <c r="AB53" s="12" t="s">
        <v>3535</v>
      </c>
      <c r="AC53" t="s">
        <v>424</v>
      </c>
      <c r="AD53" s="5">
        <v>0.01</v>
      </c>
      <c r="AE53" t="s">
        <v>5</v>
      </c>
      <c r="AF53">
        <v>0.99993719999999997</v>
      </c>
      <c r="AG53" t="s">
        <v>4</v>
      </c>
      <c r="AH53">
        <v>3.8085000000000001E-4</v>
      </c>
    </row>
    <row r="54" spans="1:34" x14ac:dyDescent="0.25">
      <c r="A54" t="str">
        <f t="shared" si="0"/>
        <v>feynman_II_6_15a_23654</v>
      </c>
      <c r="B54" t="s">
        <v>131</v>
      </c>
      <c r="C54" t="s">
        <v>143</v>
      </c>
      <c r="D54">
        <v>3600</v>
      </c>
      <c r="E54" t="s">
        <v>144</v>
      </c>
      <c r="F54">
        <v>1000000</v>
      </c>
      <c r="G54" t="s">
        <v>145</v>
      </c>
      <c r="H54">
        <v>23654</v>
      </c>
      <c r="I54" t="s">
        <v>146</v>
      </c>
      <c r="J54">
        <v>1E-3</v>
      </c>
      <c r="K54" t="s">
        <v>3</v>
      </c>
      <c r="L54">
        <v>0.99894700000000003</v>
      </c>
      <c r="M54" t="s">
        <v>2</v>
      </c>
      <c r="N54">
        <v>1.2236199999999999E-2</v>
      </c>
      <c r="O54" t="s">
        <v>6</v>
      </c>
      <c r="P54">
        <v>18</v>
      </c>
      <c r="Q54" t="s">
        <v>0</v>
      </c>
      <c r="R54">
        <v>61.3</v>
      </c>
      <c r="S54" t="s">
        <v>141</v>
      </c>
      <c r="T54">
        <v>1</v>
      </c>
      <c r="U54" t="s">
        <v>142</v>
      </c>
      <c r="V54">
        <v>7</v>
      </c>
      <c r="W54" t="s">
        <v>140</v>
      </c>
      <c r="X54">
        <v>9512</v>
      </c>
      <c r="Y54" t="s">
        <v>1</v>
      </c>
      <c r="Z54" t="s">
        <v>3536</v>
      </c>
      <c r="AA54" t="s">
        <v>151</v>
      </c>
      <c r="AB54" s="12" t="s">
        <v>3537</v>
      </c>
      <c r="AC54" t="s">
        <v>424</v>
      </c>
      <c r="AD54" s="5">
        <v>0.01</v>
      </c>
      <c r="AE54" t="s">
        <v>5</v>
      </c>
      <c r="AF54">
        <v>0.99915628999999995</v>
      </c>
      <c r="AG54" t="s">
        <v>4</v>
      </c>
      <c r="AH54">
        <v>1.067533E-2</v>
      </c>
    </row>
    <row r="55" spans="1:34" x14ac:dyDescent="0.25">
      <c r="A55" t="str">
        <f t="shared" si="0"/>
        <v>feynman_III_15_12_23654</v>
      </c>
      <c r="B55" t="s">
        <v>56</v>
      </c>
      <c r="C55" t="s">
        <v>143</v>
      </c>
      <c r="D55">
        <v>3600</v>
      </c>
      <c r="E55" t="s">
        <v>144</v>
      </c>
      <c r="F55">
        <v>1000000</v>
      </c>
      <c r="G55" t="s">
        <v>145</v>
      </c>
      <c r="H55">
        <v>23654</v>
      </c>
      <c r="I55" t="s">
        <v>146</v>
      </c>
      <c r="J55">
        <v>1E-3</v>
      </c>
      <c r="K55" t="s">
        <v>3</v>
      </c>
      <c r="L55">
        <v>0.99975250000000004</v>
      </c>
      <c r="M55" t="s">
        <v>2</v>
      </c>
      <c r="N55">
        <v>8.0663100000000001E-2</v>
      </c>
      <c r="O55" t="s">
        <v>6</v>
      </c>
      <c r="P55">
        <v>10</v>
      </c>
      <c r="Q55" t="s">
        <v>0</v>
      </c>
      <c r="R55">
        <v>243.4</v>
      </c>
      <c r="S55" t="s">
        <v>141</v>
      </c>
      <c r="T55">
        <v>3</v>
      </c>
      <c r="U55" t="s">
        <v>142</v>
      </c>
      <c r="V55">
        <v>18</v>
      </c>
      <c r="W55" t="s">
        <v>140</v>
      </c>
      <c r="X55">
        <v>32034</v>
      </c>
      <c r="Y55" t="s">
        <v>1</v>
      </c>
      <c r="Z55" t="s">
        <v>2387</v>
      </c>
      <c r="AA55" t="s">
        <v>151</v>
      </c>
      <c r="AB55" s="12" t="s">
        <v>2314</v>
      </c>
      <c r="AC55" t="s">
        <v>424</v>
      </c>
      <c r="AD55" s="5">
        <v>0.01</v>
      </c>
      <c r="AE55" t="s">
        <v>5</v>
      </c>
      <c r="AF55">
        <v>1</v>
      </c>
      <c r="AG55" t="s">
        <v>4</v>
      </c>
      <c r="AH55">
        <v>0</v>
      </c>
    </row>
    <row r="56" spans="1:34" x14ac:dyDescent="0.25">
      <c r="A56" t="str">
        <f t="shared" si="0"/>
        <v>feynman_I_13_4_23654</v>
      </c>
      <c r="B56" t="s">
        <v>96</v>
      </c>
      <c r="C56" t="s">
        <v>143</v>
      </c>
      <c r="D56">
        <v>3600</v>
      </c>
      <c r="E56" t="s">
        <v>144</v>
      </c>
      <c r="F56">
        <v>1000000</v>
      </c>
      <c r="G56" t="s">
        <v>145</v>
      </c>
      <c r="H56">
        <v>23654</v>
      </c>
      <c r="I56" t="s">
        <v>146</v>
      </c>
      <c r="J56">
        <v>1E-3</v>
      </c>
      <c r="K56" t="s">
        <v>3</v>
      </c>
      <c r="L56">
        <v>0.99959319999999996</v>
      </c>
      <c r="M56" t="s">
        <v>2</v>
      </c>
      <c r="N56">
        <v>0.53229269999999995</v>
      </c>
      <c r="O56" t="s">
        <v>6</v>
      </c>
      <c r="P56">
        <v>18</v>
      </c>
      <c r="Q56" t="s">
        <v>0</v>
      </c>
      <c r="R56">
        <v>86.2</v>
      </c>
      <c r="S56" t="s">
        <v>141</v>
      </c>
      <c r="T56">
        <v>1</v>
      </c>
      <c r="U56" t="s">
        <v>142</v>
      </c>
      <c r="V56">
        <v>10</v>
      </c>
      <c r="W56" t="s">
        <v>140</v>
      </c>
      <c r="X56">
        <v>12179</v>
      </c>
      <c r="Y56" t="s">
        <v>1</v>
      </c>
      <c r="Z56" t="s">
        <v>3538</v>
      </c>
      <c r="AA56" t="s">
        <v>151</v>
      </c>
      <c r="AB56" s="12" t="s">
        <v>2572</v>
      </c>
      <c r="AC56" t="s">
        <v>424</v>
      </c>
      <c r="AD56" s="5">
        <v>0.01</v>
      </c>
      <c r="AE56" t="s">
        <v>5</v>
      </c>
      <c r="AF56">
        <v>1</v>
      </c>
      <c r="AG56" t="s">
        <v>4</v>
      </c>
      <c r="AH56">
        <v>0</v>
      </c>
    </row>
    <row r="57" spans="1:34" x14ac:dyDescent="0.25">
      <c r="A57" t="str">
        <f t="shared" si="0"/>
        <v>feynman_test_4_23654</v>
      </c>
      <c r="B57" t="s">
        <v>106</v>
      </c>
      <c r="C57" t="s">
        <v>143</v>
      </c>
      <c r="D57">
        <v>3600</v>
      </c>
      <c r="E57" t="s">
        <v>144</v>
      </c>
      <c r="F57">
        <v>1000000</v>
      </c>
      <c r="G57" t="s">
        <v>145</v>
      </c>
      <c r="H57">
        <v>23654</v>
      </c>
      <c r="I57" t="s">
        <v>146</v>
      </c>
      <c r="J57">
        <v>1E-3</v>
      </c>
      <c r="K57" t="s">
        <v>3</v>
      </c>
      <c r="L57">
        <v>0.99574700000000005</v>
      </c>
      <c r="M57" t="s">
        <v>2</v>
      </c>
      <c r="N57">
        <v>3.2503499999999998E-2</v>
      </c>
      <c r="O57" t="s">
        <v>6</v>
      </c>
      <c r="P57">
        <v>27</v>
      </c>
      <c r="Q57" t="s">
        <v>0</v>
      </c>
      <c r="R57">
        <v>103.2</v>
      </c>
      <c r="S57" t="s">
        <v>141</v>
      </c>
      <c r="T57">
        <v>1</v>
      </c>
      <c r="U57" t="s">
        <v>142</v>
      </c>
      <c r="V57">
        <v>8</v>
      </c>
      <c r="W57" t="s">
        <v>140</v>
      </c>
      <c r="X57">
        <v>14602</v>
      </c>
      <c r="Y57" t="s">
        <v>1</v>
      </c>
      <c r="Z57" t="s">
        <v>3539</v>
      </c>
      <c r="AA57" t="s">
        <v>151</v>
      </c>
      <c r="AB57" s="12" t="s">
        <v>3540</v>
      </c>
      <c r="AC57" t="s">
        <v>424</v>
      </c>
      <c r="AD57" s="5">
        <v>0.01</v>
      </c>
      <c r="AE57" t="s">
        <v>5</v>
      </c>
      <c r="AF57">
        <v>0.99902831999999997</v>
      </c>
      <c r="AG57" t="s">
        <v>4</v>
      </c>
      <c r="AH57">
        <v>1.549912E-2</v>
      </c>
    </row>
    <row r="58" spans="1:34" x14ac:dyDescent="0.25">
      <c r="A58" t="str">
        <f t="shared" si="0"/>
        <v>strogatz_lv1_23654</v>
      </c>
      <c r="B58" t="s">
        <v>18</v>
      </c>
      <c r="C58" t="s">
        <v>143</v>
      </c>
      <c r="D58">
        <v>3600</v>
      </c>
      <c r="E58" t="s">
        <v>144</v>
      </c>
      <c r="F58">
        <v>1000000</v>
      </c>
      <c r="G58" t="s">
        <v>145</v>
      </c>
      <c r="H58">
        <v>23654</v>
      </c>
      <c r="I58" t="s">
        <v>146</v>
      </c>
      <c r="J58">
        <v>1E-3</v>
      </c>
      <c r="K58" t="s">
        <v>3</v>
      </c>
      <c r="L58">
        <v>0.99956480000000003</v>
      </c>
      <c r="M58" t="s">
        <v>2</v>
      </c>
      <c r="N58">
        <v>9.0538800000000003E-2</v>
      </c>
      <c r="O58" t="s">
        <v>6</v>
      </c>
      <c r="P58">
        <v>40</v>
      </c>
      <c r="Q58" t="s">
        <v>0</v>
      </c>
      <c r="R58">
        <v>60.1</v>
      </c>
      <c r="S58" t="s">
        <v>141</v>
      </c>
      <c r="T58">
        <v>1</v>
      </c>
      <c r="U58" t="s">
        <v>142</v>
      </c>
      <c r="V58">
        <v>11</v>
      </c>
      <c r="W58" t="s">
        <v>140</v>
      </c>
      <c r="X58">
        <v>21030</v>
      </c>
      <c r="Y58" t="s">
        <v>1</v>
      </c>
      <c r="Z58" t="s">
        <v>3541</v>
      </c>
      <c r="AA58" t="s">
        <v>151</v>
      </c>
      <c r="AB58" s="12" t="s">
        <v>3542</v>
      </c>
      <c r="AC58" t="s">
        <v>424</v>
      </c>
      <c r="AD58" s="5">
        <v>0.01</v>
      </c>
      <c r="AE58" t="s">
        <v>5</v>
      </c>
      <c r="AF58">
        <v>0.97709528000000001</v>
      </c>
      <c r="AG58" t="s">
        <v>4</v>
      </c>
      <c r="AH58">
        <v>5.49107E-2</v>
      </c>
    </row>
    <row r="59" spans="1:34" x14ac:dyDescent="0.25">
      <c r="A59" t="str">
        <f t="shared" si="0"/>
        <v>feynman_II_35_21_23654</v>
      </c>
      <c r="B59" t="s">
        <v>110</v>
      </c>
      <c r="C59" t="s">
        <v>143</v>
      </c>
      <c r="D59">
        <v>3600</v>
      </c>
      <c r="E59" t="s">
        <v>144</v>
      </c>
      <c r="F59">
        <v>1000000</v>
      </c>
      <c r="G59" t="s">
        <v>145</v>
      </c>
      <c r="H59">
        <v>23654</v>
      </c>
      <c r="I59" t="s">
        <v>146</v>
      </c>
      <c r="J59">
        <v>1E-3</v>
      </c>
      <c r="K59" t="s">
        <v>3</v>
      </c>
      <c r="L59">
        <v>0.99054339999999996</v>
      </c>
      <c r="M59" t="s">
        <v>2</v>
      </c>
      <c r="N59">
        <v>0.48966700000000002</v>
      </c>
      <c r="O59" t="s">
        <v>6</v>
      </c>
      <c r="P59">
        <v>29</v>
      </c>
      <c r="Q59" t="s">
        <v>0</v>
      </c>
      <c r="R59">
        <v>177.6</v>
      </c>
      <c r="S59" t="s">
        <v>141</v>
      </c>
      <c r="T59">
        <v>2</v>
      </c>
      <c r="U59" t="s">
        <v>142</v>
      </c>
      <c r="V59">
        <v>17</v>
      </c>
      <c r="W59" t="s">
        <v>140</v>
      </c>
      <c r="X59">
        <v>25967</v>
      </c>
      <c r="Y59" t="s">
        <v>1</v>
      </c>
      <c r="Z59" t="s">
        <v>3543</v>
      </c>
      <c r="AA59" t="s">
        <v>151</v>
      </c>
      <c r="AB59" s="12" t="s">
        <v>3544</v>
      </c>
      <c r="AC59" t="s">
        <v>424</v>
      </c>
      <c r="AD59" s="5">
        <v>0.01</v>
      </c>
      <c r="AE59" t="s">
        <v>5</v>
      </c>
      <c r="AF59">
        <v>0.99048373000000001</v>
      </c>
      <c r="AG59" t="s">
        <v>4</v>
      </c>
      <c r="AH59">
        <v>0.49262751999999999</v>
      </c>
    </row>
    <row r="60" spans="1:34" x14ac:dyDescent="0.25">
      <c r="A60" t="str">
        <f t="shared" si="0"/>
        <v>feynman_II_11_27_23654</v>
      </c>
      <c r="B60" t="s">
        <v>101</v>
      </c>
      <c r="C60" t="s">
        <v>143</v>
      </c>
      <c r="D60">
        <v>3600</v>
      </c>
      <c r="E60" t="s">
        <v>144</v>
      </c>
      <c r="F60">
        <v>1000000</v>
      </c>
      <c r="G60" t="s">
        <v>145</v>
      </c>
      <c r="H60">
        <v>23654</v>
      </c>
      <c r="I60" t="s">
        <v>146</v>
      </c>
      <c r="J60">
        <v>1E-3</v>
      </c>
      <c r="K60" t="s">
        <v>3</v>
      </c>
      <c r="L60">
        <v>0.99026959999999997</v>
      </c>
      <c r="M60" t="s">
        <v>2</v>
      </c>
      <c r="N60">
        <v>6.9050700000000007E-2</v>
      </c>
      <c r="O60" t="s">
        <v>6</v>
      </c>
      <c r="P60">
        <v>8</v>
      </c>
      <c r="Q60" t="s">
        <v>0</v>
      </c>
      <c r="R60">
        <v>11.5</v>
      </c>
      <c r="S60" t="s">
        <v>141</v>
      </c>
      <c r="T60">
        <v>1</v>
      </c>
      <c r="U60" t="s">
        <v>142</v>
      </c>
      <c r="V60">
        <v>4</v>
      </c>
      <c r="W60" t="s">
        <v>140</v>
      </c>
      <c r="X60">
        <v>2309</v>
      </c>
      <c r="Y60" t="s">
        <v>1</v>
      </c>
      <c r="Z60" t="s">
        <v>3545</v>
      </c>
      <c r="AA60" t="s">
        <v>151</v>
      </c>
      <c r="AB60" s="12" t="s">
        <v>3546</v>
      </c>
      <c r="AC60" t="s">
        <v>424</v>
      </c>
      <c r="AD60" s="5">
        <v>0.01</v>
      </c>
      <c r="AE60" t="s">
        <v>5</v>
      </c>
      <c r="AF60">
        <v>0.99048990999999997</v>
      </c>
      <c r="AG60" t="s">
        <v>4</v>
      </c>
      <c r="AH60">
        <v>6.8453470000000002E-2</v>
      </c>
    </row>
    <row r="61" spans="1:34" x14ac:dyDescent="0.25">
      <c r="A61" t="str">
        <f t="shared" si="0"/>
        <v>feynman_test_18_23654</v>
      </c>
      <c r="B61" t="s">
        <v>112</v>
      </c>
      <c r="C61" t="s">
        <v>143</v>
      </c>
      <c r="D61">
        <v>3600</v>
      </c>
      <c r="E61" t="s">
        <v>144</v>
      </c>
      <c r="F61">
        <v>1000000</v>
      </c>
      <c r="G61" t="s">
        <v>145</v>
      </c>
      <c r="H61">
        <v>23654</v>
      </c>
      <c r="I61" t="s">
        <v>146</v>
      </c>
      <c r="J61">
        <v>1E-3</v>
      </c>
      <c r="K61" t="s">
        <v>3</v>
      </c>
      <c r="L61">
        <v>0.99972989999999995</v>
      </c>
      <c r="M61" t="s">
        <v>2</v>
      </c>
      <c r="N61">
        <v>1.2356499999999999E-2</v>
      </c>
      <c r="O61" t="s">
        <v>6</v>
      </c>
      <c r="P61">
        <v>22</v>
      </c>
      <c r="Q61" t="s">
        <v>0</v>
      </c>
      <c r="R61">
        <v>189.8</v>
      </c>
      <c r="S61" t="s">
        <v>141</v>
      </c>
      <c r="T61">
        <v>1</v>
      </c>
      <c r="U61" t="s">
        <v>142</v>
      </c>
      <c r="V61">
        <v>9</v>
      </c>
      <c r="W61" t="s">
        <v>140</v>
      </c>
      <c r="X61">
        <v>23048</v>
      </c>
      <c r="Y61" t="s">
        <v>1</v>
      </c>
      <c r="Z61" t="s">
        <v>3547</v>
      </c>
      <c r="AA61" t="s">
        <v>151</v>
      </c>
      <c r="AB61" s="12" t="s">
        <v>3548</v>
      </c>
      <c r="AC61" t="s">
        <v>424</v>
      </c>
      <c r="AD61" s="5">
        <v>0.01</v>
      </c>
      <c r="AE61" t="s">
        <v>5</v>
      </c>
      <c r="AF61">
        <v>0.99994015000000003</v>
      </c>
      <c r="AG61" t="s">
        <v>4</v>
      </c>
      <c r="AH61">
        <v>5.74326E-3</v>
      </c>
    </row>
    <row r="62" spans="1:34" x14ac:dyDescent="0.25">
      <c r="A62" t="str">
        <f t="shared" si="0"/>
        <v>feynman_II_36_38_23654</v>
      </c>
      <c r="B62" t="s">
        <v>138</v>
      </c>
      <c r="C62" t="s">
        <v>143</v>
      </c>
      <c r="D62">
        <v>3600</v>
      </c>
      <c r="E62" t="s">
        <v>144</v>
      </c>
      <c r="F62">
        <v>1000000</v>
      </c>
      <c r="G62" t="s">
        <v>145</v>
      </c>
      <c r="H62">
        <v>23654</v>
      </c>
      <c r="I62" t="s">
        <v>146</v>
      </c>
      <c r="J62">
        <v>1E-3</v>
      </c>
      <c r="K62" t="s">
        <v>3</v>
      </c>
      <c r="L62">
        <v>0.99968380000000001</v>
      </c>
      <c r="M62" t="s">
        <v>2</v>
      </c>
      <c r="N62">
        <v>1.9810500000000002E-2</v>
      </c>
      <c r="O62" t="s">
        <v>6</v>
      </c>
      <c r="P62">
        <v>24</v>
      </c>
      <c r="Q62" t="s">
        <v>0</v>
      </c>
      <c r="R62">
        <v>494.7</v>
      </c>
      <c r="S62" t="s">
        <v>141</v>
      </c>
      <c r="T62">
        <v>2</v>
      </c>
      <c r="U62" t="s">
        <v>142</v>
      </c>
      <c r="V62">
        <v>17</v>
      </c>
      <c r="W62" t="s">
        <v>140</v>
      </c>
      <c r="X62">
        <v>58828</v>
      </c>
      <c r="Y62" t="s">
        <v>1</v>
      </c>
      <c r="Z62" t="s">
        <v>2399</v>
      </c>
      <c r="AA62" t="s">
        <v>151</v>
      </c>
      <c r="AB62" s="12" t="s">
        <v>2303</v>
      </c>
      <c r="AC62" t="s">
        <v>424</v>
      </c>
      <c r="AD62" s="5">
        <v>0.01</v>
      </c>
      <c r="AE62" t="s">
        <v>5</v>
      </c>
      <c r="AF62">
        <v>1</v>
      </c>
      <c r="AG62" t="s">
        <v>4</v>
      </c>
      <c r="AH62">
        <v>0</v>
      </c>
    </row>
    <row r="63" spans="1:34" x14ac:dyDescent="0.25">
      <c r="A63" t="str">
        <f t="shared" si="0"/>
        <v>feynman_I_6_2b_23654</v>
      </c>
      <c r="B63" t="s">
        <v>54</v>
      </c>
      <c r="C63" t="s">
        <v>143</v>
      </c>
      <c r="D63">
        <v>3600</v>
      </c>
      <c r="E63" t="s">
        <v>144</v>
      </c>
      <c r="F63">
        <v>1000000</v>
      </c>
      <c r="G63" t="s">
        <v>145</v>
      </c>
      <c r="H63">
        <v>23654</v>
      </c>
      <c r="I63" t="s">
        <v>146</v>
      </c>
      <c r="J63">
        <v>1E-3</v>
      </c>
      <c r="K63" t="s">
        <v>3</v>
      </c>
      <c r="L63">
        <v>0.98833700000000002</v>
      </c>
      <c r="M63" t="s">
        <v>2</v>
      </c>
      <c r="N63">
        <v>6.4926999999999997E-3</v>
      </c>
      <c r="O63" t="s">
        <v>6</v>
      </c>
      <c r="P63">
        <v>23</v>
      </c>
      <c r="Q63" t="s">
        <v>0</v>
      </c>
      <c r="R63">
        <v>360.9</v>
      </c>
      <c r="S63" t="s">
        <v>141</v>
      </c>
      <c r="T63">
        <v>7</v>
      </c>
      <c r="U63" t="s">
        <v>142</v>
      </c>
      <c r="V63">
        <v>92</v>
      </c>
      <c r="W63" t="s">
        <v>140</v>
      </c>
      <c r="X63">
        <v>65006</v>
      </c>
      <c r="Y63" t="s">
        <v>1</v>
      </c>
      <c r="Z63" t="s">
        <v>3549</v>
      </c>
      <c r="AA63" t="s">
        <v>151</v>
      </c>
      <c r="AB63" s="12" t="s">
        <v>3550</v>
      </c>
      <c r="AC63" t="s">
        <v>424</v>
      </c>
      <c r="AD63" s="5">
        <v>0.01</v>
      </c>
      <c r="AE63" t="s">
        <v>5</v>
      </c>
      <c r="AF63">
        <v>0.98919709</v>
      </c>
      <c r="AG63" t="s">
        <v>4</v>
      </c>
      <c r="AH63">
        <v>6.25502E-3</v>
      </c>
    </row>
    <row r="64" spans="1:34" x14ac:dyDescent="0.25">
      <c r="A64" t="str">
        <f t="shared" si="0"/>
        <v>feynman_II_11_3_23654</v>
      </c>
      <c r="B64" t="s">
        <v>115</v>
      </c>
      <c r="C64" t="s">
        <v>143</v>
      </c>
      <c r="D64">
        <v>3600</v>
      </c>
      <c r="E64" t="s">
        <v>144</v>
      </c>
      <c r="F64">
        <v>1000000</v>
      </c>
      <c r="G64" t="s">
        <v>145</v>
      </c>
      <c r="H64">
        <v>23654</v>
      </c>
      <c r="I64" t="s">
        <v>146</v>
      </c>
      <c r="J64">
        <v>1E-3</v>
      </c>
      <c r="K64" t="s">
        <v>3</v>
      </c>
      <c r="L64">
        <v>0.99969300000000005</v>
      </c>
      <c r="M64" t="s">
        <v>2</v>
      </c>
      <c r="N64">
        <v>2.1594000000000001E-3</v>
      </c>
      <c r="O64" t="s">
        <v>6</v>
      </c>
      <c r="P64">
        <v>18</v>
      </c>
      <c r="Q64" t="s">
        <v>0</v>
      </c>
      <c r="R64">
        <v>822.3</v>
      </c>
      <c r="S64" t="s">
        <v>141</v>
      </c>
      <c r="T64">
        <v>9</v>
      </c>
      <c r="U64" t="s">
        <v>142</v>
      </c>
      <c r="V64">
        <v>69</v>
      </c>
      <c r="W64" t="s">
        <v>140</v>
      </c>
      <c r="X64">
        <v>119582</v>
      </c>
      <c r="Y64" t="s">
        <v>1</v>
      </c>
      <c r="Z64" t="s">
        <v>2400</v>
      </c>
      <c r="AA64" t="s">
        <v>151</v>
      </c>
      <c r="AB64" s="12" t="s">
        <v>2304</v>
      </c>
      <c r="AC64" t="s">
        <v>424</v>
      </c>
      <c r="AD64" s="5">
        <v>0.01</v>
      </c>
      <c r="AE64" t="s">
        <v>5</v>
      </c>
      <c r="AF64">
        <v>1</v>
      </c>
      <c r="AG64" t="s">
        <v>4</v>
      </c>
      <c r="AH64">
        <v>0</v>
      </c>
    </row>
    <row r="65" spans="1:34" x14ac:dyDescent="0.25">
      <c r="A65" t="str">
        <f t="shared" si="0"/>
        <v>feynman_II_11_20_23654</v>
      </c>
      <c r="B65" t="s">
        <v>111</v>
      </c>
      <c r="C65" t="s">
        <v>143</v>
      </c>
      <c r="D65">
        <v>3600</v>
      </c>
      <c r="E65" t="s">
        <v>144</v>
      </c>
      <c r="F65">
        <v>1000000</v>
      </c>
      <c r="G65" t="s">
        <v>145</v>
      </c>
      <c r="H65">
        <v>23654</v>
      </c>
      <c r="I65" t="s">
        <v>146</v>
      </c>
      <c r="J65">
        <v>1E-3</v>
      </c>
      <c r="K65" t="s">
        <v>3</v>
      </c>
      <c r="L65">
        <v>0.98432520000000001</v>
      </c>
      <c r="M65" t="s">
        <v>2</v>
      </c>
      <c r="N65">
        <v>0.86263999999999996</v>
      </c>
      <c r="O65" t="s">
        <v>6</v>
      </c>
      <c r="P65">
        <v>57</v>
      </c>
      <c r="Q65" t="s">
        <v>0</v>
      </c>
      <c r="R65">
        <v>529.9</v>
      </c>
      <c r="S65" t="s">
        <v>141</v>
      </c>
      <c r="T65">
        <v>2</v>
      </c>
      <c r="U65" t="s">
        <v>142</v>
      </c>
      <c r="V65">
        <v>20</v>
      </c>
      <c r="W65" t="s">
        <v>140</v>
      </c>
      <c r="X65">
        <v>59992</v>
      </c>
      <c r="Y65" t="s">
        <v>1</v>
      </c>
      <c r="Z65" t="s">
        <v>3551</v>
      </c>
      <c r="AA65" t="s">
        <v>151</v>
      </c>
      <c r="AB65" s="12" t="s">
        <v>3552</v>
      </c>
      <c r="AC65" t="s">
        <v>424</v>
      </c>
      <c r="AD65" s="5">
        <v>0.01</v>
      </c>
      <c r="AE65" t="s">
        <v>5</v>
      </c>
      <c r="AF65">
        <v>0.98535852999999995</v>
      </c>
      <c r="AG65" t="s">
        <v>4</v>
      </c>
      <c r="AH65">
        <v>0.85978798999999995</v>
      </c>
    </row>
    <row r="66" spans="1:34" x14ac:dyDescent="0.25">
      <c r="A66" t="str">
        <f t="shared" ref="A66:A129" si="1">B66&amp;"_"&amp;H66</f>
        <v>strogatz_shearflow2_23654</v>
      </c>
      <c r="B66" t="s">
        <v>9</v>
      </c>
      <c r="C66" t="s">
        <v>143</v>
      </c>
      <c r="D66">
        <v>3600</v>
      </c>
      <c r="E66" t="s">
        <v>144</v>
      </c>
      <c r="F66">
        <v>1000000</v>
      </c>
      <c r="G66" t="s">
        <v>145</v>
      </c>
      <c r="H66">
        <v>23654</v>
      </c>
      <c r="I66" t="s">
        <v>146</v>
      </c>
      <c r="J66">
        <v>1E-3</v>
      </c>
      <c r="K66" t="s">
        <v>3</v>
      </c>
      <c r="L66">
        <v>-4.9690835</v>
      </c>
      <c r="M66" t="s">
        <v>2</v>
      </c>
      <c r="N66">
        <v>0.56432139999999997</v>
      </c>
      <c r="O66" t="s">
        <v>6</v>
      </c>
      <c r="P66">
        <v>18</v>
      </c>
      <c r="Q66" t="s">
        <v>0</v>
      </c>
      <c r="R66">
        <v>300.89999999999998</v>
      </c>
      <c r="S66" t="s">
        <v>141</v>
      </c>
      <c r="T66">
        <v>5</v>
      </c>
      <c r="U66" t="s">
        <v>142</v>
      </c>
      <c r="V66">
        <v>94</v>
      </c>
      <c r="W66" t="s">
        <v>140</v>
      </c>
      <c r="X66">
        <v>114372</v>
      </c>
      <c r="Y66" t="s">
        <v>1</v>
      </c>
      <c r="Z66" t="s">
        <v>3553</v>
      </c>
      <c r="AA66" t="s">
        <v>151</v>
      </c>
      <c r="AB66" s="12" t="s">
        <v>3554</v>
      </c>
      <c r="AC66" t="s">
        <v>424</v>
      </c>
      <c r="AD66" s="5">
        <v>0.01</v>
      </c>
      <c r="AE66" t="s">
        <v>5</v>
      </c>
      <c r="AF66">
        <v>-3.6067863600000001</v>
      </c>
      <c r="AG66" t="s">
        <v>4</v>
      </c>
      <c r="AH66">
        <v>0.55577617000000001</v>
      </c>
    </row>
    <row r="67" spans="1:34" x14ac:dyDescent="0.25">
      <c r="A67" t="str">
        <f t="shared" si="1"/>
        <v>strogatz_bacres1_23654</v>
      </c>
      <c r="B67" t="s">
        <v>15</v>
      </c>
      <c r="C67" t="s">
        <v>143</v>
      </c>
      <c r="D67">
        <v>3600</v>
      </c>
      <c r="E67" t="s">
        <v>144</v>
      </c>
      <c r="F67">
        <v>1000000</v>
      </c>
      <c r="G67" t="s">
        <v>145</v>
      </c>
      <c r="H67">
        <v>23654</v>
      </c>
      <c r="I67" t="s">
        <v>146</v>
      </c>
      <c r="J67">
        <v>1E-3</v>
      </c>
      <c r="K67" t="s">
        <v>3</v>
      </c>
      <c r="L67">
        <v>0.99986339999999996</v>
      </c>
      <c r="M67" t="s">
        <v>2</v>
      </c>
      <c r="N67">
        <v>3.0948300000000002E-2</v>
      </c>
      <c r="O67" t="s">
        <v>6</v>
      </c>
      <c r="P67">
        <v>21</v>
      </c>
      <c r="Q67" t="s">
        <v>0</v>
      </c>
      <c r="R67">
        <v>7.6</v>
      </c>
      <c r="S67" t="s">
        <v>141</v>
      </c>
      <c r="T67">
        <v>1</v>
      </c>
      <c r="U67" t="s">
        <v>142</v>
      </c>
      <c r="V67">
        <v>5</v>
      </c>
      <c r="W67" t="s">
        <v>140</v>
      </c>
      <c r="X67">
        <v>3827</v>
      </c>
      <c r="Y67" t="s">
        <v>1</v>
      </c>
      <c r="Z67" t="s">
        <v>3555</v>
      </c>
      <c r="AA67" t="s">
        <v>151</v>
      </c>
      <c r="AB67" s="12" t="s">
        <v>3556</v>
      </c>
      <c r="AC67" t="s">
        <v>424</v>
      </c>
      <c r="AD67" s="5">
        <v>0.01</v>
      </c>
      <c r="AE67" t="s">
        <v>5</v>
      </c>
      <c r="AF67">
        <v>0.99996118000000001</v>
      </c>
      <c r="AG67" t="s">
        <v>4</v>
      </c>
      <c r="AH67">
        <v>1.359557E-2</v>
      </c>
    </row>
    <row r="68" spans="1:34" x14ac:dyDescent="0.25">
      <c r="A68" t="str">
        <f t="shared" si="1"/>
        <v>feynman_I_15_10_23654</v>
      </c>
      <c r="B68" t="s">
        <v>44</v>
      </c>
      <c r="C68" t="s">
        <v>143</v>
      </c>
      <c r="D68">
        <v>3600</v>
      </c>
      <c r="E68" t="s">
        <v>144</v>
      </c>
      <c r="F68">
        <v>1000000</v>
      </c>
      <c r="G68" t="s">
        <v>145</v>
      </c>
      <c r="H68">
        <v>23654</v>
      </c>
      <c r="I68" t="s">
        <v>146</v>
      </c>
      <c r="J68">
        <v>1E-3</v>
      </c>
      <c r="K68" t="s">
        <v>3</v>
      </c>
      <c r="L68">
        <v>0.99937279999999995</v>
      </c>
      <c r="M68" t="s">
        <v>2</v>
      </c>
      <c r="N68">
        <v>5.2831599999999999E-2</v>
      </c>
      <c r="O68" t="s">
        <v>6</v>
      </c>
      <c r="P68">
        <v>18</v>
      </c>
      <c r="Q68" t="s">
        <v>0</v>
      </c>
      <c r="R68">
        <v>71.3</v>
      </c>
      <c r="S68" t="s">
        <v>141</v>
      </c>
      <c r="T68">
        <v>1</v>
      </c>
      <c r="U68" t="s">
        <v>142</v>
      </c>
      <c r="V68">
        <v>8</v>
      </c>
      <c r="W68" t="s">
        <v>140</v>
      </c>
      <c r="X68">
        <v>10532</v>
      </c>
      <c r="Y68" t="s">
        <v>1</v>
      </c>
      <c r="Z68" t="s">
        <v>3557</v>
      </c>
      <c r="AA68" t="s">
        <v>151</v>
      </c>
      <c r="AB68" s="12" t="s">
        <v>3558</v>
      </c>
      <c r="AC68" t="s">
        <v>424</v>
      </c>
      <c r="AD68" s="5">
        <v>0.01</v>
      </c>
      <c r="AE68" t="s">
        <v>5</v>
      </c>
      <c r="AF68">
        <v>0.99996222999999995</v>
      </c>
      <c r="AG68" t="s">
        <v>4</v>
      </c>
      <c r="AH68">
        <v>1.2999800000000001E-2</v>
      </c>
    </row>
    <row r="69" spans="1:34" x14ac:dyDescent="0.25">
      <c r="A69" t="str">
        <f t="shared" si="1"/>
        <v>feynman_test_8_23654</v>
      </c>
      <c r="B69" t="s">
        <v>76</v>
      </c>
      <c r="C69" t="s">
        <v>143</v>
      </c>
      <c r="D69">
        <v>3600</v>
      </c>
      <c r="E69" t="s">
        <v>144</v>
      </c>
      <c r="F69">
        <v>1000000</v>
      </c>
      <c r="G69" t="s">
        <v>145</v>
      </c>
      <c r="H69">
        <v>23654</v>
      </c>
      <c r="I69" t="s">
        <v>146</v>
      </c>
      <c r="J69">
        <v>1E-3</v>
      </c>
      <c r="K69" t="s">
        <v>3</v>
      </c>
      <c r="L69">
        <v>0.99263780000000001</v>
      </c>
      <c r="M69" t="s">
        <v>2</v>
      </c>
      <c r="N69">
        <v>3.85881E-2</v>
      </c>
      <c r="O69" t="s">
        <v>6</v>
      </c>
      <c r="P69">
        <v>28</v>
      </c>
      <c r="Q69" t="s">
        <v>0</v>
      </c>
      <c r="R69">
        <v>880</v>
      </c>
      <c r="S69" t="s">
        <v>141</v>
      </c>
      <c r="T69">
        <v>7</v>
      </c>
      <c r="U69" t="s">
        <v>142</v>
      </c>
      <c r="V69">
        <v>79</v>
      </c>
      <c r="W69" t="s">
        <v>140</v>
      </c>
      <c r="X69">
        <v>126759</v>
      </c>
      <c r="Y69" t="s">
        <v>1</v>
      </c>
      <c r="Z69" t="s">
        <v>3559</v>
      </c>
      <c r="AA69" t="s">
        <v>151</v>
      </c>
      <c r="AB69" s="12" t="s">
        <v>3560</v>
      </c>
      <c r="AC69" t="s">
        <v>424</v>
      </c>
      <c r="AD69" s="5">
        <v>0.01</v>
      </c>
      <c r="AE69" t="s">
        <v>5</v>
      </c>
      <c r="AF69">
        <v>0.99371407</v>
      </c>
      <c r="AG69" t="s">
        <v>4</v>
      </c>
      <c r="AH69">
        <v>3.5726210000000001E-2</v>
      </c>
    </row>
    <row r="70" spans="1:34" x14ac:dyDescent="0.25">
      <c r="A70" t="str">
        <f t="shared" si="1"/>
        <v>feynman_I_30_3_23654</v>
      </c>
      <c r="B70" t="s">
        <v>53</v>
      </c>
      <c r="C70" t="s">
        <v>143</v>
      </c>
      <c r="D70">
        <v>3600</v>
      </c>
      <c r="E70" t="s">
        <v>144</v>
      </c>
      <c r="F70">
        <v>1000000</v>
      </c>
      <c r="G70" t="s">
        <v>145</v>
      </c>
      <c r="H70">
        <v>23654</v>
      </c>
      <c r="I70" t="s">
        <v>146</v>
      </c>
      <c r="J70">
        <v>1E-3</v>
      </c>
      <c r="K70" t="s">
        <v>3</v>
      </c>
      <c r="L70">
        <v>0.88398350000000003</v>
      </c>
      <c r="M70" t="s">
        <v>2</v>
      </c>
      <c r="N70">
        <v>0.87685670000000004</v>
      </c>
      <c r="O70" t="s">
        <v>6</v>
      </c>
      <c r="P70">
        <v>36</v>
      </c>
      <c r="Q70" t="s">
        <v>0</v>
      </c>
      <c r="R70">
        <v>446.8</v>
      </c>
      <c r="S70" t="s">
        <v>141</v>
      </c>
      <c r="T70">
        <v>2</v>
      </c>
      <c r="U70" t="s">
        <v>142</v>
      </c>
      <c r="V70">
        <v>33</v>
      </c>
      <c r="W70" t="s">
        <v>140</v>
      </c>
      <c r="X70">
        <v>56092</v>
      </c>
      <c r="Y70" t="s">
        <v>1</v>
      </c>
      <c r="Z70" t="s">
        <v>3561</v>
      </c>
      <c r="AA70" t="s">
        <v>151</v>
      </c>
      <c r="AB70" s="12" t="s">
        <v>3562</v>
      </c>
      <c r="AC70" t="s">
        <v>424</v>
      </c>
      <c r="AD70" s="5">
        <v>0.01</v>
      </c>
      <c r="AE70" t="s">
        <v>5</v>
      </c>
      <c r="AF70">
        <v>0.88764536999999999</v>
      </c>
      <c r="AG70" t="s">
        <v>4</v>
      </c>
      <c r="AH70">
        <v>0.86490513999999996</v>
      </c>
    </row>
    <row r="71" spans="1:34" x14ac:dyDescent="0.25">
      <c r="A71" t="str">
        <f t="shared" si="1"/>
        <v>feynman_I_44_4_23654</v>
      </c>
      <c r="B71" t="s">
        <v>118</v>
      </c>
      <c r="C71" t="s">
        <v>143</v>
      </c>
      <c r="D71">
        <v>3600</v>
      </c>
      <c r="E71" t="s">
        <v>144</v>
      </c>
      <c r="F71">
        <v>1000000</v>
      </c>
      <c r="G71" t="s">
        <v>145</v>
      </c>
      <c r="H71">
        <v>23654</v>
      </c>
      <c r="I71" t="s">
        <v>146</v>
      </c>
      <c r="J71">
        <v>1E-3</v>
      </c>
      <c r="K71" t="s">
        <v>3</v>
      </c>
      <c r="L71">
        <v>0.99922710000000003</v>
      </c>
      <c r="M71" t="s">
        <v>2</v>
      </c>
      <c r="N71">
        <v>0.56957060000000004</v>
      </c>
      <c r="O71" t="s">
        <v>6</v>
      </c>
      <c r="P71">
        <v>147</v>
      </c>
      <c r="Q71" t="s">
        <v>0</v>
      </c>
      <c r="R71">
        <v>1732</v>
      </c>
      <c r="S71" t="s">
        <v>141</v>
      </c>
      <c r="T71">
        <v>3</v>
      </c>
      <c r="U71" t="s">
        <v>142</v>
      </c>
      <c r="V71">
        <v>24</v>
      </c>
      <c r="W71" t="s">
        <v>140</v>
      </c>
      <c r="X71">
        <v>138868</v>
      </c>
      <c r="Y71" t="s">
        <v>1</v>
      </c>
      <c r="Z71" t="s">
        <v>3563</v>
      </c>
      <c r="AA71" t="s">
        <v>151</v>
      </c>
      <c r="AB71" s="12" t="s">
        <v>3564</v>
      </c>
      <c r="AC71" t="s">
        <v>424</v>
      </c>
      <c r="AD71" s="5">
        <v>0.01</v>
      </c>
      <c r="AE71" t="s">
        <v>5</v>
      </c>
      <c r="AF71">
        <v>0.99934286999999999</v>
      </c>
      <c r="AG71" t="s">
        <v>4</v>
      </c>
      <c r="AH71">
        <v>0.52860282000000003</v>
      </c>
    </row>
    <row r="72" spans="1:34" x14ac:dyDescent="0.25">
      <c r="A72" t="str">
        <f t="shared" si="1"/>
        <v>strogatz_predprey1_23654</v>
      </c>
      <c r="B72" t="s">
        <v>20</v>
      </c>
      <c r="C72" t="s">
        <v>143</v>
      </c>
      <c r="D72">
        <v>3600</v>
      </c>
      <c r="E72" t="s">
        <v>144</v>
      </c>
      <c r="F72">
        <v>1000000</v>
      </c>
      <c r="G72" t="s">
        <v>145</v>
      </c>
      <c r="H72">
        <v>23654</v>
      </c>
      <c r="I72" t="s">
        <v>146</v>
      </c>
      <c r="J72">
        <v>1E-3</v>
      </c>
      <c r="K72" t="s">
        <v>3</v>
      </c>
      <c r="L72">
        <v>0.99912809999999996</v>
      </c>
      <c r="M72" t="s">
        <v>2</v>
      </c>
      <c r="N72">
        <v>7.8459699999999993E-2</v>
      </c>
      <c r="O72" t="s">
        <v>6</v>
      </c>
      <c r="P72">
        <v>26</v>
      </c>
      <c r="Q72" t="s">
        <v>0</v>
      </c>
      <c r="R72">
        <v>16.7</v>
      </c>
      <c r="S72" t="s">
        <v>141</v>
      </c>
      <c r="T72">
        <v>1</v>
      </c>
      <c r="U72" t="s">
        <v>142</v>
      </c>
      <c r="V72">
        <v>7</v>
      </c>
      <c r="W72" t="s">
        <v>140</v>
      </c>
      <c r="X72">
        <v>7304</v>
      </c>
      <c r="Y72" t="s">
        <v>1</v>
      </c>
      <c r="Z72" t="s">
        <v>3565</v>
      </c>
      <c r="AA72" t="s">
        <v>151</v>
      </c>
      <c r="AB72" s="12" t="s">
        <v>3566</v>
      </c>
      <c r="AC72" t="s">
        <v>424</v>
      </c>
      <c r="AD72" s="5">
        <v>0.01</v>
      </c>
      <c r="AE72" t="s">
        <v>5</v>
      </c>
      <c r="AF72">
        <v>0.99700058999999996</v>
      </c>
      <c r="AG72" t="s">
        <v>4</v>
      </c>
      <c r="AH72">
        <v>7.5227580000000002E-2</v>
      </c>
    </row>
    <row r="73" spans="1:34" x14ac:dyDescent="0.25">
      <c r="A73" t="str">
        <f t="shared" si="1"/>
        <v>feynman_test_1_23654</v>
      </c>
      <c r="B73" t="s">
        <v>136</v>
      </c>
      <c r="C73" t="s">
        <v>143</v>
      </c>
      <c r="D73">
        <v>3600</v>
      </c>
      <c r="E73" t="s">
        <v>144</v>
      </c>
      <c r="F73">
        <v>1000000</v>
      </c>
      <c r="G73" t="s">
        <v>145</v>
      </c>
      <c r="H73">
        <v>23654</v>
      </c>
      <c r="I73" t="s">
        <v>146</v>
      </c>
      <c r="J73">
        <v>1E-3</v>
      </c>
      <c r="K73" t="s">
        <v>3</v>
      </c>
      <c r="L73">
        <v>0.9990521</v>
      </c>
      <c r="M73" t="s">
        <v>2</v>
      </c>
      <c r="N73">
        <v>0.36482170000000003</v>
      </c>
      <c r="O73" t="s">
        <v>6</v>
      </c>
      <c r="P73">
        <v>76</v>
      </c>
      <c r="Q73" t="s">
        <v>0</v>
      </c>
      <c r="R73">
        <v>1521.6</v>
      </c>
      <c r="S73" t="s">
        <v>141</v>
      </c>
      <c r="T73">
        <v>1</v>
      </c>
      <c r="U73" t="s">
        <v>142</v>
      </c>
      <c r="V73">
        <v>29</v>
      </c>
      <c r="W73" t="s">
        <v>140</v>
      </c>
      <c r="X73">
        <v>152191</v>
      </c>
      <c r="Y73" t="s">
        <v>1</v>
      </c>
      <c r="Z73" t="s">
        <v>3567</v>
      </c>
      <c r="AA73" t="s">
        <v>151</v>
      </c>
      <c r="AB73" s="12" t="s">
        <v>3568</v>
      </c>
      <c r="AC73" t="s">
        <v>424</v>
      </c>
      <c r="AD73" s="5">
        <v>0.01</v>
      </c>
      <c r="AE73" t="s">
        <v>5</v>
      </c>
      <c r="AF73">
        <v>0.99916115000000005</v>
      </c>
      <c r="AG73" t="s">
        <v>4</v>
      </c>
      <c r="AH73">
        <v>0.34151570999999997</v>
      </c>
    </row>
    <row r="74" spans="1:34" x14ac:dyDescent="0.25">
      <c r="A74" t="str">
        <f t="shared" si="1"/>
        <v>feynman_III_4_33_23654</v>
      </c>
      <c r="B74" t="s">
        <v>85</v>
      </c>
      <c r="C74" t="s">
        <v>143</v>
      </c>
      <c r="D74">
        <v>3600</v>
      </c>
      <c r="E74" t="s">
        <v>144</v>
      </c>
      <c r="F74">
        <v>1000000</v>
      </c>
      <c r="G74" t="s">
        <v>145</v>
      </c>
      <c r="H74">
        <v>23654</v>
      </c>
      <c r="I74" t="s">
        <v>146</v>
      </c>
      <c r="J74">
        <v>1E-3</v>
      </c>
      <c r="K74" t="s">
        <v>3</v>
      </c>
      <c r="L74">
        <v>0.99947459999999999</v>
      </c>
      <c r="M74" t="s">
        <v>2</v>
      </c>
      <c r="N74">
        <v>0.11650249999999999</v>
      </c>
      <c r="O74" t="s">
        <v>6</v>
      </c>
      <c r="P74">
        <v>8</v>
      </c>
      <c r="Q74" t="s">
        <v>0</v>
      </c>
      <c r="R74">
        <v>13</v>
      </c>
      <c r="S74" t="s">
        <v>141</v>
      </c>
      <c r="T74">
        <v>1</v>
      </c>
      <c r="U74" t="s">
        <v>142</v>
      </c>
      <c r="V74">
        <v>4</v>
      </c>
      <c r="W74" t="s">
        <v>140</v>
      </c>
      <c r="X74">
        <v>2449</v>
      </c>
      <c r="Y74" t="s">
        <v>1</v>
      </c>
      <c r="Z74" t="s">
        <v>3569</v>
      </c>
      <c r="AA74" t="s">
        <v>151</v>
      </c>
      <c r="AB74" s="12" t="s">
        <v>3570</v>
      </c>
      <c r="AC74" t="s">
        <v>424</v>
      </c>
      <c r="AD74" s="5">
        <v>0.01</v>
      </c>
      <c r="AE74" t="s">
        <v>5</v>
      </c>
      <c r="AF74">
        <v>0.99984044999999999</v>
      </c>
      <c r="AG74" t="s">
        <v>4</v>
      </c>
      <c r="AH74">
        <v>6.4360650000000005E-2</v>
      </c>
    </row>
    <row r="75" spans="1:34" x14ac:dyDescent="0.25">
      <c r="A75" t="str">
        <f t="shared" si="1"/>
        <v>strogatz_glider1_15795</v>
      </c>
      <c r="B75" t="s">
        <v>14</v>
      </c>
      <c r="C75" t="s">
        <v>143</v>
      </c>
      <c r="D75">
        <v>3600</v>
      </c>
      <c r="E75" t="s">
        <v>144</v>
      </c>
      <c r="F75">
        <v>1000000</v>
      </c>
      <c r="G75" t="s">
        <v>145</v>
      </c>
      <c r="H75">
        <v>15795</v>
      </c>
      <c r="I75" t="s">
        <v>146</v>
      </c>
      <c r="J75">
        <v>1E-3</v>
      </c>
      <c r="K75" t="s">
        <v>3</v>
      </c>
      <c r="L75">
        <v>0.99989649999999997</v>
      </c>
      <c r="M75" t="s">
        <v>2</v>
      </c>
      <c r="N75">
        <v>7.9089E-3</v>
      </c>
      <c r="O75" t="s">
        <v>6</v>
      </c>
      <c r="P75">
        <v>10</v>
      </c>
      <c r="Q75" t="s">
        <v>0</v>
      </c>
      <c r="R75">
        <v>3.9</v>
      </c>
      <c r="S75" t="s">
        <v>141</v>
      </c>
      <c r="T75">
        <v>1</v>
      </c>
      <c r="U75" t="s">
        <v>142</v>
      </c>
      <c r="V75">
        <v>5</v>
      </c>
      <c r="W75" t="s">
        <v>140</v>
      </c>
      <c r="X75">
        <v>2416</v>
      </c>
      <c r="Y75" t="s">
        <v>1</v>
      </c>
      <c r="Z75" t="s">
        <v>2338</v>
      </c>
      <c r="AA75" t="s">
        <v>151</v>
      </c>
      <c r="AB75" s="12" t="s">
        <v>2289</v>
      </c>
      <c r="AC75" t="s">
        <v>424</v>
      </c>
      <c r="AD75" s="5">
        <v>0.01</v>
      </c>
      <c r="AE75" t="s">
        <v>5</v>
      </c>
      <c r="AF75">
        <v>1</v>
      </c>
      <c r="AG75" t="s">
        <v>4</v>
      </c>
      <c r="AH75">
        <v>0</v>
      </c>
    </row>
    <row r="76" spans="1:34" x14ac:dyDescent="0.25">
      <c r="A76" t="str">
        <f t="shared" si="1"/>
        <v>feynman_I_14_3_15795</v>
      </c>
      <c r="B76" t="s">
        <v>62</v>
      </c>
      <c r="C76" t="s">
        <v>143</v>
      </c>
      <c r="D76">
        <v>3600</v>
      </c>
      <c r="E76" t="s">
        <v>144</v>
      </c>
      <c r="F76">
        <v>1000000</v>
      </c>
      <c r="G76" t="s">
        <v>145</v>
      </c>
      <c r="H76">
        <v>15795</v>
      </c>
      <c r="I76" t="s">
        <v>146</v>
      </c>
      <c r="J76">
        <v>1E-3</v>
      </c>
      <c r="K76" t="s">
        <v>3</v>
      </c>
      <c r="L76">
        <v>0.9997064</v>
      </c>
      <c r="M76" t="s">
        <v>2</v>
      </c>
      <c r="N76">
        <v>0.3310245</v>
      </c>
      <c r="O76" t="s">
        <v>6</v>
      </c>
      <c r="P76">
        <v>4</v>
      </c>
      <c r="Q76" t="s">
        <v>0</v>
      </c>
      <c r="R76">
        <v>6.2</v>
      </c>
      <c r="S76" t="s">
        <v>141</v>
      </c>
      <c r="T76">
        <v>1</v>
      </c>
      <c r="U76" t="s">
        <v>142</v>
      </c>
      <c r="V76">
        <v>3</v>
      </c>
      <c r="W76" t="s">
        <v>140</v>
      </c>
      <c r="X76">
        <v>1302</v>
      </c>
      <c r="Y76" t="s">
        <v>1</v>
      </c>
      <c r="Z76" t="s">
        <v>2341</v>
      </c>
      <c r="AA76" t="s">
        <v>151</v>
      </c>
      <c r="AB76" s="12" t="s">
        <v>409</v>
      </c>
      <c r="AC76" t="s">
        <v>424</v>
      </c>
      <c r="AD76" s="5">
        <v>0.01</v>
      </c>
      <c r="AE76" t="s">
        <v>5</v>
      </c>
      <c r="AF76">
        <v>1</v>
      </c>
      <c r="AG76" t="s">
        <v>4</v>
      </c>
      <c r="AH76">
        <v>0</v>
      </c>
    </row>
    <row r="77" spans="1:34" x14ac:dyDescent="0.25">
      <c r="A77" t="str">
        <f t="shared" si="1"/>
        <v>feynman_I_47_23_15795</v>
      </c>
      <c r="B77" t="s">
        <v>43</v>
      </c>
      <c r="C77" t="s">
        <v>143</v>
      </c>
      <c r="D77">
        <v>3600</v>
      </c>
      <c r="E77" t="s">
        <v>144</v>
      </c>
      <c r="F77">
        <v>1000000</v>
      </c>
      <c r="G77" t="s">
        <v>145</v>
      </c>
      <c r="H77">
        <v>15795</v>
      </c>
      <c r="I77" t="s">
        <v>146</v>
      </c>
      <c r="J77">
        <v>1E-3</v>
      </c>
      <c r="K77" t="s">
        <v>3</v>
      </c>
      <c r="L77">
        <v>0.99921040000000005</v>
      </c>
      <c r="M77" t="s">
        <v>2</v>
      </c>
      <c r="N77">
        <v>1.8961499999999999E-2</v>
      </c>
      <c r="O77" t="s">
        <v>6</v>
      </c>
      <c r="P77">
        <v>8</v>
      </c>
      <c r="Q77" t="s">
        <v>0</v>
      </c>
      <c r="R77">
        <v>28.5</v>
      </c>
      <c r="S77" t="s">
        <v>141</v>
      </c>
      <c r="T77">
        <v>1</v>
      </c>
      <c r="U77" t="s">
        <v>142</v>
      </c>
      <c r="V77">
        <v>6</v>
      </c>
      <c r="W77" t="s">
        <v>140</v>
      </c>
      <c r="X77">
        <v>4728</v>
      </c>
      <c r="Y77" t="s">
        <v>1</v>
      </c>
      <c r="Z77" t="s">
        <v>2356</v>
      </c>
      <c r="AA77" t="s">
        <v>151</v>
      </c>
      <c r="AB77" s="12" t="s">
        <v>411</v>
      </c>
      <c r="AC77" t="s">
        <v>424</v>
      </c>
      <c r="AD77" s="5">
        <v>0.01</v>
      </c>
      <c r="AE77" t="s">
        <v>5</v>
      </c>
      <c r="AF77">
        <v>1</v>
      </c>
      <c r="AG77" t="s">
        <v>4</v>
      </c>
      <c r="AH77">
        <v>0</v>
      </c>
    </row>
    <row r="78" spans="1:34" x14ac:dyDescent="0.25">
      <c r="A78" t="str">
        <f t="shared" si="1"/>
        <v>feynman_I_39_11_15795</v>
      </c>
      <c r="B78" t="s">
        <v>42</v>
      </c>
      <c r="C78" t="s">
        <v>143</v>
      </c>
      <c r="D78">
        <v>3600</v>
      </c>
      <c r="E78" t="s">
        <v>144</v>
      </c>
      <c r="F78">
        <v>1000000</v>
      </c>
      <c r="G78" t="s">
        <v>145</v>
      </c>
      <c r="H78">
        <v>15795</v>
      </c>
      <c r="I78" t="s">
        <v>146</v>
      </c>
      <c r="J78">
        <v>1E-3</v>
      </c>
      <c r="K78" t="s">
        <v>3</v>
      </c>
      <c r="L78">
        <v>0.9997182</v>
      </c>
      <c r="M78" t="s">
        <v>2</v>
      </c>
      <c r="N78">
        <v>5.1426399999999997E-2</v>
      </c>
      <c r="O78" t="s">
        <v>6</v>
      </c>
      <c r="P78">
        <v>11</v>
      </c>
      <c r="Q78" t="s">
        <v>0</v>
      </c>
      <c r="R78">
        <v>12.6</v>
      </c>
      <c r="S78" t="s">
        <v>141</v>
      </c>
      <c r="T78">
        <v>1</v>
      </c>
      <c r="U78" t="s">
        <v>142</v>
      </c>
      <c r="V78">
        <v>4</v>
      </c>
      <c r="W78" t="s">
        <v>140</v>
      </c>
      <c r="X78">
        <v>2387</v>
      </c>
      <c r="Y78" t="s">
        <v>1</v>
      </c>
      <c r="Z78" t="s">
        <v>403</v>
      </c>
      <c r="AA78" t="s">
        <v>151</v>
      </c>
      <c r="AB78" s="12" t="s">
        <v>3435</v>
      </c>
      <c r="AC78" t="s">
        <v>424</v>
      </c>
      <c r="AD78" s="5">
        <v>0.01</v>
      </c>
      <c r="AE78" t="s">
        <v>5</v>
      </c>
      <c r="AF78">
        <v>1</v>
      </c>
      <c r="AG78" t="s">
        <v>4</v>
      </c>
      <c r="AH78">
        <v>0</v>
      </c>
    </row>
    <row r="79" spans="1:34" x14ac:dyDescent="0.25">
      <c r="A79" t="str">
        <f t="shared" si="1"/>
        <v>feynman_I_11_19_15795</v>
      </c>
      <c r="B79" t="s">
        <v>127</v>
      </c>
      <c r="C79" t="s">
        <v>143</v>
      </c>
      <c r="D79">
        <v>3600</v>
      </c>
      <c r="E79" t="s">
        <v>144</v>
      </c>
      <c r="F79">
        <v>1000000</v>
      </c>
      <c r="G79" t="s">
        <v>145</v>
      </c>
      <c r="H79">
        <v>15795</v>
      </c>
      <c r="I79" t="s">
        <v>146</v>
      </c>
      <c r="J79">
        <v>1E-3</v>
      </c>
      <c r="K79" t="s">
        <v>3</v>
      </c>
      <c r="L79">
        <v>0.99896339999999995</v>
      </c>
      <c r="M79" t="s">
        <v>2</v>
      </c>
      <c r="N79">
        <v>0.28286729999999999</v>
      </c>
      <c r="O79" t="s">
        <v>6</v>
      </c>
      <c r="P79">
        <v>10</v>
      </c>
      <c r="Q79" t="s">
        <v>0</v>
      </c>
      <c r="R79">
        <v>39.799999999999997</v>
      </c>
      <c r="S79" t="s">
        <v>141</v>
      </c>
      <c r="T79">
        <v>1</v>
      </c>
      <c r="U79" t="s">
        <v>142</v>
      </c>
      <c r="V79">
        <v>6</v>
      </c>
      <c r="W79" t="s">
        <v>140</v>
      </c>
      <c r="X79">
        <v>6541</v>
      </c>
      <c r="Y79" t="s">
        <v>1</v>
      </c>
      <c r="Z79" t="s">
        <v>2371</v>
      </c>
      <c r="AA79" t="s">
        <v>151</v>
      </c>
      <c r="AB79" s="12" t="s">
        <v>2293</v>
      </c>
      <c r="AC79" t="s">
        <v>424</v>
      </c>
      <c r="AD79" s="5">
        <v>0.01</v>
      </c>
      <c r="AE79" t="s">
        <v>5</v>
      </c>
      <c r="AF79">
        <v>1</v>
      </c>
      <c r="AG79" t="s">
        <v>4</v>
      </c>
      <c r="AH79">
        <v>0</v>
      </c>
    </row>
    <row r="80" spans="1:34" x14ac:dyDescent="0.25">
      <c r="A80" t="str">
        <f t="shared" si="1"/>
        <v>strogatz_lv2_15795</v>
      </c>
      <c r="B80" t="s">
        <v>16</v>
      </c>
      <c r="C80" t="s">
        <v>143</v>
      </c>
      <c r="D80">
        <v>3600</v>
      </c>
      <c r="E80" t="s">
        <v>144</v>
      </c>
      <c r="F80">
        <v>1000000</v>
      </c>
      <c r="G80" t="s">
        <v>145</v>
      </c>
      <c r="H80">
        <v>15795</v>
      </c>
      <c r="I80" t="s">
        <v>146</v>
      </c>
      <c r="J80">
        <v>1E-3</v>
      </c>
      <c r="K80" t="s">
        <v>3</v>
      </c>
      <c r="L80">
        <v>0.99801320000000004</v>
      </c>
      <c r="M80" t="s">
        <v>2</v>
      </c>
      <c r="N80">
        <v>1.6660399999999999E-2</v>
      </c>
      <c r="O80" t="s">
        <v>6</v>
      </c>
      <c r="P80">
        <v>13</v>
      </c>
      <c r="Q80" t="s">
        <v>0</v>
      </c>
      <c r="R80">
        <v>6.5</v>
      </c>
      <c r="S80" t="s">
        <v>141</v>
      </c>
      <c r="T80">
        <v>1</v>
      </c>
      <c r="U80" t="s">
        <v>142</v>
      </c>
      <c r="V80">
        <v>5</v>
      </c>
      <c r="W80" t="s">
        <v>140</v>
      </c>
      <c r="X80">
        <v>3472</v>
      </c>
      <c r="Y80" t="s">
        <v>1</v>
      </c>
      <c r="Z80" t="s">
        <v>3571</v>
      </c>
      <c r="AA80" t="s">
        <v>151</v>
      </c>
      <c r="AB80" s="12" t="s">
        <v>3572</v>
      </c>
      <c r="AC80" t="s">
        <v>424</v>
      </c>
      <c r="AD80" s="5">
        <v>0.01</v>
      </c>
      <c r="AE80" t="s">
        <v>5</v>
      </c>
      <c r="AF80">
        <v>0.99993403000000003</v>
      </c>
      <c r="AG80" t="s">
        <v>4</v>
      </c>
      <c r="AH80">
        <v>1.6759610000000001E-2</v>
      </c>
    </row>
    <row r="81" spans="1:34" x14ac:dyDescent="0.25">
      <c r="A81" t="str">
        <f t="shared" si="1"/>
        <v>feynman_II_13_17_15795</v>
      </c>
      <c r="B81" t="s">
        <v>102</v>
      </c>
      <c r="C81" t="s">
        <v>143</v>
      </c>
      <c r="D81">
        <v>3600</v>
      </c>
      <c r="E81" t="s">
        <v>144</v>
      </c>
      <c r="F81">
        <v>1000000</v>
      </c>
      <c r="G81" t="s">
        <v>145</v>
      </c>
      <c r="H81">
        <v>15795</v>
      </c>
      <c r="I81" t="s">
        <v>146</v>
      </c>
      <c r="J81">
        <v>1E-3</v>
      </c>
      <c r="K81" t="s">
        <v>3</v>
      </c>
      <c r="L81">
        <v>0.99714769999999997</v>
      </c>
      <c r="M81" t="s">
        <v>2</v>
      </c>
      <c r="N81">
        <v>1.3424999999999999E-3</v>
      </c>
      <c r="O81" t="s">
        <v>6</v>
      </c>
      <c r="P81">
        <v>16</v>
      </c>
      <c r="Q81" t="s">
        <v>0</v>
      </c>
      <c r="R81">
        <v>606.5</v>
      </c>
      <c r="S81" t="s">
        <v>141</v>
      </c>
      <c r="T81">
        <v>2</v>
      </c>
      <c r="U81" t="s">
        <v>142</v>
      </c>
      <c r="V81">
        <v>90</v>
      </c>
      <c r="W81" t="s">
        <v>140</v>
      </c>
      <c r="X81">
        <v>104978</v>
      </c>
      <c r="Y81" t="s">
        <v>1</v>
      </c>
      <c r="Z81" t="s">
        <v>3573</v>
      </c>
      <c r="AA81" t="s">
        <v>151</v>
      </c>
      <c r="AB81" s="12" t="s">
        <v>3574</v>
      </c>
      <c r="AC81" t="s">
        <v>424</v>
      </c>
      <c r="AD81" s="5">
        <v>0.01</v>
      </c>
      <c r="AE81" t="s">
        <v>5</v>
      </c>
      <c r="AF81">
        <v>0.99718136000000002</v>
      </c>
      <c r="AG81" t="s">
        <v>4</v>
      </c>
      <c r="AH81">
        <v>1.3150200000000001E-3</v>
      </c>
    </row>
    <row r="82" spans="1:34" x14ac:dyDescent="0.25">
      <c r="A82" t="str">
        <f t="shared" si="1"/>
        <v>feynman_I_37_4_15795</v>
      </c>
      <c r="B82" t="s">
        <v>50</v>
      </c>
      <c r="C82" t="s">
        <v>143</v>
      </c>
      <c r="D82">
        <v>3600</v>
      </c>
      <c r="E82" t="s">
        <v>144</v>
      </c>
      <c r="F82">
        <v>1000000</v>
      </c>
      <c r="G82" t="s">
        <v>145</v>
      </c>
      <c r="H82">
        <v>15795</v>
      </c>
      <c r="I82" t="s">
        <v>146</v>
      </c>
      <c r="J82">
        <v>1E-3</v>
      </c>
      <c r="K82" t="s">
        <v>3</v>
      </c>
      <c r="L82">
        <v>0.99976160000000003</v>
      </c>
      <c r="M82" t="s">
        <v>2</v>
      </c>
      <c r="N82">
        <v>4.4350599999999997E-2</v>
      </c>
      <c r="O82" t="s">
        <v>6</v>
      </c>
      <c r="P82">
        <v>12</v>
      </c>
      <c r="Q82" t="s">
        <v>0</v>
      </c>
      <c r="R82">
        <v>50.2</v>
      </c>
      <c r="S82" t="s">
        <v>141</v>
      </c>
      <c r="T82">
        <v>1</v>
      </c>
      <c r="U82" t="s">
        <v>142</v>
      </c>
      <c r="V82">
        <v>9</v>
      </c>
      <c r="W82" t="s">
        <v>140</v>
      </c>
      <c r="X82">
        <v>7823</v>
      </c>
      <c r="Y82" t="s">
        <v>1</v>
      </c>
      <c r="Z82" t="s">
        <v>2385</v>
      </c>
      <c r="AA82" t="s">
        <v>151</v>
      </c>
      <c r="AB82" s="12" t="s">
        <v>2302</v>
      </c>
      <c r="AC82" t="s">
        <v>424</v>
      </c>
      <c r="AD82" s="5">
        <v>0.01</v>
      </c>
      <c r="AE82" t="s">
        <v>5</v>
      </c>
      <c r="AF82">
        <v>1</v>
      </c>
      <c r="AG82" t="s">
        <v>4</v>
      </c>
      <c r="AH82">
        <v>0</v>
      </c>
    </row>
    <row r="83" spans="1:34" x14ac:dyDescent="0.25">
      <c r="A83" t="str">
        <f t="shared" si="1"/>
        <v>feynman_II_6_15a_15795</v>
      </c>
      <c r="B83" t="s">
        <v>131</v>
      </c>
      <c r="C83" t="s">
        <v>143</v>
      </c>
      <c r="D83">
        <v>3600</v>
      </c>
      <c r="E83" t="s">
        <v>144</v>
      </c>
      <c r="F83">
        <v>1000000</v>
      </c>
      <c r="G83" t="s">
        <v>145</v>
      </c>
      <c r="H83">
        <v>15795</v>
      </c>
      <c r="I83" t="s">
        <v>146</v>
      </c>
      <c r="J83">
        <v>1E-3</v>
      </c>
      <c r="K83" t="s">
        <v>3</v>
      </c>
      <c r="L83">
        <v>0.9989557</v>
      </c>
      <c r="M83" t="s">
        <v>2</v>
      </c>
      <c r="N83">
        <v>1.2075799999999999E-2</v>
      </c>
      <c r="O83" t="s">
        <v>6</v>
      </c>
      <c r="P83">
        <v>16</v>
      </c>
      <c r="Q83" t="s">
        <v>0</v>
      </c>
      <c r="R83">
        <v>73</v>
      </c>
      <c r="S83" t="s">
        <v>141</v>
      </c>
      <c r="T83">
        <v>1</v>
      </c>
      <c r="U83" t="s">
        <v>142</v>
      </c>
      <c r="V83">
        <v>7</v>
      </c>
      <c r="W83" t="s">
        <v>140</v>
      </c>
      <c r="X83">
        <v>10900</v>
      </c>
      <c r="Y83" t="s">
        <v>1</v>
      </c>
      <c r="Z83" t="s">
        <v>3575</v>
      </c>
      <c r="AA83" t="s">
        <v>151</v>
      </c>
      <c r="AB83" s="12" t="s">
        <v>3576</v>
      </c>
      <c r="AC83" t="s">
        <v>424</v>
      </c>
      <c r="AD83" s="5">
        <v>0.01</v>
      </c>
      <c r="AE83" t="s">
        <v>5</v>
      </c>
      <c r="AF83">
        <v>0.99911908999999999</v>
      </c>
      <c r="AG83" t="s">
        <v>4</v>
      </c>
      <c r="AH83">
        <v>1.121392E-2</v>
      </c>
    </row>
    <row r="84" spans="1:34" x14ac:dyDescent="0.25">
      <c r="A84" t="str">
        <f t="shared" si="1"/>
        <v>feynman_II_35_21_15795</v>
      </c>
      <c r="B84" t="s">
        <v>110</v>
      </c>
      <c r="C84" t="s">
        <v>143</v>
      </c>
      <c r="D84">
        <v>3600</v>
      </c>
      <c r="E84" t="s">
        <v>144</v>
      </c>
      <c r="F84">
        <v>1000000</v>
      </c>
      <c r="G84" t="s">
        <v>145</v>
      </c>
      <c r="H84">
        <v>15795</v>
      </c>
      <c r="I84" t="s">
        <v>146</v>
      </c>
      <c r="J84">
        <v>1E-3</v>
      </c>
      <c r="K84" t="s">
        <v>3</v>
      </c>
      <c r="L84">
        <v>0.99011919999999998</v>
      </c>
      <c r="M84" t="s">
        <v>2</v>
      </c>
      <c r="N84">
        <v>0.50093089999999996</v>
      </c>
      <c r="O84" t="s">
        <v>6</v>
      </c>
      <c r="P84">
        <v>24</v>
      </c>
      <c r="Q84" t="s">
        <v>0</v>
      </c>
      <c r="R84">
        <v>110.7</v>
      </c>
      <c r="S84" t="s">
        <v>141</v>
      </c>
      <c r="T84">
        <v>1</v>
      </c>
      <c r="U84" t="s">
        <v>142</v>
      </c>
      <c r="V84">
        <v>10</v>
      </c>
      <c r="W84" t="s">
        <v>140</v>
      </c>
      <c r="X84">
        <v>15894</v>
      </c>
      <c r="Y84" t="s">
        <v>1</v>
      </c>
      <c r="Z84" t="s">
        <v>3577</v>
      </c>
      <c r="AA84" t="s">
        <v>151</v>
      </c>
      <c r="AB84" s="12" t="s">
        <v>3578</v>
      </c>
      <c r="AC84" t="s">
        <v>424</v>
      </c>
      <c r="AD84" s="5">
        <v>0.01</v>
      </c>
      <c r="AE84" t="s">
        <v>5</v>
      </c>
      <c r="AF84">
        <v>0.99049456999999996</v>
      </c>
      <c r="AG84" t="s">
        <v>4</v>
      </c>
      <c r="AH84">
        <v>0.49116803999999997</v>
      </c>
    </row>
    <row r="85" spans="1:34" x14ac:dyDescent="0.25">
      <c r="A85" t="str">
        <f t="shared" si="1"/>
        <v>feynman_II_11_27_15795</v>
      </c>
      <c r="B85" t="s">
        <v>101</v>
      </c>
      <c r="C85" t="s">
        <v>143</v>
      </c>
      <c r="D85">
        <v>3600</v>
      </c>
      <c r="E85" t="s">
        <v>144</v>
      </c>
      <c r="F85">
        <v>1000000</v>
      </c>
      <c r="G85" t="s">
        <v>145</v>
      </c>
      <c r="H85">
        <v>15795</v>
      </c>
      <c r="I85" t="s">
        <v>146</v>
      </c>
      <c r="J85">
        <v>1E-3</v>
      </c>
      <c r="K85" t="s">
        <v>3</v>
      </c>
      <c r="L85">
        <v>0.99025640000000004</v>
      </c>
      <c r="M85" t="s">
        <v>2</v>
      </c>
      <c r="N85">
        <v>6.9147100000000003E-2</v>
      </c>
      <c r="O85" t="s">
        <v>6</v>
      </c>
      <c r="P85">
        <v>8</v>
      </c>
      <c r="Q85" t="s">
        <v>0</v>
      </c>
      <c r="R85">
        <v>11.7</v>
      </c>
      <c r="S85" t="s">
        <v>141</v>
      </c>
      <c r="T85">
        <v>1</v>
      </c>
      <c r="U85" t="s">
        <v>142</v>
      </c>
      <c r="V85">
        <v>4</v>
      </c>
      <c r="W85" t="s">
        <v>140</v>
      </c>
      <c r="X85">
        <v>2309</v>
      </c>
      <c r="Y85" t="s">
        <v>1</v>
      </c>
      <c r="Z85" t="s">
        <v>3579</v>
      </c>
      <c r="AA85" t="s">
        <v>151</v>
      </c>
      <c r="AB85" s="12" t="s">
        <v>3580</v>
      </c>
      <c r="AC85" t="s">
        <v>424</v>
      </c>
      <c r="AD85" s="5">
        <v>0.01</v>
      </c>
      <c r="AE85" t="s">
        <v>5</v>
      </c>
      <c r="AF85">
        <v>0.99048455999999996</v>
      </c>
      <c r="AG85" t="s">
        <v>4</v>
      </c>
      <c r="AH85">
        <v>6.8340200000000004E-2</v>
      </c>
    </row>
    <row r="86" spans="1:34" x14ac:dyDescent="0.25">
      <c r="A86" t="str">
        <f t="shared" si="1"/>
        <v>feynman_III_7_38_23654</v>
      </c>
      <c r="B86" t="s">
        <v>65</v>
      </c>
      <c r="C86" t="s">
        <v>143</v>
      </c>
      <c r="D86">
        <v>3600</v>
      </c>
      <c r="E86" t="s">
        <v>144</v>
      </c>
      <c r="F86">
        <v>1000000</v>
      </c>
      <c r="G86" t="s">
        <v>145</v>
      </c>
      <c r="H86">
        <v>23654</v>
      </c>
      <c r="I86" t="s">
        <v>146</v>
      </c>
      <c r="J86">
        <v>1E-3</v>
      </c>
      <c r="K86" t="s">
        <v>3</v>
      </c>
      <c r="L86">
        <v>0.99973920000000005</v>
      </c>
      <c r="M86" t="s">
        <v>2</v>
      </c>
      <c r="N86">
        <v>0.58092580000000005</v>
      </c>
      <c r="O86" t="s">
        <v>6</v>
      </c>
      <c r="P86">
        <v>7</v>
      </c>
      <c r="Q86" t="s">
        <v>0</v>
      </c>
      <c r="R86">
        <v>3601.2</v>
      </c>
      <c r="S86" t="s">
        <v>141</v>
      </c>
      <c r="T86">
        <v>6</v>
      </c>
      <c r="U86" t="s">
        <v>142</v>
      </c>
      <c r="V86">
        <v>383</v>
      </c>
      <c r="W86" t="s">
        <v>140</v>
      </c>
      <c r="X86">
        <v>425021</v>
      </c>
      <c r="Y86" t="s">
        <v>1</v>
      </c>
      <c r="Z86" t="s">
        <v>3581</v>
      </c>
      <c r="AA86" t="s">
        <v>151</v>
      </c>
      <c r="AB86" s="12" t="s">
        <v>3582</v>
      </c>
      <c r="AC86" t="s">
        <v>424</v>
      </c>
      <c r="AD86" s="5">
        <v>0.01</v>
      </c>
      <c r="AE86" t="s">
        <v>5</v>
      </c>
      <c r="AF86">
        <v>0.99999696000000005</v>
      </c>
      <c r="AG86" t="s">
        <v>4</v>
      </c>
      <c r="AH86">
        <v>6.3154589999999997E-2</v>
      </c>
    </row>
    <row r="87" spans="1:34" x14ac:dyDescent="0.25">
      <c r="A87" t="str">
        <f t="shared" si="1"/>
        <v>feynman_I_18_14_23654</v>
      </c>
      <c r="B87" t="s">
        <v>100</v>
      </c>
      <c r="C87" t="s">
        <v>143</v>
      </c>
      <c r="D87">
        <v>3600</v>
      </c>
      <c r="E87" t="s">
        <v>144</v>
      </c>
      <c r="F87">
        <v>1000000</v>
      </c>
      <c r="G87" t="s">
        <v>145</v>
      </c>
      <c r="H87">
        <v>23654</v>
      </c>
      <c r="I87" t="s">
        <v>146</v>
      </c>
      <c r="J87">
        <v>1E-3</v>
      </c>
      <c r="K87" t="s">
        <v>3</v>
      </c>
      <c r="L87">
        <v>0.99989950000000005</v>
      </c>
      <c r="M87" t="s">
        <v>2</v>
      </c>
      <c r="N87">
        <v>0.25461889999999998</v>
      </c>
      <c r="O87" t="s">
        <v>6</v>
      </c>
      <c r="P87">
        <v>8</v>
      </c>
      <c r="Q87" t="s">
        <v>0</v>
      </c>
      <c r="R87">
        <v>19</v>
      </c>
      <c r="S87" t="s">
        <v>141</v>
      </c>
      <c r="T87">
        <v>1</v>
      </c>
      <c r="U87" t="s">
        <v>142</v>
      </c>
      <c r="V87">
        <v>5</v>
      </c>
      <c r="W87" t="s">
        <v>140</v>
      </c>
      <c r="X87">
        <v>3751</v>
      </c>
      <c r="Y87" t="s">
        <v>1</v>
      </c>
      <c r="Z87" t="s">
        <v>3583</v>
      </c>
      <c r="AA87" t="s">
        <v>151</v>
      </c>
      <c r="AB87" s="12" t="s">
        <v>3584</v>
      </c>
      <c r="AC87" t="s">
        <v>424</v>
      </c>
      <c r="AD87" s="5">
        <v>0.01</v>
      </c>
      <c r="AE87" t="s">
        <v>5</v>
      </c>
      <c r="AF87">
        <v>0.99999939999999998</v>
      </c>
      <c r="AG87" t="s">
        <v>4</v>
      </c>
      <c r="AH87">
        <v>0.02</v>
      </c>
    </row>
    <row r="88" spans="1:34" x14ac:dyDescent="0.25">
      <c r="A88" t="str">
        <f t="shared" si="1"/>
        <v>feynman_II_34_29b_23654</v>
      </c>
      <c r="B88" t="s">
        <v>122</v>
      </c>
      <c r="C88" t="s">
        <v>143</v>
      </c>
      <c r="D88">
        <v>3600</v>
      </c>
      <c r="E88" t="s">
        <v>144</v>
      </c>
      <c r="F88">
        <v>1000000</v>
      </c>
      <c r="G88" t="s">
        <v>145</v>
      </c>
      <c r="H88">
        <v>23654</v>
      </c>
      <c r="I88" t="s">
        <v>146</v>
      </c>
      <c r="J88">
        <v>1E-3</v>
      </c>
      <c r="K88" t="s">
        <v>3</v>
      </c>
      <c r="L88">
        <v>0.99981399999999998</v>
      </c>
      <c r="M88" t="s">
        <v>2</v>
      </c>
      <c r="N88">
        <v>3.0191645999999999</v>
      </c>
      <c r="O88" t="s">
        <v>6</v>
      </c>
      <c r="P88">
        <v>9</v>
      </c>
      <c r="Q88" t="s">
        <v>0</v>
      </c>
      <c r="R88">
        <v>3600.5</v>
      </c>
      <c r="S88" t="s">
        <v>141</v>
      </c>
      <c r="T88">
        <v>6</v>
      </c>
      <c r="U88" t="s">
        <v>142</v>
      </c>
      <c r="V88">
        <v>542</v>
      </c>
      <c r="W88" t="s">
        <v>140</v>
      </c>
      <c r="X88">
        <v>617220</v>
      </c>
      <c r="Y88" t="s">
        <v>1</v>
      </c>
      <c r="Z88" t="s">
        <v>3585</v>
      </c>
      <c r="AA88" t="s">
        <v>151</v>
      </c>
      <c r="AB88" s="12" t="s">
        <v>3586</v>
      </c>
      <c r="AC88" t="s">
        <v>424</v>
      </c>
      <c r="AD88" s="5">
        <v>0.01</v>
      </c>
      <c r="AE88" t="s">
        <v>5</v>
      </c>
      <c r="AF88">
        <v>0.99999952000000003</v>
      </c>
      <c r="AG88" t="s">
        <v>4</v>
      </c>
      <c r="AH88">
        <v>0.15191771000000001</v>
      </c>
    </row>
    <row r="89" spans="1:34" x14ac:dyDescent="0.25">
      <c r="A89" t="str">
        <f t="shared" si="1"/>
        <v>strogatz_barmag2_23654</v>
      </c>
      <c r="B89" t="s">
        <v>13</v>
      </c>
      <c r="C89" t="s">
        <v>143</v>
      </c>
      <c r="D89">
        <v>3600</v>
      </c>
      <c r="E89" t="s">
        <v>144</v>
      </c>
      <c r="F89">
        <v>1000000</v>
      </c>
      <c r="G89" t="s">
        <v>145</v>
      </c>
      <c r="H89">
        <v>23654</v>
      </c>
      <c r="I89" t="s">
        <v>146</v>
      </c>
      <c r="J89">
        <v>1E-3</v>
      </c>
      <c r="K89" t="s">
        <v>3</v>
      </c>
      <c r="L89">
        <v>0.99629659999999998</v>
      </c>
      <c r="M89" t="s">
        <v>2</v>
      </c>
      <c r="N89">
        <v>1.8458200000000001E-2</v>
      </c>
      <c r="O89" t="s">
        <v>6</v>
      </c>
      <c r="P89">
        <v>32</v>
      </c>
      <c r="Q89" t="s">
        <v>0</v>
      </c>
      <c r="R89">
        <v>23.1</v>
      </c>
      <c r="S89" t="s">
        <v>141</v>
      </c>
      <c r="T89">
        <v>1</v>
      </c>
      <c r="U89" t="s">
        <v>142</v>
      </c>
      <c r="V89">
        <v>8</v>
      </c>
      <c r="W89" t="s">
        <v>140</v>
      </c>
      <c r="X89">
        <v>9975</v>
      </c>
      <c r="Y89" t="s">
        <v>1</v>
      </c>
      <c r="Z89" t="s">
        <v>3587</v>
      </c>
      <c r="AA89" t="s">
        <v>151</v>
      </c>
      <c r="AB89" s="12" t="s">
        <v>3588</v>
      </c>
      <c r="AC89" t="s">
        <v>424</v>
      </c>
      <c r="AD89" s="5">
        <v>0.01</v>
      </c>
      <c r="AE89" t="s">
        <v>5</v>
      </c>
      <c r="AF89">
        <v>0.99454430000000005</v>
      </c>
      <c r="AG89" t="s">
        <v>4</v>
      </c>
      <c r="AH89">
        <v>1.543101E-2</v>
      </c>
    </row>
    <row r="90" spans="1:34" x14ac:dyDescent="0.25">
      <c r="A90" t="str">
        <f t="shared" si="1"/>
        <v>feynman_II_27_16_23654</v>
      </c>
      <c r="B90" t="s">
        <v>68</v>
      </c>
      <c r="C90" t="s">
        <v>143</v>
      </c>
      <c r="D90">
        <v>3600</v>
      </c>
      <c r="E90" t="s">
        <v>144</v>
      </c>
      <c r="F90">
        <v>1000000</v>
      </c>
      <c r="G90" t="s">
        <v>145</v>
      </c>
      <c r="H90">
        <v>23654</v>
      </c>
      <c r="I90" t="s">
        <v>146</v>
      </c>
      <c r="J90">
        <v>1E-3</v>
      </c>
      <c r="K90" t="s">
        <v>3</v>
      </c>
      <c r="L90">
        <v>0.9997933</v>
      </c>
      <c r="M90" t="s">
        <v>2</v>
      </c>
      <c r="N90">
        <v>1.2798020000000001</v>
      </c>
      <c r="O90" t="s">
        <v>6</v>
      </c>
      <c r="P90">
        <v>6</v>
      </c>
      <c r="Q90" t="s">
        <v>0</v>
      </c>
      <c r="R90">
        <v>3600.1</v>
      </c>
      <c r="S90" t="s">
        <v>141</v>
      </c>
      <c r="T90">
        <v>5</v>
      </c>
      <c r="U90" t="s">
        <v>142</v>
      </c>
      <c r="V90">
        <v>701</v>
      </c>
      <c r="W90" t="s">
        <v>140</v>
      </c>
      <c r="X90">
        <v>615425</v>
      </c>
      <c r="Y90" t="s">
        <v>1</v>
      </c>
      <c r="Z90" t="s">
        <v>2381</v>
      </c>
      <c r="AA90" t="s">
        <v>151</v>
      </c>
      <c r="AB90" s="12" t="s">
        <v>416</v>
      </c>
      <c r="AC90" t="s">
        <v>424</v>
      </c>
      <c r="AD90" s="5">
        <v>0.01</v>
      </c>
      <c r="AE90" t="s">
        <v>5</v>
      </c>
      <c r="AF90">
        <v>1</v>
      </c>
      <c r="AG90" t="s">
        <v>4</v>
      </c>
      <c r="AH90">
        <v>0</v>
      </c>
    </row>
    <row r="91" spans="1:34" x14ac:dyDescent="0.25">
      <c r="A91" t="str">
        <f t="shared" si="1"/>
        <v>feynman_test_1_15795</v>
      </c>
      <c r="B91" t="s">
        <v>136</v>
      </c>
      <c r="C91" t="s">
        <v>143</v>
      </c>
      <c r="D91">
        <v>3600</v>
      </c>
      <c r="E91" t="s">
        <v>144</v>
      </c>
      <c r="F91">
        <v>1000000</v>
      </c>
      <c r="G91" t="s">
        <v>145</v>
      </c>
      <c r="H91">
        <v>15795</v>
      </c>
      <c r="I91" t="s">
        <v>146</v>
      </c>
      <c r="J91">
        <v>1E-3</v>
      </c>
      <c r="K91" t="s">
        <v>3</v>
      </c>
      <c r="L91">
        <v>0.99790350000000005</v>
      </c>
      <c r="M91" t="s">
        <v>2</v>
      </c>
      <c r="N91">
        <v>0.54667080000000001</v>
      </c>
      <c r="O91" t="s">
        <v>6</v>
      </c>
      <c r="P91">
        <v>47</v>
      </c>
      <c r="Q91" t="s">
        <v>0</v>
      </c>
      <c r="R91">
        <v>766</v>
      </c>
      <c r="S91" t="s">
        <v>141</v>
      </c>
      <c r="T91">
        <v>2</v>
      </c>
      <c r="U91" t="s">
        <v>142</v>
      </c>
      <c r="V91">
        <v>24</v>
      </c>
      <c r="W91" t="s">
        <v>140</v>
      </c>
      <c r="X91">
        <v>91707</v>
      </c>
      <c r="Y91" t="s">
        <v>1</v>
      </c>
      <c r="Z91" t="s">
        <v>3589</v>
      </c>
      <c r="AA91" t="s">
        <v>151</v>
      </c>
      <c r="AB91" s="12" t="s">
        <v>3590</v>
      </c>
      <c r="AC91" t="s">
        <v>424</v>
      </c>
      <c r="AD91" s="5">
        <v>0.01</v>
      </c>
      <c r="AE91" t="s">
        <v>5</v>
      </c>
      <c r="AF91">
        <v>0.99787479000000001</v>
      </c>
      <c r="AG91" t="s">
        <v>4</v>
      </c>
      <c r="AH91">
        <v>0.53095040000000004</v>
      </c>
    </row>
    <row r="92" spans="1:34" x14ac:dyDescent="0.25">
      <c r="A92" t="str">
        <f t="shared" si="1"/>
        <v>feynman_III_4_33_15795</v>
      </c>
      <c r="B92" t="s">
        <v>85</v>
      </c>
      <c r="C92" t="s">
        <v>143</v>
      </c>
      <c r="D92">
        <v>3600</v>
      </c>
      <c r="E92" t="s">
        <v>144</v>
      </c>
      <c r="F92">
        <v>1000000</v>
      </c>
      <c r="G92" t="s">
        <v>145</v>
      </c>
      <c r="H92">
        <v>15795</v>
      </c>
      <c r="I92" t="s">
        <v>146</v>
      </c>
      <c r="J92">
        <v>1E-3</v>
      </c>
      <c r="K92" t="s">
        <v>3</v>
      </c>
      <c r="L92">
        <v>0.9994788</v>
      </c>
      <c r="M92" t="s">
        <v>2</v>
      </c>
      <c r="N92">
        <v>0.11626359999999999</v>
      </c>
      <c r="O92" t="s">
        <v>6</v>
      </c>
      <c r="P92">
        <v>8</v>
      </c>
      <c r="Q92" t="s">
        <v>0</v>
      </c>
      <c r="R92">
        <v>13.1</v>
      </c>
      <c r="S92" t="s">
        <v>141</v>
      </c>
      <c r="T92">
        <v>1</v>
      </c>
      <c r="U92" t="s">
        <v>142</v>
      </c>
      <c r="V92">
        <v>4</v>
      </c>
      <c r="W92" t="s">
        <v>140</v>
      </c>
      <c r="X92">
        <v>2449</v>
      </c>
      <c r="Y92" t="s">
        <v>1</v>
      </c>
      <c r="Z92" t="s">
        <v>3569</v>
      </c>
      <c r="AA92" t="s">
        <v>151</v>
      </c>
      <c r="AB92" s="12" t="s">
        <v>3570</v>
      </c>
      <c r="AC92" t="s">
        <v>424</v>
      </c>
      <c r="AD92" s="5">
        <v>0.01</v>
      </c>
      <c r="AE92" t="s">
        <v>5</v>
      </c>
      <c r="AF92">
        <v>0.99984143999999997</v>
      </c>
      <c r="AG92" t="s">
        <v>4</v>
      </c>
      <c r="AH92">
        <v>6.3825919999999994E-2</v>
      </c>
    </row>
    <row r="93" spans="1:34" x14ac:dyDescent="0.25">
      <c r="A93" t="str">
        <f t="shared" si="1"/>
        <v>strogatz_glider1_860</v>
      </c>
      <c r="B93" t="s">
        <v>14</v>
      </c>
      <c r="C93" t="s">
        <v>143</v>
      </c>
      <c r="D93">
        <v>3600</v>
      </c>
      <c r="E93" t="s">
        <v>144</v>
      </c>
      <c r="F93">
        <v>1000000</v>
      </c>
      <c r="G93" t="s">
        <v>145</v>
      </c>
      <c r="H93">
        <v>860</v>
      </c>
      <c r="I93" t="s">
        <v>146</v>
      </c>
      <c r="J93">
        <v>1E-3</v>
      </c>
      <c r="K93" t="s">
        <v>3</v>
      </c>
      <c r="L93">
        <v>0.9998958</v>
      </c>
      <c r="M93" t="s">
        <v>2</v>
      </c>
      <c r="N93">
        <v>8.0400999999999997E-3</v>
      </c>
      <c r="O93" t="s">
        <v>6</v>
      </c>
      <c r="P93">
        <v>10</v>
      </c>
      <c r="Q93" t="s">
        <v>0</v>
      </c>
      <c r="R93">
        <v>6.2</v>
      </c>
      <c r="S93" t="s">
        <v>141</v>
      </c>
      <c r="T93">
        <v>3</v>
      </c>
      <c r="U93" t="s">
        <v>142</v>
      </c>
      <c r="V93">
        <v>8</v>
      </c>
      <c r="W93" t="s">
        <v>140</v>
      </c>
      <c r="X93">
        <v>3897</v>
      </c>
      <c r="Y93" t="s">
        <v>1</v>
      </c>
      <c r="Z93" t="s">
        <v>2338</v>
      </c>
      <c r="AA93" t="s">
        <v>151</v>
      </c>
      <c r="AB93" s="12" t="s">
        <v>2289</v>
      </c>
      <c r="AC93" t="s">
        <v>424</v>
      </c>
      <c r="AD93" s="5">
        <v>0.01</v>
      </c>
      <c r="AE93" t="s">
        <v>5</v>
      </c>
      <c r="AF93">
        <v>1</v>
      </c>
      <c r="AG93" t="s">
        <v>4</v>
      </c>
      <c r="AH93">
        <v>0</v>
      </c>
    </row>
    <row r="94" spans="1:34" x14ac:dyDescent="0.25">
      <c r="A94" t="str">
        <f t="shared" si="1"/>
        <v>feynman_I_14_3_860</v>
      </c>
      <c r="B94" t="s">
        <v>62</v>
      </c>
      <c r="C94" t="s">
        <v>143</v>
      </c>
      <c r="D94">
        <v>3600</v>
      </c>
      <c r="E94" t="s">
        <v>144</v>
      </c>
      <c r="F94">
        <v>1000000</v>
      </c>
      <c r="G94" t="s">
        <v>145</v>
      </c>
      <c r="H94">
        <v>860</v>
      </c>
      <c r="I94" t="s">
        <v>146</v>
      </c>
      <c r="J94">
        <v>1E-3</v>
      </c>
      <c r="K94" t="s">
        <v>3</v>
      </c>
      <c r="L94">
        <v>0.99970340000000002</v>
      </c>
      <c r="M94" t="s">
        <v>2</v>
      </c>
      <c r="N94">
        <v>0.33315620000000001</v>
      </c>
      <c r="O94" t="s">
        <v>6</v>
      </c>
      <c r="P94">
        <v>4</v>
      </c>
      <c r="Q94" t="s">
        <v>0</v>
      </c>
      <c r="R94">
        <v>6.3</v>
      </c>
      <c r="S94" t="s">
        <v>141</v>
      </c>
      <c r="T94">
        <v>1</v>
      </c>
      <c r="U94" t="s">
        <v>142</v>
      </c>
      <c r="V94">
        <v>3</v>
      </c>
      <c r="W94" t="s">
        <v>140</v>
      </c>
      <c r="X94">
        <v>1302</v>
      </c>
      <c r="Y94" t="s">
        <v>1</v>
      </c>
      <c r="Z94" t="s">
        <v>2341</v>
      </c>
      <c r="AA94" t="s">
        <v>151</v>
      </c>
      <c r="AB94" s="12" t="s">
        <v>409</v>
      </c>
      <c r="AC94" t="s">
        <v>424</v>
      </c>
      <c r="AD94" s="5">
        <v>0.01</v>
      </c>
      <c r="AE94" t="s">
        <v>5</v>
      </c>
      <c r="AF94">
        <v>1</v>
      </c>
      <c r="AG94" t="s">
        <v>4</v>
      </c>
      <c r="AH94">
        <v>0</v>
      </c>
    </row>
    <row r="95" spans="1:34" x14ac:dyDescent="0.25">
      <c r="A95" t="str">
        <f t="shared" si="1"/>
        <v>feynman_II_6_11_23654</v>
      </c>
      <c r="B95" t="s">
        <v>105</v>
      </c>
      <c r="C95" t="s">
        <v>143</v>
      </c>
      <c r="D95">
        <v>3600</v>
      </c>
      <c r="E95" t="s">
        <v>144</v>
      </c>
      <c r="F95">
        <v>1000000</v>
      </c>
      <c r="G95" t="s">
        <v>145</v>
      </c>
      <c r="H95">
        <v>23654</v>
      </c>
      <c r="I95" t="s">
        <v>146</v>
      </c>
      <c r="J95">
        <v>1E-3</v>
      </c>
      <c r="K95" t="s">
        <v>3</v>
      </c>
      <c r="L95">
        <v>0.99983999999999995</v>
      </c>
      <c r="M95" t="s">
        <v>2</v>
      </c>
      <c r="N95">
        <v>2.5809999999999999E-4</v>
      </c>
      <c r="O95" t="s">
        <v>6</v>
      </c>
      <c r="P95">
        <v>11</v>
      </c>
      <c r="Q95" t="s">
        <v>0</v>
      </c>
      <c r="R95">
        <v>160</v>
      </c>
      <c r="S95" t="s">
        <v>141</v>
      </c>
      <c r="T95">
        <v>2</v>
      </c>
      <c r="U95" t="s">
        <v>142</v>
      </c>
      <c r="V95">
        <v>21</v>
      </c>
      <c r="W95" t="s">
        <v>140</v>
      </c>
      <c r="X95">
        <v>24372</v>
      </c>
      <c r="Y95" t="s">
        <v>1</v>
      </c>
      <c r="Z95" t="s">
        <v>3591</v>
      </c>
      <c r="AA95" t="s">
        <v>151</v>
      </c>
      <c r="AB95" s="12" t="s">
        <v>3592</v>
      </c>
      <c r="AC95" t="s">
        <v>424</v>
      </c>
      <c r="AD95" s="5">
        <v>0.01</v>
      </c>
      <c r="AE95" t="s">
        <v>5</v>
      </c>
      <c r="AF95">
        <v>0.99996510000000005</v>
      </c>
      <c r="AG95" t="s">
        <v>4</v>
      </c>
      <c r="AH95">
        <v>1.1957E-4</v>
      </c>
    </row>
    <row r="96" spans="1:34" x14ac:dyDescent="0.25">
      <c r="A96" t="str">
        <f t="shared" si="1"/>
        <v>feynman_I_47_23_860</v>
      </c>
      <c r="B96" t="s">
        <v>43</v>
      </c>
      <c r="C96" t="s">
        <v>143</v>
      </c>
      <c r="D96">
        <v>3600</v>
      </c>
      <c r="E96" t="s">
        <v>144</v>
      </c>
      <c r="F96">
        <v>1000000</v>
      </c>
      <c r="G96" t="s">
        <v>145</v>
      </c>
      <c r="H96">
        <v>860</v>
      </c>
      <c r="I96" t="s">
        <v>146</v>
      </c>
      <c r="J96">
        <v>1E-3</v>
      </c>
      <c r="K96" t="s">
        <v>3</v>
      </c>
      <c r="L96">
        <v>0.99919899999999995</v>
      </c>
      <c r="M96" t="s">
        <v>2</v>
      </c>
      <c r="N96">
        <v>1.9079700000000002E-2</v>
      </c>
      <c r="O96" t="s">
        <v>6</v>
      </c>
      <c r="P96">
        <v>8</v>
      </c>
      <c r="Q96" t="s">
        <v>0</v>
      </c>
      <c r="R96">
        <v>17.600000000000001</v>
      </c>
      <c r="S96" t="s">
        <v>141</v>
      </c>
      <c r="T96">
        <v>1</v>
      </c>
      <c r="U96" t="s">
        <v>142</v>
      </c>
      <c r="V96">
        <v>5</v>
      </c>
      <c r="W96" t="s">
        <v>140</v>
      </c>
      <c r="X96">
        <v>3363</v>
      </c>
      <c r="Y96" t="s">
        <v>1</v>
      </c>
      <c r="Z96" t="s">
        <v>2356</v>
      </c>
      <c r="AA96" t="s">
        <v>151</v>
      </c>
      <c r="AB96" s="12" t="s">
        <v>411</v>
      </c>
      <c r="AC96" t="s">
        <v>424</v>
      </c>
      <c r="AD96" s="5">
        <v>0.01</v>
      </c>
      <c r="AE96" t="s">
        <v>5</v>
      </c>
      <c r="AF96">
        <v>1</v>
      </c>
      <c r="AG96" t="s">
        <v>4</v>
      </c>
      <c r="AH96">
        <v>0</v>
      </c>
    </row>
    <row r="97" spans="1:34" x14ac:dyDescent="0.25">
      <c r="A97" t="str">
        <f t="shared" si="1"/>
        <v>feynman_I_39_11_860</v>
      </c>
      <c r="B97" t="s">
        <v>42</v>
      </c>
      <c r="C97" t="s">
        <v>143</v>
      </c>
      <c r="D97">
        <v>3600</v>
      </c>
      <c r="E97" t="s">
        <v>144</v>
      </c>
      <c r="F97">
        <v>1000000</v>
      </c>
      <c r="G97" t="s">
        <v>145</v>
      </c>
      <c r="H97">
        <v>860</v>
      </c>
      <c r="I97" t="s">
        <v>146</v>
      </c>
      <c r="J97">
        <v>1E-3</v>
      </c>
      <c r="K97" t="s">
        <v>3</v>
      </c>
      <c r="L97">
        <v>0.99971339999999997</v>
      </c>
      <c r="M97" t="s">
        <v>2</v>
      </c>
      <c r="N97">
        <v>5.1740399999999999E-2</v>
      </c>
      <c r="O97" t="s">
        <v>6</v>
      </c>
      <c r="P97">
        <v>11</v>
      </c>
      <c r="Q97" t="s">
        <v>0</v>
      </c>
      <c r="R97">
        <v>19.5</v>
      </c>
      <c r="S97" t="s">
        <v>141</v>
      </c>
      <c r="T97">
        <v>1</v>
      </c>
      <c r="U97" t="s">
        <v>142</v>
      </c>
      <c r="V97">
        <v>4</v>
      </c>
      <c r="W97" t="s">
        <v>140</v>
      </c>
      <c r="X97">
        <v>3465</v>
      </c>
      <c r="Y97" t="s">
        <v>1</v>
      </c>
      <c r="Z97" t="s">
        <v>403</v>
      </c>
      <c r="AA97" t="s">
        <v>151</v>
      </c>
      <c r="AB97" s="12" t="s">
        <v>3435</v>
      </c>
      <c r="AC97" t="s">
        <v>424</v>
      </c>
      <c r="AD97" s="5">
        <v>0.01</v>
      </c>
      <c r="AE97" t="s">
        <v>5</v>
      </c>
      <c r="AF97">
        <v>1</v>
      </c>
      <c r="AG97" t="s">
        <v>4</v>
      </c>
      <c r="AH97">
        <v>0</v>
      </c>
    </row>
    <row r="98" spans="1:34" x14ac:dyDescent="0.25">
      <c r="A98" t="str">
        <f t="shared" si="1"/>
        <v>feynman_test_15_23654</v>
      </c>
      <c r="B98" t="s">
        <v>86</v>
      </c>
      <c r="C98" t="s">
        <v>143</v>
      </c>
      <c r="D98">
        <v>3600</v>
      </c>
      <c r="E98" t="s">
        <v>144</v>
      </c>
      <c r="F98">
        <v>1000000</v>
      </c>
      <c r="G98" t="s">
        <v>145</v>
      </c>
      <c r="H98">
        <v>23654</v>
      </c>
      <c r="I98" t="s">
        <v>146</v>
      </c>
      <c r="J98">
        <v>1E-3</v>
      </c>
      <c r="K98" t="s">
        <v>3</v>
      </c>
      <c r="L98">
        <v>0.9949209</v>
      </c>
      <c r="M98" t="s">
        <v>2</v>
      </c>
      <c r="N98">
        <v>8.9916200000000002E-2</v>
      </c>
      <c r="O98" t="s">
        <v>6</v>
      </c>
      <c r="P98">
        <v>11</v>
      </c>
      <c r="Q98" t="s">
        <v>0</v>
      </c>
      <c r="R98">
        <v>55.7</v>
      </c>
      <c r="S98" t="s">
        <v>141</v>
      </c>
      <c r="T98">
        <v>2</v>
      </c>
      <c r="U98" t="s">
        <v>142</v>
      </c>
      <c r="V98">
        <v>22</v>
      </c>
      <c r="W98" t="s">
        <v>140</v>
      </c>
      <c r="X98">
        <v>10384</v>
      </c>
      <c r="Y98" t="s">
        <v>1</v>
      </c>
      <c r="Z98" t="s">
        <v>3593</v>
      </c>
      <c r="AA98" t="s">
        <v>151</v>
      </c>
      <c r="AB98" s="12" t="s">
        <v>3594</v>
      </c>
      <c r="AC98" t="s">
        <v>424</v>
      </c>
      <c r="AD98" s="5">
        <v>0.01</v>
      </c>
      <c r="AE98" t="s">
        <v>5</v>
      </c>
      <c r="AF98">
        <v>0.99594563999999997</v>
      </c>
      <c r="AG98" t="s">
        <v>4</v>
      </c>
      <c r="AH98">
        <v>8.0587259999999994E-2</v>
      </c>
    </row>
    <row r="99" spans="1:34" x14ac:dyDescent="0.25">
      <c r="A99" t="str">
        <f t="shared" si="1"/>
        <v>feynman_III_8_54_23654</v>
      </c>
      <c r="B99" t="s">
        <v>63</v>
      </c>
      <c r="C99" t="s">
        <v>143</v>
      </c>
      <c r="D99">
        <v>3600</v>
      </c>
      <c r="E99" t="s">
        <v>144</v>
      </c>
      <c r="F99">
        <v>1000000</v>
      </c>
      <c r="G99" t="s">
        <v>145</v>
      </c>
      <c r="H99">
        <v>23654</v>
      </c>
      <c r="I99" t="s">
        <v>146</v>
      </c>
      <c r="J99">
        <v>1E-3</v>
      </c>
      <c r="K99" t="s">
        <v>3</v>
      </c>
      <c r="L99">
        <v>0.99847900000000001</v>
      </c>
      <c r="M99" t="s">
        <v>2</v>
      </c>
      <c r="N99">
        <v>1.37634E-2</v>
      </c>
      <c r="O99" t="s">
        <v>6</v>
      </c>
      <c r="P99">
        <v>14</v>
      </c>
      <c r="Q99" t="s">
        <v>0</v>
      </c>
      <c r="R99">
        <v>1970.9</v>
      </c>
      <c r="S99" t="s">
        <v>141</v>
      </c>
      <c r="T99">
        <v>5</v>
      </c>
      <c r="U99" t="s">
        <v>142</v>
      </c>
      <c r="V99">
        <v>82</v>
      </c>
      <c r="W99" t="s">
        <v>140</v>
      </c>
      <c r="X99">
        <v>251520</v>
      </c>
      <c r="Y99" t="s">
        <v>1</v>
      </c>
      <c r="Z99" t="s">
        <v>3595</v>
      </c>
      <c r="AA99" t="s">
        <v>151</v>
      </c>
      <c r="AB99" s="12" t="s">
        <v>3596</v>
      </c>
      <c r="AC99" t="s">
        <v>424</v>
      </c>
      <c r="AD99" s="5">
        <v>0.01</v>
      </c>
      <c r="AE99" t="s">
        <v>5</v>
      </c>
      <c r="AF99">
        <v>0.99879390999999995</v>
      </c>
      <c r="AG99" t="s">
        <v>4</v>
      </c>
      <c r="AH99">
        <v>1.2333709999999999E-2</v>
      </c>
    </row>
    <row r="100" spans="1:34" x14ac:dyDescent="0.25">
      <c r="A100" t="str">
        <f t="shared" si="1"/>
        <v>feynman_I_11_19_860</v>
      </c>
      <c r="B100" t="s">
        <v>127</v>
      </c>
      <c r="C100" t="s">
        <v>143</v>
      </c>
      <c r="D100">
        <v>3600</v>
      </c>
      <c r="E100" t="s">
        <v>144</v>
      </c>
      <c r="F100">
        <v>1000000</v>
      </c>
      <c r="G100" t="s">
        <v>145</v>
      </c>
      <c r="H100">
        <v>860</v>
      </c>
      <c r="I100" t="s">
        <v>146</v>
      </c>
      <c r="J100">
        <v>1E-3</v>
      </c>
      <c r="K100" t="s">
        <v>3</v>
      </c>
      <c r="L100">
        <v>0.99894910000000003</v>
      </c>
      <c r="M100" t="s">
        <v>2</v>
      </c>
      <c r="N100">
        <v>0.28451490000000002</v>
      </c>
      <c r="O100" t="s">
        <v>6</v>
      </c>
      <c r="P100">
        <v>10</v>
      </c>
      <c r="Q100" t="s">
        <v>0</v>
      </c>
      <c r="R100">
        <v>36.299999999999997</v>
      </c>
      <c r="S100" t="s">
        <v>141</v>
      </c>
      <c r="T100">
        <v>1</v>
      </c>
      <c r="U100" t="s">
        <v>142</v>
      </c>
      <c r="V100">
        <v>6</v>
      </c>
      <c r="W100" t="s">
        <v>140</v>
      </c>
      <c r="X100">
        <v>5875</v>
      </c>
      <c r="Y100" t="s">
        <v>1</v>
      </c>
      <c r="Z100" t="s">
        <v>2371</v>
      </c>
      <c r="AA100" t="s">
        <v>151</v>
      </c>
      <c r="AB100" s="12" t="s">
        <v>2293</v>
      </c>
      <c r="AC100" t="s">
        <v>424</v>
      </c>
      <c r="AD100" s="5">
        <v>0.01</v>
      </c>
      <c r="AE100" t="s">
        <v>5</v>
      </c>
      <c r="AF100">
        <v>1</v>
      </c>
      <c r="AG100" t="s">
        <v>4</v>
      </c>
      <c r="AH100">
        <v>0</v>
      </c>
    </row>
    <row r="101" spans="1:34" x14ac:dyDescent="0.25">
      <c r="A101" t="str">
        <f t="shared" si="1"/>
        <v>strogatz_lv2_860</v>
      </c>
      <c r="B101" t="s">
        <v>16</v>
      </c>
      <c r="C101" t="s">
        <v>143</v>
      </c>
      <c r="D101">
        <v>3600</v>
      </c>
      <c r="E101" t="s">
        <v>144</v>
      </c>
      <c r="F101">
        <v>1000000</v>
      </c>
      <c r="G101" t="s">
        <v>145</v>
      </c>
      <c r="H101">
        <v>860</v>
      </c>
      <c r="I101" t="s">
        <v>146</v>
      </c>
      <c r="J101">
        <v>1E-3</v>
      </c>
      <c r="K101" t="s">
        <v>3</v>
      </c>
      <c r="L101">
        <v>0.98189420000000005</v>
      </c>
      <c r="M101" t="s">
        <v>2</v>
      </c>
      <c r="N101">
        <v>0.11492719999999999</v>
      </c>
      <c r="O101" t="s">
        <v>6</v>
      </c>
      <c r="P101">
        <v>19</v>
      </c>
      <c r="Q101" t="s">
        <v>0</v>
      </c>
      <c r="R101">
        <v>10.5</v>
      </c>
      <c r="S101" t="s">
        <v>141</v>
      </c>
      <c r="T101">
        <v>1</v>
      </c>
      <c r="U101" t="s">
        <v>142</v>
      </c>
      <c r="V101">
        <v>7</v>
      </c>
      <c r="W101" t="s">
        <v>140</v>
      </c>
      <c r="X101">
        <v>5380</v>
      </c>
      <c r="Y101" t="s">
        <v>1</v>
      </c>
      <c r="Z101" t="s">
        <v>3597</v>
      </c>
      <c r="AA101" t="s">
        <v>151</v>
      </c>
      <c r="AB101" s="12" t="s">
        <v>3598</v>
      </c>
      <c r="AC101" t="s">
        <v>424</v>
      </c>
      <c r="AD101" s="5">
        <v>0.01</v>
      </c>
      <c r="AE101" t="s">
        <v>5</v>
      </c>
      <c r="AF101">
        <v>0.98700663</v>
      </c>
      <c r="AG101" t="s">
        <v>4</v>
      </c>
      <c r="AH101">
        <v>0.18219353999999999</v>
      </c>
    </row>
    <row r="102" spans="1:34" x14ac:dyDescent="0.25">
      <c r="A102" t="str">
        <f t="shared" si="1"/>
        <v>feynman_test_19_23654</v>
      </c>
      <c r="B102" t="s">
        <v>128</v>
      </c>
      <c r="C102" t="s">
        <v>143</v>
      </c>
      <c r="D102">
        <v>3600</v>
      </c>
      <c r="E102" t="s">
        <v>144</v>
      </c>
      <c r="F102">
        <v>1000000</v>
      </c>
      <c r="G102" t="s">
        <v>145</v>
      </c>
      <c r="H102">
        <v>23654</v>
      </c>
      <c r="I102" t="s">
        <v>146</v>
      </c>
      <c r="J102">
        <v>1E-3</v>
      </c>
      <c r="K102" t="s">
        <v>3</v>
      </c>
      <c r="L102">
        <v>0.99982190000000004</v>
      </c>
      <c r="M102" t="s">
        <v>2</v>
      </c>
      <c r="N102">
        <v>0.15933269999999999</v>
      </c>
      <c r="O102" t="s">
        <v>6</v>
      </c>
      <c r="P102">
        <v>34</v>
      </c>
      <c r="Q102" t="s">
        <v>0</v>
      </c>
      <c r="R102">
        <v>239.5</v>
      </c>
      <c r="S102" t="s">
        <v>141</v>
      </c>
      <c r="T102">
        <v>1</v>
      </c>
      <c r="U102" t="s">
        <v>142</v>
      </c>
      <c r="V102">
        <v>11</v>
      </c>
      <c r="W102" t="s">
        <v>140</v>
      </c>
      <c r="X102">
        <v>29085</v>
      </c>
      <c r="Y102" t="s">
        <v>1</v>
      </c>
      <c r="Z102" t="s">
        <v>3599</v>
      </c>
      <c r="AA102" t="s">
        <v>151</v>
      </c>
      <c r="AB102" s="12" t="s">
        <v>3600</v>
      </c>
      <c r="AC102" t="s">
        <v>424</v>
      </c>
      <c r="AD102" s="5">
        <v>0.01</v>
      </c>
      <c r="AE102" t="s">
        <v>5</v>
      </c>
      <c r="AF102">
        <v>0.99995621999999995</v>
      </c>
      <c r="AG102" t="s">
        <v>4</v>
      </c>
      <c r="AH102">
        <v>7.9878500000000005E-2</v>
      </c>
    </row>
    <row r="103" spans="1:34" x14ac:dyDescent="0.25">
      <c r="A103" t="str">
        <f t="shared" si="1"/>
        <v>feynman_I_12_2_23654</v>
      </c>
      <c r="B103" t="s">
        <v>99</v>
      </c>
      <c r="C103" t="s">
        <v>143</v>
      </c>
      <c r="D103">
        <v>3600</v>
      </c>
      <c r="E103" t="s">
        <v>144</v>
      </c>
      <c r="F103">
        <v>1000000</v>
      </c>
      <c r="G103" t="s">
        <v>145</v>
      </c>
      <c r="H103">
        <v>23654</v>
      </c>
      <c r="I103" t="s">
        <v>146</v>
      </c>
      <c r="J103">
        <v>1E-3</v>
      </c>
      <c r="K103" t="s">
        <v>3</v>
      </c>
      <c r="L103">
        <v>0.99981830000000005</v>
      </c>
      <c r="M103" t="s">
        <v>2</v>
      </c>
      <c r="N103">
        <v>1.2026999999999999E-3</v>
      </c>
      <c r="O103" t="s">
        <v>6</v>
      </c>
      <c r="P103">
        <v>10</v>
      </c>
      <c r="Q103" t="s">
        <v>0</v>
      </c>
      <c r="R103">
        <v>31.7</v>
      </c>
      <c r="S103" t="s">
        <v>141</v>
      </c>
      <c r="T103">
        <v>1</v>
      </c>
      <c r="U103" t="s">
        <v>142</v>
      </c>
      <c r="V103">
        <v>5</v>
      </c>
      <c r="W103" t="s">
        <v>140</v>
      </c>
      <c r="X103">
        <v>5267</v>
      </c>
      <c r="Y103" t="s">
        <v>1</v>
      </c>
      <c r="Z103" t="s">
        <v>3601</v>
      </c>
      <c r="AA103" t="s">
        <v>151</v>
      </c>
      <c r="AB103" s="12" t="s">
        <v>3602</v>
      </c>
      <c r="AC103" t="s">
        <v>424</v>
      </c>
      <c r="AD103" s="5">
        <v>0.01</v>
      </c>
      <c r="AE103" t="s">
        <v>5</v>
      </c>
      <c r="AF103">
        <v>0.99995992</v>
      </c>
      <c r="AG103" t="s">
        <v>4</v>
      </c>
      <c r="AH103">
        <v>5.6452E-4</v>
      </c>
    </row>
    <row r="104" spans="1:34" x14ac:dyDescent="0.25">
      <c r="A104" t="str">
        <f t="shared" si="1"/>
        <v>feynman_II_13_17_860</v>
      </c>
      <c r="B104" t="s">
        <v>102</v>
      </c>
      <c r="C104" t="s">
        <v>143</v>
      </c>
      <c r="D104">
        <v>3600</v>
      </c>
      <c r="E104" t="s">
        <v>144</v>
      </c>
      <c r="F104">
        <v>1000000</v>
      </c>
      <c r="G104" t="s">
        <v>145</v>
      </c>
      <c r="H104">
        <v>860</v>
      </c>
      <c r="I104" t="s">
        <v>146</v>
      </c>
      <c r="J104">
        <v>1E-3</v>
      </c>
      <c r="K104" t="s">
        <v>3</v>
      </c>
      <c r="L104">
        <v>0.99710030000000005</v>
      </c>
      <c r="M104" t="s">
        <v>2</v>
      </c>
      <c r="N104">
        <v>1.3450999999999999E-3</v>
      </c>
      <c r="O104" t="s">
        <v>6</v>
      </c>
      <c r="P104">
        <v>16</v>
      </c>
      <c r="Q104" t="s">
        <v>0</v>
      </c>
      <c r="R104">
        <v>186.1</v>
      </c>
      <c r="S104" t="s">
        <v>141</v>
      </c>
      <c r="T104">
        <v>4</v>
      </c>
      <c r="U104" t="s">
        <v>142</v>
      </c>
      <c r="V104">
        <v>25</v>
      </c>
      <c r="W104" t="s">
        <v>140</v>
      </c>
      <c r="X104">
        <v>31585</v>
      </c>
      <c r="Y104" t="s">
        <v>1</v>
      </c>
      <c r="Z104" t="s">
        <v>3573</v>
      </c>
      <c r="AA104" t="s">
        <v>151</v>
      </c>
      <c r="AB104" s="12" t="s">
        <v>3574</v>
      </c>
      <c r="AC104" t="s">
        <v>424</v>
      </c>
      <c r="AD104" s="5">
        <v>0.01</v>
      </c>
      <c r="AE104" t="s">
        <v>5</v>
      </c>
      <c r="AF104">
        <v>0.99728209000000001</v>
      </c>
      <c r="AG104" t="s">
        <v>4</v>
      </c>
      <c r="AH104">
        <v>1.3155199999999999E-3</v>
      </c>
    </row>
    <row r="105" spans="1:34" x14ac:dyDescent="0.25">
      <c r="A105" t="str">
        <f t="shared" si="1"/>
        <v>strogatz_shearflow1_23654</v>
      </c>
      <c r="B105" t="s">
        <v>12</v>
      </c>
      <c r="C105" t="s">
        <v>143</v>
      </c>
      <c r="D105">
        <v>3600</v>
      </c>
      <c r="E105" t="s">
        <v>144</v>
      </c>
      <c r="F105">
        <v>1000000</v>
      </c>
      <c r="G105" t="s">
        <v>145</v>
      </c>
      <c r="H105">
        <v>23654</v>
      </c>
      <c r="I105" t="s">
        <v>146</v>
      </c>
      <c r="J105">
        <v>1E-3</v>
      </c>
      <c r="K105" t="s">
        <v>3</v>
      </c>
      <c r="L105">
        <v>2.53373E-2</v>
      </c>
      <c r="M105" t="s">
        <v>2</v>
      </c>
      <c r="N105">
        <v>0.5416147</v>
      </c>
      <c r="O105" t="s">
        <v>6</v>
      </c>
      <c r="P105">
        <v>16</v>
      </c>
      <c r="Q105" t="s">
        <v>0</v>
      </c>
      <c r="R105">
        <v>240.9</v>
      </c>
      <c r="S105" t="s">
        <v>141</v>
      </c>
      <c r="T105">
        <v>4</v>
      </c>
      <c r="U105" t="s">
        <v>142</v>
      </c>
      <c r="V105">
        <v>86</v>
      </c>
      <c r="W105" t="s">
        <v>140</v>
      </c>
      <c r="X105">
        <v>102291</v>
      </c>
      <c r="Y105" t="s">
        <v>1</v>
      </c>
      <c r="Z105" t="s">
        <v>3603</v>
      </c>
      <c r="AA105" t="s">
        <v>151</v>
      </c>
      <c r="AB105" s="12" t="s">
        <v>3604</v>
      </c>
      <c r="AC105" t="s">
        <v>424</v>
      </c>
      <c r="AD105" s="5">
        <v>0.01</v>
      </c>
      <c r="AE105" t="s">
        <v>5</v>
      </c>
      <c r="AF105">
        <v>-5.4655990000000002E-2</v>
      </c>
      <c r="AG105" t="s">
        <v>4</v>
      </c>
      <c r="AH105">
        <v>0.74345653</v>
      </c>
    </row>
    <row r="106" spans="1:34" x14ac:dyDescent="0.25">
      <c r="A106" t="str">
        <f t="shared" si="1"/>
        <v>feynman_I_37_4_860</v>
      </c>
      <c r="B106" t="s">
        <v>50</v>
      </c>
      <c r="C106" t="s">
        <v>143</v>
      </c>
      <c r="D106">
        <v>3600</v>
      </c>
      <c r="E106" t="s">
        <v>144</v>
      </c>
      <c r="F106">
        <v>1000000</v>
      </c>
      <c r="G106" t="s">
        <v>145</v>
      </c>
      <c r="H106">
        <v>860</v>
      </c>
      <c r="I106" t="s">
        <v>146</v>
      </c>
      <c r="J106">
        <v>1E-3</v>
      </c>
      <c r="K106" t="s">
        <v>3</v>
      </c>
      <c r="L106">
        <v>0.99960079999999996</v>
      </c>
      <c r="M106" t="s">
        <v>2</v>
      </c>
      <c r="N106">
        <v>5.7385100000000001E-2</v>
      </c>
      <c r="O106" t="s">
        <v>6</v>
      </c>
      <c r="P106">
        <v>13</v>
      </c>
      <c r="Q106" t="s">
        <v>0</v>
      </c>
      <c r="R106">
        <v>53</v>
      </c>
      <c r="S106" t="s">
        <v>141</v>
      </c>
      <c r="T106">
        <v>1</v>
      </c>
      <c r="U106" t="s">
        <v>142</v>
      </c>
      <c r="V106">
        <v>9</v>
      </c>
      <c r="W106" t="s">
        <v>140</v>
      </c>
      <c r="X106">
        <v>8034</v>
      </c>
      <c r="Y106" t="s">
        <v>1</v>
      </c>
      <c r="Z106" t="s">
        <v>3605</v>
      </c>
      <c r="AA106" t="s">
        <v>151</v>
      </c>
      <c r="AB106" s="12" t="s">
        <v>3606</v>
      </c>
      <c r="AC106" t="s">
        <v>424</v>
      </c>
      <c r="AD106" s="5">
        <v>0.01</v>
      </c>
      <c r="AE106" t="s">
        <v>5</v>
      </c>
      <c r="AF106">
        <v>0.99984205000000004</v>
      </c>
      <c r="AG106" t="s">
        <v>4</v>
      </c>
      <c r="AH106">
        <v>3.603696E-2</v>
      </c>
    </row>
    <row r="107" spans="1:34" x14ac:dyDescent="0.25">
      <c r="A107" t="str">
        <f t="shared" si="1"/>
        <v>feynman_II_6_15a_860</v>
      </c>
      <c r="B107" t="s">
        <v>131</v>
      </c>
      <c r="C107" t="s">
        <v>143</v>
      </c>
      <c r="D107">
        <v>3600</v>
      </c>
      <c r="E107" t="s">
        <v>144</v>
      </c>
      <c r="F107">
        <v>1000000</v>
      </c>
      <c r="G107" t="s">
        <v>145</v>
      </c>
      <c r="H107">
        <v>860</v>
      </c>
      <c r="I107" t="s">
        <v>146</v>
      </c>
      <c r="J107">
        <v>1E-3</v>
      </c>
      <c r="K107" t="s">
        <v>3</v>
      </c>
      <c r="L107">
        <v>0.99880060000000004</v>
      </c>
      <c r="M107" t="s">
        <v>2</v>
      </c>
      <c r="N107">
        <v>1.29677E-2</v>
      </c>
      <c r="O107" t="s">
        <v>6</v>
      </c>
      <c r="P107">
        <v>18</v>
      </c>
      <c r="Q107" t="s">
        <v>0</v>
      </c>
      <c r="R107">
        <v>60.1</v>
      </c>
      <c r="S107" t="s">
        <v>141</v>
      </c>
      <c r="T107">
        <v>1</v>
      </c>
      <c r="U107" t="s">
        <v>142</v>
      </c>
      <c r="V107">
        <v>7</v>
      </c>
      <c r="W107" t="s">
        <v>140</v>
      </c>
      <c r="X107">
        <v>9222</v>
      </c>
      <c r="Y107" t="s">
        <v>1</v>
      </c>
      <c r="Z107" t="s">
        <v>3607</v>
      </c>
      <c r="AA107" t="s">
        <v>151</v>
      </c>
      <c r="AB107" s="12" t="s">
        <v>3608</v>
      </c>
      <c r="AC107" t="s">
        <v>424</v>
      </c>
      <c r="AD107" s="5">
        <v>0.01</v>
      </c>
      <c r="AE107" t="s">
        <v>5</v>
      </c>
      <c r="AF107">
        <v>0.99888867999999997</v>
      </c>
      <c r="AG107" t="s">
        <v>4</v>
      </c>
      <c r="AH107">
        <v>1.251714E-2</v>
      </c>
    </row>
    <row r="108" spans="1:34" x14ac:dyDescent="0.25">
      <c r="A108" t="str">
        <f t="shared" si="1"/>
        <v>feynman_I_50_26_23654</v>
      </c>
      <c r="B108" t="s">
        <v>94</v>
      </c>
      <c r="C108" t="s">
        <v>143</v>
      </c>
      <c r="D108">
        <v>3600</v>
      </c>
      <c r="E108" t="s">
        <v>144</v>
      </c>
      <c r="F108">
        <v>1000000</v>
      </c>
      <c r="G108" t="s">
        <v>145</v>
      </c>
      <c r="H108">
        <v>23654</v>
      </c>
      <c r="I108" t="s">
        <v>146</v>
      </c>
      <c r="J108">
        <v>1E-3</v>
      </c>
      <c r="K108" t="s">
        <v>3</v>
      </c>
      <c r="L108">
        <v>0.9692655</v>
      </c>
      <c r="M108" t="s">
        <v>2</v>
      </c>
      <c r="N108">
        <v>0.3448273</v>
      </c>
      <c r="O108" t="s">
        <v>6</v>
      </c>
      <c r="P108">
        <v>60</v>
      </c>
      <c r="Q108" t="s">
        <v>0</v>
      </c>
      <c r="R108">
        <v>3601.4</v>
      </c>
      <c r="S108" t="s">
        <v>141</v>
      </c>
      <c r="T108">
        <v>7</v>
      </c>
      <c r="U108" t="s">
        <v>142</v>
      </c>
      <c r="V108">
        <v>64</v>
      </c>
      <c r="W108" t="s">
        <v>140</v>
      </c>
      <c r="X108">
        <v>339247</v>
      </c>
      <c r="Y108" t="s">
        <v>1</v>
      </c>
      <c r="Z108" t="s">
        <v>3609</v>
      </c>
      <c r="AA108" t="s">
        <v>151</v>
      </c>
      <c r="AB108" s="12" t="s">
        <v>3610</v>
      </c>
      <c r="AC108" t="s">
        <v>424</v>
      </c>
      <c r="AD108" s="5">
        <v>0.01</v>
      </c>
      <c r="AE108" t="s">
        <v>5</v>
      </c>
      <c r="AF108">
        <v>0.96900964999999994</v>
      </c>
      <c r="AG108" t="s">
        <v>4</v>
      </c>
      <c r="AH108">
        <v>0.34444574</v>
      </c>
    </row>
    <row r="109" spans="1:34" x14ac:dyDescent="0.25">
      <c r="A109" t="str">
        <f t="shared" si="1"/>
        <v>feynman_II_35_18_23654</v>
      </c>
      <c r="B109" t="s">
        <v>109</v>
      </c>
      <c r="C109" t="s">
        <v>143</v>
      </c>
      <c r="D109">
        <v>3600</v>
      </c>
      <c r="E109" t="s">
        <v>144</v>
      </c>
      <c r="F109">
        <v>1000000</v>
      </c>
      <c r="G109" t="s">
        <v>145</v>
      </c>
      <c r="H109">
        <v>23654</v>
      </c>
      <c r="I109" t="s">
        <v>146</v>
      </c>
      <c r="J109">
        <v>1E-3</v>
      </c>
      <c r="K109" t="s">
        <v>3</v>
      </c>
      <c r="L109">
        <v>0.99729579999999995</v>
      </c>
      <c r="M109" t="s">
        <v>2</v>
      </c>
      <c r="N109">
        <v>1.6470200000000001E-2</v>
      </c>
      <c r="O109" t="s">
        <v>6</v>
      </c>
      <c r="P109">
        <v>20</v>
      </c>
      <c r="Q109" t="s">
        <v>0</v>
      </c>
      <c r="R109">
        <v>416</v>
      </c>
      <c r="S109" t="s">
        <v>141</v>
      </c>
      <c r="T109">
        <v>6</v>
      </c>
      <c r="U109" t="s">
        <v>142</v>
      </c>
      <c r="V109">
        <v>39</v>
      </c>
      <c r="W109" t="s">
        <v>140</v>
      </c>
      <c r="X109">
        <v>60929</v>
      </c>
      <c r="Y109" t="s">
        <v>1</v>
      </c>
      <c r="Z109" t="s">
        <v>3611</v>
      </c>
      <c r="AA109" t="s">
        <v>151</v>
      </c>
      <c r="AB109" s="12" t="s">
        <v>3612</v>
      </c>
      <c r="AC109" t="s">
        <v>424</v>
      </c>
      <c r="AD109" s="5">
        <v>0.01</v>
      </c>
      <c r="AE109" t="s">
        <v>5</v>
      </c>
      <c r="AF109">
        <v>0.99778179</v>
      </c>
      <c r="AG109" t="s">
        <v>4</v>
      </c>
      <c r="AH109">
        <v>1.496106E-2</v>
      </c>
    </row>
    <row r="110" spans="1:34" x14ac:dyDescent="0.25">
      <c r="A110" t="str">
        <f t="shared" si="1"/>
        <v>feynman_test_5_23654</v>
      </c>
      <c r="B110" t="s">
        <v>83</v>
      </c>
      <c r="C110" t="s">
        <v>143</v>
      </c>
      <c r="D110">
        <v>3600</v>
      </c>
      <c r="E110" t="s">
        <v>144</v>
      </c>
      <c r="F110">
        <v>1000000</v>
      </c>
      <c r="G110" t="s">
        <v>145</v>
      </c>
      <c r="H110">
        <v>23654</v>
      </c>
      <c r="I110" t="s">
        <v>146</v>
      </c>
      <c r="J110">
        <v>1E-3</v>
      </c>
      <c r="K110" t="s">
        <v>3</v>
      </c>
      <c r="L110">
        <v>0.99868559999999995</v>
      </c>
      <c r="M110" t="s">
        <v>2</v>
      </c>
      <c r="N110">
        <v>0.11573319999999999</v>
      </c>
      <c r="O110" t="s">
        <v>6</v>
      </c>
      <c r="P110">
        <v>25</v>
      </c>
      <c r="Q110" t="s">
        <v>0</v>
      </c>
      <c r="R110">
        <v>80.5</v>
      </c>
      <c r="S110" t="s">
        <v>141</v>
      </c>
      <c r="T110">
        <v>1</v>
      </c>
      <c r="U110" t="s">
        <v>142</v>
      </c>
      <c r="V110">
        <v>8</v>
      </c>
      <c r="W110" t="s">
        <v>140</v>
      </c>
      <c r="X110">
        <v>11315</v>
      </c>
      <c r="Y110" t="s">
        <v>1</v>
      </c>
      <c r="Z110" t="s">
        <v>3613</v>
      </c>
      <c r="AA110" t="s">
        <v>151</v>
      </c>
      <c r="AB110" s="12" t="s">
        <v>3614</v>
      </c>
      <c r="AC110" t="s">
        <v>424</v>
      </c>
      <c r="AD110" s="5">
        <v>0.01</v>
      </c>
      <c r="AE110" t="s">
        <v>5</v>
      </c>
      <c r="AF110">
        <v>0.99923821000000002</v>
      </c>
      <c r="AG110" t="s">
        <v>4</v>
      </c>
      <c r="AH110">
        <v>8.7782289999999999E-2</v>
      </c>
    </row>
    <row r="111" spans="1:34" x14ac:dyDescent="0.25">
      <c r="A111" t="str">
        <f t="shared" si="1"/>
        <v>feynman_test_12_23654</v>
      </c>
      <c r="B111" t="s">
        <v>113</v>
      </c>
      <c r="C111" t="s">
        <v>143</v>
      </c>
      <c r="D111">
        <v>3600</v>
      </c>
      <c r="E111" t="s">
        <v>144</v>
      </c>
      <c r="F111">
        <v>1000000</v>
      </c>
      <c r="G111" t="s">
        <v>145</v>
      </c>
      <c r="H111">
        <v>23654</v>
      </c>
      <c r="I111" t="s">
        <v>146</v>
      </c>
      <c r="J111">
        <v>1E-3</v>
      </c>
      <c r="K111" t="s">
        <v>3</v>
      </c>
      <c r="L111">
        <v>0.99979189999999996</v>
      </c>
      <c r="M111" t="s">
        <v>2</v>
      </c>
      <c r="N111">
        <v>0.20976890000000001</v>
      </c>
      <c r="O111" t="s">
        <v>6</v>
      </c>
      <c r="P111">
        <v>7</v>
      </c>
      <c r="Q111" t="s">
        <v>0</v>
      </c>
      <c r="R111">
        <v>25.9</v>
      </c>
      <c r="S111" t="s">
        <v>141</v>
      </c>
      <c r="T111">
        <v>1</v>
      </c>
      <c r="U111" t="s">
        <v>142</v>
      </c>
      <c r="V111">
        <v>5</v>
      </c>
      <c r="W111" t="s">
        <v>140</v>
      </c>
      <c r="X111">
        <v>4569</v>
      </c>
      <c r="Y111" t="s">
        <v>1</v>
      </c>
      <c r="Z111" t="s">
        <v>164</v>
      </c>
      <c r="AA111" t="s">
        <v>151</v>
      </c>
      <c r="AB111" s="12" t="s">
        <v>417</v>
      </c>
      <c r="AC111" t="s">
        <v>424</v>
      </c>
      <c r="AD111" s="5">
        <v>0.01</v>
      </c>
      <c r="AE111" t="s">
        <v>5</v>
      </c>
      <c r="AF111">
        <v>0.99999835999999998</v>
      </c>
      <c r="AG111" t="s">
        <v>4</v>
      </c>
      <c r="AH111">
        <v>1.8537140000000001E-2</v>
      </c>
    </row>
    <row r="112" spans="1:34" x14ac:dyDescent="0.25">
      <c r="A112" t="str">
        <f t="shared" si="1"/>
        <v>feynman_I_6_2_23654</v>
      </c>
      <c r="B112" t="s">
        <v>33</v>
      </c>
      <c r="C112" t="s">
        <v>143</v>
      </c>
      <c r="D112">
        <v>3600</v>
      </c>
      <c r="E112" t="s">
        <v>144</v>
      </c>
      <c r="F112">
        <v>1000000</v>
      </c>
      <c r="G112" t="s">
        <v>145</v>
      </c>
      <c r="H112">
        <v>23654</v>
      </c>
      <c r="I112" t="s">
        <v>146</v>
      </c>
      <c r="J112">
        <v>1E-3</v>
      </c>
      <c r="K112" t="s">
        <v>3</v>
      </c>
      <c r="L112">
        <v>0.99113320000000005</v>
      </c>
      <c r="M112" t="s">
        <v>2</v>
      </c>
      <c r="N112">
        <v>4.0152E-3</v>
      </c>
      <c r="O112" t="s">
        <v>6</v>
      </c>
      <c r="P112">
        <v>20</v>
      </c>
      <c r="Q112" t="s">
        <v>0</v>
      </c>
      <c r="R112">
        <v>204.3</v>
      </c>
      <c r="S112" t="s">
        <v>141</v>
      </c>
      <c r="T112">
        <v>2</v>
      </c>
      <c r="U112" t="s">
        <v>142</v>
      </c>
      <c r="V112">
        <v>40</v>
      </c>
      <c r="W112" t="s">
        <v>140</v>
      </c>
      <c r="X112">
        <v>33385</v>
      </c>
      <c r="Y112" t="s">
        <v>1</v>
      </c>
      <c r="Z112" t="s">
        <v>3615</v>
      </c>
      <c r="AA112" t="s">
        <v>151</v>
      </c>
      <c r="AB112" s="12" t="s">
        <v>3616</v>
      </c>
      <c r="AC112" t="s">
        <v>424</v>
      </c>
      <c r="AD112" s="5">
        <v>0.01</v>
      </c>
      <c r="AE112" t="s">
        <v>5</v>
      </c>
      <c r="AF112">
        <v>0.99191209999999996</v>
      </c>
      <c r="AG112" t="s">
        <v>4</v>
      </c>
      <c r="AH112">
        <v>3.8273999999999999E-3</v>
      </c>
    </row>
    <row r="113" spans="1:34" x14ac:dyDescent="0.25">
      <c r="A113" t="str">
        <f t="shared" si="1"/>
        <v>feynman_test_14_23654</v>
      </c>
      <c r="B113" t="s">
        <v>120</v>
      </c>
      <c r="C113" t="s">
        <v>143</v>
      </c>
      <c r="D113">
        <v>3600</v>
      </c>
      <c r="E113" t="s">
        <v>144</v>
      </c>
      <c r="F113">
        <v>1000000</v>
      </c>
      <c r="G113" t="s">
        <v>145</v>
      </c>
      <c r="H113">
        <v>23654</v>
      </c>
      <c r="I113" t="s">
        <v>146</v>
      </c>
      <c r="J113">
        <v>1E-3</v>
      </c>
      <c r="K113" t="s">
        <v>3</v>
      </c>
      <c r="L113">
        <v>0.99927310000000003</v>
      </c>
      <c r="M113" t="s">
        <v>2</v>
      </c>
      <c r="N113">
        <v>0.35177799999999998</v>
      </c>
      <c r="O113" t="s">
        <v>6</v>
      </c>
      <c r="P113">
        <v>63</v>
      </c>
      <c r="Q113" t="s">
        <v>0</v>
      </c>
      <c r="R113">
        <v>3600.2</v>
      </c>
      <c r="S113" t="s">
        <v>141</v>
      </c>
      <c r="T113">
        <v>3</v>
      </c>
      <c r="U113" t="s">
        <v>142</v>
      </c>
      <c r="V113">
        <v>71</v>
      </c>
      <c r="W113" t="s">
        <v>140</v>
      </c>
      <c r="X113">
        <v>308400</v>
      </c>
      <c r="Y113" t="s">
        <v>1</v>
      </c>
      <c r="Z113" t="s">
        <v>3617</v>
      </c>
      <c r="AA113" t="s">
        <v>151</v>
      </c>
      <c r="AB113" s="12" t="s">
        <v>3618</v>
      </c>
      <c r="AC113" t="s">
        <v>424</v>
      </c>
      <c r="AD113" s="5">
        <v>0.01</v>
      </c>
      <c r="AE113" t="s">
        <v>5</v>
      </c>
      <c r="AF113">
        <v>0.99938265000000004</v>
      </c>
      <c r="AG113" t="s">
        <v>4</v>
      </c>
      <c r="AH113">
        <v>0.32806382000000001</v>
      </c>
    </row>
    <row r="114" spans="1:34" x14ac:dyDescent="0.25">
      <c r="A114" t="str">
        <f t="shared" si="1"/>
        <v>feynman_I_41_16_23654</v>
      </c>
      <c r="B114" t="s">
        <v>114</v>
      </c>
      <c r="C114" t="s">
        <v>143</v>
      </c>
      <c r="D114">
        <v>3600</v>
      </c>
      <c r="E114" t="s">
        <v>144</v>
      </c>
      <c r="F114">
        <v>1000000</v>
      </c>
      <c r="G114" t="s">
        <v>145</v>
      </c>
      <c r="H114">
        <v>23654</v>
      </c>
      <c r="I114" t="s">
        <v>146</v>
      </c>
      <c r="J114">
        <v>1E-3</v>
      </c>
      <c r="K114" t="s">
        <v>3</v>
      </c>
      <c r="L114">
        <v>0.98796320000000004</v>
      </c>
      <c r="M114" t="s">
        <v>2</v>
      </c>
      <c r="N114">
        <v>0.32527820000000002</v>
      </c>
      <c r="O114" t="s">
        <v>6</v>
      </c>
      <c r="P114">
        <v>10</v>
      </c>
      <c r="Q114" t="s">
        <v>0</v>
      </c>
      <c r="R114">
        <v>141.30000000000001</v>
      </c>
      <c r="S114" t="s">
        <v>141</v>
      </c>
      <c r="T114">
        <v>1</v>
      </c>
      <c r="U114" t="s">
        <v>142</v>
      </c>
      <c r="V114">
        <v>11</v>
      </c>
      <c r="W114" t="s">
        <v>140</v>
      </c>
      <c r="X114">
        <v>20882</v>
      </c>
      <c r="Y114" t="s">
        <v>1</v>
      </c>
      <c r="Z114" t="s">
        <v>3619</v>
      </c>
      <c r="AA114" t="s">
        <v>151</v>
      </c>
      <c r="AB114" s="12" t="s">
        <v>3620</v>
      </c>
      <c r="AC114" t="s">
        <v>424</v>
      </c>
      <c r="AD114" s="5">
        <v>0.01</v>
      </c>
      <c r="AE114" t="s">
        <v>5</v>
      </c>
      <c r="AF114">
        <v>0.98821088999999995</v>
      </c>
      <c r="AG114" t="s">
        <v>4</v>
      </c>
      <c r="AH114">
        <v>0.33173578999999997</v>
      </c>
    </row>
    <row r="115" spans="1:34" x14ac:dyDescent="0.25">
      <c r="A115" t="str">
        <f t="shared" si="1"/>
        <v>feynman_I_15_3x_23654</v>
      </c>
      <c r="B115" t="s">
        <v>82</v>
      </c>
      <c r="C115" t="s">
        <v>143</v>
      </c>
      <c r="D115">
        <v>3600</v>
      </c>
      <c r="E115" t="s">
        <v>144</v>
      </c>
      <c r="F115">
        <v>1000000</v>
      </c>
      <c r="G115" t="s">
        <v>145</v>
      </c>
      <c r="H115">
        <v>23654</v>
      </c>
      <c r="I115" t="s">
        <v>146</v>
      </c>
      <c r="J115">
        <v>1E-3</v>
      </c>
      <c r="K115" t="s">
        <v>3</v>
      </c>
      <c r="L115">
        <v>0.9973573</v>
      </c>
      <c r="M115" t="s">
        <v>2</v>
      </c>
      <c r="N115">
        <v>8.2431599999999994E-2</v>
      </c>
      <c r="O115" t="s">
        <v>6</v>
      </c>
      <c r="P115">
        <v>17</v>
      </c>
      <c r="Q115" t="s">
        <v>0</v>
      </c>
      <c r="R115">
        <v>39.799999999999997</v>
      </c>
      <c r="S115" t="s">
        <v>141</v>
      </c>
      <c r="T115">
        <v>1</v>
      </c>
      <c r="U115" t="s">
        <v>142</v>
      </c>
      <c r="V115">
        <v>6</v>
      </c>
      <c r="W115" t="s">
        <v>140</v>
      </c>
      <c r="X115">
        <v>6065</v>
      </c>
      <c r="Y115" t="s">
        <v>1</v>
      </c>
      <c r="Z115" t="s">
        <v>3621</v>
      </c>
      <c r="AA115" t="s">
        <v>151</v>
      </c>
      <c r="AB115" s="12" t="s">
        <v>3622</v>
      </c>
      <c r="AC115" t="s">
        <v>424</v>
      </c>
      <c r="AD115" s="5">
        <v>0.01</v>
      </c>
      <c r="AE115" t="s">
        <v>5</v>
      </c>
      <c r="AF115">
        <v>0.99854642000000005</v>
      </c>
      <c r="AG115" t="s">
        <v>4</v>
      </c>
      <c r="AH115">
        <v>6.1255709999999998E-2</v>
      </c>
    </row>
    <row r="116" spans="1:34" x14ac:dyDescent="0.25">
      <c r="A116" t="str">
        <f t="shared" si="1"/>
        <v>feynman_II_35_21_860</v>
      </c>
      <c r="B116" t="s">
        <v>110</v>
      </c>
      <c r="C116" t="s">
        <v>143</v>
      </c>
      <c r="D116">
        <v>3600</v>
      </c>
      <c r="E116" t="s">
        <v>144</v>
      </c>
      <c r="F116">
        <v>1000000</v>
      </c>
      <c r="G116" t="s">
        <v>145</v>
      </c>
      <c r="H116">
        <v>860</v>
      </c>
      <c r="I116" t="s">
        <v>146</v>
      </c>
      <c r="J116">
        <v>1E-3</v>
      </c>
      <c r="K116" t="s">
        <v>3</v>
      </c>
      <c r="L116">
        <v>0.99230249999999998</v>
      </c>
      <c r="M116" t="s">
        <v>2</v>
      </c>
      <c r="N116">
        <v>0.44229940000000001</v>
      </c>
      <c r="O116" t="s">
        <v>6</v>
      </c>
      <c r="P116">
        <v>40</v>
      </c>
      <c r="Q116" t="s">
        <v>0</v>
      </c>
      <c r="R116">
        <v>656.1</v>
      </c>
      <c r="S116" t="s">
        <v>141</v>
      </c>
      <c r="T116">
        <v>2</v>
      </c>
      <c r="U116" t="s">
        <v>142</v>
      </c>
      <c r="V116">
        <v>72</v>
      </c>
      <c r="W116" t="s">
        <v>140</v>
      </c>
      <c r="X116">
        <v>98515</v>
      </c>
      <c r="Y116" t="s">
        <v>1</v>
      </c>
      <c r="Z116" t="s">
        <v>3623</v>
      </c>
      <c r="AA116" t="s">
        <v>151</v>
      </c>
      <c r="AB116" s="12" t="s">
        <v>3624</v>
      </c>
      <c r="AC116" t="s">
        <v>424</v>
      </c>
      <c r="AD116" s="5">
        <v>0.01</v>
      </c>
      <c r="AE116" t="s">
        <v>5</v>
      </c>
      <c r="AF116">
        <v>0.99256805999999997</v>
      </c>
      <c r="AG116" t="s">
        <v>4</v>
      </c>
      <c r="AH116">
        <v>0.43366595000000002</v>
      </c>
    </row>
    <row r="117" spans="1:34" x14ac:dyDescent="0.25">
      <c r="A117" t="str">
        <f t="shared" si="1"/>
        <v>feynman_I_8_14_23654</v>
      </c>
      <c r="B117" t="s">
        <v>78</v>
      </c>
      <c r="C117" t="s">
        <v>143</v>
      </c>
      <c r="D117">
        <v>3600</v>
      </c>
      <c r="E117" t="s">
        <v>144</v>
      </c>
      <c r="F117">
        <v>1000000</v>
      </c>
      <c r="G117" t="s">
        <v>145</v>
      </c>
      <c r="H117">
        <v>23654</v>
      </c>
      <c r="I117" t="s">
        <v>146</v>
      </c>
      <c r="J117">
        <v>1E-3</v>
      </c>
      <c r="K117" t="s">
        <v>3</v>
      </c>
      <c r="L117">
        <v>0.95557329999999996</v>
      </c>
      <c r="M117" t="s">
        <v>2</v>
      </c>
      <c r="N117">
        <v>0.2099839</v>
      </c>
      <c r="O117" t="s">
        <v>6</v>
      </c>
      <c r="P117">
        <v>48</v>
      </c>
      <c r="Q117" t="s">
        <v>0</v>
      </c>
      <c r="R117">
        <v>3601.7</v>
      </c>
      <c r="S117" t="s">
        <v>141</v>
      </c>
      <c r="T117">
        <v>8</v>
      </c>
      <c r="U117" t="s">
        <v>142</v>
      </c>
      <c r="V117">
        <v>140</v>
      </c>
      <c r="W117" t="s">
        <v>140</v>
      </c>
      <c r="X117">
        <v>422172</v>
      </c>
      <c r="Y117" t="s">
        <v>1</v>
      </c>
      <c r="Z117" t="s">
        <v>3625</v>
      </c>
      <c r="AA117" t="s">
        <v>151</v>
      </c>
      <c r="AB117" s="12" t="s">
        <v>3626</v>
      </c>
      <c r="AC117" t="s">
        <v>424</v>
      </c>
      <c r="AD117" s="5">
        <v>0.01</v>
      </c>
      <c r="AE117" t="s">
        <v>5</v>
      </c>
      <c r="AF117">
        <v>0.95699023000000005</v>
      </c>
      <c r="AG117" t="s">
        <v>4</v>
      </c>
      <c r="AH117">
        <v>0.20549861</v>
      </c>
    </row>
    <row r="118" spans="1:34" x14ac:dyDescent="0.25">
      <c r="A118" t="str">
        <f t="shared" si="1"/>
        <v>feynman_II_11_27_860</v>
      </c>
      <c r="B118" t="s">
        <v>101</v>
      </c>
      <c r="C118" t="s">
        <v>143</v>
      </c>
      <c r="D118">
        <v>3600</v>
      </c>
      <c r="E118" t="s">
        <v>144</v>
      </c>
      <c r="F118">
        <v>1000000</v>
      </c>
      <c r="G118" t="s">
        <v>145</v>
      </c>
      <c r="H118">
        <v>860</v>
      </c>
      <c r="I118" t="s">
        <v>146</v>
      </c>
      <c r="J118">
        <v>1E-3</v>
      </c>
      <c r="K118" t="s">
        <v>3</v>
      </c>
      <c r="L118">
        <v>0.99018720000000005</v>
      </c>
      <c r="M118" t="s">
        <v>2</v>
      </c>
      <c r="N118">
        <v>6.9289000000000003E-2</v>
      </c>
      <c r="O118" t="s">
        <v>6</v>
      </c>
      <c r="P118">
        <v>8</v>
      </c>
      <c r="Q118" t="s">
        <v>0</v>
      </c>
      <c r="R118">
        <v>12</v>
      </c>
      <c r="S118" t="s">
        <v>141</v>
      </c>
      <c r="T118">
        <v>1</v>
      </c>
      <c r="U118" t="s">
        <v>142</v>
      </c>
      <c r="V118">
        <v>4</v>
      </c>
      <c r="W118" t="s">
        <v>140</v>
      </c>
      <c r="X118">
        <v>2309</v>
      </c>
      <c r="Y118" t="s">
        <v>1</v>
      </c>
      <c r="Z118" t="s">
        <v>3627</v>
      </c>
      <c r="AA118" t="s">
        <v>151</v>
      </c>
      <c r="AB118" s="12" t="s">
        <v>3628</v>
      </c>
      <c r="AC118" t="s">
        <v>424</v>
      </c>
      <c r="AD118" s="5">
        <v>0.01</v>
      </c>
      <c r="AE118" t="s">
        <v>5</v>
      </c>
      <c r="AF118">
        <v>0.99078403999999998</v>
      </c>
      <c r="AG118" t="s">
        <v>4</v>
      </c>
      <c r="AH118">
        <v>6.7552840000000003E-2</v>
      </c>
    </row>
    <row r="119" spans="1:34" x14ac:dyDescent="0.25">
      <c r="A119" t="str">
        <f t="shared" si="1"/>
        <v>feynman_test_7_23654</v>
      </c>
      <c r="B119" t="s">
        <v>107</v>
      </c>
      <c r="C119" t="s">
        <v>143</v>
      </c>
      <c r="D119">
        <v>3600</v>
      </c>
      <c r="E119" t="s">
        <v>144</v>
      </c>
      <c r="F119">
        <v>1000000</v>
      </c>
      <c r="G119" t="s">
        <v>145</v>
      </c>
      <c r="H119">
        <v>23654</v>
      </c>
      <c r="I119" t="s">
        <v>146</v>
      </c>
      <c r="J119">
        <v>1E-3</v>
      </c>
      <c r="K119" t="s">
        <v>3</v>
      </c>
      <c r="L119">
        <v>0.99663469999999998</v>
      </c>
      <c r="M119" t="s">
        <v>2</v>
      </c>
      <c r="N119">
        <v>7.1574100000000002E-2</v>
      </c>
      <c r="O119" t="s">
        <v>6</v>
      </c>
      <c r="P119">
        <v>14</v>
      </c>
      <c r="Q119" t="s">
        <v>0</v>
      </c>
      <c r="R119">
        <v>22.8</v>
      </c>
      <c r="S119" t="s">
        <v>141</v>
      </c>
      <c r="T119">
        <v>1</v>
      </c>
      <c r="U119" t="s">
        <v>142</v>
      </c>
      <c r="V119">
        <v>5</v>
      </c>
      <c r="W119" t="s">
        <v>140</v>
      </c>
      <c r="X119">
        <v>4108</v>
      </c>
      <c r="Y119" t="s">
        <v>1</v>
      </c>
      <c r="Z119" t="s">
        <v>3629</v>
      </c>
      <c r="AA119" t="s">
        <v>151</v>
      </c>
      <c r="AB119" s="12" t="s">
        <v>3630</v>
      </c>
      <c r="AC119" t="s">
        <v>424</v>
      </c>
      <c r="AD119" s="5">
        <v>0.01</v>
      </c>
      <c r="AE119" t="s">
        <v>5</v>
      </c>
      <c r="AF119">
        <v>0.99875228999999999</v>
      </c>
      <c r="AG119" t="s">
        <v>4</v>
      </c>
      <c r="AH119">
        <v>4.3711729999999997E-2</v>
      </c>
    </row>
    <row r="120" spans="1:34" x14ac:dyDescent="0.25">
      <c r="A120" t="str">
        <f t="shared" si="1"/>
        <v>feynman_test_17_23654</v>
      </c>
      <c r="B120" t="s">
        <v>134</v>
      </c>
      <c r="C120" t="s">
        <v>143</v>
      </c>
      <c r="D120">
        <v>3600</v>
      </c>
      <c r="E120" t="s">
        <v>144</v>
      </c>
      <c r="F120">
        <v>1000000</v>
      </c>
      <c r="G120" t="s">
        <v>145</v>
      </c>
      <c r="H120">
        <v>23654</v>
      </c>
      <c r="I120" t="s">
        <v>146</v>
      </c>
      <c r="J120">
        <v>1E-3</v>
      </c>
      <c r="K120" t="s">
        <v>3</v>
      </c>
      <c r="L120">
        <v>0.99986390000000003</v>
      </c>
      <c r="M120" t="s">
        <v>2</v>
      </c>
      <c r="N120">
        <v>17.357066400000001</v>
      </c>
      <c r="O120" t="s">
        <v>6</v>
      </c>
      <c r="P120">
        <v>24</v>
      </c>
      <c r="Q120" t="s">
        <v>0</v>
      </c>
      <c r="R120">
        <v>3600.7</v>
      </c>
      <c r="S120" t="s">
        <v>141</v>
      </c>
      <c r="T120">
        <v>4</v>
      </c>
      <c r="U120" t="s">
        <v>142</v>
      </c>
      <c r="V120">
        <v>141</v>
      </c>
      <c r="W120" t="s">
        <v>140</v>
      </c>
      <c r="X120">
        <v>439576</v>
      </c>
      <c r="Y120" t="s">
        <v>1</v>
      </c>
      <c r="Z120" t="s">
        <v>3631</v>
      </c>
      <c r="AA120" t="s">
        <v>151</v>
      </c>
      <c r="AB120" s="12" t="s">
        <v>3632</v>
      </c>
      <c r="AC120" t="s">
        <v>424</v>
      </c>
      <c r="AD120" s="5">
        <v>0.01</v>
      </c>
      <c r="AE120" t="s">
        <v>5</v>
      </c>
      <c r="AF120">
        <v>0.99999888000000003</v>
      </c>
      <c r="AG120" t="s">
        <v>4</v>
      </c>
      <c r="AH120">
        <v>1.56815935</v>
      </c>
    </row>
    <row r="121" spans="1:34" x14ac:dyDescent="0.25">
      <c r="A121" t="str">
        <f t="shared" si="1"/>
        <v>feynman_II_13_34_23654</v>
      </c>
      <c r="B121" t="s">
        <v>45</v>
      </c>
      <c r="C121" t="s">
        <v>143</v>
      </c>
      <c r="D121">
        <v>3600</v>
      </c>
      <c r="E121" t="s">
        <v>144</v>
      </c>
      <c r="F121">
        <v>1000000</v>
      </c>
      <c r="G121" t="s">
        <v>145</v>
      </c>
      <c r="H121">
        <v>23654</v>
      </c>
      <c r="I121" t="s">
        <v>146</v>
      </c>
      <c r="J121">
        <v>1E-3</v>
      </c>
      <c r="K121" t="s">
        <v>3</v>
      </c>
      <c r="L121">
        <v>0.99917630000000002</v>
      </c>
      <c r="M121" t="s">
        <v>2</v>
      </c>
      <c r="N121">
        <v>6.0490700000000001E-2</v>
      </c>
      <c r="O121" t="s">
        <v>6</v>
      </c>
      <c r="P121">
        <v>18</v>
      </c>
      <c r="Q121" t="s">
        <v>0</v>
      </c>
      <c r="R121">
        <v>59.4</v>
      </c>
      <c r="S121" t="s">
        <v>141</v>
      </c>
      <c r="T121">
        <v>1</v>
      </c>
      <c r="U121" t="s">
        <v>142</v>
      </c>
      <c r="V121">
        <v>8</v>
      </c>
      <c r="W121" t="s">
        <v>140</v>
      </c>
      <c r="X121">
        <v>9501</v>
      </c>
      <c r="Y121" t="s">
        <v>1</v>
      </c>
      <c r="Z121" t="s">
        <v>3633</v>
      </c>
      <c r="AA121" t="s">
        <v>151</v>
      </c>
      <c r="AB121" s="12" t="s">
        <v>3634</v>
      </c>
      <c r="AC121" t="s">
        <v>424</v>
      </c>
      <c r="AD121" s="5">
        <v>0.01</v>
      </c>
      <c r="AE121" t="s">
        <v>5</v>
      </c>
      <c r="AF121">
        <v>0.99977234999999998</v>
      </c>
      <c r="AG121" t="s">
        <v>4</v>
      </c>
      <c r="AH121">
        <v>3.1826889999999997E-2</v>
      </c>
    </row>
    <row r="122" spans="1:34" x14ac:dyDescent="0.25">
      <c r="A122" t="str">
        <f t="shared" si="1"/>
        <v>feynman_test_1_860</v>
      </c>
      <c r="B122" t="s">
        <v>136</v>
      </c>
      <c r="C122" t="s">
        <v>143</v>
      </c>
      <c r="D122">
        <v>3600</v>
      </c>
      <c r="E122" t="s">
        <v>144</v>
      </c>
      <c r="F122">
        <v>1000000</v>
      </c>
      <c r="G122" t="s">
        <v>145</v>
      </c>
      <c r="H122">
        <v>860</v>
      </c>
      <c r="I122" t="s">
        <v>146</v>
      </c>
      <c r="J122">
        <v>1E-3</v>
      </c>
      <c r="K122" t="s">
        <v>3</v>
      </c>
      <c r="L122">
        <v>0.99915909999999997</v>
      </c>
      <c r="M122" t="s">
        <v>2</v>
      </c>
      <c r="N122">
        <v>0.34515689999999999</v>
      </c>
      <c r="O122" t="s">
        <v>6</v>
      </c>
      <c r="P122">
        <v>27</v>
      </c>
      <c r="Q122" t="s">
        <v>0</v>
      </c>
      <c r="R122">
        <v>94.2</v>
      </c>
      <c r="S122" t="s">
        <v>141</v>
      </c>
      <c r="T122">
        <v>1</v>
      </c>
      <c r="U122" t="s">
        <v>142</v>
      </c>
      <c r="V122">
        <v>9</v>
      </c>
      <c r="W122" t="s">
        <v>140</v>
      </c>
      <c r="X122">
        <v>15459</v>
      </c>
      <c r="Y122" t="s">
        <v>1</v>
      </c>
      <c r="Z122" t="s">
        <v>3635</v>
      </c>
      <c r="AA122" t="s">
        <v>151</v>
      </c>
      <c r="AB122" s="12" t="s">
        <v>3636</v>
      </c>
      <c r="AC122" t="s">
        <v>424</v>
      </c>
      <c r="AD122" s="5">
        <v>0.01</v>
      </c>
      <c r="AE122" t="s">
        <v>5</v>
      </c>
      <c r="AF122">
        <v>0.99933189</v>
      </c>
      <c r="AG122" t="s">
        <v>4</v>
      </c>
      <c r="AH122">
        <v>0.30064285000000002</v>
      </c>
    </row>
    <row r="123" spans="1:34" x14ac:dyDescent="0.25">
      <c r="A123" t="str">
        <f t="shared" si="1"/>
        <v>feynman_III_4_33_860</v>
      </c>
      <c r="B123" t="s">
        <v>85</v>
      </c>
      <c r="C123" t="s">
        <v>143</v>
      </c>
      <c r="D123">
        <v>3600</v>
      </c>
      <c r="E123" t="s">
        <v>144</v>
      </c>
      <c r="F123">
        <v>1000000</v>
      </c>
      <c r="G123" t="s">
        <v>145</v>
      </c>
      <c r="H123">
        <v>860</v>
      </c>
      <c r="I123" t="s">
        <v>146</v>
      </c>
      <c r="J123">
        <v>1E-3</v>
      </c>
      <c r="K123" t="s">
        <v>3</v>
      </c>
      <c r="L123">
        <v>0.99947319999999995</v>
      </c>
      <c r="M123" t="s">
        <v>2</v>
      </c>
      <c r="N123">
        <v>0.1164988</v>
      </c>
      <c r="O123" t="s">
        <v>6</v>
      </c>
      <c r="P123">
        <v>8</v>
      </c>
      <c r="Q123" t="s">
        <v>0</v>
      </c>
      <c r="R123">
        <v>13</v>
      </c>
      <c r="S123" t="s">
        <v>141</v>
      </c>
      <c r="T123">
        <v>1</v>
      </c>
      <c r="U123" t="s">
        <v>142</v>
      </c>
      <c r="V123">
        <v>4</v>
      </c>
      <c r="W123" t="s">
        <v>140</v>
      </c>
      <c r="X123">
        <v>2362</v>
      </c>
      <c r="Y123" t="s">
        <v>1</v>
      </c>
      <c r="Z123" t="s">
        <v>3569</v>
      </c>
      <c r="AA123" t="s">
        <v>151</v>
      </c>
      <c r="AB123" s="12" t="s">
        <v>3570</v>
      </c>
      <c r="AC123" t="s">
        <v>424</v>
      </c>
      <c r="AD123" s="5">
        <v>0.01</v>
      </c>
      <c r="AE123" t="s">
        <v>5</v>
      </c>
      <c r="AF123">
        <v>0.99984309999999998</v>
      </c>
      <c r="AG123" t="s">
        <v>4</v>
      </c>
      <c r="AH123">
        <v>6.4127409999999996E-2</v>
      </c>
    </row>
    <row r="124" spans="1:34" x14ac:dyDescent="0.25">
      <c r="A124" t="str">
        <f t="shared" si="1"/>
        <v>strogatz_glider1_5390</v>
      </c>
      <c r="B124" t="s">
        <v>14</v>
      </c>
      <c r="C124" t="s">
        <v>143</v>
      </c>
      <c r="D124">
        <v>3600</v>
      </c>
      <c r="E124" t="s">
        <v>144</v>
      </c>
      <c r="F124">
        <v>1000000</v>
      </c>
      <c r="G124" t="s">
        <v>145</v>
      </c>
      <c r="H124">
        <v>5390</v>
      </c>
      <c r="I124" t="s">
        <v>146</v>
      </c>
      <c r="J124">
        <v>1E-3</v>
      </c>
      <c r="K124" t="s">
        <v>3</v>
      </c>
      <c r="L124">
        <v>0.999884</v>
      </c>
      <c r="M124" t="s">
        <v>2</v>
      </c>
      <c r="N124">
        <v>8.6894999999999993E-3</v>
      </c>
      <c r="O124" t="s">
        <v>6</v>
      </c>
      <c r="P124">
        <v>10</v>
      </c>
      <c r="Q124" t="s">
        <v>0</v>
      </c>
      <c r="R124">
        <v>20.3</v>
      </c>
      <c r="S124" t="s">
        <v>141</v>
      </c>
      <c r="T124">
        <v>2</v>
      </c>
      <c r="U124" t="s">
        <v>142</v>
      </c>
      <c r="V124">
        <v>12</v>
      </c>
      <c r="W124" t="s">
        <v>140</v>
      </c>
      <c r="X124">
        <v>10506</v>
      </c>
      <c r="Y124" t="s">
        <v>1</v>
      </c>
      <c r="Z124" t="s">
        <v>2338</v>
      </c>
      <c r="AA124" t="s">
        <v>151</v>
      </c>
      <c r="AB124" s="12" t="s">
        <v>2289</v>
      </c>
      <c r="AC124" t="s">
        <v>424</v>
      </c>
      <c r="AD124" s="5">
        <v>0.01</v>
      </c>
      <c r="AE124" t="s">
        <v>5</v>
      </c>
      <c r="AF124">
        <v>1</v>
      </c>
      <c r="AG124" t="s">
        <v>4</v>
      </c>
      <c r="AH124">
        <v>0</v>
      </c>
    </row>
    <row r="125" spans="1:34" x14ac:dyDescent="0.25">
      <c r="A125" t="str">
        <f t="shared" si="1"/>
        <v>feynman_I_14_3_5390</v>
      </c>
      <c r="B125" t="s">
        <v>62</v>
      </c>
      <c r="C125" t="s">
        <v>143</v>
      </c>
      <c r="D125">
        <v>3600</v>
      </c>
      <c r="E125" t="s">
        <v>144</v>
      </c>
      <c r="F125">
        <v>1000000</v>
      </c>
      <c r="G125" t="s">
        <v>145</v>
      </c>
      <c r="H125">
        <v>5390</v>
      </c>
      <c r="I125" t="s">
        <v>146</v>
      </c>
      <c r="J125">
        <v>1E-3</v>
      </c>
      <c r="K125" t="s">
        <v>3</v>
      </c>
      <c r="L125">
        <v>0.9997047</v>
      </c>
      <c r="M125" t="s">
        <v>2</v>
      </c>
      <c r="N125">
        <v>0.3318739</v>
      </c>
      <c r="O125" t="s">
        <v>6</v>
      </c>
      <c r="P125">
        <v>4</v>
      </c>
      <c r="Q125" t="s">
        <v>0</v>
      </c>
      <c r="R125">
        <v>5.6</v>
      </c>
      <c r="S125" t="s">
        <v>141</v>
      </c>
      <c r="T125">
        <v>1</v>
      </c>
      <c r="U125" t="s">
        <v>142</v>
      </c>
      <c r="V125">
        <v>3</v>
      </c>
      <c r="W125" t="s">
        <v>140</v>
      </c>
      <c r="X125">
        <v>1134</v>
      </c>
      <c r="Y125" t="s">
        <v>1</v>
      </c>
      <c r="Z125" t="s">
        <v>2341</v>
      </c>
      <c r="AA125" t="s">
        <v>151</v>
      </c>
      <c r="AB125" s="12" t="s">
        <v>409</v>
      </c>
      <c r="AC125" t="s">
        <v>424</v>
      </c>
      <c r="AD125" s="5">
        <v>0.01</v>
      </c>
      <c r="AE125" t="s">
        <v>5</v>
      </c>
      <c r="AF125">
        <v>1</v>
      </c>
      <c r="AG125" t="s">
        <v>4</v>
      </c>
      <c r="AH125">
        <v>0</v>
      </c>
    </row>
    <row r="126" spans="1:34" x14ac:dyDescent="0.25">
      <c r="A126" t="str">
        <f t="shared" si="1"/>
        <v>feynman_I_47_23_5390</v>
      </c>
      <c r="B126" t="s">
        <v>43</v>
      </c>
      <c r="C126" t="s">
        <v>143</v>
      </c>
      <c r="D126">
        <v>3600</v>
      </c>
      <c r="E126" t="s">
        <v>144</v>
      </c>
      <c r="F126">
        <v>1000000</v>
      </c>
      <c r="G126" t="s">
        <v>145</v>
      </c>
      <c r="H126">
        <v>5390</v>
      </c>
      <c r="I126" t="s">
        <v>146</v>
      </c>
      <c r="J126">
        <v>1E-3</v>
      </c>
      <c r="K126" t="s">
        <v>3</v>
      </c>
      <c r="L126">
        <v>0.99920279999999995</v>
      </c>
      <c r="M126" t="s">
        <v>2</v>
      </c>
      <c r="N126">
        <v>1.9045200000000002E-2</v>
      </c>
      <c r="O126" t="s">
        <v>6</v>
      </c>
      <c r="P126">
        <v>8</v>
      </c>
      <c r="Q126" t="s">
        <v>0</v>
      </c>
      <c r="R126">
        <v>12.6</v>
      </c>
      <c r="S126" t="s">
        <v>141</v>
      </c>
      <c r="T126">
        <v>1</v>
      </c>
      <c r="U126" t="s">
        <v>142</v>
      </c>
      <c r="V126">
        <v>4</v>
      </c>
      <c r="W126" t="s">
        <v>140</v>
      </c>
      <c r="X126">
        <v>2422</v>
      </c>
      <c r="Y126" t="s">
        <v>1</v>
      </c>
      <c r="Z126" t="s">
        <v>2356</v>
      </c>
      <c r="AA126" t="s">
        <v>151</v>
      </c>
      <c r="AB126" s="12" t="s">
        <v>411</v>
      </c>
      <c r="AC126" t="s">
        <v>424</v>
      </c>
      <c r="AD126" s="5">
        <v>0.01</v>
      </c>
      <c r="AE126" t="s">
        <v>5</v>
      </c>
      <c r="AF126">
        <v>1</v>
      </c>
      <c r="AG126" t="s">
        <v>4</v>
      </c>
      <c r="AH126">
        <v>0</v>
      </c>
    </row>
    <row r="127" spans="1:34" x14ac:dyDescent="0.25">
      <c r="A127" t="str">
        <f t="shared" si="1"/>
        <v>feynman_I_39_11_5390</v>
      </c>
      <c r="B127" t="s">
        <v>42</v>
      </c>
      <c r="C127" t="s">
        <v>143</v>
      </c>
      <c r="D127">
        <v>3600</v>
      </c>
      <c r="E127" t="s">
        <v>144</v>
      </c>
      <c r="F127">
        <v>1000000</v>
      </c>
      <c r="G127" t="s">
        <v>145</v>
      </c>
      <c r="H127">
        <v>5390</v>
      </c>
      <c r="I127" t="s">
        <v>146</v>
      </c>
      <c r="J127">
        <v>1E-3</v>
      </c>
      <c r="K127" t="s">
        <v>3</v>
      </c>
      <c r="L127">
        <v>0.99971500000000002</v>
      </c>
      <c r="M127" t="s">
        <v>2</v>
      </c>
      <c r="N127">
        <v>5.1546599999999998E-2</v>
      </c>
      <c r="O127" t="s">
        <v>6</v>
      </c>
      <c r="P127">
        <v>11</v>
      </c>
      <c r="Q127" t="s">
        <v>0</v>
      </c>
      <c r="R127">
        <v>19.899999999999999</v>
      </c>
      <c r="S127" t="s">
        <v>141</v>
      </c>
      <c r="T127">
        <v>1</v>
      </c>
      <c r="U127" t="s">
        <v>142</v>
      </c>
      <c r="V127">
        <v>4</v>
      </c>
      <c r="W127" t="s">
        <v>140</v>
      </c>
      <c r="X127">
        <v>3465</v>
      </c>
      <c r="Y127" t="s">
        <v>1</v>
      </c>
      <c r="Z127" t="s">
        <v>403</v>
      </c>
      <c r="AA127" t="s">
        <v>151</v>
      </c>
      <c r="AB127" s="12" t="s">
        <v>3435</v>
      </c>
      <c r="AC127" t="s">
        <v>424</v>
      </c>
      <c r="AD127" s="5">
        <v>0.01</v>
      </c>
      <c r="AE127" t="s">
        <v>5</v>
      </c>
      <c r="AF127">
        <v>1</v>
      </c>
      <c r="AG127" t="s">
        <v>4</v>
      </c>
      <c r="AH127">
        <v>0</v>
      </c>
    </row>
    <row r="128" spans="1:34" x14ac:dyDescent="0.25">
      <c r="A128" t="str">
        <f t="shared" si="1"/>
        <v>feynman_I_11_19_5390</v>
      </c>
      <c r="B128" t="s">
        <v>127</v>
      </c>
      <c r="C128" t="s">
        <v>143</v>
      </c>
      <c r="D128">
        <v>3600</v>
      </c>
      <c r="E128" t="s">
        <v>144</v>
      </c>
      <c r="F128">
        <v>1000000</v>
      </c>
      <c r="G128" t="s">
        <v>145</v>
      </c>
      <c r="H128">
        <v>5390</v>
      </c>
      <c r="I128" t="s">
        <v>146</v>
      </c>
      <c r="J128">
        <v>1E-3</v>
      </c>
      <c r="K128" t="s">
        <v>3</v>
      </c>
      <c r="L128">
        <v>0.99891799999999997</v>
      </c>
      <c r="M128" t="s">
        <v>2</v>
      </c>
      <c r="N128">
        <v>0.28815970000000002</v>
      </c>
      <c r="O128" t="s">
        <v>6</v>
      </c>
      <c r="P128">
        <v>12</v>
      </c>
      <c r="Q128" t="s">
        <v>0</v>
      </c>
      <c r="R128">
        <v>37.6</v>
      </c>
      <c r="S128" t="s">
        <v>141</v>
      </c>
      <c r="T128">
        <v>1</v>
      </c>
      <c r="U128" t="s">
        <v>142</v>
      </c>
      <c r="V128">
        <v>6</v>
      </c>
      <c r="W128" t="s">
        <v>140</v>
      </c>
      <c r="X128">
        <v>6084</v>
      </c>
      <c r="Y128" t="s">
        <v>1</v>
      </c>
      <c r="Z128" t="s">
        <v>3637</v>
      </c>
      <c r="AA128" t="s">
        <v>151</v>
      </c>
      <c r="AB128" s="12" t="s">
        <v>3638</v>
      </c>
      <c r="AC128" t="s">
        <v>424</v>
      </c>
      <c r="AD128" s="5">
        <v>0.01</v>
      </c>
      <c r="AE128" t="s">
        <v>5</v>
      </c>
      <c r="AF128">
        <v>0.9999652</v>
      </c>
      <c r="AG128" t="s">
        <v>4</v>
      </c>
      <c r="AH128">
        <v>5.210849E-2</v>
      </c>
    </row>
    <row r="129" spans="1:34" x14ac:dyDescent="0.25">
      <c r="A129" t="str">
        <f t="shared" si="1"/>
        <v>strogatz_lv2_5390</v>
      </c>
      <c r="B129" t="s">
        <v>16</v>
      </c>
      <c r="C129" t="s">
        <v>143</v>
      </c>
      <c r="D129">
        <v>3600</v>
      </c>
      <c r="E129" t="s">
        <v>144</v>
      </c>
      <c r="F129">
        <v>1000000</v>
      </c>
      <c r="G129" t="s">
        <v>145</v>
      </c>
      <c r="H129">
        <v>5390</v>
      </c>
      <c r="I129" t="s">
        <v>146</v>
      </c>
      <c r="J129">
        <v>1E-3</v>
      </c>
      <c r="K129" t="s">
        <v>3</v>
      </c>
      <c r="L129">
        <v>0.99989709999999998</v>
      </c>
      <c r="M129" t="s">
        <v>2</v>
      </c>
      <c r="N129">
        <v>1.24245E-2</v>
      </c>
      <c r="O129" t="s">
        <v>6</v>
      </c>
      <c r="P129">
        <v>13</v>
      </c>
      <c r="Q129" t="s">
        <v>0</v>
      </c>
      <c r="R129">
        <v>6.6</v>
      </c>
      <c r="S129" t="s">
        <v>141</v>
      </c>
      <c r="T129">
        <v>1</v>
      </c>
      <c r="U129" t="s">
        <v>142</v>
      </c>
      <c r="V129">
        <v>5</v>
      </c>
      <c r="W129" t="s">
        <v>140</v>
      </c>
      <c r="X129">
        <v>3472</v>
      </c>
      <c r="Y129" t="s">
        <v>1</v>
      </c>
      <c r="Z129" t="s">
        <v>2372</v>
      </c>
      <c r="AA129" t="s">
        <v>151</v>
      </c>
      <c r="AB129" s="12" t="s">
        <v>2294</v>
      </c>
      <c r="AC129" t="s">
        <v>424</v>
      </c>
      <c r="AD129" s="5">
        <v>0.01</v>
      </c>
      <c r="AE129" t="s">
        <v>5</v>
      </c>
      <c r="AF129">
        <v>1</v>
      </c>
      <c r="AG129" t="s">
        <v>4</v>
      </c>
      <c r="AH129">
        <v>0</v>
      </c>
    </row>
    <row r="130" spans="1:34" x14ac:dyDescent="0.25">
      <c r="A130" t="str">
        <f t="shared" ref="A130:A193" si="2">B130&amp;"_"&amp;H130</f>
        <v>feynman_I_40_1_23654</v>
      </c>
      <c r="B130" t="s">
        <v>133</v>
      </c>
      <c r="C130" t="s">
        <v>143</v>
      </c>
      <c r="D130">
        <v>3600</v>
      </c>
      <c r="E130" t="s">
        <v>144</v>
      </c>
      <c r="F130">
        <v>1000000</v>
      </c>
      <c r="G130" t="s">
        <v>145</v>
      </c>
      <c r="H130">
        <v>23654</v>
      </c>
      <c r="I130" t="s">
        <v>146</v>
      </c>
      <c r="J130">
        <v>1E-3</v>
      </c>
      <c r="K130" t="s">
        <v>3</v>
      </c>
      <c r="L130">
        <v>0.93038410000000005</v>
      </c>
      <c r="M130" t="s">
        <v>2</v>
      </c>
      <c r="N130">
        <v>0.17241890000000001</v>
      </c>
      <c r="O130" t="s">
        <v>6</v>
      </c>
      <c r="P130">
        <v>36</v>
      </c>
      <c r="Q130" t="s">
        <v>0</v>
      </c>
      <c r="R130">
        <v>3601.6</v>
      </c>
      <c r="S130" t="s">
        <v>141</v>
      </c>
      <c r="T130">
        <v>5</v>
      </c>
      <c r="U130" t="s">
        <v>142</v>
      </c>
      <c r="V130">
        <v>170</v>
      </c>
      <c r="W130" t="s">
        <v>140</v>
      </c>
      <c r="X130">
        <v>458604</v>
      </c>
      <c r="Y130" t="s">
        <v>1</v>
      </c>
      <c r="Z130" t="s">
        <v>3639</v>
      </c>
      <c r="AA130" t="s">
        <v>151</v>
      </c>
      <c r="AB130" s="12" t="s">
        <v>3640</v>
      </c>
      <c r="AC130" t="s">
        <v>424</v>
      </c>
      <c r="AD130" s="5">
        <v>0.01</v>
      </c>
      <c r="AE130" t="s">
        <v>5</v>
      </c>
      <c r="AF130">
        <v>0.94533034999999999</v>
      </c>
      <c r="AG130" t="s">
        <v>4</v>
      </c>
      <c r="AH130">
        <v>0.15157963999999999</v>
      </c>
    </row>
    <row r="131" spans="1:34" x14ac:dyDescent="0.25">
      <c r="A131" t="str">
        <f t="shared" si="2"/>
        <v>feynman_III_10_19_23654</v>
      </c>
      <c r="B131" t="s">
        <v>92</v>
      </c>
      <c r="C131" t="s">
        <v>143</v>
      </c>
      <c r="D131">
        <v>3600</v>
      </c>
      <c r="E131" t="s">
        <v>144</v>
      </c>
      <c r="F131">
        <v>1000000</v>
      </c>
      <c r="G131" t="s">
        <v>145</v>
      </c>
      <c r="H131">
        <v>23654</v>
      </c>
      <c r="I131" t="s">
        <v>146</v>
      </c>
      <c r="J131">
        <v>1E-3</v>
      </c>
      <c r="K131" t="s">
        <v>3</v>
      </c>
      <c r="L131">
        <v>0.99877459999999996</v>
      </c>
      <c r="M131" t="s">
        <v>2</v>
      </c>
      <c r="N131">
        <v>0.2538765</v>
      </c>
      <c r="O131" t="s">
        <v>6</v>
      </c>
      <c r="P131">
        <v>36</v>
      </c>
      <c r="Q131" t="s">
        <v>0</v>
      </c>
      <c r="R131">
        <v>164</v>
      </c>
      <c r="S131" t="s">
        <v>141</v>
      </c>
      <c r="T131">
        <v>1</v>
      </c>
      <c r="U131" t="s">
        <v>142</v>
      </c>
      <c r="V131">
        <v>10</v>
      </c>
      <c r="W131" t="s">
        <v>140</v>
      </c>
      <c r="X131">
        <v>19009</v>
      </c>
      <c r="Y131" t="s">
        <v>1</v>
      </c>
      <c r="Z131" t="s">
        <v>3641</v>
      </c>
      <c r="AA131" t="s">
        <v>151</v>
      </c>
      <c r="AB131" s="12" t="s">
        <v>3642</v>
      </c>
      <c r="AC131" t="s">
        <v>424</v>
      </c>
      <c r="AD131" s="5">
        <v>0.01</v>
      </c>
      <c r="AE131" t="s">
        <v>5</v>
      </c>
      <c r="AF131">
        <v>0.99938433999999998</v>
      </c>
      <c r="AG131" t="s">
        <v>4</v>
      </c>
      <c r="AH131">
        <v>0.18142229000000001</v>
      </c>
    </row>
    <row r="132" spans="1:34" x14ac:dyDescent="0.25">
      <c r="A132" t="str">
        <f t="shared" si="2"/>
        <v>feynman_I_15_3t_23654</v>
      </c>
      <c r="B132" t="s">
        <v>81</v>
      </c>
      <c r="C132" t="s">
        <v>143</v>
      </c>
      <c r="D132">
        <v>3600</v>
      </c>
      <c r="E132" t="s">
        <v>144</v>
      </c>
      <c r="F132">
        <v>1000000</v>
      </c>
      <c r="G132" t="s">
        <v>145</v>
      </c>
      <c r="H132">
        <v>23654</v>
      </c>
      <c r="I132" t="s">
        <v>146</v>
      </c>
      <c r="J132">
        <v>1E-3</v>
      </c>
      <c r="K132" t="s">
        <v>3</v>
      </c>
      <c r="L132">
        <v>0.99486699999999995</v>
      </c>
      <c r="M132" t="s">
        <v>2</v>
      </c>
      <c r="N132">
        <v>8.6826200000000006E-2</v>
      </c>
      <c r="O132" t="s">
        <v>6</v>
      </c>
      <c r="P132">
        <v>7</v>
      </c>
      <c r="Q132" t="s">
        <v>0</v>
      </c>
      <c r="R132">
        <v>5.9</v>
      </c>
      <c r="S132" t="s">
        <v>141</v>
      </c>
      <c r="T132">
        <v>1</v>
      </c>
      <c r="U132" t="s">
        <v>142</v>
      </c>
      <c r="V132">
        <v>3</v>
      </c>
      <c r="W132" t="s">
        <v>140</v>
      </c>
      <c r="X132">
        <v>1160</v>
      </c>
      <c r="Y132" t="s">
        <v>1</v>
      </c>
      <c r="Z132" t="s">
        <v>3643</v>
      </c>
      <c r="AA132" t="s">
        <v>151</v>
      </c>
      <c r="AB132" s="12" t="s">
        <v>3644</v>
      </c>
      <c r="AC132" t="s">
        <v>424</v>
      </c>
      <c r="AD132" s="5">
        <v>0.01</v>
      </c>
      <c r="AE132" t="s">
        <v>5</v>
      </c>
      <c r="AF132">
        <v>0.99552481000000004</v>
      </c>
      <c r="AG132" t="s">
        <v>4</v>
      </c>
      <c r="AH132">
        <v>8.0560619999999999E-2</v>
      </c>
    </row>
    <row r="133" spans="1:34" x14ac:dyDescent="0.25">
      <c r="A133" t="str">
        <f t="shared" si="2"/>
        <v>feynman_III_4_32_23654</v>
      </c>
      <c r="B133" t="s">
        <v>87</v>
      </c>
      <c r="C133" t="s">
        <v>143</v>
      </c>
      <c r="D133">
        <v>3600</v>
      </c>
      <c r="E133" t="s">
        <v>144</v>
      </c>
      <c r="F133">
        <v>1000000</v>
      </c>
      <c r="G133" t="s">
        <v>145</v>
      </c>
      <c r="H133">
        <v>23654</v>
      </c>
      <c r="I133" t="s">
        <v>146</v>
      </c>
      <c r="J133">
        <v>1E-3</v>
      </c>
      <c r="K133" t="s">
        <v>3</v>
      </c>
      <c r="L133">
        <v>0.99980939999999996</v>
      </c>
      <c r="M133" t="s">
        <v>2</v>
      </c>
      <c r="N133">
        <v>0.1279161</v>
      </c>
      <c r="O133" t="s">
        <v>6</v>
      </c>
      <c r="P133">
        <v>12</v>
      </c>
      <c r="Q133" t="s">
        <v>0</v>
      </c>
      <c r="R133">
        <v>16.399999999999999</v>
      </c>
      <c r="S133" t="s">
        <v>141</v>
      </c>
      <c r="T133">
        <v>1</v>
      </c>
      <c r="U133" t="s">
        <v>142</v>
      </c>
      <c r="V133">
        <v>4</v>
      </c>
      <c r="W133" t="s">
        <v>140</v>
      </c>
      <c r="X133">
        <v>3045</v>
      </c>
      <c r="Y133" t="s">
        <v>1</v>
      </c>
      <c r="Z133" t="s">
        <v>3645</v>
      </c>
      <c r="AA133" t="s">
        <v>151</v>
      </c>
      <c r="AB133" s="12" t="s">
        <v>3646</v>
      </c>
      <c r="AC133" t="s">
        <v>424</v>
      </c>
      <c r="AD133" s="5">
        <v>0.01</v>
      </c>
      <c r="AE133" t="s">
        <v>5</v>
      </c>
      <c r="AF133">
        <v>0.99999598000000001</v>
      </c>
      <c r="AG133" t="s">
        <v>4</v>
      </c>
      <c r="AH133">
        <v>1.8407940000000001E-2</v>
      </c>
    </row>
    <row r="134" spans="1:34" x14ac:dyDescent="0.25">
      <c r="A134" t="str">
        <f t="shared" si="2"/>
        <v>feynman_I_12_5_15795</v>
      </c>
      <c r="B134" t="s">
        <v>25</v>
      </c>
      <c r="C134" t="s">
        <v>143</v>
      </c>
      <c r="D134">
        <v>3600</v>
      </c>
      <c r="E134" t="s">
        <v>144</v>
      </c>
      <c r="F134">
        <v>1000000</v>
      </c>
      <c r="G134" t="s">
        <v>145</v>
      </c>
      <c r="H134">
        <v>15795</v>
      </c>
      <c r="I134" t="s">
        <v>146</v>
      </c>
      <c r="J134">
        <v>1E-3</v>
      </c>
      <c r="K134" t="s">
        <v>3</v>
      </c>
      <c r="L134">
        <v>0.99958689999999994</v>
      </c>
      <c r="M134" t="s">
        <v>2</v>
      </c>
      <c r="N134">
        <v>0.1026634</v>
      </c>
      <c r="O134" t="s">
        <v>6</v>
      </c>
      <c r="P134">
        <v>3</v>
      </c>
      <c r="Q134" t="s">
        <v>0</v>
      </c>
      <c r="R134">
        <v>2.2999999999999998</v>
      </c>
      <c r="S134" t="s">
        <v>141</v>
      </c>
      <c r="T134">
        <v>1</v>
      </c>
      <c r="U134" t="s">
        <v>142</v>
      </c>
      <c r="V134">
        <v>2</v>
      </c>
      <c r="W134" t="s">
        <v>140</v>
      </c>
      <c r="X134">
        <v>520</v>
      </c>
      <c r="Y134" t="s">
        <v>1</v>
      </c>
      <c r="Z134" t="s">
        <v>2335</v>
      </c>
      <c r="AA134" t="s">
        <v>151</v>
      </c>
      <c r="AB134" s="12" t="s">
        <v>405</v>
      </c>
      <c r="AC134" t="s">
        <v>424</v>
      </c>
      <c r="AD134" s="5">
        <v>0.01</v>
      </c>
      <c r="AE134" t="s">
        <v>5</v>
      </c>
      <c r="AF134">
        <v>1</v>
      </c>
      <c r="AG134" t="s">
        <v>4</v>
      </c>
      <c r="AH134">
        <v>0</v>
      </c>
    </row>
    <row r="135" spans="1:34" x14ac:dyDescent="0.25">
      <c r="A135" t="str">
        <f t="shared" si="2"/>
        <v>feynman_II_34_29a_15795</v>
      </c>
      <c r="B135" t="s">
        <v>60</v>
      </c>
      <c r="C135" t="s">
        <v>143</v>
      </c>
      <c r="D135">
        <v>3600</v>
      </c>
      <c r="E135" t="s">
        <v>144</v>
      </c>
      <c r="F135">
        <v>1000000</v>
      </c>
      <c r="G135" t="s">
        <v>145</v>
      </c>
      <c r="H135">
        <v>15795</v>
      </c>
      <c r="I135" t="s">
        <v>146</v>
      </c>
      <c r="J135">
        <v>1E-3</v>
      </c>
      <c r="K135" t="s">
        <v>3</v>
      </c>
      <c r="L135">
        <v>0.99966790000000005</v>
      </c>
      <c r="M135" t="s">
        <v>2</v>
      </c>
      <c r="N135">
        <v>4.1606999999999998E-3</v>
      </c>
      <c r="O135" t="s">
        <v>6</v>
      </c>
      <c r="P135">
        <v>7</v>
      </c>
      <c r="Q135" t="s">
        <v>0</v>
      </c>
      <c r="R135">
        <v>7.9</v>
      </c>
      <c r="S135" t="s">
        <v>141</v>
      </c>
      <c r="T135">
        <v>1</v>
      </c>
      <c r="U135" t="s">
        <v>142</v>
      </c>
      <c r="V135">
        <v>3</v>
      </c>
      <c r="W135" t="s">
        <v>140</v>
      </c>
      <c r="X135">
        <v>1543</v>
      </c>
      <c r="Y135" t="s">
        <v>1</v>
      </c>
      <c r="Z135" t="s">
        <v>3494</v>
      </c>
      <c r="AA135" t="s">
        <v>151</v>
      </c>
      <c r="AB135" s="12" t="s">
        <v>3495</v>
      </c>
      <c r="AC135" t="s">
        <v>424</v>
      </c>
      <c r="AD135" s="5">
        <v>0.01</v>
      </c>
      <c r="AE135" t="s">
        <v>5</v>
      </c>
      <c r="AF135">
        <v>0.99992758999999998</v>
      </c>
      <c r="AG135" t="s">
        <v>4</v>
      </c>
      <c r="AH135">
        <v>1.9592400000000001E-3</v>
      </c>
    </row>
    <row r="136" spans="1:34" x14ac:dyDescent="0.25">
      <c r="A136" t="str">
        <f t="shared" si="2"/>
        <v>feynman_II_34_11_15795</v>
      </c>
      <c r="B136" t="s">
        <v>84</v>
      </c>
      <c r="C136" t="s">
        <v>143</v>
      </c>
      <c r="D136">
        <v>3600</v>
      </c>
      <c r="E136" t="s">
        <v>144</v>
      </c>
      <c r="F136">
        <v>1000000</v>
      </c>
      <c r="G136" t="s">
        <v>145</v>
      </c>
      <c r="H136">
        <v>15795</v>
      </c>
      <c r="I136" t="s">
        <v>146</v>
      </c>
      <c r="J136">
        <v>1E-3</v>
      </c>
      <c r="K136" t="s">
        <v>3</v>
      </c>
      <c r="L136">
        <v>0.99978699999999998</v>
      </c>
      <c r="M136" t="s">
        <v>2</v>
      </c>
      <c r="N136">
        <v>7.3874300000000004E-2</v>
      </c>
      <c r="O136" t="s">
        <v>6</v>
      </c>
      <c r="P136">
        <v>8</v>
      </c>
      <c r="Q136" t="s">
        <v>0</v>
      </c>
      <c r="R136">
        <v>13.5</v>
      </c>
      <c r="S136" t="s">
        <v>141</v>
      </c>
      <c r="T136">
        <v>1</v>
      </c>
      <c r="U136" t="s">
        <v>142</v>
      </c>
      <c r="V136">
        <v>4</v>
      </c>
      <c r="W136" t="s">
        <v>140</v>
      </c>
      <c r="X136">
        <v>2583</v>
      </c>
      <c r="Y136" t="s">
        <v>1</v>
      </c>
      <c r="Z136" t="s">
        <v>158</v>
      </c>
      <c r="AA136" t="s">
        <v>151</v>
      </c>
      <c r="AB136" s="12" t="s">
        <v>412</v>
      </c>
      <c r="AC136" t="s">
        <v>424</v>
      </c>
      <c r="AD136" s="5">
        <v>0.01</v>
      </c>
      <c r="AE136" t="s">
        <v>5</v>
      </c>
      <c r="AF136">
        <v>1</v>
      </c>
      <c r="AG136" t="s">
        <v>4</v>
      </c>
      <c r="AH136">
        <v>0</v>
      </c>
    </row>
    <row r="137" spans="1:34" x14ac:dyDescent="0.25">
      <c r="A137" t="str">
        <f t="shared" si="2"/>
        <v>feynman_I_34_1_15795</v>
      </c>
      <c r="B137" t="s">
        <v>41</v>
      </c>
      <c r="C137" t="s">
        <v>143</v>
      </c>
      <c r="D137">
        <v>3600</v>
      </c>
      <c r="E137" t="s">
        <v>144</v>
      </c>
      <c r="F137">
        <v>1000000</v>
      </c>
      <c r="G137" t="s">
        <v>145</v>
      </c>
      <c r="H137">
        <v>15795</v>
      </c>
      <c r="I137" t="s">
        <v>146</v>
      </c>
      <c r="J137">
        <v>1E-3</v>
      </c>
      <c r="K137" t="s">
        <v>3</v>
      </c>
      <c r="L137">
        <v>0.99936239999999998</v>
      </c>
      <c r="M137" t="s">
        <v>2</v>
      </c>
      <c r="N137">
        <v>4.4999400000000002E-2</v>
      </c>
      <c r="O137" t="s">
        <v>6</v>
      </c>
      <c r="P137">
        <v>10</v>
      </c>
      <c r="Q137" t="s">
        <v>0</v>
      </c>
      <c r="R137">
        <v>27.7</v>
      </c>
      <c r="S137" t="s">
        <v>141</v>
      </c>
      <c r="T137">
        <v>1</v>
      </c>
      <c r="U137" t="s">
        <v>142</v>
      </c>
      <c r="V137">
        <v>6</v>
      </c>
      <c r="W137" t="s">
        <v>140</v>
      </c>
      <c r="X137">
        <v>4858</v>
      </c>
      <c r="Y137" t="s">
        <v>1</v>
      </c>
      <c r="Z137" t="s">
        <v>3307</v>
      </c>
      <c r="AA137" t="s">
        <v>151</v>
      </c>
      <c r="AB137" s="12" t="s">
        <v>2333</v>
      </c>
      <c r="AC137" t="s">
        <v>424</v>
      </c>
      <c r="AD137" s="5">
        <v>0.01</v>
      </c>
      <c r="AE137" t="s">
        <v>5</v>
      </c>
      <c r="AF137">
        <v>1</v>
      </c>
      <c r="AG137" t="s">
        <v>4</v>
      </c>
      <c r="AH137">
        <v>0</v>
      </c>
    </row>
    <row r="138" spans="1:34" x14ac:dyDescent="0.25">
      <c r="A138" t="str">
        <f t="shared" si="2"/>
        <v>feynman_III_17_37_15795</v>
      </c>
      <c r="B138" t="s">
        <v>66</v>
      </c>
      <c r="C138" t="s">
        <v>143</v>
      </c>
      <c r="D138">
        <v>3600</v>
      </c>
      <c r="E138" t="s">
        <v>144</v>
      </c>
      <c r="F138">
        <v>1000000</v>
      </c>
      <c r="G138" t="s">
        <v>145</v>
      </c>
      <c r="H138">
        <v>15795</v>
      </c>
      <c r="I138" t="s">
        <v>146</v>
      </c>
      <c r="J138">
        <v>1E-3</v>
      </c>
      <c r="K138" t="s">
        <v>3</v>
      </c>
      <c r="L138">
        <v>0.99989660000000002</v>
      </c>
      <c r="M138" t="s">
        <v>2</v>
      </c>
      <c r="N138">
        <v>5.10356E-2</v>
      </c>
      <c r="O138" t="s">
        <v>6</v>
      </c>
      <c r="P138">
        <v>8</v>
      </c>
      <c r="Q138" t="s">
        <v>0</v>
      </c>
      <c r="R138">
        <v>24.1</v>
      </c>
      <c r="S138" t="s">
        <v>141</v>
      </c>
      <c r="T138">
        <v>1</v>
      </c>
      <c r="U138" t="s">
        <v>142</v>
      </c>
      <c r="V138">
        <v>7</v>
      </c>
      <c r="W138" t="s">
        <v>140</v>
      </c>
      <c r="X138">
        <v>4511</v>
      </c>
      <c r="Y138" t="s">
        <v>1</v>
      </c>
      <c r="Z138" t="s">
        <v>2374</v>
      </c>
      <c r="AA138" t="s">
        <v>151</v>
      </c>
      <c r="AB138" s="12" t="s">
        <v>2296</v>
      </c>
      <c r="AC138" t="s">
        <v>424</v>
      </c>
      <c r="AD138" s="5">
        <v>0.01</v>
      </c>
      <c r="AE138" t="s">
        <v>5</v>
      </c>
      <c r="AF138">
        <v>1</v>
      </c>
      <c r="AG138" t="s">
        <v>4</v>
      </c>
      <c r="AH138">
        <v>0</v>
      </c>
    </row>
    <row r="139" spans="1:34" x14ac:dyDescent="0.25">
      <c r="A139" t="str">
        <f t="shared" si="2"/>
        <v>feynman_III_15_12_15795</v>
      </c>
      <c r="B139" t="s">
        <v>56</v>
      </c>
      <c r="C139" t="s">
        <v>143</v>
      </c>
      <c r="D139">
        <v>3600</v>
      </c>
      <c r="E139" t="s">
        <v>144</v>
      </c>
      <c r="F139">
        <v>1000000</v>
      </c>
      <c r="G139" t="s">
        <v>145</v>
      </c>
      <c r="H139">
        <v>15795</v>
      </c>
      <c r="I139" t="s">
        <v>146</v>
      </c>
      <c r="J139">
        <v>1E-3</v>
      </c>
      <c r="K139" t="s">
        <v>3</v>
      </c>
      <c r="L139">
        <v>0.9996872</v>
      </c>
      <c r="M139" t="s">
        <v>2</v>
      </c>
      <c r="N139">
        <v>9.0687000000000004E-2</v>
      </c>
      <c r="O139" t="s">
        <v>6</v>
      </c>
      <c r="P139">
        <v>12</v>
      </c>
      <c r="Q139" t="s">
        <v>0</v>
      </c>
      <c r="R139">
        <v>99.6</v>
      </c>
      <c r="S139" t="s">
        <v>141</v>
      </c>
      <c r="T139">
        <v>1</v>
      </c>
      <c r="U139" t="s">
        <v>142</v>
      </c>
      <c r="V139">
        <v>13</v>
      </c>
      <c r="W139" t="s">
        <v>140</v>
      </c>
      <c r="X139">
        <v>15145</v>
      </c>
      <c r="Y139" t="s">
        <v>1</v>
      </c>
      <c r="Z139" t="s">
        <v>3647</v>
      </c>
      <c r="AA139" t="s">
        <v>151</v>
      </c>
      <c r="AB139" s="12" t="s">
        <v>3648</v>
      </c>
      <c r="AC139" t="s">
        <v>424</v>
      </c>
      <c r="AD139" s="5">
        <v>0.01</v>
      </c>
      <c r="AE139" t="s">
        <v>5</v>
      </c>
      <c r="AF139">
        <v>0.99993372999999997</v>
      </c>
      <c r="AG139" t="s">
        <v>4</v>
      </c>
      <c r="AH139">
        <v>4.1599280000000002E-2</v>
      </c>
    </row>
    <row r="140" spans="1:34" x14ac:dyDescent="0.25">
      <c r="A140" t="str">
        <f t="shared" si="2"/>
        <v>feynman_I_13_12_23654</v>
      </c>
      <c r="B140" t="s">
        <v>117</v>
      </c>
      <c r="C140" t="s">
        <v>143</v>
      </c>
      <c r="D140">
        <v>3600</v>
      </c>
      <c r="E140" t="s">
        <v>144</v>
      </c>
      <c r="F140">
        <v>1000000</v>
      </c>
      <c r="G140" t="s">
        <v>145</v>
      </c>
      <c r="H140">
        <v>23654</v>
      </c>
      <c r="I140" t="s">
        <v>146</v>
      </c>
      <c r="J140">
        <v>1E-3</v>
      </c>
      <c r="K140" t="s">
        <v>3</v>
      </c>
      <c r="L140">
        <v>0.99358100000000005</v>
      </c>
      <c r="M140" t="s">
        <v>2</v>
      </c>
      <c r="N140">
        <v>0.72830340000000005</v>
      </c>
      <c r="O140" t="s">
        <v>6</v>
      </c>
      <c r="P140">
        <v>80</v>
      </c>
      <c r="Q140" t="s">
        <v>0</v>
      </c>
      <c r="R140">
        <v>1209.5</v>
      </c>
      <c r="S140" t="s">
        <v>141</v>
      </c>
      <c r="T140">
        <v>1</v>
      </c>
      <c r="U140" t="s">
        <v>142</v>
      </c>
      <c r="V140">
        <v>27</v>
      </c>
      <c r="W140" t="s">
        <v>140</v>
      </c>
      <c r="X140">
        <v>119066</v>
      </c>
      <c r="Y140" t="s">
        <v>1</v>
      </c>
      <c r="Z140" t="s">
        <v>3649</v>
      </c>
      <c r="AA140" t="s">
        <v>151</v>
      </c>
      <c r="AB140" s="12" t="s">
        <v>3650</v>
      </c>
      <c r="AC140" t="s">
        <v>424</v>
      </c>
      <c r="AD140" s="5">
        <v>0.01</v>
      </c>
      <c r="AE140" t="s">
        <v>5</v>
      </c>
      <c r="AF140">
        <v>0.99386472999999997</v>
      </c>
      <c r="AG140" t="s">
        <v>4</v>
      </c>
      <c r="AH140">
        <v>0.71781945999999996</v>
      </c>
    </row>
    <row r="141" spans="1:34" x14ac:dyDescent="0.25">
      <c r="A141" t="str">
        <f t="shared" si="2"/>
        <v>strogatz_vdp2_15795</v>
      </c>
      <c r="B141" t="s">
        <v>7</v>
      </c>
      <c r="C141" t="s">
        <v>143</v>
      </c>
      <c r="D141">
        <v>3600</v>
      </c>
      <c r="E141" t="s">
        <v>144</v>
      </c>
      <c r="F141">
        <v>1000000</v>
      </c>
      <c r="G141" t="s">
        <v>145</v>
      </c>
      <c r="H141">
        <v>15795</v>
      </c>
      <c r="I141" t="s">
        <v>146</v>
      </c>
      <c r="J141">
        <v>1E-3</v>
      </c>
      <c r="K141" t="s">
        <v>3</v>
      </c>
      <c r="L141">
        <v>0.99987760000000003</v>
      </c>
      <c r="M141" t="s">
        <v>2</v>
      </c>
      <c r="N141">
        <v>1.0073E-3</v>
      </c>
      <c r="O141" t="s">
        <v>6</v>
      </c>
      <c r="P141">
        <v>3</v>
      </c>
      <c r="Q141" t="s">
        <v>0</v>
      </c>
      <c r="R141">
        <v>0.5</v>
      </c>
      <c r="S141" t="s">
        <v>141</v>
      </c>
      <c r="T141">
        <v>1</v>
      </c>
      <c r="U141" t="s">
        <v>142</v>
      </c>
      <c r="V141">
        <v>2</v>
      </c>
      <c r="W141" t="s">
        <v>140</v>
      </c>
      <c r="X141">
        <v>376</v>
      </c>
      <c r="Y141" t="s">
        <v>1</v>
      </c>
      <c r="Z141" t="s">
        <v>150</v>
      </c>
      <c r="AA141" t="s">
        <v>151</v>
      </c>
      <c r="AB141" s="12" t="s">
        <v>3431</v>
      </c>
      <c r="AC141" t="s">
        <v>424</v>
      </c>
      <c r="AD141" s="5">
        <v>0.01</v>
      </c>
      <c r="AE141" t="s">
        <v>5</v>
      </c>
      <c r="AF141">
        <v>1</v>
      </c>
      <c r="AG141" t="s">
        <v>4</v>
      </c>
      <c r="AH141">
        <v>0</v>
      </c>
    </row>
    <row r="142" spans="1:34" x14ac:dyDescent="0.25">
      <c r="A142" t="str">
        <f t="shared" si="2"/>
        <v>feynman_I_14_4_15795</v>
      </c>
      <c r="B142" t="s">
        <v>30</v>
      </c>
      <c r="C142" t="s">
        <v>143</v>
      </c>
      <c r="D142">
        <v>3600</v>
      </c>
      <c r="E142" t="s">
        <v>144</v>
      </c>
      <c r="F142">
        <v>1000000</v>
      </c>
      <c r="G142" t="s">
        <v>145</v>
      </c>
      <c r="H142">
        <v>15795</v>
      </c>
      <c r="I142" t="s">
        <v>146</v>
      </c>
      <c r="J142">
        <v>1E-3</v>
      </c>
      <c r="K142" t="s">
        <v>3</v>
      </c>
      <c r="L142">
        <v>0.99975449999999999</v>
      </c>
      <c r="M142" t="s">
        <v>2</v>
      </c>
      <c r="N142">
        <v>0.19923299999999999</v>
      </c>
      <c r="O142" t="s">
        <v>6</v>
      </c>
      <c r="P142">
        <v>6</v>
      </c>
      <c r="Q142" t="s">
        <v>0</v>
      </c>
      <c r="R142">
        <v>5.0999999999999996</v>
      </c>
      <c r="S142" t="s">
        <v>141</v>
      </c>
      <c r="T142">
        <v>1</v>
      </c>
      <c r="U142" t="s">
        <v>142</v>
      </c>
      <c r="V142">
        <v>3</v>
      </c>
      <c r="W142" t="s">
        <v>140</v>
      </c>
      <c r="X142">
        <v>1061</v>
      </c>
      <c r="Y142" t="s">
        <v>1</v>
      </c>
      <c r="Z142" t="s">
        <v>154</v>
      </c>
      <c r="AA142" t="s">
        <v>151</v>
      </c>
      <c r="AB142" s="12" t="s">
        <v>407</v>
      </c>
      <c r="AC142" t="s">
        <v>424</v>
      </c>
      <c r="AD142" s="5">
        <v>0.01</v>
      </c>
      <c r="AE142" t="s">
        <v>5</v>
      </c>
      <c r="AF142">
        <v>1</v>
      </c>
      <c r="AG142" t="s">
        <v>4</v>
      </c>
      <c r="AH142">
        <v>0</v>
      </c>
    </row>
    <row r="143" spans="1:34" x14ac:dyDescent="0.25">
      <c r="A143" t="str">
        <f t="shared" si="2"/>
        <v>feynman_II_4_23_15795</v>
      </c>
      <c r="B143" t="s">
        <v>70</v>
      </c>
      <c r="C143" t="s">
        <v>143</v>
      </c>
      <c r="D143">
        <v>3600</v>
      </c>
      <c r="E143" t="s">
        <v>144</v>
      </c>
      <c r="F143">
        <v>1000000</v>
      </c>
      <c r="G143" t="s">
        <v>145</v>
      </c>
      <c r="H143">
        <v>15795</v>
      </c>
      <c r="I143" t="s">
        <v>146</v>
      </c>
      <c r="J143">
        <v>1E-3</v>
      </c>
      <c r="K143" t="s">
        <v>3</v>
      </c>
      <c r="L143">
        <v>0.99970320000000001</v>
      </c>
      <c r="M143" t="s">
        <v>2</v>
      </c>
      <c r="N143">
        <v>5.7899999999999998E-4</v>
      </c>
      <c r="O143" t="s">
        <v>6</v>
      </c>
      <c r="P143">
        <v>9</v>
      </c>
      <c r="Q143" t="s">
        <v>0</v>
      </c>
      <c r="R143">
        <v>9.3000000000000007</v>
      </c>
      <c r="S143" t="s">
        <v>141</v>
      </c>
      <c r="T143">
        <v>1</v>
      </c>
      <c r="U143" t="s">
        <v>142</v>
      </c>
      <c r="V143">
        <v>3</v>
      </c>
      <c r="W143" t="s">
        <v>140</v>
      </c>
      <c r="X143">
        <v>1775</v>
      </c>
      <c r="Y143" t="s">
        <v>1</v>
      </c>
      <c r="Z143" t="s">
        <v>3500</v>
      </c>
      <c r="AA143" t="s">
        <v>151</v>
      </c>
      <c r="AB143" s="12" t="s">
        <v>3501</v>
      </c>
      <c r="AC143" t="s">
        <v>424</v>
      </c>
      <c r="AD143" s="5">
        <v>0.01</v>
      </c>
      <c r="AE143" t="s">
        <v>5</v>
      </c>
      <c r="AF143">
        <v>0.99993410000000005</v>
      </c>
      <c r="AG143" t="s">
        <v>4</v>
      </c>
      <c r="AH143">
        <v>2.6722999999999997E-4</v>
      </c>
    </row>
    <row r="144" spans="1:34" x14ac:dyDescent="0.25">
      <c r="A144" t="str">
        <f t="shared" si="2"/>
        <v>feynman_I_34_8_15795</v>
      </c>
      <c r="B144" t="s">
        <v>91</v>
      </c>
      <c r="C144" t="s">
        <v>143</v>
      </c>
      <c r="D144">
        <v>3600</v>
      </c>
      <c r="E144" t="s">
        <v>144</v>
      </c>
      <c r="F144">
        <v>1000000</v>
      </c>
      <c r="G144" t="s">
        <v>145</v>
      </c>
      <c r="H144">
        <v>15795</v>
      </c>
      <c r="I144" t="s">
        <v>146</v>
      </c>
      <c r="J144">
        <v>1E-3</v>
      </c>
      <c r="K144" t="s">
        <v>3</v>
      </c>
      <c r="L144">
        <v>0.99978429999999996</v>
      </c>
      <c r="M144" t="s">
        <v>2</v>
      </c>
      <c r="N144">
        <v>0.15051100000000001</v>
      </c>
      <c r="O144" t="s">
        <v>6</v>
      </c>
      <c r="P144">
        <v>9</v>
      </c>
      <c r="Q144" t="s">
        <v>0</v>
      </c>
      <c r="R144">
        <v>13.9</v>
      </c>
      <c r="S144" t="s">
        <v>141</v>
      </c>
      <c r="T144">
        <v>1</v>
      </c>
      <c r="U144" t="s">
        <v>142</v>
      </c>
      <c r="V144">
        <v>4</v>
      </c>
      <c r="W144" t="s">
        <v>140</v>
      </c>
      <c r="X144">
        <v>2676</v>
      </c>
      <c r="Y144" t="s">
        <v>1</v>
      </c>
      <c r="Z144" t="s">
        <v>3651</v>
      </c>
      <c r="AA144" t="s">
        <v>151</v>
      </c>
      <c r="AB144" s="12" t="s">
        <v>3652</v>
      </c>
      <c r="AC144" t="s">
        <v>424</v>
      </c>
      <c r="AD144" s="5">
        <v>0.01</v>
      </c>
      <c r="AE144" t="s">
        <v>5</v>
      </c>
      <c r="AF144">
        <v>0.99999605999999996</v>
      </c>
      <c r="AG144" t="s">
        <v>4</v>
      </c>
      <c r="AH144">
        <v>0.02</v>
      </c>
    </row>
    <row r="145" spans="1:34" x14ac:dyDescent="0.25">
      <c r="A145" t="str">
        <f t="shared" si="2"/>
        <v>feynman_II_15_5_15795</v>
      </c>
      <c r="B145" t="s">
        <v>58</v>
      </c>
      <c r="C145" t="s">
        <v>143</v>
      </c>
      <c r="D145">
        <v>3600</v>
      </c>
      <c r="E145" t="s">
        <v>144</v>
      </c>
      <c r="F145">
        <v>1000000</v>
      </c>
      <c r="G145" t="s">
        <v>145</v>
      </c>
      <c r="H145">
        <v>15795</v>
      </c>
      <c r="I145" t="s">
        <v>146</v>
      </c>
      <c r="J145">
        <v>1E-3</v>
      </c>
      <c r="K145" t="s">
        <v>3</v>
      </c>
      <c r="L145">
        <v>0.99984130000000004</v>
      </c>
      <c r="M145" t="s">
        <v>2</v>
      </c>
      <c r="N145">
        <v>6.5798700000000002E-2</v>
      </c>
      <c r="O145" t="s">
        <v>6</v>
      </c>
      <c r="P145">
        <v>6</v>
      </c>
      <c r="Q145" t="s">
        <v>0</v>
      </c>
      <c r="R145">
        <v>14.9</v>
      </c>
      <c r="S145" t="s">
        <v>141</v>
      </c>
      <c r="T145">
        <v>1</v>
      </c>
      <c r="U145" t="s">
        <v>142</v>
      </c>
      <c r="V145">
        <v>6</v>
      </c>
      <c r="W145" t="s">
        <v>140</v>
      </c>
      <c r="X145">
        <v>2895</v>
      </c>
      <c r="Y145" t="s">
        <v>1</v>
      </c>
      <c r="Z145" t="s">
        <v>161</v>
      </c>
      <c r="AA145" t="s">
        <v>151</v>
      </c>
      <c r="AB145" s="12" t="s">
        <v>3436</v>
      </c>
      <c r="AC145" t="s">
        <v>424</v>
      </c>
      <c r="AD145" s="5">
        <v>0.01</v>
      </c>
      <c r="AE145" t="s">
        <v>5</v>
      </c>
      <c r="AF145">
        <v>1</v>
      </c>
      <c r="AG145" t="s">
        <v>4</v>
      </c>
      <c r="AH145">
        <v>0</v>
      </c>
    </row>
    <row r="146" spans="1:34" x14ac:dyDescent="0.25">
      <c r="A146" t="str">
        <f t="shared" si="2"/>
        <v>feynman_II_13_17_5390</v>
      </c>
      <c r="B146" t="s">
        <v>102</v>
      </c>
      <c r="C146" t="s">
        <v>143</v>
      </c>
      <c r="D146">
        <v>3600</v>
      </c>
      <c r="E146" t="s">
        <v>144</v>
      </c>
      <c r="F146">
        <v>1000000</v>
      </c>
      <c r="G146" t="s">
        <v>145</v>
      </c>
      <c r="H146">
        <v>5390</v>
      </c>
      <c r="I146" t="s">
        <v>146</v>
      </c>
      <c r="J146">
        <v>1E-3</v>
      </c>
      <c r="K146" t="s">
        <v>3</v>
      </c>
      <c r="L146">
        <v>0.99699990000000005</v>
      </c>
      <c r="M146" t="s">
        <v>2</v>
      </c>
      <c r="N146">
        <v>1.3759E-3</v>
      </c>
      <c r="O146" t="s">
        <v>6</v>
      </c>
      <c r="P146">
        <v>16</v>
      </c>
      <c r="Q146" t="s">
        <v>0</v>
      </c>
      <c r="R146">
        <v>511.3</v>
      </c>
      <c r="S146" t="s">
        <v>141</v>
      </c>
      <c r="T146">
        <v>2</v>
      </c>
      <c r="U146" t="s">
        <v>142</v>
      </c>
      <c r="V146">
        <v>77</v>
      </c>
      <c r="W146" t="s">
        <v>140</v>
      </c>
      <c r="X146">
        <v>89860</v>
      </c>
      <c r="Y146" t="s">
        <v>1</v>
      </c>
      <c r="Z146" t="s">
        <v>3653</v>
      </c>
      <c r="AA146" t="s">
        <v>151</v>
      </c>
      <c r="AB146" s="12" t="s">
        <v>3654</v>
      </c>
      <c r="AC146" t="s">
        <v>424</v>
      </c>
      <c r="AD146" s="5">
        <v>0.01</v>
      </c>
      <c r="AE146" t="s">
        <v>5</v>
      </c>
      <c r="AF146">
        <v>0.99716373999999997</v>
      </c>
      <c r="AG146" t="s">
        <v>4</v>
      </c>
      <c r="AH146">
        <v>1.3213400000000001E-3</v>
      </c>
    </row>
    <row r="147" spans="1:34" x14ac:dyDescent="0.25">
      <c r="A147" t="str">
        <f t="shared" si="2"/>
        <v>feynman_test_18_15795</v>
      </c>
      <c r="B147" t="s">
        <v>112</v>
      </c>
      <c r="C147" t="s">
        <v>143</v>
      </c>
      <c r="D147">
        <v>3600</v>
      </c>
      <c r="E147" t="s">
        <v>144</v>
      </c>
      <c r="F147">
        <v>1000000</v>
      </c>
      <c r="G147" t="s">
        <v>145</v>
      </c>
      <c r="H147">
        <v>15795</v>
      </c>
      <c r="I147" t="s">
        <v>146</v>
      </c>
      <c r="J147">
        <v>1E-3</v>
      </c>
      <c r="K147" t="s">
        <v>3</v>
      </c>
      <c r="L147">
        <v>0.99972970000000005</v>
      </c>
      <c r="M147" t="s">
        <v>2</v>
      </c>
      <c r="N147">
        <v>1.2338200000000001E-2</v>
      </c>
      <c r="O147" t="s">
        <v>6</v>
      </c>
      <c r="P147">
        <v>22</v>
      </c>
      <c r="Q147" t="s">
        <v>0</v>
      </c>
      <c r="R147">
        <v>107.9</v>
      </c>
      <c r="S147" t="s">
        <v>141</v>
      </c>
      <c r="T147">
        <v>1</v>
      </c>
      <c r="U147" t="s">
        <v>142</v>
      </c>
      <c r="V147">
        <v>8</v>
      </c>
      <c r="W147" t="s">
        <v>140</v>
      </c>
      <c r="X147">
        <v>15341</v>
      </c>
      <c r="Y147" t="s">
        <v>1</v>
      </c>
      <c r="Z147" t="s">
        <v>3547</v>
      </c>
      <c r="AA147" t="s">
        <v>151</v>
      </c>
      <c r="AB147" s="12" t="s">
        <v>3548</v>
      </c>
      <c r="AC147" t="s">
        <v>424</v>
      </c>
      <c r="AD147" s="5">
        <v>0.01</v>
      </c>
      <c r="AE147" t="s">
        <v>5</v>
      </c>
      <c r="AF147">
        <v>0.99994000999999999</v>
      </c>
      <c r="AG147" t="s">
        <v>4</v>
      </c>
      <c r="AH147">
        <v>5.7816600000000001E-3</v>
      </c>
    </row>
    <row r="148" spans="1:34" x14ac:dyDescent="0.25">
      <c r="A148" t="str">
        <f t="shared" si="2"/>
        <v>feynman_III_19_51_15795</v>
      </c>
      <c r="B148" t="s">
        <v>124</v>
      </c>
      <c r="C148" t="s">
        <v>143</v>
      </c>
      <c r="D148">
        <v>3600</v>
      </c>
      <c r="E148" t="s">
        <v>144</v>
      </c>
      <c r="F148">
        <v>1000000</v>
      </c>
      <c r="G148" t="s">
        <v>145</v>
      </c>
      <c r="H148">
        <v>15795</v>
      </c>
      <c r="I148" t="s">
        <v>146</v>
      </c>
      <c r="J148">
        <v>1E-3</v>
      </c>
      <c r="K148" t="s">
        <v>3</v>
      </c>
      <c r="L148">
        <v>0.99303129999999995</v>
      </c>
      <c r="M148" t="s">
        <v>2</v>
      </c>
      <c r="N148">
        <v>0.17776649999999999</v>
      </c>
      <c r="O148" t="s">
        <v>6</v>
      </c>
      <c r="P148">
        <v>21</v>
      </c>
      <c r="Q148" t="s">
        <v>0</v>
      </c>
      <c r="R148">
        <v>61.7</v>
      </c>
      <c r="S148" t="s">
        <v>141</v>
      </c>
      <c r="T148">
        <v>1</v>
      </c>
      <c r="U148" t="s">
        <v>142</v>
      </c>
      <c r="V148">
        <v>8</v>
      </c>
      <c r="W148" t="s">
        <v>140</v>
      </c>
      <c r="X148">
        <v>10373</v>
      </c>
      <c r="Y148" t="s">
        <v>1</v>
      </c>
      <c r="Z148" t="s">
        <v>3655</v>
      </c>
      <c r="AA148" t="s">
        <v>151</v>
      </c>
      <c r="AB148" s="12" t="s">
        <v>3656</v>
      </c>
      <c r="AC148" t="s">
        <v>424</v>
      </c>
      <c r="AD148" s="5">
        <v>0.01</v>
      </c>
      <c r="AE148" t="s">
        <v>5</v>
      </c>
      <c r="AF148">
        <v>0.98998452999999997</v>
      </c>
      <c r="AG148" t="s">
        <v>4</v>
      </c>
      <c r="AH148">
        <v>0.19845578</v>
      </c>
    </row>
    <row r="149" spans="1:34" x14ac:dyDescent="0.25">
      <c r="A149" t="str">
        <f t="shared" si="2"/>
        <v>feynman_I_37_4_5390</v>
      </c>
      <c r="B149" t="s">
        <v>50</v>
      </c>
      <c r="C149" t="s">
        <v>143</v>
      </c>
      <c r="D149">
        <v>3600</v>
      </c>
      <c r="E149" t="s">
        <v>144</v>
      </c>
      <c r="F149">
        <v>1000000</v>
      </c>
      <c r="G149" t="s">
        <v>145</v>
      </c>
      <c r="H149">
        <v>5390</v>
      </c>
      <c r="I149" t="s">
        <v>146</v>
      </c>
      <c r="J149">
        <v>1E-3</v>
      </c>
      <c r="K149" t="s">
        <v>3</v>
      </c>
      <c r="L149">
        <v>0.99975939999999996</v>
      </c>
      <c r="M149" t="s">
        <v>2</v>
      </c>
      <c r="N149">
        <v>4.4518700000000001E-2</v>
      </c>
      <c r="O149" t="s">
        <v>6</v>
      </c>
      <c r="P149">
        <v>12</v>
      </c>
      <c r="Q149" t="s">
        <v>0</v>
      </c>
      <c r="R149">
        <v>51.7</v>
      </c>
      <c r="S149" t="s">
        <v>141</v>
      </c>
      <c r="T149">
        <v>1</v>
      </c>
      <c r="U149" t="s">
        <v>142</v>
      </c>
      <c r="V149">
        <v>9</v>
      </c>
      <c r="W149" t="s">
        <v>140</v>
      </c>
      <c r="X149">
        <v>7956</v>
      </c>
      <c r="Y149" t="s">
        <v>1</v>
      </c>
      <c r="Z149" t="s">
        <v>2385</v>
      </c>
      <c r="AA149" t="s">
        <v>151</v>
      </c>
      <c r="AB149" s="12" t="s">
        <v>2302</v>
      </c>
      <c r="AC149" t="s">
        <v>424</v>
      </c>
      <c r="AD149" s="5">
        <v>0.01</v>
      </c>
      <c r="AE149" t="s">
        <v>5</v>
      </c>
      <c r="AF149">
        <v>1</v>
      </c>
      <c r="AG149" t="s">
        <v>4</v>
      </c>
      <c r="AH149">
        <v>0</v>
      </c>
    </row>
    <row r="150" spans="1:34" x14ac:dyDescent="0.25">
      <c r="A150" t="str">
        <f t="shared" si="2"/>
        <v>feynman_II_6_15a_5390</v>
      </c>
      <c r="B150" t="s">
        <v>131</v>
      </c>
      <c r="C150" t="s">
        <v>143</v>
      </c>
      <c r="D150">
        <v>3600</v>
      </c>
      <c r="E150" t="s">
        <v>144</v>
      </c>
      <c r="F150">
        <v>1000000</v>
      </c>
      <c r="G150" t="s">
        <v>145</v>
      </c>
      <c r="H150">
        <v>5390</v>
      </c>
      <c r="I150" t="s">
        <v>146</v>
      </c>
      <c r="J150">
        <v>1E-3</v>
      </c>
      <c r="K150" t="s">
        <v>3</v>
      </c>
      <c r="L150">
        <v>0.99877280000000002</v>
      </c>
      <c r="M150" t="s">
        <v>2</v>
      </c>
      <c r="N150">
        <v>1.31491E-2</v>
      </c>
      <c r="O150" t="s">
        <v>6</v>
      </c>
      <c r="P150">
        <v>18</v>
      </c>
      <c r="Q150" t="s">
        <v>0</v>
      </c>
      <c r="R150">
        <v>58.9</v>
      </c>
      <c r="S150" t="s">
        <v>141</v>
      </c>
      <c r="T150">
        <v>1</v>
      </c>
      <c r="U150" t="s">
        <v>142</v>
      </c>
      <c r="V150">
        <v>7</v>
      </c>
      <c r="W150" t="s">
        <v>140</v>
      </c>
      <c r="X150">
        <v>9224</v>
      </c>
      <c r="Y150" t="s">
        <v>1</v>
      </c>
      <c r="Z150" t="s">
        <v>3657</v>
      </c>
      <c r="AA150" t="s">
        <v>151</v>
      </c>
      <c r="AB150" s="12" t="s">
        <v>3658</v>
      </c>
      <c r="AC150" t="s">
        <v>424</v>
      </c>
      <c r="AD150" s="5">
        <v>0.01</v>
      </c>
      <c r="AE150" t="s">
        <v>5</v>
      </c>
      <c r="AF150">
        <v>0.99895674999999995</v>
      </c>
      <c r="AG150" t="s">
        <v>4</v>
      </c>
      <c r="AH150">
        <v>1.204217E-2</v>
      </c>
    </row>
    <row r="151" spans="1:34" x14ac:dyDescent="0.25">
      <c r="A151" t="str">
        <f t="shared" si="2"/>
        <v>strogatz_vdp1_15795</v>
      </c>
      <c r="B151" t="s">
        <v>19</v>
      </c>
      <c r="C151" t="s">
        <v>143</v>
      </c>
      <c r="D151">
        <v>3600</v>
      </c>
      <c r="E151" t="s">
        <v>144</v>
      </c>
      <c r="F151">
        <v>1000000</v>
      </c>
      <c r="G151" t="s">
        <v>145</v>
      </c>
      <c r="H151">
        <v>15795</v>
      </c>
      <c r="I151" t="s">
        <v>146</v>
      </c>
      <c r="J151">
        <v>1E-3</v>
      </c>
      <c r="K151" t="s">
        <v>3</v>
      </c>
      <c r="L151">
        <v>0.86428799999999995</v>
      </c>
      <c r="M151" t="s">
        <v>2</v>
      </c>
      <c r="N151">
        <v>0.59129319999999996</v>
      </c>
      <c r="O151" t="s">
        <v>6</v>
      </c>
      <c r="P151">
        <v>59</v>
      </c>
      <c r="Q151" t="s">
        <v>0</v>
      </c>
      <c r="R151">
        <v>135.1</v>
      </c>
      <c r="S151" t="s">
        <v>141</v>
      </c>
      <c r="T151">
        <v>2</v>
      </c>
      <c r="U151" t="s">
        <v>142</v>
      </c>
      <c r="V151">
        <v>17</v>
      </c>
      <c r="W151" t="s">
        <v>140</v>
      </c>
      <c r="X151">
        <v>37591</v>
      </c>
      <c r="Y151" t="s">
        <v>1</v>
      </c>
      <c r="Z151" t="s">
        <v>3659</v>
      </c>
      <c r="AA151" t="s">
        <v>151</v>
      </c>
      <c r="AB151" s="12" t="s">
        <v>3660</v>
      </c>
      <c r="AC151" t="s">
        <v>424</v>
      </c>
      <c r="AD151" s="5">
        <v>0.01</v>
      </c>
      <c r="AE151" t="s">
        <v>5</v>
      </c>
      <c r="AF151">
        <v>0.86380807000000004</v>
      </c>
      <c r="AG151" t="s">
        <v>4</v>
      </c>
      <c r="AH151">
        <v>0.79129223999999998</v>
      </c>
    </row>
    <row r="152" spans="1:34" x14ac:dyDescent="0.25">
      <c r="A152" t="str">
        <f t="shared" si="2"/>
        <v>feynman_I_44_4_15795</v>
      </c>
      <c r="B152" t="s">
        <v>118</v>
      </c>
      <c r="C152" t="s">
        <v>143</v>
      </c>
      <c r="D152">
        <v>3600</v>
      </c>
      <c r="E152" t="s">
        <v>144</v>
      </c>
      <c r="F152">
        <v>1000000</v>
      </c>
      <c r="G152" t="s">
        <v>145</v>
      </c>
      <c r="H152">
        <v>15795</v>
      </c>
      <c r="I152" t="s">
        <v>146</v>
      </c>
      <c r="J152">
        <v>1E-3</v>
      </c>
      <c r="K152" t="s">
        <v>3</v>
      </c>
      <c r="L152">
        <v>0.99990069999999998</v>
      </c>
      <c r="M152" t="s">
        <v>2</v>
      </c>
      <c r="N152">
        <v>0.2045776</v>
      </c>
      <c r="O152" t="s">
        <v>6</v>
      </c>
      <c r="P152">
        <v>11</v>
      </c>
      <c r="Q152" t="s">
        <v>0</v>
      </c>
      <c r="R152">
        <v>29.3</v>
      </c>
      <c r="S152" t="s">
        <v>141</v>
      </c>
      <c r="T152">
        <v>1</v>
      </c>
      <c r="U152" t="s">
        <v>142</v>
      </c>
      <c r="V152">
        <v>7</v>
      </c>
      <c r="W152" t="s">
        <v>140</v>
      </c>
      <c r="X152">
        <v>5838</v>
      </c>
      <c r="Y152" t="s">
        <v>1</v>
      </c>
      <c r="Z152" t="s">
        <v>163</v>
      </c>
      <c r="AA152" t="s">
        <v>151</v>
      </c>
      <c r="AB152" s="12" t="s">
        <v>3444</v>
      </c>
      <c r="AC152" t="s">
        <v>424</v>
      </c>
      <c r="AD152" s="5">
        <v>0.01</v>
      </c>
      <c r="AE152" t="s">
        <v>5</v>
      </c>
      <c r="AF152">
        <v>1</v>
      </c>
      <c r="AG152" t="s">
        <v>4</v>
      </c>
      <c r="AH152">
        <v>0</v>
      </c>
    </row>
    <row r="153" spans="1:34" x14ac:dyDescent="0.25">
      <c r="A153" t="str">
        <f t="shared" si="2"/>
        <v>feynman_II_11_20_15795</v>
      </c>
      <c r="B153" t="s">
        <v>111</v>
      </c>
      <c r="C153" t="s">
        <v>143</v>
      </c>
      <c r="D153">
        <v>3600</v>
      </c>
      <c r="E153" t="s">
        <v>144</v>
      </c>
      <c r="F153">
        <v>1000000</v>
      </c>
      <c r="G153" t="s">
        <v>145</v>
      </c>
      <c r="H153">
        <v>15795</v>
      </c>
      <c r="I153" t="s">
        <v>146</v>
      </c>
      <c r="J153">
        <v>1E-3</v>
      </c>
      <c r="K153" t="s">
        <v>3</v>
      </c>
      <c r="L153">
        <v>0.99369249999999998</v>
      </c>
      <c r="M153" t="s">
        <v>2</v>
      </c>
      <c r="N153">
        <v>0.55051360000000005</v>
      </c>
      <c r="O153" t="s">
        <v>6</v>
      </c>
      <c r="P153">
        <v>30</v>
      </c>
      <c r="Q153" t="s">
        <v>0</v>
      </c>
      <c r="R153">
        <v>204.6</v>
      </c>
      <c r="S153" t="s">
        <v>141</v>
      </c>
      <c r="T153">
        <v>2</v>
      </c>
      <c r="U153" t="s">
        <v>142</v>
      </c>
      <c r="V153">
        <v>16</v>
      </c>
      <c r="W153" t="s">
        <v>140</v>
      </c>
      <c r="X153">
        <v>30204</v>
      </c>
      <c r="Y153" t="s">
        <v>1</v>
      </c>
      <c r="Z153" t="s">
        <v>3661</v>
      </c>
      <c r="AA153" t="s">
        <v>151</v>
      </c>
      <c r="AB153" s="12" t="s">
        <v>3662</v>
      </c>
      <c r="AC153" t="s">
        <v>424</v>
      </c>
      <c r="AD153" s="5">
        <v>0.01</v>
      </c>
      <c r="AE153" t="s">
        <v>5</v>
      </c>
      <c r="AF153">
        <v>0.99362638999999997</v>
      </c>
      <c r="AG153" t="s">
        <v>4</v>
      </c>
      <c r="AH153">
        <v>0.55756223000000005</v>
      </c>
    </row>
    <row r="154" spans="1:34" x14ac:dyDescent="0.25">
      <c r="A154" t="str">
        <f t="shared" si="2"/>
        <v>strogatz_predprey1_15795</v>
      </c>
      <c r="B154" t="s">
        <v>20</v>
      </c>
      <c r="C154" t="s">
        <v>143</v>
      </c>
      <c r="D154">
        <v>3600</v>
      </c>
      <c r="E154" t="s">
        <v>144</v>
      </c>
      <c r="F154">
        <v>1000000</v>
      </c>
      <c r="G154" t="s">
        <v>145</v>
      </c>
      <c r="H154">
        <v>15795</v>
      </c>
      <c r="I154" t="s">
        <v>146</v>
      </c>
      <c r="J154">
        <v>1E-3</v>
      </c>
      <c r="K154" t="s">
        <v>3</v>
      </c>
      <c r="L154">
        <v>0.87104760000000003</v>
      </c>
      <c r="M154" t="s">
        <v>2</v>
      </c>
      <c r="N154">
        <v>0.75095210000000001</v>
      </c>
      <c r="O154" t="s">
        <v>6</v>
      </c>
      <c r="P154">
        <v>27</v>
      </c>
      <c r="Q154" t="s">
        <v>0</v>
      </c>
      <c r="R154">
        <v>40</v>
      </c>
      <c r="S154" t="s">
        <v>141</v>
      </c>
      <c r="T154">
        <v>1</v>
      </c>
      <c r="U154" t="s">
        <v>142</v>
      </c>
      <c r="V154">
        <v>10</v>
      </c>
      <c r="W154" t="s">
        <v>140</v>
      </c>
      <c r="X154">
        <v>14542</v>
      </c>
      <c r="Y154" t="s">
        <v>1</v>
      </c>
      <c r="Z154" t="s">
        <v>3663</v>
      </c>
      <c r="AA154" t="s">
        <v>151</v>
      </c>
      <c r="AB154" s="12" t="s">
        <v>3664</v>
      </c>
      <c r="AC154" t="s">
        <v>424</v>
      </c>
      <c r="AD154" s="5">
        <v>0.01</v>
      </c>
      <c r="AE154" t="s">
        <v>5</v>
      </c>
      <c r="AF154">
        <v>0.92245825999999997</v>
      </c>
      <c r="AG154" t="s">
        <v>4</v>
      </c>
      <c r="AH154">
        <v>0.87933064999999999</v>
      </c>
    </row>
    <row r="155" spans="1:34" x14ac:dyDescent="0.25">
      <c r="A155" t="str">
        <f t="shared" si="2"/>
        <v>feynman_II_6_15b_23654</v>
      </c>
      <c r="B155" t="s">
        <v>104</v>
      </c>
      <c r="C155" t="s">
        <v>143</v>
      </c>
      <c r="D155">
        <v>3600</v>
      </c>
      <c r="E155" t="s">
        <v>144</v>
      </c>
      <c r="F155">
        <v>1000000</v>
      </c>
      <c r="G155" t="s">
        <v>145</v>
      </c>
      <c r="H155">
        <v>23654</v>
      </c>
      <c r="I155" t="s">
        <v>146</v>
      </c>
      <c r="J155">
        <v>1E-3</v>
      </c>
      <c r="K155" t="s">
        <v>3</v>
      </c>
      <c r="L155">
        <v>0.99275599999999997</v>
      </c>
      <c r="M155" t="s">
        <v>2</v>
      </c>
      <c r="N155">
        <v>2.5452999999999999E-3</v>
      </c>
      <c r="O155" t="s">
        <v>6</v>
      </c>
      <c r="P155">
        <v>28</v>
      </c>
      <c r="Q155" t="s">
        <v>0</v>
      </c>
      <c r="R155">
        <v>1938</v>
      </c>
      <c r="S155" t="s">
        <v>141</v>
      </c>
      <c r="T155">
        <v>6</v>
      </c>
      <c r="U155" t="s">
        <v>142</v>
      </c>
      <c r="V155">
        <v>92</v>
      </c>
      <c r="W155" t="s">
        <v>140</v>
      </c>
      <c r="X155">
        <v>251708</v>
      </c>
      <c r="Y155" t="s">
        <v>1</v>
      </c>
      <c r="Z155" t="s">
        <v>3665</v>
      </c>
      <c r="AA155" t="s">
        <v>151</v>
      </c>
      <c r="AB155" s="12" t="s">
        <v>3666</v>
      </c>
      <c r="AC155" t="s">
        <v>424</v>
      </c>
      <c r="AD155" s="5">
        <v>0.01</v>
      </c>
      <c r="AE155" t="s">
        <v>5</v>
      </c>
      <c r="AF155">
        <v>0.99312632000000001</v>
      </c>
      <c r="AG155" t="s">
        <v>4</v>
      </c>
      <c r="AH155">
        <v>2.4533900000000002E-3</v>
      </c>
    </row>
    <row r="156" spans="1:34" x14ac:dyDescent="0.25">
      <c r="A156" t="str">
        <f t="shared" si="2"/>
        <v>feynman_I_30_3_15795</v>
      </c>
      <c r="B156" t="s">
        <v>53</v>
      </c>
      <c r="C156" t="s">
        <v>143</v>
      </c>
      <c r="D156">
        <v>3600</v>
      </c>
      <c r="E156" t="s">
        <v>144</v>
      </c>
      <c r="F156">
        <v>1000000</v>
      </c>
      <c r="G156" t="s">
        <v>145</v>
      </c>
      <c r="H156">
        <v>15795</v>
      </c>
      <c r="I156" t="s">
        <v>146</v>
      </c>
      <c r="J156">
        <v>1E-3</v>
      </c>
      <c r="K156" t="s">
        <v>3</v>
      </c>
      <c r="L156">
        <v>0.98905019999999999</v>
      </c>
      <c r="M156" t="s">
        <v>2</v>
      </c>
      <c r="N156">
        <v>0.26985160000000002</v>
      </c>
      <c r="O156" t="s">
        <v>6</v>
      </c>
      <c r="P156">
        <v>40</v>
      </c>
      <c r="Q156" t="s">
        <v>0</v>
      </c>
      <c r="R156">
        <v>239.7</v>
      </c>
      <c r="S156" t="s">
        <v>141</v>
      </c>
      <c r="T156">
        <v>1</v>
      </c>
      <c r="U156" t="s">
        <v>142</v>
      </c>
      <c r="V156">
        <v>16</v>
      </c>
      <c r="W156" t="s">
        <v>140</v>
      </c>
      <c r="X156">
        <v>29750</v>
      </c>
      <c r="Y156" t="s">
        <v>1</v>
      </c>
      <c r="Z156" t="s">
        <v>3667</v>
      </c>
      <c r="AA156" t="s">
        <v>151</v>
      </c>
      <c r="AB156" s="12" t="s">
        <v>3668</v>
      </c>
      <c r="AC156" t="s">
        <v>424</v>
      </c>
      <c r="AD156" s="5">
        <v>0.01</v>
      </c>
      <c r="AE156" t="s">
        <v>5</v>
      </c>
      <c r="AF156">
        <v>0.98969284999999996</v>
      </c>
      <c r="AG156" t="s">
        <v>4</v>
      </c>
      <c r="AH156">
        <v>0.26059178</v>
      </c>
    </row>
    <row r="157" spans="1:34" x14ac:dyDescent="0.25">
      <c r="A157" t="str">
        <f t="shared" si="2"/>
        <v>feynman_II_35_21_5390</v>
      </c>
      <c r="B157" t="s">
        <v>110</v>
      </c>
      <c r="C157" t="s">
        <v>143</v>
      </c>
      <c r="D157">
        <v>3600</v>
      </c>
      <c r="E157" t="s">
        <v>144</v>
      </c>
      <c r="F157">
        <v>1000000</v>
      </c>
      <c r="G157" t="s">
        <v>145</v>
      </c>
      <c r="H157">
        <v>5390</v>
      </c>
      <c r="I157" t="s">
        <v>146</v>
      </c>
      <c r="J157">
        <v>1E-3</v>
      </c>
      <c r="K157" t="s">
        <v>3</v>
      </c>
      <c r="L157">
        <v>0.9983033</v>
      </c>
      <c r="M157" t="s">
        <v>2</v>
      </c>
      <c r="N157">
        <v>0.20772360000000001</v>
      </c>
      <c r="O157" t="s">
        <v>6</v>
      </c>
      <c r="P157">
        <v>24</v>
      </c>
      <c r="Q157" t="s">
        <v>0</v>
      </c>
      <c r="R157">
        <v>642.9</v>
      </c>
      <c r="S157" t="s">
        <v>141</v>
      </c>
      <c r="T157">
        <v>3</v>
      </c>
      <c r="U157" t="s">
        <v>142</v>
      </c>
      <c r="V157">
        <v>30</v>
      </c>
      <c r="W157" t="s">
        <v>140</v>
      </c>
      <c r="X157">
        <v>79892</v>
      </c>
      <c r="Y157" t="s">
        <v>1</v>
      </c>
      <c r="Z157" t="s">
        <v>3669</v>
      </c>
      <c r="AA157" t="s">
        <v>151</v>
      </c>
      <c r="AB157" s="12" t="s">
        <v>3670</v>
      </c>
      <c r="AC157" t="s">
        <v>424</v>
      </c>
      <c r="AD157" s="5">
        <v>0.01</v>
      </c>
      <c r="AE157" t="s">
        <v>5</v>
      </c>
      <c r="AF157">
        <v>0.99857808000000003</v>
      </c>
      <c r="AG157" t="s">
        <v>4</v>
      </c>
      <c r="AH157">
        <v>0.18951332000000001</v>
      </c>
    </row>
    <row r="158" spans="1:34" x14ac:dyDescent="0.25">
      <c r="A158" t="str">
        <f t="shared" si="2"/>
        <v>feynman_II_11_27_5390</v>
      </c>
      <c r="B158" t="s">
        <v>101</v>
      </c>
      <c r="C158" t="s">
        <v>143</v>
      </c>
      <c r="D158">
        <v>3600</v>
      </c>
      <c r="E158" t="s">
        <v>144</v>
      </c>
      <c r="F158">
        <v>1000000</v>
      </c>
      <c r="G158" t="s">
        <v>145</v>
      </c>
      <c r="H158">
        <v>5390</v>
      </c>
      <c r="I158" t="s">
        <v>146</v>
      </c>
      <c r="J158">
        <v>1E-3</v>
      </c>
      <c r="K158" t="s">
        <v>3</v>
      </c>
      <c r="L158">
        <v>0.99004979999999998</v>
      </c>
      <c r="M158" t="s">
        <v>2</v>
      </c>
      <c r="N158">
        <v>6.9979899999999998E-2</v>
      </c>
      <c r="O158" t="s">
        <v>6</v>
      </c>
      <c r="P158">
        <v>8</v>
      </c>
      <c r="Q158" t="s">
        <v>0</v>
      </c>
      <c r="R158">
        <v>13.1</v>
      </c>
      <c r="S158" t="s">
        <v>141</v>
      </c>
      <c r="T158">
        <v>1</v>
      </c>
      <c r="U158" t="s">
        <v>142</v>
      </c>
      <c r="V158">
        <v>4</v>
      </c>
      <c r="W158" t="s">
        <v>140</v>
      </c>
      <c r="X158">
        <v>2491</v>
      </c>
      <c r="Y158" t="s">
        <v>1</v>
      </c>
      <c r="Z158" t="s">
        <v>3671</v>
      </c>
      <c r="AA158" t="s">
        <v>151</v>
      </c>
      <c r="AB158" s="12" t="s">
        <v>3672</v>
      </c>
      <c r="AC158" t="s">
        <v>424</v>
      </c>
      <c r="AD158" s="5">
        <v>0.01</v>
      </c>
      <c r="AE158" t="s">
        <v>5</v>
      </c>
      <c r="AF158">
        <v>0.99017429999999995</v>
      </c>
      <c r="AG158" t="s">
        <v>4</v>
      </c>
      <c r="AH158">
        <v>6.9112190000000004E-2</v>
      </c>
    </row>
    <row r="159" spans="1:34" x14ac:dyDescent="0.25">
      <c r="A159" t="str">
        <f t="shared" si="2"/>
        <v>feynman_test_1_5390</v>
      </c>
      <c r="B159" t="s">
        <v>136</v>
      </c>
      <c r="C159" t="s">
        <v>143</v>
      </c>
      <c r="D159">
        <v>3600</v>
      </c>
      <c r="E159" t="s">
        <v>144</v>
      </c>
      <c r="F159">
        <v>1000000</v>
      </c>
      <c r="G159" t="s">
        <v>145</v>
      </c>
      <c r="H159">
        <v>5390</v>
      </c>
      <c r="I159" t="s">
        <v>146</v>
      </c>
      <c r="J159">
        <v>1E-3</v>
      </c>
      <c r="K159" t="s">
        <v>3</v>
      </c>
      <c r="L159">
        <v>0.99915549999999997</v>
      </c>
      <c r="M159" t="s">
        <v>2</v>
      </c>
      <c r="N159">
        <v>0.34061160000000001</v>
      </c>
      <c r="O159" t="s">
        <v>6</v>
      </c>
      <c r="P159">
        <v>27</v>
      </c>
      <c r="Q159" t="s">
        <v>0</v>
      </c>
      <c r="R159">
        <v>92.8</v>
      </c>
      <c r="S159" t="s">
        <v>141</v>
      </c>
      <c r="T159">
        <v>1</v>
      </c>
      <c r="U159" t="s">
        <v>142</v>
      </c>
      <c r="V159">
        <v>9</v>
      </c>
      <c r="W159" t="s">
        <v>140</v>
      </c>
      <c r="X159">
        <v>14737</v>
      </c>
      <c r="Y159" t="s">
        <v>1</v>
      </c>
      <c r="Z159" t="s">
        <v>3635</v>
      </c>
      <c r="AA159" t="s">
        <v>151</v>
      </c>
      <c r="AB159" s="12" t="s">
        <v>3636</v>
      </c>
      <c r="AC159" t="s">
        <v>424</v>
      </c>
      <c r="AD159" s="5">
        <v>0.01</v>
      </c>
      <c r="AE159" t="s">
        <v>5</v>
      </c>
      <c r="AF159">
        <v>0.99933632999999999</v>
      </c>
      <c r="AG159" t="s">
        <v>4</v>
      </c>
      <c r="AH159">
        <v>0.31361356000000001</v>
      </c>
    </row>
    <row r="160" spans="1:34" x14ac:dyDescent="0.25">
      <c r="A160" t="str">
        <f t="shared" si="2"/>
        <v>feynman_III_4_33_5390</v>
      </c>
      <c r="B160" t="s">
        <v>85</v>
      </c>
      <c r="C160" t="s">
        <v>143</v>
      </c>
      <c r="D160">
        <v>3600</v>
      </c>
      <c r="E160" t="s">
        <v>144</v>
      </c>
      <c r="F160">
        <v>1000000</v>
      </c>
      <c r="G160" t="s">
        <v>145</v>
      </c>
      <c r="H160">
        <v>5390</v>
      </c>
      <c r="I160" t="s">
        <v>146</v>
      </c>
      <c r="J160">
        <v>1E-3</v>
      </c>
      <c r="K160" t="s">
        <v>3</v>
      </c>
      <c r="L160">
        <v>0.99946979999999996</v>
      </c>
      <c r="M160" t="s">
        <v>2</v>
      </c>
      <c r="N160">
        <v>0.11686009999999999</v>
      </c>
      <c r="O160" t="s">
        <v>6</v>
      </c>
      <c r="P160">
        <v>8</v>
      </c>
      <c r="Q160" t="s">
        <v>0</v>
      </c>
      <c r="R160">
        <v>12.8</v>
      </c>
      <c r="S160" t="s">
        <v>141</v>
      </c>
      <c r="T160">
        <v>1</v>
      </c>
      <c r="U160" t="s">
        <v>142</v>
      </c>
      <c r="V160">
        <v>4</v>
      </c>
      <c r="W160" t="s">
        <v>140</v>
      </c>
      <c r="X160">
        <v>2449</v>
      </c>
      <c r="Y160" t="s">
        <v>1</v>
      </c>
      <c r="Z160" t="s">
        <v>3569</v>
      </c>
      <c r="AA160" t="s">
        <v>151</v>
      </c>
      <c r="AB160" s="12" t="s">
        <v>3570</v>
      </c>
      <c r="AC160" t="s">
        <v>424</v>
      </c>
      <c r="AD160" s="5">
        <v>0.01</v>
      </c>
      <c r="AE160" t="s">
        <v>5</v>
      </c>
      <c r="AF160">
        <v>0.99984238999999997</v>
      </c>
      <c r="AG160" t="s">
        <v>4</v>
      </c>
      <c r="AH160">
        <v>6.4285110000000006E-2</v>
      </c>
    </row>
    <row r="161" spans="1:34" x14ac:dyDescent="0.25">
      <c r="A161" t="str">
        <f t="shared" si="2"/>
        <v>strogatz_glider1_16850</v>
      </c>
      <c r="B161" t="s">
        <v>14</v>
      </c>
      <c r="C161" t="s">
        <v>143</v>
      </c>
      <c r="D161">
        <v>3600</v>
      </c>
      <c r="E161" t="s">
        <v>144</v>
      </c>
      <c r="F161">
        <v>1000000</v>
      </c>
      <c r="G161" t="s">
        <v>145</v>
      </c>
      <c r="H161">
        <v>16850</v>
      </c>
      <c r="I161" t="s">
        <v>146</v>
      </c>
      <c r="J161">
        <v>1E-3</v>
      </c>
      <c r="K161" t="s">
        <v>3</v>
      </c>
      <c r="L161">
        <v>0.99987429999999999</v>
      </c>
      <c r="M161" t="s">
        <v>2</v>
      </c>
      <c r="N161">
        <v>9.0069E-3</v>
      </c>
      <c r="O161" t="s">
        <v>6</v>
      </c>
      <c r="P161">
        <v>10</v>
      </c>
      <c r="Q161" t="s">
        <v>0</v>
      </c>
      <c r="R161">
        <v>23</v>
      </c>
      <c r="S161" t="s">
        <v>141</v>
      </c>
      <c r="T161">
        <v>2</v>
      </c>
      <c r="U161" t="s">
        <v>142</v>
      </c>
      <c r="V161">
        <v>36</v>
      </c>
      <c r="W161" t="s">
        <v>140</v>
      </c>
      <c r="X161">
        <v>14488</v>
      </c>
      <c r="Y161" t="s">
        <v>1</v>
      </c>
      <c r="Z161" t="s">
        <v>3673</v>
      </c>
      <c r="AA161" t="s">
        <v>151</v>
      </c>
      <c r="AB161" s="12" t="s">
        <v>3674</v>
      </c>
      <c r="AC161" t="s">
        <v>424</v>
      </c>
      <c r="AD161" s="5">
        <v>0.01</v>
      </c>
      <c r="AE161" t="s">
        <v>5</v>
      </c>
      <c r="AF161">
        <v>0.99998326999999998</v>
      </c>
      <c r="AG161" t="s">
        <v>4</v>
      </c>
      <c r="AH161">
        <v>3.0615999999999998E-3</v>
      </c>
    </row>
    <row r="162" spans="1:34" x14ac:dyDescent="0.25">
      <c r="A162" t="str">
        <f t="shared" si="2"/>
        <v>feynman_I_14_3_16850</v>
      </c>
      <c r="B162" t="s">
        <v>62</v>
      </c>
      <c r="C162" t="s">
        <v>143</v>
      </c>
      <c r="D162">
        <v>3600</v>
      </c>
      <c r="E162" t="s">
        <v>144</v>
      </c>
      <c r="F162">
        <v>1000000</v>
      </c>
      <c r="G162" t="s">
        <v>145</v>
      </c>
      <c r="H162">
        <v>16850</v>
      </c>
      <c r="I162" t="s">
        <v>146</v>
      </c>
      <c r="J162">
        <v>1E-3</v>
      </c>
      <c r="K162" t="s">
        <v>3</v>
      </c>
      <c r="L162">
        <v>0.99970499999999995</v>
      </c>
      <c r="M162" t="s">
        <v>2</v>
      </c>
      <c r="N162">
        <v>0.3328392</v>
      </c>
      <c r="O162" t="s">
        <v>6</v>
      </c>
      <c r="P162">
        <v>4</v>
      </c>
      <c r="Q162" t="s">
        <v>0</v>
      </c>
      <c r="R162">
        <v>6.4</v>
      </c>
      <c r="S162" t="s">
        <v>141</v>
      </c>
      <c r="T162">
        <v>1</v>
      </c>
      <c r="U162" t="s">
        <v>142</v>
      </c>
      <c r="V162">
        <v>3</v>
      </c>
      <c r="W162" t="s">
        <v>140</v>
      </c>
      <c r="X162">
        <v>1302</v>
      </c>
      <c r="Y162" t="s">
        <v>1</v>
      </c>
      <c r="Z162" t="s">
        <v>2341</v>
      </c>
      <c r="AA162" t="s">
        <v>151</v>
      </c>
      <c r="AB162" s="12" t="s">
        <v>409</v>
      </c>
      <c r="AC162" t="s">
        <v>424</v>
      </c>
      <c r="AD162" s="5">
        <v>0.01</v>
      </c>
      <c r="AE162" t="s">
        <v>5</v>
      </c>
      <c r="AF162">
        <v>1</v>
      </c>
      <c r="AG162" t="s">
        <v>4</v>
      </c>
      <c r="AH162">
        <v>0</v>
      </c>
    </row>
    <row r="163" spans="1:34" x14ac:dyDescent="0.25">
      <c r="A163" t="str">
        <f t="shared" si="2"/>
        <v>feynman_I_47_23_16850</v>
      </c>
      <c r="B163" t="s">
        <v>43</v>
      </c>
      <c r="C163" t="s">
        <v>143</v>
      </c>
      <c r="D163">
        <v>3600</v>
      </c>
      <c r="E163" t="s">
        <v>144</v>
      </c>
      <c r="F163">
        <v>1000000</v>
      </c>
      <c r="G163" t="s">
        <v>145</v>
      </c>
      <c r="H163">
        <v>16850</v>
      </c>
      <c r="I163" t="s">
        <v>146</v>
      </c>
      <c r="J163">
        <v>1E-3</v>
      </c>
      <c r="K163" t="s">
        <v>3</v>
      </c>
      <c r="L163">
        <v>0.99920469999999995</v>
      </c>
      <c r="M163" t="s">
        <v>2</v>
      </c>
      <c r="N163">
        <v>1.9028E-2</v>
      </c>
      <c r="O163" t="s">
        <v>6</v>
      </c>
      <c r="P163">
        <v>8</v>
      </c>
      <c r="Q163" t="s">
        <v>0</v>
      </c>
      <c r="R163">
        <v>12.9</v>
      </c>
      <c r="S163" t="s">
        <v>141</v>
      </c>
      <c r="T163">
        <v>1</v>
      </c>
      <c r="U163" t="s">
        <v>142</v>
      </c>
      <c r="V163">
        <v>4</v>
      </c>
      <c r="W163" t="s">
        <v>140</v>
      </c>
      <c r="X163">
        <v>2422</v>
      </c>
      <c r="Y163" t="s">
        <v>1</v>
      </c>
      <c r="Z163" t="s">
        <v>2356</v>
      </c>
      <c r="AA163" t="s">
        <v>151</v>
      </c>
      <c r="AB163" s="12" t="s">
        <v>411</v>
      </c>
      <c r="AC163" t="s">
        <v>424</v>
      </c>
      <c r="AD163" s="5">
        <v>0.01</v>
      </c>
      <c r="AE163" t="s">
        <v>5</v>
      </c>
      <c r="AF163">
        <v>1</v>
      </c>
      <c r="AG163" t="s">
        <v>4</v>
      </c>
      <c r="AH163">
        <v>0</v>
      </c>
    </row>
    <row r="164" spans="1:34" x14ac:dyDescent="0.25">
      <c r="A164" t="str">
        <f t="shared" si="2"/>
        <v>feynman_I_39_11_16850</v>
      </c>
      <c r="B164" t="s">
        <v>42</v>
      </c>
      <c r="C164" t="s">
        <v>143</v>
      </c>
      <c r="D164">
        <v>3600</v>
      </c>
      <c r="E164" t="s">
        <v>144</v>
      </c>
      <c r="F164">
        <v>1000000</v>
      </c>
      <c r="G164" t="s">
        <v>145</v>
      </c>
      <c r="H164">
        <v>16850</v>
      </c>
      <c r="I164" t="s">
        <v>146</v>
      </c>
      <c r="J164">
        <v>1E-3</v>
      </c>
      <c r="K164" t="s">
        <v>3</v>
      </c>
      <c r="L164">
        <v>0.9997144</v>
      </c>
      <c r="M164" t="s">
        <v>2</v>
      </c>
      <c r="N164">
        <v>5.1525700000000001E-2</v>
      </c>
      <c r="O164" t="s">
        <v>6</v>
      </c>
      <c r="P164">
        <v>11</v>
      </c>
      <c r="Q164" t="s">
        <v>0</v>
      </c>
      <c r="R164">
        <v>19.600000000000001</v>
      </c>
      <c r="S164" t="s">
        <v>141</v>
      </c>
      <c r="T164">
        <v>1</v>
      </c>
      <c r="U164" t="s">
        <v>142</v>
      </c>
      <c r="V164">
        <v>4</v>
      </c>
      <c r="W164" t="s">
        <v>140</v>
      </c>
      <c r="X164">
        <v>3465</v>
      </c>
      <c r="Y164" t="s">
        <v>1</v>
      </c>
      <c r="Z164" t="s">
        <v>403</v>
      </c>
      <c r="AA164" t="s">
        <v>151</v>
      </c>
      <c r="AB164" s="12" t="s">
        <v>3435</v>
      </c>
      <c r="AC164" t="s">
        <v>424</v>
      </c>
      <c r="AD164" s="5">
        <v>0.01</v>
      </c>
      <c r="AE164" t="s">
        <v>5</v>
      </c>
      <c r="AF164">
        <v>1</v>
      </c>
      <c r="AG164" t="s">
        <v>4</v>
      </c>
      <c r="AH164">
        <v>0</v>
      </c>
    </row>
    <row r="165" spans="1:34" x14ac:dyDescent="0.25">
      <c r="A165" t="str">
        <f t="shared" si="2"/>
        <v>feynman_I_11_19_16850</v>
      </c>
      <c r="B165" t="s">
        <v>127</v>
      </c>
      <c r="C165" t="s">
        <v>143</v>
      </c>
      <c r="D165">
        <v>3600</v>
      </c>
      <c r="E165" t="s">
        <v>144</v>
      </c>
      <c r="F165">
        <v>1000000</v>
      </c>
      <c r="G165" t="s">
        <v>145</v>
      </c>
      <c r="H165">
        <v>16850</v>
      </c>
      <c r="I165" t="s">
        <v>146</v>
      </c>
      <c r="J165">
        <v>1E-3</v>
      </c>
      <c r="K165" t="s">
        <v>3</v>
      </c>
      <c r="L165">
        <v>0.99895290000000003</v>
      </c>
      <c r="M165" t="s">
        <v>2</v>
      </c>
      <c r="N165">
        <v>0.2840337</v>
      </c>
      <c r="O165" t="s">
        <v>6</v>
      </c>
      <c r="P165">
        <v>10</v>
      </c>
      <c r="Q165" t="s">
        <v>0</v>
      </c>
      <c r="R165">
        <v>36.200000000000003</v>
      </c>
      <c r="S165" t="s">
        <v>141</v>
      </c>
      <c r="T165">
        <v>1</v>
      </c>
      <c r="U165" t="s">
        <v>142</v>
      </c>
      <c r="V165">
        <v>6</v>
      </c>
      <c r="W165" t="s">
        <v>140</v>
      </c>
      <c r="X165">
        <v>5865</v>
      </c>
      <c r="Y165" t="s">
        <v>1</v>
      </c>
      <c r="Z165" t="s">
        <v>2371</v>
      </c>
      <c r="AA165" t="s">
        <v>151</v>
      </c>
      <c r="AB165" s="12" t="s">
        <v>2293</v>
      </c>
      <c r="AC165" t="s">
        <v>424</v>
      </c>
      <c r="AD165" s="5">
        <v>0.01</v>
      </c>
      <c r="AE165" t="s">
        <v>5</v>
      </c>
      <c r="AF165">
        <v>1</v>
      </c>
      <c r="AG165" t="s">
        <v>4</v>
      </c>
      <c r="AH165">
        <v>0</v>
      </c>
    </row>
    <row r="166" spans="1:34" x14ac:dyDescent="0.25">
      <c r="A166" t="str">
        <f t="shared" si="2"/>
        <v>strogatz_lv2_16850</v>
      </c>
      <c r="B166" t="s">
        <v>16</v>
      </c>
      <c r="C166" t="s">
        <v>143</v>
      </c>
      <c r="D166">
        <v>3600</v>
      </c>
      <c r="E166" t="s">
        <v>144</v>
      </c>
      <c r="F166">
        <v>1000000</v>
      </c>
      <c r="G166" t="s">
        <v>145</v>
      </c>
      <c r="H166">
        <v>16850</v>
      </c>
      <c r="I166" t="s">
        <v>146</v>
      </c>
      <c r="J166">
        <v>1E-3</v>
      </c>
      <c r="K166" t="s">
        <v>3</v>
      </c>
      <c r="L166">
        <v>0.97973750000000004</v>
      </c>
      <c r="M166" t="s">
        <v>2</v>
      </c>
      <c r="N166">
        <v>0.1173135</v>
      </c>
      <c r="O166" t="s">
        <v>6</v>
      </c>
      <c r="P166">
        <v>20</v>
      </c>
      <c r="Q166" t="s">
        <v>0</v>
      </c>
      <c r="R166">
        <v>74.8</v>
      </c>
      <c r="S166" t="s">
        <v>141</v>
      </c>
      <c r="T166">
        <v>3</v>
      </c>
      <c r="U166" t="s">
        <v>142</v>
      </c>
      <c r="V166">
        <v>30</v>
      </c>
      <c r="W166" t="s">
        <v>140</v>
      </c>
      <c r="X166">
        <v>33100</v>
      </c>
      <c r="Y166" t="s">
        <v>1</v>
      </c>
      <c r="Z166" t="s">
        <v>3675</v>
      </c>
      <c r="AA166" t="s">
        <v>151</v>
      </c>
      <c r="AB166" s="12" t="s">
        <v>3676</v>
      </c>
      <c r="AC166" t="s">
        <v>424</v>
      </c>
      <c r="AD166" s="5">
        <v>0.01</v>
      </c>
      <c r="AE166" t="s">
        <v>5</v>
      </c>
      <c r="AF166">
        <v>0.98815293000000004</v>
      </c>
      <c r="AG166" t="s">
        <v>4</v>
      </c>
      <c r="AH166">
        <v>0.17894405999999999</v>
      </c>
    </row>
    <row r="167" spans="1:34" x14ac:dyDescent="0.25">
      <c r="A167" t="str">
        <f t="shared" si="2"/>
        <v>feynman_III_13_18_23654</v>
      </c>
      <c r="B167" t="s">
        <v>103</v>
      </c>
      <c r="C167" t="s">
        <v>143</v>
      </c>
      <c r="D167">
        <v>3600</v>
      </c>
      <c r="E167" t="s">
        <v>144</v>
      </c>
      <c r="F167">
        <v>1000000</v>
      </c>
      <c r="G167" t="s">
        <v>145</v>
      </c>
      <c r="H167">
        <v>23654</v>
      </c>
      <c r="I167" t="s">
        <v>146</v>
      </c>
      <c r="J167">
        <v>1E-3</v>
      </c>
      <c r="K167" t="s">
        <v>3</v>
      </c>
      <c r="L167">
        <v>0.99982950000000004</v>
      </c>
      <c r="M167" t="s">
        <v>2</v>
      </c>
      <c r="N167">
        <v>7.2737388000000003</v>
      </c>
      <c r="O167" t="s">
        <v>6</v>
      </c>
      <c r="P167">
        <v>10</v>
      </c>
      <c r="Q167" t="s">
        <v>0</v>
      </c>
      <c r="R167">
        <v>3600.5</v>
      </c>
      <c r="S167" t="s">
        <v>141</v>
      </c>
      <c r="T167">
        <v>5</v>
      </c>
      <c r="U167" t="s">
        <v>142</v>
      </c>
      <c r="V167">
        <v>555</v>
      </c>
      <c r="W167" t="s">
        <v>140</v>
      </c>
      <c r="X167">
        <v>602031</v>
      </c>
      <c r="Y167" t="s">
        <v>1</v>
      </c>
      <c r="Z167" t="s">
        <v>3677</v>
      </c>
      <c r="AA167" t="s">
        <v>151</v>
      </c>
      <c r="AB167" s="12" t="s">
        <v>3678</v>
      </c>
      <c r="AC167" t="s">
        <v>424</v>
      </c>
      <c r="AD167" s="5">
        <v>0.01</v>
      </c>
      <c r="AE167" t="s">
        <v>5</v>
      </c>
      <c r="AF167">
        <v>0.99999985999999996</v>
      </c>
      <c r="AG167" t="s">
        <v>4</v>
      </c>
      <c r="AH167">
        <v>0.2085863</v>
      </c>
    </row>
    <row r="168" spans="1:34" x14ac:dyDescent="0.25">
      <c r="A168" t="str">
        <f t="shared" si="2"/>
        <v>feynman_test_11_23654</v>
      </c>
      <c r="B168" t="s">
        <v>80</v>
      </c>
      <c r="C168" t="s">
        <v>143</v>
      </c>
      <c r="D168">
        <v>3600</v>
      </c>
      <c r="E168" t="s">
        <v>144</v>
      </c>
      <c r="F168">
        <v>1000000</v>
      </c>
      <c r="G168" t="s">
        <v>145</v>
      </c>
      <c r="H168">
        <v>23654</v>
      </c>
      <c r="I168" t="s">
        <v>146</v>
      </c>
      <c r="J168">
        <v>1E-3</v>
      </c>
      <c r="K168" t="s">
        <v>3</v>
      </c>
      <c r="L168">
        <v>0.98955079999999995</v>
      </c>
      <c r="M168" t="s">
        <v>2</v>
      </c>
      <c r="N168">
        <v>0.1064961</v>
      </c>
      <c r="O168" t="s">
        <v>6</v>
      </c>
      <c r="P168">
        <v>43</v>
      </c>
      <c r="Q168" t="s">
        <v>0</v>
      </c>
      <c r="R168">
        <v>2331.6</v>
      </c>
      <c r="S168" t="s">
        <v>141</v>
      </c>
      <c r="T168">
        <v>5</v>
      </c>
      <c r="U168" t="s">
        <v>142</v>
      </c>
      <c r="V168">
        <v>98</v>
      </c>
      <c r="W168" t="s">
        <v>140</v>
      </c>
      <c r="X168">
        <v>277446</v>
      </c>
      <c r="Y168" t="s">
        <v>1</v>
      </c>
      <c r="Z168" t="s">
        <v>3679</v>
      </c>
      <c r="AA168" t="s">
        <v>151</v>
      </c>
      <c r="AB168" s="12" t="s">
        <v>3680</v>
      </c>
      <c r="AC168" t="s">
        <v>424</v>
      </c>
      <c r="AD168" s="5">
        <v>0.01</v>
      </c>
      <c r="AE168" t="s">
        <v>5</v>
      </c>
      <c r="AF168">
        <v>0.98941625</v>
      </c>
      <c r="AG168" t="s">
        <v>4</v>
      </c>
      <c r="AH168">
        <v>0.10546498999999999</v>
      </c>
    </row>
    <row r="169" spans="1:34" x14ac:dyDescent="0.25">
      <c r="A169" t="str">
        <f t="shared" si="2"/>
        <v>feynman_I_32_5_23654</v>
      </c>
      <c r="B169" t="s">
        <v>97</v>
      </c>
      <c r="C169" t="s">
        <v>143</v>
      </c>
      <c r="D169">
        <v>3600</v>
      </c>
      <c r="E169" t="s">
        <v>144</v>
      </c>
      <c r="F169">
        <v>1000000</v>
      </c>
      <c r="G169" t="s">
        <v>145</v>
      </c>
      <c r="H169">
        <v>23654</v>
      </c>
      <c r="I169" t="s">
        <v>146</v>
      </c>
      <c r="J169">
        <v>1E-3</v>
      </c>
      <c r="K169" t="s">
        <v>3</v>
      </c>
      <c r="L169">
        <v>0.99617940000000005</v>
      </c>
      <c r="M169" t="s">
        <v>2</v>
      </c>
      <c r="N169">
        <v>4.8961699999999997E-2</v>
      </c>
      <c r="O169" t="s">
        <v>6</v>
      </c>
      <c r="P169">
        <v>14</v>
      </c>
      <c r="Q169" t="s">
        <v>0</v>
      </c>
      <c r="R169">
        <v>65.5</v>
      </c>
      <c r="S169" t="s">
        <v>141</v>
      </c>
      <c r="T169">
        <v>1</v>
      </c>
      <c r="U169" t="s">
        <v>142</v>
      </c>
      <c r="V169">
        <v>8</v>
      </c>
      <c r="W169" t="s">
        <v>140</v>
      </c>
      <c r="X169">
        <v>10499</v>
      </c>
      <c r="Y169" t="s">
        <v>1</v>
      </c>
      <c r="Z169" t="s">
        <v>3681</v>
      </c>
      <c r="AA169" t="s">
        <v>151</v>
      </c>
      <c r="AB169" s="12" t="s">
        <v>3682</v>
      </c>
      <c r="AC169" t="s">
        <v>424</v>
      </c>
      <c r="AD169" s="5">
        <v>0.01</v>
      </c>
      <c r="AE169" t="s">
        <v>5</v>
      </c>
      <c r="AF169">
        <v>0.99624303999999997</v>
      </c>
      <c r="AG169" t="s">
        <v>4</v>
      </c>
      <c r="AH169">
        <v>4.3524130000000001E-2</v>
      </c>
    </row>
    <row r="170" spans="1:34" x14ac:dyDescent="0.25">
      <c r="A170" t="str">
        <f t="shared" si="2"/>
        <v>feynman_II_13_17_16850</v>
      </c>
      <c r="B170" t="s">
        <v>102</v>
      </c>
      <c r="C170" t="s">
        <v>143</v>
      </c>
      <c r="D170">
        <v>3600</v>
      </c>
      <c r="E170" t="s">
        <v>144</v>
      </c>
      <c r="F170">
        <v>1000000</v>
      </c>
      <c r="G170" t="s">
        <v>145</v>
      </c>
      <c r="H170">
        <v>16850</v>
      </c>
      <c r="I170" t="s">
        <v>146</v>
      </c>
      <c r="J170">
        <v>1E-3</v>
      </c>
      <c r="K170" t="s">
        <v>3</v>
      </c>
      <c r="L170">
        <v>0.98815500000000001</v>
      </c>
      <c r="M170" t="s">
        <v>2</v>
      </c>
      <c r="N170">
        <v>2.7136E-3</v>
      </c>
      <c r="O170" t="s">
        <v>6</v>
      </c>
      <c r="P170">
        <v>28</v>
      </c>
      <c r="Q170" t="s">
        <v>0</v>
      </c>
      <c r="R170">
        <v>814.8</v>
      </c>
      <c r="S170" t="s">
        <v>141</v>
      </c>
      <c r="T170">
        <v>4</v>
      </c>
      <c r="U170" t="s">
        <v>142</v>
      </c>
      <c r="V170">
        <v>52</v>
      </c>
      <c r="W170" t="s">
        <v>140</v>
      </c>
      <c r="X170">
        <v>112213</v>
      </c>
      <c r="Y170" t="s">
        <v>1</v>
      </c>
      <c r="Z170" t="s">
        <v>3683</v>
      </c>
      <c r="AA170" t="s">
        <v>151</v>
      </c>
      <c r="AB170" s="12" t="s">
        <v>3684</v>
      </c>
      <c r="AC170" t="s">
        <v>424</v>
      </c>
      <c r="AD170" s="5">
        <v>0.01</v>
      </c>
      <c r="AE170" t="s">
        <v>5</v>
      </c>
      <c r="AF170">
        <v>0.98789395000000002</v>
      </c>
      <c r="AG170" t="s">
        <v>4</v>
      </c>
      <c r="AH170">
        <v>2.7919500000000001E-3</v>
      </c>
    </row>
    <row r="171" spans="1:34" x14ac:dyDescent="0.25">
      <c r="A171" t="str">
        <f t="shared" si="2"/>
        <v>feynman_I_37_4_16850</v>
      </c>
      <c r="B171" t="s">
        <v>50</v>
      </c>
      <c r="C171" t="s">
        <v>143</v>
      </c>
      <c r="D171">
        <v>3600</v>
      </c>
      <c r="E171" t="s">
        <v>144</v>
      </c>
      <c r="F171">
        <v>1000000</v>
      </c>
      <c r="G171" t="s">
        <v>145</v>
      </c>
      <c r="H171">
        <v>16850</v>
      </c>
      <c r="I171" t="s">
        <v>146</v>
      </c>
      <c r="J171">
        <v>1E-3</v>
      </c>
      <c r="K171" t="s">
        <v>3</v>
      </c>
      <c r="L171">
        <v>0.9997142</v>
      </c>
      <c r="M171" t="s">
        <v>2</v>
      </c>
      <c r="N171">
        <v>4.8445799999999997E-2</v>
      </c>
      <c r="O171" t="s">
        <v>6</v>
      </c>
      <c r="P171">
        <v>12</v>
      </c>
      <c r="Q171" t="s">
        <v>0</v>
      </c>
      <c r="R171">
        <v>52.6</v>
      </c>
      <c r="S171" t="s">
        <v>141</v>
      </c>
      <c r="T171">
        <v>1</v>
      </c>
      <c r="U171" t="s">
        <v>142</v>
      </c>
      <c r="V171">
        <v>9</v>
      </c>
      <c r="W171" t="s">
        <v>140</v>
      </c>
      <c r="X171">
        <v>7948</v>
      </c>
      <c r="Y171" t="s">
        <v>1</v>
      </c>
      <c r="Z171" t="s">
        <v>3685</v>
      </c>
      <c r="AA171" t="s">
        <v>151</v>
      </c>
      <c r="AB171" s="12" t="s">
        <v>3686</v>
      </c>
      <c r="AC171" t="s">
        <v>424</v>
      </c>
      <c r="AD171" s="5">
        <v>0.01</v>
      </c>
      <c r="AE171" t="s">
        <v>5</v>
      </c>
      <c r="AF171">
        <v>0.99995529000000005</v>
      </c>
      <c r="AG171" t="s">
        <v>4</v>
      </c>
      <c r="AH171">
        <v>1.9299779999999999E-2</v>
      </c>
    </row>
    <row r="172" spans="1:34" x14ac:dyDescent="0.25">
      <c r="A172" t="str">
        <f t="shared" si="2"/>
        <v>feynman_II_6_15a_16850</v>
      </c>
      <c r="B172" t="s">
        <v>131</v>
      </c>
      <c r="C172" t="s">
        <v>143</v>
      </c>
      <c r="D172">
        <v>3600</v>
      </c>
      <c r="E172" t="s">
        <v>144</v>
      </c>
      <c r="F172">
        <v>1000000</v>
      </c>
      <c r="G172" t="s">
        <v>145</v>
      </c>
      <c r="H172">
        <v>16850</v>
      </c>
      <c r="I172" t="s">
        <v>146</v>
      </c>
      <c r="J172">
        <v>1E-3</v>
      </c>
      <c r="K172" t="s">
        <v>3</v>
      </c>
      <c r="L172">
        <v>0.99897970000000003</v>
      </c>
      <c r="M172" t="s">
        <v>2</v>
      </c>
      <c r="N172">
        <v>1.1873699999999999E-2</v>
      </c>
      <c r="O172" t="s">
        <v>6</v>
      </c>
      <c r="P172">
        <v>16</v>
      </c>
      <c r="Q172" t="s">
        <v>0</v>
      </c>
      <c r="R172">
        <v>60.4</v>
      </c>
      <c r="S172" t="s">
        <v>141</v>
      </c>
      <c r="T172">
        <v>1</v>
      </c>
      <c r="U172" t="s">
        <v>142</v>
      </c>
      <c r="V172">
        <v>7</v>
      </c>
      <c r="W172" t="s">
        <v>140</v>
      </c>
      <c r="X172">
        <v>9258</v>
      </c>
      <c r="Y172" t="s">
        <v>1</v>
      </c>
      <c r="Z172" t="s">
        <v>3575</v>
      </c>
      <c r="AA172" t="s">
        <v>151</v>
      </c>
      <c r="AB172" s="12" t="s">
        <v>3576</v>
      </c>
      <c r="AC172" t="s">
        <v>424</v>
      </c>
      <c r="AD172" s="5">
        <v>0.01</v>
      </c>
      <c r="AE172" t="s">
        <v>5</v>
      </c>
      <c r="AF172">
        <v>0.99906229000000002</v>
      </c>
      <c r="AG172" t="s">
        <v>4</v>
      </c>
      <c r="AH172">
        <v>1.174123E-2</v>
      </c>
    </row>
    <row r="173" spans="1:34" x14ac:dyDescent="0.25">
      <c r="A173" t="str">
        <f t="shared" si="2"/>
        <v>feynman_I_40_1_15795</v>
      </c>
      <c r="B173" t="s">
        <v>133</v>
      </c>
      <c r="C173" t="s">
        <v>143</v>
      </c>
      <c r="D173">
        <v>3600</v>
      </c>
      <c r="E173" t="s">
        <v>144</v>
      </c>
      <c r="F173">
        <v>1000000</v>
      </c>
      <c r="G173" t="s">
        <v>145</v>
      </c>
      <c r="H173">
        <v>15795</v>
      </c>
      <c r="I173" t="s">
        <v>146</v>
      </c>
      <c r="J173">
        <v>1E-3</v>
      </c>
      <c r="K173" t="s">
        <v>3</v>
      </c>
      <c r="L173">
        <v>0.95548569999999999</v>
      </c>
      <c r="M173" t="s">
        <v>2</v>
      </c>
      <c r="N173">
        <v>0.1375277</v>
      </c>
      <c r="O173" t="s">
        <v>6</v>
      </c>
      <c r="P173">
        <v>36</v>
      </c>
      <c r="Q173" t="s">
        <v>0</v>
      </c>
      <c r="R173">
        <v>1609</v>
      </c>
      <c r="S173" t="s">
        <v>141</v>
      </c>
      <c r="T173">
        <v>5</v>
      </c>
      <c r="U173" t="s">
        <v>142</v>
      </c>
      <c r="V173">
        <v>74</v>
      </c>
      <c r="W173" t="s">
        <v>140</v>
      </c>
      <c r="X173">
        <v>201968</v>
      </c>
      <c r="Y173" t="s">
        <v>1</v>
      </c>
      <c r="Z173" t="s">
        <v>3687</v>
      </c>
      <c r="AA173" t="s">
        <v>151</v>
      </c>
      <c r="AB173" s="12" t="s">
        <v>3688</v>
      </c>
      <c r="AC173" t="s">
        <v>424</v>
      </c>
      <c r="AD173" s="5">
        <v>0.01</v>
      </c>
      <c r="AE173" t="s">
        <v>5</v>
      </c>
      <c r="AF173">
        <v>0.93727176999999995</v>
      </c>
      <c r="AG173" t="s">
        <v>4</v>
      </c>
      <c r="AH173">
        <v>0.16360426</v>
      </c>
    </row>
    <row r="174" spans="1:34" x14ac:dyDescent="0.25">
      <c r="A174" t="str">
        <f t="shared" si="2"/>
        <v>feynman_II_8_7_23654</v>
      </c>
      <c r="B174" t="s">
        <v>69</v>
      </c>
      <c r="C174" t="s">
        <v>143</v>
      </c>
      <c r="D174">
        <v>3600</v>
      </c>
      <c r="E174" t="s">
        <v>144</v>
      </c>
      <c r="F174">
        <v>1000000</v>
      </c>
      <c r="G174" t="s">
        <v>145</v>
      </c>
      <c r="H174">
        <v>23654</v>
      </c>
      <c r="I174" t="s">
        <v>146</v>
      </c>
      <c r="J174">
        <v>1E-3</v>
      </c>
      <c r="K174" t="s">
        <v>3</v>
      </c>
      <c r="L174">
        <v>0.99580990000000003</v>
      </c>
      <c r="M174" t="s">
        <v>2</v>
      </c>
      <c r="N174">
        <v>5.7927999999999999E-3</v>
      </c>
      <c r="O174" t="s">
        <v>6</v>
      </c>
      <c r="P174">
        <v>11</v>
      </c>
      <c r="Q174" t="s">
        <v>0</v>
      </c>
      <c r="R174">
        <v>465.1</v>
      </c>
      <c r="S174" t="s">
        <v>141</v>
      </c>
      <c r="T174">
        <v>2</v>
      </c>
      <c r="U174" t="s">
        <v>142</v>
      </c>
      <c r="V174">
        <v>104</v>
      </c>
      <c r="W174" t="s">
        <v>140</v>
      </c>
      <c r="X174">
        <v>86388</v>
      </c>
      <c r="Y174" t="s">
        <v>1</v>
      </c>
      <c r="Z174" t="s">
        <v>3689</v>
      </c>
      <c r="AA174" t="s">
        <v>151</v>
      </c>
      <c r="AB174" s="12" t="s">
        <v>3690</v>
      </c>
      <c r="AC174" t="s">
        <v>424</v>
      </c>
      <c r="AD174" s="5">
        <v>0.01</v>
      </c>
      <c r="AE174" t="s">
        <v>5</v>
      </c>
      <c r="AF174">
        <v>0.99599333999999995</v>
      </c>
      <c r="AG174" t="s">
        <v>4</v>
      </c>
      <c r="AH174">
        <v>5.6402199999999996E-3</v>
      </c>
    </row>
    <row r="175" spans="1:34" x14ac:dyDescent="0.25">
      <c r="A175" t="str">
        <f t="shared" si="2"/>
        <v>strogatz_bacres2_23654</v>
      </c>
      <c r="B175" t="s">
        <v>11</v>
      </c>
      <c r="C175" t="s">
        <v>143</v>
      </c>
      <c r="D175">
        <v>3600</v>
      </c>
      <c r="E175" t="s">
        <v>144</v>
      </c>
      <c r="F175">
        <v>1000000</v>
      </c>
      <c r="G175" t="s">
        <v>145</v>
      </c>
      <c r="H175">
        <v>23654</v>
      </c>
      <c r="I175" t="s">
        <v>146</v>
      </c>
      <c r="J175">
        <v>1E-3</v>
      </c>
      <c r="K175" t="s">
        <v>3</v>
      </c>
      <c r="L175">
        <v>0.99940589999999996</v>
      </c>
      <c r="M175" t="s">
        <v>2</v>
      </c>
      <c r="N175">
        <v>5.40507E-2</v>
      </c>
      <c r="O175" t="s">
        <v>6</v>
      </c>
      <c r="P175">
        <v>10</v>
      </c>
      <c r="Q175" t="s">
        <v>0</v>
      </c>
      <c r="R175">
        <v>3.6</v>
      </c>
      <c r="S175" t="s">
        <v>141</v>
      </c>
      <c r="T175">
        <v>1</v>
      </c>
      <c r="U175" t="s">
        <v>142</v>
      </c>
      <c r="V175">
        <v>4</v>
      </c>
      <c r="W175" t="s">
        <v>140</v>
      </c>
      <c r="X175">
        <v>2123</v>
      </c>
      <c r="Y175" t="s">
        <v>1</v>
      </c>
      <c r="Z175" t="s">
        <v>3691</v>
      </c>
      <c r="AA175" t="s">
        <v>151</v>
      </c>
      <c r="AB175" s="12" t="s">
        <v>3692</v>
      </c>
      <c r="AC175" t="s">
        <v>424</v>
      </c>
      <c r="AD175" s="5">
        <v>0.01</v>
      </c>
      <c r="AE175" t="s">
        <v>5</v>
      </c>
      <c r="AF175">
        <v>0.99993485999999998</v>
      </c>
      <c r="AG175" t="s">
        <v>4</v>
      </c>
      <c r="AH175">
        <v>1.6458279999999999E-2</v>
      </c>
    </row>
    <row r="176" spans="1:34" x14ac:dyDescent="0.25">
      <c r="A176" t="str">
        <f t="shared" si="2"/>
        <v>feynman_III_10_19_15795</v>
      </c>
      <c r="B176" t="s">
        <v>92</v>
      </c>
      <c r="C176" t="s">
        <v>143</v>
      </c>
      <c r="D176">
        <v>3600</v>
      </c>
      <c r="E176" t="s">
        <v>144</v>
      </c>
      <c r="F176">
        <v>1000000</v>
      </c>
      <c r="G176" t="s">
        <v>145</v>
      </c>
      <c r="H176">
        <v>15795</v>
      </c>
      <c r="I176" t="s">
        <v>146</v>
      </c>
      <c r="J176">
        <v>1E-3</v>
      </c>
      <c r="K176" t="s">
        <v>3</v>
      </c>
      <c r="L176">
        <v>0.99843660000000001</v>
      </c>
      <c r="M176" t="s">
        <v>2</v>
      </c>
      <c r="N176">
        <v>0.28712710000000002</v>
      </c>
      <c r="O176" t="s">
        <v>6</v>
      </c>
      <c r="P176">
        <v>36</v>
      </c>
      <c r="Q176" t="s">
        <v>0</v>
      </c>
      <c r="R176">
        <v>187.3</v>
      </c>
      <c r="S176" t="s">
        <v>141</v>
      </c>
      <c r="T176">
        <v>1</v>
      </c>
      <c r="U176" t="s">
        <v>142</v>
      </c>
      <c r="V176">
        <v>11</v>
      </c>
      <c r="W176" t="s">
        <v>140</v>
      </c>
      <c r="X176">
        <v>22038</v>
      </c>
      <c r="Y176" t="s">
        <v>1</v>
      </c>
      <c r="Z176" t="s">
        <v>3693</v>
      </c>
      <c r="AA176" t="s">
        <v>151</v>
      </c>
      <c r="AB176" s="12" t="s">
        <v>3694</v>
      </c>
      <c r="AC176" t="s">
        <v>424</v>
      </c>
      <c r="AD176" s="5">
        <v>0.01</v>
      </c>
      <c r="AE176" t="s">
        <v>5</v>
      </c>
      <c r="AF176">
        <v>0.99902181999999995</v>
      </c>
      <c r="AG176" t="s">
        <v>4</v>
      </c>
      <c r="AH176">
        <v>0.22785425000000001</v>
      </c>
    </row>
    <row r="177" spans="1:34" x14ac:dyDescent="0.25">
      <c r="A177" t="str">
        <f t="shared" si="2"/>
        <v>feynman_I_15_3t_15795</v>
      </c>
      <c r="B177" t="s">
        <v>81</v>
      </c>
      <c r="C177" t="s">
        <v>143</v>
      </c>
      <c r="D177">
        <v>3600</v>
      </c>
      <c r="E177" t="s">
        <v>144</v>
      </c>
      <c r="F177">
        <v>1000000</v>
      </c>
      <c r="G177" t="s">
        <v>145</v>
      </c>
      <c r="H177">
        <v>15795</v>
      </c>
      <c r="I177" t="s">
        <v>146</v>
      </c>
      <c r="J177">
        <v>1E-3</v>
      </c>
      <c r="K177" t="s">
        <v>3</v>
      </c>
      <c r="L177">
        <v>0.99485109999999999</v>
      </c>
      <c r="M177" t="s">
        <v>2</v>
      </c>
      <c r="N177">
        <v>8.6874000000000007E-2</v>
      </c>
      <c r="O177" t="s">
        <v>6</v>
      </c>
      <c r="P177">
        <v>7</v>
      </c>
      <c r="Q177" t="s">
        <v>0</v>
      </c>
      <c r="R177">
        <v>6.6</v>
      </c>
      <c r="S177" t="s">
        <v>141</v>
      </c>
      <c r="T177">
        <v>1</v>
      </c>
      <c r="U177" t="s">
        <v>142</v>
      </c>
      <c r="V177">
        <v>3</v>
      </c>
      <c r="W177" t="s">
        <v>140</v>
      </c>
      <c r="X177">
        <v>1160</v>
      </c>
      <c r="Y177" t="s">
        <v>1</v>
      </c>
      <c r="Z177" t="s">
        <v>3695</v>
      </c>
      <c r="AA177" t="s">
        <v>151</v>
      </c>
      <c r="AB177" s="12" t="s">
        <v>3696</v>
      </c>
      <c r="AC177" t="s">
        <v>424</v>
      </c>
      <c r="AD177" s="5">
        <v>0.01</v>
      </c>
      <c r="AE177" t="s">
        <v>5</v>
      </c>
      <c r="AF177">
        <v>0.99565627000000001</v>
      </c>
      <c r="AG177" t="s">
        <v>4</v>
      </c>
      <c r="AH177">
        <v>7.9601779999999997E-2</v>
      </c>
    </row>
    <row r="178" spans="1:34" x14ac:dyDescent="0.25">
      <c r="A178" t="str">
        <f t="shared" si="2"/>
        <v>feynman_III_4_32_15795</v>
      </c>
      <c r="B178" t="s">
        <v>87</v>
      </c>
      <c r="C178" t="s">
        <v>143</v>
      </c>
      <c r="D178">
        <v>3600</v>
      </c>
      <c r="E178" t="s">
        <v>144</v>
      </c>
      <c r="F178">
        <v>1000000</v>
      </c>
      <c r="G178" t="s">
        <v>145</v>
      </c>
      <c r="H178">
        <v>15795</v>
      </c>
      <c r="I178" t="s">
        <v>146</v>
      </c>
      <c r="J178">
        <v>1E-3</v>
      </c>
      <c r="K178" t="s">
        <v>3</v>
      </c>
      <c r="L178">
        <v>0.99980910000000001</v>
      </c>
      <c r="M178" t="s">
        <v>2</v>
      </c>
      <c r="N178">
        <v>0.1274921</v>
      </c>
      <c r="O178" t="s">
        <v>6</v>
      </c>
      <c r="P178">
        <v>12</v>
      </c>
      <c r="Q178" t="s">
        <v>0</v>
      </c>
      <c r="R178">
        <v>16.399999999999999</v>
      </c>
      <c r="S178" t="s">
        <v>141</v>
      </c>
      <c r="T178">
        <v>1</v>
      </c>
      <c r="U178" t="s">
        <v>142</v>
      </c>
      <c r="V178">
        <v>4</v>
      </c>
      <c r="W178" t="s">
        <v>140</v>
      </c>
      <c r="X178">
        <v>3138</v>
      </c>
      <c r="Y178" t="s">
        <v>1</v>
      </c>
      <c r="Z178" t="s">
        <v>3697</v>
      </c>
      <c r="AA178" t="s">
        <v>151</v>
      </c>
      <c r="AB178" s="12" t="s">
        <v>3698</v>
      </c>
      <c r="AC178" t="s">
        <v>424</v>
      </c>
      <c r="AD178" s="5">
        <v>0.01</v>
      </c>
      <c r="AE178" t="s">
        <v>5</v>
      </c>
      <c r="AF178">
        <v>0.99999643000000005</v>
      </c>
      <c r="AG178" t="s">
        <v>4</v>
      </c>
      <c r="AH178">
        <v>1.756568E-2</v>
      </c>
    </row>
    <row r="179" spans="1:34" x14ac:dyDescent="0.25">
      <c r="A179" t="str">
        <f t="shared" si="2"/>
        <v>feynman_I_12_5_860</v>
      </c>
      <c r="B179" t="s">
        <v>25</v>
      </c>
      <c r="C179" t="s">
        <v>143</v>
      </c>
      <c r="D179">
        <v>3600</v>
      </c>
      <c r="E179" t="s">
        <v>144</v>
      </c>
      <c r="F179">
        <v>1000000</v>
      </c>
      <c r="G179" t="s">
        <v>145</v>
      </c>
      <c r="H179">
        <v>860</v>
      </c>
      <c r="I179" t="s">
        <v>146</v>
      </c>
      <c r="J179">
        <v>1E-3</v>
      </c>
      <c r="K179" t="s">
        <v>3</v>
      </c>
      <c r="L179">
        <v>0.99958340000000001</v>
      </c>
      <c r="M179" t="s">
        <v>2</v>
      </c>
      <c r="N179">
        <v>0.10389470000000001</v>
      </c>
      <c r="O179" t="s">
        <v>6</v>
      </c>
      <c r="P179">
        <v>3</v>
      </c>
      <c r="Q179" t="s">
        <v>0</v>
      </c>
      <c r="R179">
        <v>2.4</v>
      </c>
      <c r="S179" t="s">
        <v>141</v>
      </c>
      <c r="T179">
        <v>1</v>
      </c>
      <c r="U179" t="s">
        <v>142</v>
      </c>
      <c r="V179">
        <v>2</v>
      </c>
      <c r="W179" t="s">
        <v>140</v>
      </c>
      <c r="X179">
        <v>520</v>
      </c>
      <c r="Y179" t="s">
        <v>1</v>
      </c>
      <c r="Z179" t="s">
        <v>2335</v>
      </c>
      <c r="AA179" t="s">
        <v>151</v>
      </c>
      <c r="AB179" s="12" t="s">
        <v>405</v>
      </c>
      <c r="AC179" t="s">
        <v>424</v>
      </c>
      <c r="AD179" s="5">
        <v>0.01</v>
      </c>
      <c r="AE179" t="s">
        <v>5</v>
      </c>
      <c r="AF179">
        <v>1</v>
      </c>
      <c r="AG179" t="s">
        <v>4</v>
      </c>
      <c r="AH179">
        <v>0</v>
      </c>
    </row>
    <row r="180" spans="1:34" x14ac:dyDescent="0.25">
      <c r="A180" t="str">
        <f t="shared" si="2"/>
        <v>feynman_II_34_29a_860</v>
      </c>
      <c r="B180" t="s">
        <v>60</v>
      </c>
      <c r="C180" t="s">
        <v>143</v>
      </c>
      <c r="D180">
        <v>3600</v>
      </c>
      <c r="E180" t="s">
        <v>144</v>
      </c>
      <c r="F180">
        <v>1000000</v>
      </c>
      <c r="G180" t="s">
        <v>145</v>
      </c>
      <c r="H180">
        <v>860</v>
      </c>
      <c r="I180" t="s">
        <v>146</v>
      </c>
      <c r="J180">
        <v>1E-3</v>
      </c>
      <c r="K180" t="s">
        <v>3</v>
      </c>
      <c r="L180">
        <v>0.99966730000000004</v>
      </c>
      <c r="M180" t="s">
        <v>2</v>
      </c>
      <c r="N180">
        <v>4.1738000000000001E-3</v>
      </c>
      <c r="O180" t="s">
        <v>6</v>
      </c>
      <c r="P180">
        <v>7</v>
      </c>
      <c r="Q180" t="s">
        <v>0</v>
      </c>
      <c r="R180">
        <v>8.1999999999999993</v>
      </c>
      <c r="S180" t="s">
        <v>141</v>
      </c>
      <c r="T180">
        <v>1</v>
      </c>
      <c r="U180" t="s">
        <v>142</v>
      </c>
      <c r="V180">
        <v>3</v>
      </c>
      <c r="W180" t="s">
        <v>140</v>
      </c>
      <c r="X180">
        <v>1629</v>
      </c>
      <c r="Y180" t="s">
        <v>1</v>
      </c>
      <c r="Z180" t="s">
        <v>3494</v>
      </c>
      <c r="AA180" t="s">
        <v>151</v>
      </c>
      <c r="AB180" s="12" t="s">
        <v>3495</v>
      </c>
      <c r="AC180" t="s">
        <v>424</v>
      </c>
      <c r="AD180" s="5">
        <v>0.01</v>
      </c>
      <c r="AE180" t="s">
        <v>5</v>
      </c>
      <c r="AF180">
        <v>0.99992681000000005</v>
      </c>
      <c r="AG180" t="s">
        <v>4</v>
      </c>
      <c r="AH180">
        <v>1.9575299999999999E-3</v>
      </c>
    </row>
    <row r="181" spans="1:34" x14ac:dyDescent="0.25">
      <c r="A181" t="str">
        <f t="shared" si="2"/>
        <v>feynman_test_13_23654</v>
      </c>
      <c r="B181" t="s">
        <v>121</v>
      </c>
      <c r="C181" t="s">
        <v>143</v>
      </c>
      <c r="D181">
        <v>3600</v>
      </c>
      <c r="E181" t="s">
        <v>144</v>
      </c>
      <c r="F181">
        <v>1000000</v>
      </c>
      <c r="G181" t="s">
        <v>145</v>
      </c>
      <c r="H181">
        <v>23654</v>
      </c>
      <c r="I181" t="s">
        <v>146</v>
      </c>
      <c r="J181">
        <v>1E-3</v>
      </c>
      <c r="K181" t="s">
        <v>3</v>
      </c>
      <c r="L181">
        <v>0.94852270000000005</v>
      </c>
      <c r="M181" t="s">
        <v>2</v>
      </c>
      <c r="N181">
        <v>3.4832999999999999E-3</v>
      </c>
      <c r="O181" t="s">
        <v>6</v>
      </c>
      <c r="P181">
        <v>22</v>
      </c>
      <c r="Q181" t="s">
        <v>0</v>
      </c>
      <c r="R181">
        <v>3600.7</v>
      </c>
      <c r="S181" t="s">
        <v>141</v>
      </c>
      <c r="T181">
        <v>10</v>
      </c>
      <c r="U181" t="s">
        <v>142</v>
      </c>
      <c r="V181">
        <v>238</v>
      </c>
      <c r="W181" t="s">
        <v>140</v>
      </c>
      <c r="X181">
        <v>507941</v>
      </c>
      <c r="Y181" t="s">
        <v>1</v>
      </c>
      <c r="Z181" t="s">
        <v>3699</v>
      </c>
      <c r="AA181" t="s">
        <v>151</v>
      </c>
      <c r="AB181" s="12" t="s">
        <v>3700</v>
      </c>
      <c r="AC181" t="s">
        <v>424</v>
      </c>
      <c r="AD181" s="5">
        <v>0.01</v>
      </c>
      <c r="AE181" t="s">
        <v>5</v>
      </c>
      <c r="AF181">
        <v>0.94907907000000002</v>
      </c>
      <c r="AG181" t="s">
        <v>4</v>
      </c>
      <c r="AH181">
        <v>3.4581500000000001E-3</v>
      </c>
    </row>
    <row r="182" spans="1:34" x14ac:dyDescent="0.25">
      <c r="A182" t="str">
        <f t="shared" si="2"/>
        <v>feynman_II_34_11_860</v>
      </c>
      <c r="B182" t="s">
        <v>84</v>
      </c>
      <c r="C182" t="s">
        <v>143</v>
      </c>
      <c r="D182">
        <v>3600</v>
      </c>
      <c r="E182" t="s">
        <v>144</v>
      </c>
      <c r="F182">
        <v>1000000</v>
      </c>
      <c r="G182" t="s">
        <v>145</v>
      </c>
      <c r="H182">
        <v>860</v>
      </c>
      <c r="I182" t="s">
        <v>146</v>
      </c>
      <c r="J182">
        <v>1E-3</v>
      </c>
      <c r="K182" t="s">
        <v>3</v>
      </c>
      <c r="L182">
        <v>0.99978420000000001</v>
      </c>
      <c r="M182" t="s">
        <v>2</v>
      </c>
      <c r="N182">
        <v>7.4302400000000005E-2</v>
      </c>
      <c r="O182" t="s">
        <v>6</v>
      </c>
      <c r="P182">
        <v>8</v>
      </c>
      <c r="Q182" t="s">
        <v>0</v>
      </c>
      <c r="R182">
        <v>13.7</v>
      </c>
      <c r="S182" t="s">
        <v>141</v>
      </c>
      <c r="T182">
        <v>1</v>
      </c>
      <c r="U182" t="s">
        <v>142</v>
      </c>
      <c r="V182">
        <v>4</v>
      </c>
      <c r="W182" t="s">
        <v>140</v>
      </c>
      <c r="X182">
        <v>2676</v>
      </c>
      <c r="Y182" t="s">
        <v>1</v>
      </c>
      <c r="Z182" t="s">
        <v>158</v>
      </c>
      <c r="AA182" t="s">
        <v>151</v>
      </c>
      <c r="AB182" s="12" t="s">
        <v>412</v>
      </c>
      <c r="AC182" t="s">
        <v>424</v>
      </c>
      <c r="AD182" s="5">
        <v>0.01</v>
      </c>
      <c r="AE182" t="s">
        <v>5</v>
      </c>
      <c r="AF182">
        <v>1</v>
      </c>
      <c r="AG182" t="s">
        <v>4</v>
      </c>
      <c r="AH182">
        <v>0</v>
      </c>
    </row>
    <row r="183" spans="1:34" x14ac:dyDescent="0.25">
      <c r="A183" t="str">
        <f t="shared" si="2"/>
        <v>feynman_I_34_1_860</v>
      </c>
      <c r="B183" t="s">
        <v>41</v>
      </c>
      <c r="C183" t="s">
        <v>143</v>
      </c>
      <c r="D183">
        <v>3600</v>
      </c>
      <c r="E183" t="s">
        <v>144</v>
      </c>
      <c r="F183">
        <v>1000000</v>
      </c>
      <c r="G183" t="s">
        <v>145</v>
      </c>
      <c r="H183">
        <v>860</v>
      </c>
      <c r="I183" t="s">
        <v>146</v>
      </c>
      <c r="J183">
        <v>1E-3</v>
      </c>
      <c r="K183" t="s">
        <v>3</v>
      </c>
      <c r="L183">
        <v>0.99935289999999999</v>
      </c>
      <c r="M183" t="s">
        <v>2</v>
      </c>
      <c r="N183">
        <v>4.5299300000000001E-2</v>
      </c>
      <c r="O183" t="s">
        <v>6</v>
      </c>
      <c r="P183">
        <v>12</v>
      </c>
      <c r="Q183" t="s">
        <v>0</v>
      </c>
      <c r="R183">
        <v>21.8</v>
      </c>
      <c r="S183" t="s">
        <v>141</v>
      </c>
      <c r="T183">
        <v>1</v>
      </c>
      <c r="U183" t="s">
        <v>142</v>
      </c>
      <c r="V183">
        <v>5</v>
      </c>
      <c r="W183" t="s">
        <v>140</v>
      </c>
      <c r="X183">
        <v>3839</v>
      </c>
      <c r="Y183" t="s">
        <v>1</v>
      </c>
      <c r="Z183" t="s">
        <v>2363</v>
      </c>
      <c r="AA183" t="s">
        <v>151</v>
      </c>
      <c r="AB183" s="12" t="s">
        <v>2291</v>
      </c>
      <c r="AC183" t="s">
        <v>424</v>
      </c>
      <c r="AD183" s="5">
        <v>0.01</v>
      </c>
      <c r="AE183" t="s">
        <v>5</v>
      </c>
      <c r="AF183">
        <v>1</v>
      </c>
      <c r="AG183" t="s">
        <v>4</v>
      </c>
      <c r="AH183">
        <v>0</v>
      </c>
    </row>
    <row r="184" spans="1:34" x14ac:dyDescent="0.25">
      <c r="A184" t="str">
        <f t="shared" si="2"/>
        <v>feynman_III_17_37_860</v>
      </c>
      <c r="B184" t="s">
        <v>66</v>
      </c>
      <c r="C184" t="s">
        <v>143</v>
      </c>
      <c r="D184">
        <v>3600</v>
      </c>
      <c r="E184" t="s">
        <v>144</v>
      </c>
      <c r="F184">
        <v>1000000</v>
      </c>
      <c r="G184" t="s">
        <v>145</v>
      </c>
      <c r="H184">
        <v>860</v>
      </c>
      <c r="I184" t="s">
        <v>146</v>
      </c>
      <c r="J184">
        <v>1E-3</v>
      </c>
      <c r="K184" t="s">
        <v>3</v>
      </c>
      <c r="L184">
        <v>0.99989519999999998</v>
      </c>
      <c r="M184" t="s">
        <v>2</v>
      </c>
      <c r="N184">
        <v>5.1256400000000001E-2</v>
      </c>
      <c r="O184" t="s">
        <v>6</v>
      </c>
      <c r="P184">
        <v>8</v>
      </c>
      <c r="Q184" t="s">
        <v>0</v>
      </c>
      <c r="R184">
        <v>23.7</v>
      </c>
      <c r="S184" t="s">
        <v>141</v>
      </c>
      <c r="T184">
        <v>1</v>
      </c>
      <c r="U184" t="s">
        <v>142</v>
      </c>
      <c r="V184">
        <v>7</v>
      </c>
      <c r="W184" t="s">
        <v>140</v>
      </c>
      <c r="X184">
        <v>4511</v>
      </c>
      <c r="Y184" t="s">
        <v>1</v>
      </c>
      <c r="Z184" t="s">
        <v>2374</v>
      </c>
      <c r="AA184" t="s">
        <v>151</v>
      </c>
      <c r="AB184" s="12" t="s">
        <v>2296</v>
      </c>
      <c r="AC184" t="s">
        <v>424</v>
      </c>
      <c r="AD184" s="5">
        <v>0.01</v>
      </c>
      <c r="AE184" t="s">
        <v>5</v>
      </c>
      <c r="AF184">
        <v>1</v>
      </c>
      <c r="AG184" t="s">
        <v>4</v>
      </c>
      <c r="AH184">
        <v>0</v>
      </c>
    </row>
    <row r="185" spans="1:34" x14ac:dyDescent="0.25">
      <c r="A185" t="str">
        <f t="shared" si="2"/>
        <v>feynman_test_6_23654</v>
      </c>
      <c r="B185" t="s">
        <v>135</v>
      </c>
      <c r="C185" t="s">
        <v>143</v>
      </c>
      <c r="D185">
        <v>3600</v>
      </c>
      <c r="E185" t="s">
        <v>144</v>
      </c>
      <c r="F185">
        <v>1000000</v>
      </c>
      <c r="G185" t="s">
        <v>145</v>
      </c>
      <c r="H185">
        <v>23654</v>
      </c>
      <c r="I185" t="s">
        <v>146</v>
      </c>
      <c r="J185">
        <v>1E-3</v>
      </c>
      <c r="K185" t="s">
        <v>3</v>
      </c>
      <c r="L185">
        <v>0.99071609999999999</v>
      </c>
      <c r="M185" t="s">
        <v>2</v>
      </c>
      <c r="N185">
        <v>4.3705899999999999E-2</v>
      </c>
      <c r="O185" t="s">
        <v>6</v>
      </c>
      <c r="P185">
        <v>40</v>
      </c>
      <c r="Q185" t="s">
        <v>0</v>
      </c>
      <c r="R185">
        <v>3601.2</v>
      </c>
      <c r="S185" t="s">
        <v>141</v>
      </c>
      <c r="T185">
        <v>5</v>
      </c>
      <c r="U185" t="s">
        <v>142</v>
      </c>
      <c r="V185">
        <v>127</v>
      </c>
      <c r="W185" t="s">
        <v>140</v>
      </c>
      <c r="X185">
        <v>463981</v>
      </c>
      <c r="Y185" t="s">
        <v>1</v>
      </c>
      <c r="Z185" t="s">
        <v>3701</v>
      </c>
      <c r="AA185" t="s">
        <v>151</v>
      </c>
      <c r="AB185" s="12" t="s">
        <v>3702</v>
      </c>
      <c r="AC185" t="s">
        <v>424</v>
      </c>
      <c r="AD185" s="5">
        <v>0.01</v>
      </c>
      <c r="AE185" t="s">
        <v>5</v>
      </c>
      <c r="AF185">
        <v>0.99216117999999998</v>
      </c>
      <c r="AG185" t="s">
        <v>4</v>
      </c>
      <c r="AH185">
        <v>4.1131290000000001E-2</v>
      </c>
    </row>
    <row r="186" spans="1:34" x14ac:dyDescent="0.25">
      <c r="A186" t="str">
        <f t="shared" si="2"/>
        <v>feynman_I_18_4_23654</v>
      </c>
      <c r="B186" t="s">
        <v>74</v>
      </c>
      <c r="C186" t="s">
        <v>143</v>
      </c>
      <c r="D186">
        <v>3600</v>
      </c>
      <c r="E186" t="s">
        <v>144</v>
      </c>
      <c r="F186">
        <v>1000000</v>
      </c>
      <c r="G186" t="s">
        <v>145</v>
      </c>
      <c r="H186">
        <v>23654</v>
      </c>
      <c r="I186" t="s">
        <v>146</v>
      </c>
      <c r="J186">
        <v>1E-3</v>
      </c>
      <c r="K186" t="s">
        <v>3</v>
      </c>
      <c r="L186">
        <v>0.99581489999999995</v>
      </c>
      <c r="M186" t="s">
        <v>2</v>
      </c>
      <c r="N186">
        <v>5.5004699999999997E-2</v>
      </c>
      <c r="O186" t="s">
        <v>6</v>
      </c>
      <c r="P186">
        <v>23</v>
      </c>
      <c r="Q186" t="s">
        <v>0</v>
      </c>
      <c r="R186">
        <v>292.3</v>
      </c>
      <c r="S186" t="s">
        <v>141</v>
      </c>
      <c r="T186">
        <v>6</v>
      </c>
      <c r="U186" t="s">
        <v>142</v>
      </c>
      <c r="V186">
        <v>72</v>
      </c>
      <c r="W186" t="s">
        <v>140</v>
      </c>
      <c r="X186">
        <v>46529</v>
      </c>
      <c r="Y186" t="s">
        <v>1</v>
      </c>
      <c r="Z186" t="s">
        <v>3703</v>
      </c>
      <c r="AA186" t="s">
        <v>151</v>
      </c>
      <c r="AB186" s="12" t="s">
        <v>3704</v>
      </c>
      <c r="AC186" t="s">
        <v>424</v>
      </c>
      <c r="AD186" s="5">
        <v>0.01</v>
      </c>
      <c r="AE186" t="s">
        <v>5</v>
      </c>
      <c r="AF186">
        <v>0.99716358999999999</v>
      </c>
      <c r="AG186" t="s">
        <v>4</v>
      </c>
      <c r="AH186">
        <v>4.5288769999999999E-2</v>
      </c>
    </row>
    <row r="187" spans="1:34" x14ac:dyDescent="0.25">
      <c r="A187" t="str">
        <f t="shared" si="2"/>
        <v>feynman_II_13_23_23654</v>
      </c>
      <c r="B187" t="s">
        <v>47</v>
      </c>
      <c r="C187" t="s">
        <v>143</v>
      </c>
      <c r="D187">
        <v>3600</v>
      </c>
      <c r="E187" t="s">
        <v>144</v>
      </c>
      <c r="F187">
        <v>1000000</v>
      </c>
      <c r="G187" t="s">
        <v>145</v>
      </c>
      <c r="H187">
        <v>23654</v>
      </c>
      <c r="I187" t="s">
        <v>146</v>
      </c>
      <c r="J187">
        <v>1E-3</v>
      </c>
      <c r="K187" t="s">
        <v>3</v>
      </c>
      <c r="L187">
        <v>0.99897409999999998</v>
      </c>
      <c r="M187" t="s">
        <v>2</v>
      </c>
      <c r="N187">
        <v>3.89609E-2</v>
      </c>
      <c r="O187" t="s">
        <v>6</v>
      </c>
      <c r="P187">
        <v>15</v>
      </c>
      <c r="Q187" t="s">
        <v>0</v>
      </c>
      <c r="R187">
        <v>22.1</v>
      </c>
      <c r="S187" t="s">
        <v>141</v>
      </c>
      <c r="T187">
        <v>1</v>
      </c>
      <c r="U187" t="s">
        <v>142</v>
      </c>
      <c r="V187">
        <v>5</v>
      </c>
      <c r="W187" t="s">
        <v>140</v>
      </c>
      <c r="X187">
        <v>3837</v>
      </c>
      <c r="Y187" t="s">
        <v>1</v>
      </c>
      <c r="Z187" t="s">
        <v>3705</v>
      </c>
      <c r="AA187" t="s">
        <v>151</v>
      </c>
      <c r="AB187" s="12" t="s">
        <v>3706</v>
      </c>
      <c r="AC187" t="s">
        <v>424</v>
      </c>
      <c r="AD187" s="5">
        <v>0.01</v>
      </c>
      <c r="AE187" t="s">
        <v>5</v>
      </c>
      <c r="AF187">
        <v>0.99972812</v>
      </c>
      <c r="AG187" t="s">
        <v>4</v>
      </c>
      <c r="AH187">
        <v>2.0022399999999999E-2</v>
      </c>
    </row>
    <row r="188" spans="1:34" x14ac:dyDescent="0.25">
      <c r="A188" t="str">
        <f t="shared" si="2"/>
        <v>feynman_II_24_17_23654</v>
      </c>
      <c r="B188" t="s">
        <v>38</v>
      </c>
      <c r="C188" t="s">
        <v>143</v>
      </c>
      <c r="D188">
        <v>3600</v>
      </c>
      <c r="E188" t="s">
        <v>144</v>
      </c>
      <c r="F188">
        <v>1000000</v>
      </c>
      <c r="G188" t="s">
        <v>145</v>
      </c>
      <c r="H188">
        <v>23654</v>
      </c>
      <c r="I188" t="s">
        <v>146</v>
      </c>
      <c r="J188">
        <v>1E-3</v>
      </c>
      <c r="K188" t="s">
        <v>3</v>
      </c>
      <c r="L188">
        <v>0.99732279999999995</v>
      </c>
      <c r="M188" t="s">
        <v>2</v>
      </c>
      <c r="N188">
        <v>4.4567599999999999E-2</v>
      </c>
      <c r="O188" t="s">
        <v>6</v>
      </c>
      <c r="P188">
        <v>12</v>
      </c>
      <c r="Q188" t="s">
        <v>0</v>
      </c>
      <c r="R188">
        <v>9.6</v>
      </c>
      <c r="S188" t="s">
        <v>141</v>
      </c>
      <c r="T188">
        <v>1</v>
      </c>
      <c r="U188" t="s">
        <v>142</v>
      </c>
      <c r="V188">
        <v>3</v>
      </c>
      <c r="W188" t="s">
        <v>140</v>
      </c>
      <c r="X188">
        <v>1810</v>
      </c>
      <c r="Y188" t="s">
        <v>1</v>
      </c>
      <c r="Z188" t="s">
        <v>3707</v>
      </c>
      <c r="AA188" t="s">
        <v>151</v>
      </c>
      <c r="AB188" s="12" t="s">
        <v>3708</v>
      </c>
      <c r="AC188" t="s">
        <v>424</v>
      </c>
      <c r="AD188" s="5">
        <v>0.01</v>
      </c>
      <c r="AE188" t="s">
        <v>5</v>
      </c>
      <c r="AF188">
        <v>0.99883679999999997</v>
      </c>
      <c r="AG188" t="s">
        <v>4</v>
      </c>
      <c r="AH188">
        <v>2.941622E-2</v>
      </c>
    </row>
    <row r="189" spans="1:34" x14ac:dyDescent="0.25">
      <c r="A189" t="str">
        <f t="shared" si="2"/>
        <v>feynman_I_29_16_23654</v>
      </c>
      <c r="B189" t="s">
        <v>77</v>
      </c>
      <c r="C189" t="s">
        <v>143</v>
      </c>
      <c r="D189">
        <v>3600</v>
      </c>
      <c r="E189" t="s">
        <v>144</v>
      </c>
      <c r="F189">
        <v>1000000</v>
      </c>
      <c r="G189" t="s">
        <v>145</v>
      </c>
      <c r="H189">
        <v>23654</v>
      </c>
      <c r="I189" t="s">
        <v>146</v>
      </c>
      <c r="J189">
        <v>1E-3</v>
      </c>
      <c r="K189" t="s">
        <v>3</v>
      </c>
      <c r="L189">
        <v>0.9524146</v>
      </c>
      <c r="M189" t="s">
        <v>2</v>
      </c>
      <c r="N189">
        <v>0.41891319999999999</v>
      </c>
      <c r="O189" t="s">
        <v>6</v>
      </c>
      <c r="P189">
        <v>99</v>
      </c>
      <c r="Q189" t="s">
        <v>0</v>
      </c>
      <c r="R189">
        <v>3602.7</v>
      </c>
      <c r="S189" t="s">
        <v>141</v>
      </c>
      <c r="T189">
        <v>4</v>
      </c>
      <c r="U189" t="s">
        <v>142</v>
      </c>
      <c r="V189">
        <v>48</v>
      </c>
      <c r="W189" t="s">
        <v>140</v>
      </c>
      <c r="X189">
        <v>286657</v>
      </c>
      <c r="Y189" t="s">
        <v>1</v>
      </c>
      <c r="Z189" t="s">
        <v>3709</v>
      </c>
      <c r="AA189" t="s">
        <v>151</v>
      </c>
      <c r="AB189" s="12" t="s">
        <v>3710</v>
      </c>
      <c r="AC189" t="s">
        <v>424</v>
      </c>
      <c r="AD189" s="5">
        <v>0.01</v>
      </c>
      <c r="AE189" t="s">
        <v>5</v>
      </c>
      <c r="AF189">
        <v>0.95263067999999995</v>
      </c>
      <c r="AG189" t="s">
        <v>4</v>
      </c>
      <c r="AH189">
        <v>0.41707336</v>
      </c>
    </row>
    <row r="190" spans="1:34" x14ac:dyDescent="0.25">
      <c r="A190" t="str">
        <f t="shared" si="2"/>
        <v>feynman_I_34_27_15795</v>
      </c>
      <c r="B190" t="s">
        <v>23</v>
      </c>
      <c r="C190" t="s">
        <v>143</v>
      </c>
      <c r="D190">
        <v>3600</v>
      </c>
      <c r="E190" t="s">
        <v>144</v>
      </c>
      <c r="F190">
        <v>1000000</v>
      </c>
      <c r="G190" t="s">
        <v>145</v>
      </c>
      <c r="H190">
        <v>15795</v>
      </c>
      <c r="I190" t="s">
        <v>146</v>
      </c>
      <c r="J190">
        <v>1E-3</v>
      </c>
      <c r="K190" t="s">
        <v>3</v>
      </c>
      <c r="L190">
        <v>0.99947330000000001</v>
      </c>
      <c r="M190" t="s">
        <v>2</v>
      </c>
      <c r="N190">
        <v>1.8557000000000001E-2</v>
      </c>
      <c r="O190" t="s">
        <v>6</v>
      </c>
      <c r="P190">
        <v>4</v>
      </c>
      <c r="Q190" t="s">
        <v>0</v>
      </c>
      <c r="R190">
        <v>2.5</v>
      </c>
      <c r="S190" t="s">
        <v>141</v>
      </c>
      <c r="T190">
        <v>1</v>
      </c>
      <c r="U190" t="s">
        <v>142</v>
      </c>
      <c r="V190">
        <v>2</v>
      </c>
      <c r="W190" t="s">
        <v>140</v>
      </c>
      <c r="X190">
        <v>520</v>
      </c>
      <c r="Y190" t="s">
        <v>1</v>
      </c>
      <c r="Z190" t="s">
        <v>3488</v>
      </c>
      <c r="AA190" t="s">
        <v>151</v>
      </c>
      <c r="AB190" s="12" t="s">
        <v>3489</v>
      </c>
      <c r="AC190" t="s">
        <v>424</v>
      </c>
      <c r="AD190" s="5">
        <v>0.01</v>
      </c>
      <c r="AE190" t="s">
        <v>5</v>
      </c>
      <c r="AF190">
        <v>0.99988343999999996</v>
      </c>
      <c r="AG190" t="s">
        <v>4</v>
      </c>
      <c r="AH190">
        <v>8.7744899999999994E-3</v>
      </c>
    </row>
    <row r="191" spans="1:34" x14ac:dyDescent="0.25">
      <c r="A191" t="str">
        <f t="shared" si="2"/>
        <v>feynman_II_27_18_15795</v>
      </c>
      <c r="B191" t="s">
        <v>32</v>
      </c>
      <c r="C191" t="s">
        <v>143</v>
      </c>
      <c r="D191">
        <v>3600</v>
      </c>
      <c r="E191" t="s">
        <v>144</v>
      </c>
      <c r="F191">
        <v>1000000</v>
      </c>
      <c r="G191" t="s">
        <v>145</v>
      </c>
      <c r="H191">
        <v>15795</v>
      </c>
      <c r="I191" t="s">
        <v>146</v>
      </c>
      <c r="J191">
        <v>1E-3</v>
      </c>
      <c r="K191" t="s">
        <v>3</v>
      </c>
      <c r="L191">
        <v>0.99975460000000005</v>
      </c>
      <c r="M191" t="s">
        <v>2</v>
      </c>
      <c r="N191">
        <v>0.40150239999999998</v>
      </c>
      <c r="O191" t="s">
        <v>6</v>
      </c>
      <c r="P191">
        <v>5</v>
      </c>
      <c r="Q191" t="s">
        <v>0</v>
      </c>
      <c r="R191">
        <v>5.0999999999999996</v>
      </c>
      <c r="S191" t="s">
        <v>141</v>
      </c>
      <c r="T191">
        <v>1</v>
      </c>
      <c r="U191" t="s">
        <v>142</v>
      </c>
      <c r="V191">
        <v>3</v>
      </c>
      <c r="W191" t="s">
        <v>140</v>
      </c>
      <c r="X191">
        <v>1061</v>
      </c>
      <c r="Y191" t="s">
        <v>1</v>
      </c>
      <c r="Z191" t="s">
        <v>2340</v>
      </c>
      <c r="AA191" t="s">
        <v>151</v>
      </c>
      <c r="AB191" s="12" t="s">
        <v>408</v>
      </c>
      <c r="AC191" t="s">
        <v>424</v>
      </c>
      <c r="AD191" s="5">
        <v>0.01</v>
      </c>
      <c r="AE191" t="s">
        <v>5</v>
      </c>
      <c r="AF191">
        <v>1</v>
      </c>
      <c r="AG191" t="s">
        <v>4</v>
      </c>
      <c r="AH191">
        <v>0</v>
      </c>
    </row>
    <row r="192" spans="1:34" x14ac:dyDescent="0.25">
      <c r="A192" t="str">
        <f t="shared" si="2"/>
        <v>feynman_II_37_1_15795</v>
      </c>
      <c r="B192" t="s">
        <v>64</v>
      </c>
      <c r="C192" t="s">
        <v>143</v>
      </c>
      <c r="D192">
        <v>3600</v>
      </c>
      <c r="E192" t="s">
        <v>144</v>
      </c>
      <c r="F192">
        <v>1000000</v>
      </c>
      <c r="G192" t="s">
        <v>145</v>
      </c>
      <c r="H192">
        <v>15795</v>
      </c>
      <c r="I192" t="s">
        <v>146</v>
      </c>
      <c r="J192">
        <v>1E-3</v>
      </c>
      <c r="K192" t="s">
        <v>3</v>
      </c>
      <c r="L192">
        <v>0.99966880000000002</v>
      </c>
      <c r="M192" t="s">
        <v>2</v>
      </c>
      <c r="N192">
        <v>0.42771439999999999</v>
      </c>
      <c r="O192" t="s">
        <v>6</v>
      </c>
      <c r="P192">
        <v>6</v>
      </c>
      <c r="Q192" t="s">
        <v>0</v>
      </c>
      <c r="R192">
        <v>11</v>
      </c>
      <c r="S192" t="s">
        <v>141</v>
      </c>
      <c r="T192">
        <v>1</v>
      </c>
      <c r="U192" t="s">
        <v>142</v>
      </c>
      <c r="V192">
        <v>4</v>
      </c>
      <c r="W192" t="s">
        <v>140</v>
      </c>
      <c r="X192">
        <v>2173</v>
      </c>
      <c r="Y192" t="s">
        <v>1</v>
      </c>
      <c r="Z192" t="s">
        <v>2355</v>
      </c>
      <c r="AA192" t="s">
        <v>151</v>
      </c>
      <c r="AB192" s="12" t="s">
        <v>2290</v>
      </c>
      <c r="AC192" t="s">
        <v>424</v>
      </c>
      <c r="AD192" s="5">
        <v>0.01</v>
      </c>
      <c r="AE192" t="s">
        <v>5</v>
      </c>
      <c r="AF192">
        <v>1</v>
      </c>
      <c r="AG192" t="s">
        <v>4</v>
      </c>
      <c r="AH192">
        <v>0</v>
      </c>
    </row>
    <row r="193" spans="1:34" x14ac:dyDescent="0.25">
      <c r="A193" t="str">
        <f t="shared" si="2"/>
        <v>feynman_II_10_9_15795</v>
      </c>
      <c r="B193" t="s">
        <v>57</v>
      </c>
      <c r="C193" t="s">
        <v>143</v>
      </c>
      <c r="D193">
        <v>3600</v>
      </c>
      <c r="E193" t="s">
        <v>144</v>
      </c>
      <c r="F193">
        <v>1000000</v>
      </c>
      <c r="G193" t="s">
        <v>145</v>
      </c>
      <c r="H193">
        <v>15795</v>
      </c>
      <c r="I193" t="s">
        <v>146</v>
      </c>
      <c r="J193">
        <v>1E-3</v>
      </c>
      <c r="K193" t="s">
        <v>3</v>
      </c>
      <c r="L193">
        <v>0.99972660000000002</v>
      </c>
      <c r="M193" t="s">
        <v>2</v>
      </c>
      <c r="N193">
        <v>4.1146000000000004E-3</v>
      </c>
      <c r="O193" t="s">
        <v>6</v>
      </c>
      <c r="P193">
        <v>13</v>
      </c>
      <c r="Q193" t="s">
        <v>0</v>
      </c>
      <c r="R193">
        <v>16.2</v>
      </c>
      <c r="S193" t="s">
        <v>141</v>
      </c>
      <c r="T193">
        <v>1</v>
      </c>
      <c r="U193" t="s">
        <v>142</v>
      </c>
      <c r="V193">
        <v>4</v>
      </c>
      <c r="W193" t="s">
        <v>140</v>
      </c>
      <c r="X193">
        <v>2899</v>
      </c>
      <c r="Y193" t="s">
        <v>1</v>
      </c>
      <c r="Z193" t="s">
        <v>160</v>
      </c>
      <c r="AA193" t="s">
        <v>151</v>
      </c>
      <c r="AB193" s="12" t="s">
        <v>3434</v>
      </c>
      <c r="AC193" t="s">
        <v>424</v>
      </c>
      <c r="AD193" s="5">
        <v>0.01</v>
      </c>
      <c r="AE193" t="s">
        <v>5</v>
      </c>
      <c r="AF193">
        <v>1</v>
      </c>
      <c r="AG193" t="s">
        <v>4</v>
      </c>
      <c r="AH193">
        <v>0</v>
      </c>
    </row>
    <row r="194" spans="1:34" x14ac:dyDescent="0.25">
      <c r="A194" t="str">
        <f t="shared" ref="A194:A257" si="3">B194&amp;"_"&amp;H194</f>
        <v>feynman_I_38_12_15795</v>
      </c>
      <c r="B194" t="s">
        <v>93</v>
      </c>
      <c r="C194" t="s">
        <v>143</v>
      </c>
      <c r="D194">
        <v>3600</v>
      </c>
      <c r="E194" t="s">
        <v>144</v>
      </c>
      <c r="F194">
        <v>1000000</v>
      </c>
      <c r="G194" t="s">
        <v>145</v>
      </c>
      <c r="H194">
        <v>15795</v>
      </c>
      <c r="I194" t="s">
        <v>146</v>
      </c>
      <c r="J194">
        <v>1E-3</v>
      </c>
      <c r="K194" t="s">
        <v>3</v>
      </c>
      <c r="L194">
        <v>0.99983440000000001</v>
      </c>
      <c r="M194" t="s">
        <v>2</v>
      </c>
      <c r="N194">
        <v>1.8636099999999999E-2</v>
      </c>
      <c r="O194" t="s">
        <v>6</v>
      </c>
      <c r="P194">
        <v>12</v>
      </c>
      <c r="Q194" t="s">
        <v>0</v>
      </c>
      <c r="R194">
        <v>43.9</v>
      </c>
      <c r="S194" t="s">
        <v>141</v>
      </c>
      <c r="T194">
        <v>1</v>
      </c>
      <c r="U194" t="s">
        <v>142</v>
      </c>
      <c r="V194">
        <v>6</v>
      </c>
      <c r="W194" t="s">
        <v>140</v>
      </c>
      <c r="X194">
        <v>7107</v>
      </c>
      <c r="Y194" t="s">
        <v>1</v>
      </c>
      <c r="Z194" t="s">
        <v>3512</v>
      </c>
      <c r="AA194" t="s">
        <v>151</v>
      </c>
      <c r="AB194" s="12" t="s">
        <v>3513</v>
      </c>
      <c r="AC194" t="s">
        <v>424</v>
      </c>
      <c r="AD194" s="5">
        <v>0.01</v>
      </c>
      <c r="AE194" t="s">
        <v>5</v>
      </c>
      <c r="AF194">
        <v>0.99996304000000003</v>
      </c>
      <c r="AG194" t="s">
        <v>4</v>
      </c>
      <c r="AH194">
        <v>8.6666099999999999E-3</v>
      </c>
    </row>
    <row r="195" spans="1:34" x14ac:dyDescent="0.25">
      <c r="A195" t="str">
        <f t="shared" si="3"/>
        <v>feynman_II_15_4_15795</v>
      </c>
      <c r="B195" t="s">
        <v>59</v>
      </c>
      <c r="C195" t="s">
        <v>143</v>
      </c>
      <c r="D195">
        <v>3600</v>
      </c>
      <c r="E195" t="s">
        <v>144</v>
      </c>
      <c r="F195">
        <v>1000000</v>
      </c>
      <c r="G195" t="s">
        <v>145</v>
      </c>
      <c r="H195">
        <v>15795</v>
      </c>
      <c r="I195" t="s">
        <v>146</v>
      </c>
      <c r="J195">
        <v>1E-3</v>
      </c>
      <c r="K195" t="s">
        <v>3</v>
      </c>
      <c r="L195">
        <v>0.9998416</v>
      </c>
      <c r="M195" t="s">
        <v>2</v>
      </c>
      <c r="N195">
        <v>6.5790699999999994E-2</v>
      </c>
      <c r="O195" t="s">
        <v>6</v>
      </c>
      <c r="P195">
        <v>6</v>
      </c>
      <c r="Q195" t="s">
        <v>0</v>
      </c>
      <c r="R195">
        <v>14.4</v>
      </c>
      <c r="S195" t="s">
        <v>141</v>
      </c>
      <c r="T195">
        <v>1</v>
      </c>
      <c r="U195" t="s">
        <v>142</v>
      </c>
      <c r="V195">
        <v>6</v>
      </c>
      <c r="W195" t="s">
        <v>140</v>
      </c>
      <c r="X195">
        <v>2895</v>
      </c>
      <c r="Y195" t="s">
        <v>1</v>
      </c>
      <c r="Z195" t="s">
        <v>161</v>
      </c>
      <c r="AA195" t="s">
        <v>151</v>
      </c>
      <c r="AB195" s="12" t="s">
        <v>3436</v>
      </c>
      <c r="AC195" t="s">
        <v>424</v>
      </c>
      <c r="AD195" s="5">
        <v>0.01</v>
      </c>
      <c r="AE195" t="s">
        <v>5</v>
      </c>
      <c r="AF195">
        <v>1</v>
      </c>
      <c r="AG195" t="s">
        <v>4</v>
      </c>
      <c r="AH195">
        <v>0</v>
      </c>
    </row>
    <row r="196" spans="1:34" x14ac:dyDescent="0.25">
      <c r="A196" t="str">
        <f t="shared" si="3"/>
        <v>feynman_III_15_12_860</v>
      </c>
      <c r="B196" t="s">
        <v>56</v>
      </c>
      <c r="C196" t="s">
        <v>143</v>
      </c>
      <c r="D196">
        <v>3600</v>
      </c>
      <c r="E196" t="s">
        <v>144</v>
      </c>
      <c r="F196">
        <v>1000000</v>
      </c>
      <c r="G196" t="s">
        <v>145</v>
      </c>
      <c r="H196">
        <v>860</v>
      </c>
      <c r="I196" t="s">
        <v>146</v>
      </c>
      <c r="J196">
        <v>1E-3</v>
      </c>
      <c r="K196" t="s">
        <v>3</v>
      </c>
      <c r="L196">
        <v>0.99974989999999997</v>
      </c>
      <c r="M196" t="s">
        <v>2</v>
      </c>
      <c r="N196">
        <v>8.10694E-2</v>
      </c>
      <c r="O196" t="s">
        <v>6</v>
      </c>
      <c r="P196">
        <v>10</v>
      </c>
      <c r="Q196" t="s">
        <v>0</v>
      </c>
      <c r="R196">
        <v>314.5</v>
      </c>
      <c r="S196" t="s">
        <v>141</v>
      </c>
      <c r="T196">
        <v>2</v>
      </c>
      <c r="U196" t="s">
        <v>142</v>
      </c>
      <c r="V196">
        <v>68</v>
      </c>
      <c r="W196" t="s">
        <v>140</v>
      </c>
      <c r="X196">
        <v>56518</v>
      </c>
      <c r="Y196" t="s">
        <v>1</v>
      </c>
      <c r="Z196" t="s">
        <v>2387</v>
      </c>
      <c r="AA196" t="s">
        <v>151</v>
      </c>
      <c r="AB196" s="12" t="s">
        <v>2314</v>
      </c>
      <c r="AC196" t="s">
        <v>424</v>
      </c>
      <c r="AD196" s="5">
        <v>0.01</v>
      </c>
      <c r="AE196" t="s">
        <v>5</v>
      </c>
      <c r="AF196">
        <v>1</v>
      </c>
      <c r="AG196" t="s">
        <v>4</v>
      </c>
      <c r="AH196">
        <v>0</v>
      </c>
    </row>
    <row r="197" spans="1:34" x14ac:dyDescent="0.25">
      <c r="A197" t="str">
        <f t="shared" si="3"/>
        <v>feynman_test_18_860</v>
      </c>
      <c r="B197" t="s">
        <v>112</v>
      </c>
      <c r="C197" t="s">
        <v>143</v>
      </c>
      <c r="D197">
        <v>3600</v>
      </c>
      <c r="E197" t="s">
        <v>144</v>
      </c>
      <c r="F197">
        <v>1000000</v>
      </c>
      <c r="G197" t="s">
        <v>145</v>
      </c>
      <c r="H197">
        <v>860</v>
      </c>
      <c r="I197" t="s">
        <v>146</v>
      </c>
      <c r="J197">
        <v>1E-3</v>
      </c>
      <c r="K197" t="s">
        <v>3</v>
      </c>
      <c r="L197">
        <v>0.9997258</v>
      </c>
      <c r="M197" t="s">
        <v>2</v>
      </c>
      <c r="N197">
        <v>1.23649E-2</v>
      </c>
      <c r="O197" t="s">
        <v>6</v>
      </c>
      <c r="P197">
        <v>22</v>
      </c>
      <c r="Q197" t="s">
        <v>0</v>
      </c>
      <c r="R197">
        <v>110.8</v>
      </c>
      <c r="S197" t="s">
        <v>141</v>
      </c>
      <c r="T197">
        <v>1</v>
      </c>
      <c r="U197" t="s">
        <v>142</v>
      </c>
      <c r="V197">
        <v>8</v>
      </c>
      <c r="W197" t="s">
        <v>140</v>
      </c>
      <c r="X197">
        <v>15341</v>
      </c>
      <c r="Y197" t="s">
        <v>1</v>
      </c>
      <c r="Z197" t="s">
        <v>3547</v>
      </c>
      <c r="AA197" t="s">
        <v>151</v>
      </c>
      <c r="AB197" s="12" t="s">
        <v>3548</v>
      </c>
      <c r="AC197" t="s">
        <v>424</v>
      </c>
      <c r="AD197" s="5">
        <v>0.01</v>
      </c>
      <c r="AE197" t="s">
        <v>5</v>
      </c>
      <c r="AF197">
        <v>0.99994081999999995</v>
      </c>
      <c r="AG197" t="s">
        <v>4</v>
      </c>
      <c r="AH197">
        <v>5.82827E-3</v>
      </c>
    </row>
    <row r="198" spans="1:34" x14ac:dyDescent="0.25">
      <c r="A198" t="str">
        <f t="shared" si="3"/>
        <v>feynman_II_36_38_15795</v>
      </c>
      <c r="B198" t="s">
        <v>138</v>
      </c>
      <c r="C198" t="s">
        <v>143</v>
      </c>
      <c r="D198">
        <v>3600</v>
      </c>
      <c r="E198" t="s">
        <v>144</v>
      </c>
      <c r="F198">
        <v>1000000</v>
      </c>
      <c r="G198" t="s">
        <v>145</v>
      </c>
      <c r="H198">
        <v>15795</v>
      </c>
      <c r="I198" t="s">
        <v>146</v>
      </c>
      <c r="J198">
        <v>1E-3</v>
      </c>
      <c r="K198" t="s">
        <v>3</v>
      </c>
      <c r="L198">
        <v>0.99968460000000003</v>
      </c>
      <c r="M198" t="s">
        <v>2</v>
      </c>
      <c r="N198">
        <v>1.9820399999999998E-2</v>
      </c>
      <c r="O198" t="s">
        <v>6</v>
      </c>
      <c r="P198">
        <v>24</v>
      </c>
      <c r="Q198" t="s">
        <v>0</v>
      </c>
      <c r="R198">
        <v>220.8</v>
      </c>
      <c r="S198" t="s">
        <v>141</v>
      </c>
      <c r="T198">
        <v>1</v>
      </c>
      <c r="U198" t="s">
        <v>142</v>
      </c>
      <c r="V198">
        <v>10</v>
      </c>
      <c r="W198" t="s">
        <v>140</v>
      </c>
      <c r="X198">
        <v>28485</v>
      </c>
      <c r="Y198" t="s">
        <v>1</v>
      </c>
      <c r="Z198" t="s">
        <v>2399</v>
      </c>
      <c r="AA198" t="s">
        <v>151</v>
      </c>
      <c r="AB198" s="12" t="s">
        <v>2303</v>
      </c>
      <c r="AC198" t="s">
        <v>424</v>
      </c>
      <c r="AD198" s="5">
        <v>0.01</v>
      </c>
      <c r="AE198" t="s">
        <v>5</v>
      </c>
      <c r="AF198">
        <v>1</v>
      </c>
      <c r="AG198" t="s">
        <v>4</v>
      </c>
      <c r="AH198">
        <v>0</v>
      </c>
    </row>
    <row r="199" spans="1:34" x14ac:dyDescent="0.25">
      <c r="A199" t="str">
        <f t="shared" si="3"/>
        <v>feynman_II_11_20_860</v>
      </c>
      <c r="B199" t="s">
        <v>111</v>
      </c>
      <c r="C199" t="s">
        <v>143</v>
      </c>
      <c r="D199">
        <v>3600</v>
      </c>
      <c r="E199" t="s">
        <v>144</v>
      </c>
      <c r="F199">
        <v>1000000</v>
      </c>
      <c r="G199" t="s">
        <v>145</v>
      </c>
      <c r="H199">
        <v>860</v>
      </c>
      <c r="I199" t="s">
        <v>146</v>
      </c>
      <c r="J199">
        <v>1E-3</v>
      </c>
      <c r="K199" t="s">
        <v>3</v>
      </c>
      <c r="L199">
        <v>0.99969319999999995</v>
      </c>
      <c r="M199" t="s">
        <v>2</v>
      </c>
      <c r="N199">
        <v>0.12169389999999999</v>
      </c>
      <c r="O199" t="s">
        <v>6</v>
      </c>
      <c r="P199">
        <v>13</v>
      </c>
      <c r="Q199" t="s">
        <v>0</v>
      </c>
      <c r="R199">
        <v>34.1</v>
      </c>
      <c r="S199" t="s">
        <v>141</v>
      </c>
      <c r="T199">
        <v>1</v>
      </c>
      <c r="U199" t="s">
        <v>142</v>
      </c>
      <c r="V199">
        <v>6</v>
      </c>
      <c r="W199" t="s">
        <v>140</v>
      </c>
      <c r="X199">
        <v>6098</v>
      </c>
      <c r="Y199" t="s">
        <v>1</v>
      </c>
      <c r="Z199" t="s">
        <v>3711</v>
      </c>
      <c r="AA199" t="s">
        <v>151</v>
      </c>
      <c r="AB199" s="12" t="s">
        <v>3712</v>
      </c>
      <c r="AC199" t="s">
        <v>424</v>
      </c>
      <c r="AD199" s="5">
        <v>0.01</v>
      </c>
      <c r="AE199" t="s">
        <v>5</v>
      </c>
      <c r="AF199">
        <v>0.99984821999999995</v>
      </c>
      <c r="AG199" t="s">
        <v>4</v>
      </c>
      <c r="AH199">
        <v>8.5460030000000006E-2</v>
      </c>
    </row>
    <row r="200" spans="1:34" x14ac:dyDescent="0.25">
      <c r="A200" t="str">
        <f t="shared" si="3"/>
        <v>feynman_test_3_23654</v>
      </c>
      <c r="B200" t="s">
        <v>75</v>
      </c>
      <c r="C200" t="s">
        <v>143</v>
      </c>
      <c r="D200">
        <v>3600</v>
      </c>
      <c r="E200" t="s">
        <v>144</v>
      </c>
      <c r="F200">
        <v>1000000</v>
      </c>
      <c r="G200" t="s">
        <v>145</v>
      </c>
      <c r="H200">
        <v>23654</v>
      </c>
      <c r="I200" t="s">
        <v>146</v>
      </c>
      <c r="J200">
        <v>1E-3</v>
      </c>
      <c r="K200" t="s">
        <v>3</v>
      </c>
      <c r="L200">
        <v>0.99874560000000001</v>
      </c>
      <c r="M200" t="s">
        <v>2</v>
      </c>
      <c r="N200">
        <v>6.5194799999999997E-2</v>
      </c>
      <c r="O200" t="s">
        <v>6</v>
      </c>
      <c r="P200">
        <v>19</v>
      </c>
      <c r="Q200" t="s">
        <v>0</v>
      </c>
      <c r="R200">
        <v>1291.2</v>
      </c>
      <c r="S200" t="s">
        <v>141</v>
      </c>
      <c r="T200">
        <v>8</v>
      </c>
      <c r="U200" t="s">
        <v>142</v>
      </c>
      <c r="V200">
        <v>325</v>
      </c>
      <c r="W200" t="s">
        <v>140</v>
      </c>
      <c r="X200">
        <v>225286</v>
      </c>
      <c r="Y200" t="s">
        <v>1</v>
      </c>
      <c r="Z200" t="s">
        <v>3713</v>
      </c>
      <c r="AA200" t="s">
        <v>151</v>
      </c>
      <c r="AB200" s="12" t="s">
        <v>3714</v>
      </c>
      <c r="AC200" t="s">
        <v>424</v>
      </c>
      <c r="AD200" s="5">
        <v>0.01</v>
      </c>
      <c r="AE200" t="s">
        <v>5</v>
      </c>
      <c r="AF200">
        <v>0.99938428000000001</v>
      </c>
      <c r="AG200" t="s">
        <v>4</v>
      </c>
      <c r="AH200">
        <v>4.5737439999999997E-2</v>
      </c>
    </row>
    <row r="201" spans="1:34" x14ac:dyDescent="0.25">
      <c r="A201" t="str">
        <f t="shared" si="3"/>
        <v>feynman_III_12_43_15795</v>
      </c>
      <c r="B201" t="s">
        <v>22</v>
      </c>
      <c r="C201" t="s">
        <v>143</v>
      </c>
      <c r="D201">
        <v>3600</v>
      </c>
      <c r="E201" t="s">
        <v>144</v>
      </c>
      <c r="F201">
        <v>1000000</v>
      </c>
      <c r="G201" t="s">
        <v>145</v>
      </c>
      <c r="H201">
        <v>15795</v>
      </c>
      <c r="I201" t="s">
        <v>146</v>
      </c>
      <c r="J201">
        <v>1E-3</v>
      </c>
      <c r="K201" t="s">
        <v>3</v>
      </c>
      <c r="L201">
        <v>0.99947430000000004</v>
      </c>
      <c r="M201" t="s">
        <v>2</v>
      </c>
      <c r="N201">
        <v>1.8539E-2</v>
      </c>
      <c r="O201" t="s">
        <v>6</v>
      </c>
      <c r="P201">
        <v>4</v>
      </c>
      <c r="Q201" t="s">
        <v>0</v>
      </c>
      <c r="R201">
        <v>2.5</v>
      </c>
      <c r="S201" t="s">
        <v>141</v>
      </c>
      <c r="T201">
        <v>1</v>
      </c>
      <c r="U201" t="s">
        <v>142</v>
      </c>
      <c r="V201">
        <v>2</v>
      </c>
      <c r="W201" t="s">
        <v>140</v>
      </c>
      <c r="X201">
        <v>520</v>
      </c>
      <c r="Y201" t="s">
        <v>1</v>
      </c>
      <c r="Z201" t="s">
        <v>3488</v>
      </c>
      <c r="AA201" t="s">
        <v>151</v>
      </c>
      <c r="AB201" s="12" t="s">
        <v>3489</v>
      </c>
      <c r="AC201" t="s">
        <v>424</v>
      </c>
      <c r="AD201" s="5">
        <v>0.01</v>
      </c>
      <c r="AE201" t="s">
        <v>5</v>
      </c>
      <c r="AF201">
        <v>0.99988339000000004</v>
      </c>
      <c r="AG201" t="s">
        <v>4</v>
      </c>
      <c r="AH201">
        <v>8.7081399999999996E-3</v>
      </c>
    </row>
    <row r="202" spans="1:34" x14ac:dyDescent="0.25">
      <c r="A202" t="str">
        <f t="shared" si="3"/>
        <v>feynman_I_43_31_15795</v>
      </c>
      <c r="B202" t="s">
        <v>61</v>
      </c>
      <c r="C202" t="s">
        <v>143</v>
      </c>
      <c r="D202">
        <v>3600</v>
      </c>
      <c r="E202" t="s">
        <v>144</v>
      </c>
      <c r="F202">
        <v>1000000</v>
      </c>
      <c r="G202" t="s">
        <v>145</v>
      </c>
      <c r="H202">
        <v>15795</v>
      </c>
      <c r="I202" t="s">
        <v>146</v>
      </c>
      <c r="J202">
        <v>1E-3</v>
      </c>
      <c r="K202" t="s">
        <v>3</v>
      </c>
      <c r="L202">
        <v>0.99970800000000004</v>
      </c>
      <c r="M202" t="s">
        <v>2</v>
      </c>
      <c r="N202">
        <v>0.33176149999999999</v>
      </c>
      <c r="O202" t="s">
        <v>6</v>
      </c>
      <c r="P202">
        <v>4</v>
      </c>
      <c r="Q202" t="s">
        <v>0</v>
      </c>
      <c r="R202">
        <v>5.6</v>
      </c>
      <c r="S202" t="s">
        <v>141</v>
      </c>
      <c r="T202">
        <v>1</v>
      </c>
      <c r="U202" t="s">
        <v>142</v>
      </c>
      <c r="V202">
        <v>3</v>
      </c>
      <c r="W202" t="s">
        <v>140</v>
      </c>
      <c r="X202">
        <v>1134</v>
      </c>
      <c r="Y202" t="s">
        <v>1</v>
      </c>
      <c r="Z202" t="s">
        <v>2341</v>
      </c>
      <c r="AA202" t="s">
        <v>151</v>
      </c>
      <c r="AB202" s="12" t="s">
        <v>409</v>
      </c>
      <c r="AC202" t="s">
        <v>424</v>
      </c>
      <c r="AD202" s="5">
        <v>0.01</v>
      </c>
      <c r="AE202" t="s">
        <v>5</v>
      </c>
      <c r="AF202">
        <v>1</v>
      </c>
      <c r="AG202" t="s">
        <v>4</v>
      </c>
      <c r="AH202">
        <v>0</v>
      </c>
    </row>
    <row r="203" spans="1:34" x14ac:dyDescent="0.25">
      <c r="A203" t="str">
        <f t="shared" si="3"/>
        <v>feynman_II_38_14_15795</v>
      </c>
      <c r="B203" t="s">
        <v>29</v>
      </c>
      <c r="C203" t="s">
        <v>143</v>
      </c>
      <c r="D203">
        <v>3600</v>
      </c>
      <c r="E203" t="s">
        <v>144</v>
      </c>
      <c r="F203">
        <v>1000000</v>
      </c>
      <c r="G203" t="s">
        <v>145</v>
      </c>
      <c r="H203">
        <v>15795</v>
      </c>
      <c r="I203" t="s">
        <v>146</v>
      </c>
      <c r="J203">
        <v>1E-3</v>
      </c>
      <c r="K203" t="s">
        <v>3</v>
      </c>
      <c r="L203">
        <v>0.99952980000000002</v>
      </c>
      <c r="M203" t="s">
        <v>2</v>
      </c>
      <c r="N203">
        <v>4.6224999999999999E-3</v>
      </c>
      <c r="O203" t="s">
        <v>6</v>
      </c>
      <c r="P203">
        <v>10</v>
      </c>
      <c r="Q203" t="s">
        <v>0</v>
      </c>
      <c r="R203">
        <v>9.1999999999999993</v>
      </c>
      <c r="S203" t="s">
        <v>141</v>
      </c>
      <c r="T203">
        <v>1</v>
      </c>
      <c r="U203" t="s">
        <v>142</v>
      </c>
      <c r="V203">
        <v>3</v>
      </c>
      <c r="W203" t="s">
        <v>140</v>
      </c>
      <c r="X203">
        <v>1660</v>
      </c>
      <c r="Y203" t="s">
        <v>1</v>
      </c>
      <c r="Z203" t="s">
        <v>157</v>
      </c>
      <c r="AA203" t="s">
        <v>151</v>
      </c>
      <c r="AB203" s="12" t="s">
        <v>3432</v>
      </c>
      <c r="AC203" t="s">
        <v>424</v>
      </c>
      <c r="AD203" s="5">
        <v>0.01</v>
      </c>
      <c r="AE203" t="s">
        <v>5</v>
      </c>
      <c r="AF203">
        <v>1</v>
      </c>
      <c r="AG203" t="s">
        <v>4</v>
      </c>
      <c r="AH203">
        <v>0</v>
      </c>
    </row>
    <row r="204" spans="1:34" x14ac:dyDescent="0.25">
      <c r="A204" t="str">
        <f t="shared" si="3"/>
        <v>feynman_I_12_4_15795</v>
      </c>
      <c r="B204" t="s">
        <v>72</v>
      </c>
      <c r="C204" t="s">
        <v>143</v>
      </c>
      <c r="D204">
        <v>3600</v>
      </c>
      <c r="E204" t="s">
        <v>144</v>
      </c>
      <c r="F204">
        <v>1000000</v>
      </c>
      <c r="G204" t="s">
        <v>145</v>
      </c>
      <c r="H204">
        <v>15795</v>
      </c>
      <c r="I204" t="s">
        <v>146</v>
      </c>
      <c r="J204">
        <v>1E-3</v>
      </c>
      <c r="K204" t="s">
        <v>3</v>
      </c>
      <c r="L204">
        <v>0.99980749999999996</v>
      </c>
      <c r="M204" t="s">
        <v>2</v>
      </c>
      <c r="N204">
        <v>3.7379999999999998E-4</v>
      </c>
      <c r="O204" t="s">
        <v>6</v>
      </c>
      <c r="P204">
        <v>9</v>
      </c>
      <c r="Q204" t="s">
        <v>0</v>
      </c>
      <c r="R204">
        <v>19.3</v>
      </c>
      <c r="S204" t="s">
        <v>141</v>
      </c>
      <c r="T204">
        <v>1</v>
      </c>
      <c r="U204" t="s">
        <v>142</v>
      </c>
      <c r="V204">
        <v>4</v>
      </c>
      <c r="W204" t="s">
        <v>140</v>
      </c>
      <c r="X204">
        <v>3355</v>
      </c>
      <c r="Y204" t="s">
        <v>1</v>
      </c>
      <c r="Z204" t="s">
        <v>3508</v>
      </c>
      <c r="AA204" t="s">
        <v>151</v>
      </c>
      <c r="AB204" s="12" t="s">
        <v>3509</v>
      </c>
      <c r="AC204" t="s">
        <v>424</v>
      </c>
      <c r="AD204" s="5">
        <v>0.01</v>
      </c>
      <c r="AE204" t="s">
        <v>5</v>
      </c>
      <c r="AF204">
        <v>0.99995747000000001</v>
      </c>
      <c r="AG204" t="s">
        <v>4</v>
      </c>
      <c r="AH204">
        <v>1.7689999999999999E-4</v>
      </c>
    </row>
    <row r="205" spans="1:34" x14ac:dyDescent="0.25">
      <c r="A205" t="str">
        <f t="shared" si="3"/>
        <v>feynman_test_9_23654</v>
      </c>
      <c r="B205" t="s">
        <v>125</v>
      </c>
      <c r="C205" t="s">
        <v>143</v>
      </c>
      <c r="D205">
        <v>3600</v>
      </c>
      <c r="E205" t="s">
        <v>144</v>
      </c>
      <c r="F205">
        <v>1000000</v>
      </c>
      <c r="G205" t="s">
        <v>145</v>
      </c>
      <c r="H205">
        <v>23654</v>
      </c>
      <c r="I205" t="s">
        <v>146</v>
      </c>
      <c r="J205">
        <v>1E-3</v>
      </c>
      <c r="K205" t="s">
        <v>3</v>
      </c>
      <c r="L205">
        <v>0.9981061</v>
      </c>
      <c r="M205" t="s">
        <v>2</v>
      </c>
      <c r="N205">
        <v>296.58368780000001</v>
      </c>
      <c r="O205" t="s">
        <v>6</v>
      </c>
      <c r="P205">
        <v>74</v>
      </c>
      <c r="Q205" t="s">
        <v>0</v>
      </c>
      <c r="R205">
        <v>3603.2</v>
      </c>
      <c r="S205" t="s">
        <v>141</v>
      </c>
      <c r="T205">
        <v>3</v>
      </c>
      <c r="U205" t="s">
        <v>142</v>
      </c>
      <c r="V205">
        <v>52</v>
      </c>
      <c r="W205" t="s">
        <v>140</v>
      </c>
      <c r="X205">
        <v>326085</v>
      </c>
      <c r="Y205" t="s">
        <v>1</v>
      </c>
      <c r="Z205" t="s">
        <v>3715</v>
      </c>
      <c r="AA205" t="s">
        <v>151</v>
      </c>
      <c r="AB205" s="12" t="s">
        <v>3716</v>
      </c>
      <c r="AC205" t="s">
        <v>424</v>
      </c>
      <c r="AD205" s="5">
        <v>0.01</v>
      </c>
      <c r="AE205" t="s">
        <v>5</v>
      </c>
      <c r="AF205">
        <v>0.99825832000000003</v>
      </c>
      <c r="AG205" t="s">
        <v>4</v>
      </c>
      <c r="AH205">
        <v>285.76469199000002</v>
      </c>
    </row>
    <row r="206" spans="1:34" x14ac:dyDescent="0.25">
      <c r="A206" t="str">
        <f t="shared" si="3"/>
        <v>feynman_I_12_1_15795</v>
      </c>
      <c r="B206" t="s">
        <v>26</v>
      </c>
      <c r="C206" t="s">
        <v>143</v>
      </c>
      <c r="D206">
        <v>3600</v>
      </c>
      <c r="E206" t="s">
        <v>144</v>
      </c>
      <c r="F206">
        <v>1000000</v>
      </c>
      <c r="G206" t="s">
        <v>145</v>
      </c>
      <c r="H206">
        <v>15795</v>
      </c>
      <c r="I206" t="s">
        <v>146</v>
      </c>
      <c r="J206">
        <v>1E-3</v>
      </c>
      <c r="K206" t="s">
        <v>3</v>
      </c>
      <c r="L206">
        <v>0.99959030000000004</v>
      </c>
      <c r="M206" t="s">
        <v>2</v>
      </c>
      <c r="N206">
        <v>0.1025657</v>
      </c>
      <c r="O206" t="s">
        <v>6</v>
      </c>
      <c r="P206">
        <v>3</v>
      </c>
      <c r="Q206" t="s">
        <v>0</v>
      </c>
      <c r="R206">
        <v>2.4</v>
      </c>
      <c r="S206" t="s">
        <v>141</v>
      </c>
      <c r="T206">
        <v>1</v>
      </c>
      <c r="U206" t="s">
        <v>142</v>
      </c>
      <c r="V206">
        <v>2</v>
      </c>
      <c r="W206" t="s">
        <v>140</v>
      </c>
      <c r="X206">
        <v>520</v>
      </c>
      <c r="Y206" t="s">
        <v>1</v>
      </c>
      <c r="Z206" t="s">
        <v>2335</v>
      </c>
      <c r="AA206" t="s">
        <v>151</v>
      </c>
      <c r="AB206" s="12" t="s">
        <v>405</v>
      </c>
      <c r="AC206" t="s">
        <v>424</v>
      </c>
      <c r="AD206" s="5">
        <v>0.01</v>
      </c>
      <c r="AE206" t="s">
        <v>5</v>
      </c>
      <c r="AF206">
        <v>1</v>
      </c>
      <c r="AG206" t="s">
        <v>4</v>
      </c>
      <c r="AH206">
        <v>0</v>
      </c>
    </row>
    <row r="207" spans="1:34" x14ac:dyDescent="0.25">
      <c r="A207" t="str">
        <f t="shared" si="3"/>
        <v>feynman_II_3_24_15795</v>
      </c>
      <c r="B207" t="s">
        <v>35</v>
      </c>
      <c r="C207" t="s">
        <v>143</v>
      </c>
      <c r="D207">
        <v>3600</v>
      </c>
      <c r="E207" t="s">
        <v>144</v>
      </c>
      <c r="F207">
        <v>1000000</v>
      </c>
      <c r="G207" t="s">
        <v>145</v>
      </c>
      <c r="H207">
        <v>15795</v>
      </c>
      <c r="I207" t="s">
        <v>146</v>
      </c>
      <c r="J207">
        <v>1E-3</v>
      </c>
      <c r="K207" t="s">
        <v>3</v>
      </c>
      <c r="L207">
        <v>0.99978080000000003</v>
      </c>
      <c r="M207" t="s">
        <v>2</v>
      </c>
      <c r="N207">
        <v>8.3370000000000004E-4</v>
      </c>
      <c r="O207" t="s">
        <v>6</v>
      </c>
      <c r="P207">
        <v>6</v>
      </c>
      <c r="Q207" t="s">
        <v>0</v>
      </c>
      <c r="R207">
        <v>8.8000000000000007</v>
      </c>
      <c r="S207" t="s">
        <v>141</v>
      </c>
      <c r="T207">
        <v>1</v>
      </c>
      <c r="U207" t="s">
        <v>142</v>
      </c>
      <c r="V207">
        <v>3</v>
      </c>
      <c r="W207" t="s">
        <v>140</v>
      </c>
      <c r="X207">
        <v>1658</v>
      </c>
      <c r="Y207" t="s">
        <v>1</v>
      </c>
      <c r="Z207" t="s">
        <v>3496</v>
      </c>
      <c r="AA207" t="s">
        <v>151</v>
      </c>
      <c r="AB207" s="12" t="s">
        <v>3497</v>
      </c>
      <c r="AC207" t="s">
        <v>424</v>
      </c>
      <c r="AD207" s="5">
        <v>0.01</v>
      </c>
      <c r="AE207" t="s">
        <v>5</v>
      </c>
      <c r="AF207">
        <v>0.99995168999999995</v>
      </c>
      <c r="AG207" t="s">
        <v>4</v>
      </c>
      <c r="AH207">
        <v>3.9397E-4</v>
      </c>
    </row>
    <row r="208" spans="1:34" x14ac:dyDescent="0.25">
      <c r="A208" t="str">
        <f t="shared" si="3"/>
        <v>feynman_I_27_6_15795</v>
      </c>
      <c r="B208" t="s">
        <v>49</v>
      </c>
      <c r="C208" t="s">
        <v>143</v>
      </c>
      <c r="D208">
        <v>3600</v>
      </c>
      <c r="E208" t="s">
        <v>144</v>
      </c>
      <c r="F208">
        <v>1000000</v>
      </c>
      <c r="G208" t="s">
        <v>145</v>
      </c>
      <c r="H208">
        <v>15795</v>
      </c>
      <c r="I208" t="s">
        <v>146</v>
      </c>
      <c r="J208">
        <v>1E-3</v>
      </c>
      <c r="K208" t="s">
        <v>3</v>
      </c>
      <c r="L208">
        <v>0.99944339999999998</v>
      </c>
      <c r="M208" t="s">
        <v>2</v>
      </c>
      <c r="N208">
        <v>8.4483000000000006E-3</v>
      </c>
      <c r="O208" t="s">
        <v>6</v>
      </c>
      <c r="P208">
        <v>11</v>
      </c>
      <c r="Q208" t="s">
        <v>0</v>
      </c>
      <c r="R208">
        <v>26.9</v>
      </c>
      <c r="S208" t="s">
        <v>141</v>
      </c>
      <c r="T208">
        <v>1</v>
      </c>
      <c r="U208" t="s">
        <v>142</v>
      </c>
      <c r="V208">
        <v>5</v>
      </c>
      <c r="W208" t="s">
        <v>140</v>
      </c>
      <c r="X208">
        <v>4506</v>
      </c>
      <c r="Y208" t="s">
        <v>1</v>
      </c>
      <c r="Z208" t="s">
        <v>2368</v>
      </c>
      <c r="AA208" t="s">
        <v>151</v>
      </c>
      <c r="AB208" s="12" t="s">
        <v>2292</v>
      </c>
      <c r="AC208" t="s">
        <v>424</v>
      </c>
      <c r="AD208" s="5">
        <v>0.01</v>
      </c>
      <c r="AE208" t="s">
        <v>5</v>
      </c>
      <c r="AF208">
        <v>1</v>
      </c>
      <c r="AG208" t="s">
        <v>4</v>
      </c>
      <c r="AH208">
        <v>0</v>
      </c>
    </row>
    <row r="209" spans="1:34" x14ac:dyDescent="0.25">
      <c r="A209" t="str">
        <f t="shared" si="3"/>
        <v>feynman_II_38_3_15795</v>
      </c>
      <c r="B209" t="s">
        <v>90</v>
      </c>
      <c r="C209" t="s">
        <v>143</v>
      </c>
      <c r="D209">
        <v>3600</v>
      </c>
      <c r="E209" t="s">
        <v>144</v>
      </c>
      <c r="F209">
        <v>1000000</v>
      </c>
      <c r="G209" t="s">
        <v>145</v>
      </c>
      <c r="H209">
        <v>15795</v>
      </c>
      <c r="I209" t="s">
        <v>146</v>
      </c>
      <c r="J209">
        <v>1E-3</v>
      </c>
      <c r="K209" t="s">
        <v>3</v>
      </c>
      <c r="L209">
        <v>0.9997838</v>
      </c>
      <c r="M209" t="s">
        <v>2</v>
      </c>
      <c r="N209">
        <v>0.1477263</v>
      </c>
      <c r="O209" t="s">
        <v>6</v>
      </c>
      <c r="P209">
        <v>9</v>
      </c>
      <c r="Q209" t="s">
        <v>0</v>
      </c>
      <c r="R209">
        <v>14.4</v>
      </c>
      <c r="S209" t="s">
        <v>141</v>
      </c>
      <c r="T209">
        <v>1</v>
      </c>
      <c r="U209" t="s">
        <v>142</v>
      </c>
      <c r="V209">
        <v>4</v>
      </c>
      <c r="W209" t="s">
        <v>140</v>
      </c>
      <c r="X209">
        <v>2676</v>
      </c>
      <c r="Y209" t="s">
        <v>1</v>
      </c>
      <c r="Z209" t="s">
        <v>3717</v>
      </c>
      <c r="AA209" t="s">
        <v>151</v>
      </c>
      <c r="AB209" s="12" t="s">
        <v>3718</v>
      </c>
      <c r="AC209" t="s">
        <v>424</v>
      </c>
      <c r="AD209" s="5">
        <v>0.01</v>
      </c>
      <c r="AE209" t="s">
        <v>5</v>
      </c>
      <c r="AF209">
        <v>0.99999899000000003</v>
      </c>
      <c r="AG209" t="s">
        <v>4</v>
      </c>
      <c r="AH209">
        <v>0.01</v>
      </c>
    </row>
    <row r="210" spans="1:34" x14ac:dyDescent="0.25">
      <c r="A210" t="str">
        <f t="shared" si="3"/>
        <v>feynman_III_15_14_15795</v>
      </c>
      <c r="B210" t="s">
        <v>73</v>
      </c>
      <c r="C210" t="s">
        <v>143</v>
      </c>
      <c r="D210">
        <v>3600</v>
      </c>
      <c r="E210" t="s">
        <v>144</v>
      </c>
      <c r="F210">
        <v>1000000</v>
      </c>
      <c r="G210" t="s">
        <v>145</v>
      </c>
      <c r="H210">
        <v>15795</v>
      </c>
      <c r="I210" t="s">
        <v>146</v>
      </c>
      <c r="J210">
        <v>1E-3</v>
      </c>
      <c r="K210" t="s">
        <v>3</v>
      </c>
      <c r="L210">
        <v>0.93910090000000002</v>
      </c>
      <c r="M210" t="s">
        <v>2</v>
      </c>
      <c r="N210">
        <v>4.2468999999999996E-3</v>
      </c>
      <c r="O210" t="s">
        <v>6</v>
      </c>
      <c r="P210">
        <v>11</v>
      </c>
      <c r="Q210" t="s">
        <v>0</v>
      </c>
      <c r="R210">
        <v>97.9</v>
      </c>
      <c r="S210" t="s">
        <v>141</v>
      </c>
      <c r="T210">
        <v>1</v>
      </c>
      <c r="U210" t="s">
        <v>142</v>
      </c>
      <c r="V210">
        <v>9</v>
      </c>
      <c r="W210" t="s">
        <v>140</v>
      </c>
      <c r="X210">
        <v>13976</v>
      </c>
      <c r="Y210" t="s">
        <v>1</v>
      </c>
      <c r="Z210" t="s">
        <v>3510</v>
      </c>
      <c r="AA210" t="s">
        <v>151</v>
      </c>
      <c r="AB210" s="12" t="s">
        <v>3511</v>
      </c>
      <c r="AC210" t="s">
        <v>424</v>
      </c>
      <c r="AD210" s="5">
        <v>0.01</v>
      </c>
      <c r="AE210" t="s">
        <v>5</v>
      </c>
      <c r="AF210">
        <v>0.93957524999999997</v>
      </c>
      <c r="AG210" t="s">
        <v>4</v>
      </c>
      <c r="AH210">
        <v>4.3239400000000001E-3</v>
      </c>
    </row>
    <row r="211" spans="1:34" x14ac:dyDescent="0.25">
      <c r="A211" t="str">
        <f t="shared" si="3"/>
        <v>feynman_I_12_11_15795</v>
      </c>
      <c r="B211" t="s">
        <v>119</v>
      </c>
      <c r="C211" t="s">
        <v>143</v>
      </c>
      <c r="D211">
        <v>3600</v>
      </c>
      <c r="E211" t="s">
        <v>144</v>
      </c>
      <c r="F211">
        <v>1000000</v>
      </c>
      <c r="G211" t="s">
        <v>145</v>
      </c>
      <c r="H211">
        <v>15795</v>
      </c>
      <c r="I211" t="s">
        <v>146</v>
      </c>
      <c r="J211">
        <v>1E-3</v>
      </c>
      <c r="K211" t="s">
        <v>3</v>
      </c>
      <c r="L211">
        <v>0.99988100000000002</v>
      </c>
      <c r="M211" t="s">
        <v>2</v>
      </c>
      <c r="N211">
        <v>0.28410800000000003</v>
      </c>
      <c r="O211" t="s">
        <v>6</v>
      </c>
      <c r="P211">
        <v>11</v>
      </c>
      <c r="Q211" t="s">
        <v>0</v>
      </c>
      <c r="R211">
        <v>34</v>
      </c>
      <c r="S211" t="s">
        <v>141</v>
      </c>
      <c r="T211">
        <v>1</v>
      </c>
      <c r="U211" t="s">
        <v>142</v>
      </c>
      <c r="V211">
        <v>7</v>
      </c>
      <c r="W211" t="s">
        <v>140</v>
      </c>
      <c r="X211">
        <v>6089</v>
      </c>
      <c r="Y211" t="s">
        <v>1</v>
      </c>
      <c r="Z211" t="s">
        <v>3719</v>
      </c>
      <c r="AA211" t="s">
        <v>151</v>
      </c>
      <c r="AB211" s="12" t="s">
        <v>3720</v>
      </c>
      <c r="AC211" t="s">
        <v>424</v>
      </c>
      <c r="AD211" s="5">
        <v>0.01</v>
      </c>
      <c r="AE211" t="s">
        <v>5</v>
      </c>
      <c r="AF211">
        <v>0.99999762000000003</v>
      </c>
      <c r="AG211" t="s">
        <v>4</v>
      </c>
      <c r="AH211">
        <v>0.04</v>
      </c>
    </row>
    <row r="212" spans="1:34" x14ac:dyDescent="0.25">
      <c r="A212" t="str">
        <f t="shared" si="3"/>
        <v>feynman_I_24_6_15795</v>
      </c>
      <c r="B212" t="s">
        <v>95</v>
      </c>
      <c r="C212" t="s">
        <v>143</v>
      </c>
      <c r="D212">
        <v>3600</v>
      </c>
      <c r="E212" t="s">
        <v>144</v>
      </c>
      <c r="F212">
        <v>1000000</v>
      </c>
      <c r="G212" t="s">
        <v>145</v>
      </c>
      <c r="H212">
        <v>15795</v>
      </c>
      <c r="I212" t="s">
        <v>146</v>
      </c>
      <c r="J212">
        <v>1E-3</v>
      </c>
      <c r="K212" t="s">
        <v>3</v>
      </c>
      <c r="L212">
        <v>0.99973369999999995</v>
      </c>
      <c r="M212" t="s">
        <v>2</v>
      </c>
      <c r="N212">
        <v>0.23695769999999999</v>
      </c>
      <c r="O212" t="s">
        <v>6</v>
      </c>
      <c r="P212">
        <v>16</v>
      </c>
      <c r="Q212" t="s">
        <v>0</v>
      </c>
      <c r="R212">
        <v>117.9</v>
      </c>
      <c r="S212" t="s">
        <v>141</v>
      </c>
      <c r="T212">
        <v>1</v>
      </c>
      <c r="U212" t="s">
        <v>142</v>
      </c>
      <c r="V212">
        <v>11</v>
      </c>
      <c r="W212" t="s">
        <v>140</v>
      </c>
      <c r="X212">
        <v>17221</v>
      </c>
      <c r="Y212" t="s">
        <v>1</v>
      </c>
      <c r="Z212" t="s">
        <v>3526</v>
      </c>
      <c r="AA212" t="s">
        <v>151</v>
      </c>
      <c r="AB212" s="12" t="s">
        <v>3527</v>
      </c>
      <c r="AC212" t="s">
        <v>424</v>
      </c>
      <c r="AD212" s="5">
        <v>0.01</v>
      </c>
      <c r="AE212" t="s">
        <v>5</v>
      </c>
      <c r="AF212">
        <v>1</v>
      </c>
      <c r="AG212" t="s">
        <v>4</v>
      </c>
      <c r="AH212">
        <v>0</v>
      </c>
    </row>
    <row r="213" spans="1:34" x14ac:dyDescent="0.25">
      <c r="A213" t="str">
        <f t="shared" si="3"/>
        <v>feynman_III_14_14_23654</v>
      </c>
      <c r="B213" t="s">
        <v>108</v>
      </c>
      <c r="C213" t="s">
        <v>143</v>
      </c>
      <c r="D213">
        <v>3600</v>
      </c>
      <c r="E213" t="s">
        <v>144</v>
      </c>
      <c r="F213">
        <v>1000000</v>
      </c>
      <c r="G213" t="s">
        <v>145</v>
      </c>
      <c r="H213">
        <v>23654</v>
      </c>
      <c r="I213" t="s">
        <v>146</v>
      </c>
      <c r="J213">
        <v>1E-3</v>
      </c>
      <c r="K213" t="s">
        <v>3</v>
      </c>
      <c r="L213">
        <v>0.99980080000000005</v>
      </c>
      <c r="M213" t="s">
        <v>2</v>
      </c>
      <c r="N213">
        <v>9.6807900000000002E-2</v>
      </c>
      <c r="O213" t="s">
        <v>6</v>
      </c>
      <c r="P213">
        <v>14</v>
      </c>
      <c r="Q213" t="s">
        <v>0</v>
      </c>
      <c r="R213">
        <v>916.9</v>
      </c>
      <c r="S213" t="s">
        <v>141</v>
      </c>
      <c r="T213">
        <v>2</v>
      </c>
      <c r="U213" t="s">
        <v>142</v>
      </c>
      <c r="V213">
        <v>30</v>
      </c>
      <c r="W213" t="s">
        <v>140</v>
      </c>
      <c r="X213">
        <v>104542</v>
      </c>
      <c r="Y213" t="s">
        <v>1</v>
      </c>
      <c r="Z213" t="s">
        <v>3721</v>
      </c>
      <c r="AA213" t="s">
        <v>151</v>
      </c>
      <c r="AB213" s="12" t="s">
        <v>3722</v>
      </c>
      <c r="AC213" t="s">
        <v>424</v>
      </c>
      <c r="AD213" s="5">
        <v>0.01</v>
      </c>
      <c r="AE213" t="s">
        <v>5</v>
      </c>
      <c r="AF213">
        <v>1</v>
      </c>
      <c r="AG213" t="s">
        <v>4</v>
      </c>
      <c r="AH213">
        <v>0</v>
      </c>
    </row>
    <row r="214" spans="1:34" x14ac:dyDescent="0.25">
      <c r="A214" t="str">
        <f t="shared" si="3"/>
        <v>feynman_II_35_21_16850</v>
      </c>
      <c r="B214" t="s">
        <v>110</v>
      </c>
      <c r="C214" t="s">
        <v>143</v>
      </c>
      <c r="D214">
        <v>3600</v>
      </c>
      <c r="E214" t="s">
        <v>144</v>
      </c>
      <c r="F214">
        <v>1000000</v>
      </c>
      <c r="G214" t="s">
        <v>145</v>
      </c>
      <c r="H214">
        <v>16850</v>
      </c>
      <c r="I214" t="s">
        <v>146</v>
      </c>
      <c r="J214">
        <v>1E-3</v>
      </c>
      <c r="K214" t="s">
        <v>3</v>
      </c>
      <c r="L214">
        <v>0.99056710000000003</v>
      </c>
      <c r="M214" t="s">
        <v>2</v>
      </c>
      <c r="N214">
        <v>0.4891181</v>
      </c>
      <c r="O214" t="s">
        <v>6</v>
      </c>
      <c r="P214">
        <v>46</v>
      </c>
      <c r="Q214" t="s">
        <v>0</v>
      </c>
      <c r="R214">
        <v>1385.7</v>
      </c>
      <c r="S214" t="s">
        <v>141</v>
      </c>
      <c r="T214">
        <v>5</v>
      </c>
      <c r="U214" t="s">
        <v>142</v>
      </c>
      <c r="V214">
        <v>94</v>
      </c>
      <c r="W214" t="s">
        <v>140</v>
      </c>
      <c r="X214">
        <v>183972</v>
      </c>
      <c r="Y214" t="s">
        <v>1</v>
      </c>
      <c r="Z214" t="s">
        <v>3723</v>
      </c>
      <c r="AA214" t="s">
        <v>151</v>
      </c>
      <c r="AB214" s="12" t="s">
        <v>3724</v>
      </c>
      <c r="AC214" t="s">
        <v>424</v>
      </c>
      <c r="AD214" s="5">
        <v>0.01</v>
      </c>
      <c r="AE214" t="s">
        <v>5</v>
      </c>
      <c r="AF214">
        <v>0.99051540000000005</v>
      </c>
      <c r="AG214" t="s">
        <v>4</v>
      </c>
      <c r="AH214">
        <v>0.49149365</v>
      </c>
    </row>
    <row r="215" spans="1:34" x14ac:dyDescent="0.25">
      <c r="A215" t="str">
        <f t="shared" si="3"/>
        <v>strogatz_barmag1_15795</v>
      </c>
      <c r="B215" t="s">
        <v>10</v>
      </c>
      <c r="C215" t="s">
        <v>143</v>
      </c>
      <c r="D215">
        <v>3600</v>
      </c>
      <c r="E215" t="s">
        <v>144</v>
      </c>
      <c r="F215">
        <v>1000000</v>
      </c>
      <c r="G215" t="s">
        <v>145</v>
      </c>
      <c r="H215">
        <v>15795</v>
      </c>
      <c r="I215" t="s">
        <v>146</v>
      </c>
      <c r="J215">
        <v>1E-3</v>
      </c>
      <c r="K215" t="s">
        <v>3</v>
      </c>
      <c r="L215">
        <v>0.89747460000000001</v>
      </c>
      <c r="M215" t="s">
        <v>2</v>
      </c>
      <c r="N215">
        <v>6.9554199999999997E-2</v>
      </c>
      <c r="O215" t="s">
        <v>6</v>
      </c>
      <c r="P215">
        <v>19</v>
      </c>
      <c r="Q215" t="s">
        <v>0</v>
      </c>
      <c r="R215">
        <v>135.1</v>
      </c>
      <c r="S215" t="s">
        <v>141</v>
      </c>
      <c r="T215">
        <v>4</v>
      </c>
      <c r="U215" t="s">
        <v>142</v>
      </c>
      <c r="V215">
        <v>66</v>
      </c>
      <c r="W215" t="s">
        <v>140</v>
      </c>
      <c r="X215">
        <v>65394</v>
      </c>
      <c r="Y215" t="s">
        <v>1</v>
      </c>
      <c r="Z215" t="s">
        <v>3725</v>
      </c>
      <c r="AA215" t="s">
        <v>151</v>
      </c>
      <c r="AB215" s="12" t="s">
        <v>3726</v>
      </c>
      <c r="AC215" t="s">
        <v>424</v>
      </c>
      <c r="AD215" s="5">
        <v>0.01</v>
      </c>
      <c r="AE215" t="s">
        <v>5</v>
      </c>
      <c r="AF215">
        <v>-13.031864240000001</v>
      </c>
      <c r="AG215" t="s">
        <v>4</v>
      </c>
      <c r="AH215">
        <v>0.91835434999999999</v>
      </c>
    </row>
    <row r="216" spans="1:34" x14ac:dyDescent="0.25">
      <c r="A216" t="str">
        <f t="shared" si="3"/>
        <v>feynman_II_21_32_15795</v>
      </c>
      <c r="B216" t="s">
        <v>123</v>
      </c>
      <c r="C216" t="s">
        <v>143</v>
      </c>
      <c r="D216">
        <v>3600</v>
      </c>
      <c r="E216" t="s">
        <v>144</v>
      </c>
      <c r="F216">
        <v>1000000</v>
      </c>
      <c r="G216" t="s">
        <v>145</v>
      </c>
      <c r="H216">
        <v>15795</v>
      </c>
      <c r="I216" t="s">
        <v>146</v>
      </c>
      <c r="J216">
        <v>1E-3</v>
      </c>
      <c r="K216" t="s">
        <v>3</v>
      </c>
      <c r="L216">
        <v>0.99369260000000004</v>
      </c>
      <c r="M216" t="s">
        <v>2</v>
      </c>
      <c r="N216">
        <v>3.8479E-3</v>
      </c>
      <c r="O216" t="s">
        <v>6</v>
      </c>
      <c r="P216">
        <v>18</v>
      </c>
      <c r="Q216" t="s">
        <v>0</v>
      </c>
      <c r="R216">
        <v>46.8</v>
      </c>
      <c r="S216" t="s">
        <v>141</v>
      </c>
      <c r="T216">
        <v>2</v>
      </c>
      <c r="U216" t="s">
        <v>142</v>
      </c>
      <c r="V216">
        <v>6</v>
      </c>
      <c r="W216" t="s">
        <v>140</v>
      </c>
      <c r="X216">
        <v>7551</v>
      </c>
      <c r="Y216" t="s">
        <v>1</v>
      </c>
      <c r="Z216" t="s">
        <v>3727</v>
      </c>
      <c r="AA216" t="s">
        <v>151</v>
      </c>
      <c r="AB216" s="12" t="s">
        <v>3728</v>
      </c>
      <c r="AC216" t="s">
        <v>424</v>
      </c>
      <c r="AD216" s="5">
        <v>0.01</v>
      </c>
      <c r="AE216" t="s">
        <v>5</v>
      </c>
      <c r="AF216">
        <v>0.99409199999999998</v>
      </c>
      <c r="AG216" t="s">
        <v>4</v>
      </c>
      <c r="AH216">
        <v>3.7510500000000001E-3</v>
      </c>
    </row>
    <row r="217" spans="1:34" x14ac:dyDescent="0.25">
      <c r="A217" t="str">
        <f t="shared" si="3"/>
        <v>feynman_II_2_42_23654</v>
      </c>
      <c r="B217" t="s">
        <v>116</v>
      </c>
      <c r="C217" t="s">
        <v>143</v>
      </c>
      <c r="D217">
        <v>3600</v>
      </c>
      <c r="E217" t="s">
        <v>144</v>
      </c>
      <c r="F217">
        <v>1000000</v>
      </c>
      <c r="G217" t="s">
        <v>145</v>
      </c>
      <c r="H217">
        <v>23654</v>
      </c>
      <c r="I217" t="s">
        <v>146</v>
      </c>
      <c r="J217">
        <v>1E-3</v>
      </c>
      <c r="K217" t="s">
        <v>3</v>
      </c>
      <c r="L217">
        <v>0.99990049999999997</v>
      </c>
      <c r="M217" t="s">
        <v>2</v>
      </c>
      <c r="N217">
        <v>7.4961200000000006E-2</v>
      </c>
      <c r="O217" t="s">
        <v>6</v>
      </c>
      <c r="P217">
        <v>11</v>
      </c>
      <c r="Q217" t="s">
        <v>0</v>
      </c>
      <c r="R217">
        <v>977</v>
      </c>
      <c r="S217" t="s">
        <v>141</v>
      </c>
      <c r="T217">
        <v>7</v>
      </c>
      <c r="U217" t="s">
        <v>142</v>
      </c>
      <c r="V217">
        <v>42</v>
      </c>
      <c r="W217" t="s">
        <v>140</v>
      </c>
      <c r="X217">
        <v>110005</v>
      </c>
      <c r="Y217" t="s">
        <v>1</v>
      </c>
      <c r="Z217" t="s">
        <v>2483</v>
      </c>
      <c r="AA217" t="s">
        <v>151</v>
      </c>
      <c r="AB217" s="12" t="s">
        <v>2308</v>
      </c>
      <c r="AC217" t="s">
        <v>424</v>
      </c>
      <c r="AD217" s="5">
        <v>0.01</v>
      </c>
      <c r="AE217" t="s">
        <v>5</v>
      </c>
      <c r="AF217">
        <v>1</v>
      </c>
      <c r="AG217" t="s">
        <v>4</v>
      </c>
      <c r="AH217">
        <v>0</v>
      </c>
    </row>
    <row r="218" spans="1:34" x14ac:dyDescent="0.25">
      <c r="A218" t="str">
        <f t="shared" si="3"/>
        <v>feynman_II_11_27_16850</v>
      </c>
      <c r="B218" t="s">
        <v>101</v>
      </c>
      <c r="C218" t="s">
        <v>143</v>
      </c>
      <c r="D218">
        <v>3600</v>
      </c>
      <c r="E218" t="s">
        <v>144</v>
      </c>
      <c r="F218">
        <v>1000000</v>
      </c>
      <c r="G218" t="s">
        <v>145</v>
      </c>
      <c r="H218">
        <v>16850</v>
      </c>
      <c r="I218" t="s">
        <v>146</v>
      </c>
      <c r="J218">
        <v>1E-3</v>
      </c>
      <c r="K218" t="s">
        <v>3</v>
      </c>
      <c r="L218">
        <v>0.99970210000000004</v>
      </c>
      <c r="M218" t="s">
        <v>2</v>
      </c>
      <c r="N218">
        <v>1.20467E-2</v>
      </c>
      <c r="O218" t="s">
        <v>6</v>
      </c>
      <c r="P218">
        <v>18</v>
      </c>
      <c r="Q218" t="s">
        <v>0</v>
      </c>
      <c r="R218">
        <v>67.099999999999994</v>
      </c>
      <c r="S218" t="s">
        <v>141</v>
      </c>
      <c r="T218">
        <v>2</v>
      </c>
      <c r="U218" t="s">
        <v>142</v>
      </c>
      <c r="V218">
        <v>13</v>
      </c>
      <c r="W218" t="s">
        <v>140</v>
      </c>
      <c r="X218">
        <v>11967</v>
      </c>
      <c r="Y218" t="s">
        <v>1</v>
      </c>
      <c r="Z218" t="s">
        <v>3729</v>
      </c>
      <c r="AA218" t="s">
        <v>151</v>
      </c>
      <c r="AB218" s="12" t="s">
        <v>3730</v>
      </c>
      <c r="AC218" t="s">
        <v>424</v>
      </c>
      <c r="AD218" s="5">
        <v>0.01</v>
      </c>
      <c r="AE218" t="s">
        <v>5</v>
      </c>
      <c r="AF218">
        <v>0.99989254999999999</v>
      </c>
      <c r="AG218" t="s">
        <v>4</v>
      </c>
      <c r="AH218">
        <v>7.3396700000000004E-3</v>
      </c>
    </row>
    <row r="219" spans="1:34" x14ac:dyDescent="0.25">
      <c r="A219" t="str">
        <f t="shared" si="3"/>
        <v>feynman_I_39_1_15795</v>
      </c>
      <c r="B219" t="s">
        <v>28</v>
      </c>
      <c r="C219" t="s">
        <v>143</v>
      </c>
      <c r="D219">
        <v>3600</v>
      </c>
      <c r="E219" t="s">
        <v>144</v>
      </c>
      <c r="F219">
        <v>1000000</v>
      </c>
      <c r="G219" t="s">
        <v>145</v>
      </c>
      <c r="H219">
        <v>15795</v>
      </c>
      <c r="I219" t="s">
        <v>146</v>
      </c>
      <c r="J219">
        <v>1E-3</v>
      </c>
      <c r="K219" t="s">
        <v>3</v>
      </c>
      <c r="L219">
        <v>0.9995887</v>
      </c>
      <c r="M219" t="s">
        <v>2</v>
      </c>
      <c r="N219">
        <v>0.15479950000000001</v>
      </c>
      <c r="O219" t="s">
        <v>6</v>
      </c>
      <c r="P219">
        <v>4</v>
      </c>
      <c r="Q219" t="s">
        <v>0</v>
      </c>
      <c r="R219">
        <v>3.2</v>
      </c>
      <c r="S219" t="s">
        <v>141</v>
      </c>
      <c r="T219">
        <v>1</v>
      </c>
      <c r="U219" t="s">
        <v>142</v>
      </c>
      <c r="V219">
        <v>2</v>
      </c>
      <c r="W219" t="s">
        <v>140</v>
      </c>
      <c r="X219">
        <v>674</v>
      </c>
      <c r="Y219" t="s">
        <v>1</v>
      </c>
      <c r="Z219" t="s">
        <v>152</v>
      </c>
      <c r="AA219" t="s">
        <v>151</v>
      </c>
      <c r="AB219" s="12" t="s">
        <v>153</v>
      </c>
      <c r="AC219" t="s">
        <v>424</v>
      </c>
      <c r="AD219" s="5">
        <v>0.01</v>
      </c>
      <c r="AE219" t="s">
        <v>5</v>
      </c>
      <c r="AF219">
        <v>1</v>
      </c>
      <c r="AG219" t="s">
        <v>4</v>
      </c>
      <c r="AH219">
        <v>0</v>
      </c>
    </row>
    <row r="220" spans="1:34" x14ac:dyDescent="0.25">
      <c r="A220" t="str">
        <f t="shared" si="3"/>
        <v>feynman_II_34_2_15795</v>
      </c>
      <c r="B220" t="s">
        <v>52</v>
      </c>
      <c r="C220" t="s">
        <v>143</v>
      </c>
      <c r="D220">
        <v>3600</v>
      </c>
      <c r="E220" t="s">
        <v>144</v>
      </c>
      <c r="F220">
        <v>1000000</v>
      </c>
      <c r="G220" t="s">
        <v>145</v>
      </c>
      <c r="H220">
        <v>15795</v>
      </c>
      <c r="I220" t="s">
        <v>146</v>
      </c>
      <c r="J220">
        <v>1E-3</v>
      </c>
      <c r="K220" t="s">
        <v>3</v>
      </c>
      <c r="L220">
        <v>0.99970610000000004</v>
      </c>
      <c r="M220" t="s">
        <v>2</v>
      </c>
      <c r="N220">
        <v>0.1659187</v>
      </c>
      <c r="O220" t="s">
        <v>6</v>
      </c>
      <c r="P220">
        <v>5</v>
      </c>
      <c r="Q220" t="s">
        <v>0</v>
      </c>
      <c r="R220">
        <v>6.7</v>
      </c>
      <c r="S220" t="s">
        <v>141</v>
      </c>
      <c r="T220">
        <v>1</v>
      </c>
      <c r="U220" t="s">
        <v>142</v>
      </c>
      <c r="V220">
        <v>3</v>
      </c>
      <c r="W220" t="s">
        <v>140</v>
      </c>
      <c r="X220">
        <v>1302</v>
      </c>
      <c r="Y220" t="s">
        <v>1</v>
      </c>
      <c r="Z220" t="s">
        <v>155</v>
      </c>
      <c r="AA220" t="s">
        <v>151</v>
      </c>
      <c r="AB220" s="12" t="s">
        <v>156</v>
      </c>
      <c r="AC220" t="s">
        <v>424</v>
      </c>
      <c r="AD220" s="5">
        <v>0.01</v>
      </c>
      <c r="AE220" t="s">
        <v>5</v>
      </c>
      <c r="AF220">
        <v>1</v>
      </c>
      <c r="AG220" t="s">
        <v>4</v>
      </c>
      <c r="AH220">
        <v>0</v>
      </c>
    </row>
    <row r="221" spans="1:34" x14ac:dyDescent="0.25">
      <c r="A221" t="str">
        <f t="shared" si="3"/>
        <v>feynman_III_15_27_15795</v>
      </c>
      <c r="B221" t="s">
        <v>48</v>
      </c>
      <c r="C221" t="s">
        <v>143</v>
      </c>
      <c r="D221">
        <v>3600</v>
      </c>
      <c r="E221" t="s">
        <v>144</v>
      </c>
      <c r="F221">
        <v>1000000</v>
      </c>
      <c r="G221" t="s">
        <v>145</v>
      </c>
      <c r="H221">
        <v>15795</v>
      </c>
      <c r="I221" t="s">
        <v>146</v>
      </c>
      <c r="J221">
        <v>1E-3</v>
      </c>
      <c r="K221" t="s">
        <v>3</v>
      </c>
      <c r="L221">
        <v>0.99976880000000001</v>
      </c>
      <c r="M221" t="s">
        <v>2</v>
      </c>
      <c r="N221">
        <v>4.0439299999999997E-2</v>
      </c>
      <c r="O221" t="s">
        <v>6</v>
      </c>
      <c r="P221">
        <v>9</v>
      </c>
      <c r="Q221" t="s">
        <v>0</v>
      </c>
      <c r="R221">
        <v>9</v>
      </c>
      <c r="S221" t="s">
        <v>141</v>
      </c>
      <c r="T221">
        <v>1</v>
      </c>
      <c r="U221" t="s">
        <v>142</v>
      </c>
      <c r="V221">
        <v>3</v>
      </c>
      <c r="W221" t="s">
        <v>140</v>
      </c>
      <c r="X221">
        <v>1775</v>
      </c>
      <c r="Y221" t="s">
        <v>1</v>
      </c>
      <c r="Z221" t="s">
        <v>3502</v>
      </c>
      <c r="AA221" t="s">
        <v>151</v>
      </c>
      <c r="AB221" s="12" t="s">
        <v>3503</v>
      </c>
      <c r="AC221" t="s">
        <v>424</v>
      </c>
      <c r="AD221" s="5">
        <v>0.01</v>
      </c>
      <c r="AE221" t="s">
        <v>5</v>
      </c>
      <c r="AF221">
        <v>0.99999939999999998</v>
      </c>
      <c r="AG221" t="s">
        <v>4</v>
      </c>
      <c r="AH221">
        <v>2.0764999999999998E-3</v>
      </c>
    </row>
    <row r="222" spans="1:34" x14ac:dyDescent="0.25">
      <c r="A222" t="str">
        <f t="shared" si="3"/>
        <v>feynman_I_39_22_15795</v>
      </c>
      <c r="B222" t="s">
        <v>88</v>
      </c>
      <c r="C222" t="s">
        <v>143</v>
      </c>
      <c r="D222">
        <v>3600</v>
      </c>
      <c r="E222" t="s">
        <v>144</v>
      </c>
      <c r="F222">
        <v>1000000</v>
      </c>
      <c r="G222" t="s">
        <v>145</v>
      </c>
      <c r="H222">
        <v>15795</v>
      </c>
      <c r="I222" t="s">
        <v>146</v>
      </c>
      <c r="J222">
        <v>1E-3</v>
      </c>
      <c r="K222" t="s">
        <v>3</v>
      </c>
      <c r="L222">
        <v>0.99978599999999995</v>
      </c>
      <c r="M222" t="s">
        <v>2</v>
      </c>
      <c r="N222">
        <v>0.14769189999999999</v>
      </c>
      <c r="O222" t="s">
        <v>6</v>
      </c>
      <c r="P222">
        <v>7</v>
      </c>
      <c r="Q222" t="s">
        <v>0</v>
      </c>
      <c r="R222">
        <v>13.7</v>
      </c>
      <c r="S222" t="s">
        <v>141</v>
      </c>
      <c r="T222">
        <v>1</v>
      </c>
      <c r="U222" t="s">
        <v>142</v>
      </c>
      <c r="V222">
        <v>4</v>
      </c>
      <c r="W222" t="s">
        <v>140</v>
      </c>
      <c r="X222">
        <v>2676</v>
      </c>
      <c r="Y222" t="s">
        <v>1</v>
      </c>
      <c r="Z222" t="s">
        <v>495</v>
      </c>
      <c r="AA222" t="s">
        <v>151</v>
      </c>
      <c r="AB222" s="12" t="s">
        <v>413</v>
      </c>
      <c r="AC222" t="s">
        <v>424</v>
      </c>
      <c r="AD222" s="5">
        <v>0.01</v>
      </c>
      <c r="AE222" t="s">
        <v>5</v>
      </c>
      <c r="AF222">
        <v>1</v>
      </c>
      <c r="AG222" t="s">
        <v>4</v>
      </c>
      <c r="AH222">
        <v>0</v>
      </c>
    </row>
    <row r="223" spans="1:34" x14ac:dyDescent="0.25">
      <c r="A223" t="str">
        <f t="shared" si="3"/>
        <v>feynman_I_43_43_15795</v>
      </c>
      <c r="B223" t="s">
        <v>79</v>
      </c>
      <c r="C223" t="s">
        <v>143</v>
      </c>
      <c r="D223">
        <v>3600</v>
      </c>
      <c r="E223" t="s">
        <v>144</v>
      </c>
      <c r="F223">
        <v>1000000</v>
      </c>
      <c r="G223" t="s">
        <v>145</v>
      </c>
      <c r="H223">
        <v>15795</v>
      </c>
      <c r="I223" t="s">
        <v>146</v>
      </c>
      <c r="J223">
        <v>1E-3</v>
      </c>
      <c r="K223" t="s">
        <v>3</v>
      </c>
      <c r="L223">
        <v>0.99979079999999998</v>
      </c>
      <c r="M223" t="s">
        <v>2</v>
      </c>
      <c r="N223">
        <v>2.2958699999999999E-2</v>
      </c>
      <c r="O223" t="s">
        <v>6</v>
      </c>
      <c r="P223">
        <v>14</v>
      </c>
      <c r="Q223" t="s">
        <v>0</v>
      </c>
      <c r="R223">
        <v>23.3</v>
      </c>
      <c r="S223" t="s">
        <v>141</v>
      </c>
      <c r="T223">
        <v>1</v>
      </c>
      <c r="U223" t="s">
        <v>142</v>
      </c>
      <c r="V223">
        <v>5</v>
      </c>
      <c r="W223" t="s">
        <v>140</v>
      </c>
      <c r="X223">
        <v>4341</v>
      </c>
      <c r="Y223" t="s">
        <v>1</v>
      </c>
      <c r="Z223" t="s">
        <v>162</v>
      </c>
      <c r="AA223" t="s">
        <v>151</v>
      </c>
      <c r="AB223" s="12" t="s">
        <v>3437</v>
      </c>
      <c r="AC223" t="s">
        <v>424</v>
      </c>
      <c r="AD223" s="5">
        <v>0.01</v>
      </c>
      <c r="AE223" t="s">
        <v>5</v>
      </c>
      <c r="AF223">
        <v>1</v>
      </c>
      <c r="AG223" t="s">
        <v>4</v>
      </c>
      <c r="AH223">
        <v>0</v>
      </c>
    </row>
    <row r="224" spans="1:34" x14ac:dyDescent="0.25">
      <c r="A224" t="str">
        <f t="shared" si="3"/>
        <v>feynman_test_4_15795</v>
      </c>
      <c r="B224" t="s">
        <v>106</v>
      </c>
      <c r="C224" t="s">
        <v>143</v>
      </c>
      <c r="D224">
        <v>3600</v>
      </c>
      <c r="E224" t="s">
        <v>144</v>
      </c>
      <c r="F224">
        <v>1000000</v>
      </c>
      <c r="G224" t="s">
        <v>145</v>
      </c>
      <c r="H224">
        <v>15795</v>
      </c>
      <c r="I224" t="s">
        <v>146</v>
      </c>
      <c r="J224">
        <v>1E-3</v>
      </c>
      <c r="K224" t="s">
        <v>3</v>
      </c>
      <c r="L224">
        <v>0.9956507</v>
      </c>
      <c r="M224" t="s">
        <v>2</v>
      </c>
      <c r="N224">
        <v>3.2872699999999998E-2</v>
      </c>
      <c r="O224" t="s">
        <v>6</v>
      </c>
      <c r="P224">
        <v>27</v>
      </c>
      <c r="Q224" t="s">
        <v>0</v>
      </c>
      <c r="R224">
        <v>107.9</v>
      </c>
      <c r="S224" t="s">
        <v>141</v>
      </c>
      <c r="T224">
        <v>1</v>
      </c>
      <c r="U224" t="s">
        <v>142</v>
      </c>
      <c r="V224">
        <v>9</v>
      </c>
      <c r="W224" t="s">
        <v>140</v>
      </c>
      <c r="X224">
        <v>15467</v>
      </c>
      <c r="Y224" t="s">
        <v>1</v>
      </c>
      <c r="Z224" t="s">
        <v>3731</v>
      </c>
      <c r="AA224" t="s">
        <v>151</v>
      </c>
      <c r="AB224" s="12" t="s">
        <v>3732</v>
      </c>
      <c r="AC224" t="s">
        <v>424</v>
      </c>
      <c r="AD224" s="5">
        <v>0.01</v>
      </c>
      <c r="AE224" t="s">
        <v>5</v>
      </c>
      <c r="AF224">
        <v>0.99893818000000001</v>
      </c>
      <c r="AG224" t="s">
        <v>4</v>
      </c>
      <c r="AH224">
        <v>1.6209169999999998E-2</v>
      </c>
    </row>
    <row r="225" spans="1:34" x14ac:dyDescent="0.25">
      <c r="A225" t="str">
        <f t="shared" si="3"/>
        <v>strogatz_predprey2_15795</v>
      </c>
      <c r="B225" t="s">
        <v>17</v>
      </c>
      <c r="C225" t="s">
        <v>143</v>
      </c>
      <c r="D225">
        <v>3600</v>
      </c>
      <c r="E225" t="s">
        <v>144</v>
      </c>
      <c r="F225">
        <v>1000000</v>
      </c>
      <c r="G225" t="s">
        <v>145</v>
      </c>
      <c r="H225">
        <v>15795</v>
      </c>
      <c r="I225" t="s">
        <v>146</v>
      </c>
      <c r="J225">
        <v>1E-3</v>
      </c>
      <c r="K225" t="s">
        <v>3</v>
      </c>
      <c r="L225">
        <v>0.99305949999999998</v>
      </c>
      <c r="M225" t="s">
        <v>2</v>
      </c>
      <c r="N225">
        <v>0.13206619999999999</v>
      </c>
      <c r="O225" t="s">
        <v>6</v>
      </c>
      <c r="P225">
        <v>31</v>
      </c>
      <c r="Q225" t="s">
        <v>0</v>
      </c>
      <c r="R225">
        <v>53.4</v>
      </c>
      <c r="S225" t="s">
        <v>141</v>
      </c>
      <c r="T225">
        <v>2</v>
      </c>
      <c r="U225" t="s">
        <v>142</v>
      </c>
      <c r="V225">
        <v>17</v>
      </c>
      <c r="W225" t="s">
        <v>140</v>
      </c>
      <c r="X225">
        <v>21938</v>
      </c>
      <c r="Y225" t="s">
        <v>1</v>
      </c>
      <c r="Z225" t="s">
        <v>3733</v>
      </c>
      <c r="AA225" t="s">
        <v>151</v>
      </c>
      <c r="AB225" s="12" t="s">
        <v>3734</v>
      </c>
      <c r="AC225" t="s">
        <v>424</v>
      </c>
      <c r="AD225" s="5">
        <v>0.01</v>
      </c>
      <c r="AE225" t="s">
        <v>5</v>
      </c>
      <c r="AF225">
        <v>0.99075564999999999</v>
      </c>
      <c r="AG225" t="s">
        <v>4</v>
      </c>
      <c r="AH225">
        <v>0.14475009</v>
      </c>
    </row>
    <row r="226" spans="1:34" x14ac:dyDescent="0.25">
      <c r="A226" t="str">
        <f t="shared" si="3"/>
        <v>feynman_II_11_3_15795</v>
      </c>
      <c r="B226" t="s">
        <v>115</v>
      </c>
      <c r="C226" t="s">
        <v>143</v>
      </c>
      <c r="D226">
        <v>3600</v>
      </c>
      <c r="E226" t="s">
        <v>144</v>
      </c>
      <c r="F226">
        <v>1000000</v>
      </c>
      <c r="G226" t="s">
        <v>145</v>
      </c>
      <c r="H226">
        <v>15795</v>
      </c>
      <c r="I226" t="s">
        <v>146</v>
      </c>
      <c r="J226">
        <v>1E-3</v>
      </c>
      <c r="K226" t="s">
        <v>3</v>
      </c>
      <c r="L226">
        <v>0.99969399999999997</v>
      </c>
      <c r="M226" t="s">
        <v>2</v>
      </c>
      <c r="N226">
        <v>2.1592999999999998E-3</v>
      </c>
      <c r="O226" t="s">
        <v>6</v>
      </c>
      <c r="P226">
        <v>18</v>
      </c>
      <c r="Q226" t="s">
        <v>0</v>
      </c>
      <c r="R226">
        <v>625.29999999999995</v>
      </c>
      <c r="S226" t="s">
        <v>141</v>
      </c>
      <c r="T226">
        <v>4</v>
      </c>
      <c r="U226" t="s">
        <v>142</v>
      </c>
      <c r="V226">
        <v>42</v>
      </c>
      <c r="W226" t="s">
        <v>140</v>
      </c>
      <c r="X226">
        <v>84726</v>
      </c>
      <c r="Y226" t="s">
        <v>1</v>
      </c>
      <c r="Z226" t="s">
        <v>404</v>
      </c>
      <c r="AA226" t="s">
        <v>151</v>
      </c>
      <c r="AB226" s="12" t="s">
        <v>2311</v>
      </c>
      <c r="AC226" t="s">
        <v>424</v>
      </c>
      <c r="AD226" s="5">
        <v>0.01</v>
      </c>
      <c r="AE226" t="s">
        <v>5</v>
      </c>
      <c r="AF226">
        <v>1</v>
      </c>
      <c r="AG226" t="s">
        <v>4</v>
      </c>
      <c r="AH226">
        <v>0</v>
      </c>
    </row>
    <row r="227" spans="1:34" x14ac:dyDescent="0.25">
      <c r="A227" t="str">
        <f t="shared" si="3"/>
        <v>feynman_I_13_4_15795</v>
      </c>
      <c r="B227" t="s">
        <v>96</v>
      </c>
      <c r="C227" t="s">
        <v>143</v>
      </c>
      <c r="D227">
        <v>3600</v>
      </c>
      <c r="E227" t="s">
        <v>144</v>
      </c>
      <c r="F227">
        <v>1000000</v>
      </c>
      <c r="G227" t="s">
        <v>145</v>
      </c>
      <c r="H227">
        <v>15795</v>
      </c>
      <c r="I227" t="s">
        <v>146</v>
      </c>
      <c r="J227">
        <v>1E-3</v>
      </c>
      <c r="K227" t="s">
        <v>3</v>
      </c>
      <c r="L227">
        <v>0.99959500000000001</v>
      </c>
      <c r="M227" t="s">
        <v>2</v>
      </c>
      <c r="N227">
        <v>0.53163110000000002</v>
      </c>
      <c r="O227" t="s">
        <v>6</v>
      </c>
      <c r="P227">
        <v>18</v>
      </c>
      <c r="Q227" t="s">
        <v>0</v>
      </c>
      <c r="R227">
        <v>71</v>
      </c>
      <c r="S227" t="s">
        <v>141</v>
      </c>
      <c r="T227">
        <v>1</v>
      </c>
      <c r="U227" t="s">
        <v>142</v>
      </c>
      <c r="V227">
        <v>8</v>
      </c>
      <c r="W227" t="s">
        <v>140</v>
      </c>
      <c r="X227">
        <v>10598</v>
      </c>
      <c r="Y227" t="s">
        <v>1</v>
      </c>
      <c r="Z227" t="s">
        <v>3538</v>
      </c>
      <c r="AA227" t="s">
        <v>151</v>
      </c>
      <c r="AB227" s="12" t="s">
        <v>2572</v>
      </c>
      <c r="AC227" t="s">
        <v>424</v>
      </c>
      <c r="AD227" s="5">
        <v>0.01</v>
      </c>
      <c r="AE227" t="s">
        <v>5</v>
      </c>
      <c r="AF227">
        <v>1</v>
      </c>
      <c r="AG227" t="s">
        <v>4</v>
      </c>
      <c r="AH227">
        <v>0</v>
      </c>
    </row>
    <row r="228" spans="1:34" x14ac:dyDescent="0.25">
      <c r="A228" t="str">
        <f t="shared" si="3"/>
        <v>strogatz_lv1_15795</v>
      </c>
      <c r="B228" t="s">
        <v>18</v>
      </c>
      <c r="C228" t="s">
        <v>143</v>
      </c>
      <c r="D228">
        <v>3600</v>
      </c>
      <c r="E228" t="s">
        <v>144</v>
      </c>
      <c r="F228">
        <v>1000000</v>
      </c>
      <c r="G228" t="s">
        <v>145</v>
      </c>
      <c r="H228">
        <v>15795</v>
      </c>
      <c r="I228" t="s">
        <v>146</v>
      </c>
      <c r="J228">
        <v>1E-3</v>
      </c>
      <c r="K228" t="s">
        <v>3</v>
      </c>
      <c r="L228">
        <v>0.99990769999999995</v>
      </c>
      <c r="M228" t="s">
        <v>2</v>
      </c>
      <c r="N228">
        <v>7.4348000000000001E-3</v>
      </c>
      <c r="O228" t="s">
        <v>6</v>
      </c>
      <c r="P228">
        <v>13</v>
      </c>
      <c r="Q228" t="s">
        <v>0</v>
      </c>
      <c r="R228">
        <v>7.5</v>
      </c>
      <c r="S228" t="s">
        <v>141</v>
      </c>
      <c r="T228">
        <v>1</v>
      </c>
      <c r="U228" t="s">
        <v>142</v>
      </c>
      <c r="V228">
        <v>5</v>
      </c>
      <c r="W228" t="s">
        <v>140</v>
      </c>
      <c r="X228">
        <v>3689</v>
      </c>
      <c r="Y228" t="s">
        <v>1</v>
      </c>
      <c r="Z228" t="s">
        <v>2393</v>
      </c>
      <c r="AA228" t="s">
        <v>151</v>
      </c>
      <c r="AB228" s="12" t="s">
        <v>2301</v>
      </c>
      <c r="AC228" t="s">
        <v>424</v>
      </c>
      <c r="AD228" s="5">
        <v>0.01</v>
      </c>
      <c r="AE228" t="s">
        <v>5</v>
      </c>
      <c r="AF228">
        <v>1</v>
      </c>
      <c r="AG228" t="s">
        <v>4</v>
      </c>
      <c r="AH228">
        <v>0</v>
      </c>
    </row>
    <row r="229" spans="1:34" x14ac:dyDescent="0.25">
      <c r="A229" t="str">
        <f t="shared" si="3"/>
        <v>feynman_I_16_6_23654</v>
      </c>
      <c r="B229" t="s">
        <v>39</v>
      </c>
      <c r="C229" t="s">
        <v>143</v>
      </c>
      <c r="D229">
        <v>3600</v>
      </c>
      <c r="E229" t="s">
        <v>144</v>
      </c>
      <c r="F229">
        <v>1000000</v>
      </c>
      <c r="G229" t="s">
        <v>145</v>
      </c>
      <c r="H229">
        <v>23654</v>
      </c>
      <c r="I229" t="s">
        <v>146</v>
      </c>
      <c r="J229">
        <v>1E-3</v>
      </c>
      <c r="K229" t="s">
        <v>3</v>
      </c>
      <c r="L229">
        <v>0.99162850000000002</v>
      </c>
      <c r="M229" t="s">
        <v>2</v>
      </c>
      <c r="N229">
        <v>0.1042029</v>
      </c>
      <c r="O229" t="s">
        <v>6</v>
      </c>
      <c r="P229">
        <v>33</v>
      </c>
      <c r="Q229" t="s">
        <v>0</v>
      </c>
      <c r="R229">
        <v>368.4</v>
      </c>
      <c r="S229" t="s">
        <v>141</v>
      </c>
      <c r="T229">
        <v>2</v>
      </c>
      <c r="U229" t="s">
        <v>142</v>
      </c>
      <c r="V229">
        <v>36</v>
      </c>
      <c r="W229" t="s">
        <v>140</v>
      </c>
      <c r="X229">
        <v>49893</v>
      </c>
      <c r="Y229" t="s">
        <v>1</v>
      </c>
      <c r="Z229" t="s">
        <v>3735</v>
      </c>
      <c r="AA229" t="s">
        <v>151</v>
      </c>
      <c r="AB229" s="12" t="s">
        <v>3736</v>
      </c>
      <c r="AC229" t="s">
        <v>424</v>
      </c>
      <c r="AD229" s="5">
        <v>0.01</v>
      </c>
      <c r="AE229" t="s">
        <v>5</v>
      </c>
      <c r="AF229">
        <v>0.99235751999999999</v>
      </c>
      <c r="AG229" t="s">
        <v>4</v>
      </c>
      <c r="AH229">
        <v>9.9660189999999996E-2</v>
      </c>
    </row>
    <row r="230" spans="1:34" x14ac:dyDescent="0.25">
      <c r="A230" t="str">
        <f t="shared" si="3"/>
        <v>feynman_III_8_54_15795</v>
      </c>
      <c r="B230" t="s">
        <v>63</v>
      </c>
      <c r="C230" t="s">
        <v>143</v>
      </c>
      <c r="D230">
        <v>3600</v>
      </c>
      <c r="E230" t="s">
        <v>144</v>
      </c>
      <c r="F230">
        <v>1000000</v>
      </c>
      <c r="G230" t="s">
        <v>145</v>
      </c>
      <c r="H230">
        <v>15795</v>
      </c>
      <c r="I230" t="s">
        <v>146</v>
      </c>
      <c r="J230">
        <v>1E-3</v>
      </c>
      <c r="K230" t="s">
        <v>3</v>
      </c>
      <c r="L230">
        <v>-8.8664E-3</v>
      </c>
      <c r="M230" t="s">
        <v>2</v>
      </c>
      <c r="N230">
        <v>0.35466940000000002</v>
      </c>
      <c r="O230" t="s">
        <v>6</v>
      </c>
      <c r="P230">
        <v>14</v>
      </c>
      <c r="Q230" t="s">
        <v>0</v>
      </c>
      <c r="R230">
        <v>3600.2</v>
      </c>
      <c r="S230" t="s">
        <v>141</v>
      </c>
      <c r="T230">
        <v>9</v>
      </c>
      <c r="U230" t="s">
        <v>142</v>
      </c>
      <c r="V230">
        <v>613</v>
      </c>
      <c r="W230" t="s">
        <v>140</v>
      </c>
      <c r="X230">
        <v>606900</v>
      </c>
      <c r="Y230" t="s">
        <v>1</v>
      </c>
      <c r="Z230" t="s">
        <v>3737</v>
      </c>
      <c r="AA230" t="s">
        <v>151</v>
      </c>
      <c r="AB230" s="12" t="s">
        <v>3738</v>
      </c>
      <c r="AC230" t="s">
        <v>424</v>
      </c>
      <c r="AD230" s="5">
        <v>0.01</v>
      </c>
      <c r="AE230" t="s">
        <v>5</v>
      </c>
      <c r="AF230">
        <v>-8.0940100000000004E-3</v>
      </c>
      <c r="AG230" t="s">
        <v>4</v>
      </c>
      <c r="AH230">
        <v>0.35602239000000002</v>
      </c>
    </row>
    <row r="231" spans="1:34" x14ac:dyDescent="0.25">
      <c r="A231" t="str">
        <f t="shared" si="3"/>
        <v>feynman_III_9_52_23654</v>
      </c>
      <c r="B231" t="s">
        <v>130</v>
      </c>
      <c r="C231" t="s">
        <v>143</v>
      </c>
      <c r="D231">
        <v>3600</v>
      </c>
      <c r="E231" t="s">
        <v>144</v>
      </c>
      <c r="F231">
        <v>1000000</v>
      </c>
      <c r="G231" t="s">
        <v>145</v>
      </c>
      <c r="H231">
        <v>23654</v>
      </c>
      <c r="I231" t="s">
        <v>146</v>
      </c>
      <c r="J231">
        <v>1E-3</v>
      </c>
      <c r="K231" t="s">
        <v>3</v>
      </c>
      <c r="L231">
        <v>0.98846020000000001</v>
      </c>
      <c r="M231" t="s">
        <v>2</v>
      </c>
      <c r="N231">
        <v>1.5393102999999999</v>
      </c>
      <c r="O231" t="s">
        <v>6</v>
      </c>
      <c r="P231">
        <v>112</v>
      </c>
      <c r="Q231" t="s">
        <v>0</v>
      </c>
      <c r="R231">
        <v>3605</v>
      </c>
      <c r="S231" t="s">
        <v>141</v>
      </c>
      <c r="T231">
        <v>4</v>
      </c>
      <c r="U231" t="s">
        <v>142</v>
      </c>
      <c r="V231">
        <v>42</v>
      </c>
      <c r="W231" t="s">
        <v>140</v>
      </c>
      <c r="X231">
        <v>266967</v>
      </c>
      <c r="Y231" t="s">
        <v>1</v>
      </c>
      <c r="Z231" t="s">
        <v>3739</v>
      </c>
      <c r="AA231" t="s">
        <v>151</v>
      </c>
      <c r="AB231" s="12" t="s">
        <v>3740</v>
      </c>
      <c r="AC231" t="s">
        <v>424</v>
      </c>
      <c r="AD231" s="5">
        <v>0.01</v>
      </c>
      <c r="AE231" t="s">
        <v>5</v>
      </c>
      <c r="AF231">
        <v>0.98877996000000001</v>
      </c>
      <c r="AG231" t="s">
        <v>4</v>
      </c>
      <c r="AH231">
        <v>1.5251836400000001</v>
      </c>
    </row>
    <row r="232" spans="1:34" x14ac:dyDescent="0.25">
      <c r="A232" t="str">
        <f t="shared" si="3"/>
        <v>feynman_I_32_17_23654</v>
      </c>
      <c r="B232" t="s">
        <v>126</v>
      </c>
      <c r="C232" t="s">
        <v>143</v>
      </c>
      <c r="D232">
        <v>3600</v>
      </c>
      <c r="E232" t="s">
        <v>144</v>
      </c>
      <c r="F232">
        <v>1000000</v>
      </c>
      <c r="G232" t="s">
        <v>145</v>
      </c>
      <c r="H232">
        <v>23654</v>
      </c>
      <c r="I232" t="s">
        <v>146</v>
      </c>
      <c r="J232">
        <v>1E-3</v>
      </c>
      <c r="K232" t="s">
        <v>3</v>
      </c>
      <c r="L232">
        <v>0.99593730000000003</v>
      </c>
      <c r="M232" t="s">
        <v>2</v>
      </c>
      <c r="N232">
        <v>0.29835650000000002</v>
      </c>
      <c r="O232" t="s">
        <v>6</v>
      </c>
      <c r="P232">
        <v>36</v>
      </c>
      <c r="Q232" t="s">
        <v>0</v>
      </c>
      <c r="R232">
        <v>311.39999999999998</v>
      </c>
      <c r="S232" t="s">
        <v>141</v>
      </c>
      <c r="T232">
        <v>1</v>
      </c>
      <c r="U232" t="s">
        <v>142</v>
      </c>
      <c r="V232">
        <v>16</v>
      </c>
      <c r="W232" t="s">
        <v>140</v>
      </c>
      <c r="X232">
        <v>42137</v>
      </c>
      <c r="Y232" t="s">
        <v>1</v>
      </c>
      <c r="Z232" t="s">
        <v>3741</v>
      </c>
      <c r="AA232" t="s">
        <v>151</v>
      </c>
      <c r="AB232" s="12" t="s">
        <v>3742</v>
      </c>
      <c r="AC232" t="s">
        <v>424</v>
      </c>
      <c r="AD232" s="5">
        <v>0.01</v>
      </c>
      <c r="AE232" t="s">
        <v>5</v>
      </c>
      <c r="AF232">
        <v>0.99629308999999999</v>
      </c>
      <c r="AG232" t="s">
        <v>4</v>
      </c>
      <c r="AH232">
        <v>0.28384396000000001</v>
      </c>
    </row>
    <row r="233" spans="1:34" x14ac:dyDescent="0.25">
      <c r="A233" t="str">
        <f t="shared" si="3"/>
        <v>feynman_I_34_14_23654</v>
      </c>
      <c r="B233" t="s">
        <v>40</v>
      </c>
      <c r="C233" t="s">
        <v>143</v>
      </c>
      <c r="D233">
        <v>3600</v>
      </c>
      <c r="E233" t="s">
        <v>144</v>
      </c>
      <c r="F233">
        <v>1000000</v>
      </c>
      <c r="G233" t="s">
        <v>145</v>
      </c>
      <c r="H233">
        <v>23654</v>
      </c>
      <c r="I233" t="s">
        <v>146</v>
      </c>
      <c r="J233">
        <v>1E-3</v>
      </c>
      <c r="K233" t="s">
        <v>3</v>
      </c>
      <c r="L233">
        <v>0.99926879999999996</v>
      </c>
      <c r="M233" t="s">
        <v>2</v>
      </c>
      <c r="N233">
        <v>4.3854700000000003E-2</v>
      </c>
      <c r="O233" t="s">
        <v>6</v>
      </c>
      <c r="P233">
        <v>15</v>
      </c>
      <c r="Q233" t="s">
        <v>0</v>
      </c>
      <c r="R233">
        <v>32.200000000000003</v>
      </c>
      <c r="S233" t="s">
        <v>141</v>
      </c>
      <c r="T233">
        <v>1</v>
      </c>
      <c r="U233" t="s">
        <v>142</v>
      </c>
      <c r="V233">
        <v>6</v>
      </c>
      <c r="W233" t="s">
        <v>140</v>
      </c>
      <c r="X233">
        <v>5277</v>
      </c>
      <c r="Y233" t="s">
        <v>1</v>
      </c>
      <c r="Z233" t="s">
        <v>3743</v>
      </c>
      <c r="AA233" t="s">
        <v>151</v>
      </c>
      <c r="AB233" s="12" t="s">
        <v>3744</v>
      </c>
      <c r="AC233" t="s">
        <v>424</v>
      </c>
      <c r="AD233" s="5">
        <v>0.01</v>
      </c>
      <c r="AE233" t="s">
        <v>5</v>
      </c>
      <c r="AF233">
        <v>0.99995964000000004</v>
      </c>
      <c r="AG233" t="s">
        <v>4</v>
      </c>
      <c r="AH233">
        <v>1.027371E-2</v>
      </c>
    </row>
    <row r="234" spans="1:34" x14ac:dyDescent="0.25">
      <c r="A234" t="str">
        <f t="shared" si="3"/>
        <v>feynman_II_11_28_23654</v>
      </c>
      <c r="B234" t="s">
        <v>34</v>
      </c>
      <c r="C234" t="s">
        <v>143</v>
      </c>
      <c r="D234">
        <v>3600</v>
      </c>
      <c r="E234" t="s">
        <v>144</v>
      </c>
      <c r="F234">
        <v>1000000</v>
      </c>
      <c r="G234" t="s">
        <v>145</v>
      </c>
      <c r="H234">
        <v>23654</v>
      </c>
      <c r="I234" t="s">
        <v>146</v>
      </c>
      <c r="J234">
        <v>1E-3</v>
      </c>
      <c r="K234" t="s">
        <v>3</v>
      </c>
      <c r="L234">
        <v>0.99746089999999998</v>
      </c>
      <c r="M234" t="s">
        <v>2</v>
      </c>
      <c r="N234">
        <v>1.46882E-2</v>
      </c>
      <c r="O234" t="s">
        <v>6</v>
      </c>
      <c r="P234">
        <v>9</v>
      </c>
      <c r="Q234" t="s">
        <v>0</v>
      </c>
      <c r="R234">
        <v>10.9</v>
      </c>
      <c r="S234" t="s">
        <v>141</v>
      </c>
      <c r="T234">
        <v>1</v>
      </c>
      <c r="U234" t="s">
        <v>142</v>
      </c>
      <c r="V234">
        <v>4</v>
      </c>
      <c r="W234" t="s">
        <v>140</v>
      </c>
      <c r="X234">
        <v>2175</v>
      </c>
      <c r="Y234" t="s">
        <v>1</v>
      </c>
      <c r="Z234" t="s">
        <v>3745</v>
      </c>
      <c r="AA234" t="s">
        <v>151</v>
      </c>
      <c r="AB234" s="12" t="s">
        <v>3746</v>
      </c>
      <c r="AC234" t="s">
        <v>424</v>
      </c>
      <c r="AD234" s="5">
        <v>0.01</v>
      </c>
      <c r="AE234" t="s">
        <v>5</v>
      </c>
      <c r="AF234">
        <v>0.99953714000000005</v>
      </c>
      <c r="AG234" t="s">
        <v>4</v>
      </c>
      <c r="AH234">
        <v>6.2420499999999999E-3</v>
      </c>
    </row>
    <row r="235" spans="1:34" x14ac:dyDescent="0.25">
      <c r="A235" t="str">
        <f t="shared" si="3"/>
        <v>strogatz_shearflow2_15795</v>
      </c>
      <c r="B235" t="s">
        <v>9</v>
      </c>
      <c r="C235" t="s">
        <v>143</v>
      </c>
      <c r="D235">
        <v>3600</v>
      </c>
      <c r="E235" t="s">
        <v>144</v>
      </c>
      <c r="F235">
        <v>1000000</v>
      </c>
      <c r="G235" t="s">
        <v>145</v>
      </c>
      <c r="H235">
        <v>15795</v>
      </c>
      <c r="I235" t="s">
        <v>146</v>
      </c>
      <c r="J235">
        <v>1E-3</v>
      </c>
      <c r="K235" t="s">
        <v>3</v>
      </c>
      <c r="L235">
        <v>0.99990710000000005</v>
      </c>
      <c r="M235" t="s">
        <v>2</v>
      </c>
      <c r="N235">
        <v>2.3483000000000002E-3</v>
      </c>
      <c r="O235" t="s">
        <v>6</v>
      </c>
      <c r="P235">
        <v>11</v>
      </c>
      <c r="Q235" t="s">
        <v>0</v>
      </c>
      <c r="R235">
        <v>486.8</v>
      </c>
      <c r="S235" t="s">
        <v>141</v>
      </c>
      <c r="T235">
        <v>4</v>
      </c>
      <c r="U235" t="s">
        <v>142</v>
      </c>
      <c r="V235">
        <v>110</v>
      </c>
      <c r="W235" t="s">
        <v>140</v>
      </c>
      <c r="X235">
        <v>186589</v>
      </c>
      <c r="Y235" t="s">
        <v>1</v>
      </c>
      <c r="Z235" t="s">
        <v>2401</v>
      </c>
      <c r="AA235" t="s">
        <v>151</v>
      </c>
      <c r="AB235" s="12" t="s">
        <v>2305</v>
      </c>
      <c r="AC235" t="s">
        <v>424</v>
      </c>
      <c r="AD235" s="5">
        <v>0.01</v>
      </c>
      <c r="AE235" t="s">
        <v>5</v>
      </c>
      <c r="AF235">
        <v>1</v>
      </c>
      <c r="AG235" t="s">
        <v>4</v>
      </c>
      <c r="AH235">
        <v>0</v>
      </c>
    </row>
    <row r="236" spans="1:34" x14ac:dyDescent="0.25">
      <c r="A236" t="str">
        <f t="shared" si="3"/>
        <v>feynman_I_29_4_15795</v>
      </c>
      <c r="B236" t="s">
        <v>27</v>
      </c>
      <c r="C236" t="s">
        <v>143</v>
      </c>
      <c r="D236">
        <v>3600</v>
      </c>
      <c r="E236" t="s">
        <v>144</v>
      </c>
      <c r="F236">
        <v>1000000</v>
      </c>
      <c r="G236" t="s">
        <v>145</v>
      </c>
      <c r="H236">
        <v>15795</v>
      </c>
      <c r="I236" t="s">
        <v>146</v>
      </c>
      <c r="J236">
        <v>1E-3</v>
      </c>
      <c r="K236" t="s">
        <v>3</v>
      </c>
      <c r="L236">
        <v>0.99978719999999999</v>
      </c>
      <c r="M236" t="s">
        <v>2</v>
      </c>
      <c r="N236">
        <v>1.9323E-2</v>
      </c>
      <c r="O236" t="s">
        <v>6</v>
      </c>
      <c r="P236">
        <v>5</v>
      </c>
      <c r="Q236" t="s">
        <v>0</v>
      </c>
      <c r="R236">
        <v>3.7</v>
      </c>
      <c r="S236" t="s">
        <v>141</v>
      </c>
      <c r="T236">
        <v>1</v>
      </c>
      <c r="U236" t="s">
        <v>142</v>
      </c>
      <c r="V236">
        <v>2</v>
      </c>
      <c r="W236" t="s">
        <v>140</v>
      </c>
      <c r="X236">
        <v>799</v>
      </c>
      <c r="Y236" t="s">
        <v>1</v>
      </c>
      <c r="Z236" t="s">
        <v>2339</v>
      </c>
      <c r="AA236" t="s">
        <v>151</v>
      </c>
      <c r="AB236" s="12" t="s">
        <v>406</v>
      </c>
      <c r="AC236" t="s">
        <v>424</v>
      </c>
      <c r="AD236" s="5">
        <v>0.01</v>
      </c>
      <c r="AE236" t="s">
        <v>5</v>
      </c>
      <c r="AF236">
        <v>1</v>
      </c>
      <c r="AG236" t="s">
        <v>4</v>
      </c>
      <c r="AH236">
        <v>0</v>
      </c>
    </row>
    <row r="237" spans="1:34" x14ac:dyDescent="0.25">
      <c r="A237" t="str">
        <f t="shared" si="3"/>
        <v>strogatz_bacres1_15795</v>
      </c>
      <c r="B237" t="s">
        <v>15</v>
      </c>
      <c r="C237" t="s">
        <v>143</v>
      </c>
      <c r="D237">
        <v>3600</v>
      </c>
      <c r="E237" t="s">
        <v>144</v>
      </c>
      <c r="F237">
        <v>1000000</v>
      </c>
      <c r="G237" t="s">
        <v>145</v>
      </c>
      <c r="H237">
        <v>15795</v>
      </c>
      <c r="I237" t="s">
        <v>146</v>
      </c>
      <c r="J237">
        <v>1E-3</v>
      </c>
      <c r="K237" t="s">
        <v>3</v>
      </c>
      <c r="L237">
        <v>0.99978750000000005</v>
      </c>
      <c r="M237" t="s">
        <v>2</v>
      </c>
      <c r="N237">
        <v>3.4950099999999998E-2</v>
      </c>
      <c r="O237" t="s">
        <v>6</v>
      </c>
      <c r="P237">
        <v>21</v>
      </c>
      <c r="Q237" t="s">
        <v>0</v>
      </c>
      <c r="R237">
        <v>7.8</v>
      </c>
      <c r="S237" t="s">
        <v>141</v>
      </c>
      <c r="T237">
        <v>1</v>
      </c>
      <c r="U237" t="s">
        <v>142</v>
      </c>
      <c r="V237">
        <v>5</v>
      </c>
      <c r="W237" t="s">
        <v>140</v>
      </c>
      <c r="X237">
        <v>3827</v>
      </c>
      <c r="Y237" t="s">
        <v>1</v>
      </c>
      <c r="Z237" t="s">
        <v>3747</v>
      </c>
      <c r="AA237" t="s">
        <v>151</v>
      </c>
      <c r="AB237" s="12" t="s">
        <v>3748</v>
      </c>
      <c r="AC237" t="s">
        <v>424</v>
      </c>
      <c r="AD237" s="5">
        <v>0.01</v>
      </c>
      <c r="AE237" t="s">
        <v>5</v>
      </c>
      <c r="AF237">
        <v>0.99989923999999997</v>
      </c>
      <c r="AG237" t="s">
        <v>4</v>
      </c>
      <c r="AH237">
        <v>2.9353560000000001E-2</v>
      </c>
    </row>
    <row r="238" spans="1:34" x14ac:dyDescent="0.25">
      <c r="A238" t="str">
        <f t="shared" si="3"/>
        <v>feynman_III_7_38_15795</v>
      </c>
      <c r="B238" t="s">
        <v>65</v>
      </c>
      <c r="C238" t="s">
        <v>143</v>
      </c>
      <c r="D238">
        <v>3600</v>
      </c>
      <c r="E238" t="s">
        <v>144</v>
      </c>
      <c r="F238">
        <v>1000000</v>
      </c>
      <c r="G238" t="s">
        <v>145</v>
      </c>
      <c r="H238">
        <v>15795</v>
      </c>
      <c r="I238" t="s">
        <v>146</v>
      </c>
      <c r="J238">
        <v>1E-3</v>
      </c>
      <c r="K238" t="s">
        <v>3</v>
      </c>
      <c r="L238">
        <v>0.99974200000000002</v>
      </c>
      <c r="M238" t="s">
        <v>2</v>
      </c>
      <c r="N238">
        <v>0.57813320000000001</v>
      </c>
      <c r="O238" t="s">
        <v>6</v>
      </c>
      <c r="P238">
        <v>7</v>
      </c>
      <c r="Q238" t="s">
        <v>0</v>
      </c>
      <c r="R238">
        <v>7.7</v>
      </c>
      <c r="S238" t="s">
        <v>141</v>
      </c>
      <c r="T238">
        <v>1</v>
      </c>
      <c r="U238" t="s">
        <v>142</v>
      </c>
      <c r="V238">
        <v>3</v>
      </c>
      <c r="W238" t="s">
        <v>140</v>
      </c>
      <c r="X238">
        <v>1543</v>
      </c>
      <c r="Y238" t="s">
        <v>1</v>
      </c>
      <c r="Z238" t="s">
        <v>3749</v>
      </c>
      <c r="AA238" t="s">
        <v>151</v>
      </c>
      <c r="AB238" s="12" t="s">
        <v>3750</v>
      </c>
      <c r="AC238" t="s">
        <v>424</v>
      </c>
      <c r="AD238" s="5">
        <v>0.01</v>
      </c>
      <c r="AE238" t="s">
        <v>5</v>
      </c>
      <c r="AF238">
        <v>0.99999978</v>
      </c>
      <c r="AG238" t="s">
        <v>4</v>
      </c>
      <c r="AH238">
        <v>1.6784799999999999E-2</v>
      </c>
    </row>
    <row r="239" spans="1:34" x14ac:dyDescent="0.25">
      <c r="A239" t="str">
        <f t="shared" si="3"/>
        <v>feynman_I_18_14_15795</v>
      </c>
      <c r="B239" t="s">
        <v>100</v>
      </c>
      <c r="C239" t="s">
        <v>143</v>
      </c>
      <c r="D239">
        <v>3600</v>
      </c>
      <c r="E239" t="s">
        <v>144</v>
      </c>
      <c r="F239">
        <v>1000000</v>
      </c>
      <c r="G239" t="s">
        <v>145</v>
      </c>
      <c r="H239">
        <v>15795</v>
      </c>
      <c r="I239" t="s">
        <v>146</v>
      </c>
      <c r="J239">
        <v>1E-3</v>
      </c>
      <c r="K239" t="s">
        <v>3</v>
      </c>
      <c r="L239">
        <v>0.99990029999999996</v>
      </c>
      <c r="M239" t="s">
        <v>2</v>
      </c>
      <c r="N239">
        <v>0.25510830000000001</v>
      </c>
      <c r="O239" t="s">
        <v>6</v>
      </c>
      <c r="P239">
        <v>6</v>
      </c>
      <c r="Q239" t="s">
        <v>0</v>
      </c>
      <c r="R239">
        <v>17.5</v>
      </c>
      <c r="S239" t="s">
        <v>141</v>
      </c>
      <c r="T239">
        <v>1</v>
      </c>
      <c r="U239" t="s">
        <v>142</v>
      </c>
      <c r="V239">
        <v>5</v>
      </c>
      <c r="W239" t="s">
        <v>140</v>
      </c>
      <c r="X239">
        <v>3563</v>
      </c>
      <c r="Y239" t="s">
        <v>1</v>
      </c>
      <c r="Z239" t="s">
        <v>2357</v>
      </c>
      <c r="AA239" t="s">
        <v>151</v>
      </c>
      <c r="AB239" s="12" t="s">
        <v>414</v>
      </c>
      <c r="AC239" t="s">
        <v>424</v>
      </c>
      <c r="AD239" s="5">
        <v>0.01</v>
      </c>
      <c r="AE239" t="s">
        <v>5</v>
      </c>
      <c r="AF239">
        <v>1</v>
      </c>
      <c r="AG239" t="s">
        <v>4</v>
      </c>
      <c r="AH239">
        <v>0</v>
      </c>
    </row>
    <row r="240" spans="1:34" x14ac:dyDescent="0.25">
      <c r="A240" t="str">
        <f t="shared" si="3"/>
        <v>feynman_I_15_10_15795</v>
      </c>
      <c r="B240" t="s">
        <v>44</v>
      </c>
      <c r="C240" t="s">
        <v>143</v>
      </c>
      <c r="D240">
        <v>3600</v>
      </c>
      <c r="E240" t="s">
        <v>144</v>
      </c>
      <c r="F240">
        <v>1000000</v>
      </c>
      <c r="G240" t="s">
        <v>145</v>
      </c>
      <c r="H240">
        <v>15795</v>
      </c>
      <c r="I240" t="s">
        <v>146</v>
      </c>
      <c r="J240">
        <v>1E-3</v>
      </c>
      <c r="K240" t="s">
        <v>3</v>
      </c>
      <c r="L240">
        <v>0.9991913</v>
      </c>
      <c r="M240" t="s">
        <v>2</v>
      </c>
      <c r="N240">
        <v>6.0064899999999997E-2</v>
      </c>
      <c r="O240" t="s">
        <v>6</v>
      </c>
      <c r="P240">
        <v>14</v>
      </c>
      <c r="Q240" t="s">
        <v>0</v>
      </c>
      <c r="R240">
        <v>34.6</v>
      </c>
      <c r="S240" t="s">
        <v>141</v>
      </c>
      <c r="T240">
        <v>1</v>
      </c>
      <c r="U240" t="s">
        <v>142</v>
      </c>
      <c r="V240">
        <v>7</v>
      </c>
      <c r="W240" t="s">
        <v>140</v>
      </c>
      <c r="X240">
        <v>6029</v>
      </c>
      <c r="Y240" t="s">
        <v>1</v>
      </c>
      <c r="Z240" t="s">
        <v>3751</v>
      </c>
      <c r="AA240" t="s">
        <v>151</v>
      </c>
      <c r="AB240" s="12" t="s">
        <v>3752</v>
      </c>
      <c r="AC240" t="s">
        <v>424</v>
      </c>
      <c r="AD240" s="5">
        <v>0.01</v>
      </c>
      <c r="AE240" t="s">
        <v>5</v>
      </c>
      <c r="AF240">
        <v>0.99980247</v>
      </c>
      <c r="AG240" t="s">
        <v>4</v>
      </c>
      <c r="AH240">
        <v>2.9631129999999999E-2</v>
      </c>
    </row>
    <row r="241" spans="1:34" x14ac:dyDescent="0.25">
      <c r="A241" t="str">
        <f t="shared" si="3"/>
        <v>feynman_I_6_2b_15795</v>
      </c>
      <c r="B241" t="s">
        <v>54</v>
      </c>
      <c r="C241" t="s">
        <v>143</v>
      </c>
      <c r="D241">
        <v>3600</v>
      </c>
      <c r="E241" t="s">
        <v>144</v>
      </c>
      <c r="F241">
        <v>1000000</v>
      </c>
      <c r="G241" t="s">
        <v>145</v>
      </c>
      <c r="H241">
        <v>15795</v>
      </c>
      <c r="I241" t="s">
        <v>146</v>
      </c>
      <c r="J241">
        <v>1E-3</v>
      </c>
      <c r="K241" t="s">
        <v>3</v>
      </c>
      <c r="L241">
        <v>0.99072729999999998</v>
      </c>
      <c r="M241" t="s">
        <v>2</v>
      </c>
      <c r="N241">
        <v>5.7828999999999997E-3</v>
      </c>
      <c r="O241" t="s">
        <v>6</v>
      </c>
      <c r="P241">
        <v>26</v>
      </c>
      <c r="Q241" t="s">
        <v>0</v>
      </c>
      <c r="R241">
        <v>661.1</v>
      </c>
      <c r="S241" t="s">
        <v>141</v>
      </c>
      <c r="T241">
        <v>11</v>
      </c>
      <c r="U241" t="s">
        <v>142</v>
      </c>
      <c r="V241">
        <v>107</v>
      </c>
      <c r="W241" t="s">
        <v>140</v>
      </c>
      <c r="X241">
        <v>103520</v>
      </c>
      <c r="Y241" t="s">
        <v>1</v>
      </c>
      <c r="Z241" t="s">
        <v>3753</v>
      </c>
      <c r="AA241" t="s">
        <v>151</v>
      </c>
      <c r="AB241" s="12" t="s">
        <v>3754</v>
      </c>
      <c r="AC241" t="s">
        <v>424</v>
      </c>
      <c r="AD241" s="5">
        <v>0.01</v>
      </c>
      <c r="AE241" t="s">
        <v>5</v>
      </c>
      <c r="AF241">
        <v>0.99125057999999999</v>
      </c>
      <c r="AG241" t="s">
        <v>4</v>
      </c>
      <c r="AH241">
        <v>5.6460199999999999E-3</v>
      </c>
    </row>
    <row r="242" spans="1:34" x14ac:dyDescent="0.25">
      <c r="A242" t="str">
        <f t="shared" si="3"/>
        <v>feynman_test_14_15795</v>
      </c>
      <c r="B242" t="s">
        <v>120</v>
      </c>
      <c r="C242" t="s">
        <v>143</v>
      </c>
      <c r="D242">
        <v>3600</v>
      </c>
      <c r="E242" t="s">
        <v>144</v>
      </c>
      <c r="F242">
        <v>1000000</v>
      </c>
      <c r="G242" t="s">
        <v>145</v>
      </c>
      <c r="H242">
        <v>15795</v>
      </c>
      <c r="I242" t="s">
        <v>146</v>
      </c>
      <c r="J242">
        <v>1E-3</v>
      </c>
      <c r="K242" t="s">
        <v>3</v>
      </c>
      <c r="L242">
        <v>0.99982289999999996</v>
      </c>
      <c r="M242" t="s">
        <v>2</v>
      </c>
      <c r="N242">
        <v>0.1736849</v>
      </c>
      <c r="O242" t="s">
        <v>6</v>
      </c>
      <c r="P242">
        <v>20</v>
      </c>
      <c r="Q242" t="s">
        <v>0</v>
      </c>
      <c r="R242">
        <v>511.5</v>
      </c>
      <c r="S242" t="s">
        <v>141</v>
      </c>
      <c r="T242">
        <v>2</v>
      </c>
      <c r="U242" t="s">
        <v>142</v>
      </c>
      <c r="V242">
        <v>38</v>
      </c>
      <c r="W242" t="s">
        <v>140</v>
      </c>
      <c r="X242">
        <v>66965</v>
      </c>
      <c r="Y242" t="s">
        <v>1</v>
      </c>
      <c r="Z242" t="s">
        <v>3755</v>
      </c>
      <c r="AA242" t="s">
        <v>151</v>
      </c>
      <c r="AB242" s="12" t="s">
        <v>3756</v>
      </c>
      <c r="AC242" t="s">
        <v>424</v>
      </c>
      <c r="AD242" s="5">
        <v>0.01</v>
      </c>
      <c r="AE242" t="s">
        <v>5</v>
      </c>
      <c r="AF242">
        <v>0.99992270000000005</v>
      </c>
      <c r="AG242" t="s">
        <v>4</v>
      </c>
      <c r="AH242">
        <v>0.11594996</v>
      </c>
    </row>
    <row r="243" spans="1:34" x14ac:dyDescent="0.25">
      <c r="A243" t="str">
        <f t="shared" si="3"/>
        <v>feynman_I_15_3x_15795</v>
      </c>
      <c r="B243" t="s">
        <v>82</v>
      </c>
      <c r="C243" t="s">
        <v>143</v>
      </c>
      <c r="D243">
        <v>3600</v>
      </c>
      <c r="E243" t="s">
        <v>144</v>
      </c>
      <c r="F243">
        <v>1000000</v>
      </c>
      <c r="G243" t="s">
        <v>145</v>
      </c>
      <c r="H243">
        <v>15795</v>
      </c>
      <c r="I243" t="s">
        <v>146</v>
      </c>
      <c r="J243">
        <v>1E-3</v>
      </c>
      <c r="K243" t="s">
        <v>3</v>
      </c>
      <c r="L243">
        <v>0.99839199999999995</v>
      </c>
      <c r="M243" t="s">
        <v>2</v>
      </c>
      <c r="N243">
        <v>6.4278199999999994E-2</v>
      </c>
      <c r="O243" t="s">
        <v>6</v>
      </c>
      <c r="P243">
        <v>17</v>
      </c>
      <c r="Q243" t="s">
        <v>0</v>
      </c>
      <c r="R243">
        <v>50.8</v>
      </c>
      <c r="S243" t="s">
        <v>141</v>
      </c>
      <c r="T243">
        <v>1</v>
      </c>
      <c r="U243" t="s">
        <v>142</v>
      </c>
      <c r="V243">
        <v>7</v>
      </c>
      <c r="W243" t="s">
        <v>140</v>
      </c>
      <c r="X243">
        <v>7849</v>
      </c>
      <c r="Y243" t="s">
        <v>1</v>
      </c>
      <c r="Z243" t="s">
        <v>3757</v>
      </c>
      <c r="AA243" t="s">
        <v>151</v>
      </c>
      <c r="AB243" s="12" t="s">
        <v>3758</v>
      </c>
      <c r="AC243" t="s">
        <v>424</v>
      </c>
      <c r="AD243" s="5">
        <v>0.01</v>
      </c>
      <c r="AE243" t="s">
        <v>5</v>
      </c>
      <c r="AF243">
        <v>0.99959947999999998</v>
      </c>
      <c r="AG243" t="s">
        <v>4</v>
      </c>
      <c r="AH243">
        <v>3.2206579999999999E-2</v>
      </c>
    </row>
    <row r="244" spans="1:34" x14ac:dyDescent="0.25">
      <c r="A244" t="str">
        <f t="shared" si="3"/>
        <v>feynman_test_20_23654</v>
      </c>
      <c r="B244" t="s">
        <v>137</v>
      </c>
      <c r="C244" t="s">
        <v>143</v>
      </c>
      <c r="D244">
        <v>3600</v>
      </c>
      <c r="E244" t="s">
        <v>144</v>
      </c>
      <c r="F244">
        <v>1000000</v>
      </c>
      <c r="G244" t="s">
        <v>145</v>
      </c>
      <c r="H244">
        <v>23654</v>
      </c>
      <c r="I244" t="s">
        <v>146</v>
      </c>
      <c r="J244">
        <v>1E-3</v>
      </c>
      <c r="K244" t="s">
        <v>3</v>
      </c>
      <c r="L244">
        <v>0.98903050000000003</v>
      </c>
      <c r="M244" t="s">
        <v>2</v>
      </c>
      <c r="N244">
        <v>1.6319987</v>
      </c>
      <c r="O244" t="s">
        <v>6</v>
      </c>
      <c r="P244">
        <v>23</v>
      </c>
      <c r="Q244" t="s">
        <v>0</v>
      </c>
      <c r="R244">
        <v>3600.6</v>
      </c>
      <c r="S244" t="s">
        <v>141</v>
      </c>
      <c r="T244">
        <v>3</v>
      </c>
      <c r="U244" t="s">
        <v>142</v>
      </c>
      <c r="V244">
        <v>115</v>
      </c>
      <c r="W244" t="s">
        <v>140</v>
      </c>
      <c r="X244">
        <v>457764</v>
      </c>
      <c r="Y244" t="s">
        <v>1</v>
      </c>
      <c r="Z244" t="s">
        <v>3759</v>
      </c>
      <c r="AA244" t="s">
        <v>151</v>
      </c>
      <c r="AB244" s="12" t="s">
        <v>3760</v>
      </c>
      <c r="AC244" t="s">
        <v>424</v>
      </c>
      <c r="AD244" s="5">
        <v>0.01</v>
      </c>
      <c r="AE244" t="s">
        <v>5</v>
      </c>
      <c r="AF244">
        <v>0.98653329999999995</v>
      </c>
      <c r="AG244" t="s">
        <v>4</v>
      </c>
      <c r="AH244">
        <v>1.52235162</v>
      </c>
    </row>
    <row r="245" spans="1:34" x14ac:dyDescent="0.25">
      <c r="A245" t="str">
        <f t="shared" si="3"/>
        <v>feynman_II_35_18_15795</v>
      </c>
      <c r="B245" t="s">
        <v>109</v>
      </c>
      <c r="C245" t="s">
        <v>143</v>
      </c>
      <c r="D245">
        <v>3600</v>
      </c>
      <c r="E245" t="s">
        <v>144</v>
      </c>
      <c r="F245">
        <v>1000000</v>
      </c>
      <c r="G245" t="s">
        <v>145</v>
      </c>
      <c r="H245">
        <v>15795</v>
      </c>
      <c r="I245" t="s">
        <v>146</v>
      </c>
      <c r="J245">
        <v>1E-3</v>
      </c>
      <c r="K245" t="s">
        <v>3</v>
      </c>
      <c r="L245">
        <v>0.98917829999999995</v>
      </c>
      <c r="M245" t="s">
        <v>2</v>
      </c>
      <c r="N245">
        <v>3.3016200000000002E-2</v>
      </c>
      <c r="O245" t="s">
        <v>6</v>
      </c>
      <c r="P245">
        <v>19</v>
      </c>
      <c r="Q245" t="s">
        <v>0</v>
      </c>
      <c r="R245">
        <v>2082.9</v>
      </c>
      <c r="S245" t="s">
        <v>141</v>
      </c>
      <c r="T245">
        <v>7</v>
      </c>
      <c r="U245" t="s">
        <v>142</v>
      </c>
      <c r="V245">
        <v>131</v>
      </c>
      <c r="W245" t="s">
        <v>140</v>
      </c>
      <c r="X245">
        <v>278806</v>
      </c>
      <c r="Y245" t="s">
        <v>1</v>
      </c>
      <c r="Z245" t="s">
        <v>3761</v>
      </c>
      <c r="AA245" t="s">
        <v>151</v>
      </c>
      <c r="AB245" s="12" t="s">
        <v>3762</v>
      </c>
      <c r="AC245" t="s">
        <v>424</v>
      </c>
      <c r="AD245" s="5">
        <v>0.01</v>
      </c>
      <c r="AE245" t="s">
        <v>5</v>
      </c>
      <c r="AF245">
        <v>0.98954737999999998</v>
      </c>
      <c r="AG245" t="s">
        <v>4</v>
      </c>
      <c r="AH245">
        <v>3.2266280000000001E-2</v>
      </c>
    </row>
    <row r="246" spans="1:34" x14ac:dyDescent="0.25">
      <c r="A246" t="str">
        <f t="shared" si="3"/>
        <v>feynman_test_12_15795</v>
      </c>
      <c r="B246" t="s">
        <v>113</v>
      </c>
      <c r="C246" t="s">
        <v>143</v>
      </c>
      <c r="D246">
        <v>3600</v>
      </c>
      <c r="E246" t="s">
        <v>144</v>
      </c>
      <c r="F246">
        <v>1000000</v>
      </c>
      <c r="G246" t="s">
        <v>145</v>
      </c>
      <c r="H246">
        <v>15795</v>
      </c>
      <c r="I246" t="s">
        <v>146</v>
      </c>
      <c r="J246">
        <v>1E-3</v>
      </c>
      <c r="K246" t="s">
        <v>3</v>
      </c>
      <c r="L246">
        <v>0.99979130000000005</v>
      </c>
      <c r="M246" t="s">
        <v>2</v>
      </c>
      <c r="N246">
        <v>0.20888760000000001</v>
      </c>
      <c r="O246" t="s">
        <v>6</v>
      </c>
      <c r="P246">
        <v>7</v>
      </c>
      <c r="Q246" t="s">
        <v>0</v>
      </c>
      <c r="R246">
        <v>24.5</v>
      </c>
      <c r="S246" t="s">
        <v>141</v>
      </c>
      <c r="T246">
        <v>1</v>
      </c>
      <c r="U246" t="s">
        <v>142</v>
      </c>
      <c r="V246">
        <v>5</v>
      </c>
      <c r="W246" t="s">
        <v>140</v>
      </c>
      <c r="X246">
        <v>4569</v>
      </c>
      <c r="Y246" t="s">
        <v>1</v>
      </c>
      <c r="Z246" t="s">
        <v>164</v>
      </c>
      <c r="AA246" t="s">
        <v>151</v>
      </c>
      <c r="AB246" s="12" t="s">
        <v>417</v>
      </c>
      <c r="AC246" t="s">
        <v>424</v>
      </c>
      <c r="AD246" s="5">
        <v>0.01</v>
      </c>
      <c r="AE246" t="s">
        <v>5</v>
      </c>
      <c r="AF246">
        <v>0.99999839000000001</v>
      </c>
      <c r="AG246" t="s">
        <v>4</v>
      </c>
      <c r="AH246">
        <v>1.870571E-2</v>
      </c>
    </row>
    <row r="247" spans="1:34" x14ac:dyDescent="0.25">
      <c r="A247" t="str">
        <f t="shared" si="3"/>
        <v>feynman_test_1_16850</v>
      </c>
      <c r="B247" t="s">
        <v>136</v>
      </c>
      <c r="C247" t="s">
        <v>143</v>
      </c>
      <c r="D247">
        <v>3600</v>
      </c>
      <c r="E247" t="s">
        <v>144</v>
      </c>
      <c r="F247">
        <v>1000000</v>
      </c>
      <c r="G247" t="s">
        <v>145</v>
      </c>
      <c r="H247">
        <v>16850</v>
      </c>
      <c r="I247" t="s">
        <v>146</v>
      </c>
      <c r="J247">
        <v>1E-3</v>
      </c>
      <c r="K247" t="s">
        <v>3</v>
      </c>
      <c r="L247">
        <v>0.96239269999999999</v>
      </c>
      <c r="M247" t="s">
        <v>2</v>
      </c>
      <c r="N247">
        <v>2.3141885000000002</v>
      </c>
      <c r="O247" t="s">
        <v>6</v>
      </c>
      <c r="P247">
        <v>119</v>
      </c>
      <c r="Q247" t="s">
        <v>0</v>
      </c>
      <c r="R247">
        <v>2837.2</v>
      </c>
      <c r="S247" t="s">
        <v>141</v>
      </c>
      <c r="T247">
        <v>1</v>
      </c>
      <c r="U247" t="s">
        <v>142</v>
      </c>
      <c r="V247">
        <v>28</v>
      </c>
      <c r="W247" t="s">
        <v>140</v>
      </c>
      <c r="X247">
        <v>224283</v>
      </c>
      <c r="Y247" t="s">
        <v>1</v>
      </c>
      <c r="Z247" t="s">
        <v>3763</v>
      </c>
      <c r="AA247" t="s">
        <v>151</v>
      </c>
      <c r="AB247" s="12" t="s">
        <v>3764</v>
      </c>
      <c r="AC247" t="s">
        <v>424</v>
      </c>
      <c r="AD247" s="5">
        <v>0.01</v>
      </c>
      <c r="AE247" t="s">
        <v>5</v>
      </c>
      <c r="AF247">
        <v>0.96050307999999995</v>
      </c>
      <c r="AG247" t="s">
        <v>4</v>
      </c>
      <c r="AH247">
        <v>2.2924583599999999</v>
      </c>
    </row>
    <row r="248" spans="1:34" x14ac:dyDescent="0.25">
      <c r="A248" t="str">
        <f t="shared" si="3"/>
        <v>feynman_III_4_33_16850</v>
      </c>
      <c r="B248" t="s">
        <v>85</v>
      </c>
      <c r="C248" t="s">
        <v>143</v>
      </c>
      <c r="D248">
        <v>3600</v>
      </c>
      <c r="E248" t="s">
        <v>144</v>
      </c>
      <c r="F248">
        <v>1000000</v>
      </c>
      <c r="G248" t="s">
        <v>145</v>
      </c>
      <c r="H248">
        <v>16850</v>
      </c>
      <c r="I248" t="s">
        <v>146</v>
      </c>
      <c r="J248">
        <v>1E-3</v>
      </c>
      <c r="K248" t="s">
        <v>3</v>
      </c>
      <c r="L248">
        <v>0.99947059999999999</v>
      </c>
      <c r="M248" t="s">
        <v>2</v>
      </c>
      <c r="N248">
        <v>0.1168955</v>
      </c>
      <c r="O248" t="s">
        <v>6</v>
      </c>
      <c r="P248">
        <v>8</v>
      </c>
      <c r="Q248" t="s">
        <v>0</v>
      </c>
      <c r="R248">
        <v>11.3</v>
      </c>
      <c r="S248" t="s">
        <v>141</v>
      </c>
      <c r="T248">
        <v>1</v>
      </c>
      <c r="U248" t="s">
        <v>142</v>
      </c>
      <c r="V248">
        <v>4</v>
      </c>
      <c r="W248" t="s">
        <v>140</v>
      </c>
      <c r="X248">
        <v>2267</v>
      </c>
      <c r="Y248" t="s">
        <v>1</v>
      </c>
      <c r="Z248" t="s">
        <v>3569</v>
      </c>
      <c r="AA248" t="s">
        <v>151</v>
      </c>
      <c r="AB248" s="12" t="s">
        <v>3570</v>
      </c>
      <c r="AC248" t="s">
        <v>424</v>
      </c>
      <c r="AD248" s="5">
        <v>0.01</v>
      </c>
      <c r="AE248" t="s">
        <v>5</v>
      </c>
      <c r="AF248">
        <v>0.99984401000000001</v>
      </c>
      <c r="AG248" t="s">
        <v>4</v>
      </c>
      <c r="AH248">
        <v>6.373094E-2</v>
      </c>
    </row>
    <row r="249" spans="1:34" x14ac:dyDescent="0.25">
      <c r="A249" t="str">
        <f t="shared" si="3"/>
        <v>strogatz_glider1_29910</v>
      </c>
      <c r="B249" t="s">
        <v>14</v>
      </c>
      <c r="C249" t="s">
        <v>143</v>
      </c>
      <c r="D249">
        <v>3600</v>
      </c>
      <c r="E249" t="s">
        <v>144</v>
      </c>
      <c r="F249">
        <v>1000000</v>
      </c>
      <c r="G249" t="s">
        <v>145</v>
      </c>
      <c r="H249">
        <v>29910</v>
      </c>
      <c r="I249" t="s">
        <v>146</v>
      </c>
      <c r="J249">
        <v>1E-3</v>
      </c>
      <c r="K249" t="s">
        <v>3</v>
      </c>
      <c r="L249">
        <v>0.99156489999999997</v>
      </c>
      <c r="M249" t="s">
        <v>2</v>
      </c>
      <c r="N249">
        <v>7.4193200000000001E-2</v>
      </c>
      <c r="O249" t="s">
        <v>6</v>
      </c>
      <c r="P249">
        <v>12</v>
      </c>
      <c r="Q249" t="s">
        <v>0</v>
      </c>
      <c r="R249">
        <v>19.100000000000001</v>
      </c>
      <c r="S249" t="s">
        <v>141</v>
      </c>
      <c r="T249">
        <v>2</v>
      </c>
      <c r="U249" t="s">
        <v>142</v>
      </c>
      <c r="V249">
        <v>31</v>
      </c>
      <c r="W249" t="s">
        <v>140</v>
      </c>
      <c r="X249">
        <v>12971</v>
      </c>
      <c r="Y249" t="s">
        <v>1</v>
      </c>
      <c r="Z249" t="s">
        <v>3765</v>
      </c>
      <c r="AA249" t="s">
        <v>151</v>
      </c>
      <c r="AB249" s="12" t="s">
        <v>3766</v>
      </c>
      <c r="AC249" t="s">
        <v>424</v>
      </c>
      <c r="AD249" s="5">
        <v>0.01</v>
      </c>
      <c r="AE249" t="s">
        <v>5</v>
      </c>
      <c r="AF249">
        <v>0.99116181000000003</v>
      </c>
      <c r="AG249" t="s">
        <v>4</v>
      </c>
      <c r="AH249">
        <v>6.9108279999999994E-2</v>
      </c>
    </row>
    <row r="250" spans="1:34" x14ac:dyDescent="0.25">
      <c r="A250" t="str">
        <f t="shared" si="3"/>
        <v>feynman_I_14_3_29910</v>
      </c>
      <c r="B250" t="s">
        <v>62</v>
      </c>
      <c r="C250" t="s">
        <v>143</v>
      </c>
      <c r="D250">
        <v>3600</v>
      </c>
      <c r="E250" t="s">
        <v>144</v>
      </c>
      <c r="F250">
        <v>1000000</v>
      </c>
      <c r="G250" t="s">
        <v>145</v>
      </c>
      <c r="H250">
        <v>29910</v>
      </c>
      <c r="I250" t="s">
        <v>146</v>
      </c>
      <c r="J250">
        <v>1E-3</v>
      </c>
      <c r="K250" t="s">
        <v>3</v>
      </c>
      <c r="L250">
        <v>0.99970320000000001</v>
      </c>
      <c r="M250" t="s">
        <v>2</v>
      </c>
      <c r="N250">
        <v>0.33342169999999999</v>
      </c>
      <c r="O250" t="s">
        <v>6</v>
      </c>
      <c r="P250">
        <v>4</v>
      </c>
      <c r="Q250" t="s">
        <v>0</v>
      </c>
      <c r="R250">
        <v>4.9000000000000004</v>
      </c>
      <c r="S250" t="s">
        <v>141</v>
      </c>
      <c r="T250">
        <v>1</v>
      </c>
      <c r="U250" t="s">
        <v>142</v>
      </c>
      <c r="V250">
        <v>3</v>
      </c>
      <c r="W250" t="s">
        <v>140</v>
      </c>
      <c r="X250">
        <v>1134</v>
      </c>
      <c r="Y250" t="s">
        <v>1</v>
      </c>
      <c r="Z250" t="s">
        <v>2341</v>
      </c>
      <c r="AA250" t="s">
        <v>151</v>
      </c>
      <c r="AB250" s="12" t="s">
        <v>409</v>
      </c>
      <c r="AC250" t="s">
        <v>424</v>
      </c>
      <c r="AD250" s="5">
        <v>0.01</v>
      </c>
      <c r="AE250" t="s">
        <v>5</v>
      </c>
      <c r="AF250">
        <v>1</v>
      </c>
      <c r="AG250" t="s">
        <v>4</v>
      </c>
      <c r="AH250">
        <v>0</v>
      </c>
    </row>
    <row r="251" spans="1:34" x14ac:dyDescent="0.25">
      <c r="A251" t="str">
        <f t="shared" si="3"/>
        <v>feynman_I_47_23_29910</v>
      </c>
      <c r="B251" t="s">
        <v>43</v>
      </c>
      <c r="C251" t="s">
        <v>143</v>
      </c>
      <c r="D251">
        <v>3600</v>
      </c>
      <c r="E251" t="s">
        <v>144</v>
      </c>
      <c r="F251">
        <v>1000000</v>
      </c>
      <c r="G251" t="s">
        <v>145</v>
      </c>
      <c r="H251">
        <v>29910</v>
      </c>
      <c r="I251" t="s">
        <v>146</v>
      </c>
      <c r="J251">
        <v>1E-3</v>
      </c>
      <c r="K251" t="s">
        <v>3</v>
      </c>
      <c r="L251">
        <v>0.99919970000000002</v>
      </c>
      <c r="M251" t="s">
        <v>2</v>
      </c>
      <c r="N251">
        <v>1.91016E-2</v>
      </c>
      <c r="O251" t="s">
        <v>6</v>
      </c>
      <c r="P251">
        <v>8</v>
      </c>
      <c r="Q251" t="s">
        <v>0</v>
      </c>
      <c r="R251">
        <v>16.7</v>
      </c>
      <c r="S251" t="s">
        <v>141</v>
      </c>
      <c r="T251">
        <v>1</v>
      </c>
      <c r="U251" t="s">
        <v>142</v>
      </c>
      <c r="V251">
        <v>5</v>
      </c>
      <c r="W251" t="s">
        <v>140</v>
      </c>
      <c r="X251">
        <v>3277</v>
      </c>
      <c r="Y251" t="s">
        <v>1</v>
      </c>
      <c r="Z251" t="s">
        <v>2356</v>
      </c>
      <c r="AA251" t="s">
        <v>151</v>
      </c>
      <c r="AB251" s="12" t="s">
        <v>411</v>
      </c>
      <c r="AC251" t="s">
        <v>424</v>
      </c>
      <c r="AD251" s="5">
        <v>0.01</v>
      </c>
      <c r="AE251" t="s">
        <v>5</v>
      </c>
      <c r="AF251">
        <v>1</v>
      </c>
      <c r="AG251" t="s">
        <v>4</v>
      </c>
      <c r="AH251">
        <v>0</v>
      </c>
    </row>
    <row r="252" spans="1:34" x14ac:dyDescent="0.25">
      <c r="A252" t="str">
        <f t="shared" si="3"/>
        <v>feynman_I_39_11_29910</v>
      </c>
      <c r="B252" t="s">
        <v>42</v>
      </c>
      <c r="C252" t="s">
        <v>143</v>
      </c>
      <c r="D252">
        <v>3600</v>
      </c>
      <c r="E252" t="s">
        <v>144</v>
      </c>
      <c r="F252">
        <v>1000000</v>
      </c>
      <c r="G252" t="s">
        <v>145</v>
      </c>
      <c r="H252">
        <v>29910</v>
      </c>
      <c r="I252" t="s">
        <v>146</v>
      </c>
      <c r="J252">
        <v>1E-3</v>
      </c>
      <c r="K252" t="s">
        <v>3</v>
      </c>
      <c r="L252">
        <v>0.99971480000000001</v>
      </c>
      <c r="M252" t="s">
        <v>2</v>
      </c>
      <c r="N252">
        <v>5.1725100000000003E-2</v>
      </c>
      <c r="O252" t="s">
        <v>6</v>
      </c>
      <c r="P252">
        <v>11</v>
      </c>
      <c r="Q252" t="s">
        <v>0</v>
      </c>
      <c r="R252">
        <v>12.5</v>
      </c>
      <c r="S252" t="s">
        <v>141</v>
      </c>
      <c r="T252">
        <v>1</v>
      </c>
      <c r="U252" t="s">
        <v>142</v>
      </c>
      <c r="V252">
        <v>4</v>
      </c>
      <c r="W252" t="s">
        <v>140</v>
      </c>
      <c r="X252">
        <v>2582</v>
      </c>
      <c r="Y252" t="s">
        <v>1</v>
      </c>
      <c r="Z252" t="s">
        <v>403</v>
      </c>
      <c r="AA252" t="s">
        <v>151</v>
      </c>
      <c r="AB252" s="12" t="s">
        <v>3435</v>
      </c>
      <c r="AC252" t="s">
        <v>424</v>
      </c>
      <c r="AD252" s="5">
        <v>0.01</v>
      </c>
      <c r="AE252" t="s">
        <v>5</v>
      </c>
      <c r="AF252">
        <v>1</v>
      </c>
      <c r="AG252" t="s">
        <v>4</v>
      </c>
      <c r="AH252">
        <v>0</v>
      </c>
    </row>
    <row r="253" spans="1:34" x14ac:dyDescent="0.25">
      <c r="A253" t="str">
        <f t="shared" si="3"/>
        <v>feynman_I_50_26_15795</v>
      </c>
      <c r="B253" t="s">
        <v>94</v>
      </c>
      <c r="C253" t="s">
        <v>143</v>
      </c>
      <c r="D253">
        <v>3600</v>
      </c>
      <c r="E253" t="s">
        <v>144</v>
      </c>
      <c r="F253">
        <v>1000000</v>
      </c>
      <c r="G253" t="s">
        <v>145</v>
      </c>
      <c r="H253">
        <v>15795</v>
      </c>
      <c r="I253" t="s">
        <v>146</v>
      </c>
      <c r="J253">
        <v>1E-3</v>
      </c>
      <c r="K253" t="s">
        <v>3</v>
      </c>
      <c r="L253">
        <v>0.98351279999999996</v>
      </c>
      <c r="M253" t="s">
        <v>2</v>
      </c>
      <c r="N253">
        <v>0.25176809999999999</v>
      </c>
      <c r="O253" t="s">
        <v>6</v>
      </c>
      <c r="P253">
        <v>96</v>
      </c>
      <c r="Q253" t="s">
        <v>0</v>
      </c>
      <c r="R253">
        <v>3603.1</v>
      </c>
      <c r="S253" t="s">
        <v>141</v>
      </c>
      <c r="T253">
        <v>2</v>
      </c>
      <c r="U253" t="s">
        <v>142</v>
      </c>
      <c r="V253">
        <v>52</v>
      </c>
      <c r="W253" t="s">
        <v>140</v>
      </c>
      <c r="X253">
        <v>312952</v>
      </c>
      <c r="Y253" t="s">
        <v>1</v>
      </c>
      <c r="Z253" t="s">
        <v>3767</v>
      </c>
      <c r="AA253" t="s">
        <v>151</v>
      </c>
      <c r="AB253" s="12" t="s">
        <v>3768</v>
      </c>
      <c r="AC253" t="s">
        <v>424</v>
      </c>
      <c r="AD253" s="5">
        <v>0.01</v>
      </c>
      <c r="AE253" t="s">
        <v>5</v>
      </c>
      <c r="AF253">
        <v>0.98401510999999997</v>
      </c>
      <c r="AG253" t="s">
        <v>4</v>
      </c>
      <c r="AH253">
        <v>0.24972637</v>
      </c>
    </row>
    <row r="254" spans="1:34" x14ac:dyDescent="0.25">
      <c r="A254" t="str">
        <f t="shared" si="3"/>
        <v>feynman_I_11_19_29910</v>
      </c>
      <c r="B254" t="s">
        <v>127</v>
      </c>
      <c r="C254" t="s">
        <v>143</v>
      </c>
      <c r="D254">
        <v>3600</v>
      </c>
      <c r="E254" t="s">
        <v>144</v>
      </c>
      <c r="F254">
        <v>1000000</v>
      </c>
      <c r="G254" t="s">
        <v>145</v>
      </c>
      <c r="H254">
        <v>29910</v>
      </c>
      <c r="I254" t="s">
        <v>146</v>
      </c>
      <c r="J254">
        <v>1E-3</v>
      </c>
      <c r="K254" t="s">
        <v>3</v>
      </c>
      <c r="L254">
        <v>0.99894780000000005</v>
      </c>
      <c r="M254" t="s">
        <v>2</v>
      </c>
      <c r="N254">
        <v>0.28453129999999999</v>
      </c>
      <c r="O254" t="s">
        <v>6</v>
      </c>
      <c r="P254">
        <v>10</v>
      </c>
      <c r="Q254" t="s">
        <v>0</v>
      </c>
      <c r="R254">
        <v>33.299999999999997</v>
      </c>
      <c r="S254" t="s">
        <v>141</v>
      </c>
      <c r="T254">
        <v>1</v>
      </c>
      <c r="U254" t="s">
        <v>142</v>
      </c>
      <c r="V254">
        <v>6</v>
      </c>
      <c r="W254" t="s">
        <v>140</v>
      </c>
      <c r="X254">
        <v>5875</v>
      </c>
      <c r="Y254" t="s">
        <v>1</v>
      </c>
      <c r="Z254" t="s">
        <v>2371</v>
      </c>
      <c r="AA254" t="s">
        <v>151</v>
      </c>
      <c r="AB254" s="12" t="s">
        <v>2293</v>
      </c>
      <c r="AC254" t="s">
        <v>424</v>
      </c>
      <c r="AD254" s="5">
        <v>0.01</v>
      </c>
      <c r="AE254" t="s">
        <v>5</v>
      </c>
      <c r="AF254">
        <v>1</v>
      </c>
      <c r="AG254" t="s">
        <v>4</v>
      </c>
      <c r="AH254">
        <v>0</v>
      </c>
    </row>
    <row r="255" spans="1:34" x14ac:dyDescent="0.25">
      <c r="A255" t="str">
        <f t="shared" si="3"/>
        <v>strogatz_lv2_29910</v>
      </c>
      <c r="B255" t="s">
        <v>16</v>
      </c>
      <c r="C255" t="s">
        <v>143</v>
      </c>
      <c r="D255">
        <v>3600</v>
      </c>
      <c r="E255" t="s">
        <v>144</v>
      </c>
      <c r="F255">
        <v>1000000</v>
      </c>
      <c r="G255" t="s">
        <v>145</v>
      </c>
      <c r="H255">
        <v>29910</v>
      </c>
      <c r="I255" t="s">
        <v>146</v>
      </c>
      <c r="J255">
        <v>1E-3</v>
      </c>
      <c r="K255" t="s">
        <v>3</v>
      </c>
      <c r="L255">
        <v>0.999641</v>
      </c>
      <c r="M255" t="s">
        <v>2</v>
      </c>
      <c r="N255">
        <v>1.9828499999999999E-2</v>
      </c>
      <c r="O255" t="s">
        <v>6</v>
      </c>
      <c r="P255">
        <v>13</v>
      </c>
      <c r="Q255" t="s">
        <v>0</v>
      </c>
      <c r="R255">
        <v>7.7</v>
      </c>
      <c r="S255" t="s">
        <v>141</v>
      </c>
      <c r="T255">
        <v>2</v>
      </c>
      <c r="U255" t="s">
        <v>142</v>
      </c>
      <c r="V255">
        <v>9</v>
      </c>
      <c r="W255" t="s">
        <v>140</v>
      </c>
      <c r="X255">
        <v>4599</v>
      </c>
      <c r="Y255" t="s">
        <v>1</v>
      </c>
      <c r="Z255" t="s">
        <v>3769</v>
      </c>
      <c r="AA255" t="s">
        <v>151</v>
      </c>
      <c r="AB255" s="12" t="s">
        <v>3770</v>
      </c>
      <c r="AC255" t="s">
        <v>424</v>
      </c>
      <c r="AD255" s="5">
        <v>0.01</v>
      </c>
      <c r="AE255" t="s">
        <v>5</v>
      </c>
      <c r="AF255">
        <v>0.99979947999999996</v>
      </c>
      <c r="AG255" t="s">
        <v>4</v>
      </c>
      <c r="AH255">
        <v>1.7121259999999999E-2</v>
      </c>
    </row>
    <row r="256" spans="1:34" x14ac:dyDescent="0.25">
      <c r="A256" t="str">
        <f t="shared" si="3"/>
        <v>feynman_I_30_3_860</v>
      </c>
      <c r="B256" t="s">
        <v>53</v>
      </c>
      <c r="C256" t="s">
        <v>143</v>
      </c>
      <c r="D256">
        <v>3600</v>
      </c>
      <c r="E256" t="s">
        <v>144</v>
      </c>
      <c r="F256">
        <v>1000000</v>
      </c>
      <c r="G256" t="s">
        <v>145</v>
      </c>
      <c r="H256">
        <v>860</v>
      </c>
      <c r="I256" t="s">
        <v>146</v>
      </c>
      <c r="J256">
        <v>1E-3</v>
      </c>
      <c r="K256" t="s">
        <v>3</v>
      </c>
      <c r="L256">
        <v>0.96835159999999998</v>
      </c>
      <c r="M256" t="s">
        <v>2</v>
      </c>
      <c r="N256">
        <v>0.45835110000000001</v>
      </c>
      <c r="O256" t="s">
        <v>6</v>
      </c>
      <c r="P256">
        <v>38</v>
      </c>
      <c r="Q256" t="s">
        <v>0</v>
      </c>
      <c r="R256">
        <v>3601.1</v>
      </c>
      <c r="S256" t="s">
        <v>141</v>
      </c>
      <c r="T256">
        <v>6</v>
      </c>
      <c r="U256" t="s">
        <v>142</v>
      </c>
      <c r="V256">
        <v>185</v>
      </c>
      <c r="W256" t="s">
        <v>140</v>
      </c>
      <c r="X256">
        <v>438728</v>
      </c>
      <c r="Y256" t="s">
        <v>1</v>
      </c>
      <c r="Z256" t="s">
        <v>3771</v>
      </c>
      <c r="AA256" t="s">
        <v>151</v>
      </c>
      <c r="AB256" s="12" t="s">
        <v>3772</v>
      </c>
      <c r="AC256" t="s">
        <v>424</v>
      </c>
      <c r="AD256" s="5">
        <v>0.01</v>
      </c>
      <c r="AE256" t="s">
        <v>5</v>
      </c>
      <c r="AF256">
        <v>0.96870122000000003</v>
      </c>
      <c r="AG256" t="s">
        <v>4</v>
      </c>
      <c r="AH256">
        <v>0.45552779999999998</v>
      </c>
    </row>
    <row r="257" spans="1:34" x14ac:dyDescent="0.25">
      <c r="A257" t="str">
        <f t="shared" si="3"/>
        <v>feynman_II_13_17_29910</v>
      </c>
      <c r="B257" t="s">
        <v>102</v>
      </c>
      <c r="C257" t="s">
        <v>143</v>
      </c>
      <c r="D257">
        <v>3600</v>
      </c>
      <c r="E257" t="s">
        <v>144</v>
      </c>
      <c r="F257">
        <v>1000000</v>
      </c>
      <c r="G257" t="s">
        <v>145</v>
      </c>
      <c r="H257">
        <v>29910</v>
      </c>
      <c r="I257" t="s">
        <v>146</v>
      </c>
      <c r="J257">
        <v>1E-3</v>
      </c>
      <c r="K257" t="s">
        <v>3</v>
      </c>
      <c r="L257">
        <v>0.99982249999999995</v>
      </c>
      <c r="M257" t="s">
        <v>2</v>
      </c>
      <c r="N257">
        <v>3.3310000000000002E-4</v>
      </c>
      <c r="O257" t="s">
        <v>6</v>
      </c>
      <c r="P257">
        <v>12</v>
      </c>
      <c r="Q257" t="s">
        <v>0</v>
      </c>
      <c r="R257">
        <v>31.2</v>
      </c>
      <c r="S257" t="s">
        <v>141</v>
      </c>
      <c r="T257">
        <v>1</v>
      </c>
      <c r="U257" t="s">
        <v>142</v>
      </c>
      <c r="V257">
        <v>5</v>
      </c>
      <c r="W257" t="s">
        <v>140</v>
      </c>
      <c r="X257">
        <v>5639</v>
      </c>
      <c r="Y257" t="s">
        <v>1</v>
      </c>
      <c r="Z257" t="s">
        <v>3524</v>
      </c>
      <c r="AA257" t="s">
        <v>151</v>
      </c>
      <c r="AB257" s="12" t="s">
        <v>3525</v>
      </c>
      <c r="AC257" t="s">
        <v>424</v>
      </c>
      <c r="AD257" s="5">
        <v>0.01</v>
      </c>
      <c r="AE257" t="s">
        <v>5</v>
      </c>
      <c r="AF257">
        <v>0.99996105000000002</v>
      </c>
      <c r="AG257" t="s">
        <v>4</v>
      </c>
      <c r="AH257">
        <v>1.5713000000000001E-4</v>
      </c>
    </row>
    <row r="258" spans="1:34" x14ac:dyDescent="0.25">
      <c r="A258" t="str">
        <f t="shared" ref="A258:A321" si="4">B258&amp;"_"&amp;H258</f>
        <v>feynman_I_37_4_29910</v>
      </c>
      <c r="B258" t="s">
        <v>50</v>
      </c>
      <c r="C258" t="s">
        <v>143</v>
      </c>
      <c r="D258">
        <v>3600</v>
      </c>
      <c r="E258" t="s">
        <v>144</v>
      </c>
      <c r="F258">
        <v>1000000</v>
      </c>
      <c r="G258" t="s">
        <v>145</v>
      </c>
      <c r="H258">
        <v>29910</v>
      </c>
      <c r="I258" t="s">
        <v>146</v>
      </c>
      <c r="J258">
        <v>1E-3</v>
      </c>
      <c r="K258" t="s">
        <v>3</v>
      </c>
      <c r="L258">
        <v>0.99970979999999998</v>
      </c>
      <c r="M258" t="s">
        <v>2</v>
      </c>
      <c r="N258">
        <v>4.8848299999999997E-2</v>
      </c>
      <c r="O258" t="s">
        <v>6</v>
      </c>
      <c r="P258">
        <v>13</v>
      </c>
      <c r="Q258" t="s">
        <v>0</v>
      </c>
      <c r="R258">
        <v>52.6</v>
      </c>
      <c r="S258" t="s">
        <v>141</v>
      </c>
      <c r="T258">
        <v>1</v>
      </c>
      <c r="U258" t="s">
        <v>142</v>
      </c>
      <c r="V258">
        <v>9</v>
      </c>
      <c r="W258" t="s">
        <v>140</v>
      </c>
      <c r="X258">
        <v>8550</v>
      </c>
      <c r="Y258" t="s">
        <v>1</v>
      </c>
      <c r="Z258" t="s">
        <v>3773</v>
      </c>
      <c r="AA258" t="s">
        <v>151</v>
      </c>
      <c r="AB258" s="12" t="s">
        <v>3774</v>
      </c>
      <c r="AC258" t="s">
        <v>424</v>
      </c>
      <c r="AD258" s="5">
        <v>0.01</v>
      </c>
      <c r="AE258" t="s">
        <v>5</v>
      </c>
      <c r="AF258">
        <v>0.99995179000000001</v>
      </c>
      <c r="AG258" t="s">
        <v>4</v>
      </c>
      <c r="AH258">
        <v>0.02</v>
      </c>
    </row>
    <row r="259" spans="1:34" x14ac:dyDescent="0.25">
      <c r="A259" t="str">
        <f t="shared" si="4"/>
        <v>feynman_II_6_15a_29910</v>
      </c>
      <c r="B259" t="s">
        <v>131</v>
      </c>
      <c r="C259" t="s">
        <v>143</v>
      </c>
      <c r="D259">
        <v>3600</v>
      </c>
      <c r="E259" t="s">
        <v>144</v>
      </c>
      <c r="F259">
        <v>1000000</v>
      </c>
      <c r="G259" t="s">
        <v>145</v>
      </c>
      <c r="H259">
        <v>29910</v>
      </c>
      <c r="I259" t="s">
        <v>146</v>
      </c>
      <c r="J259">
        <v>1E-3</v>
      </c>
      <c r="K259" t="s">
        <v>3</v>
      </c>
      <c r="L259">
        <v>0.99897199999999997</v>
      </c>
      <c r="M259" t="s">
        <v>2</v>
      </c>
      <c r="N259">
        <v>1.2019500000000001E-2</v>
      </c>
      <c r="O259" t="s">
        <v>6</v>
      </c>
      <c r="P259">
        <v>18</v>
      </c>
      <c r="Q259" t="s">
        <v>0</v>
      </c>
      <c r="R259">
        <v>56.1</v>
      </c>
      <c r="S259" t="s">
        <v>141</v>
      </c>
      <c r="T259">
        <v>1</v>
      </c>
      <c r="U259" t="s">
        <v>142</v>
      </c>
      <c r="V259">
        <v>7</v>
      </c>
      <c r="W259" t="s">
        <v>140</v>
      </c>
      <c r="X259">
        <v>9259</v>
      </c>
      <c r="Y259" t="s">
        <v>1</v>
      </c>
      <c r="Z259" t="s">
        <v>3536</v>
      </c>
      <c r="AA259" t="s">
        <v>151</v>
      </c>
      <c r="AB259" s="12" t="s">
        <v>3537</v>
      </c>
      <c r="AC259" t="s">
        <v>424</v>
      </c>
      <c r="AD259" s="5">
        <v>0.01</v>
      </c>
      <c r="AE259" t="s">
        <v>5</v>
      </c>
      <c r="AF259">
        <v>0.99908507000000002</v>
      </c>
      <c r="AG259" t="s">
        <v>4</v>
      </c>
      <c r="AH259">
        <v>1.131944E-2</v>
      </c>
    </row>
    <row r="260" spans="1:34" x14ac:dyDescent="0.25">
      <c r="A260" t="str">
        <f t="shared" si="4"/>
        <v>feynman_test_5_15795</v>
      </c>
      <c r="B260" t="s">
        <v>83</v>
      </c>
      <c r="C260" t="s">
        <v>143</v>
      </c>
      <c r="D260">
        <v>3600</v>
      </c>
      <c r="E260" t="s">
        <v>144</v>
      </c>
      <c r="F260">
        <v>1000000</v>
      </c>
      <c r="G260" t="s">
        <v>145</v>
      </c>
      <c r="H260">
        <v>15795</v>
      </c>
      <c r="I260" t="s">
        <v>146</v>
      </c>
      <c r="J260">
        <v>1E-3</v>
      </c>
      <c r="K260" t="s">
        <v>3</v>
      </c>
      <c r="L260">
        <v>0.9987258</v>
      </c>
      <c r="M260" t="s">
        <v>2</v>
      </c>
      <c r="N260">
        <v>0.1143253</v>
      </c>
      <c r="O260" t="s">
        <v>6</v>
      </c>
      <c r="P260">
        <v>52</v>
      </c>
      <c r="Q260" t="s">
        <v>0</v>
      </c>
      <c r="R260">
        <v>344.2</v>
      </c>
      <c r="S260" t="s">
        <v>141</v>
      </c>
      <c r="T260">
        <v>1</v>
      </c>
      <c r="U260" t="s">
        <v>142</v>
      </c>
      <c r="V260">
        <v>14</v>
      </c>
      <c r="W260" t="s">
        <v>140</v>
      </c>
      <c r="X260">
        <v>38013</v>
      </c>
      <c r="Y260" t="s">
        <v>1</v>
      </c>
      <c r="Z260" t="s">
        <v>3775</v>
      </c>
      <c r="AA260" t="s">
        <v>151</v>
      </c>
      <c r="AB260" s="12" t="s">
        <v>3776</v>
      </c>
      <c r="AC260" t="s">
        <v>424</v>
      </c>
      <c r="AD260" s="5">
        <v>0.01</v>
      </c>
      <c r="AE260" t="s">
        <v>5</v>
      </c>
      <c r="AF260">
        <v>0.99924009000000003</v>
      </c>
      <c r="AG260" t="s">
        <v>4</v>
      </c>
      <c r="AH260">
        <v>8.6809559999999994E-2</v>
      </c>
    </row>
    <row r="261" spans="1:34" x14ac:dyDescent="0.25">
      <c r="A261" t="str">
        <f t="shared" si="4"/>
        <v>feynman_I_41_16_15795</v>
      </c>
      <c r="B261" t="s">
        <v>114</v>
      </c>
      <c r="C261" t="s">
        <v>143</v>
      </c>
      <c r="D261">
        <v>3600</v>
      </c>
      <c r="E261" t="s">
        <v>144</v>
      </c>
      <c r="F261">
        <v>1000000</v>
      </c>
      <c r="G261" t="s">
        <v>145</v>
      </c>
      <c r="H261">
        <v>15795</v>
      </c>
      <c r="I261" t="s">
        <v>146</v>
      </c>
      <c r="J261">
        <v>1E-3</v>
      </c>
      <c r="K261" t="s">
        <v>3</v>
      </c>
      <c r="L261">
        <v>0.99543939999999997</v>
      </c>
      <c r="M261" t="s">
        <v>2</v>
      </c>
      <c r="N261">
        <v>0.20069670000000001</v>
      </c>
      <c r="O261" t="s">
        <v>6</v>
      </c>
      <c r="P261">
        <v>41</v>
      </c>
      <c r="Q261" t="s">
        <v>0</v>
      </c>
      <c r="R261">
        <v>140.9</v>
      </c>
      <c r="S261" t="s">
        <v>141</v>
      </c>
      <c r="T261">
        <v>1</v>
      </c>
      <c r="U261" t="s">
        <v>142</v>
      </c>
      <c r="V261">
        <v>10</v>
      </c>
      <c r="W261" t="s">
        <v>140</v>
      </c>
      <c r="X261">
        <v>21337</v>
      </c>
      <c r="Y261" t="s">
        <v>1</v>
      </c>
      <c r="Z261" t="s">
        <v>3777</v>
      </c>
      <c r="AA261" t="s">
        <v>151</v>
      </c>
      <c r="AB261" s="12" t="s">
        <v>3778</v>
      </c>
      <c r="AC261" t="s">
        <v>424</v>
      </c>
      <c r="AD261" s="5">
        <v>0.01</v>
      </c>
      <c r="AE261" t="s">
        <v>5</v>
      </c>
      <c r="AF261">
        <v>0.99590224999999999</v>
      </c>
      <c r="AG261" t="s">
        <v>4</v>
      </c>
      <c r="AH261">
        <v>0.19427553</v>
      </c>
    </row>
    <row r="262" spans="1:34" x14ac:dyDescent="0.25">
      <c r="A262" t="str">
        <f t="shared" si="4"/>
        <v>feynman_II_35_21_29910</v>
      </c>
      <c r="B262" t="s">
        <v>110</v>
      </c>
      <c r="C262" t="s">
        <v>143</v>
      </c>
      <c r="D262">
        <v>3600</v>
      </c>
      <c r="E262" t="s">
        <v>144</v>
      </c>
      <c r="F262">
        <v>1000000</v>
      </c>
      <c r="G262" t="s">
        <v>145</v>
      </c>
      <c r="H262">
        <v>29910</v>
      </c>
      <c r="I262" t="s">
        <v>146</v>
      </c>
      <c r="J262">
        <v>1E-3</v>
      </c>
      <c r="K262" t="s">
        <v>3</v>
      </c>
      <c r="L262">
        <v>0.99273869999999997</v>
      </c>
      <c r="M262" t="s">
        <v>2</v>
      </c>
      <c r="N262">
        <v>0.43005749999999998</v>
      </c>
      <c r="O262" t="s">
        <v>6</v>
      </c>
      <c r="P262">
        <v>39</v>
      </c>
      <c r="Q262" t="s">
        <v>0</v>
      </c>
      <c r="R262">
        <v>398.5</v>
      </c>
      <c r="S262" t="s">
        <v>141</v>
      </c>
      <c r="T262">
        <v>2</v>
      </c>
      <c r="U262" t="s">
        <v>142</v>
      </c>
      <c r="V262">
        <v>26</v>
      </c>
      <c r="W262" t="s">
        <v>140</v>
      </c>
      <c r="X262">
        <v>55669</v>
      </c>
      <c r="Y262" t="s">
        <v>1</v>
      </c>
      <c r="Z262" t="s">
        <v>3779</v>
      </c>
      <c r="AA262" t="s">
        <v>151</v>
      </c>
      <c r="AB262" s="12" t="s">
        <v>3780</v>
      </c>
      <c r="AC262" t="s">
        <v>424</v>
      </c>
      <c r="AD262" s="5">
        <v>0.01</v>
      </c>
      <c r="AE262" t="s">
        <v>5</v>
      </c>
      <c r="AF262">
        <v>0.99302899</v>
      </c>
      <c r="AG262" t="s">
        <v>4</v>
      </c>
      <c r="AH262">
        <v>0.41847640000000003</v>
      </c>
    </row>
    <row r="263" spans="1:34" x14ac:dyDescent="0.25">
      <c r="A263" t="str">
        <f t="shared" si="4"/>
        <v>feynman_II_11_27_29910</v>
      </c>
      <c r="B263" t="s">
        <v>101</v>
      </c>
      <c r="C263" t="s">
        <v>143</v>
      </c>
      <c r="D263">
        <v>3600</v>
      </c>
      <c r="E263" t="s">
        <v>144</v>
      </c>
      <c r="F263">
        <v>1000000</v>
      </c>
      <c r="G263" t="s">
        <v>145</v>
      </c>
      <c r="H263">
        <v>29910</v>
      </c>
      <c r="I263" t="s">
        <v>146</v>
      </c>
      <c r="J263">
        <v>1E-3</v>
      </c>
      <c r="K263" t="s">
        <v>3</v>
      </c>
      <c r="L263">
        <v>0.99969300000000005</v>
      </c>
      <c r="M263" t="s">
        <v>2</v>
      </c>
      <c r="N263">
        <v>1.2288200000000001E-2</v>
      </c>
      <c r="O263" t="s">
        <v>6</v>
      </c>
      <c r="P263">
        <v>18</v>
      </c>
      <c r="Q263" t="s">
        <v>0</v>
      </c>
      <c r="R263">
        <v>54.9</v>
      </c>
      <c r="S263" t="s">
        <v>141</v>
      </c>
      <c r="T263">
        <v>2</v>
      </c>
      <c r="U263" t="s">
        <v>142</v>
      </c>
      <c r="V263">
        <v>11</v>
      </c>
      <c r="W263" t="s">
        <v>140</v>
      </c>
      <c r="X263">
        <v>10380</v>
      </c>
      <c r="Y263" t="s">
        <v>1</v>
      </c>
      <c r="Z263" t="s">
        <v>3781</v>
      </c>
      <c r="AA263" t="s">
        <v>151</v>
      </c>
      <c r="AB263" s="12" t="s">
        <v>3782</v>
      </c>
      <c r="AC263" t="s">
        <v>424</v>
      </c>
      <c r="AD263" s="5">
        <v>0.01</v>
      </c>
      <c r="AE263" t="s">
        <v>5</v>
      </c>
      <c r="AF263">
        <v>0.99989033999999999</v>
      </c>
      <c r="AG263" t="s">
        <v>4</v>
      </c>
      <c r="AH263">
        <v>7.3103500000000002E-3</v>
      </c>
    </row>
    <row r="264" spans="1:34" x14ac:dyDescent="0.25">
      <c r="A264" t="str">
        <f t="shared" si="4"/>
        <v>feynman_I_13_12_15795</v>
      </c>
      <c r="B264" t="s">
        <v>117</v>
      </c>
      <c r="C264" t="s">
        <v>143</v>
      </c>
      <c r="D264">
        <v>3600</v>
      </c>
      <c r="E264" t="s">
        <v>144</v>
      </c>
      <c r="F264">
        <v>1000000</v>
      </c>
      <c r="G264" t="s">
        <v>145</v>
      </c>
      <c r="H264">
        <v>15795</v>
      </c>
      <c r="I264" t="s">
        <v>146</v>
      </c>
      <c r="J264">
        <v>1E-3</v>
      </c>
      <c r="K264" t="s">
        <v>3</v>
      </c>
      <c r="L264">
        <v>0.99773650000000003</v>
      </c>
      <c r="M264" t="s">
        <v>2</v>
      </c>
      <c r="N264">
        <v>0.43190630000000002</v>
      </c>
      <c r="O264" t="s">
        <v>6</v>
      </c>
      <c r="P264">
        <v>51</v>
      </c>
      <c r="Q264" t="s">
        <v>0</v>
      </c>
      <c r="R264">
        <v>1065.5999999999999</v>
      </c>
      <c r="S264" t="s">
        <v>141</v>
      </c>
      <c r="T264">
        <v>2</v>
      </c>
      <c r="U264" t="s">
        <v>142</v>
      </c>
      <c r="V264">
        <v>58</v>
      </c>
      <c r="W264" t="s">
        <v>140</v>
      </c>
      <c r="X264">
        <v>158614</v>
      </c>
      <c r="Y264" t="s">
        <v>1</v>
      </c>
      <c r="Z264" t="s">
        <v>3783</v>
      </c>
      <c r="AA264" t="s">
        <v>151</v>
      </c>
      <c r="AB264" s="12" t="s">
        <v>3784</v>
      </c>
      <c r="AC264" t="s">
        <v>424</v>
      </c>
      <c r="AD264" s="5">
        <v>0.01</v>
      </c>
      <c r="AE264" t="s">
        <v>5</v>
      </c>
      <c r="AF264">
        <v>0.99787848000000001</v>
      </c>
      <c r="AG264" t="s">
        <v>4</v>
      </c>
      <c r="AH264">
        <v>0.42378527999999999</v>
      </c>
    </row>
    <row r="265" spans="1:34" x14ac:dyDescent="0.25">
      <c r="A265" t="str">
        <f t="shared" si="4"/>
        <v>strogatz_vdp2_860</v>
      </c>
      <c r="B265" t="s">
        <v>7</v>
      </c>
      <c r="C265" t="s">
        <v>143</v>
      </c>
      <c r="D265">
        <v>3600</v>
      </c>
      <c r="E265" t="s">
        <v>144</v>
      </c>
      <c r="F265">
        <v>1000000</v>
      </c>
      <c r="G265" t="s">
        <v>145</v>
      </c>
      <c r="H265">
        <v>860</v>
      </c>
      <c r="I265" t="s">
        <v>146</v>
      </c>
      <c r="J265">
        <v>1E-3</v>
      </c>
      <c r="K265" t="s">
        <v>3</v>
      </c>
      <c r="L265">
        <v>0.99988390000000005</v>
      </c>
      <c r="M265" t="s">
        <v>2</v>
      </c>
      <c r="N265">
        <v>9.9639999999999993E-4</v>
      </c>
      <c r="O265" t="s">
        <v>6</v>
      </c>
      <c r="P265">
        <v>3</v>
      </c>
      <c r="Q265" t="s">
        <v>0</v>
      </c>
      <c r="R265">
        <v>0.5</v>
      </c>
      <c r="S265" t="s">
        <v>141</v>
      </c>
      <c r="T265">
        <v>1</v>
      </c>
      <c r="U265" t="s">
        <v>142</v>
      </c>
      <c r="V265">
        <v>2</v>
      </c>
      <c r="W265" t="s">
        <v>140</v>
      </c>
      <c r="X265">
        <v>376</v>
      </c>
      <c r="Y265" t="s">
        <v>1</v>
      </c>
      <c r="Z265" t="s">
        <v>150</v>
      </c>
      <c r="AA265" t="s">
        <v>151</v>
      </c>
      <c r="AB265" s="12" t="s">
        <v>3431</v>
      </c>
      <c r="AC265" t="s">
        <v>424</v>
      </c>
      <c r="AD265" s="5">
        <v>0.01</v>
      </c>
      <c r="AE265" t="s">
        <v>5</v>
      </c>
      <c r="AF265">
        <v>1</v>
      </c>
      <c r="AG265" t="s">
        <v>4</v>
      </c>
      <c r="AH265">
        <v>0</v>
      </c>
    </row>
    <row r="266" spans="1:34" x14ac:dyDescent="0.25">
      <c r="A266" t="str">
        <f t="shared" si="4"/>
        <v>feynman_I_14_4_860</v>
      </c>
      <c r="B266" t="s">
        <v>30</v>
      </c>
      <c r="C266" t="s">
        <v>143</v>
      </c>
      <c r="D266">
        <v>3600</v>
      </c>
      <c r="E266" t="s">
        <v>144</v>
      </c>
      <c r="F266">
        <v>1000000</v>
      </c>
      <c r="G266" t="s">
        <v>145</v>
      </c>
      <c r="H266">
        <v>860</v>
      </c>
      <c r="I266" t="s">
        <v>146</v>
      </c>
      <c r="J266">
        <v>1E-3</v>
      </c>
      <c r="K266" t="s">
        <v>3</v>
      </c>
      <c r="L266">
        <v>0.99975130000000001</v>
      </c>
      <c r="M266" t="s">
        <v>2</v>
      </c>
      <c r="N266">
        <v>0.2006097</v>
      </c>
      <c r="O266" t="s">
        <v>6</v>
      </c>
      <c r="P266">
        <v>6</v>
      </c>
      <c r="Q266" t="s">
        <v>0</v>
      </c>
      <c r="R266">
        <v>6.5</v>
      </c>
      <c r="S266" t="s">
        <v>141</v>
      </c>
      <c r="T266">
        <v>1</v>
      </c>
      <c r="U266" t="s">
        <v>142</v>
      </c>
      <c r="V266">
        <v>3</v>
      </c>
      <c r="W266" t="s">
        <v>140</v>
      </c>
      <c r="X266">
        <v>1352</v>
      </c>
      <c r="Y266" t="s">
        <v>1</v>
      </c>
      <c r="Z266" t="s">
        <v>154</v>
      </c>
      <c r="AA266" t="s">
        <v>151</v>
      </c>
      <c r="AB266" s="12" t="s">
        <v>407</v>
      </c>
      <c r="AC266" t="s">
        <v>424</v>
      </c>
      <c r="AD266" s="5">
        <v>0.01</v>
      </c>
      <c r="AE266" t="s">
        <v>5</v>
      </c>
      <c r="AF266">
        <v>1</v>
      </c>
      <c r="AG266" t="s">
        <v>4</v>
      </c>
      <c r="AH266">
        <v>0</v>
      </c>
    </row>
    <row r="267" spans="1:34" x14ac:dyDescent="0.25">
      <c r="A267" t="str">
        <f t="shared" si="4"/>
        <v>feynman_II_4_23_860</v>
      </c>
      <c r="B267" t="s">
        <v>70</v>
      </c>
      <c r="C267" t="s">
        <v>143</v>
      </c>
      <c r="D267">
        <v>3600</v>
      </c>
      <c r="E267" t="s">
        <v>144</v>
      </c>
      <c r="F267">
        <v>1000000</v>
      </c>
      <c r="G267" t="s">
        <v>145</v>
      </c>
      <c r="H267">
        <v>860</v>
      </c>
      <c r="I267" t="s">
        <v>146</v>
      </c>
      <c r="J267">
        <v>1E-3</v>
      </c>
      <c r="K267" t="s">
        <v>3</v>
      </c>
      <c r="L267">
        <v>0.99970179999999997</v>
      </c>
      <c r="M267" t="s">
        <v>2</v>
      </c>
      <c r="N267">
        <v>5.777E-4</v>
      </c>
      <c r="O267" t="s">
        <v>6</v>
      </c>
      <c r="P267">
        <v>9</v>
      </c>
      <c r="Q267" t="s">
        <v>0</v>
      </c>
      <c r="R267">
        <v>8.8000000000000007</v>
      </c>
      <c r="S267" t="s">
        <v>141</v>
      </c>
      <c r="T267">
        <v>1</v>
      </c>
      <c r="U267" t="s">
        <v>142</v>
      </c>
      <c r="V267">
        <v>3</v>
      </c>
      <c r="W267" t="s">
        <v>140</v>
      </c>
      <c r="X267">
        <v>1861</v>
      </c>
      <c r="Y267" t="s">
        <v>1</v>
      </c>
      <c r="Z267" t="s">
        <v>3500</v>
      </c>
      <c r="AA267" t="s">
        <v>151</v>
      </c>
      <c r="AB267" s="12" t="s">
        <v>3501</v>
      </c>
      <c r="AC267" t="s">
        <v>424</v>
      </c>
      <c r="AD267" s="5">
        <v>0.01</v>
      </c>
      <c r="AE267" t="s">
        <v>5</v>
      </c>
      <c r="AF267">
        <v>0.99993401999999998</v>
      </c>
      <c r="AG267" t="s">
        <v>4</v>
      </c>
      <c r="AH267">
        <v>2.7137999999999999E-4</v>
      </c>
    </row>
    <row r="268" spans="1:34" x14ac:dyDescent="0.25">
      <c r="A268" t="str">
        <f t="shared" si="4"/>
        <v>feynman_I_34_8_860</v>
      </c>
      <c r="B268" t="s">
        <v>91</v>
      </c>
      <c r="C268" t="s">
        <v>143</v>
      </c>
      <c r="D268">
        <v>3600</v>
      </c>
      <c r="E268" t="s">
        <v>144</v>
      </c>
      <c r="F268">
        <v>1000000</v>
      </c>
      <c r="G268" t="s">
        <v>145</v>
      </c>
      <c r="H268">
        <v>860</v>
      </c>
      <c r="I268" t="s">
        <v>146</v>
      </c>
      <c r="J268">
        <v>1E-3</v>
      </c>
      <c r="K268" t="s">
        <v>3</v>
      </c>
      <c r="L268">
        <v>0.99978509999999998</v>
      </c>
      <c r="M268" t="s">
        <v>2</v>
      </c>
      <c r="N268">
        <v>0.14965149999999999</v>
      </c>
      <c r="O268" t="s">
        <v>6</v>
      </c>
      <c r="P268">
        <v>7</v>
      </c>
      <c r="Q268" t="s">
        <v>0</v>
      </c>
      <c r="R268">
        <v>12.4</v>
      </c>
      <c r="S268" t="s">
        <v>141</v>
      </c>
      <c r="T268">
        <v>1</v>
      </c>
      <c r="U268" t="s">
        <v>142</v>
      </c>
      <c r="V268">
        <v>4</v>
      </c>
      <c r="W268" t="s">
        <v>140</v>
      </c>
      <c r="X268">
        <v>2583</v>
      </c>
      <c r="Y268" t="s">
        <v>1</v>
      </c>
      <c r="Z268" t="s">
        <v>2358</v>
      </c>
      <c r="AA268" t="s">
        <v>151</v>
      </c>
      <c r="AB268" s="12" t="s">
        <v>415</v>
      </c>
      <c r="AC268" t="s">
        <v>424</v>
      </c>
      <c r="AD268" s="5">
        <v>0.01</v>
      </c>
      <c r="AE268" t="s">
        <v>5</v>
      </c>
      <c r="AF268">
        <v>1</v>
      </c>
      <c r="AG268" t="s">
        <v>4</v>
      </c>
      <c r="AH268">
        <v>0</v>
      </c>
    </row>
    <row r="269" spans="1:34" x14ac:dyDescent="0.25">
      <c r="A269" t="str">
        <f t="shared" si="4"/>
        <v>feynman_II_15_5_860</v>
      </c>
      <c r="B269" t="s">
        <v>58</v>
      </c>
      <c r="C269" t="s">
        <v>143</v>
      </c>
      <c r="D269">
        <v>3600</v>
      </c>
      <c r="E269" t="s">
        <v>144</v>
      </c>
      <c r="F269">
        <v>1000000</v>
      </c>
      <c r="G269" t="s">
        <v>145</v>
      </c>
      <c r="H269">
        <v>860</v>
      </c>
      <c r="I269" t="s">
        <v>146</v>
      </c>
      <c r="J269">
        <v>1E-3</v>
      </c>
      <c r="K269" t="s">
        <v>3</v>
      </c>
      <c r="L269">
        <v>0.99983900000000003</v>
      </c>
      <c r="M269" t="s">
        <v>2</v>
      </c>
      <c r="N269">
        <v>6.6326499999999997E-2</v>
      </c>
      <c r="O269" t="s">
        <v>6</v>
      </c>
      <c r="P269">
        <v>6</v>
      </c>
      <c r="Q269" t="s">
        <v>0</v>
      </c>
      <c r="R269">
        <v>13.6</v>
      </c>
      <c r="S269" t="s">
        <v>141</v>
      </c>
      <c r="T269">
        <v>1</v>
      </c>
      <c r="U269" t="s">
        <v>142</v>
      </c>
      <c r="V269">
        <v>6</v>
      </c>
      <c r="W269" t="s">
        <v>140</v>
      </c>
      <c r="X269">
        <v>2895</v>
      </c>
      <c r="Y269" t="s">
        <v>1</v>
      </c>
      <c r="Z269" t="s">
        <v>161</v>
      </c>
      <c r="AA269" t="s">
        <v>151</v>
      </c>
      <c r="AB269" s="12" t="s">
        <v>3436</v>
      </c>
      <c r="AC269" t="s">
        <v>424</v>
      </c>
      <c r="AD269" s="5">
        <v>0.01</v>
      </c>
      <c r="AE269" t="s">
        <v>5</v>
      </c>
      <c r="AF269">
        <v>1</v>
      </c>
      <c r="AG269" t="s">
        <v>4</v>
      </c>
      <c r="AH269">
        <v>0</v>
      </c>
    </row>
    <row r="270" spans="1:34" x14ac:dyDescent="0.25">
      <c r="A270" t="str">
        <f t="shared" si="4"/>
        <v>feynman_III_19_51_860</v>
      </c>
      <c r="B270" t="s">
        <v>124</v>
      </c>
      <c r="C270" t="s">
        <v>143</v>
      </c>
      <c r="D270">
        <v>3600</v>
      </c>
      <c r="E270" t="s">
        <v>144</v>
      </c>
      <c r="F270">
        <v>1000000</v>
      </c>
      <c r="G270" t="s">
        <v>145</v>
      </c>
      <c r="H270">
        <v>860</v>
      </c>
      <c r="I270" t="s">
        <v>146</v>
      </c>
      <c r="J270">
        <v>1E-3</v>
      </c>
      <c r="K270" t="s">
        <v>3</v>
      </c>
      <c r="L270">
        <v>0.99822200000000005</v>
      </c>
      <c r="M270" t="s">
        <v>2</v>
      </c>
      <c r="N270">
        <v>8.7811600000000004E-2</v>
      </c>
      <c r="O270" t="s">
        <v>6</v>
      </c>
      <c r="P270">
        <v>15</v>
      </c>
      <c r="Q270" t="s">
        <v>0</v>
      </c>
      <c r="R270">
        <v>44.9</v>
      </c>
      <c r="S270" t="s">
        <v>141</v>
      </c>
      <c r="T270">
        <v>1</v>
      </c>
      <c r="U270" t="s">
        <v>142</v>
      </c>
      <c r="V270">
        <v>7</v>
      </c>
      <c r="W270" t="s">
        <v>140</v>
      </c>
      <c r="X270">
        <v>8346</v>
      </c>
      <c r="Y270" t="s">
        <v>1</v>
      </c>
      <c r="Z270" t="s">
        <v>3785</v>
      </c>
      <c r="AA270" t="s">
        <v>151</v>
      </c>
      <c r="AB270" s="12" t="s">
        <v>3786</v>
      </c>
      <c r="AC270" t="s">
        <v>424</v>
      </c>
      <c r="AD270" s="5">
        <v>0.01</v>
      </c>
      <c r="AE270" t="s">
        <v>5</v>
      </c>
      <c r="AF270">
        <v>0.99832558000000005</v>
      </c>
      <c r="AG270" t="s">
        <v>4</v>
      </c>
      <c r="AH270">
        <v>8.7068779999999998E-2</v>
      </c>
    </row>
    <row r="271" spans="1:34" x14ac:dyDescent="0.25">
      <c r="A271" t="str">
        <f t="shared" si="4"/>
        <v>feynman_test_8_15795</v>
      </c>
      <c r="B271" t="s">
        <v>76</v>
      </c>
      <c r="C271" t="s">
        <v>143</v>
      </c>
      <c r="D271">
        <v>3600</v>
      </c>
      <c r="E271" t="s">
        <v>144</v>
      </c>
      <c r="F271">
        <v>1000000</v>
      </c>
      <c r="G271" t="s">
        <v>145</v>
      </c>
      <c r="H271">
        <v>15795</v>
      </c>
      <c r="I271" t="s">
        <v>146</v>
      </c>
      <c r="J271">
        <v>1E-3</v>
      </c>
      <c r="K271" t="s">
        <v>3</v>
      </c>
      <c r="L271">
        <v>0.98857899999999999</v>
      </c>
      <c r="M271" t="s">
        <v>2</v>
      </c>
      <c r="N271">
        <v>4.8096100000000003E-2</v>
      </c>
      <c r="O271" t="s">
        <v>6</v>
      </c>
      <c r="P271">
        <v>25</v>
      </c>
      <c r="Q271" t="s">
        <v>0</v>
      </c>
      <c r="R271">
        <v>3601.3</v>
      </c>
      <c r="S271" t="s">
        <v>141</v>
      </c>
      <c r="T271">
        <v>8</v>
      </c>
      <c r="U271" t="s">
        <v>142</v>
      </c>
      <c r="V271">
        <v>211</v>
      </c>
      <c r="W271" t="s">
        <v>140</v>
      </c>
      <c r="X271">
        <v>505356</v>
      </c>
      <c r="Y271" t="s">
        <v>1</v>
      </c>
      <c r="Z271" t="s">
        <v>3787</v>
      </c>
      <c r="AA271" t="s">
        <v>151</v>
      </c>
      <c r="AB271" s="12" t="s">
        <v>3788</v>
      </c>
      <c r="AC271" t="s">
        <v>424</v>
      </c>
      <c r="AD271" s="5">
        <v>0.01</v>
      </c>
      <c r="AE271" t="s">
        <v>5</v>
      </c>
      <c r="AF271">
        <v>0.98958219000000003</v>
      </c>
      <c r="AG271" t="s">
        <v>4</v>
      </c>
      <c r="AH271">
        <v>4.5919649999999999E-2</v>
      </c>
    </row>
    <row r="272" spans="1:34" x14ac:dyDescent="0.25">
      <c r="A272" t="str">
        <f t="shared" si="4"/>
        <v>strogatz_vdp1_860</v>
      </c>
      <c r="B272" t="s">
        <v>19</v>
      </c>
      <c r="C272" t="s">
        <v>143</v>
      </c>
      <c r="D272">
        <v>3600</v>
      </c>
      <c r="E272" t="s">
        <v>144</v>
      </c>
      <c r="F272">
        <v>1000000</v>
      </c>
      <c r="G272" t="s">
        <v>145</v>
      </c>
      <c r="H272">
        <v>860</v>
      </c>
      <c r="I272" t="s">
        <v>146</v>
      </c>
      <c r="J272">
        <v>1E-3</v>
      </c>
      <c r="K272" t="s">
        <v>3</v>
      </c>
      <c r="L272">
        <v>0.99988949999999999</v>
      </c>
      <c r="M272" t="s">
        <v>2</v>
      </c>
      <c r="N272">
        <v>1.8808399999999999E-2</v>
      </c>
      <c r="O272" t="s">
        <v>6</v>
      </c>
      <c r="P272">
        <v>12</v>
      </c>
      <c r="Q272" t="s">
        <v>0</v>
      </c>
      <c r="R272">
        <v>65.5</v>
      </c>
      <c r="S272" t="s">
        <v>141</v>
      </c>
      <c r="T272">
        <v>3</v>
      </c>
      <c r="U272" t="s">
        <v>142</v>
      </c>
      <c r="V272">
        <v>19</v>
      </c>
      <c r="W272" t="s">
        <v>140</v>
      </c>
      <c r="X272">
        <v>27052</v>
      </c>
      <c r="Y272" t="s">
        <v>1</v>
      </c>
      <c r="Z272" t="s">
        <v>3789</v>
      </c>
      <c r="AA272" t="s">
        <v>151</v>
      </c>
      <c r="AB272" s="12" t="s">
        <v>3790</v>
      </c>
      <c r="AC272" t="s">
        <v>424</v>
      </c>
      <c r="AD272" s="5">
        <v>0.01</v>
      </c>
      <c r="AE272" t="s">
        <v>5</v>
      </c>
      <c r="AF272">
        <v>0.99997424000000001</v>
      </c>
      <c r="AG272" t="s">
        <v>4</v>
      </c>
      <c r="AH272">
        <v>8.4029399999999994E-3</v>
      </c>
    </row>
    <row r="273" spans="1:34" x14ac:dyDescent="0.25">
      <c r="A273" t="str">
        <f t="shared" si="4"/>
        <v>feynman_I_48_2_23654</v>
      </c>
      <c r="B273" t="s">
        <v>71</v>
      </c>
      <c r="C273" t="s">
        <v>143</v>
      </c>
      <c r="D273">
        <v>3600</v>
      </c>
      <c r="E273" t="s">
        <v>144</v>
      </c>
      <c r="F273">
        <v>1000000</v>
      </c>
      <c r="G273" t="s">
        <v>145</v>
      </c>
      <c r="H273">
        <v>23654</v>
      </c>
      <c r="I273" t="s">
        <v>146</v>
      </c>
      <c r="J273">
        <v>1E-3</v>
      </c>
      <c r="K273" t="s">
        <v>3</v>
      </c>
      <c r="L273">
        <v>0.99968570000000001</v>
      </c>
      <c r="M273" t="s">
        <v>2</v>
      </c>
      <c r="N273">
        <v>1.8025112999999999</v>
      </c>
      <c r="O273" t="s">
        <v>6</v>
      </c>
      <c r="P273">
        <v>11</v>
      </c>
      <c r="Q273" t="s">
        <v>0</v>
      </c>
      <c r="R273">
        <v>3601.3</v>
      </c>
      <c r="S273" t="s">
        <v>141</v>
      </c>
      <c r="T273">
        <v>7</v>
      </c>
      <c r="U273" t="s">
        <v>142</v>
      </c>
      <c r="V273">
        <v>671</v>
      </c>
      <c r="W273" t="s">
        <v>140</v>
      </c>
      <c r="X273">
        <v>619222</v>
      </c>
      <c r="Y273" t="s">
        <v>1</v>
      </c>
      <c r="Z273" t="s">
        <v>3791</v>
      </c>
      <c r="AA273" t="s">
        <v>151</v>
      </c>
      <c r="AB273" s="12" t="s">
        <v>3792</v>
      </c>
      <c r="AC273" t="s">
        <v>424</v>
      </c>
      <c r="AD273" s="5">
        <v>0.01</v>
      </c>
      <c r="AE273" t="s">
        <v>5</v>
      </c>
      <c r="AF273">
        <v>0.99998069000000001</v>
      </c>
      <c r="AG273" t="s">
        <v>4</v>
      </c>
      <c r="AH273">
        <v>0.44489318</v>
      </c>
    </row>
    <row r="274" spans="1:34" x14ac:dyDescent="0.25">
      <c r="A274" t="str">
        <f t="shared" si="4"/>
        <v>feynman_I_44_4_860</v>
      </c>
      <c r="B274" t="s">
        <v>118</v>
      </c>
      <c r="C274" t="s">
        <v>143</v>
      </c>
      <c r="D274">
        <v>3600</v>
      </c>
      <c r="E274" t="s">
        <v>144</v>
      </c>
      <c r="F274">
        <v>1000000</v>
      </c>
      <c r="G274" t="s">
        <v>145</v>
      </c>
      <c r="H274">
        <v>860</v>
      </c>
      <c r="I274" t="s">
        <v>146</v>
      </c>
      <c r="J274">
        <v>1E-3</v>
      </c>
      <c r="K274" t="s">
        <v>3</v>
      </c>
      <c r="L274">
        <v>0.99989930000000005</v>
      </c>
      <c r="M274" t="s">
        <v>2</v>
      </c>
      <c r="N274">
        <v>0.2061615</v>
      </c>
      <c r="O274" t="s">
        <v>6</v>
      </c>
      <c r="P274">
        <v>11</v>
      </c>
      <c r="Q274" t="s">
        <v>0</v>
      </c>
      <c r="R274">
        <v>411.4</v>
      </c>
      <c r="S274" t="s">
        <v>141</v>
      </c>
      <c r="T274">
        <v>2</v>
      </c>
      <c r="U274" t="s">
        <v>142</v>
      </c>
      <c r="V274">
        <v>19</v>
      </c>
      <c r="W274" t="s">
        <v>140</v>
      </c>
      <c r="X274">
        <v>52484</v>
      </c>
      <c r="Y274" t="s">
        <v>1</v>
      </c>
      <c r="Z274" t="s">
        <v>163</v>
      </c>
      <c r="AA274" t="s">
        <v>151</v>
      </c>
      <c r="AB274" s="12" t="s">
        <v>3444</v>
      </c>
      <c r="AC274" t="s">
        <v>424</v>
      </c>
      <c r="AD274" s="5">
        <v>0.01</v>
      </c>
      <c r="AE274" t="s">
        <v>5</v>
      </c>
      <c r="AF274">
        <v>1</v>
      </c>
      <c r="AG274" t="s">
        <v>4</v>
      </c>
      <c r="AH274">
        <v>0</v>
      </c>
    </row>
    <row r="275" spans="1:34" x14ac:dyDescent="0.25">
      <c r="A275" t="str">
        <f t="shared" si="4"/>
        <v>strogatz_predprey1_860</v>
      </c>
      <c r="B275" t="s">
        <v>20</v>
      </c>
      <c r="C275" t="s">
        <v>143</v>
      </c>
      <c r="D275">
        <v>3600</v>
      </c>
      <c r="E275" t="s">
        <v>144</v>
      </c>
      <c r="F275">
        <v>1000000</v>
      </c>
      <c r="G275" t="s">
        <v>145</v>
      </c>
      <c r="H275">
        <v>860</v>
      </c>
      <c r="I275" t="s">
        <v>146</v>
      </c>
      <c r="J275">
        <v>1E-3</v>
      </c>
      <c r="K275" t="s">
        <v>3</v>
      </c>
      <c r="L275">
        <v>0.98358080000000003</v>
      </c>
      <c r="M275" t="s">
        <v>2</v>
      </c>
      <c r="N275">
        <v>0.32079560000000001</v>
      </c>
      <c r="O275" t="s">
        <v>6</v>
      </c>
      <c r="P275">
        <v>27</v>
      </c>
      <c r="Q275" t="s">
        <v>0</v>
      </c>
      <c r="R275">
        <v>36.9</v>
      </c>
      <c r="S275" t="s">
        <v>141</v>
      </c>
      <c r="T275">
        <v>1</v>
      </c>
      <c r="U275" t="s">
        <v>142</v>
      </c>
      <c r="V275">
        <v>13</v>
      </c>
      <c r="W275" t="s">
        <v>140</v>
      </c>
      <c r="X275">
        <v>16673</v>
      </c>
      <c r="Y275" t="s">
        <v>1</v>
      </c>
      <c r="Z275" t="s">
        <v>3793</v>
      </c>
      <c r="AA275" t="s">
        <v>151</v>
      </c>
      <c r="AB275" s="12" t="s">
        <v>3794</v>
      </c>
      <c r="AC275" t="s">
        <v>424</v>
      </c>
      <c r="AD275" s="5">
        <v>0.01</v>
      </c>
      <c r="AE275" t="s">
        <v>5</v>
      </c>
      <c r="AF275">
        <v>0.97386521999999998</v>
      </c>
      <c r="AG275" t="s">
        <v>4</v>
      </c>
      <c r="AH275">
        <v>0.34000805000000001</v>
      </c>
    </row>
    <row r="276" spans="1:34" x14ac:dyDescent="0.25">
      <c r="A276" t="str">
        <f t="shared" si="4"/>
        <v>feynman_III_13_18_15795</v>
      </c>
      <c r="B276" t="s">
        <v>103</v>
      </c>
      <c r="C276" t="s">
        <v>143</v>
      </c>
      <c r="D276">
        <v>3600</v>
      </c>
      <c r="E276" t="s">
        <v>144</v>
      </c>
      <c r="F276">
        <v>1000000</v>
      </c>
      <c r="G276" t="s">
        <v>145</v>
      </c>
      <c r="H276">
        <v>15795</v>
      </c>
      <c r="I276" t="s">
        <v>146</v>
      </c>
      <c r="J276">
        <v>1E-3</v>
      </c>
      <c r="K276" t="s">
        <v>3</v>
      </c>
      <c r="L276">
        <v>0.99982930000000003</v>
      </c>
      <c r="M276" t="s">
        <v>2</v>
      </c>
      <c r="N276">
        <v>7.2620535000000004</v>
      </c>
      <c r="O276" t="s">
        <v>6</v>
      </c>
      <c r="P276">
        <v>10</v>
      </c>
      <c r="Q276" t="s">
        <v>0</v>
      </c>
      <c r="R276">
        <v>3600.3</v>
      </c>
      <c r="S276" t="s">
        <v>141</v>
      </c>
      <c r="T276">
        <v>7</v>
      </c>
      <c r="U276" t="s">
        <v>142</v>
      </c>
      <c r="V276">
        <v>555</v>
      </c>
      <c r="W276" t="s">
        <v>140</v>
      </c>
      <c r="X276">
        <v>620112</v>
      </c>
      <c r="Y276" t="s">
        <v>1</v>
      </c>
      <c r="Z276" t="s">
        <v>3677</v>
      </c>
      <c r="AA276" t="s">
        <v>151</v>
      </c>
      <c r="AB276" s="12" t="s">
        <v>3678</v>
      </c>
      <c r="AC276" t="s">
        <v>424</v>
      </c>
      <c r="AD276" s="5">
        <v>0.01</v>
      </c>
      <c r="AE276" t="s">
        <v>5</v>
      </c>
      <c r="AF276">
        <v>0.99999985999999996</v>
      </c>
      <c r="AG276" t="s">
        <v>4</v>
      </c>
      <c r="AH276">
        <v>0.20928852000000001</v>
      </c>
    </row>
    <row r="277" spans="1:34" x14ac:dyDescent="0.25">
      <c r="A277" t="str">
        <f t="shared" si="4"/>
        <v>feynman_I_8_14_15795</v>
      </c>
      <c r="B277" t="s">
        <v>78</v>
      </c>
      <c r="C277" t="s">
        <v>143</v>
      </c>
      <c r="D277">
        <v>3600</v>
      </c>
      <c r="E277" t="s">
        <v>144</v>
      </c>
      <c r="F277">
        <v>1000000</v>
      </c>
      <c r="G277" t="s">
        <v>145</v>
      </c>
      <c r="H277">
        <v>15795</v>
      </c>
      <c r="I277" t="s">
        <v>146</v>
      </c>
      <c r="J277">
        <v>1E-3</v>
      </c>
      <c r="K277" t="s">
        <v>3</v>
      </c>
      <c r="L277">
        <v>0.94033129999999998</v>
      </c>
      <c r="M277" t="s">
        <v>2</v>
      </c>
      <c r="N277">
        <v>0.24272050000000001</v>
      </c>
      <c r="O277" t="s">
        <v>6</v>
      </c>
      <c r="P277">
        <v>52</v>
      </c>
      <c r="Q277" t="s">
        <v>0</v>
      </c>
      <c r="R277">
        <v>3601.7</v>
      </c>
      <c r="S277" t="s">
        <v>141</v>
      </c>
      <c r="T277">
        <v>7</v>
      </c>
      <c r="U277" t="s">
        <v>142</v>
      </c>
      <c r="V277">
        <v>140</v>
      </c>
      <c r="W277" t="s">
        <v>140</v>
      </c>
      <c r="X277">
        <v>432091</v>
      </c>
      <c r="Y277" t="s">
        <v>1</v>
      </c>
      <c r="Z277" t="s">
        <v>3795</v>
      </c>
      <c r="AA277" t="s">
        <v>151</v>
      </c>
      <c r="AB277" s="12" t="s">
        <v>3796</v>
      </c>
      <c r="AC277" t="s">
        <v>424</v>
      </c>
      <c r="AD277" s="5">
        <v>0.01</v>
      </c>
      <c r="AE277" t="s">
        <v>5</v>
      </c>
      <c r="AF277">
        <v>0.94121018000000001</v>
      </c>
      <c r="AG277" t="s">
        <v>4</v>
      </c>
      <c r="AH277">
        <v>0.24199145</v>
      </c>
    </row>
    <row r="278" spans="1:34" x14ac:dyDescent="0.25">
      <c r="A278" t="str">
        <f t="shared" si="4"/>
        <v>feynman_test_7_15795</v>
      </c>
      <c r="B278" t="s">
        <v>107</v>
      </c>
      <c r="C278" t="s">
        <v>143</v>
      </c>
      <c r="D278">
        <v>3600</v>
      </c>
      <c r="E278" t="s">
        <v>144</v>
      </c>
      <c r="F278">
        <v>1000000</v>
      </c>
      <c r="G278" t="s">
        <v>145</v>
      </c>
      <c r="H278">
        <v>15795</v>
      </c>
      <c r="I278" t="s">
        <v>146</v>
      </c>
      <c r="J278">
        <v>1E-3</v>
      </c>
      <c r="K278" t="s">
        <v>3</v>
      </c>
      <c r="L278">
        <v>0.99674249999999998</v>
      </c>
      <c r="M278" t="s">
        <v>2</v>
      </c>
      <c r="N278">
        <v>7.0535399999999998E-2</v>
      </c>
      <c r="O278" t="s">
        <v>6</v>
      </c>
      <c r="P278">
        <v>14</v>
      </c>
      <c r="Q278" t="s">
        <v>0</v>
      </c>
      <c r="R278">
        <v>18.399999999999999</v>
      </c>
      <c r="S278" t="s">
        <v>141</v>
      </c>
      <c r="T278">
        <v>1</v>
      </c>
      <c r="U278" t="s">
        <v>142</v>
      </c>
      <c r="V278">
        <v>5</v>
      </c>
      <c r="W278" t="s">
        <v>140</v>
      </c>
      <c r="X278">
        <v>3683</v>
      </c>
      <c r="Y278" t="s">
        <v>1</v>
      </c>
      <c r="Z278" t="s">
        <v>3797</v>
      </c>
      <c r="AA278" t="s">
        <v>151</v>
      </c>
      <c r="AB278" s="12" t="s">
        <v>3798</v>
      </c>
      <c r="AC278" t="s">
        <v>424</v>
      </c>
      <c r="AD278" s="5">
        <v>0.01</v>
      </c>
      <c r="AE278" t="s">
        <v>5</v>
      </c>
      <c r="AF278">
        <v>0.99876271999999999</v>
      </c>
      <c r="AG278" t="s">
        <v>4</v>
      </c>
      <c r="AH278">
        <v>4.330316E-2</v>
      </c>
    </row>
    <row r="279" spans="1:34" x14ac:dyDescent="0.25">
      <c r="A279" t="str">
        <f t="shared" si="4"/>
        <v>feynman_I_32_5_15795</v>
      </c>
      <c r="B279" t="s">
        <v>97</v>
      </c>
      <c r="C279" t="s">
        <v>143</v>
      </c>
      <c r="D279">
        <v>3600</v>
      </c>
      <c r="E279" t="s">
        <v>144</v>
      </c>
      <c r="F279">
        <v>1000000</v>
      </c>
      <c r="G279" t="s">
        <v>145</v>
      </c>
      <c r="H279">
        <v>15795</v>
      </c>
      <c r="I279" t="s">
        <v>146</v>
      </c>
      <c r="J279">
        <v>1E-3</v>
      </c>
      <c r="K279" t="s">
        <v>3</v>
      </c>
      <c r="L279">
        <v>0.99616959999999999</v>
      </c>
      <c r="M279" t="s">
        <v>2</v>
      </c>
      <c r="N279">
        <v>4.74749E-2</v>
      </c>
      <c r="O279" t="s">
        <v>6</v>
      </c>
      <c r="P279">
        <v>14</v>
      </c>
      <c r="Q279" t="s">
        <v>0</v>
      </c>
      <c r="R279">
        <v>39.5</v>
      </c>
      <c r="S279" t="s">
        <v>141</v>
      </c>
      <c r="T279">
        <v>1</v>
      </c>
      <c r="U279" t="s">
        <v>142</v>
      </c>
      <c r="V279">
        <v>6</v>
      </c>
      <c r="W279" t="s">
        <v>140</v>
      </c>
      <c r="X279">
        <v>7162</v>
      </c>
      <c r="Y279" t="s">
        <v>1</v>
      </c>
      <c r="Z279" t="s">
        <v>3681</v>
      </c>
      <c r="AA279" t="s">
        <v>151</v>
      </c>
      <c r="AB279" s="12" t="s">
        <v>3682</v>
      </c>
      <c r="AC279" t="s">
        <v>424</v>
      </c>
      <c r="AD279" s="5">
        <v>0.01</v>
      </c>
      <c r="AE279" t="s">
        <v>5</v>
      </c>
      <c r="AF279">
        <v>0.99629623</v>
      </c>
      <c r="AG279" t="s">
        <v>4</v>
      </c>
      <c r="AH279">
        <v>4.7969579999999998E-2</v>
      </c>
    </row>
    <row r="280" spans="1:34" x14ac:dyDescent="0.25">
      <c r="A280" t="str">
        <f t="shared" si="4"/>
        <v>feynman_II_8_7_15795</v>
      </c>
      <c r="B280" t="s">
        <v>69</v>
      </c>
      <c r="C280" t="s">
        <v>143</v>
      </c>
      <c r="D280">
        <v>3600</v>
      </c>
      <c r="E280" t="s">
        <v>144</v>
      </c>
      <c r="F280">
        <v>1000000</v>
      </c>
      <c r="G280" t="s">
        <v>145</v>
      </c>
      <c r="H280">
        <v>15795</v>
      </c>
      <c r="I280" t="s">
        <v>146</v>
      </c>
      <c r="J280">
        <v>1E-3</v>
      </c>
      <c r="K280" t="s">
        <v>3</v>
      </c>
      <c r="L280">
        <v>0.99581900000000001</v>
      </c>
      <c r="M280" t="s">
        <v>2</v>
      </c>
      <c r="N280">
        <v>5.8098000000000004E-3</v>
      </c>
      <c r="O280" t="s">
        <v>6</v>
      </c>
      <c r="P280">
        <v>11</v>
      </c>
      <c r="Q280" t="s">
        <v>0</v>
      </c>
      <c r="R280">
        <v>13.4</v>
      </c>
      <c r="S280" t="s">
        <v>141</v>
      </c>
      <c r="T280">
        <v>1</v>
      </c>
      <c r="U280" t="s">
        <v>142</v>
      </c>
      <c r="V280">
        <v>4</v>
      </c>
      <c r="W280" t="s">
        <v>140</v>
      </c>
      <c r="X280">
        <v>2728</v>
      </c>
      <c r="Y280" t="s">
        <v>1</v>
      </c>
      <c r="Z280" t="s">
        <v>3689</v>
      </c>
      <c r="AA280" t="s">
        <v>151</v>
      </c>
      <c r="AB280" s="12" t="s">
        <v>3690</v>
      </c>
      <c r="AC280" t="s">
        <v>424</v>
      </c>
      <c r="AD280" s="5">
        <v>0.01</v>
      </c>
      <c r="AE280" t="s">
        <v>5</v>
      </c>
      <c r="AF280">
        <v>0.99593827000000001</v>
      </c>
      <c r="AG280" t="s">
        <v>4</v>
      </c>
      <c r="AH280">
        <v>5.60787E-3</v>
      </c>
    </row>
    <row r="281" spans="1:34" x14ac:dyDescent="0.25">
      <c r="A281" t="str">
        <f t="shared" si="4"/>
        <v>strogatz_bacres2_15795</v>
      </c>
      <c r="B281" t="s">
        <v>11</v>
      </c>
      <c r="C281" t="s">
        <v>143</v>
      </c>
      <c r="D281">
        <v>3600</v>
      </c>
      <c r="E281" t="s">
        <v>144</v>
      </c>
      <c r="F281">
        <v>1000000</v>
      </c>
      <c r="G281" t="s">
        <v>145</v>
      </c>
      <c r="H281">
        <v>15795</v>
      </c>
      <c r="I281" t="s">
        <v>146</v>
      </c>
      <c r="J281">
        <v>1E-3</v>
      </c>
      <c r="K281" t="s">
        <v>3</v>
      </c>
      <c r="L281">
        <v>0.99947359999999996</v>
      </c>
      <c r="M281" t="s">
        <v>2</v>
      </c>
      <c r="N281">
        <v>4.9808900000000003E-2</v>
      </c>
      <c r="O281" t="s">
        <v>6</v>
      </c>
      <c r="P281">
        <v>10</v>
      </c>
      <c r="Q281" t="s">
        <v>0</v>
      </c>
      <c r="R281">
        <v>3.6</v>
      </c>
      <c r="S281" t="s">
        <v>141</v>
      </c>
      <c r="T281">
        <v>1</v>
      </c>
      <c r="U281" t="s">
        <v>142</v>
      </c>
      <c r="V281">
        <v>4</v>
      </c>
      <c r="W281" t="s">
        <v>140</v>
      </c>
      <c r="X281">
        <v>2198</v>
      </c>
      <c r="Y281" t="s">
        <v>1</v>
      </c>
      <c r="Z281" t="s">
        <v>3799</v>
      </c>
      <c r="AA281" t="s">
        <v>151</v>
      </c>
      <c r="AB281" s="12" t="s">
        <v>3800</v>
      </c>
      <c r="AC281" t="s">
        <v>424</v>
      </c>
      <c r="AD281" s="5">
        <v>0.01</v>
      </c>
      <c r="AE281" t="s">
        <v>5</v>
      </c>
      <c r="AF281">
        <v>0.99995652000000002</v>
      </c>
      <c r="AG281" t="s">
        <v>4</v>
      </c>
      <c r="AH281">
        <v>1.4449969999999999E-2</v>
      </c>
    </row>
    <row r="282" spans="1:34" x14ac:dyDescent="0.25">
      <c r="A282" t="str">
        <f t="shared" si="4"/>
        <v>feynman_I_9_18_23654</v>
      </c>
      <c r="B282" t="s">
        <v>139</v>
      </c>
      <c r="C282" t="s">
        <v>143</v>
      </c>
      <c r="D282">
        <v>3600</v>
      </c>
      <c r="E282" t="s">
        <v>144</v>
      </c>
      <c r="F282">
        <v>1000000</v>
      </c>
      <c r="G282" t="s">
        <v>145</v>
      </c>
      <c r="H282">
        <v>23654</v>
      </c>
      <c r="I282" t="s">
        <v>146</v>
      </c>
      <c r="J282">
        <v>1E-3</v>
      </c>
      <c r="K282" t="s">
        <v>3</v>
      </c>
      <c r="L282">
        <v>0.98543219999999998</v>
      </c>
      <c r="M282" t="s">
        <v>2</v>
      </c>
      <c r="N282">
        <v>1.4847300000000001E-2</v>
      </c>
      <c r="O282" t="s">
        <v>6</v>
      </c>
      <c r="P282">
        <v>30</v>
      </c>
      <c r="Q282" t="s">
        <v>0</v>
      </c>
      <c r="R282">
        <v>569.5</v>
      </c>
      <c r="S282" t="s">
        <v>141</v>
      </c>
      <c r="T282">
        <v>3</v>
      </c>
      <c r="U282" t="s">
        <v>142</v>
      </c>
      <c r="V282">
        <v>19</v>
      </c>
      <c r="W282" t="s">
        <v>140</v>
      </c>
      <c r="X282">
        <v>74164</v>
      </c>
      <c r="Y282" t="s">
        <v>1</v>
      </c>
      <c r="Z282" t="s">
        <v>3801</v>
      </c>
      <c r="AA282" t="s">
        <v>151</v>
      </c>
      <c r="AB282" s="12" t="s">
        <v>3802</v>
      </c>
      <c r="AC282" t="s">
        <v>424</v>
      </c>
      <c r="AD282" s="5">
        <v>0.01</v>
      </c>
      <c r="AE282" t="s">
        <v>5</v>
      </c>
      <c r="AF282">
        <v>0.98603293999999997</v>
      </c>
      <c r="AG282" t="s">
        <v>4</v>
      </c>
      <c r="AH282">
        <v>1.4515210000000001E-2</v>
      </c>
    </row>
    <row r="283" spans="1:34" x14ac:dyDescent="0.25">
      <c r="A283" t="str">
        <f t="shared" si="4"/>
        <v>feynman_I_18_4_15795</v>
      </c>
      <c r="B283" t="s">
        <v>74</v>
      </c>
      <c r="C283" t="s">
        <v>143</v>
      </c>
      <c r="D283">
        <v>3600</v>
      </c>
      <c r="E283" t="s">
        <v>144</v>
      </c>
      <c r="F283">
        <v>1000000</v>
      </c>
      <c r="G283" t="s">
        <v>145</v>
      </c>
      <c r="H283">
        <v>15795</v>
      </c>
      <c r="I283" t="s">
        <v>146</v>
      </c>
      <c r="J283">
        <v>1E-3</v>
      </c>
      <c r="K283" t="s">
        <v>3</v>
      </c>
      <c r="L283">
        <v>0.99431020000000003</v>
      </c>
      <c r="M283" t="s">
        <v>2</v>
      </c>
      <c r="N283">
        <v>6.4126600000000006E-2</v>
      </c>
      <c r="O283" t="s">
        <v>6</v>
      </c>
      <c r="P283">
        <v>28</v>
      </c>
      <c r="Q283" t="s">
        <v>0</v>
      </c>
      <c r="R283">
        <v>354.1</v>
      </c>
      <c r="S283" t="s">
        <v>141</v>
      </c>
      <c r="T283">
        <v>5</v>
      </c>
      <c r="U283" t="s">
        <v>142</v>
      </c>
      <c r="V283">
        <v>62</v>
      </c>
      <c r="W283" t="s">
        <v>140</v>
      </c>
      <c r="X283">
        <v>55213</v>
      </c>
      <c r="Y283" t="s">
        <v>1</v>
      </c>
      <c r="Z283" t="s">
        <v>3803</v>
      </c>
      <c r="AA283" t="s">
        <v>151</v>
      </c>
      <c r="AB283" s="12" t="s">
        <v>3804</v>
      </c>
      <c r="AC283" t="s">
        <v>424</v>
      </c>
      <c r="AD283" s="5">
        <v>0.01</v>
      </c>
      <c r="AE283" t="s">
        <v>5</v>
      </c>
      <c r="AF283">
        <v>0.99576507000000003</v>
      </c>
      <c r="AG283" t="s">
        <v>4</v>
      </c>
      <c r="AH283">
        <v>5.5366529999999997E-2</v>
      </c>
    </row>
    <row r="284" spans="1:34" x14ac:dyDescent="0.25">
      <c r="A284" t="str">
        <f t="shared" si="4"/>
        <v>feynman_test_6_15795</v>
      </c>
      <c r="B284" t="s">
        <v>135</v>
      </c>
      <c r="C284" t="s">
        <v>143</v>
      </c>
      <c r="D284">
        <v>3600</v>
      </c>
      <c r="E284" t="s">
        <v>144</v>
      </c>
      <c r="F284">
        <v>1000000</v>
      </c>
      <c r="G284" t="s">
        <v>145</v>
      </c>
      <c r="H284">
        <v>15795</v>
      </c>
      <c r="I284" t="s">
        <v>146</v>
      </c>
      <c r="J284">
        <v>1E-3</v>
      </c>
      <c r="K284" t="s">
        <v>3</v>
      </c>
      <c r="L284">
        <v>0.98226740000000001</v>
      </c>
      <c r="M284" t="s">
        <v>2</v>
      </c>
      <c r="N284">
        <v>6.0854699999999998E-2</v>
      </c>
      <c r="O284" t="s">
        <v>6</v>
      </c>
      <c r="P284">
        <v>50</v>
      </c>
      <c r="Q284" t="s">
        <v>0</v>
      </c>
      <c r="R284">
        <v>1349.6</v>
      </c>
      <c r="S284" t="s">
        <v>141</v>
      </c>
      <c r="T284">
        <v>4</v>
      </c>
      <c r="U284" t="s">
        <v>142</v>
      </c>
      <c r="V284">
        <v>52</v>
      </c>
      <c r="W284" t="s">
        <v>140</v>
      </c>
      <c r="X284">
        <v>188501</v>
      </c>
      <c r="Y284" t="s">
        <v>1</v>
      </c>
      <c r="Z284" t="s">
        <v>3805</v>
      </c>
      <c r="AA284" t="s">
        <v>151</v>
      </c>
      <c r="AB284" s="12" t="s">
        <v>3806</v>
      </c>
      <c r="AC284" t="s">
        <v>424</v>
      </c>
      <c r="AD284" s="5">
        <v>0.01</v>
      </c>
      <c r="AE284" t="s">
        <v>5</v>
      </c>
      <c r="AF284">
        <v>0.98391901999999998</v>
      </c>
      <c r="AG284" t="s">
        <v>4</v>
      </c>
      <c r="AH284">
        <v>5.7577650000000001E-2</v>
      </c>
    </row>
    <row r="285" spans="1:34" x14ac:dyDescent="0.25">
      <c r="A285" t="str">
        <f t="shared" si="4"/>
        <v>feynman_II_13_23_15795</v>
      </c>
      <c r="B285" t="s">
        <v>47</v>
      </c>
      <c r="C285" t="s">
        <v>143</v>
      </c>
      <c r="D285">
        <v>3600</v>
      </c>
      <c r="E285" t="s">
        <v>144</v>
      </c>
      <c r="F285">
        <v>1000000</v>
      </c>
      <c r="G285" t="s">
        <v>145</v>
      </c>
      <c r="H285">
        <v>15795</v>
      </c>
      <c r="I285" t="s">
        <v>146</v>
      </c>
      <c r="J285">
        <v>1E-3</v>
      </c>
      <c r="K285" t="s">
        <v>3</v>
      </c>
      <c r="L285">
        <v>0.99897190000000002</v>
      </c>
      <c r="M285" t="s">
        <v>2</v>
      </c>
      <c r="N285">
        <v>3.8974599999999998E-2</v>
      </c>
      <c r="O285" t="s">
        <v>6</v>
      </c>
      <c r="P285">
        <v>15</v>
      </c>
      <c r="Q285" t="s">
        <v>0</v>
      </c>
      <c r="R285">
        <v>21.5</v>
      </c>
      <c r="S285" t="s">
        <v>141</v>
      </c>
      <c r="T285">
        <v>1</v>
      </c>
      <c r="U285" t="s">
        <v>142</v>
      </c>
      <c r="V285">
        <v>5</v>
      </c>
      <c r="W285" t="s">
        <v>140</v>
      </c>
      <c r="X285">
        <v>3837</v>
      </c>
      <c r="Y285" t="s">
        <v>1</v>
      </c>
      <c r="Z285" t="s">
        <v>3705</v>
      </c>
      <c r="AA285" t="s">
        <v>151</v>
      </c>
      <c r="AB285" s="12" t="s">
        <v>3706</v>
      </c>
      <c r="AC285" t="s">
        <v>424</v>
      </c>
      <c r="AD285" s="5">
        <v>0.01</v>
      </c>
      <c r="AE285" t="s">
        <v>5</v>
      </c>
      <c r="AF285">
        <v>0.99972563000000003</v>
      </c>
      <c r="AG285" t="s">
        <v>4</v>
      </c>
      <c r="AH285">
        <v>2.0153560000000001E-2</v>
      </c>
    </row>
    <row r="286" spans="1:34" x14ac:dyDescent="0.25">
      <c r="A286" t="str">
        <f t="shared" si="4"/>
        <v>feynman_II_24_17_15795</v>
      </c>
      <c r="B286" t="s">
        <v>38</v>
      </c>
      <c r="C286" t="s">
        <v>143</v>
      </c>
      <c r="D286">
        <v>3600</v>
      </c>
      <c r="E286" t="s">
        <v>144</v>
      </c>
      <c r="F286">
        <v>1000000</v>
      </c>
      <c r="G286" t="s">
        <v>145</v>
      </c>
      <c r="H286">
        <v>15795</v>
      </c>
      <c r="I286" t="s">
        <v>146</v>
      </c>
      <c r="J286">
        <v>1E-3</v>
      </c>
      <c r="K286" t="s">
        <v>3</v>
      </c>
      <c r="L286">
        <v>0.99737779999999998</v>
      </c>
      <c r="M286" t="s">
        <v>2</v>
      </c>
      <c r="N286">
        <v>4.4150099999999998E-2</v>
      </c>
      <c r="O286" t="s">
        <v>6</v>
      </c>
      <c r="P286">
        <v>13</v>
      </c>
      <c r="Q286" t="s">
        <v>0</v>
      </c>
      <c r="R286">
        <v>9.3000000000000007</v>
      </c>
      <c r="S286" t="s">
        <v>141</v>
      </c>
      <c r="T286">
        <v>1</v>
      </c>
      <c r="U286" t="s">
        <v>142</v>
      </c>
      <c r="V286">
        <v>3</v>
      </c>
      <c r="W286" t="s">
        <v>140</v>
      </c>
      <c r="X286">
        <v>1898</v>
      </c>
      <c r="Y286" t="s">
        <v>1</v>
      </c>
      <c r="Z286" t="s">
        <v>3807</v>
      </c>
      <c r="AA286" t="s">
        <v>151</v>
      </c>
      <c r="AB286" s="12" t="s">
        <v>3808</v>
      </c>
      <c r="AC286" t="s">
        <v>424</v>
      </c>
      <c r="AD286" s="5">
        <v>0.01</v>
      </c>
      <c r="AE286" t="s">
        <v>5</v>
      </c>
      <c r="AF286">
        <v>0.99893156000000005</v>
      </c>
      <c r="AG286" t="s">
        <v>4</v>
      </c>
      <c r="AH286">
        <v>2.8113530000000001E-2</v>
      </c>
    </row>
    <row r="287" spans="1:34" x14ac:dyDescent="0.25">
      <c r="A287" t="str">
        <f t="shared" si="4"/>
        <v>feynman_I_34_27_860</v>
      </c>
      <c r="B287" t="s">
        <v>23</v>
      </c>
      <c r="C287" t="s">
        <v>143</v>
      </c>
      <c r="D287">
        <v>3600</v>
      </c>
      <c r="E287" t="s">
        <v>144</v>
      </c>
      <c r="F287">
        <v>1000000</v>
      </c>
      <c r="G287" t="s">
        <v>145</v>
      </c>
      <c r="H287">
        <v>860</v>
      </c>
      <c r="I287" t="s">
        <v>146</v>
      </c>
      <c r="J287">
        <v>1E-3</v>
      </c>
      <c r="K287" t="s">
        <v>3</v>
      </c>
      <c r="L287">
        <v>0.99946639999999998</v>
      </c>
      <c r="M287" t="s">
        <v>2</v>
      </c>
      <c r="N287">
        <v>1.86845E-2</v>
      </c>
      <c r="O287" t="s">
        <v>6</v>
      </c>
      <c r="P287">
        <v>4</v>
      </c>
      <c r="Q287" t="s">
        <v>0</v>
      </c>
      <c r="R287">
        <v>2.4</v>
      </c>
      <c r="S287" t="s">
        <v>141</v>
      </c>
      <c r="T287">
        <v>1</v>
      </c>
      <c r="U287" t="s">
        <v>142</v>
      </c>
      <c r="V287">
        <v>2</v>
      </c>
      <c r="W287" t="s">
        <v>140</v>
      </c>
      <c r="X287">
        <v>520</v>
      </c>
      <c r="Y287" t="s">
        <v>1</v>
      </c>
      <c r="Z287" t="s">
        <v>3488</v>
      </c>
      <c r="AA287" t="s">
        <v>151</v>
      </c>
      <c r="AB287" s="12" t="s">
        <v>3489</v>
      </c>
      <c r="AC287" t="s">
        <v>424</v>
      </c>
      <c r="AD287" s="5">
        <v>0.01</v>
      </c>
      <c r="AE287" t="s">
        <v>5</v>
      </c>
      <c r="AF287">
        <v>0.99988418000000001</v>
      </c>
      <c r="AG287" t="s">
        <v>4</v>
      </c>
      <c r="AH287">
        <v>8.7368900000000006E-3</v>
      </c>
    </row>
    <row r="288" spans="1:34" x14ac:dyDescent="0.25">
      <c r="A288" t="str">
        <f t="shared" si="4"/>
        <v>feynman_II_27_18_860</v>
      </c>
      <c r="B288" t="s">
        <v>32</v>
      </c>
      <c r="C288" t="s">
        <v>143</v>
      </c>
      <c r="D288">
        <v>3600</v>
      </c>
      <c r="E288" t="s">
        <v>144</v>
      </c>
      <c r="F288">
        <v>1000000</v>
      </c>
      <c r="G288" t="s">
        <v>145</v>
      </c>
      <c r="H288">
        <v>860</v>
      </c>
      <c r="I288" t="s">
        <v>146</v>
      </c>
      <c r="J288">
        <v>1E-3</v>
      </c>
      <c r="K288" t="s">
        <v>3</v>
      </c>
      <c r="L288">
        <v>0.99975130000000001</v>
      </c>
      <c r="M288" t="s">
        <v>2</v>
      </c>
      <c r="N288">
        <v>0.40325050000000001</v>
      </c>
      <c r="O288" t="s">
        <v>6</v>
      </c>
      <c r="P288">
        <v>5</v>
      </c>
      <c r="Q288" t="s">
        <v>0</v>
      </c>
      <c r="R288">
        <v>4.7</v>
      </c>
      <c r="S288" t="s">
        <v>141</v>
      </c>
      <c r="T288">
        <v>1</v>
      </c>
      <c r="U288" t="s">
        <v>142</v>
      </c>
      <c r="V288">
        <v>3</v>
      </c>
      <c r="W288" t="s">
        <v>140</v>
      </c>
      <c r="X288">
        <v>1061</v>
      </c>
      <c r="Y288" t="s">
        <v>1</v>
      </c>
      <c r="Z288" t="s">
        <v>2340</v>
      </c>
      <c r="AA288" t="s">
        <v>151</v>
      </c>
      <c r="AB288" s="12" t="s">
        <v>408</v>
      </c>
      <c r="AC288" t="s">
        <v>424</v>
      </c>
      <c r="AD288" s="5">
        <v>0.01</v>
      </c>
      <c r="AE288" t="s">
        <v>5</v>
      </c>
      <c r="AF288">
        <v>1</v>
      </c>
      <c r="AG288" t="s">
        <v>4</v>
      </c>
      <c r="AH288">
        <v>0</v>
      </c>
    </row>
    <row r="289" spans="1:34" x14ac:dyDescent="0.25">
      <c r="A289" t="str">
        <f t="shared" si="4"/>
        <v>feynman_II_37_1_860</v>
      </c>
      <c r="B289" t="s">
        <v>64</v>
      </c>
      <c r="C289" t="s">
        <v>143</v>
      </c>
      <c r="D289">
        <v>3600</v>
      </c>
      <c r="E289" t="s">
        <v>144</v>
      </c>
      <c r="F289">
        <v>1000000</v>
      </c>
      <c r="G289" t="s">
        <v>145</v>
      </c>
      <c r="H289">
        <v>860</v>
      </c>
      <c r="I289" t="s">
        <v>146</v>
      </c>
      <c r="J289">
        <v>1E-3</v>
      </c>
      <c r="K289" t="s">
        <v>3</v>
      </c>
      <c r="L289">
        <v>0.99966359999999999</v>
      </c>
      <c r="M289" t="s">
        <v>2</v>
      </c>
      <c r="N289">
        <v>0.43088650000000001</v>
      </c>
      <c r="O289" t="s">
        <v>6</v>
      </c>
      <c r="P289">
        <v>6</v>
      </c>
      <c r="Q289" t="s">
        <v>0</v>
      </c>
      <c r="R289">
        <v>10.7</v>
      </c>
      <c r="S289" t="s">
        <v>141</v>
      </c>
      <c r="T289">
        <v>1</v>
      </c>
      <c r="U289" t="s">
        <v>142</v>
      </c>
      <c r="V289">
        <v>4</v>
      </c>
      <c r="W289" t="s">
        <v>140</v>
      </c>
      <c r="X289">
        <v>2173</v>
      </c>
      <c r="Y289" t="s">
        <v>1</v>
      </c>
      <c r="Z289" t="s">
        <v>2355</v>
      </c>
      <c r="AA289" t="s">
        <v>151</v>
      </c>
      <c r="AB289" s="12" t="s">
        <v>2290</v>
      </c>
      <c r="AC289" t="s">
        <v>424</v>
      </c>
      <c r="AD289" s="5">
        <v>0.01</v>
      </c>
      <c r="AE289" t="s">
        <v>5</v>
      </c>
      <c r="AF289">
        <v>1</v>
      </c>
      <c r="AG289" t="s">
        <v>4</v>
      </c>
      <c r="AH289">
        <v>0</v>
      </c>
    </row>
    <row r="290" spans="1:34" x14ac:dyDescent="0.25">
      <c r="A290" t="str">
        <f t="shared" si="4"/>
        <v>feynman_II_10_9_860</v>
      </c>
      <c r="B290" t="s">
        <v>57</v>
      </c>
      <c r="C290" t="s">
        <v>143</v>
      </c>
      <c r="D290">
        <v>3600</v>
      </c>
      <c r="E290" t="s">
        <v>144</v>
      </c>
      <c r="F290">
        <v>1000000</v>
      </c>
      <c r="G290" t="s">
        <v>145</v>
      </c>
      <c r="H290">
        <v>860</v>
      </c>
      <c r="I290" t="s">
        <v>146</v>
      </c>
      <c r="J290">
        <v>1E-3</v>
      </c>
      <c r="K290" t="s">
        <v>3</v>
      </c>
      <c r="L290">
        <v>0.99972260000000002</v>
      </c>
      <c r="M290" t="s">
        <v>2</v>
      </c>
      <c r="N290">
        <v>4.1438999999999998E-3</v>
      </c>
      <c r="O290" t="s">
        <v>6</v>
      </c>
      <c r="P290">
        <v>13</v>
      </c>
      <c r="Q290" t="s">
        <v>0</v>
      </c>
      <c r="R290">
        <v>15.2</v>
      </c>
      <c r="S290" t="s">
        <v>141</v>
      </c>
      <c r="T290">
        <v>1</v>
      </c>
      <c r="U290" t="s">
        <v>142</v>
      </c>
      <c r="V290">
        <v>4</v>
      </c>
      <c r="W290" t="s">
        <v>140</v>
      </c>
      <c r="X290">
        <v>2899</v>
      </c>
      <c r="Y290" t="s">
        <v>1</v>
      </c>
      <c r="Z290" t="s">
        <v>160</v>
      </c>
      <c r="AA290" t="s">
        <v>151</v>
      </c>
      <c r="AB290" s="12" t="s">
        <v>3434</v>
      </c>
      <c r="AC290" t="s">
        <v>424</v>
      </c>
      <c r="AD290" s="5">
        <v>0.01</v>
      </c>
      <c r="AE290" t="s">
        <v>5</v>
      </c>
      <c r="AF290">
        <v>1</v>
      </c>
      <c r="AG290" t="s">
        <v>4</v>
      </c>
      <c r="AH290">
        <v>0</v>
      </c>
    </row>
    <row r="291" spans="1:34" x14ac:dyDescent="0.25">
      <c r="A291" t="str">
        <f t="shared" si="4"/>
        <v>feynman_I_38_12_860</v>
      </c>
      <c r="B291" t="s">
        <v>93</v>
      </c>
      <c r="C291" t="s">
        <v>143</v>
      </c>
      <c r="D291">
        <v>3600</v>
      </c>
      <c r="E291" t="s">
        <v>144</v>
      </c>
      <c r="F291">
        <v>1000000</v>
      </c>
      <c r="G291" t="s">
        <v>145</v>
      </c>
      <c r="H291">
        <v>860</v>
      </c>
      <c r="I291" t="s">
        <v>146</v>
      </c>
      <c r="J291">
        <v>1E-3</v>
      </c>
      <c r="K291" t="s">
        <v>3</v>
      </c>
      <c r="L291">
        <v>0.99983310000000003</v>
      </c>
      <c r="M291" t="s">
        <v>2</v>
      </c>
      <c r="N291">
        <v>1.8733900000000001E-2</v>
      </c>
      <c r="O291" t="s">
        <v>6</v>
      </c>
      <c r="P291">
        <v>12</v>
      </c>
      <c r="Q291" t="s">
        <v>0</v>
      </c>
      <c r="R291">
        <v>39.4</v>
      </c>
      <c r="S291" t="s">
        <v>141</v>
      </c>
      <c r="T291">
        <v>1</v>
      </c>
      <c r="U291" t="s">
        <v>142</v>
      </c>
      <c r="V291">
        <v>6</v>
      </c>
      <c r="W291" t="s">
        <v>140</v>
      </c>
      <c r="X291">
        <v>7107</v>
      </c>
      <c r="Y291" t="s">
        <v>1</v>
      </c>
      <c r="Z291" t="s">
        <v>3512</v>
      </c>
      <c r="AA291" t="s">
        <v>151</v>
      </c>
      <c r="AB291" s="12" t="s">
        <v>3513</v>
      </c>
      <c r="AC291" t="s">
        <v>424</v>
      </c>
      <c r="AD291" s="5">
        <v>0.01</v>
      </c>
      <c r="AE291" t="s">
        <v>5</v>
      </c>
      <c r="AF291">
        <v>0.99996300000000005</v>
      </c>
      <c r="AG291" t="s">
        <v>4</v>
      </c>
      <c r="AH291">
        <v>8.6307299999999997E-3</v>
      </c>
    </row>
    <row r="292" spans="1:34" x14ac:dyDescent="0.25">
      <c r="A292" t="str">
        <f t="shared" si="4"/>
        <v>feynman_II_15_4_860</v>
      </c>
      <c r="B292" t="s">
        <v>59</v>
      </c>
      <c r="C292" t="s">
        <v>143</v>
      </c>
      <c r="D292">
        <v>3600</v>
      </c>
      <c r="E292" t="s">
        <v>144</v>
      </c>
      <c r="F292">
        <v>1000000</v>
      </c>
      <c r="G292" t="s">
        <v>145</v>
      </c>
      <c r="H292">
        <v>860</v>
      </c>
      <c r="I292" t="s">
        <v>146</v>
      </c>
      <c r="J292">
        <v>1E-3</v>
      </c>
      <c r="K292" t="s">
        <v>3</v>
      </c>
      <c r="L292">
        <v>0.99983949999999999</v>
      </c>
      <c r="M292" t="s">
        <v>2</v>
      </c>
      <c r="N292">
        <v>6.6395499999999996E-2</v>
      </c>
      <c r="O292" t="s">
        <v>6</v>
      </c>
      <c r="P292">
        <v>6</v>
      </c>
      <c r="Q292" t="s">
        <v>0</v>
      </c>
      <c r="R292">
        <v>13.6</v>
      </c>
      <c r="S292" t="s">
        <v>141</v>
      </c>
      <c r="T292">
        <v>1</v>
      </c>
      <c r="U292" t="s">
        <v>142</v>
      </c>
      <c r="V292">
        <v>6</v>
      </c>
      <c r="W292" t="s">
        <v>140</v>
      </c>
      <c r="X292">
        <v>2895</v>
      </c>
      <c r="Y292" t="s">
        <v>1</v>
      </c>
      <c r="Z292" t="s">
        <v>161</v>
      </c>
      <c r="AA292" t="s">
        <v>151</v>
      </c>
      <c r="AB292" s="12" t="s">
        <v>3436</v>
      </c>
      <c r="AC292" t="s">
        <v>424</v>
      </c>
      <c r="AD292" s="5">
        <v>0.01</v>
      </c>
      <c r="AE292" t="s">
        <v>5</v>
      </c>
      <c r="AF292">
        <v>1</v>
      </c>
      <c r="AG292" t="s">
        <v>4</v>
      </c>
      <c r="AH292">
        <v>0</v>
      </c>
    </row>
    <row r="293" spans="1:34" x14ac:dyDescent="0.25">
      <c r="A293" t="str">
        <f t="shared" si="4"/>
        <v>feynman_I_29_16_15795</v>
      </c>
      <c r="B293" t="s">
        <v>77</v>
      </c>
      <c r="C293" t="s">
        <v>143</v>
      </c>
      <c r="D293">
        <v>3600</v>
      </c>
      <c r="E293" t="s">
        <v>144</v>
      </c>
      <c r="F293">
        <v>1000000</v>
      </c>
      <c r="G293" t="s">
        <v>145</v>
      </c>
      <c r="H293">
        <v>15795</v>
      </c>
      <c r="I293" t="s">
        <v>146</v>
      </c>
      <c r="J293">
        <v>1E-3</v>
      </c>
      <c r="K293" t="s">
        <v>3</v>
      </c>
      <c r="L293">
        <v>0.9462081</v>
      </c>
      <c r="M293" t="s">
        <v>2</v>
      </c>
      <c r="N293">
        <v>0.4457393</v>
      </c>
      <c r="O293" t="s">
        <v>6</v>
      </c>
      <c r="P293">
        <v>83</v>
      </c>
      <c r="Q293" t="s">
        <v>0</v>
      </c>
      <c r="R293">
        <v>3601.7</v>
      </c>
      <c r="S293" t="s">
        <v>141</v>
      </c>
      <c r="T293">
        <v>5</v>
      </c>
      <c r="U293" t="s">
        <v>142</v>
      </c>
      <c r="V293">
        <v>104</v>
      </c>
      <c r="W293" t="s">
        <v>140</v>
      </c>
      <c r="X293">
        <v>354853</v>
      </c>
      <c r="Y293" t="s">
        <v>1</v>
      </c>
      <c r="Z293" t="s">
        <v>3809</v>
      </c>
      <c r="AA293" t="s">
        <v>151</v>
      </c>
      <c r="AB293" s="12" t="s">
        <v>3810</v>
      </c>
      <c r="AC293" t="s">
        <v>424</v>
      </c>
      <c r="AD293" s="5">
        <v>0.01</v>
      </c>
      <c r="AE293" t="s">
        <v>5</v>
      </c>
      <c r="AF293">
        <v>0.94602052999999997</v>
      </c>
      <c r="AG293" t="s">
        <v>4</v>
      </c>
      <c r="AH293">
        <v>0.44409169999999998</v>
      </c>
    </row>
    <row r="294" spans="1:34" x14ac:dyDescent="0.25">
      <c r="A294" t="str">
        <f t="shared" si="4"/>
        <v>feynman_III_14_14_15795</v>
      </c>
      <c r="B294" t="s">
        <v>108</v>
      </c>
      <c r="C294" t="s">
        <v>143</v>
      </c>
      <c r="D294">
        <v>3600</v>
      </c>
      <c r="E294" t="s">
        <v>144</v>
      </c>
      <c r="F294">
        <v>1000000</v>
      </c>
      <c r="G294" t="s">
        <v>145</v>
      </c>
      <c r="H294">
        <v>15795</v>
      </c>
      <c r="I294" t="s">
        <v>146</v>
      </c>
      <c r="J294">
        <v>1E-3</v>
      </c>
      <c r="K294" t="s">
        <v>3</v>
      </c>
      <c r="L294">
        <v>0.99972000000000005</v>
      </c>
      <c r="M294" t="s">
        <v>2</v>
      </c>
      <c r="N294">
        <v>0.1150475</v>
      </c>
      <c r="O294" t="s">
        <v>6</v>
      </c>
      <c r="P294">
        <v>37</v>
      </c>
      <c r="Q294" t="s">
        <v>0</v>
      </c>
      <c r="R294">
        <v>467.1</v>
      </c>
      <c r="S294" t="s">
        <v>141</v>
      </c>
      <c r="T294">
        <v>1</v>
      </c>
      <c r="U294" t="s">
        <v>142</v>
      </c>
      <c r="V294">
        <v>20</v>
      </c>
      <c r="W294" t="s">
        <v>140</v>
      </c>
      <c r="X294">
        <v>60003</v>
      </c>
      <c r="Y294" t="s">
        <v>1</v>
      </c>
      <c r="Z294" t="s">
        <v>3811</v>
      </c>
      <c r="AA294" t="s">
        <v>151</v>
      </c>
      <c r="AB294" s="12" t="s">
        <v>3812</v>
      </c>
      <c r="AC294" t="s">
        <v>424</v>
      </c>
      <c r="AD294" s="5">
        <v>0.01</v>
      </c>
      <c r="AE294" t="s">
        <v>5</v>
      </c>
      <c r="AF294">
        <v>0.99991892999999998</v>
      </c>
      <c r="AG294" t="s">
        <v>4</v>
      </c>
      <c r="AH294">
        <v>6.2573989999999996E-2</v>
      </c>
    </row>
    <row r="295" spans="1:34" x14ac:dyDescent="0.25">
      <c r="A295" t="str">
        <f t="shared" si="4"/>
        <v>feynman_test_11_15795</v>
      </c>
      <c r="B295" t="s">
        <v>80</v>
      </c>
      <c r="C295" t="s">
        <v>143</v>
      </c>
      <c r="D295">
        <v>3600</v>
      </c>
      <c r="E295" t="s">
        <v>144</v>
      </c>
      <c r="F295">
        <v>1000000</v>
      </c>
      <c r="G295" t="s">
        <v>145</v>
      </c>
      <c r="H295">
        <v>15795</v>
      </c>
      <c r="I295" t="s">
        <v>146</v>
      </c>
      <c r="J295">
        <v>1E-3</v>
      </c>
      <c r="K295" t="s">
        <v>3</v>
      </c>
      <c r="L295">
        <v>0.99286200000000002</v>
      </c>
      <c r="M295" t="s">
        <v>2</v>
      </c>
      <c r="N295">
        <v>8.7560799999999994E-2</v>
      </c>
      <c r="O295" t="s">
        <v>6</v>
      </c>
      <c r="P295">
        <v>42</v>
      </c>
      <c r="Q295" t="s">
        <v>0</v>
      </c>
      <c r="R295">
        <v>987.3</v>
      </c>
      <c r="S295" t="s">
        <v>141</v>
      </c>
      <c r="T295">
        <v>4</v>
      </c>
      <c r="U295" t="s">
        <v>142</v>
      </c>
      <c r="V295">
        <v>29</v>
      </c>
      <c r="W295" t="s">
        <v>140</v>
      </c>
      <c r="X295">
        <v>101207</v>
      </c>
      <c r="Y295" t="s">
        <v>1</v>
      </c>
      <c r="Z295" t="s">
        <v>3813</v>
      </c>
      <c r="AA295" t="s">
        <v>151</v>
      </c>
      <c r="AB295" s="12" t="s">
        <v>3814</v>
      </c>
      <c r="AC295" t="s">
        <v>424</v>
      </c>
      <c r="AD295" s="5">
        <v>0.01</v>
      </c>
      <c r="AE295" t="s">
        <v>5</v>
      </c>
      <c r="AF295">
        <v>0.99360444999999997</v>
      </c>
      <c r="AG295" t="s">
        <v>4</v>
      </c>
      <c r="AH295">
        <v>8.326973E-2</v>
      </c>
    </row>
    <row r="296" spans="1:34" x14ac:dyDescent="0.25">
      <c r="A296" t="str">
        <f t="shared" si="4"/>
        <v>feynman_test_3_15795</v>
      </c>
      <c r="B296" t="s">
        <v>75</v>
      </c>
      <c r="C296" t="s">
        <v>143</v>
      </c>
      <c r="D296">
        <v>3600</v>
      </c>
      <c r="E296" t="s">
        <v>144</v>
      </c>
      <c r="F296">
        <v>1000000</v>
      </c>
      <c r="G296" t="s">
        <v>145</v>
      </c>
      <c r="H296">
        <v>15795</v>
      </c>
      <c r="I296" t="s">
        <v>146</v>
      </c>
      <c r="J296">
        <v>1E-3</v>
      </c>
      <c r="K296" t="s">
        <v>3</v>
      </c>
      <c r="L296">
        <v>0.99874649999999998</v>
      </c>
      <c r="M296" t="s">
        <v>2</v>
      </c>
      <c r="N296">
        <v>6.5216300000000005E-2</v>
      </c>
      <c r="O296" t="s">
        <v>6</v>
      </c>
      <c r="P296">
        <v>19</v>
      </c>
      <c r="Q296" t="s">
        <v>0</v>
      </c>
      <c r="R296">
        <v>151.9</v>
      </c>
      <c r="S296" t="s">
        <v>141</v>
      </c>
      <c r="T296">
        <v>2</v>
      </c>
      <c r="U296" t="s">
        <v>142</v>
      </c>
      <c r="V296">
        <v>28</v>
      </c>
      <c r="W296" t="s">
        <v>140</v>
      </c>
      <c r="X296">
        <v>26200</v>
      </c>
      <c r="Y296" t="s">
        <v>1</v>
      </c>
      <c r="Z296" t="s">
        <v>3713</v>
      </c>
      <c r="AA296" t="s">
        <v>151</v>
      </c>
      <c r="AB296" s="12" t="s">
        <v>3714</v>
      </c>
      <c r="AC296" t="s">
        <v>424</v>
      </c>
      <c r="AD296" s="5">
        <v>0.01</v>
      </c>
      <c r="AE296" t="s">
        <v>5</v>
      </c>
      <c r="AF296">
        <v>0.99938894</v>
      </c>
      <c r="AG296" t="s">
        <v>4</v>
      </c>
      <c r="AH296">
        <v>4.5486949999999998E-2</v>
      </c>
    </row>
    <row r="297" spans="1:34" x14ac:dyDescent="0.25">
      <c r="A297" t="str">
        <f t="shared" si="4"/>
        <v>feynman_III_12_43_860</v>
      </c>
      <c r="B297" t="s">
        <v>22</v>
      </c>
      <c r="C297" t="s">
        <v>143</v>
      </c>
      <c r="D297">
        <v>3600</v>
      </c>
      <c r="E297" t="s">
        <v>144</v>
      </c>
      <c r="F297">
        <v>1000000</v>
      </c>
      <c r="G297" t="s">
        <v>145</v>
      </c>
      <c r="H297">
        <v>860</v>
      </c>
      <c r="I297" t="s">
        <v>146</v>
      </c>
      <c r="J297">
        <v>1E-3</v>
      </c>
      <c r="K297" t="s">
        <v>3</v>
      </c>
      <c r="L297">
        <v>0.99947050000000004</v>
      </c>
      <c r="M297" t="s">
        <v>2</v>
      </c>
      <c r="N297">
        <v>1.85852E-2</v>
      </c>
      <c r="O297" t="s">
        <v>6</v>
      </c>
      <c r="P297">
        <v>4</v>
      </c>
      <c r="Q297" t="s">
        <v>0</v>
      </c>
      <c r="R297">
        <v>2.2999999999999998</v>
      </c>
      <c r="S297" t="s">
        <v>141</v>
      </c>
      <c r="T297">
        <v>1</v>
      </c>
      <c r="U297" t="s">
        <v>142</v>
      </c>
      <c r="V297">
        <v>2</v>
      </c>
      <c r="W297" t="s">
        <v>140</v>
      </c>
      <c r="X297">
        <v>520</v>
      </c>
      <c r="Y297" t="s">
        <v>1</v>
      </c>
      <c r="Z297" t="s">
        <v>3488</v>
      </c>
      <c r="AA297" t="s">
        <v>151</v>
      </c>
      <c r="AB297" s="12" t="s">
        <v>3489</v>
      </c>
      <c r="AC297" t="s">
        <v>424</v>
      </c>
      <c r="AD297" s="5">
        <v>0.01</v>
      </c>
      <c r="AE297" t="s">
        <v>5</v>
      </c>
      <c r="AF297">
        <v>0.99988337999999999</v>
      </c>
      <c r="AG297" t="s">
        <v>4</v>
      </c>
      <c r="AH297">
        <v>8.7393599999999998E-3</v>
      </c>
    </row>
    <row r="298" spans="1:34" x14ac:dyDescent="0.25">
      <c r="A298" t="str">
        <f t="shared" si="4"/>
        <v>feynman_II_36_38_860</v>
      </c>
      <c r="B298" t="s">
        <v>138</v>
      </c>
      <c r="C298" t="s">
        <v>143</v>
      </c>
      <c r="D298">
        <v>3600</v>
      </c>
      <c r="E298" t="s">
        <v>144</v>
      </c>
      <c r="F298">
        <v>1000000</v>
      </c>
      <c r="G298" t="s">
        <v>145</v>
      </c>
      <c r="H298">
        <v>860</v>
      </c>
      <c r="I298" t="s">
        <v>146</v>
      </c>
      <c r="J298">
        <v>1E-3</v>
      </c>
      <c r="K298" t="s">
        <v>3</v>
      </c>
      <c r="L298">
        <v>0.99450400000000005</v>
      </c>
      <c r="M298" t="s">
        <v>2</v>
      </c>
      <c r="N298">
        <v>8.2439899999999997E-2</v>
      </c>
      <c r="O298" t="s">
        <v>6</v>
      </c>
      <c r="P298">
        <v>28</v>
      </c>
      <c r="Q298" t="s">
        <v>0</v>
      </c>
      <c r="R298">
        <v>534.6</v>
      </c>
      <c r="S298" t="s">
        <v>141</v>
      </c>
      <c r="T298">
        <v>2</v>
      </c>
      <c r="U298" t="s">
        <v>142</v>
      </c>
      <c r="V298">
        <v>22</v>
      </c>
      <c r="W298" t="s">
        <v>140</v>
      </c>
      <c r="X298">
        <v>71962</v>
      </c>
      <c r="Y298" t="s">
        <v>1</v>
      </c>
      <c r="Z298" t="s">
        <v>3815</v>
      </c>
      <c r="AA298" t="s">
        <v>151</v>
      </c>
      <c r="AB298" s="12" t="s">
        <v>3816</v>
      </c>
      <c r="AC298" t="s">
        <v>424</v>
      </c>
      <c r="AD298" s="5">
        <v>0.01</v>
      </c>
      <c r="AE298" t="s">
        <v>5</v>
      </c>
      <c r="AF298">
        <v>0.99468889000000005</v>
      </c>
      <c r="AG298" t="s">
        <v>4</v>
      </c>
      <c r="AH298">
        <v>8.2407789999999995E-2</v>
      </c>
    </row>
    <row r="299" spans="1:34" x14ac:dyDescent="0.25">
      <c r="A299" t="str">
        <f t="shared" si="4"/>
        <v>feynman_I_43_31_860</v>
      </c>
      <c r="B299" t="s">
        <v>61</v>
      </c>
      <c r="C299" t="s">
        <v>143</v>
      </c>
      <c r="D299">
        <v>3600</v>
      </c>
      <c r="E299" t="s">
        <v>144</v>
      </c>
      <c r="F299">
        <v>1000000</v>
      </c>
      <c r="G299" t="s">
        <v>145</v>
      </c>
      <c r="H299">
        <v>860</v>
      </c>
      <c r="I299" t="s">
        <v>146</v>
      </c>
      <c r="J299">
        <v>1E-3</v>
      </c>
      <c r="K299" t="s">
        <v>3</v>
      </c>
      <c r="L299">
        <v>0.99970329999999996</v>
      </c>
      <c r="M299" t="s">
        <v>2</v>
      </c>
      <c r="N299">
        <v>0.33452680000000001</v>
      </c>
      <c r="O299" t="s">
        <v>6</v>
      </c>
      <c r="P299">
        <v>4</v>
      </c>
      <c r="Q299" t="s">
        <v>0</v>
      </c>
      <c r="R299">
        <v>5.9</v>
      </c>
      <c r="S299" t="s">
        <v>141</v>
      </c>
      <c r="T299">
        <v>1</v>
      </c>
      <c r="U299" t="s">
        <v>142</v>
      </c>
      <c r="V299">
        <v>3</v>
      </c>
      <c r="W299" t="s">
        <v>140</v>
      </c>
      <c r="X299">
        <v>1302</v>
      </c>
      <c r="Y299" t="s">
        <v>1</v>
      </c>
      <c r="Z299" t="s">
        <v>2341</v>
      </c>
      <c r="AA299" t="s">
        <v>151</v>
      </c>
      <c r="AB299" s="12" t="s">
        <v>409</v>
      </c>
      <c r="AC299" t="s">
        <v>424</v>
      </c>
      <c r="AD299" s="5">
        <v>0.01</v>
      </c>
      <c r="AE299" t="s">
        <v>5</v>
      </c>
      <c r="AF299">
        <v>1</v>
      </c>
      <c r="AG299" t="s">
        <v>4</v>
      </c>
      <c r="AH299">
        <v>0</v>
      </c>
    </row>
    <row r="300" spans="1:34" x14ac:dyDescent="0.25">
      <c r="A300" t="str">
        <f t="shared" si="4"/>
        <v>feynman_II_38_14_860</v>
      </c>
      <c r="B300" t="s">
        <v>29</v>
      </c>
      <c r="C300" t="s">
        <v>143</v>
      </c>
      <c r="D300">
        <v>3600</v>
      </c>
      <c r="E300" t="s">
        <v>144</v>
      </c>
      <c r="F300">
        <v>1000000</v>
      </c>
      <c r="G300" t="s">
        <v>145</v>
      </c>
      <c r="H300">
        <v>860</v>
      </c>
      <c r="I300" t="s">
        <v>146</v>
      </c>
      <c r="J300">
        <v>1E-3</v>
      </c>
      <c r="K300" t="s">
        <v>3</v>
      </c>
      <c r="L300">
        <v>0.9995233</v>
      </c>
      <c r="M300" t="s">
        <v>2</v>
      </c>
      <c r="N300">
        <v>4.6490999999999998E-3</v>
      </c>
      <c r="O300" t="s">
        <v>6</v>
      </c>
      <c r="P300">
        <v>10</v>
      </c>
      <c r="Q300" t="s">
        <v>0</v>
      </c>
      <c r="R300">
        <v>7.2</v>
      </c>
      <c r="S300" t="s">
        <v>141</v>
      </c>
      <c r="T300">
        <v>1</v>
      </c>
      <c r="U300" t="s">
        <v>142</v>
      </c>
      <c r="V300">
        <v>3</v>
      </c>
      <c r="W300" t="s">
        <v>140</v>
      </c>
      <c r="X300">
        <v>1506</v>
      </c>
      <c r="Y300" t="s">
        <v>1</v>
      </c>
      <c r="Z300" t="s">
        <v>157</v>
      </c>
      <c r="AA300" t="s">
        <v>151</v>
      </c>
      <c r="AB300" s="12" t="s">
        <v>3432</v>
      </c>
      <c r="AC300" t="s">
        <v>424</v>
      </c>
      <c r="AD300" s="5">
        <v>0.01</v>
      </c>
      <c r="AE300" t="s">
        <v>5</v>
      </c>
      <c r="AF300">
        <v>1</v>
      </c>
      <c r="AG300" t="s">
        <v>4</v>
      </c>
      <c r="AH300">
        <v>0</v>
      </c>
    </row>
    <row r="301" spans="1:34" x14ac:dyDescent="0.25">
      <c r="A301" t="str">
        <f t="shared" si="4"/>
        <v>feynman_I_12_4_860</v>
      </c>
      <c r="B301" t="s">
        <v>72</v>
      </c>
      <c r="C301" t="s">
        <v>143</v>
      </c>
      <c r="D301">
        <v>3600</v>
      </c>
      <c r="E301" t="s">
        <v>144</v>
      </c>
      <c r="F301">
        <v>1000000</v>
      </c>
      <c r="G301" t="s">
        <v>145</v>
      </c>
      <c r="H301">
        <v>860</v>
      </c>
      <c r="I301" t="s">
        <v>146</v>
      </c>
      <c r="J301">
        <v>1E-3</v>
      </c>
      <c r="K301" t="s">
        <v>3</v>
      </c>
      <c r="L301">
        <v>0.99980599999999997</v>
      </c>
      <c r="M301" t="s">
        <v>2</v>
      </c>
      <c r="N301">
        <v>3.7560000000000002E-4</v>
      </c>
      <c r="O301" t="s">
        <v>6</v>
      </c>
      <c r="P301">
        <v>9</v>
      </c>
      <c r="Q301" t="s">
        <v>0</v>
      </c>
      <c r="R301">
        <v>17.2</v>
      </c>
      <c r="S301" t="s">
        <v>141</v>
      </c>
      <c r="T301">
        <v>1</v>
      </c>
      <c r="U301" t="s">
        <v>142</v>
      </c>
      <c r="V301">
        <v>4</v>
      </c>
      <c r="W301" t="s">
        <v>140</v>
      </c>
      <c r="X301">
        <v>3355</v>
      </c>
      <c r="Y301" t="s">
        <v>1</v>
      </c>
      <c r="Z301" t="s">
        <v>3508</v>
      </c>
      <c r="AA301" t="s">
        <v>151</v>
      </c>
      <c r="AB301" s="12" t="s">
        <v>3509</v>
      </c>
      <c r="AC301" t="s">
        <v>424</v>
      </c>
      <c r="AD301" s="5">
        <v>0.01</v>
      </c>
      <c r="AE301" t="s">
        <v>5</v>
      </c>
      <c r="AF301">
        <v>0.99995725000000002</v>
      </c>
      <c r="AG301" t="s">
        <v>4</v>
      </c>
      <c r="AH301">
        <v>1.7681000000000001E-4</v>
      </c>
    </row>
    <row r="302" spans="1:34" x14ac:dyDescent="0.25">
      <c r="A302" t="str">
        <f t="shared" si="4"/>
        <v>feynman_I_16_6_15795</v>
      </c>
      <c r="B302" t="s">
        <v>39</v>
      </c>
      <c r="C302" t="s">
        <v>143</v>
      </c>
      <c r="D302">
        <v>3600</v>
      </c>
      <c r="E302" t="s">
        <v>144</v>
      </c>
      <c r="F302">
        <v>1000000</v>
      </c>
      <c r="G302" t="s">
        <v>145</v>
      </c>
      <c r="H302">
        <v>15795</v>
      </c>
      <c r="I302" t="s">
        <v>146</v>
      </c>
      <c r="J302">
        <v>1E-3</v>
      </c>
      <c r="K302" t="s">
        <v>3</v>
      </c>
      <c r="L302">
        <v>0.9902166</v>
      </c>
      <c r="M302" t="s">
        <v>2</v>
      </c>
      <c r="N302">
        <v>0.1126542</v>
      </c>
      <c r="O302" t="s">
        <v>6</v>
      </c>
      <c r="P302">
        <v>35</v>
      </c>
      <c r="Q302" t="s">
        <v>0</v>
      </c>
      <c r="R302">
        <v>344.2</v>
      </c>
      <c r="S302" t="s">
        <v>141</v>
      </c>
      <c r="T302">
        <v>4</v>
      </c>
      <c r="U302" t="s">
        <v>142</v>
      </c>
      <c r="V302">
        <v>26</v>
      </c>
      <c r="W302" t="s">
        <v>140</v>
      </c>
      <c r="X302">
        <v>50780</v>
      </c>
      <c r="Y302" t="s">
        <v>1</v>
      </c>
      <c r="Z302" t="s">
        <v>3817</v>
      </c>
      <c r="AA302" t="s">
        <v>151</v>
      </c>
      <c r="AB302" s="12" t="s">
        <v>3818</v>
      </c>
      <c r="AC302" t="s">
        <v>424</v>
      </c>
      <c r="AD302" s="5">
        <v>0.01</v>
      </c>
      <c r="AE302" t="s">
        <v>5</v>
      </c>
      <c r="AF302">
        <v>0.99101647000000004</v>
      </c>
      <c r="AG302" t="s">
        <v>4</v>
      </c>
      <c r="AH302">
        <v>0.10814379</v>
      </c>
    </row>
    <row r="303" spans="1:34" x14ac:dyDescent="0.25">
      <c r="A303" t="str">
        <f t="shared" si="4"/>
        <v>feynman_I_27_6_860</v>
      </c>
      <c r="B303" t="s">
        <v>49</v>
      </c>
      <c r="C303" t="s">
        <v>143</v>
      </c>
      <c r="D303">
        <v>3600</v>
      </c>
      <c r="E303" t="s">
        <v>144</v>
      </c>
      <c r="F303">
        <v>1000000</v>
      </c>
      <c r="G303" t="s">
        <v>145</v>
      </c>
      <c r="H303">
        <v>860</v>
      </c>
      <c r="I303" t="s">
        <v>146</v>
      </c>
      <c r="J303">
        <v>1E-3</v>
      </c>
      <c r="K303" t="s">
        <v>3</v>
      </c>
      <c r="L303">
        <v>0.99943190000000004</v>
      </c>
      <c r="M303" t="s">
        <v>2</v>
      </c>
      <c r="N303">
        <v>8.5053999999999998E-3</v>
      </c>
      <c r="O303" t="s">
        <v>6</v>
      </c>
      <c r="P303">
        <v>11</v>
      </c>
      <c r="Q303" t="s">
        <v>0</v>
      </c>
      <c r="R303">
        <v>43.2</v>
      </c>
      <c r="S303" t="s">
        <v>141</v>
      </c>
      <c r="T303">
        <v>1</v>
      </c>
      <c r="U303" t="s">
        <v>142</v>
      </c>
      <c r="V303">
        <v>7</v>
      </c>
      <c r="W303" t="s">
        <v>140</v>
      </c>
      <c r="X303">
        <v>7348</v>
      </c>
      <c r="Y303" t="s">
        <v>1</v>
      </c>
      <c r="Z303" t="s">
        <v>2368</v>
      </c>
      <c r="AA303" t="s">
        <v>151</v>
      </c>
      <c r="AB303" s="12" t="s">
        <v>2292</v>
      </c>
      <c r="AC303" t="s">
        <v>424</v>
      </c>
      <c r="AD303" s="5">
        <v>0.01</v>
      </c>
      <c r="AE303" t="s">
        <v>5</v>
      </c>
      <c r="AF303">
        <v>1</v>
      </c>
      <c r="AG303" t="s">
        <v>4</v>
      </c>
      <c r="AH303">
        <v>0</v>
      </c>
    </row>
    <row r="304" spans="1:34" x14ac:dyDescent="0.25">
      <c r="A304" t="str">
        <f t="shared" si="4"/>
        <v>feynman_I_50_26_860</v>
      </c>
      <c r="B304" t="s">
        <v>94</v>
      </c>
      <c r="C304" t="s">
        <v>143</v>
      </c>
      <c r="D304">
        <v>3600</v>
      </c>
      <c r="E304" t="s">
        <v>144</v>
      </c>
      <c r="F304">
        <v>1000000</v>
      </c>
      <c r="G304" t="s">
        <v>145</v>
      </c>
      <c r="H304">
        <v>860</v>
      </c>
      <c r="I304" t="s">
        <v>146</v>
      </c>
      <c r="J304">
        <v>1E-3</v>
      </c>
      <c r="K304" t="s">
        <v>3</v>
      </c>
      <c r="L304">
        <v>0.99983820000000001</v>
      </c>
      <c r="M304" t="s">
        <v>2</v>
      </c>
      <c r="N304">
        <v>2.5005300000000001E-2</v>
      </c>
      <c r="O304" t="s">
        <v>6</v>
      </c>
      <c r="P304">
        <v>14</v>
      </c>
      <c r="Q304" t="s">
        <v>0</v>
      </c>
      <c r="R304">
        <v>108.1</v>
      </c>
      <c r="S304" t="s">
        <v>141</v>
      </c>
      <c r="T304">
        <v>2</v>
      </c>
      <c r="U304" t="s">
        <v>142</v>
      </c>
      <c r="V304">
        <v>12</v>
      </c>
      <c r="W304" t="s">
        <v>140</v>
      </c>
      <c r="X304">
        <v>17415</v>
      </c>
      <c r="Y304" t="s">
        <v>1</v>
      </c>
      <c r="Z304" t="s">
        <v>2851</v>
      </c>
      <c r="AA304" t="s">
        <v>151</v>
      </c>
      <c r="AB304" s="12" t="s">
        <v>2324</v>
      </c>
      <c r="AC304" t="s">
        <v>424</v>
      </c>
      <c r="AD304" s="5">
        <v>0.01</v>
      </c>
      <c r="AE304" t="s">
        <v>5</v>
      </c>
      <c r="AF304">
        <v>1</v>
      </c>
      <c r="AG304" t="s">
        <v>4</v>
      </c>
      <c r="AH304">
        <v>0</v>
      </c>
    </row>
    <row r="305" spans="1:34" x14ac:dyDescent="0.25">
      <c r="A305" t="str">
        <f t="shared" si="4"/>
        <v>feynman_test_5_860</v>
      </c>
      <c r="B305" t="s">
        <v>83</v>
      </c>
      <c r="C305" t="s">
        <v>143</v>
      </c>
      <c r="D305">
        <v>3600</v>
      </c>
      <c r="E305" t="s">
        <v>144</v>
      </c>
      <c r="F305">
        <v>1000000</v>
      </c>
      <c r="G305" t="s">
        <v>145</v>
      </c>
      <c r="H305">
        <v>860</v>
      </c>
      <c r="I305" t="s">
        <v>146</v>
      </c>
      <c r="J305">
        <v>1E-3</v>
      </c>
      <c r="K305" t="s">
        <v>3</v>
      </c>
      <c r="L305">
        <v>0.99768069999999998</v>
      </c>
      <c r="M305" t="s">
        <v>2</v>
      </c>
      <c r="N305">
        <v>0.1536373</v>
      </c>
      <c r="O305" t="s">
        <v>6</v>
      </c>
      <c r="P305">
        <v>40</v>
      </c>
      <c r="Q305" t="s">
        <v>0</v>
      </c>
      <c r="R305">
        <v>219.3</v>
      </c>
      <c r="S305" t="s">
        <v>141</v>
      </c>
      <c r="T305">
        <v>1</v>
      </c>
      <c r="U305" t="s">
        <v>142</v>
      </c>
      <c r="V305">
        <v>12</v>
      </c>
      <c r="W305" t="s">
        <v>140</v>
      </c>
      <c r="X305">
        <v>26907</v>
      </c>
      <c r="Y305" t="s">
        <v>1</v>
      </c>
      <c r="Z305" t="s">
        <v>3819</v>
      </c>
      <c r="AA305" t="s">
        <v>151</v>
      </c>
      <c r="AB305" s="12" t="s">
        <v>3820</v>
      </c>
      <c r="AC305" t="s">
        <v>424</v>
      </c>
      <c r="AD305" s="5">
        <v>0.01</v>
      </c>
      <c r="AE305" t="s">
        <v>5</v>
      </c>
      <c r="AF305">
        <v>0.99826800000000004</v>
      </c>
      <c r="AG305" t="s">
        <v>4</v>
      </c>
      <c r="AH305">
        <v>0.13279721</v>
      </c>
    </row>
    <row r="306" spans="1:34" x14ac:dyDescent="0.25">
      <c r="A306" t="str">
        <f t="shared" si="4"/>
        <v>feynman_II_11_3_860</v>
      </c>
      <c r="B306" t="s">
        <v>115</v>
      </c>
      <c r="C306" t="s">
        <v>143</v>
      </c>
      <c r="D306">
        <v>3600</v>
      </c>
      <c r="E306" t="s">
        <v>144</v>
      </c>
      <c r="F306">
        <v>1000000</v>
      </c>
      <c r="G306" t="s">
        <v>145</v>
      </c>
      <c r="H306">
        <v>860</v>
      </c>
      <c r="I306" t="s">
        <v>146</v>
      </c>
      <c r="J306">
        <v>1E-3</v>
      </c>
      <c r="K306" t="s">
        <v>3</v>
      </c>
      <c r="L306">
        <v>0.97725919999999999</v>
      </c>
      <c r="M306" t="s">
        <v>2</v>
      </c>
      <c r="N306">
        <v>1.86243E-2</v>
      </c>
      <c r="O306" t="s">
        <v>6</v>
      </c>
      <c r="P306">
        <v>22</v>
      </c>
      <c r="Q306" t="s">
        <v>0</v>
      </c>
      <c r="R306">
        <v>263.2</v>
      </c>
      <c r="S306" t="s">
        <v>141</v>
      </c>
      <c r="T306">
        <v>4</v>
      </c>
      <c r="U306" t="s">
        <v>142</v>
      </c>
      <c r="V306">
        <v>21</v>
      </c>
      <c r="W306" t="s">
        <v>140</v>
      </c>
      <c r="X306">
        <v>40210</v>
      </c>
      <c r="Y306" t="s">
        <v>1</v>
      </c>
      <c r="Z306" t="s">
        <v>3821</v>
      </c>
      <c r="AA306" t="s">
        <v>151</v>
      </c>
      <c r="AB306" s="12" t="s">
        <v>3822</v>
      </c>
      <c r="AC306" t="s">
        <v>424</v>
      </c>
      <c r="AD306" s="5">
        <v>0.01</v>
      </c>
      <c r="AE306" t="s">
        <v>5</v>
      </c>
      <c r="AF306">
        <v>0.97754182000000001</v>
      </c>
      <c r="AG306" t="s">
        <v>4</v>
      </c>
      <c r="AH306">
        <v>1.8505710000000002E-2</v>
      </c>
    </row>
    <row r="307" spans="1:34" x14ac:dyDescent="0.25">
      <c r="A307" t="str">
        <f t="shared" si="4"/>
        <v>feynman_I_41_16_860</v>
      </c>
      <c r="B307" t="s">
        <v>114</v>
      </c>
      <c r="C307" t="s">
        <v>143</v>
      </c>
      <c r="D307">
        <v>3600</v>
      </c>
      <c r="E307" t="s">
        <v>144</v>
      </c>
      <c r="F307">
        <v>1000000</v>
      </c>
      <c r="G307" t="s">
        <v>145</v>
      </c>
      <c r="H307">
        <v>860</v>
      </c>
      <c r="I307" t="s">
        <v>146</v>
      </c>
      <c r="J307">
        <v>1E-3</v>
      </c>
      <c r="K307" t="s">
        <v>3</v>
      </c>
      <c r="L307">
        <v>0.99811899999999998</v>
      </c>
      <c r="M307" t="s">
        <v>2</v>
      </c>
      <c r="N307">
        <v>0.1284641</v>
      </c>
      <c r="O307" t="s">
        <v>6</v>
      </c>
      <c r="P307">
        <v>22</v>
      </c>
      <c r="Q307" t="s">
        <v>0</v>
      </c>
      <c r="R307">
        <v>124.1</v>
      </c>
      <c r="S307" t="s">
        <v>141</v>
      </c>
      <c r="T307">
        <v>1</v>
      </c>
      <c r="U307" t="s">
        <v>142</v>
      </c>
      <c r="V307">
        <v>10</v>
      </c>
      <c r="W307" t="s">
        <v>140</v>
      </c>
      <c r="X307">
        <v>19304</v>
      </c>
      <c r="Y307" t="s">
        <v>1</v>
      </c>
      <c r="Z307" t="s">
        <v>3823</v>
      </c>
      <c r="AA307" t="s">
        <v>151</v>
      </c>
      <c r="AB307" s="12" t="s">
        <v>3824</v>
      </c>
      <c r="AC307" t="s">
        <v>424</v>
      </c>
      <c r="AD307" s="5">
        <v>0.01</v>
      </c>
      <c r="AE307" t="s">
        <v>5</v>
      </c>
      <c r="AF307">
        <v>0.99831367000000004</v>
      </c>
      <c r="AG307" t="s">
        <v>4</v>
      </c>
      <c r="AH307">
        <v>0.12583794000000001</v>
      </c>
    </row>
    <row r="308" spans="1:34" x14ac:dyDescent="0.25">
      <c r="A308" t="str">
        <f t="shared" si="4"/>
        <v>strogatz_shearflow2_860</v>
      </c>
      <c r="B308" t="s">
        <v>9</v>
      </c>
      <c r="C308" t="s">
        <v>143</v>
      </c>
      <c r="D308">
        <v>3600</v>
      </c>
      <c r="E308" t="s">
        <v>144</v>
      </c>
      <c r="F308">
        <v>1000000</v>
      </c>
      <c r="G308" t="s">
        <v>145</v>
      </c>
      <c r="H308">
        <v>860</v>
      </c>
      <c r="I308" t="s">
        <v>146</v>
      </c>
      <c r="J308">
        <v>1E-3</v>
      </c>
      <c r="K308" t="s">
        <v>3</v>
      </c>
      <c r="L308">
        <v>0.99990789999999996</v>
      </c>
      <c r="M308" t="s">
        <v>2</v>
      </c>
      <c r="N308">
        <v>2.1848000000000002E-3</v>
      </c>
      <c r="O308" t="s">
        <v>6</v>
      </c>
      <c r="P308">
        <v>11</v>
      </c>
      <c r="Q308" t="s">
        <v>0</v>
      </c>
      <c r="R308">
        <v>257.2</v>
      </c>
      <c r="S308" t="s">
        <v>141</v>
      </c>
      <c r="T308">
        <v>4</v>
      </c>
      <c r="U308" t="s">
        <v>142</v>
      </c>
      <c r="V308">
        <v>112</v>
      </c>
      <c r="W308" t="s">
        <v>140</v>
      </c>
      <c r="X308">
        <v>127632</v>
      </c>
      <c r="Y308" t="s">
        <v>1</v>
      </c>
      <c r="Z308" t="s">
        <v>2621</v>
      </c>
      <c r="AA308" t="s">
        <v>151</v>
      </c>
      <c r="AB308" s="12" t="s">
        <v>2318</v>
      </c>
      <c r="AC308" t="s">
        <v>424</v>
      </c>
      <c r="AD308" s="5">
        <v>0.01</v>
      </c>
      <c r="AE308" t="s">
        <v>5</v>
      </c>
      <c r="AF308">
        <v>1</v>
      </c>
      <c r="AG308" t="s">
        <v>4</v>
      </c>
      <c r="AH308">
        <v>0</v>
      </c>
    </row>
    <row r="309" spans="1:34" x14ac:dyDescent="0.25">
      <c r="A309" t="str">
        <f t="shared" si="4"/>
        <v>feynman_test_2_23654</v>
      </c>
      <c r="B309" t="s">
        <v>132</v>
      </c>
      <c r="C309" t="s">
        <v>143</v>
      </c>
      <c r="D309">
        <v>3600</v>
      </c>
      <c r="E309" t="s">
        <v>144</v>
      </c>
      <c r="F309">
        <v>1000000</v>
      </c>
      <c r="G309" t="s">
        <v>145</v>
      </c>
      <c r="H309">
        <v>23654</v>
      </c>
      <c r="I309" t="s">
        <v>146</v>
      </c>
      <c r="J309">
        <v>1E-3</v>
      </c>
      <c r="K309" t="s">
        <v>3</v>
      </c>
      <c r="L309">
        <v>0.83210660000000003</v>
      </c>
      <c r="M309" t="s">
        <v>2</v>
      </c>
      <c r="N309">
        <v>0.82964640000000001</v>
      </c>
      <c r="O309" t="s">
        <v>6</v>
      </c>
      <c r="P309">
        <v>28</v>
      </c>
      <c r="Q309" t="s">
        <v>0</v>
      </c>
      <c r="R309">
        <v>3600.3</v>
      </c>
      <c r="S309" t="s">
        <v>141</v>
      </c>
      <c r="T309">
        <v>9</v>
      </c>
      <c r="U309" t="s">
        <v>142</v>
      </c>
      <c r="V309">
        <v>549</v>
      </c>
      <c r="W309" t="s">
        <v>140</v>
      </c>
      <c r="X309">
        <v>657825</v>
      </c>
      <c r="Y309" t="s">
        <v>1</v>
      </c>
      <c r="Z309" t="s">
        <v>3825</v>
      </c>
      <c r="AA309" t="s">
        <v>151</v>
      </c>
      <c r="AB309" s="12" t="s">
        <v>3826</v>
      </c>
      <c r="AC309" t="s">
        <v>424</v>
      </c>
      <c r="AD309" s="5">
        <v>0.01</v>
      </c>
      <c r="AE309" t="s">
        <v>5</v>
      </c>
      <c r="AF309">
        <v>0.83269017000000001</v>
      </c>
      <c r="AG309" t="s">
        <v>4</v>
      </c>
      <c r="AH309">
        <v>0.82443095</v>
      </c>
    </row>
    <row r="310" spans="1:34" x14ac:dyDescent="0.25">
      <c r="A310" t="str">
        <f t="shared" si="4"/>
        <v>feynman_I_6_2a_23654</v>
      </c>
      <c r="B310" t="s">
        <v>21</v>
      </c>
      <c r="C310" t="s">
        <v>143</v>
      </c>
      <c r="D310">
        <v>3600</v>
      </c>
      <c r="E310" t="s">
        <v>144</v>
      </c>
      <c r="F310">
        <v>1000000</v>
      </c>
      <c r="G310" t="s">
        <v>145</v>
      </c>
      <c r="H310">
        <v>23654</v>
      </c>
      <c r="I310" t="s">
        <v>146</v>
      </c>
      <c r="J310">
        <v>1E-3</v>
      </c>
      <c r="K310" t="s">
        <v>3</v>
      </c>
      <c r="L310">
        <v>0.99072289999999996</v>
      </c>
      <c r="M310" t="s">
        <v>2</v>
      </c>
      <c r="N310">
        <v>6.7399000000000001E-3</v>
      </c>
      <c r="O310" t="s">
        <v>6</v>
      </c>
      <c r="P310">
        <v>7</v>
      </c>
      <c r="Q310" t="s">
        <v>0</v>
      </c>
      <c r="R310">
        <v>2.9</v>
      </c>
      <c r="S310" t="s">
        <v>141</v>
      </c>
      <c r="T310">
        <v>1</v>
      </c>
      <c r="U310" t="s">
        <v>142</v>
      </c>
      <c r="V310">
        <v>2</v>
      </c>
      <c r="W310" t="s">
        <v>140</v>
      </c>
      <c r="X310">
        <v>666</v>
      </c>
      <c r="Y310" t="s">
        <v>1</v>
      </c>
      <c r="Z310" t="s">
        <v>3827</v>
      </c>
      <c r="AA310" t="s">
        <v>151</v>
      </c>
      <c r="AB310" s="12" t="s">
        <v>3828</v>
      </c>
      <c r="AC310" t="s">
        <v>424</v>
      </c>
      <c r="AD310" s="5">
        <v>0.01</v>
      </c>
      <c r="AE310" t="s">
        <v>5</v>
      </c>
      <c r="AF310">
        <v>0.99087122000000005</v>
      </c>
      <c r="AG310" t="s">
        <v>4</v>
      </c>
      <c r="AH310">
        <v>6.7121100000000003E-3</v>
      </c>
    </row>
    <row r="311" spans="1:34" x14ac:dyDescent="0.25">
      <c r="A311" t="str">
        <f t="shared" si="4"/>
        <v>strogatz_bacres1_860</v>
      </c>
      <c r="B311" t="s">
        <v>15</v>
      </c>
      <c r="C311" t="s">
        <v>143</v>
      </c>
      <c r="D311">
        <v>3600</v>
      </c>
      <c r="E311" t="s">
        <v>144</v>
      </c>
      <c r="F311">
        <v>1000000</v>
      </c>
      <c r="G311" t="s">
        <v>145</v>
      </c>
      <c r="H311">
        <v>860</v>
      </c>
      <c r="I311" t="s">
        <v>146</v>
      </c>
      <c r="J311">
        <v>1E-3</v>
      </c>
      <c r="K311" t="s">
        <v>3</v>
      </c>
      <c r="L311">
        <v>0.99929210000000002</v>
      </c>
      <c r="M311" t="s">
        <v>2</v>
      </c>
      <c r="N311">
        <v>6.8109900000000001E-2</v>
      </c>
      <c r="O311" t="s">
        <v>6</v>
      </c>
      <c r="P311">
        <v>11</v>
      </c>
      <c r="Q311" t="s">
        <v>0</v>
      </c>
      <c r="R311">
        <v>7.4</v>
      </c>
      <c r="S311" t="s">
        <v>141</v>
      </c>
      <c r="T311">
        <v>1</v>
      </c>
      <c r="U311" t="s">
        <v>142</v>
      </c>
      <c r="V311">
        <v>5</v>
      </c>
      <c r="W311" t="s">
        <v>140</v>
      </c>
      <c r="X311">
        <v>3975</v>
      </c>
      <c r="Y311" t="s">
        <v>1</v>
      </c>
      <c r="Z311" t="s">
        <v>3829</v>
      </c>
      <c r="AA311" t="s">
        <v>151</v>
      </c>
      <c r="AB311" s="12" t="s">
        <v>3830</v>
      </c>
      <c r="AC311" t="s">
        <v>424</v>
      </c>
      <c r="AD311" s="5">
        <v>0.01</v>
      </c>
      <c r="AE311" t="s">
        <v>5</v>
      </c>
      <c r="AF311">
        <v>0.99990652999999996</v>
      </c>
      <c r="AG311" t="s">
        <v>4</v>
      </c>
      <c r="AH311">
        <v>2.423281E-2</v>
      </c>
    </row>
    <row r="312" spans="1:34" x14ac:dyDescent="0.25">
      <c r="A312" t="str">
        <f t="shared" si="4"/>
        <v>feynman_II_8_31_15795</v>
      </c>
      <c r="B312" t="s">
        <v>31</v>
      </c>
      <c r="C312" t="s">
        <v>143</v>
      </c>
      <c r="D312">
        <v>3600</v>
      </c>
      <c r="E312" t="s">
        <v>144</v>
      </c>
      <c r="F312">
        <v>1000000</v>
      </c>
      <c r="G312" t="s">
        <v>145</v>
      </c>
      <c r="H312">
        <v>15795</v>
      </c>
      <c r="I312" t="s">
        <v>146</v>
      </c>
      <c r="J312">
        <v>1E-3</v>
      </c>
      <c r="K312" t="s">
        <v>3</v>
      </c>
      <c r="L312">
        <v>0.99975460000000005</v>
      </c>
      <c r="M312" t="s">
        <v>2</v>
      </c>
      <c r="N312">
        <v>0.2010026</v>
      </c>
      <c r="O312" t="s">
        <v>6</v>
      </c>
      <c r="P312">
        <v>6</v>
      </c>
      <c r="Q312" t="s">
        <v>0</v>
      </c>
      <c r="R312">
        <v>6.6</v>
      </c>
      <c r="S312" t="s">
        <v>141</v>
      </c>
      <c r="T312">
        <v>1</v>
      </c>
      <c r="U312" t="s">
        <v>142</v>
      </c>
      <c r="V312">
        <v>3</v>
      </c>
      <c r="W312" t="s">
        <v>140</v>
      </c>
      <c r="X312">
        <v>1431</v>
      </c>
      <c r="Y312" t="s">
        <v>1</v>
      </c>
      <c r="Z312" t="s">
        <v>154</v>
      </c>
      <c r="AA312" t="s">
        <v>151</v>
      </c>
      <c r="AB312" s="12" t="s">
        <v>407</v>
      </c>
      <c r="AC312" t="s">
        <v>424</v>
      </c>
      <c r="AD312" s="5">
        <v>0.01</v>
      </c>
      <c r="AE312" t="s">
        <v>5</v>
      </c>
      <c r="AF312">
        <v>1</v>
      </c>
      <c r="AG312" t="s">
        <v>4</v>
      </c>
      <c r="AH312">
        <v>0</v>
      </c>
    </row>
    <row r="313" spans="1:34" x14ac:dyDescent="0.25">
      <c r="A313" t="str">
        <f t="shared" si="4"/>
        <v>feynman_test_6_860</v>
      </c>
      <c r="B313" t="s">
        <v>135</v>
      </c>
      <c r="C313" t="s">
        <v>143</v>
      </c>
      <c r="D313">
        <v>3600</v>
      </c>
      <c r="E313" t="s">
        <v>144</v>
      </c>
      <c r="F313">
        <v>1000000</v>
      </c>
      <c r="G313" t="s">
        <v>145</v>
      </c>
      <c r="H313">
        <v>860</v>
      </c>
      <c r="I313" t="s">
        <v>146</v>
      </c>
      <c r="J313">
        <v>1E-3</v>
      </c>
      <c r="K313" t="s">
        <v>3</v>
      </c>
      <c r="L313">
        <v>0.98897270000000004</v>
      </c>
      <c r="M313" t="s">
        <v>2</v>
      </c>
      <c r="N313">
        <v>4.8569099999999997E-2</v>
      </c>
      <c r="O313" t="s">
        <v>6</v>
      </c>
      <c r="P313">
        <v>35</v>
      </c>
      <c r="Q313" t="s">
        <v>0</v>
      </c>
      <c r="R313">
        <v>162</v>
      </c>
      <c r="S313" t="s">
        <v>141</v>
      </c>
      <c r="T313">
        <v>1</v>
      </c>
      <c r="U313" t="s">
        <v>142</v>
      </c>
      <c r="V313">
        <v>10</v>
      </c>
      <c r="W313" t="s">
        <v>140</v>
      </c>
      <c r="X313">
        <v>24392</v>
      </c>
      <c r="Y313" t="s">
        <v>1</v>
      </c>
      <c r="Z313" t="s">
        <v>3831</v>
      </c>
      <c r="AA313" t="s">
        <v>151</v>
      </c>
      <c r="AB313" s="12" t="s">
        <v>3832</v>
      </c>
      <c r="AC313" t="s">
        <v>424</v>
      </c>
      <c r="AD313" s="5">
        <v>0.01</v>
      </c>
      <c r="AE313" t="s">
        <v>5</v>
      </c>
      <c r="AF313">
        <v>0.98918996000000003</v>
      </c>
      <c r="AG313" t="s">
        <v>4</v>
      </c>
      <c r="AH313">
        <v>4.5490210000000003E-2</v>
      </c>
    </row>
    <row r="314" spans="1:34" x14ac:dyDescent="0.25">
      <c r="A314" t="str">
        <f t="shared" si="4"/>
        <v>feynman_I_18_12_15795</v>
      </c>
      <c r="B314" t="s">
        <v>67</v>
      </c>
      <c r="C314" t="s">
        <v>143</v>
      </c>
      <c r="D314">
        <v>3600</v>
      </c>
      <c r="E314" t="s">
        <v>144</v>
      </c>
      <c r="F314">
        <v>1000000</v>
      </c>
      <c r="G314" t="s">
        <v>145</v>
      </c>
      <c r="H314">
        <v>15795</v>
      </c>
      <c r="I314" t="s">
        <v>146</v>
      </c>
      <c r="J314">
        <v>1E-3</v>
      </c>
      <c r="K314" t="s">
        <v>3</v>
      </c>
      <c r="L314">
        <v>0.99989760000000005</v>
      </c>
      <c r="M314" t="s">
        <v>2</v>
      </c>
      <c r="N314">
        <v>7.5075299999999998E-2</v>
      </c>
      <c r="O314" t="s">
        <v>6</v>
      </c>
      <c r="P314">
        <v>5</v>
      </c>
      <c r="Q314" t="s">
        <v>0</v>
      </c>
      <c r="R314">
        <v>10.8</v>
      </c>
      <c r="S314" t="s">
        <v>141</v>
      </c>
      <c r="T314">
        <v>1</v>
      </c>
      <c r="U314" t="s">
        <v>142</v>
      </c>
      <c r="V314">
        <v>4</v>
      </c>
      <c r="W314" t="s">
        <v>140</v>
      </c>
      <c r="X314">
        <v>2280</v>
      </c>
      <c r="Y314" t="s">
        <v>1</v>
      </c>
      <c r="Z314" t="s">
        <v>2352</v>
      </c>
      <c r="AA314" t="s">
        <v>151</v>
      </c>
      <c r="AB314" s="12" t="s">
        <v>410</v>
      </c>
      <c r="AC314" t="s">
        <v>424</v>
      </c>
      <c r="AD314" s="5">
        <v>0.01</v>
      </c>
      <c r="AE314" t="s">
        <v>5</v>
      </c>
      <c r="AF314">
        <v>1</v>
      </c>
      <c r="AG314" t="s">
        <v>4</v>
      </c>
      <c r="AH314">
        <v>0</v>
      </c>
    </row>
    <row r="315" spans="1:34" x14ac:dyDescent="0.25">
      <c r="A315" t="str">
        <f t="shared" si="4"/>
        <v>feynman_III_21_20_15795</v>
      </c>
      <c r="B315" t="s">
        <v>98</v>
      </c>
      <c r="C315" t="s">
        <v>143</v>
      </c>
      <c r="D315">
        <v>3600</v>
      </c>
      <c r="E315" t="s">
        <v>144</v>
      </c>
      <c r="F315">
        <v>1000000</v>
      </c>
      <c r="G315" t="s">
        <v>145</v>
      </c>
      <c r="H315">
        <v>15795</v>
      </c>
      <c r="I315" t="s">
        <v>146</v>
      </c>
      <c r="J315">
        <v>1E-3</v>
      </c>
      <c r="K315" t="s">
        <v>3</v>
      </c>
      <c r="L315">
        <v>0.99978800000000001</v>
      </c>
      <c r="M315" t="s">
        <v>2</v>
      </c>
      <c r="N315">
        <v>0.14858270000000001</v>
      </c>
      <c r="O315" t="s">
        <v>6</v>
      </c>
      <c r="P315">
        <v>8</v>
      </c>
      <c r="Q315" t="s">
        <v>0</v>
      </c>
      <c r="R315">
        <v>12.5</v>
      </c>
      <c r="S315" t="s">
        <v>141</v>
      </c>
      <c r="T315">
        <v>1</v>
      </c>
      <c r="U315" t="s">
        <v>142</v>
      </c>
      <c r="V315">
        <v>4</v>
      </c>
      <c r="W315" t="s">
        <v>140</v>
      </c>
      <c r="X315">
        <v>2577</v>
      </c>
      <c r="Y315" t="s">
        <v>1</v>
      </c>
      <c r="Z315" t="s">
        <v>159</v>
      </c>
      <c r="AA315" t="s">
        <v>151</v>
      </c>
      <c r="AB315" s="12" t="s">
        <v>3433</v>
      </c>
      <c r="AC315" t="s">
        <v>424</v>
      </c>
      <c r="AD315" s="5">
        <v>0.01</v>
      </c>
      <c r="AE315" t="s">
        <v>5</v>
      </c>
      <c r="AF315">
        <v>1</v>
      </c>
      <c r="AG315" t="s">
        <v>4</v>
      </c>
      <c r="AH315">
        <v>0</v>
      </c>
    </row>
    <row r="316" spans="1:34" x14ac:dyDescent="0.25">
      <c r="A316" t="str">
        <f t="shared" si="4"/>
        <v>feynman_I_15_10_860</v>
      </c>
      <c r="B316" t="s">
        <v>44</v>
      </c>
      <c r="C316" t="s">
        <v>143</v>
      </c>
      <c r="D316">
        <v>3600</v>
      </c>
      <c r="E316" t="s">
        <v>144</v>
      </c>
      <c r="F316">
        <v>1000000</v>
      </c>
      <c r="G316" t="s">
        <v>145</v>
      </c>
      <c r="H316">
        <v>860</v>
      </c>
      <c r="I316" t="s">
        <v>146</v>
      </c>
      <c r="J316">
        <v>1E-3</v>
      </c>
      <c r="K316" t="s">
        <v>3</v>
      </c>
      <c r="L316">
        <v>0.99924409999999997</v>
      </c>
      <c r="M316" t="s">
        <v>2</v>
      </c>
      <c r="N316">
        <v>5.7993099999999999E-2</v>
      </c>
      <c r="O316" t="s">
        <v>6</v>
      </c>
      <c r="P316">
        <v>15</v>
      </c>
      <c r="Q316" t="s">
        <v>0</v>
      </c>
      <c r="R316">
        <v>33.6</v>
      </c>
      <c r="S316" t="s">
        <v>141</v>
      </c>
      <c r="T316">
        <v>1</v>
      </c>
      <c r="U316" t="s">
        <v>142</v>
      </c>
      <c r="V316">
        <v>7</v>
      </c>
      <c r="W316" t="s">
        <v>140</v>
      </c>
      <c r="X316">
        <v>6117</v>
      </c>
      <c r="Y316" t="s">
        <v>1</v>
      </c>
      <c r="Z316" t="s">
        <v>3833</v>
      </c>
      <c r="AA316" t="s">
        <v>151</v>
      </c>
      <c r="AB316" s="12" t="s">
        <v>3834</v>
      </c>
      <c r="AC316" t="s">
        <v>424</v>
      </c>
      <c r="AD316" s="5">
        <v>0.01</v>
      </c>
      <c r="AE316" t="s">
        <v>5</v>
      </c>
      <c r="AF316">
        <v>0.99984326999999995</v>
      </c>
      <c r="AG316" t="s">
        <v>4</v>
      </c>
      <c r="AH316">
        <v>2.649404E-2</v>
      </c>
    </row>
    <row r="317" spans="1:34" x14ac:dyDescent="0.25">
      <c r="A317" t="str">
        <f t="shared" si="4"/>
        <v>feynman_II_13_23_860</v>
      </c>
      <c r="B317" t="s">
        <v>47</v>
      </c>
      <c r="C317" t="s">
        <v>143</v>
      </c>
      <c r="D317">
        <v>3600</v>
      </c>
      <c r="E317" t="s">
        <v>144</v>
      </c>
      <c r="F317">
        <v>1000000</v>
      </c>
      <c r="G317" t="s">
        <v>145</v>
      </c>
      <c r="H317">
        <v>860</v>
      </c>
      <c r="I317" t="s">
        <v>146</v>
      </c>
      <c r="J317">
        <v>1E-3</v>
      </c>
      <c r="K317" t="s">
        <v>3</v>
      </c>
      <c r="L317">
        <v>0.99913870000000005</v>
      </c>
      <c r="M317" t="s">
        <v>2</v>
      </c>
      <c r="N317">
        <v>3.5666499999999997E-2</v>
      </c>
      <c r="O317" t="s">
        <v>6</v>
      </c>
      <c r="P317">
        <v>15</v>
      </c>
      <c r="Q317" t="s">
        <v>0</v>
      </c>
      <c r="R317">
        <v>21.7</v>
      </c>
      <c r="S317" t="s">
        <v>141</v>
      </c>
      <c r="T317">
        <v>1</v>
      </c>
      <c r="U317" t="s">
        <v>142</v>
      </c>
      <c r="V317">
        <v>5</v>
      </c>
      <c r="W317" t="s">
        <v>140</v>
      </c>
      <c r="X317">
        <v>3837</v>
      </c>
      <c r="Y317" t="s">
        <v>1</v>
      </c>
      <c r="Z317" t="s">
        <v>3835</v>
      </c>
      <c r="AA317" t="s">
        <v>151</v>
      </c>
      <c r="AB317" s="12" t="s">
        <v>3836</v>
      </c>
      <c r="AC317" t="s">
        <v>424</v>
      </c>
      <c r="AD317" s="5">
        <v>0.01</v>
      </c>
      <c r="AE317" t="s">
        <v>5</v>
      </c>
      <c r="AF317">
        <v>0.99990703999999997</v>
      </c>
      <c r="AG317" t="s">
        <v>4</v>
      </c>
      <c r="AH317">
        <v>1.174036E-2</v>
      </c>
    </row>
    <row r="318" spans="1:34" x14ac:dyDescent="0.25">
      <c r="A318" t="str">
        <f t="shared" si="4"/>
        <v>feynman_II_24_17_860</v>
      </c>
      <c r="B318" t="s">
        <v>38</v>
      </c>
      <c r="C318" t="s">
        <v>143</v>
      </c>
      <c r="D318">
        <v>3600</v>
      </c>
      <c r="E318" t="s">
        <v>144</v>
      </c>
      <c r="F318">
        <v>1000000</v>
      </c>
      <c r="G318" t="s">
        <v>145</v>
      </c>
      <c r="H318">
        <v>860</v>
      </c>
      <c r="I318" t="s">
        <v>146</v>
      </c>
      <c r="J318">
        <v>1E-3</v>
      </c>
      <c r="K318" t="s">
        <v>3</v>
      </c>
      <c r="L318">
        <v>0.99537030000000004</v>
      </c>
      <c r="M318" t="s">
        <v>2</v>
      </c>
      <c r="N318">
        <v>5.8642300000000001E-2</v>
      </c>
      <c r="O318" t="s">
        <v>6</v>
      </c>
      <c r="P318">
        <v>11</v>
      </c>
      <c r="Q318" t="s">
        <v>0</v>
      </c>
      <c r="R318">
        <v>8.9</v>
      </c>
      <c r="S318" t="s">
        <v>141</v>
      </c>
      <c r="T318">
        <v>1</v>
      </c>
      <c r="U318" t="s">
        <v>142</v>
      </c>
      <c r="V318">
        <v>3</v>
      </c>
      <c r="W318" t="s">
        <v>140</v>
      </c>
      <c r="X318">
        <v>1789</v>
      </c>
      <c r="Y318" t="s">
        <v>1</v>
      </c>
      <c r="Z318" t="s">
        <v>3837</v>
      </c>
      <c r="AA318" t="s">
        <v>151</v>
      </c>
      <c r="AB318" s="12" t="s">
        <v>3838</v>
      </c>
      <c r="AC318" t="s">
        <v>424</v>
      </c>
      <c r="AD318" s="5">
        <v>0.01</v>
      </c>
      <c r="AE318" t="s">
        <v>5</v>
      </c>
      <c r="AF318">
        <v>0.99694337</v>
      </c>
      <c r="AG318" t="s">
        <v>4</v>
      </c>
      <c r="AH318">
        <v>4.7624420000000001E-2</v>
      </c>
    </row>
    <row r="319" spans="1:34" x14ac:dyDescent="0.25">
      <c r="A319" t="str">
        <f t="shared" si="4"/>
        <v>feynman_I_34_27_5390</v>
      </c>
      <c r="B319" t="s">
        <v>23</v>
      </c>
      <c r="C319" t="s">
        <v>143</v>
      </c>
      <c r="D319">
        <v>3600</v>
      </c>
      <c r="E319" t="s">
        <v>144</v>
      </c>
      <c r="F319">
        <v>1000000</v>
      </c>
      <c r="G319" t="s">
        <v>145</v>
      </c>
      <c r="H319">
        <v>5390</v>
      </c>
      <c r="I319" t="s">
        <v>146</v>
      </c>
      <c r="J319">
        <v>1E-3</v>
      </c>
      <c r="K319" t="s">
        <v>3</v>
      </c>
      <c r="L319">
        <v>0.99946599999999997</v>
      </c>
      <c r="M319" t="s">
        <v>2</v>
      </c>
      <c r="N319">
        <v>1.8720799999999999E-2</v>
      </c>
      <c r="O319" t="s">
        <v>6</v>
      </c>
      <c r="P319">
        <v>4</v>
      </c>
      <c r="Q319" t="s">
        <v>0</v>
      </c>
      <c r="R319">
        <v>2.4</v>
      </c>
      <c r="S319" t="s">
        <v>141</v>
      </c>
      <c r="T319">
        <v>1</v>
      </c>
      <c r="U319" t="s">
        <v>142</v>
      </c>
      <c r="V319">
        <v>2</v>
      </c>
      <c r="W319" t="s">
        <v>140</v>
      </c>
      <c r="X319">
        <v>520</v>
      </c>
      <c r="Y319" t="s">
        <v>1</v>
      </c>
      <c r="Z319" t="s">
        <v>3488</v>
      </c>
      <c r="AA319" t="s">
        <v>151</v>
      </c>
      <c r="AB319" s="12" t="s">
        <v>3489</v>
      </c>
      <c r="AC319" t="s">
        <v>424</v>
      </c>
      <c r="AD319" s="5">
        <v>0.01</v>
      </c>
      <c r="AE319" t="s">
        <v>5</v>
      </c>
      <c r="AF319">
        <v>0.99988319999999997</v>
      </c>
      <c r="AG319" t="s">
        <v>4</v>
      </c>
      <c r="AH319">
        <v>8.7344599999999994E-3</v>
      </c>
    </row>
    <row r="320" spans="1:34" x14ac:dyDescent="0.25">
      <c r="A320" t="str">
        <f t="shared" si="4"/>
        <v>feynman_II_27_18_5390</v>
      </c>
      <c r="B320" t="s">
        <v>32</v>
      </c>
      <c r="C320" t="s">
        <v>143</v>
      </c>
      <c r="D320">
        <v>3600</v>
      </c>
      <c r="E320" t="s">
        <v>144</v>
      </c>
      <c r="F320">
        <v>1000000</v>
      </c>
      <c r="G320" t="s">
        <v>145</v>
      </c>
      <c r="H320">
        <v>5390</v>
      </c>
      <c r="I320" t="s">
        <v>146</v>
      </c>
      <c r="J320">
        <v>1E-3</v>
      </c>
      <c r="K320" t="s">
        <v>3</v>
      </c>
      <c r="L320">
        <v>0.99975210000000003</v>
      </c>
      <c r="M320" t="s">
        <v>2</v>
      </c>
      <c r="N320">
        <v>0.40195370000000002</v>
      </c>
      <c r="O320" t="s">
        <v>6</v>
      </c>
      <c r="P320">
        <v>5</v>
      </c>
      <c r="Q320" t="s">
        <v>0</v>
      </c>
      <c r="R320">
        <v>6.6</v>
      </c>
      <c r="S320" t="s">
        <v>141</v>
      </c>
      <c r="T320">
        <v>1</v>
      </c>
      <c r="U320" t="s">
        <v>142</v>
      </c>
      <c r="V320">
        <v>3</v>
      </c>
      <c r="W320" t="s">
        <v>140</v>
      </c>
      <c r="X320">
        <v>1352</v>
      </c>
      <c r="Y320" t="s">
        <v>1</v>
      </c>
      <c r="Z320" t="s">
        <v>2340</v>
      </c>
      <c r="AA320" t="s">
        <v>151</v>
      </c>
      <c r="AB320" s="12" t="s">
        <v>408</v>
      </c>
      <c r="AC320" t="s">
        <v>424</v>
      </c>
      <c r="AD320" s="5">
        <v>0.01</v>
      </c>
      <c r="AE320" t="s">
        <v>5</v>
      </c>
      <c r="AF320">
        <v>1</v>
      </c>
      <c r="AG320" t="s">
        <v>4</v>
      </c>
      <c r="AH320">
        <v>0</v>
      </c>
    </row>
    <row r="321" spans="1:34" x14ac:dyDescent="0.25">
      <c r="A321" t="str">
        <f t="shared" si="4"/>
        <v>feynman_II_37_1_5390</v>
      </c>
      <c r="B321" t="s">
        <v>64</v>
      </c>
      <c r="C321" t="s">
        <v>143</v>
      </c>
      <c r="D321">
        <v>3600</v>
      </c>
      <c r="E321" t="s">
        <v>144</v>
      </c>
      <c r="F321">
        <v>1000000</v>
      </c>
      <c r="G321" t="s">
        <v>145</v>
      </c>
      <c r="H321">
        <v>5390</v>
      </c>
      <c r="I321" t="s">
        <v>146</v>
      </c>
      <c r="J321">
        <v>1E-3</v>
      </c>
      <c r="K321" t="s">
        <v>3</v>
      </c>
      <c r="L321">
        <v>0.99966650000000001</v>
      </c>
      <c r="M321" t="s">
        <v>2</v>
      </c>
      <c r="N321">
        <v>0.43016660000000001</v>
      </c>
      <c r="O321" t="s">
        <v>6</v>
      </c>
      <c r="P321">
        <v>6</v>
      </c>
      <c r="Q321" t="s">
        <v>0</v>
      </c>
      <c r="R321">
        <v>16</v>
      </c>
      <c r="S321" t="s">
        <v>141</v>
      </c>
      <c r="T321">
        <v>1</v>
      </c>
      <c r="U321" t="s">
        <v>142</v>
      </c>
      <c r="V321">
        <v>5</v>
      </c>
      <c r="W321" t="s">
        <v>140</v>
      </c>
      <c r="X321">
        <v>3124</v>
      </c>
      <c r="Y321" t="s">
        <v>1</v>
      </c>
      <c r="Z321" t="s">
        <v>2355</v>
      </c>
      <c r="AA321" t="s">
        <v>151</v>
      </c>
      <c r="AB321" s="12" t="s">
        <v>2290</v>
      </c>
      <c r="AC321" t="s">
        <v>424</v>
      </c>
      <c r="AD321" s="5">
        <v>0.01</v>
      </c>
      <c r="AE321" t="s">
        <v>5</v>
      </c>
      <c r="AF321">
        <v>1</v>
      </c>
      <c r="AG321" t="s">
        <v>4</v>
      </c>
      <c r="AH321">
        <v>0</v>
      </c>
    </row>
    <row r="322" spans="1:34" x14ac:dyDescent="0.25">
      <c r="A322" t="str">
        <f t="shared" ref="A322:A385" si="5">B322&amp;"_"&amp;H322</f>
        <v>feynman_II_10_9_5390</v>
      </c>
      <c r="B322" t="s">
        <v>57</v>
      </c>
      <c r="C322" t="s">
        <v>143</v>
      </c>
      <c r="D322">
        <v>3600</v>
      </c>
      <c r="E322" t="s">
        <v>144</v>
      </c>
      <c r="F322">
        <v>1000000</v>
      </c>
      <c r="G322" t="s">
        <v>145</v>
      </c>
      <c r="H322">
        <v>5390</v>
      </c>
      <c r="I322" t="s">
        <v>146</v>
      </c>
      <c r="J322">
        <v>1E-3</v>
      </c>
      <c r="K322" t="s">
        <v>3</v>
      </c>
      <c r="L322">
        <v>0.99972289999999997</v>
      </c>
      <c r="M322" t="s">
        <v>2</v>
      </c>
      <c r="N322">
        <v>4.1263000000000003E-3</v>
      </c>
      <c r="O322" t="s">
        <v>6</v>
      </c>
      <c r="P322">
        <v>13</v>
      </c>
      <c r="Q322" t="s">
        <v>0</v>
      </c>
      <c r="R322">
        <v>14.8</v>
      </c>
      <c r="S322" t="s">
        <v>141</v>
      </c>
      <c r="T322">
        <v>1</v>
      </c>
      <c r="U322" t="s">
        <v>142</v>
      </c>
      <c r="V322">
        <v>4</v>
      </c>
      <c r="W322" t="s">
        <v>140</v>
      </c>
      <c r="X322">
        <v>2899</v>
      </c>
      <c r="Y322" t="s">
        <v>1</v>
      </c>
      <c r="Z322" t="s">
        <v>160</v>
      </c>
      <c r="AA322" t="s">
        <v>151</v>
      </c>
      <c r="AB322" s="12" t="s">
        <v>3434</v>
      </c>
      <c r="AC322" t="s">
        <v>424</v>
      </c>
      <c r="AD322" s="5">
        <v>0.01</v>
      </c>
      <c r="AE322" t="s">
        <v>5</v>
      </c>
      <c r="AF322">
        <v>1</v>
      </c>
      <c r="AG322" t="s">
        <v>4</v>
      </c>
      <c r="AH322">
        <v>0</v>
      </c>
    </row>
    <row r="323" spans="1:34" x14ac:dyDescent="0.25">
      <c r="A323" t="str">
        <f t="shared" si="5"/>
        <v>feynman_II_2_42_15795</v>
      </c>
      <c r="B323" t="s">
        <v>116</v>
      </c>
      <c r="C323" t="s">
        <v>143</v>
      </c>
      <c r="D323">
        <v>3600</v>
      </c>
      <c r="E323" t="s">
        <v>144</v>
      </c>
      <c r="F323">
        <v>1000000</v>
      </c>
      <c r="G323" t="s">
        <v>145</v>
      </c>
      <c r="H323">
        <v>15795</v>
      </c>
      <c r="I323" t="s">
        <v>146</v>
      </c>
      <c r="J323">
        <v>1E-3</v>
      </c>
      <c r="K323" t="s">
        <v>3</v>
      </c>
      <c r="L323">
        <v>0.99860879999999996</v>
      </c>
      <c r="M323" t="s">
        <v>2</v>
      </c>
      <c r="N323">
        <v>0.28044459999999999</v>
      </c>
      <c r="O323" t="s">
        <v>6</v>
      </c>
      <c r="P323">
        <v>67</v>
      </c>
      <c r="Q323" t="s">
        <v>0</v>
      </c>
      <c r="R323">
        <v>1131.2</v>
      </c>
      <c r="S323" t="s">
        <v>141</v>
      </c>
      <c r="T323">
        <v>6</v>
      </c>
      <c r="U323" t="s">
        <v>142</v>
      </c>
      <c r="V323">
        <v>49</v>
      </c>
      <c r="W323" t="s">
        <v>140</v>
      </c>
      <c r="X323">
        <v>130604</v>
      </c>
      <c r="Y323" t="s">
        <v>1</v>
      </c>
      <c r="Z323" t="s">
        <v>3839</v>
      </c>
      <c r="AA323" t="s">
        <v>151</v>
      </c>
      <c r="AB323" s="12" t="s">
        <v>3840</v>
      </c>
      <c r="AC323" t="s">
        <v>424</v>
      </c>
      <c r="AD323" s="5">
        <v>0.01</v>
      </c>
      <c r="AE323" t="s">
        <v>5</v>
      </c>
      <c r="AF323">
        <v>0.99875508000000002</v>
      </c>
      <c r="AG323" t="s">
        <v>4</v>
      </c>
      <c r="AH323">
        <v>0.26376397000000001</v>
      </c>
    </row>
    <row r="324" spans="1:34" x14ac:dyDescent="0.25">
      <c r="A324" t="str">
        <f t="shared" si="5"/>
        <v>feynman_I_39_1_860</v>
      </c>
      <c r="B324" t="s">
        <v>28</v>
      </c>
      <c r="C324" t="s">
        <v>143</v>
      </c>
      <c r="D324">
        <v>3600</v>
      </c>
      <c r="E324" t="s">
        <v>144</v>
      </c>
      <c r="F324">
        <v>1000000</v>
      </c>
      <c r="G324" t="s">
        <v>145</v>
      </c>
      <c r="H324">
        <v>860</v>
      </c>
      <c r="I324" t="s">
        <v>146</v>
      </c>
      <c r="J324">
        <v>1E-3</v>
      </c>
      <c r="K324" t="s">
        <v>3</v>
      </c>
      <c r="L324">
        <v>0.99958360000000002</v>
      </c>
      <c r="M324" t="s">
        <v>2</v>
      </c>
      <c r="N324">
        <v>0.1559316</v>
      </c>
      <c r="O324" t="s">
        <v>6</v>
      </c>
      <c r="P324">
        <v>4</v>
      </c>
      <c r="Q324" t="s">
        <v>0</v>
      </c>
      <c r="R324">
        <v>3.2</v>
      </c>
      <c r="S324" t="s">
        <v>141</v>
      </c>
      <c r="T324">
        <v>1</v>
      </c>
      <c r="U324" t="s">
        <v>142</v>
      </c>
      <c r="V324">
        <v>2</v>
      </c>
      <c r="W324" t="s">
        <v>140</v>
      </c>
      <c r="X324">
        <v>674</v>
      </c>
      <c r="Y324" t="s">
        <v>1</v>
      </c>
      <c r="Z324" t="s">
        <v>152</v>
      </c>
      <c r="AA324" t="s">
        <v>151</v>
      </c>
      <c r="AB324" s="12" t="s">
        <v>153</v>
      </c>
      <c r="AC324" t="s">
        <v>424</v>
      </c>
      <c r="AD324" s="5">
        <v>0.01</v>
      </c>
      <c r="AE324" t="s">
        <v>5</v>
      </c>
      <c r="AF324">
        <v>1</v>
      </c>
      <c r="AG324" t="s">
        <v>4</v>
      </c>
      <c r="AH324">
        <v>0</v>
      </c>
    </row>
    <row r="325" spans="1:34" x14ac:dyDescent="0.25">
      <c r="A325" t="str">
        <f t="shared" si="5"/>
        <v>feynman_II_34_2_860</v>
      </c>
      <c r="B325" t="s">
        <v>52</v>
      </c>
      <c r="C325" t="s">
        <v>143</v>
      </c>
      <c r="D325">
        <v>3600</v>
      </c>
      <c r="E325" t="s">
        <v>144</v>
      </c>
      <c r="F325">
        <v>1000000</v>
      </c>
      <c r="G325" t="s">
        <v>145</v>
      </c>
      <c r="H325">
        <v>860</v>
      </c>
      <c r="I325" t="s">
        <v>146</v>
      </c>
      <c r="J325">
        <v>1E-3</v>
      </c>
      <c r="K325" t="s">
        <v>3</v>
      </c>
      <c r="L325">
        <v>0.99970239999999999</v>
      </c>
      <c r="M325" t="s">
        <v>2</v>
      </c>
      <c r="N325">
        <v>0.1673944</v>
      </c>
      <c r="O325" t="s">
        <v>6</v>
      </c>
      <c r="P325">
        <v>5</v>
      </c>
      <c r="Q325" t="s">
        <v>0</v>
      </c>
      <c r="R325">
        <v>5.3</v>
      </c>
      <c r="S325" t="s">
        <v>141</v>
      </c>
      <c r="T325">
        <v>1</v>
      </c>
      <c r="U325" t="s">
        <v>142</v>
      </c>
      <c r="V325">
        <v>3</v>
      </c>
      <c r="W325" t="s">
        <v>140</v>
      </c>
      <c r="X325">
        <v>1134</v>
      </c>
      <c r="Y325" t="s">
        <v>1</v>
      </c>
      <c r="Z325" t="s">
        <v>155</v>
      </c>
      <c r="AA325" t="s">
        <v>151</v>
      </c>
      <c r="AB325" s="12" t="s">
        <v>156</v>
      </c>
      <c r="AC325" t="s">
        <v>424</v>
      </c>
      <c r="AD325" s="5">
        <v>0.01</v>
      </c>
      <c r="AE325" t="s">
        <v>5</v>
      </c>
      <c r="AF325">
        <v>1</v>
      </c>
      <c r="AG325" t="s">
        <v>4</v>
      </c>
      <c r="AH325">
        <v>0</v>
      </c>
    </row>
    <row r="326" spans="1:34" x14ac:dyDescent="0.25">
      <c r="A326" t="str">
        <f t="shared" si="5"/>
        <v>feynman_III_15_27_860</v>
      </c>
      <c r="B326" t="s">
        <v>48</v>
      </c>
      <c r="C326" t="s">
        <v>143</v>
      </c>
      <c r="D326">
        <v>3600</v>
      </c>
      <c r="E326" t="s">
        <v>144</v>
      </c>
      <c r="F326">
        <v>1000000</v>
      </c>
      <c r="G326" t="s">
        <v>145</v>
      </c>
      <c r="H326">
        <v>860</v>
      </c>
      <c r="I326" t="s">
        <v>146</v>
      </c>
      <c r="J326">
        <v>1E-3</v>
      </c>
      <c r="K326" t="s">
        <v>3</v>
      </c>
      <c r="L326">
        <v>0.99976509999999996</v>
      </c>
      <c r="M326" t="s">
        <v>2</v>
      </c>
      <c r="N326">
        <v>4.0733199999999997E-2</v>
      </c>
      <c r="O326" t="s">
        <v>6</v>
      </c>
      <c r="P326">
        <v>9</v>
      </c>
      <c r="Q326" t="s">
        <v>0</v>
      </c>
      <c r="R326">
        <v>8.6999999999999993</v>
      </c>
      <c r="S326" t="s">
        <v>141</v>
      </c>
      <c r="T326">
        <v>1</v>
      </c>
      <c r="U326" t="s">
        <v>142</v>
      </c>
      <c r="V326">
        <v>3</v>
      </c>
      <c r="W326" t="s">
        <v>140</v>
      </c>
      <c r="X326">
        <v>1775</v>
      </c>
      <c r="Y326" t="s">
        <v>1</v>
      </c>
      <c r="Z326" t="s">
        <v>3502</v>
      </c>
      <c r="AA326" t="s">
        <v>151</v>
      </c>
      <c r="AB326" s="12" t="s">
        <v>3503</v>
      </c>
      <c r="AC326" t="s">
        <v>424</v>
      </c>
      <c r="AD326" s="5">
        <v>0.01</v>
      </c>
      <c r="AE326" t="s">
        <v>5</v>
      </c>
      <c r="AF326">
        <v>0.99999941000000003</v>
      </c>
      <c r="AG326" t="s">
        <v>4</v>
      </c>
      <c r="AH326">
        <v>2.0744000000000001E-3</v>
      </c>
    </row>
    <row r="327" spans="1:34" x14ac:dyDescent="0.25">
      <c r="A327" t="str">
        <f t="shared" si="5"/>
        <v>feynman_I_38_12_5390</v>
      </c>
      <c r="B327" t="s">
        <v>93</v>
      </c>
      <c r="C327" t="s">
        <v>143</v>
      </c>
      <c r="D327">
        <v>3600</v>
      </c>
      <c r="E327" t="s">
        <v>144</v>
      </c>
      <c r="F327">
        <v>1000000</v>
      </c>
      <c r="G327" t="s">
        <v>145</v>
      </c>
      <c r="H327">
        <v>5390</v>
      </c>
      <c r="I327" t="s">
        <v>146</v>
      </c>
      <c r="J327">
        <v>1E-3</v>
      </c>
      <c r="K327" t="s">
        <v>3</v>
      </c>
      <c r="L327">
        <v>0.99983239999999995</v>
      </c>
      <c r="M327" t="s">
        <v>2</v>
      </c>
      <c r="N327">
        <v>1.8673700000000001E-2</v>
      </c>
      <c r="O327" t="s">
        <v>6</v>
      </c>
      <c r="P327">
        <v>12</v>
      </c>
      <c r="Q327" t="s">
        <v>0</v>
      </c>
      <c r="R327">
        <v>28</v>
      </c>
      <c r="S327" t="s">
        <v>141</v>
      </c>
      <c r="T327">
        <v>1</v>
      </c>
      <c r="U327" t="s">
        <v>142</v>
      </c>
      <c r="V327">
        <v>6</v>
      </c>
      <c r="W327" t="s">
        <v>140</v>
      </c>
      <c r="X327">
        <v>5419</v>
      </c>
      <c r="Y327" t="s">
        <v>1</v>
      </c>
      <c r="Z327" t="s">
        <v>3512</v>
      </c>
      <c r="AA327" t="s">
        <v>151</v>
      </c>
      <c r="AB327" s="12" t="s">
        <v>3513</v>
      </c>
      <c r="AC327" t="s">
        <v>424</v>
      </c>
      <c r="AD327" s="5">
        <v>0.01</v>
      </c>
      <c r="AE327" t="s">
        <v>5</v>
      </c>
      <c r="AF327">
        <v>0.99996315999999996</v>
      </c>
      <c r="AG327" t="s">
        <v>4</v>
      </c>
      <c r="AH327">
        <v>8.7576000000000008E-3</v>
      </c>
    </row>
    <row r="328" spans="1:34" x14ac:dyDescent="0.25">
      <c r="A328" t="str">
        <f t="shared" si="5"/>
        <v>feynman_I_39_22_860</v>
      </c>
      <c r="B328" t="s">
        <v>88</v>
      </c>
      <c r="C328" t="s">
        <v>143</v>
      </c>
      <c r="D328">
        <v>3600</v>
      </c>
      <c r="E328" t="s">
        <v>144</v>
      </c>
      <c r="F328">
        <v>1000000</v>
      </c>
      <c r="G328" t="s">
        <v>145</v>
      </c>
      <c r="H328">
        <v>860</v>
      </c>
      <c r="I328" t="s">
        <v>146</v>
      </c>
      <c r="J328">
        <v>1E-3</v>
      </c>
      <c r="K328" t="s">
        <v>3</v>
      </c>
      <c r="L328">
        <v>0.99978319999999998</v>
      </c>
      <c r="M328" t="s">
        <v>2</v>
      </c>
      <c r="N328">
        <v>0.14895739999999999</v>
      </c>
      <c r="O328" t="s">
        <v>6</v>
      </c>
      <c r="P328">
        <v>7</v>
      </c>
      <c r="Q328" t="s">
        <v>0</v>
      </c>
      <c r="R328">
        <v>12.6</v>
      </c>
      <c r="S328" t="s">
        <v>141</v>
      </c>
      <c r="T328">
        <v>1</v>
      </c>
      <c r="U328" t="s">
        <v>142</v>
      </c>
      <c r="V328">
        <v>4</v>
      </c>
      <c r="W328" t="s">
        <v>140</v>
      </c>
      <c r="X328">
        <v>2678</v>
      </c>
      <c r="Y328" t="s">
        <v>1</v>
      </c>
      <c r="Z328" t="s">
        <v>495</v>
      </c>
      <c r="AA328" t="s">
        <v>151</v>
      </c>
      <c r="AB328" s="12" t="s">
        <v>413</v>
      </c>
      <c r="AC328" t="s">
        <v>424</v>
      </c>
      <c r="AD328" s="5">
        <v>0.01</v>
      </c>
      <c r="AE328" t="s">
        <v>5</v>
      </c>
      <c r="AF328">
        <v>1</v>
      </c>
      <c r="AG328" t="s">
        <v>4</v>
      </c>
      <c r="AH328">
        <v>0</v>
      </c>
    </row>
    <row r="329" spans="1:34" x14ac:dyDescent="0.25">
      <c r="A329" t="str">
        <f t="shared" si="5"/>
        <v>feynman_II_15_4_5390</v>
      </c>
      <c r="B329" t="s">
        <v>59</v>
      </c>
      <c r="C329" t="s">
        <v>143</v>
      </c>
      <c r="D329">
        <v>3600</v>
      </c>
      <c r="E329" t="s">
        <v>144</v>
      </c>
      <c r="F329">
        <v>1000000</v>
      </c>
      <c r="G329" t="s">
        <v>145</v>
      </c>
      <c r="H329">
        <v>5390</v>
      </c>
      <c r="I329" t="s">
        <v>146</v>
      </c>
      <c r="J329">
        <v>1E-3</v>
      </c>
      <c r="K329" t="s">
        <v>3</v>
      </c>
      <c r="L329">
        <v>0.9998399</v>
      </c>
      <c r="M329" t="s">
        <v>2</v>
      </c>
      <c r="N329">
        <v>6.6198699999999999E-2</v>
      </c>
      <c r="O329" t="s">
        <v>6</v>
      </c>
      <c r="P329">
        <v>6</v>
      </c>
      <c r="Q329" t="s">
        <v>0</v>
      </c>
      <c r="R329">
        <v>13.4</v>
      </c>
      <c r="S329" t="s">
        <v>141</v>
      </c>
      <c r="T329">
        <v>1</v>
      </c>
      <c r="U329" t="s">
        <v>142</v>
      </c>
      <c r="V329">
        <v>6</v>
      </c>
      <c r="W329" t="s">
        <v>140</v>
      </c>
      <c r="X329">
        <v>2895</v>
      </c>
      <c r="Y329" t="s">
        <v>1</v>
      </c>
      <c r="Z329" t="s">
        <v>161</v>
      </c>
      <c r="AA329" t="s">
        <v>151</v>
      </c>
      <c r="AB329" s="12" t="s">
        <v>3436</v>
      </c>
      <c r="AC329" t="s">
        <v>424</v>
      </c>
      <c r="AD329" s="5">
        <v>0.01</v>
      </c>
      <c r="AE329" t="s">
        <v>5</v>
      </c>
      <c r="AF329">
        <v>1</v>
      </c>
      <c r="AG329" t="s">
        <v>4</v>
      </c>
      <c r="AH329">
        <v>0</v>
      </c>
    </row>
    <row r="330" spans="1:34" x14ac:dyDescent="0.25">
      <c r="A330" t="str">
        <f t="shared" si="5"/>
        <v>feynman_I_43_43_860</v>
      </c>
      <c r="B330" t="s">
        <v>79</v>
      </c>
      <c r="C330" t="s">
        <v>143</v>
      </c>
      <c r="D330">
        <v>3600</v>
      </c>
      <c r="E330" t="s">
        <v>144</v>
      </c>
      <c r="F330">
        <v>1000000</v>
      </c>
      <c r="G330" t="s">
        <v>145</v>
      </c>
      <c r="H330">
        <v>860</v>
      </c>
      <c r="I330" t="s">
        <v>146</v>
      </c>
      <c r="J330">
        <v>1E-3</v>
      </c>
      <c r="K330" t="s">
        <v>3</v>
      </c>
      <c r="L330">
        <v>0.99978809999999996</v>
      </c>
      <c r="M330" t="s">
        <v>2</v>
      </c>
      <c r="N330">
        <v>2.3114900000000001E-2</v>
      </c>
      <c r="O330" t="s">
        <v>6</v>
      </c>
      <c r="P330">
        <v>14</v>
      </c>
      <c r="Q330" t="s">
        <v>0</v>
      </c>
      <c r="R330">
        <v>23.3</v>
      </c>
      <c r="S330" t="s">
        <v>141</v>
      </c>
      <c r="T330">
        <v>1</v>
      </c>
      <c r="U330" t="s">
        <v>142</v>
      </c>
      <c r="V330">
        <v>5</v>
      </c>
      <c r="W330" t="s">
        <v>140</v>
      </c>
      <c r="X330">
        <v>4464</v>
      </c>
      <c r="Y330" t="s">
        <v>1</v>
      </c>
      <c r="Z330" t="s">
        <v>162</v>
      </c>
      <c r="AA330" t="s">
        <v>151</v>
      </c>
      <c r="AB330" s="12" t="s">
        <v>3437</v>
      </c>
      <c r="AC330" t="s">
        <v>424</v>
      </c>
      <c r="AD330" s="5">
        <v>0.01</v>
      </c>
      <c r="AE330" t="s">
        <v>5</v>
      </c>
      <c r="AF330">
        <v>1</v>
      </c>
      <c r="AG330" t="s">
        <v>4</v>
      </c>
      <c r="AH330">
        <v>0</v>
      </c>
    </row>
    <row r="331" spans="1:34" x14ac:dyDescent="0.25">
      <c r="A331" t="str">
        <f t="shared" si="5"/>
        <v>strogatz_predprey2_860</v>
      </c>
      <c r="B331" t="s">
        <v>17</v>
      </c>
      <c r="C331" t="s">
        <v>143</v>
      </c>
      <c r="D331">
        <v>3600</v>
      </c>
      <c r="E331" t="s">
        <v>144</v>
      </c>
      <c r="F331">
        <v>1000000</v>
      </c>
      <c r="G331" t="s">
        <v>145</v>
      </c>
      <c r="H331">
        <v>860</v>
      </c>
      <c r="I331" t="s">
        <v>146</v>
      </c>
      <c r="J331">
        <v>1E-3</v>
      </c>
      <c r="K331" t="s">
        <v>3</v>
      </c>
      <c r="L331">
        <v>0.99591479999999999</v>
      </c>
      <c r="M331" t="s">
        <v>2</v>
      </c>
      <c r="N331">
        <v>9.8426899999999998E-2</v>
      </c>
      <c r="O331" t="s">
        <v>6</v>
      </c>
      <c r="P331">
        <v>32</v>
      </c>
      <c r="Q331" t="s">
        <v>0</v>
      </c>
      <c r="R331">
        <v>24.9</v>
      </c>
      <c r="S331" t="s">
        <v>141</v>
      </c>
      <c r="T331">
        <v>1</v>
      </c>
      <c r="U331" t="s">
        <v>142</v>
      </c>
      <c r="V331">
        <v>10</v>
      </c>
      <c r="W331" t="s">
        <v>140</v>
      </c>
      <c r="X331">
        <v>11053</v>
      </c>
      <c r="Y331" t="s">
        <v>1</v>
      </c>
      <c r="Z331" t="s">
        <v>3841</v>
      </c>
      <c r="AA331" t="s">
        <v>151</v>
      </c>
      <c r="AB331" s="12" t="s">
        <v>3842</v>
      </c>
      <c r="AC331" t="s">
        <v>424</v>
      </c>
      <c r="AD331" s="5">
        <v>0.01</v>
      </c>
      <c r="AE331" t="s">
        <v>5</v>
      </c>
      <c r="AF331">
        <v>0.99247145000000003</v>
      </c>
      <c r="AG331" t="s">
        <v>4</v>
      </c>
      <c r="AH331">
        <v>0.14152717000000001</v>
      </c>
    </row>
    <row r="332" spans="1:34" x14ac:dyDescent="0.25">
      <c r="A332" t="str">
        <f t="shared" si="5"/>
        <v>feynman_I_13_4_860</v>
      </c>
      <c r="B332" t="s">
        <v>96</v>
      </c>
      <c r="C332" t="s">
        <v>143</v>
      </c>
      <c r="D332">
        <v>3600</v>
      </c>
      <c r="E332" t="s">
        <v>144</v>
      </c>
      <c r="F332">
        <v>1000000</v>
      </c>
      <c r="G332" t="s">
        <v>145</v>
      </c>
      <c r="H332">
        <v>860</v>
      </c>
      <c r="I332" t="s">
        <v>146</v>
      </c>
      <c r="J332">
        <v>1E-3</v>
      </c>
      <c r="K332" t="s">
        <v>3</v>
      </c>
      <c r="L332">
        <v>0.99957870000000004</v>
      </c>
      <c r="M332" t="s">
        <v>2</v>
      </c>
      <c r="N332">
        <v>0.54111719999999996</v>
      </c>
      <c r="O332" t="s">
        <v>6</v>
      </c>
      <c r="P332">
        <v>20</v>
      </c>
      <c r="Q332" t="s">
        <v>0</v>
      </c>
      <c r="R332">
        <v>86.1</v>
      </c>
      <c r="S332" t="s">
        <v>141</v>
      </c>
      <c r="T332">
        <v>1</v>
      </c>
      <c r="U332" t="s">
        <v>142</v>
      </c>
      <c r="V332">
        <v>9</v>
      </c>
      <c r="W332" t="s">
        <v>140</v>
      </c>
      <c r="X332">
        <v>12715</v>
      </c>
      <c r="Y332" t="s">
        <v>1</v>
      </c>
      <c r="Z332" t="s">
        <v>3843</v>
      </c>
      <c r="AA332" t="s">
        <v>151</v>
      </c>
      <c r="AB332" s="12" t="s">
        <v>3844</v>
      </c>
      <c r="AC332" t="s">
        <v>424</v>
      </c>
      <c r="AD332" s="5">
        <v>0.01</v>
      </c>
      <c r="AE332" t="s">
        <v>5</v>
      </c>
      <c r="AF332">
        <v>0.99999083</v>
      </c>
      <c r="AG332" t="s">
        <v>4</v>
      </c>
      <c r="AH332">
        <v>0.08</v>
      </c>
    </row>
    <row r="333" spans="1:34" x14ac:dyDescent="0.25">
      <c r="A333" t="str">
        <f t="shared" si="5"/>
        <v>strogatz_lv1_860</v>
      </c>
      <c r="B333" t="s">
        <v>18</v>
      </c>
      <c r="C333" t="s">
        <v>143</v>
      </c>
      <c r="D333">
        <v>3600</v>
      </c>
      <c r="E333" t="s">
        <v>144</v>
      </c>
      <c r="F333">
        <v>1000000</v>
      </c>
      <c r="G333" t="s">
        <v>145</v>
      </c>
      <c r="H333">
        <v>860</v>
      </c>
      <c r="I333" t="s">
        <v>146</v>
      </c>
      <c r="J333">
        <v>1E-3</v>
      </c>
      <c r="K333" t="s">
        <v>3</v>
      </c>
      <c r="L333">
        <v>0.61724829999999997</v>
      </c>
      <c r="M333" t="s">
        <v>2</v>
      </c>
      <c r="N333">
        <v>0.81116730000000004</v>
      </c>
      <c r="O333" t="s">
        <v>6</v>
      </c>
      <c r="P333">
        <v>11</v>
      </c>
      <c r="Q333" t="s">
        <v>0</v>
      </c>
      <c r="R333">
        <v>6.5</v>
      </c>
      <c r="S333" t="s">
        <v>141</v>
      </c>
      <c r="T333">
        <v>1</v>
      </c>
      <c r="U333" t="s">
        <v>142</v>
      </c>
      <c r="V333">
        <v>6</v>
      </c>
      <c r="W333" t="s">
        <v>140</v>
      </c>
      <c r="X333">
        <v>4031</v>
      </c>
      <c r="Y333" t="s">
        <v>1</v>
      </c>
      <c r="Z333" t="s">
        <v>3845</v>
      </c>
      <c r="AA333" t="s">
        <v>151</v>
      </c>
      <c r="AB333" s="12" t="s">
        <v>3846</v>
      </c>
      <c r="AC333" t="s">
        <v>424</v>
      </c>
      <c r="AD333" s="5">
        <v>0.01</v>
      </c>
      <c r="AE333" t="s">
        <v>5</v>
      </c>
      <c r="AF333">
        <v>0.34850628</v>
      </c>
      <c r="AG333" t="s">
        <v>4</v>
      </c>
      <c r="AH333">
        <v>5.78026368</v>
      </c>
    </row>
    <row r="334" spans="1:34" x14ac:dyDescent="0.25">
      <c r="A334" t="str">
        <f t="shared" si="5"/>
        <v>feynman_I_32_17_15795</v>
      </c>
      <c r="B334" t="s">
        <v>126</v>
      </c>
      <c r="C334" t="s">
        <v>143</v>
      </c>
      <c r="D334">
        <v>3600</v>
      </c>
      <c r="E334" t="s">
        <v>144</v>
      </c>
      <c r="F334">
        <v>1000000</v>
      </c>
      <c r="G334" t="s">
        <v>145</v>
      </c>
      <c r="H334">
        <v>15795</v>
      </c>
      <c r="I334" t="s">
        <v>146</v>
      </c>
      <c r="J334">
        <v>1E-3</v>
      </c>
      <c r="K334" t="s">
        <v>3</v>
      </c>
      <c r="L334">
        <v>0.99302319999999999</v>
      </c>
      <c r="M334" t="s">
        <v>2</v>
      </c>
      <c r="N334">
        <v>0.39188010000000001</v>
      </c>
      <c r="O334" t="s">
        <v>6</v>
      </c>
      <c r="P334">
        <v>49</v>
      </c>
      <c r="Q334" t="s">
        <v>0</v>
      </c>
      <c r="R334">
        <v>879.4</v>
      </c>
      <c r="S334" t="s">
        <v>141</v>
      </c>
      <c r="T334">
        <v>3</v>
      </c>
      <c r="U334" t="s">
        <v>142</v>
      </c>
      <c r="V334">
        <v>26</v>
      </c>
      <c r="W334" t="s">
        <v>140</v>
      </c>
      <c r="X334">
        <v>112080</v>
      </c>
      <c r="Y334" t="s">
        <v>1</v>
      </c>
      <c r="Z334" t="s">
        <v>3847</v>
      </c>
      <c r="AA334" t="s">
        <v>151</v>
      </c>
      <c r="AB334" s="12" t="s">
        <v>3848</v>
      </c>
      <c r="AC334" t="s">
        <v>424</v>
      </c>
      <c r="AD334" s="5">
        <v>0.01</v>
      </c>
      <c r="AE334" t="s">
        <v>5</v>
      </c>
      <c r="AF334">
        <v>0.99319727999999996</v>
      </c>
      <c r="AG334" t="s">
        <v>4</v>
      </c>
      <c r="AH334">
        <v>0.38181801999999998</v>
      </c>
    </row>
    <row r="335" spans="1:34" x14ac:dyDescent="0.25">
      <c r="A335" t="str">
        <f t="shared" si="5"/>
        <v>feynman_I_34_14_15795</v>
      </c>
      <c r="B335" t="s">
        <v>40</v>
      </c>
      <c r="C335" t="s">
        <v>143</v>
      </c>
      <c r="D335">
        <v>3600</v>
      </c>
      <c r="E335" t="s">
        <v>144</v>
      </c>
      <c r="F335">
        <v>1000000</v>
      </c>
      <c r="G335" t="s">
        <v>145</v>
      </c>
      <c r="H335">
        <v>15795</v>
      </c>
      <c r="I335" t="s">
        <v>146</v>
      </c>
      <c r="J335">
        <v>1E-3</v>
      </c>
      <c r="K335" t="s">
        <v>3</v>
      </c>
      <c r="L335">
        <v>0.99926610000000005</v>
      </c>
      <c r="M335" t="s">
        <v>2</v>
      </c>
      <c r="N335">
        <v>4.3846400000000001E-2</v>
      </c>
      <c r="O335" t="s">
        <v>6</v>
      </c>
      <c r="P335">
        <v>15</v>
      </c>
      <c r="Q335" t="s">
        <v>0</v>
      </c>
      <c r="R335">
        <v>29.9</v>
      </c>
      <c r="S335" t="s">
        <v>141</v>
      </c>
      <c r="T335">
        <v>1</v>
      </c>
      <c r="U335" t="s">
        <v>142</v>
      </c>
      <c r="V335">
        <v>6</v>
      </c>
      <c r="W335" t="s">
        <v>140</v>
      </c>
      <c r="X335">
        <v>5195</v>
      </c>
      <c r="Y335" t="s">
        <v>1</v>
      </c>
      <c r="Z335" t="s">
        <v>3743</v>
      </c>
      <c r="AA335" t="s">
        <v>151</v>
      </c>
      <c r="AB335" s="12" t="s">
        <v>3744</v>
      </c>
      <c r="AC335" t="s">
        <v>424</v>
      </c>
      <c r="AD335" s="5">
        <v>0.01</v>
      </c>
      <c r="AE335" t="s">
        <v>5</v>
      </c>
      <c r="AF335">
        <v>0.99996012000000001</v>
      </c>
      <c r="AG335" t="s">
        <v>4</v>
      </c>
      <c r="AH335">
        <v>1.0271779999999999E-2</v>
      </c>
    </row>
    <row r="336" spans="1:34" x14ac:dyDescent="0.25">
      <c r="A336" t="str">
        <f t="shared" si="5"/>
        <v>feynman_II_11_28_15795</v>
      </c>
      <c r="B336" t="s">
        <v>34</v>
      </c>
      <c r="C336" t="s">
        <v>143</v>
      </c>
      <c r="D336">
        <v>3600</v>
      </c>
      <c r="E336" t="s">
        <v>144</v>
      </c>
      <c r="F336">
        <v>1000000</v>
      </c>
      <c r="G336" t="s">
        <v>145</v>
      </c>
      <c r="H336">
        <v>15795</v>
      </c>
      <c r="I336" t="s">
        <v>146</v>
      </c>
      <c r="J336">
        <v>1E-3</v>
      </c>
      <c r="K336" t="s">
        <v>3</v>
      </c>
      <c r="L336">
        <v>0.99735580000000001</v>
      </c>
      <c r="M336" t="s">
        <v>2</v>
      </c>
      <c r="N336">
        <v>1.49686E-2</v>
      </c>
      <c r="O336" t="s">
        <v>6</v>
      </c>
      <c r="P336">
        <v>9</v>
      </c>
      <c r="Q336" t="s">
        <v>0</v>
      </c>
      <c r="R336">
        <v>9.6999999999999993</v>
      </c>
      <c r="S336" t="s">
        <v>141</v>
      </c>
      <c r="T336">
        <v>1</v>
      </c>
      <c r="U336" t="s">
        <v>142</v>
      </c>
      <c r="V336">
        <v>4</v>
      </c>
      <c r="W336" t="s">
        <v>140</v>
      </c>
      <c r="X336">
        <v>2096</v>
      </c>
      <c r="Y336" t="s">
        <v>1</v>
      </c>
      <c r="Z336" t="s">
        <v>3849</v>
      </c>
      <c r="AA336" t="s">
        <v>151</v>
      </c>
      <c r="AB336" s="12" t="s">
        <v>3850</v>
      </c>
      <c r="AC336" t="s">
        <v>424</v>
      </c>
      <c r="AD336" s="5">
        <v>0.01</v>
      </c>
      <c r="AE336" t="s">
        <v>5</v>
      </c>
      <c r="AF336">
        <v>0.99942350999999996</v>
      </c>
      <c r="AG336" t="s">
        <v>4</v>
      </c>
      <c r="AH336">
        <v>6.9960600000000001E-3</v>
      </c>
    </row>
    <row r="337" spans="1:34" x14ac:dyDescent="0.25">
      <c r="A337" t="str">
        <f t="shared" si="5"/>
        <v>feynman_I_29_4_860</v>
      </c>
      <c r="B337" t="s">
        <v>27</v>
      </c>
      <c r="C337" t="s">
        <v>143</v>
      </c>
      <c r="D337">
        <v>3600</v>
      </c>
      <c r="E337" t="s">
        <v>144</v>
      </c>
      <c r="F337">
        <v>1000000</v>
      </c>
      <c r="G337" t="s">
        <v>145</v>
      </c>
      <c r="H337">
        <v>860</v>
      </c>
      <c r="I337" t="s">
        <v>146</v>
      </c>
      <c r="J337">
        <v>1E-3</v>
      </c>
      <c r="K337" t="s">
        <v>3</v>
      </c>
      <c r="L337">
        <v>0.99978449999999996</v>
      </c>
      <c r="M337" t="s">
        <v>2</v>
      </c>
      <c r="N337">
        <v>1.9504299999999999E-2</v>
      </c>
      <c r="O337" t="s">
        <v>6</v>
      </c>
      <c r="P337">
        <v>5</v>
      </c>
      <c r="Q337" t="s">
        <v>0</v>
      </c>
      <c r="R337">
        <v>3.6</v>
      </c>
      <c r="S337" t="s">
        <v>141</v>
      </c>
      <c r="T337">
        <v>1</v>
      </c>
      <c r="U337" t="s">
        <v>142</v>
      </c>
      <c r="V337">
        <v>2</v>
      </c>
      <c r="W337" t="s">
        <v>140</v>
      </c>
      <c r="X337">
        <v>799</v>
      </c>
      <c r="Y337" t="s">
        <v>1</v>
      </c>
      <c r="Z337" t="s">
        <v>2339</v>
      </c>
      <c r="AA337" t="s">
        <v>151</v>
      </c>
      <c r="AB337" s="12" t="s">
        <v>406</v>
      </c>
      <c r="AC337" t="s">
        <v>424</v>
      </c>
      <c r="AD337" s="5">
        <v>0.01</v>
      </c>
      <c r="AE337" t="s">
        <v>5</v>
      </c>
      <c r="AF337">
        <v>1</v>
      </c>
      <c r="AG337" t="s">
        <v>4</v>
      </c>
      <c r="AH337">
        <v>0</v>
      </c>
    </row>
    <row r="338" spans="1:34" x14ac:dyDescent="0.25">
      <c r="A338" t="str">
        <f t="shared" si="5"/>
        <v>feynman_III_7_38_860</v>
      </c>
      <c r="B338" t="s">
        <v>65</v>
      </c>
      <c r="C338" t="s">
        <v>143</v>
      </c>
      <c r="D338">
        <v>3600</v>
      </c>
      <c r="E338" t="s">
        <v>144</v>
      </c>
      <c r="F338">
        <v>1000000</v>
      </c>
      <c r="G338" t="s">
        <v>145</v>
      </c>
      <c r="H338">
        <v>860</v>
      </c>
      <c r="I338" t="s">
        <v>146</v>
      </c>
      <c r="J338">
        <v>1E-3</v>
      </c>
      <c r="K338" t="s">
        <v>3</v>
      </c>
      <c r="L338">
        <v>0.99973840000000003</v>
      </c>
      <c r="M338" t="s">
        <v>2</v>
      </c>
      <c r="N338">
        <v>0.58252459999999995</v>
      </c>
      <c r="O338" t="s">
        <v>6</v>
      </c>
      <c r="P338">
        <v>7</v>
      </c>
      <c r="Q338" t="s">
        <v>0</v>
      </c>
      <c r="R338">
        <v>7.6</v>
      </c>
      <c r="S338" t="s">
        <v>141</v>
      </c>
      <c r="T338">
        <v>1</v>
      </c>
      <c r="U338" t="s">
        <v>142</v>
      </c>
      <c r="V338">
        <v>3</v>
      </c>
      <c r="W338" t="s">
        <v>140</v>
      </c>
      <c r="X338">
        <v>1543</v>
      </c>
      <c r="Y338" t="s">
        <v>1</v>
      </c>
      <c r="Z338" t="s">
        <v>3851</v>
      </c>
      <c r="AA338" t="s">
        <v>151</v>
      </c>
      <c r="AB338" s="12" t="s">
        <v>3852</v>
      </c>
      <c r="AC338" t="s">
        <v>424</v>
      </c>
      <c r="AD338" s="5">
        <v>0.01</v>
      </c>
      <c r="AE338" t="s">
        <v>5</v>
      </c>
      <c r="AF338">
        <v>0.99999932999999996</v>
      </c>
      <c r="AG338" t="s">
        <v>4</v>
      </c>
      <c r="AH338">
        <v>2.949744E-2</v>
      </c>
    </row>
    <row r="339" spans="1:34" x14ac:dyDescent="0.25">
      <c r="A339" t="str">
        <f t="shared" si="5"/>
        <v>feynman_I_18_14_860</v>
      </c>
      <c r="B339" t="s">
        <v>100</v>
      </c>
      <c r="C339" t="s">
        <v>143</v>
      </c>
      <c r="D339">
        <v>3600</v>
      </c>
      <c r="E339" t="s">
        <v>144</v>
      </c>
      <c r="F339">
        <v>1000000</v>
      </c>
      <c r="G339" t="s">
        <v>145</v>
      </c>
      <c r="H339">
        <v>860</v>
      </c>
      <c r="I339" t="s">
        <v>146</v>
      </c>
      <c r="J339">
        <v>1E-3</v>
      </c>
      <c r="K339" t="s">
        <v>3</v>
      </c>
      <c r="L339">
        <v>0.99989879999999998</v>
      </c>
      <c r="M339" t="s">
        <v>2</v>
      </c>
      <c r="N339">
        <v>0.25533640000000002</v>
      </c>
      <c r="O339" t="s">
        <v>6</v>
      </c>
      <c r="P339">
        <v>6</v>
      </c>
      <c r="Q339" t="s">
        <v>0</v>
      </c>
      <c r="R339">
        <v>11.8</v>
      </c>
      <c r="S339" t="s">
        <v>141</v>
      </c>
      <c r="T339">
        <v>1</v>
      </c>
      <c r="U339" t="s">
        <v>142</v>
      </c>
      <c r="V339">
        <v>5</v>
      </c>
      <c r="W339" t="s">
        <v>140</v>
      </c>
      <c r="X339">
        <v>2630</v>
      </c>
      <c r="Y339" t="s">
        <v>1</v>
      </c>
      <c r="Z339" t="s">
        <v>2357</v>
      </c>
      <c r="AA339" t="s">
        <v>151</v>
      </c>
      <c r="AB339" s="12" t="s">
        <v>414</v>
      </c>
      <c r="AC339" t="s">
        <v>424</v>
      </c>
      <c r="AD339" s="5">
        <v>0.01</v>
      </c>
      <c r="AE339" t="s">
        <v>5</v>
      </c>
      <c r="AF339">
        <v>1</v>
      </c>
      <c r="AG339" t="s">
        <v>4</v>
      </c>
      <c r="AH339">
        <v>0</v>
      </c>
    </row>
    <row r="340" spans="1:34" x14ac:dyDescent="0.25">
      <c r="A340" t="str">
        <f t="shared" si="5"/>
        <v>feynman_I_40_1_860</v>
      </c>
      <c r="B340" t="s">
        <v>133</v>
      </c>
      <c r="C340" t="s">
        <v>143</v>
      </c>
      <c r="D340">
        <v>3600</v>
      </c>
      <c r="E340" t="s">
        <v>144</v>
      </c>
      <c r="F340">
        <v>1000000</v>
      </c>
      <c r="G340" t="s">
        <v>145</v>
      </c>
      <c r="H340">
        <v>860</v>
      </c>
      <c r="I340" t="s">
        <v>146</v>
      </c>
      <c r="J340">
        <v>1E-3</v>
      </c>
      <c r="K340" t="s">
        <v>3</v>
      </c>
      <c r="L340">
        <v>0.96554640000000003</v>
      </c>
      <c r="M340" t="s">
        <v>2</v>
      </c>
      <c r="N340">
        <v>0.12093569999999999</v>
      </c>
      <c r="O340" t="s">
        <v>6</v>
      </c>
      <c r="P340">
        <v>25</v>
      </c>
      <c r="Q340" t="s">
        <v>0</v>
      </c>
      <c r="R340">
        <v>3600.7</v>
      </c>
      <c r="S340" t="s">
        <v>141</v>
      </c>
      <c r="T340">
        <v>3</v>
      </c>
      <c r="U340" t="s">
        <v>142</v>
      </c>
      <c r="V340">
        <v>279</v>
      </c>
      <c r="W340" t="s">
        <v>140</v>
      </c>
      <c r="X340">
        <v>537331</v>
      </c>
      <c r="Y340" t="s">
        <v>1</v>
      </c>
      <c r="Z340" t="s">
        <v>3853</v>
      </c>
      <c r="AA340" t="s">
        <v>151</v>
      </c>
      <c r="AB340" s="12" t="s">
        <v>3854</v>
      </c>
      <c r="AC340" t="s">
        <v>424</v>
      </c>
      <c r="AD340" s="5">
        <v>0.01</v>
      </c>
      <c r="AE340" t="s">
        <v>5</v>
      </c>
      <c r="AF340">
        <v>0.96717405000000001</v>
      </c>
      <c r="AG340" t="s">
        <v>4</v>
      </c>
      <c r="AH340">
        <v>0.11851396</v>
      </c>
    </row>
    <row r="341" spans="1:34" x14ac:dyDescent="0.25">
      <c r="A341" t="str">
        <f t="shared" si="5"/>
        <v>feynman_II_36_38_5390</v>
      </c>
      <c r="B341" t="s">
        <v>138</v>
      </c>
      <c r="C341" t="s">
        <v>143</v>
      </c>
      <c r="D341">
        <v>3600</v>
      </c>
      <c r="E341" t="s">
        <v>144</v>
      </c>
      <c r="F341">
        <v>1000000</v>
      </c>
      <c r="G341" t="s">
        <v>145</v>
      </c>
      <c r="H341">
        <v>5390</v>
      </c>
      <c r="I341" t="s">
        <v>146</v>
      </c>
      <c r="J341">
        <v>1E-3</v>
      </c>
      <c r="K341" t="s">
        <v>3</v>
      </c>
      <c r="L341">
        <v>0.99909049999999999</v>
      </c>
      <c r="M341" t="s">
        <v>2</v>
      </c>
      <c r="N341">
        <v>3.3804399999999998E-2</v>
      </c>
      <c r="O341" t="s">
        <v>6</v>
      </c>
      <c r="P341">
        <v>36</v>
      </c>
      <c r="Q341" t="s">
        <v>0</v>
      </c>
      <c r="R341">
        <v>525.9</v>
      </c>
      <c r="S341" t="s">
        <v>141</v>
      </c>
      <c r="T341">
        <v>2</v>
      </c>
      <c r="U341" t="s">
        <v>142</v>
      </c>
      <c r="V341">
        <v>18</v>
      </c>
      <c r="W341" t="s">
        <v>140</v>
      </c>
      <c r="X341">
        <v>68283</v>
      </c>
      <c r="Y341" t="s">
        <v>1</v>
      </c>
      <c r="Z341" t="s">
        <v>3855</v>
      </c>
      <c r="AA341" t="s">
        <v>151</v>
      </c>
      <c r="AB341" s="12" t="s">
        <v>3856</v>
      </c>
      <c r="AC341" t="s">
        <v>424</v>
      </c>
      <c r="AD341" s="5">
        <v>0.01</v>
      </c>
      <c r="AE341" t="s">
        <v>5</v>
      </c>
      <c r="AF341">
        <v>0.99941692999999998</v>
      </c>
      <c r="AG341" t="s">
        <v>4</v>
      </c>
      <c r="AH341">
        <v>2.665899E-2</v>
      </c>
    </row>
    <row r="342" spans="1:34" x14ac:dyDescent="0.25">
      <c r="A342" t="str">
        <f t="shared" si="5"/>
        <v>feynman_III_10_19_860</v>
      </c>
      <c r="B342" t="s">
        <v>92</v>
      </c>
      <c r="C342" t="s">
        <v>143</v>
      </c>
      <c r="D342">
        <v>3600</v>
      </c>
      <c r="E342" t="s">
        <v>144</v>
      </c>
      <c r="F342">
        <v>1000000</v>
      </c>
      <c r="G342" t="s">
        <v>145</v>
      </c>
      <c r="H342">
        <v>860</v>
      </c>
      <c r="I342" t="s">
        <v>146</v>
      </c>
      <c r="J342">
        <v>1E-3</v>
      </c>
      <c r="K342" t="s">
        <v>3</v>
      </c>
      <c r="L342">
        <v>0.99803330000000001</v>
      </c>
      <c r="M342" t="s">
        <v>2</v>
      </c>
      <c r="N342">
        <v>0.32220130000000002</v>
      </c>
      <c r="O342" t="s">
        <v>6</v>
      </c>
      <c r="P342">
        <v>37</v>
      </c>
      <c r="Q342" t="s">
        <v>0</v>
      </c>
      <c r="R342">
        <v>223.3</v>
      </c>
      <c r="S342" t="s">
        <v>141</v>
      </c>
      <c r="T342">
        <v>1</v>
      </c>
      <c r="U342" t="s">
        <v>142</v>
      </c>
      <c r="V342">
        <v>12</v>
      </c>
      <c r="W342" t="s">
        <v>140</v>
      </c>
      <c r="X342">
        <v>26462</v>
      </c>
      <c r="Y342" t="s">
        <v>1</v>
      </c>
      <c r="Z342" t="s">
        <v>3857</v>
      </c>
      <c r="AA342" t="s">
        <v>151</v>
      </c>
      <c r="AB342" s="12" t="s">
        <v>3858</v>
      </c>
      <c r="AC342" t="s">
        <v>424</v>
      </c>
      <c r="AD342" s="5">
        <v>0.01</v>
      </c>
      <c r="AE342" t="s">
        <v>5</v>
      </c>
      <c r="AF342">
        <v>0.99865952999999996</v>
      </c>
      <c r="AG342" t="s">
        <v>4</v>
      </c>
      <c r="AH342">
        <v>0.26628118000000001</v>
      </c>
    </row>
    <row r="343" spans="1:34" x14ac:dyDescent="0.25">
      <c r="A343" t="str">
        <f t="shared" si="5"/>
        <v>feynman_I_15_3t_860</v>
      </c>
      <c r="B343" t="s">
        <v>81</v>
      </c>
      <c r="C343" t="s">
        <v>143</v>
      </c>
      <c r="D343">
        <v>3600</v>
      </c>
      <c r="E343" t="s">
        <v>144</v>
      </c>
      <c r="F343">
        <v>1000000</v>
      </c>
      <c r="G343" t="s">
        <v>145</v>
      </c>
      <c r="H343">
        <v>860</v>
      </c>
      <c r="I343" t="s">
        <v>146</v>
      </c>
      <c r="J343">
        <v>1E-3</v>
      </c>
      <c r="K343" t="s">
        <v>3</v>
      </c>
      <c r="L343">
        <v>0.99485420000000002</v>
      </c>
      <c r="M343" t="s">
        <v>2</v>
      </c>
      <c r="N343">
        <v>8.6755600000000002E-2</v>
      </c>
      <c r="O343" t="s">
        <v>6</v>
      </c>
      <c r="P343">
        <v>7</v>
      </c>
      <c r="Q343" t="s">
        <v>0</v>
      </c>
      <c r="R343">
        <v>5.2</v>
      </c>
      <c r="S343" t="s">
        <v>141</v>
      </c>
      <c r="T343">
        <v>1</v>
      </c>
      <c r="U343" t="s">
        <v>142</v>
      </c>
      <c r="V343">
        <v>3</v>
      </c>
      <c r="W343" t="s">
        <v>140</v>
      </c>
      <c r="X343">
        <v>1160</v>
      </c>
      <c r="Y343" t="s">
        <v>1</v>
      </c>
      <c r="Z343" t="s">
        <v>3643</v>
      </c>
      <c r="AA343" t="s">
        <v>151</v>
      </c>
      <c r="AB343" s="12" t="s">
        <v>3644</v>
      </c>
      <c r="AC343" t="s">
        <v>424</v>
      </c>
      <c r="AD343" s="5">
        <v>0.01</v>
      </c>
      <c r="AE343" t="s">
        <v>5</v>
      </c>
      <c r="AF343">
        <v>0.99555161999999997</v>
      </c>
      <c r="AG343" t="s">
        <v>4</v>
      </c>
      <c r="AH343">
        <v>8.0787510000000007E-2</v>
      </c>
    </row>
    <row r="344" spans="1:34" x14ac:dyDescent="0.25">
      <c r="A344" t="str">
        <f t="shared" si="5"/>
        <v>feynman_III_4_32_860</v>
      </c>
      <c r="B344" t="s">
        <v>87</v>
      </c>
      <c r="C344" t="s">
        <v>143</v>
      </c>
      <c r="D344">
        <v>3600</v>
      </c>
      <c r="E344" t="s">
        <v>144</v>
      </c>
      <c r="F344">
        <v>1000000</v>
      </c>
      <c r="G344" t="s">
        <v>145</v>
      </c>
      <c r="H344">
        <v>860</v>
      </c>
      <c r="I344" t="s">
        <v>146</v>
      </c>
      <c r="J344">
        <v>1E-3</v>
      </c>
      <c r="K344" t="s">
        <v>3</v>
      </c>
      <c r="L344">
        <v>0.99980709999999995</v>
      </c>
      <c r="M344" t="s">
        <v>2</v>
      </c>
      <c r="N344">
        <v>0.12854589999999999</v>
      </c>
      <c r="O344" t="s">
        <v>6</v>
      </c>
      <c r="P344">
        <v>12</v>
      </c>
      <c r="Q344" t="s">
        <v>0</v>
      </c>
      <c r="R344">
        <v>15.3</v>
      </c>
      <c r="S344" t="s">
        <v>141</v>
      </c>
      <c r="T344">
        <v>1</v>
      </c>
      <c r="U344" t="s">
        <v>142</v>
      </c>
      <c r="V344">
        <v>4</v>
      </c>
      <c r="W344" t="s">
        <v>140</v>
      </c>
      <c r="X344">
        <v>3231</v>
      </c>
      <c r="Y344" t="s">
        <v>1</v>
      </c>
      <c r="Z344" t="s">
        <v>3697</v>
      </c>
      <c r="AA344" t="s">
        <v>151</v>
      </c>
      <c r="AB344" s="12" t="s">
        <v>3698</v>
      </c>
      <c r="AC344" t="s">
        <v>424</v>
      </c>
      <c r="AD344" s="5">
        <v>0.01</v>
      </c>
      <c r="AE344" t="s">
        <v>5</v>
      </c>
      <c r="AF344">
        <v>0.99999636000000003</v>
      </c>
      <c r="AG344" t="s">
        <v>4</v>
      </c>
      <c r="AH344">
        <v>1.757593E-2</v>
      </c>
    </row>
    <row r="345" spans="1:34" x14ac:dyDescent="0.25">
      <c r="A345" t="str">
        <f t="shared" si="5"/>
        <v>feynman_I_12_5_5390</v>
      </c>
      <c r="B345" t="s">
        <v>25</v>
      </c>
      <c r="C345" t="s">
        <v>143</v>
      </c>
      <c r="D345">
        <v>3600</v>
      </c>
      <c r="E345" t="s">
        <v>144</v>
      </c>
      <c r="F345">
        <v>1000000</v>
      </c>
      <c r="G345" t="s">
        <v>145</v>
      </c>
      <c r="H345">
        <v>5390</v>
      </c>
      <c r="I345" t="s">
        <v>146</v>
      </c>
      <c r="J345">
        <v>1E-3</v>
      </c>
      <c r="K345" t="s">
        <v>3</v>
      </c>
      <c r="L345">
        <v>0.99958429999999998</v>
      </c>
      <c r="M345" t="s">
        <v>2</v>
      </c>
      <c r="N345">
        <v>0.10351539999999999</v>
      </c>
      <c r="O345" t="s">
        <v>6</v>
      </c>
      <c r="P345">
        <v>3</v>
      </c>
      <c r="Q345" t="s">
        <v>0</v>
      </c>
      <c r="R345">
        <v>2.4</v>
      </c>
      <c r="S345" t="s">
        <v>141</v>
      </c>
      <c r="T345">
        <v>1</v>
      </c>
      <c r="U345" t="s">
        <v>142</v>
      </c>
      <c r="V345">
        <v>2</v>
      </c>
      <c r="W345" t="s">
        <v>140</v>
      </c>
      <c r="X345">
        <v>520</v>
      </c>
      <c r="Y345" t="s">
        <v>1</v>
      </c>
      <c r="Z345" t="s">
        <v>2335</v>
      </c>
      <c r="AA345" t="s">
        <v>151</v>
      </c>
      <c r="AB345" s="12" t="s">
        <v>405</v>
      </c>
      <c r="AC345" t="s">
        <v>424</v>
      </c>
      <c r="AD345" s="5">
        <v>0.01</v>
      </c>
      <c r="AE345" t="s">
        <v>5</v>
      </c>
      <c r="AF345">
        <v>1</v>
      </c>
      <c r="AG345" t="s">
        <v>4</v>
      </c>
      <c r="AH345">
        <v>0</v>
      </c>
    </row>
    <row r="346" spans="1:34" x14ac:dyDescent="0.25">
      <c r="A346" t="str">
        <f t="shared" si="5"/>
        <v>feynman_II_34_29a_5390</v>
      </c>
      <c r="B346" t="s">
        <v>60</v>
      </c>
      <c r="C346" t="s">
        <v>143</v>
      </c>
      <c r="D346">
        <v>3600</v>
      </c>
      <c r="E346" t="s">
        <v>144</v>
      </c>
      <c r="F346">
        <v>1000000</v>
      </c>
      <c r="G346" t="s">
        <v>145</v>
      </c>
      <c r="H346">
        <v>5390</v>
      </c>
      <c r="I346" t="s">
        <v>146</v>
      </c>
      <c r="J346">
        <v>1E-3</v>
      </c>
      <c r="K346" t="s">
        <v>3</v>
      </c>
      <c r="L346">
        <v>0.9996659</v>
      </c>
      <c r="M346" t="s">
        <v>2</v>
      </c>
      <c r="N346">
        <v>4.1910999999999997E-3</v>
      </c>
      <c r="O346" t="s">
        <v>6</v>
      </c>
      <c r="P346">
        <v>7</v>
      </c>
      <c r="Q346" t="s">
        <v>0</v>
      </c>
      <c r="R346">
        <v>7.5</v>
      </c>
      <c r="S346" t="s">
        <v>141</v>
      </c>
      <c r="T346">
        <v>1</v>
      </c>
      <c r="U346" t="s">
        <v>142</v>
      </c>
      <c r="V346">
        <v>3</v>
      </c>
      <c r="W346" t="s">
        <v>140</v>
      </c>
      <c r="X346">
        <v>1543</v>
      </c>
      <c r="Y346" t="s">
        <v>1</v>
      </c>
      <c r="Z346" t="s">
        <v>3494</v>
      </c>
      <c r="AA346" t="s">
        <v>151</v>
      </c>
      <c r="AB346" s="12" t="s">
        <v>3495</v>
      </c>
      <c r="AC346" t="s">
        <v>424</v>
      </c>
      <c r="AD346" s="5">
        <v>0.01</v>
      </c>
      <c r="AE346" t="s">
        <v>5</v>
      </c>
      <c r="AF346">
        <v>0.99992639000000005</v>
      </c>
      <c r="AG346" t="s">
        <v>4</v>
      </c>
      <c r="AH346">
        <v>1.9503299999999999E-3</v>
      </c>
    </row>
    <row r="347" spans="1:34" x14ac:dyDescent="0.25">
      <c r="A347" t="str">
        <f t="shared" si="5"/>
        <v>feynman_II_34_11_5390</v>
      </c>
      <c r="B347" t="s">
        <v>84</v>
      </c>
      <c r="C347" t="s">
        <v>143</v>
      </c>
      <c r="D347">
        <v>3600</v>
      </c>
      <c r="E347" t="s">
        <v>144</v>
      </c>
      <c r="F347">
        <v>1000000</v>
      </c>
      <c r="G347" t="s">
        <v>145</v>
      </c>
      <c r="H347">
        <v>5390</v>
      </c>
      <c r="I347" t="s">
        <v>146</v>
      </c>
      <c r="J347">
        <v>1E-3</v>
      </c>
      <c r="K347" t="s">
        <v>3</v>
      </c>
      <c r="L347">
        <v>0.99978500000000003</v>
      </c>
      <c r="M347" t="s">
        <v>2</v>
      </c>
      <c r="N347">
        <v>7.4199399999999999E-2</v>
      </c>
      <c r="O347" t="s">
        <v>6</v>
      </c>
      <c r="P347">
        <v>8</v>
      </c>
      <c r="Q347" t="s">
        <v>0</v>
      </c>
      <c r="R347">
        <v>12.6</v>
      </c>
      <c r="S347" t="s">
        <v>141</v>
      </c>
      <c r="T347">
        <v>1</v>
      </c>
      <c r="U347" t="s">
        <v>142</v>
      </c>
      <c r="V347">
        <v>4</v>
      </c>
      <c r="W347" t="s">
        <v>140</v>
      </c>
      <c r="X347">
        <v>2583</v>
      </c>
      <c r="Y347" t="s">
        <v>1</v>
      </c>
      <c r="Z347" t="s">
        <v>158</v>
      </c>
      <c r="AA347" t="s">
        <v>151</v>
      </c>
      <c r="AB347" s="12" t="s">
        <v>412</v>
      </c>
      <c r="AC347" t="s">
        <v>424</v>
      </c>
      <c r="AD347" s="5">
        <v>0.01</v>
      </c>
      <c r="AE347" t="s">
        <v>5</v>
      </c>
      <c r="AF347">
        <v>1</v>
      </c>
      <c r="AG347" t="s">
        <v>4</v>
      </c>
      <c r="AH347">
        <v>0</v>
      </c>
    </row>
    <row r="348" spans="1:34" x14ac:dyDescent="0.25">
      <c r="A348" t="str">
        <f t="shared" si="5"/>
        <v>feynman_I_34_1_5390</v>
      </c>
      <c r="B348" t="s">
        <v>41</v>
      </c>
      <c r="C348" t="s">
        <v>143</v>
      </c>
      <c r="D348">
        <v>3600</v>
      </c>
      <c r="E348" t="s">
        <v>144</v>
      </c>
      <c r="F348">
        <v>1000000</v>
      </c>
      <c r="G348" t="s">
        <v>145</v>
      </c>
      <c r="H348">
        <v>5390</v>
      </c>
      <c r="I348" t="s">
        <v>146</v>
      </c>
      <c r="J348">
        <v>1E-3</v>
      </c>
      <c r="K348" t="s">
        <v>3</v>
      </c>
      <c r="L348">
        <v>0.9993592</v>
      </c>
      <c r="M348" t="s">
        <v>2</v>
      </c>
      <c r="N348">
        <v>4.5202199999999998E-2</v>
      </c>
      <c r="O348" t="s">
        <v>6</v>
      </c>
      <c r="P348">
        <v>10</v>
      </c>
      <c r="Q348" t="s">
        <v>0</v>
      </c>
      <c r="R348">
        <v>26.6</v>
      </c>
      <c r="S348" t="s">
        <v>141</v>
      </c>
      <c r="T348">
        <v>1</v>
      </c>
      <c r="U348" t="s">
        <v>142</v>
      </c>
      <c r="V348">
        <v>6</v>
      </c>
      <c r="W348" t="s">
        <v>140</v>
      </c>
      <c r="X348">
        <v>4858</v>
      </c>
      <c r="Y348" t="s">
        <v>1</v>
      </c>
      <c r="Z348" t="s">
        <v>3307</v>
      </c>
      <c r="AA348" t="s">
        <v>151</v>
      </c>
      <c r="AB348" s="12" t="s">
        <v>2333</v>
      </c>
      <c r="AC348" t="s">
        <v>424</v>
      </c>
      <c r="AD348" s="5">
        <v>0.01</v>
      </c>
      <c r="AE348" t="s">
        <v>5</v>
      </c>
      <c r="AF348">
        <v>1</v>
      </c>
      <c r="AG348" t="s">
        <v>4</v>
      </c>
      <c r="AH348">
        <v>0</v>
      </c>
    </row>
    <row r="349" spans="1:34" x14ac:dyDescent="0.25">
      <c r="A349" t="str">
        <f t="shared" si="5"/>
        <v>feynman_III_17_37_5390</v>
      </c>
      <c r="B349" t="s">
        <v>66</v>
      </c>
      <c r="C349" t="s">
        <v>143</v>
      </c>
      <c r="D349">
        <v>3600</v>
      </c>
      <c r="E349" t="s">
        <v>144</v>
      </c>
      <c r="F349">
        <v>1000000</v>
      </c>
      <c r="G349" t="s">
        <v>145</v>
      </c>
      <c r="H349">
        <v>5390</v>
      </c>
      <c r="I349" t="s">
        <v>146</v>
      </c>
      <c r="J349">
        <v>1E-3</v>
      </c>
      <c r="K349" t="s">
        <v>3</v>
      </c>
      <c r="L349">
        <v>0.9998956</v>
      </c>
      <c r="M349" t="s">
        <v>2</v>
      </c>
      <c r="N349">
        <v>5.13937E-2</v>
      </c>
      <c r="O349" t="s">
        <v>6</v>
      </c>
      <c r="P349">
        <v>8</v>
      </c>
      <c r="Q349" t="s">
        <v>0</v>
      </c>
      <c r="R349">
        <v>23.2</v>
      </c>
      <c r="S349" t="s">
        <v>141</v>
      </c>
      <c r="T349">
        <v>1</v>
      </c>
      <c r="U349" t="s">
        <v>142</v>
      </c>
      <c r="V349">
        <v>7</v>
      </c>
      <c r="W349" t="s">
        <v>140</v>
      </c>
      <c r="X349">
        <v>4511</v>
      </c>
      <c r="Y349" t="s">
        <v>1</v>
      </c>
      <c r="Z349" t="s">
        <v>2374</v>
      </c>
      <c r="AA349" t="s">
        <v>151</v>
      </c>
      <c r="AB349" s="12" t="s">
        <v>2296</v>
      </c>
      <c r="AC349" t="s">
        <v>424</v>
      </c>
      <c r="AD349" s="5">
        <v>0.01</v>
      </c>
      <c r="AE349" t="s">
        <v>5</v>
      </c>
      <c r="AF349">
        <v>1</v>
      </c>
      <c r="AG349" t="s">
        <v>4</v>
      </c>
      <c r="AH349">
        <v>0</v>
      </c>
    </row>
    <row r="350" spans="1:34" x14ac:dyDescent="0.25">
      <c r="A350" t="str">
        <f t="shared" si="5"/>
        <v>feynman_I_50_26_5390</v>
      </c>
      <c r="B350" t="s">
        <v>94</v>
      </c>
      <c r="C350" t="s">
        <v>143</v>
      </c>
      <c r="D350">
        <v>3600</v>
      </c>
      <c r="E350" t="s">
        <v>144</v>
      </c>
      <c r="F350">
        <v>1000000</v>
      </c>
      <c r="G350" t="s">
        <v>145</v>
      </c>
      <c r="H350">
        <v>5390</v>
      </c>
      <c r="I350" t="s">
        <v>146</v>
      </c>
      <c r="J350">
        <v>1E-3</v>
      </c>
      <c r="K350" t="s">
        <v>3</v>
      </c>
      <c r="L350">
        <v>0.99983900000000003</v>
      </c>
      <c r="M350" t="s">
        <v>2</v>
      </c>
      <c r="N350">
        <v>2.4962399999999999E-2</v>
      </c>
      <c r="O350" t="s">
        <v>6</v>
      </c>
      <c r="P350">
        <v>18</v>
      </c>
      <c r="Q350" t="s">
        <v>0</v>
      </c>
      <c r="R350">
        <v>267.3</v>
      </c>
      <c r="S350" t="s">
        <v>141</v>
      </c>
      <c r="T350">
        <v>1</v>
      </c>
      <c r="U350" t="s">
        <v>142</v>
      </c>
      <c r="V350">
        <v>16</v>
      </c>
      <c r="W350" t="s">
        <v>140</v>
      </c>
      <c r="X350">
        <v>34911</v>
      </c>
      <c r="Y350" t="s">
        <v>1</v>
      </c>
      <c r="Z350" t="s">
        <v>2514</v>
      </c>
      <c r="AA350" t="s">
        <v>151</v>
      </c>
      <c r="AB350" s="12" t="s">
        <v>2310</v>
      </c>
      <c r="AC350" t="s">
        <v>424</v>
      </c>
      <c r="AD350" s="5">
        <v>0.01</v>
      </c>
      <c r="AE350" t="s">
        <v>5</v>
      </c>
      <c r="AF350">
        <v>1</v>
      </c>
      <c r="AG350" t="s">
        <v>4</v>
      </c>
      <c r="AH350">
        <v>0</v>
      </c>
    </row>
    <row r="351" spans="1:34" x14ac:dyDescent="0.25">
      <c r="A351" t="str">
        <f t="shared" si="5"/>
        <v>feynman_test_1_29910</v>
      </c>
      <c r="B351" t="s">
        <v>136</v>
      </c>
      <c r="C351" t="s">
        <v>143</v>
      </c>
      <c r="D351">
        <v>3600</v>
      </c>
      <c r="E351" t="s">
        <v>144</v>
      </c>
      <c r="F351">
        <v>1000000</v>
      </c>
      <c r="G351" t="s">
        <v>145</v>
      </c>
      <c r="H351">
        <v>29910</v>
      </c>
      <c r="I351" t="s">
        <v>146</v>
      </c>
      <c r="J351">
        <v>1E-3</v>
      </c>
      <c r="K351" t="s">
        <v>3</v>
      </c>
      <c r="L351">
        <v>0.99492270000000005</v>
      </c>
      <c r="M351" t="s">
        <v>2</v>
      </c>
      <c r="N351">
        <v>0.85258529999999999</v>
      </c>
      <c r="O351" t="s">
        <v>6</v>
      </c>
      <c r="P351">
        <v>115</v>
      </c>
      <c r="Q351" t="s">
        <v>0</v>
      </c>
      <c r="R351">
        <v>3601.3</v>
      </c>
      <c r="S351" t="s">
        <v>141</v>
      </c>
      <c r="T351">
        <v>5</v>
      </c>
      <c r="U351" t="s">
        <v>142</v>
      </c>
      <c r="V351">
        <v>65</v>
      </c>
      <c r="W351" t="s">
        <v>140</v>
      </c>
      <c r="X351">
        <v>378621</v>
      </c>
      <c r="Y351" t="s">
        <v>1</v>
      </c>
      <c r="Z351" t="s">
        <v>3859</v>
      </c>
      <c r="AA351" t="s">
        <v>151</v>
      </c>
      <c r="AB351" s="12" t="s">
        <v>3860</v>
      </c>
      <c r="AC351" t="s">
        <v>424</v>
      </c>
      <c r="AD351" s="5">
        <v>0.01</v>
      </c>
      <c r="AE351" t="s">
        <v>5</v>
      </c>
      <c r="AF351">
        <v>0.99536959999999997</v>
      </c>
      <c r="AG351" t="s">
        <v>4</v>
      </c>
      <c r="AH351">
        <v>0.77816567999999997</v>
      </c>
    </row>
    <row r="352" spans="1:34" x14ac:dyDescent="0.25">
      <c r="A352" t="str">
        <f t="shared" si="5"/>
        <v>feynman_III_4_33_29910</v>
      </c>
      <c r="B352" t="s">
        <v>85</v>
      </c>
      <c r="C352" t="s">
        <v>143</v>
      </c>
      <c r="D352">
        <v>3600</v>
      </c>
      <c r="E352" t="s">
        <v>144</v>
      </c>
      <c r="F352">
        <v>1000000</v>
      </c>
      <c r="G352" t="s">
        <v>145</v>
      </c>
      <c r="H352">
        <v>29910</v>
      </c>
      <c r="I352" t="s">
        <v>146</v>
      </c>
      <c r="J352">
        <v>1E-3</v>
      </c>
      <c r="K352" t="s">
        <v>3</v>
      </c>
      <c r="L352">
        <v>0.99947140000000001</v>
      </c>
      <c r="M352" t="s">
        <v>2</v>
      </c>
      <c r="N352">
        <v>0.1170293</v>
      </c>
      <c r="O352" t="s">
        <v>6</v>
      </c>
      <c r="P352">
        <v>8</v>
      </c>
      <c r="Q352" t="s">
        <v>0</v>
      </c>
      <c r="R352">
        <v>11</v>
      </c>
      <c r="S352" t="s">
        <v>141</v>
      </c>
      <c r="T352">
        <v>1</v>
      </c>
      <c r="U352" t="s">
        <v>142</v>
      </c>
      <c r="V352">
        <v>4</v>
      </c>
      <c r="W352" t="s">
        <v>140</v>
      </c>
      <c r="X352">
        <v>2267</v>
      </c>
      <c r="Y352" t="s">
        <v>1</v>
      </c>
      <c r="Z352" t="s">
        <v>3569</v>
      </c>
      <c r="AA352" t="s">
        <v>151</v>
      </c>
      <c r="AB352" s="12" t="s">
        <v>3570</v>
      </c>
      <c r="AC352" t="s">
        <v>424</v>
      </c>
      <c r="AD352" s="5">
        <v>0.01</v>
      </c>
      <c r="AE352" t="s">
        <v>5</v>
      </c>
      <c r="AF352">
        <v>0.99984059000000003</v>
      </c>
      <c r="AG352" t="s">
        <v>4</v>
      </c>
      <c r="AH352">
        <v>6.408374E-2</v>
      </c>
    </row>
    <row r="353" spans="1:34" x14ac:dyDescent="0.25">
      <c r="A353" t="str">
        <f t="shared" si="5"/>
        <v>feynman_test_5_5390</v>
      </c>
      <c r="B353" t="s">
        <v>83</v>
      </c>
      <c r="C353" t="s">
        <v>143</v>
      </c>
      <c r="D353">
        <v>3600</v>
      </c>
      <c r="E353" t="s">
        <v>144</v>
      </c>
      <c r="F353">
        <v>1000000</v>
      </c>
      <c r="G353" t="s">
        <v>145</v>
      </c>
      <c r="H353">
        <v>5390</v>
      </c>
      <c r="I353" t="s">
        <v>146</v>
      </c>
      <c r="J353">
        <v>1E-3</v>
      </c>
      <c r="K353" t="s">
        <v>3</v>
      </c>
      <c r="L353">
        <v>0.99728340000000004</v>
      </c>
      <c r="M353" t="s">
        <v>2</v>
      </c>
      <c r="N353">
        <v>0.16629550000000001</v>
      </c>
      <c r="O353" t="s">
        <v>6</v>
      </c>
      <c r="P353">
        <v>35</v>
      </c>
      <c r="Q353" t="s">
        <v>0</v>
      </c>
      <c r="R353">
        <v>188.4</v>
      </c>
      <c r="S353" t="s">
        <v>141</v>
      </c>
      <c r="T353">
        <v>1</v>
      </c>
      <c r="U353" t="s">
        <v>142</v>
      </c>
      <c r="V353">
        <v>12</v>
      </c>
      <c r="W353" t="s">
        <v>140</v>
      </c>
      <c r="X353">
        <v>24951</v>
      </c>
      <c r="Y353" t="s">
        <v>1</v>
      </c>
      <c r="Z353" t="s">
        <v>3861</v>
      </c>
      <c r="AA353" t="s">
        <v>151</v>
      </c>
      <c r="AB353" s="12" t="s">
        <v>3862</v>
      </c>
      <c r="AC353" t="s">
        <v>424</v>
      </c>
      <c r="AD353" s="5">
        <v>0.01</v>
      </c>
      <c r="AE353" t="s">
        <v>5</v>
      </c>
      <c r="AF353">
        <v>0.99787846999999996</v>
      </c>
      <c r="AG353" t="s">
        <v>4</v>
      </c>
      <c r="AH353">
        <v>0.14678537</v>
      </c>
    </row>
    <row r="354" spans="1:34" x14ac:dyDescent="0.25">
      <c r="A354" t="str">
        <f t="shared" si="5"/>
        <v>strogatz_glider1_4426</v>
      </c>
      <c r="B354" t="s">
        <v>14</v>
      </c>
      <c r="C354" t="s">
        <v>143</v>
      </c>
      <c r="D354">
        <v>3600</v>
      </c>
      <c r="E354" t="s">
        <v>144</v>
      </c>
      <c r="F354">
        <v>1000000</v>
      </c>
      <c r="G354" t="s">
        <v>145</v>
      </c>
      <c r="H354">
        <v>4426</v>
      </c>
      <c r="I354" t="s">
        <v>146</v>
      </c>
      <c r="J354">
        <v>1E-3</v>
      </c>
      <c r="K354" t="s">
        <v>3</v>
      </c>
      <c r="L354">
        <v>0.9997627</v>
      </c>
      <c r="M354" t="s">
        <v>2</v>
      </c>
      <c r="N354">
        <v>1.21476E-2</v>
      </c>
      <c r="O354" t="s">
        <v>6</v>
      </c>
      <c r="P354">
        <v>12</v>
      </c>
      <c r="Q354" t="s">
        <v>0</v>
      </c>
      <c r="R354">
        <v>14</v>
      </c>
      <c r="S354" t="s">
        <v>141</v>
      </c>
      <c r="T354">
        <v>2</v>
      </c>
      <c r="U354" t="s">
        <v>142</v>
      </c>
      <c r="V354">
        <v>13</v>
      </c>
      <c r="W354" t="s">
        <v>140</v>
      </c>
      <c r="X354">
        <v>8796</v>
      </c>
      <c r="Y354" t="s">
        <v>1</v>
      </c>
      <c r="Z354" t="s">
        <v>3863</v>
      </c>
      <c r="AA354" t="s">
        <v>151</v>
      </c>
      <c r="AB354" s="12" t="s">
        <v>3864</v>
      </c>
      <c r="AC354" t="s">
        <v>424</v>
      </c>
      <c r="AD354" s="5">
        <v>0.01</v>
      </c>
      <c r="AE354" t="s">
        <v>5</v>
      </c>
      <c r="AF354">
        <v>0.99990230999999996</v>
      </c>
      <c r="AG354" t="s">
        <v>4</v>
      </c>
      <c r="AH354">
        <v>7.8219799999999992E-3</v>
      </c>
    </row>
    <row r="355" spans="1:34" x14ac:dyDescent="0.25">
      <c r="A355" t="str">
        <f t="shared" si="5"/>
        <v>feynman_I_14_3_4426</v>
      </c>
      <c r="B355" t="s">
        <v>62</v>
      </c>
      <c r="C355" t="s">
        <v>143</v>
      </c>
      <c r="D355">
        <v>3600</v>
      </c>
      <c r="E355" t="s">
        <v>144</v>
      </c>
      <c r="F355">
        <v>1000000</v>
      </c>
      <c r="G355" t="s">
        <v>145</v>
      </c>
      <c r="H355">
        <v>4426</v>
      </c>
      <c r="I355" t="s">
        <v>146</v>
      </c>
      <c r="J355">
        <v>1E-3</v>
      </c>
      <c r="K355" t="s">
        <v>3</v>
      </c>
      <c r="L355">
        <v>0.99970349999999997</v>
      </c>
      <c r="M355" t="s">
        <v>2</v>
      </c>
      <c r="N355">
        <v>0.33301340000000001</v>
      </c>
      <c r="O355" t="s">
        <v>6</v>
      </c>
      <c r="P355">
        <v>4</v>
      </c>
      <c r="Q355" t="s">
        <v>0</v>
      </c>
      <c r="R355">
        <v>5.2</v>
      </c>
      <c r="S355" t="s">
        <v>141</v>
      </c>
      <c r="T355">
        <v>1</v>
      </c>
      <c r="U355" t="s">
        <v>142</v>
      </c>
      <c r="V355">
        <v>3</v>
      </c>
      <c r="W355" t="s">
        <v>140</v>
      </c>
      <c r="X355">
        <v>1134</v>
      </c>
      <c r="Y355" t="s">
        <v>1</v>
      </c>
      <c r="Z355" t="s">
        <v>2341</v>
      </c>
      <c r="AA355" t="s">
        <v>151</v>
      </c>
      <c r="AB355" s="12" t="s">
        <v>409</v>
      </c>
      <c r="AC355" t="s">
        <v>424</v>
      </c>
      <c r="AD355" s="5">
        <v>0.01</v>
      </c>
      <c r="AE355" t="s">
        <v>5</v>
      </c>
      <c r="AF355">
        <v>1</v>
      </c>
      <c r="AG355" t="s">
        <v>4</v>
      </c>
      <c r="AH355">
        <v>0</v>
      </c>
    </row>
    <row r="356" spans="1:34" x14ac:dyDescent="0.25">
      <c r="A356" t="str">
        <f t="shared" si="5"/>
        <v>feynman_I_47_23_4426</v>
      </c>
      <c r="B356" t="s">
        <v>43</v>
      </c>
      <c r="C356" t="s">
        <v>143</v>
      </c>
      <c r="D356">
        <v>3600</v>
      </c>
      <c r="E356" t="s">
        <v>144</v>
      </c>
      <c r="F356">
        <v>1000000</v>
      </c>
      <c r="G356" t="s">
        <v>145</v>
      </c>
      <c r="H356">
        <v>4426</v>
      </c>
      <c r="I356" t="s">
        <v>146</v>
      </c>
      <c r="J356">
        <v>1E-3</v>
      </c>
      <c r="K356" t="s">
        <v>3</v>
      </c>
      <c r="L356">
        <v>0.999197</v>
      </c>
      <c r="M356" t="s">
        <v>2</v>
      </c>
      <c r="N356">
        <v>1.90706E-2</v>
      </c>
      <c r="O356" t="s">
        <v>6</v>
      </c>
      <c r="P356">
        <v>8</v>
      </c>
      <c r="Q356" t="s">
        <v>0</v>
      </c>
      <c r="R356">
        <v>11.8</v>
      </c>
      <c r="S356" t="s">
        <v>141</v>
      </c>
      <c r="T356">
        <v>1</v>
      </c>
      <c r="U356" t="s">
        <v>142</v>
      </c>
      <c r="V356">
        <v>4</v>
      </c>
      <c r="W356" t="s">
        <v>140</v>
      </c>
      <c r="X356">
        <v>2422</v>
      </c>
      <c r="Y356" t="s">
        <v>1</v>
      </c>
      <c r="Z356" t="s">
        <v>2356</v>
      </c>
      <c r="AA356" t="s">
        <v>151</v>
      </c>
      <c r="AB356" s="12" t="s">
        <v>411</v>
      </c>
      <c r="AC356" t="s">
        <v>424</v>
      </c>
      <c r="AD356" s="5">
        <v>0.01</v>
      </c>
      <c r="AE356" t="s">
        <v>5</v>
      </c>
      <c r="AF356">
        <v>1</v>
      </c>
      <c r="AG356" t="s">
        <v>4</v>
      </c>
      <c r="AH356">
        <v>0</v>
      </c>
    </row>
    <row r="357" spans="1:34" x14ac:dyDescent="0.25">
      <c r="A357" t="str">
        <f t="shared" si="5"/>
        <v>feynman_I_39_11_4426</v>
      </c>
      <c r="B357" t="s">
        <v>42</v>
      </c>
      <c r="C357" t="s">
        <v>143</v>
      </c>
      <c r="D357">
        <v>3600</v>
      </c>
      <c r="E357" t="s">
        <v>144</v>
      </c>
      <c r="F357">
        <v>1000000</v>
      </c>
      <c r="G357" t="s">
        <v>145</v>
      </c>
      <c r="H357">
        <v>4426</v>
      </c>
      <c r="I357" t="s">
        <v>146</v>
      </c>
      <c r="J357">
        <v>1E-3</v>
      </c>
      <c r="K357" t="s">
        <v>3</v>
      </c>
      <c r="L357">
        <v>0.99971589999999999</v>
      </c>
      <c r="M357" t="s">
        <v>2</v>
      </c>
      <c r="N357">
        <v>5.1853700000000003E-2</v>
      </c>
      <c r="O357" t="s">
        <v>6</v>
      </c>
      <c r="P357">
        <v>13</v>
      </c>
      <c r="Q357" t="s">
        <v>0</v>
      </c>
      <c r="R357">
        <v>13.3</v>
      </c>
      <c r="S357" t="s">
        <v>141</v>
      </c>
      <c r="T357">
        <v>1</v>
      </c>
      <c r="U357" t="s">
        <v>142</v>
      </c>
      <c r="V357">
        <v>4</v>
      </c>
      <c r="W357" t="s">
        <v>140</v>
      </c>
      <c r="X357">
        <v>2668</v>
      </c>
      <c r="Y357" t="s">
        <v>1</v>
      </c>
      <c r="Z357" t="s">
        <v>3865</v>
      </c>
      <c r="AA357" t="s">
        <v>151</v>
      </c>
      <c r="AB357" s="12" t="s">
        <v>3866</v>
      </c>
      <c r="AC357" t="s">
        <v>424</v>
      </c>
      <c r="AD357" s="5">
        <v>0.01</v>
      </c>
      <c r="AE357" t="s">
        <v>5</v>
      </c>
      <c r="AF357">
        <v>1</v>
      </c>
      <c r="AG357" t="s">
        <v>4</v>
      </c>
      <c r="AH357">
        <v>0</v>
      </c>
    </row>
    <row r="358" spans="1:34" x14ac:dyDescent="0.25">
      <c r="A358" t="str">
        <f t="shared" si="5"/>
        <v>feynman_I_11_19_4426</v>
      </c>
      <c r="B358" t="s">
        <v>127</v>
      </c>
      <c r="C358" t="s">
        <v>143</v>
      </c>
      <c r="D358">
        <v>3600</v>
      </c>
      <c r="E358" t="s">
        <v>144</v>
      </c>
      <c r="F358">
        <v>1000000</v>
      </c>
      <c r="G358" t="s">
        <v>145</v>
      </c>
      <c r="H358">
        <v>4426</v>
      </c>
      <c r="I358" t="s">
        <v>146</v>
      </c>
      <c r="J358">
        <v>1E-3</v>
      </c>
      <c r="K358" t="s">
        <v>3</v>
      </c>
      <c r="L358">
        <v>0.99895299999999998</v>
      </c>
      <c r="M358" t="s">
        <v>2</v>
      </c>
      <c r="N358">
        <v>0.28450530000000002</v>
      </c>
      <c r="O358" t="s">
        <v>6</v>
      </c>
      <c r="P358">
        <v>10</v>
      </c>
      <c r="Q358" t="s">
        <v>0</v>
      </c>
      <c r="R358">
        <v>32.1</v>
      </c>
      <c r="S358" t="s">
        <v>141</v>
      </c>
      <c r="T358">
        <v>1</v>
      </c>
      <c r="U358" t="s">
        <v>142</v>
      </c>
      <c r="V358">
        <v>6</v>
      </c>
      <c r="W358" t="s">
        <v>140</v>
      </c>
      <c r="X358">
        <v>5873</v>
      </c>
      <c r="Y358" t="s">
        <v>1</v>
      </c>
      <c r="Z358" t="s">
        <v>2371</v>
      </c>
      <c r="AA358" t="s">
        <v>151</v>
      </c>
      <c r="AB358" s="12" t="s">
        <v>2293</v>
      </c>
      <c r="AC358" t="s">
        <v>424</v>
      </c>
      <c r="AD358" s="5">
        <v>0.01</v>
      </c>
      <c r="AE358" t="s">
        <v>5</v>
      </c>
      <c r="AF358">
        <v>1</v>
      </c>
      <c r="AG358" t="s">
        <v>4</v>
      </c>
      <c r="AH358">
        <v>0</v>
      </c>
    </row>
    <row r="359" spans="1:34" x14ac:dyDescent="0.25">
      <c r="A359" t="str">
        <f t="shared" si="5"/>
        <v>feynman_test_17_15795</v>
      </c>
      <c r="B359" t="s">
        <v>134</v>
      </c>
      <c r="C359" t="s">
        <v>143</v>
      </c>
      <c r="D359">
        <v>3600</v>
      </c>
      <c r="E359" t="s">
        <v>144</v>
      </c>
      <c r="F359">
        <v>1000000</v>
      </c>
      <c r="G359" t="s">
        <v>145</v>
      </c>
      <c r="H359">
        <v>15795</v>
      </c>
      <c r="I359" t="s">
        <v>146</v>
      </c>
      <c r="J359">
        <v>1E-3</v>
      </c>
      <c r="K359" t="s">
        <v>3</v>
      </c>
      <c r="L359">
        <v>0.99986160000000002</v>
      </c>
      <c r="M359" t="s">
        <v>2</v>
      </c>
      <c r="N359">
        <v>17.5800737</v>
      </c>
      <c r="O359" t="s">
        <v>6</v>
      </c>
      <c r="P359">
        <v>21</v>
      </c>
      <c r="Q359" t="s">
        <v>0</v>
      </c>
      <c r="R359">
        <v>3600.3</v>
      </c>
      <c r="S359" t="s">
        <v>141</v>
      </c>
      <c r="T359">
        <v>9</v>
      </c>
      <c r="U359" t="s">
        <v>142</v>
      </c>
      <c r="V359">
        <v>138</v>
      </c>
      <c r="W359" t="s">
        <v>140</v>
      </c>
      <c r="X359">
        <v>461222</v>
      </c>
      <c r="Y359" t="s">
        <v>1</v>
      </c>
      <c r="Z359" t="s">
        <v>3867</v>
      </c>
      <c r="AA359" t="s">
        <v>151</v>
      </c>
      <c r="AB359" s="12" t="s">
        <v>3868</v>
      </c>
      <c r="AC359" t="s">
        <v>424</v>
      </c>
      <c r="AD359" s="5">
        <v>0.01</v>
      </c>
      <c r="AE359" t="s">
        <v>5</v>
      </c>
      <c r="AF359">
        <v>0.99999636000000003</v>
      </c>
      <c r="AG359" t="s">
        <v>4</v>
      </c>
      <c r="AH359">
        <v>2.7917657999999999</v>
      </c>
    </row>
    <row r="360" spans="1:34" x14ac:dyDescent="0.25">
      <c r="A360" t="str">
        <f t="shared" si="5"/>
        <v>strogatz_lv2_4426</v>
      </c>
      <c r="B360" t="s">
        <v>16</v>
      </c>
      <c r="C360" t="s">
        <v>143</v>
      </c>
      <c r="D360">
        <v>3600</v>
      </c>
      <c r="E360" t="s">
        <v>144</v>
      </c>
      <c r="F360">
        <v>1000000</v>
      </c>
      <c r="G360" t="s">
        <v>145</v>
      </c>
      <c r="H360">
        <v>4426</v>
      </c>
      <c r="I360" t="s">
        <v>146</v>
      </c>
      <c r="J360">
        <v>1E-3</v>
      </c>
      <c r="K360" t="s">
        <v>3</v>
      </c>
      <c r="L360">
        <v>-109044641.811674</v>
      </c>
      <c r="M360" t="s">
        <v>2</v>
      </c>
      <c r="N360">
        <v>13107.016997000001</v>
      </c>
      <c r="O360" t="s">
        <v>6</v>
      </c>
      <c r="P360">
        <v>49</v>
      </c>
      <c r="Q360" t="s">
        <v>0</v>
      </c>
      <c r="R360">
        <v>50.7</v>
      </c>
      <c r="S360" t="s">
        <v>141</v>
      </c>
      <c r="T360">
        <v>3</v>
      </c>
      <c r="U360" t="s">
        <v>142</v>
      </c>
      <c r="V360">
        <v>13</v>
      </c>
      <c r="W360" t="s">
        <v>140</v>
      </c>
      <c r="X360">
        <v>20511</v>
      </c>
      <c r="Y360" t="s">
        <v>1</v>
      </c>
      <c r="Z360" t="s">
        <v>3869</v>
      </c>
      <c r="AA360" t="s">
        <v>151</v>
      </c>
      <c r="AB360" s="12" t="s">
        <v>3870</v>
      </c>
      <c r="AC360" t="s">
        <v>424</v>
      </c>
      <c r="AD360" s="5">
        <v>0.01</v>
      </c>
      <c r="AE360" t="s">
        <v>5</v>
      </c>
      <c r="AF360">
        <v>0.45983014</v>
      </c>
      <c r="AG360" t="s">
        <v>4</v>
      </c>
      <c r="AH360">
        <v>7.6529479999999997E-2</v>
      </c>
    </row>
    <row r="361" spans="1:34" x14ac:dyDescent="0.25">
      <c r="A361" t="str">
        <f t="shared" si="5"/>
        <v>feynman_II_13_34_15795</v>
      </c>
      <c r="B361" t="s">
        <v>45</v>
      </c>
      <c r="C361" t="s">
        <v>143</v>
      </c>
      <c r="D361">
        <v>3600</v>
      </c>
      <c r="E361" t="s">
        <v>144</v>
      </c>
      <c r="F361">
        <v>1000000</v>
      </c>
      <c r="G361" t="s">
        <v>145</v>
      </c>
      <c r="H361">
        <v>15795</v>
      </c>
      <c r="I361" t="s">
        <v>146</v>
      </c>
      <c r="J361">
        <v>1E-3</v>
      </c>
      <c r="K361" t="s">
        <v>3</v>
      </c>
      <c r="L361">
        <v>0.99920330000000002</v>
      </c>
      <c r="M361" t="s">
        <v>2</v>
      </c>
      <c r="N361">
        <v>5.9579899999999998E-2</v>
      </c>
      <c r="O361" t="s">
        <v>6</v>
      </c>
      <c r="P361">
        <v>14</v>
      </c>
      <c r="Q361" t="s">
        <v>0</v>
      </c>
      <c r="R361">
        <v>34.6</v>
      </c>
      <c r="S361" t="s">
        <v>141</v>
      </c>
      <c r="T361">
        <v>1</v>
      </c>
      <c r="U361" t="s">
        <v>142</v>
      </c>
      <c r="V361">
        <v>7</v>
      </c>
      <c r="W361" t="s">
        <v>140</v>
      </c>
      <c r="X361">
        <v>6197</v>
      </c>
      <c r="Y361" t="s">
        <v>1</v>
      </c>
      <c r="Z361" t="s">
        <v>3751</v>
      </c>
      <c r="AA361" t="s">
        <v>151</v>
      </c>
      <c r="AB361" s="12" t="s">
        <v>3752</v>
      </c>
      <c r="AC361" t="s">
        <v>424</v>
      </c>
      <c r="AD361" s="5">
        <v>0.01</v>
      </c>
      <c r="AE361" t="s">
        <v>5</v>
      </c>
      <c r="AF361">
        <v>0.99980002999999995</v>
      </c>
      <c r="AG361" t="s">
        <v>4</v>
      </c>
      <c r="AH361">
        <v>2.9704540000000001E-2</v>
      </c>
    </row>
    <row r="362" spans="1:34" x14ac:dyDescent="0.25">
      <c r="A362" t="str">
        <f t="shared" si="5"/>
        <v>feynman_I_41_16_5390</v>
      </c>
      <c r="B362" t="s">
        <v>114</v>
      </c>
      <c r="C362" t="s">
        <v>143</v>
      </c>
      <c r="D362">
        <v>3600</v>
      </c>
      <c r="E362" t="s">
        <v>144</v>
      </c>
      <c r="F362">
        <v>1000000</v>
      </c>
      <c r="G362" t="s">
        <v>145</v>
      </c>
      <c r="H362">
        <v>5390</v>
      </c>
      <c r="I362" t="s">
        <v>146</v>
      </c>
      <c r="J362">
        <v>1E-3</v>
      </c>
      <c r="K362" t="s">
        <v>3</v>
      </c>
      <c r="L362">
        <v>0.98786949999999996</v>
      </c>
      <c r="M362" t="s">
        <v>2</v>
      </c>
      <c r="N362">
        <v>0.32883800000000002</v>
      </c>
      <c r="O362" t="s">
        <v>6</v>
      </c>
      <c r="P362">
        <v>18</v>
      </c>
      <c r="Q362" t="s">
        <v>0</v>
      </c>
      <c r="R362">
        <v>176.1</v>
      </c>
      <c r="S362" t="s">
        <v>141</v>
      </c>
      <c r="T362">
        <v>1</v>
      </c>
      <c r="U362" t="s">
        <v>142</v>
      </c>
      <c r="V362">
        <v>13</v>
      </c>
      <c r="W362" t="s">
        <v>140</v>
      </c>
      <c r="X362">
        <v>26623</v>
      </c>
      <c r="Y362" t="s">
        <v>1</v>
      </c>
      <c r="Z362" t="s">
        <v>3871</v>
      </c>
      <c r="AA362" t="s">
        <v>151</v>
      </c>
      <c r="AB362" s="12" t="s">
        <v>3872</v>
      </c>
      <c r="AC362" t="s">
        <v>424</v>
      </c>
      <c r="AD362" s="5">
        <v>0.01</v>
      </c>
      <c r="AE362" t="s">
        <v>5</v>
      </c>
      <c r="AF362">
        <v>0.98849986999999995</v>
      </c>
      <c r="AG362" t="s">
        <v>4</v>
      </c>
      <c r="AH362">
        <v>0.3210945</v>
      </c>
    </row>
    <row r="363" spans="1:34" x14ac:dyDescent="0.25">
      <c r="A363" t="str">
        <f t="shared" si="5"/>
        <v>feynman_test_6_5390</v>
      </c>
      <c r="B363" t="s">
        <v>135</v>
      </c>
      <c r="C363" t="s">
        <v>143</v>
      </c>
      <c r="D363">
        <v>3600</v>
      </c>
      <c r="E363" t="s">
        <v>144</v>
      </c>
      <c r="F363">
        <v>1000000</v>
      </c>
      <c r="G363" t="s">
        <v>145</v>
      </c>
      <c r="H363">
        <v>5390</v>
      </c>
      <c r="I363" t="s">
        <v>146</v>
      </c>
      <c r="J363">
        <v>1E-3</v>
      </c>
      <c r="K363" t="s">
        <v>3</v>
      </c>
      <c r="L363">
        <v>0.98711130000000002</v>
      </c>
      <c r="M363" t="s">
        <v>2</v>
      </c>
      <c r="N363">
        <v>5.13295E-2</v>
      </c>
      <c r="O363" t="s">
        <v>6</v>
      </c>
      <c r="P363">
        <v>41</v>
      </c>
      <c r="Q363" t="s">
        <v>0</v>
      </c>
      <c r="R363">
        <v>208.2</v>
      </c>
      <c r="S363" t="s">
        <v>141</v>
      </c>
      <c r="T363">
        <v>1</v>
      </c>
      <c r="U363" t="s">
        <v>142</v>
      </c>
      <c r="V363">
        <v>10</v>
      </c>
      <c r="W363" t="s">
        <v>140</v>
      </c>
      <c r="X363">
        <v>28490</v>
      </c>
      <c r="Y363" t="s">
        <v>1</v>
      </c>
      <c r="Z363" t="s">
        <v>3873</v>
      </c>
      <c r="AA363" t="s">
        <v>151</v>
      </c>
      <c r="AB363" s="12" t="s">
        <v>3874</v>
      </c>
      <c r="AC363" t="s">
        <v>424</v>
      </c>
      <c r="AD363" s="5">
        <v>0.01</v>
      </c>
      <c r="AE363" t="s">
        <v>5</v>
      </c>
      <c r="AF363">
        <v>0.98018358000000005</v>
      </c>
      <c r="AG363" t="s">
        <v>4</v>
      </c>
      <c r="AH363">
        <v>6.5969949999999999E-2</v>
      </c>
    </row>
    <row r="364" spans="1:34" x14ac:dyDescent="0.25">
      <c r="A364" t="str">
        <f t="shared" si="5"/>
        <v>feynman_II_13_23_5390</v>
      </c>
      <c r="B364" t="s">
        <v>47</v>
      </c>
      <c r="C364" t="s">
        <v>143</v>
      </c>
      <c r="D364">
        <v>3600</v>
      </c>
      <c r="E364" t="s">
        <v>144</v>
      </c>
      <c r="F364">
        <v>1000000</v>
      </c>
      <c r="G364" t="s">
        <v>145</v>
      </c>
      <c r="H364">
        <v>5390</v>
      </c>
      <c r="I364" t="s">
        <v>146</v>
      </c>
      <c r="J364">
        <v>1E-3</v>
      </c>
      <c r="K364" t="s">
        <v>3</v>
      </c>
      <c r="L364">
        <v>0.99913759999999996</v>
      </c>
      <c r="M364" t="s">
        <v>2</v>
      </c>
      <c r="N364">
        <v>3.5693299999999997E-2</v>
      </c>
      <c r="O364" t="s">
        <v>6</v>
      </c>
      <c r="P364">
        <v>15</v>
      </c>
      <c r="Q364" t="s">
        <v>0</v>
      </c>
      <c r="R364">
        <v>21.2</v>
      </c>
      <c r="S364" t="s">
        <v>141</v>
      </c>
      <c r="T364">
        <v>1</v>
      </c>
      <c r="U364" t="s">
        <v>142</v>
      </c>
      <c r="V364">
        <v>5</v>
      </c>
      <c r="W364" t="s">
        <v>140</v>
      </c>
      <c r="X364">
        <v>3837</v>
      </c>
      <c r="Y364" t="s">
        <v>1</v>
      </c>
      <c r="Z364" t="s">
        <v>3835</v>
      </c>
      <c r="AA364" t="s">
        <v>151</v>
      </c>
      <c r="AB364" s="12" t="s">
        <v>3836</v>
      </c>
      <c r="AC364" t="s">
        <v>424</v>
      </c>
      <c r="AD364" s="5">
        <v>0.01</v>
      </c>
      <c r="AE364" t="s">
        <v>5</v>
      </c>
      <c r="AF364">
        <v>0.99990880999999998</v>
      </c>
      <c r="AG364" t="s">
        <v>4</v>
      </c>
      <c r="AH364">
        <v>1.1629779999999999E-2</v>
      </c>
    </row>
    <row r="365" spans="1:34" x14ac:dyDescent="0.25">
      <c r="A365" t="str">
        <f t="shared" si="5"/>
        <v>feynman_II_24_17_5390</v>
      </c>
      <c r="B365" t="s">
        <v>38</v>
      </c>
      <c r="C365" t="s">
        <v>143</v>
      </c>
      <c r="D365">
        <v>3600</v>
      </c>
      <c r="E365" t="s">
        <v>144</v>
      </c>
      <c r="F365">
        <v>1000000</v>
      </c>
      <c r="G365" t="s">
        <v>145</v>
      </c>
      <c r="H365">
        <v>5390</v>
      </c>
      <c r="I365" t="s">
        <v>146</v>
      </c>
      <c r="J365">
        <v>1E-3</v>
      </c>
      <c r="K365" t="s">
        <v>3</v>
      </c>
      <c r="L365">
        <v>0.99699729999999998</v>
      </c>
      <c r="M365" t="s">
        <v>2</v>
      </c>
      <c r="N365">
        <v>4.7298100000000003E-2</v>
      </c>
      <c r="O365" t="s">
        <v>6</v>
      </c>
      <c r="P365">
        <v>13</v>
      </c>
      <c r="Q365" t="s">
        <v>0</v>
      </c>
      <c r="R365">
        <v>9.6</v>
      </c>
      <c r="S365" t="s">
        <v>141</v>
      </c>
      <c r="T365">
        <v>1</v>
      </c>
      <c r="U365" t="s">
        <v>142</v>
      </c>
      <c r="V365">
        <v>3</v>
      </c>
      <c r="W365" t="s">
        <v>140</v>
      </c>
      <c r="X365">
        <v>1898</v>
      </c>
      <c r="Y365" t="s">
        <v>1</v>
      </c>
      <c r="Z365" t="s">
        <v>3875</v>
      </c>
      <c r="AA365" t="s">
        <v>151</v>
      </c>
      <c r="AB365" s="12" t="s">
        <v>3876</v>
      </c>
      <c r="AC365" t="s">
        <v>424</v>
      </c>
      <c r="AD365" s="5">
        <v>0.01</v>
      </c>
      <c r="AE365" t="s">
        <v>5</v>
      </c>
      <c r="AF365">
        <v>0.99849507999999998</v>
      </c>
      <c r="AG365" t="s">
        <v>4</v>
      </c>
      <c r="AH365">
        <v>3.3242380000000002E-2</v>
      </c>
    </row>
    <row r="366" spans="1:34" x14ac:dyDescent="0.25">
      <c r="A366" t="str">
        <f t="shared" si="5"/>
        <v>feynman_I_34_27_16850</v>
      </c>
      <c r="B366" t="s">
        <v>23</v>
      </c>
      <c r="C366" t="s">
        <v>143</v>
      </c>
      <c r="D366">
        <v>3600</v>
      </c>
      <c r="E366" t="s">
        <v>144</v>
      </c>
      <c r="F366">
        <v>1000000</v>
      </c>
      <c r="G366" t="s">
        <v>145</v>
      </c>
      <c r="H366">
        <v>16850</v>
      </c>
      <c r="I366" t="s">
        <v>146</v>
      </c>
      <c r="J366">
        <v>1E-3</v>
      </c>
      <c r="K366" t="s">
        <v>3</v>
      </c>
      <c r="L366">
        <v>0.99946990000000002</v>
      </c>
      <c r="M366" t="s">
        <v>2</v>
      </c>
      <c r="N366">
        <v>1.8638200000000001E-2</v>
      </c>
      <c r="O366" t="s">
        <v>6</v>
      </c>
      <c r="P366">
        <v>4</v>
      </c>
      <c r="Q366" t="s">
        <v>0</v>
      </c>
      <c r="R366">
        <v>2.4</v>
      </c>
      <c r="S366" t="s">
        <v>141</v>
      </c>
      <c r="T366">
        <v>1</v>
      </c>
      <c r="U366" t="s">
        <v>142</v>
      </c>
      <c r="V366">
        <v>2</v>
      </c>
      <c r="W366" t="s">
        <v>140</v>
      </c>
      <c r="X366">
        <v>520</v>
      </c>
      <c r="Y366" t="s">
        <v>1</v>
      </c>
      <c r="Z366" t="s">
        <v>3488</v>
      </c>
      <c r="AA366" t="s">
        <v>151</v>
      </c>
      <c r="AB366" s="12" t="s">
        <v>3489</v>
      </c>
      <c r="AC366" t="s">
        <v>424</v>
      </c>
      <c r="AD366" s="5">
        <v>0.01</v>
      </c>
      <c r="AE366" t="s">
        <v>5</v>
      </c>
      <c r="AF366">
        <v>0.99988277000000003</v>
      </c>
      <c r="AG366" t="s">
        <v>4</v>
      </c>
      <c r="AH366">
        <v>8.7668599999999996E-3</v>
      </c>
    </row>
    <row r="367" spans="1:34" x14ac:dyDescent="0.25">
      <c r="A367" t="str">
        <f t="shared" si="5"/>
        <v>feynman_II_27_18_16850</v>
      </c>
      <c r="B367" t="s">
        <v>32</v>
      </c>
      <c r="C367" t="s">
        <v>143</v>
      </c>
      <c r="D367">
        <v>3600</v>
      </c>
      <c r="E367" t="s">
        <v>144</v>
      </c>
      <c r="F367">
        <v>1000000</v>
      </c>
      <c r="G367" t="s">
        <v>145</v>
      </c>
      <c r="H367">
        <v>16850</v>
      </c>
      <c r="I367" t="s">
        <v>146</v>
      </c>
      <c r="J367">
        <v>1E-3</v>
      </c>
      <c r="K367" t="s">
        <v>3</v>
      </c>
      <c r="L367">
        <v>0.99975250000000004</v>
      </c>
      <c r="M367" t="s">
        <v>2</v>
      </c>
      <c r="N367">
        <v>0.40221309999999999</v>
      </c>
      <c r="O367" t="s">
        <v>6</v>
      </c>
      <c r="P367">
        <v>5</v>
      </c>
      <c r="Q367" t="s">
        <v>0</v>
      </c>
      <c r="R367">
        <v>8.6999999999999993</v>
      </c>
      <c r="S367" t="s">
        <v>141</v>
      </c>
      <c r="T367">
        <v>1</v>
      </c>
      <c r="U367" t="s">
        <v>142</v>
      </c>
      <c r="V367">
        <v>4</v>
      </c>
      <c r="W367" t="s">
        <v>140</v>
      </c>
      <c r="X367">
        <v>1814</v>
      </c>
      <c r="Y367" t="s">
        <v>1</v>
      </c>
      <c r="Z367" t="s">
        <v>2340</v>
      </c>
      <c r="AA367" t="s">
        <v>151</v>
      </c>
      <c r="AB367" s="12" t="s">
        <v>408</v>
      </c>
      <c r="AC367" t="s">
        <v>424</v>
      </c>
      <c r="AD367" s="5">
        <v>0.01</v>
      </c>
      <c r="AE367" t="s">
        <v>5</v>
      </c>
      <c r="AF367">
        <v>1</v>
      </c>
      <c r="AG367" t="s">
        <v>4</v>
      </c>
      <c r="AH367">
        <v>0</v>
      </c>
    </row>
    <row r="368" spans="1:34" x14ac:dyDescent="0.25">
      <c r="A368" t="str">
        <f t="shared" si="5"/>
        <v>feynman_II_37_1_16850</v>
      </c>
      <c r="B368" t="s">
        <v>64</v>
      </c>
      <c r="C368" t="s">
        <v>143</v>
      </c>
      <c r="D368">
        <v>3600</v>
      </c>
      <c r="E368" t="s">
        <v>144</v>
      </c>
      <c r="F368">
        <v>1000000</v>
      </c>
      <c r="G368" t="s">
        <v>145</v>
      </c>
      <c r="H368">
        <v>16850</v>
      </c>
      <c r="I368" t="s">
        <v>146</v>
      </c>
      <c r="J368">
        <v>1E-3</v>
      </c>
      <c r="K368" t="s">
        <v>3</v>
      </c>
      <c r="L368">
        <v>0.99966710000000003</v>
      </c>
      <c r="M368" t="s">
        <v>2</v>
      </c>
      <c r="N368">
        <v>0.42974960000000001</v>
      </c>
      <c r="O368" t="s">
        <v>6</v>
      </c>
      <c r="P368">
        <v>6</v>
      </c>
      <c r="Q368" t="s">
        <v>0</v>
      </c>
      <c r="R368">
        <v>10.7</v>
      </c>
      <c r="S368" t="s">
        <v>141</v>
      </c>
      <c r="T368">
        <v>1</v>
      </c>
      <c r="U368" t="s">
        <v>142</v>
      </c>
      <c r="V368">
        <v>4</v>
      </c>
      <c r="W368" t="s">
        <v>140</v>
      </c>
      <c r="X368">
        <v>2173</v>
      </c>
      <c r="Y368" t="s">
        <v>1</v>
      </c>
      <c r="Z368" t="s">
        <v>2355</v>
      </c>
      <c r="AA368" t="s">
        <v>151</v>
      </c>
      <c r="AB368" s="12" t="s">
        <v>2290</v>
      </c>
      <c r="AC368" t="s">
        <v>424</v>
      </c>
      <c r="AD368" s="5">
        <v>0.01</v>
      </c>
      <c r="AE368" t="s">
        <v>5</v>
      </c>
      <c r="AF368">
        <v>1</v>
      </c>
      <c r="AG368" t="s">
        <v>4</v>
      </c>
      <c r="AH368">
        <v>0</v>
      </c>
    </row>
    <row r="369" spans="1:34" x14ac:dyDescent="0.25">
      <c r="A369" t="str">
        <f t="shared" si="5"/>
        <v>feynman_II_10_9_16850</v>
      </c>
      <c r="B369" t="s">
        <v>57</v>
      </c>
      <c r="C369" t="s">
        <v>143</v>
      </c>
      <c r="D369">
        <v>3600</v>
      </c>
      <c r="E369" t="s">
        <v>144</v>
      </c>
      <c r="F369">
        <v>1000000</v>
      </c>
      <c r="G369" t="s">
        <v>145</v>
      </c>
      <c r="H369">
        <v>16850</v>
      </c>
      <c r="I369" t="s">
        <v>146</v>
      </c>
      <c r="J369">
        <v>1E-3</v>
      </c>
      <c r="K369" t="s">
        <v>3</v>
      </c>
      <c r="L369">
        <v>0.99972399999999995</v>
      </c>
      <c r="M369" t="s">
        <v>2</v>
      </c>
      <c r="N369">
        <v>4.1346999999999998E-3</v>
      </c>
      <c r="O369" t="s">
        <v>6</v>
      </c>
      <c r="P369">
        <v>13</v>
      </c>
      <c r="Q369" t="s">
        <v>0</v>
      </c>
      <c r="R369">
        <v>14.8</v>
      </c>
      <c r="S369" t="s">
        <v>141</v>
      </c>
      <c r="T369">
        <v>1</v>
      </c>
      <c r="U369" t="s">
        <v>142</v>
      </c>
      <c r="V369">
        <v>4</v>
      </c>
      <c r="W369" t="s">
        <v>140</v>
      </c>
      <c r="X369">
        <v>2899</v>
      </c>
      <c r="Y369" t="s">
        <v>1</v>
      </c>
      <c r="Z369" t="s">
        <v>160</v>
      </c>
      <c r="AA369" t="s">
        <v>151</v>
      </c>
      <c r="AB369" s="12" t="s">
        <v>3434</v>
      </c>
      <c r="AC369" t="s">
        <v>424</v>
      </c>
      <c r="AD369" s="5">
        <v>0.01</v>
      </c>
      <c r="AE369" t="s">
        <v>5</v>
      </c>
      <c r="AF369">
        <v>1</v>
      </c>
      <c r="AG369" t="s">
        <v>4</v>
      </c>
      <c r="AH369">
        <v>0</v>
      </c>
    </row>
    <row r="370" spans="1:34" x14ac:dyDescent="0.25">
      <c r="A370" t="str">
        <f t="shared" si="5"/>
        <v>feynman_III_8_54_860</v>
      </c>
      <c r="B370" t="s">
        <v>63</v>
      </c>
      <c r="C370" t="s">
        <v>143</v>
      </c>
      <c r="D370">
        <v>3600</v>
      </c>
      <c r="E370" t="s">
        <v>144</v>
      </c>
      <c r="F370">
        <v>1000000</v>
      </c>
      <c r="G370" t="s">
        <v>145</v>
      </c>
      <c r="H370">
        <v>860</v>
      </c>
      <c r="I370" t="s">
        <v>146</v>
      </c>
      <c r="J370">
        <v>1E-3</v>
      </c>
      <c r="K370" t="s">
        <v>3</v>
      </c>
      <c r="L370">
        <v>0.5301437</v>
      </c>
      <c r="M370" t="s">
        <v>2</v>
      </c>
      <c r="N370">
        <v>0.24237069999999999</v>
      </c>
      <c r="O370" t="s">
        <v>6</v>
      </c>
      <c r="P370">
        <v>30</v>
      </c>
      <c r="Q370" t="s">
        <v>0</v>
      </c>
      <c r="R370">
        <v>3602.3</v>
      </c>
      <c r="S370" t="s">
        <v>141</v>
      </c>
      <c r="T370">
        <v>5</v>
      </c>
      <c r="U370" t="s">
        <v>142</v>
      </c>
      <c r="V370">
        <v>292</v>
      </c>
      <c r="W370" t="s">
        <v>140</v>
      </c>
      <c r="X370">
        <v>568062</v>
      </c>
      <c r="Y370" t="s">
        <v>1</v>
      </c>
      <c r="Z370" t="s">
        <v>3877</v>
      </c>
      <c r="AA370" t="s">
        <v>151</v>
      </c>
      <c r="AB370" s="12" t="s">
        <v>3878</v>
      </c>
      <c r="AC370" t="s">
        <v>424</v>
      </c>
      <c r="AD370" s="5">
        <v>0.01</v>
      </c>
      <c r="AE370" t="s">
        <v>5</v>
      </c>
      <c r="AF370">
        <v>0.53504947000000003</v>
      </c>
      <c r="AG370" t="s">
        <v>4</v>
      </c>
      <c r="AH370">
        <v>0.24077142000000001</v>
      </c>
    </row>
    <row r="371" spans="1:34" x14ac:dyDescent="0.25">
      <c r="A371" t="str">
        <f t="shared" si="5"/>
        <v>feynman_I_38_12_16850</v>
      </c>
      <c r="B371" t="s">
        <v>93</v>
      </c>
      <c r="C371" t="s">
        <v>143</v>
      </c>
      <c r="D371">
        <v>3600</v>
      </c>
      <c r="E371" t="s">
        <v>144</v>
      </c>
      <c r="F371">
        <v>1000000</v>
      </c>
      <c r="G371" t="s">
        <v>145</v>
      </c>
      <c r="H371">
        <v>16850</v>
      </c>
      <c r="I371" t="s">
        <v>146</v>
      </c>
      <c r="J371">
        <v>1E-3</v>
      </c>
      <c r="K371" t="s">
        <v>3</v>
      </c>
      <c r="L371">
        <v>0.99698929999999997</v>
      </c>
      <c r="M371" t="s">
        <v>2</v>
      </c>
      <c r="N371">
        <v>7.9854800000000004E-2</v>
      </c>
      <c r="O371" t="s">
        <v>6</v>
      </c>
      <c r="P371">
        <v>28</v>
      </c>
      <c r="Q371" t="s">
        <v>0</v>
      </c>
      <c r="R371">
        <v>163.6</v>
      </c>
      <c r="S371" t="s">
        <v>141</v>
      </c>
      <c r="T371">
        <v>1</v>
      </c>
      <c r="U371" t="s">
        <v>142</v>
      </c>
      <c r="V371">
        <v>12</v>
      </c>
      <c r="W371" t="s">
        <v>140</v>
      </c>
      <c r="X371">
        <v>25020</v>
      </c>
      <c r="Y371" t="s">
        <v>1</v>
      </c>
      <c r="Z371" t="s">
        <v>3879</v>
      </c>
      <c r="AA371" t="s">
        <v>151</v>
      </c>
      <c r="AB371" s="12" t="s">
        <v>3880</v>
      </c>
      <c r="AC371" t="s">
        <v>424</v>
      </c>
      <c r="AD371" s="5">
        <v>0.01</v>
      </c>
      <c r="AE371" t="s">
        <v>5</v>
      </c>
      <c r="AF371">
        <v>0.99698017999999999</v>
      </c>
      <c r="AG371" t="s">
        <v>4</v>
      </c>
      <c r="AH371">
        <v>7.7090820000000004E-2</v>
      </c>
    </row>
    <row r="372" spans="1:34" x14ac:dyDescent="0.25">
      <c r="A372" t="str">
        <f t="shared" si="5"/>
        <v>feynman_II_15_4_16850</v>
      </c>
      <c r="B372" t="s">
        <v>59</v>
      </c>
      <c r="C372" t="s">
        <v>143</v>
      </c>
      <c r="D372">
        <v>3600</v>
      </c>
      <c r="E372" t="s">
        <v>144</v>
      </c>
      <c r="F372">
        <v>1000000</v>
      </c>
      <c r="G372" t="s">
        <v>145</v>
      </c>
      <c r="H372">
        <v>16850</v>
      </c>
      <c r="I372" t="s">
        <v>146</v>
      </c>
      <c r="J372">
        <v>1E-3</v>
      </c>
      <c r="K372" t="s">
        <v>3</v>
      </c>
      <c r="L372">
        <v>0.99984039999999996</v>
      </c>
      <c r="M372" t="s">
        <v>2</v>
      </c>
      <c r="N372">
        <v>6.6033499999999995E-2</v>
      </c>
      <c r="O372" t="s">
        <v>6</v>
      </c>
      <c r="P372">
        <v>6</v>
      </c>
      <c r="Q372" t="s">
        <v>0</v>
      </c>
      <c r="R372">
        <v>13.6</v>
      </c>
      <c r="S372" t="s">
        <v>141</v>
      </c>
      <c r="T372">
        <v>1</v>
      </c>
      <c r="U372" t="s">
        <v>142</v>
      </c>
      <c r="V372">
        <v>6</v>
      </c>
      <c r="W372" t="s">
        <v>140</v>
      </c>
      <c r="X372">
        <v>2895</v>
      </c>
      <c r="Y372" t="s">
        <v>1</v>
      </c>
      <c r="Z372" t="s">
        <v>161</v>
      </c>
      <c r="AA372" t="s">
        <v>151</v>
      </c>
      <c r="AB372" s="12" t="s">
        <v>3436</v>
      </c>
      <c r="AC372" t="s">
        <v>424</v>
      </c>
      <c r="AD372" s="5">
        <v>0.01</v>
      </c>
      <c r="AE372" t="s">
        <v>5</v>
      </c>
      <c r="AF372">
        <v>1</v>
      </c>
      <c r="AG372" t="s">
        <v>4</v>
      </c>
      <c r="AH372">
        <v>0</v>
      </c>
    </row>
    <row r="373" spans="1:34" x14ac:dyDescent="0.25">
      <c r="A373" t="str">
        <f t="shared" si="5"/>
        <v>feynman_II_13_17_4426</v>
      </c>
      <c r="B373" t="s">
        <v>102</v>
      </c>
      <c r="C373" t="s">
        <v>143</v>
      </c>
      <c r="D373">
        <v>3600</v>
      </c>
      <c r="E373" t="s">
        <v>144</v>
      </c>
      <c r="F373">
        <v>1000000</v>
      </c>
      <c r="G373" t="s">
        <v>145</v>
      </c>
      <c r="H373">
        <v>4426</v>
      </c>
      <c r="I373" t="s">
        <v>146</v>
      </c>
      <c r="J373">
        <v>1E-3</v>
      </c>
      <c r="K373" t="s">
        <v>3</v>
      </c>
      <c r="L373">
        <v>0.99714130000000001</v>
      </c>
      <c r="M373" t="s">
        <v>2</v>
      </c>
      <c r="N373">
        <v>1.3370999999999999E-3</v>
      </c>
      <c r="O373" t="s">
        <v>6</v>
      </c>
      <c r="P373">
        <v>16</v>
      </c>
      <c r="Q373" t="s">
        <v>0</v>
      </c>
      <c r="R373">
        <v>524.6</v>
      </c>
      <c r="S373" t="s">
        <v>141</v>
      </c>
      <c r="T373">
        <v>2</v>
      </c>
      <c r="U373" t="s">
        <v>142</v>
      </c>
      <c r="V373">
        <v>85</v>
      </c>
      <c r="W373" t="s">
        <v>140</v>
      </c>
      <c r="X373">
        <v>99840</v>
      </c>
      <c r="Y373" t="s">
        <v>1</v>
      </c>
      <c r="Z373" t="s">
        <v>3573</v>
      </c>
      <c r="AA373" t="s">
        <v>151</v>
      </c>
      <c r="AB373" s="12" t="s">
        <v>3574</v>
      </c>
      <c r="AC373" t="s">
        <v>424</v>
      </c>
      <c r="AD373" s="5">
        <v>0.01</v>
      </c>
      <c r="AE373" t="s">
        <v>5</v>
      </c>
      <c r="AF373">
        <v>0.99718762999999999</v>
      </c>
      <c r="AG373" t="s">
        <v>4</v>
      </c>
      <c r="AH373">
        <v>1.33369E-3</v>
      </c>
    </row>
    <row r="374" spans="1:34" x14ac:dyDescent="0.25">
      <c r="A374" t="str">
        <f t="shared" si="5"/>
        <v>feynman_I_37_4_4426</v>
      </c>
      <c r="B374" t="s">
        <v>50</v>
      </c>
      <c r="C374" t="s">
        <v>143</v>
      </c>
      <c r="D374">
        <v>3600</v>
      </c>
      <c r="E374" t="s">
        <v>144</v>
      </c>
      <c r="F374">
        <v>1000000</v>
      </c>
      <c r="G374" t="s">
        <v>145</v>
      </c>
      <c r="H374">
        <v>4426</v>
      </c>
      <c r="I374" t="s">
        <v>146</v>
      </c>
      <c r="J374">
        <v>1E-3</v>
      </c>
      <c r="K374" t="s">
        <v>3</v>
      </c>
      <c r="L374">
        <v>0.99971350000000003</v>
      </c>
      <c r="M374" t="s">
        <v>2</v>
      </c>
      <c r="N374">
        <v>4.8539100000000002E-2</v>
      </c>
      <c r="O374" t="s">
        <v>6</v>
      </c>
      <c r="P374">
        <v>12</v>
      </c>
      <c r="Q374" t="s">
        <v>0</v>
      </c>
      <c r="R374">
        <v>48.2</v>
      </c>
      <c r="S374" t="s">
        <v>141</v>
      </c>
      <c r="T374">
        <v>1</v>
      </c>
      <c r="U374" t="s">
        <v>142</v>
      </c>
      <c r="V374">
        <v>9</v>
      </c>
      <c r="W374" t="s">
        <v>140</v>
      </c>
      <c r="X374">
        <v>7948</v>
      </c>
      <c r="Y374" t="s">
        <v>1</v>
      </c>
      <c r="Z374" t="s">
        <v>3881</v>
      </c>
      <c r="AA374" t="s">
        <v>151</v>
      </c>
      <c r="AB374" s="12" t="s">
        <v>3882</v>
      </c>
      <c r="AC374" t="s">
        <v>424</v>
      </c>
      <c r="AD374" s="5">
        <v>0.01</v>
      </c>
      <c r="AE374" t="s">
        <v>5</v>
      </c>
      <c r="AF374">
        <v>0.99995562000000004</v>
      </c>
      <c r="AG374" t="s">
        <v>4</v>
      </c>
      <c r="AH374">
        <v>1.918218E-2</v>
      </c>
    </row>
    <row r="375" spans="1:34" x14ac:dyDescent="0.25">
      <c r="A375" t="str">
        <f t="shared" si="5"/>
        <v>feynman_II_35_18_860</v>
      </c>
      <c r="B375" t="s">
        <v>109</v>
      </c>
      <c r="C375" t="s">
        <v>143</v>
      </c>
      <c r="D375">
        <v>3600</v>
      </c>
      <c r="E375" t="s">
        <v>144</v>
      </c>
      <c r="F375">
        <v>1000000</v>
      </c>
      <c r="G375" t="s">
        <v>145</v>
      </c>
      <c r="H375">
        <v>860</v>
      </c>
      <c r="I375" t="s">
        <v>146</v>
      </c>
      <c r="J375">
        <v>1E-3</v>
      </c>
      <c r="K375" t="s">
        <v>3</v>
      </c>
      <c r="L375">
        <v>0.99352790000000002</v>
      </c>
      <c r="M375" t="s">
        <v>2</v>
      </c>
      <c r="N375">
        <v>2.55126E-2</v>
      </c>
      <c r="O375" t="s">
        <v>6</v>
      </c>
      <c r="P375">
        <v>33</v>
      </c>
      <c r="Q375" t="s">
        <v>0</v>
      </c>
      <c r="R375">
        <v>327.8</v>
      </c>
      <c r="S375" t="s">
        <v>141</v>
      </c>
      <c r="T375">
        <v>5</v>
      </c>
      <c r="U375" t="s">
        <v>142</v>
      </c>
      <c r="V375">
        <v>29</v>
      </c>
      <c r="W375" t="s">
        <v>140</v>
      </c>
      <c r="X375">
        <v>54193</v>
      </c>
      <c r="Y375" t="s">
        <v>1</v>
      </c>
      <c r="Z375" t="s">
        <v>3883</v>
      </c>
      <c r="AA375" t="s">
        <v>151</v>
      </c>
      <c r="AB375" s="12" t="s">
        <v>3884</v>
      </c>
      <c r="AC375" t="s">
        <v>424</v>
      </c>
      <c r="AD375" s="5">
        <v>0.01</v>
      </c>
      <c r="AE375" t="s">
        <v>5</v>
      </c>
      <c r="AF375">
        <v>0.99420845000000002</v>
      </c>
      <c r="AG375" t="s">
        <v>4</v>
      </c>
      <c r="AH375">
        <v>2.407888E-2</v>
      </c>
    </row>
    <row r="376" spans="1:34" x14ac:dyDescent="0.25">
      <c r="A376" t="str">
        <f t="shared" si="5"/>
        <v>feynman_test_12_860</v>
      </c>
      <c r="B376" t="s">
        <v>113</v>
      </c>
      <c r="C376" t="s">
        <v>143</v>
      </c>
      <c r="D376">
        <v>3600</v>
      </c>
      <c r="E376" t="s">
        <v>144</v>
      </c>
      <c r="F376">
        <v>1000000</v>
      </c>
      <c r="G376" t="s">
        <v>145</v>
      </c>
      <c r="H376">
        <v>860</v>
      </c>
      <c r="I376" t="s">
        <v>146</v>
      </c>
      <c r="J376">
        <v>1E-3</v>
      </c>
      <c r="K376" t="s">
        <v>3</v>
      </c>
      <c r="L376">
        <v>0.99978990000000001</v>
      </c>
      <c r="M376" t="s">
        <v>2</v>
      </c>
      <c r="N376">
        <v>0.21113480000000001</v>
      </c>
      <c r="O376" t="s">
        <v>6</v>
      </c>
      <c r="P376">
        <v>7</v>
      </c>
      <c r="Q376" t="s">
        <v>0</v>
      </c>
      <c r="R376">
        <v>24.5</v>
      </c>
      <c r="S376" t="s">
        <v>141</v>
      </c>
      <c r="T376">
        <v>1</v>
      </c>
      <c r="U376" t="s">
        <v>142</v>
      </c>
      <c r="V376">
        <v>5</v>
      </c>
      <c r="W376" t="s">
        <v>140</v>
      </c>
      <c r="X376">
        <v>4569</v>
      </c>
      <c r="Y376" t="s">
        <v>1</v>
      </c>
      <c r="Z376" t="s">
        <v>164</v>
      </c>
      <c r="AA376" t="s">
        <v>151</v>
      </c>
      <c r="AB376" s="12" t="s">
        <v>417</v>
      </c>
      <c r="AC376" t="s">
        <v>424</v>
      </c>
      <c r="AD376" s="5">
        <v>0.01</v>
      </c>
      <c r="AE376" t="s">
        <v>5</v>
      </c>
      <c r="AF376">
        <v>0.99999837000000003</v>
      </c>
      <c r="AG376" t="s">
        <v>4</v>
      </c>
      <c r="AH376">
        <v>1.8425649999999998E-2</v>
      </c>
    </row>
    <row r="377" spans="1:34" x14ac:dyDescent="0.25">
      <c r="A377" t="str">
        <f t="shared" si="5"/>
        <v>feynman_II_6_15a_4426</v>
      </c>
      <c r="B377" t="s">
        <v>131</v>
      </c>
      <c r="C377" t="s">
        <v>143</v>
      </c>
      <c r="D377">
        <v>3600</v>
      </c>
      <c r="E377" t="s">
        <v>144</v>
      </c>
      <c r="F377">
        <v>1000000</v>
      </c>
      <c r="G377" t="s">
        <v>145</v>
      </c>
      <c r="H377">
        <v>4426</v>
      </c>
      <c r="I377" t="s">
        <v>146</v>
      </c>
      <c r="J377">
        <v>1E-3</v>
      </c>
      <c r="K377" t="s">
        <v>3</v>
      </c>
      <c r="L377">
        <v>0.99895049999999996</v>
      </c>
      <c r="M377" t="s">
        <v>2</v>
      </c>
      <c r="N377">
        <v>1.2093700000000001E-2</v>
      </c>
      <c r="O377" t="s">
        <v>6</v>
      </c>
      <c r="P377">
        <v>16</v>
      </c>
      <c r="Q377" t="s">
        <v>0</v>
      </c>
      <c r="R377">
        <v>343.2</v>
      </c>
      <c r="S377" t="s">
        <v>141</v>
      </c>
      <c r="T377">
        <v>2</v>
      </c>
      <c r="U377" t="s">
        <v>142</v>
      </c>
      <c r="V377">
        <v>58</v>
      </c>
      <c r="W377" t="s">
        <v>140</v>
      </c>
      <c r="X377">
        <v>62328</v>
      </c>
      <c r="Y377" t="s">
        <v>1</v>
      </c>
      <c r="Z377" t="s">
        <v>3575</v>
      </c>
      <c r="AA377" t="s">
        <v>151</v>
      </c>
      <c r="AB377" s="12" t="s">
        <v>3576</v>
      </c>
      <c r="AC377" t="s">
        <v>424</v>
      </c>
      <c r="AD377" s="5">
        <v>0.01</v>
      </c>
      <c r="AE377" t="s">
        <v>5</v>
      </c>
      <c r="AF377">
        <v>0.99914106000000003</v>
      </c>
      <c r="AG377" t="s">
        <v>4</v>
      </c>
      <c r="AH377">
        <v>1.110269E-2</v>
      </c>
    </row>
    <row r="378" spans="1:34" x14ac:dyDescent="0.25">
      <c r="A378" t="str">
        <f t="shared" si="5"/>
        <v>feynman_test_16_23654</v>
      </c>
      <c r="B378" t="s">
        <v>129</v>
      </c>
      <c r="C378" t="s">
        <v>143</v>
      </c>
      <c r="D378">
        <v>3600</v>
      </c>
      <c r="E378" t="s">
        <v>144</v>
      </c>
      <c r="F378">
        <v>1000000</v>
      </c>
      <c r="G378" t="s">
        <v>145</v>
      </c>
      <c r="H378">
        <v>23654</v>
      </c>
      <c r="I378" t="s">
        <v>146</v>
      </c>
      <c r="J378">
        <v>1E-3</v>
      </c>
      <c r="K378" t="s">
        <v>3</v>
      </c>
      <c r="L378">
        <v>0.99388030000000005</v>
      </c>
      <c r="M378" t="s">
        <v>2</v>
      </c>
      <c r="N378">
        <v>2.2364386000000001</v>
      </c>
      <c r="O378" t="s">
        <v>6</v>
      </c>
      <c r="P378">
        <v>66</v>
      </c>
      <c r="Q378" t="s">
        <v>0</v>
      </c>
      <c r="R378">
        <v>3602</v>
      </c>
      <c r="S378" t="s">
        <v>141</v>
      </c>
      <c r="T378">
        <v>2</v>
      </c>
      <c r="U378" t="s">
        <v>142</v>
      </c>
      <c r="V378">
        <v>58</v>
      </c>
      <c r="W378" t="s">
        <v>140</v>
      </c>
      <c r="X378">
        <v>316601</v>
      </c>
      <c r="Y378" t="s">
        <v>1</v>
      </c>
      <c r="Z378" t="s">
        <v>3885</v>
      </c>
      <c r="AA378" t="s">
        <v>151</v>
      </c>
      <c r="AB378" s="12" t="s">
        <v>3886</v>
      </c>
      <c r="AC378" t="s">
        <v>424</v>
      </c>
      <c r="AD378" s="5">
        <v>0.01</v>
      </c>
      <c r="AE378" t="s">
        <v>5</v>
      </c>
      <c r="AF378">
        <v>0.99420175</v>
      </c>
      <c r="AG378" t="s">
        <v>4</v>
      </c>
      <c r="AH378">
        <v>2.1671498100000002</v>
      </c>
    </row>
    <row r="379" spans="1:34" x14ac:dyDescent="0.25">
      <c r="A379" t="str">
        <f t="shared" si="5"/>
        <v>feynman_I_10_7_23654</v>
      </c>
      <c r="B379" t="s">
        <v>46</v>
      </c>
      <c r="C379" t="s">
        <v>143</v>
      </c>
      <c r="D379">
        <v>3600</v>
      </c>
      <c r="E379" t="s">
        <v>144</v>
      </c>
      <c r="F379">
        <v>1000000</v>
      </c>
      <c r="G379" t="s">
        <v>145</v>
      </c>
      <c r="H379">
        <v>23654</v>
      </c>
      <c r="I379" t="s">
        <v>146</v>
      </c>
      <c r="J379">
        <v>1E-3</v>
      </c>
      <c r="K379" t="s">
        <v>3</v>
      </c>
      <c r="L379">
        <v>0.9991447</v>
      </c>
      <c r="M379" t="s">
        <v>2</v>
      </c>
      <c r="N379">
        <v>3.5504099999999997E-2</v>
      </c>
      <c r="O379" t="s">
        <v>6</v>
      </c>
      <c r="P379">
        <v>15</v>
      </c>
      <c r="Q379" t="s">
        <v>0</v>
      </c>
      <c r="R379">
        <v>21.3</v>
      </c>
      <c r="S379" t="s">
        <v>141</v>
      </c>
      <c r="T379">
        <v>1</v>
      </c>
      <c r="U379" t="s">
        <v>142</v>
      </c>
      <c r="V379">
        <v>5</v>
      </c>
      <c r="W379" t="s">
        <v>140</v>
      </c>
      <c r="X379">
        <v>3837</v>
      </c>
      <c r="Y379" t="s">
        <v>1</v>
      </c>
      <c r="Z379" t="s">
        <v>3835</v>
      </c>
      <c r="AA379" t="s">
        <v>151</v>
      </c>
      <c r="AB379" s="12" t="s">
        <v>3836</v>
      </c>
      <c r="AC379" t="s">
        <v>424</v>
      </c>
      <c r="AD379" s="5">
        <v>0.01</v>
      </c>
      <c r="AE379" t="s">
        <v>5</v>
      </c>
      <c r="AF379">
        <v>0.99990897000000001</v>
      </c>
      <c r="AG379" t="s">
        <v>4</v>
      </c>
      <c r="AH379">
        <v>1.1582449999999999E-2</v>
      </c>
    </row>
    <row r="380" spans="1:34" x14ac:dyDescent="0.25">
      <c r="A380" t="str">
        <f t="shared" si="5"/>
        <v>feynman_I_25_13_15795</v>
      </c>
      <c r="B380" t="s">
        <v>24</v>
      </c>
      <c r="C380" t="s">
        <v>143</v>
      </c>
      <c r="D380">
        <v>3600</v>
      </c>
      <c r="E380" t="s">
        <v>144</v>
      </c>
      <c r="F380">
        <v>1000000</v>
      </c>
      <c r="G380" t="s">
        <v>145</v>
      </c>
      <c r="H380">
        <v>15795</v>
      </c>
      <c r="I380" t="s">
        <v>146</v>
      </c>
      <c r="J380">
        <v>1E-3</v>
      </c>
      <c r="K380" t="s">
        <v>3</v>
      </c>
      <c r="L380">
        <v>0.99966290000000002</v>
      </c>
      <c r="M380" t="s">
        <v>2</v>
      </c>
      <c r="N380">
        <v>1.436E-2</v>
      </c>
      <c r="O380" t="s">
        <v>6</v>
      </c>
      <c r="P380">
        <v>5</v>
      </c>
      <c r="Q380" t="s">
        <v>0</v>
      </c>
      <c r="R380">
        <v>3.7</v>
      </c>
      <c r="S380" t="s">
        <v>141</v>
      </c>
      <c r="T380">
        <v>1</v>
      </c>
      <c r="U380" t="s">
        <v>142</v>
      </c>
      <c r="V380">
        <v>2</v>
      </c>
      <c r="W380" t="s">
        <v>140</v>
      </c>
      <c r="X380">
        <v>799</v>
      </c>
      <c r="Y380" t="s">
        <v>1</v>
      </c>
      <c r="Z380" t="s">
        <v>2339</v>
      </c>
      <c r="AA380" t="s">
        <v>151</v>
      </c>
      <c r="AB380" s="12" t="s">
        <v>406</v>
      </c>
      <c r="AC380" t="s">
        <v>424</v>
      </c>
      <c r="AD380" s="5">
        <v>0.01</v>
      </c>
      <c r="AE380" t="s">
        <v>5</v>
      </c>
      <c r="AF380">
        <v>1</v>
      </c>
      <c r="AG380" t="s">
        <v>4</v>
      </c>
      <c r="AH380">
        <v>0</v>
      </c>
    </row>
    <row r="381" spans="1:34" x14ac:dyDescent="0.25">
      <c r="A381" t="str">
        <f t="shared" si="5"/>
        <v>feynman_II_34_2a_15795</v>
      </c>
      <c r="B381" t="s">
        <v>55</v>
      </c>
      <c r="C381" t="s">
        <v>143</v>
      </c>
      <c r="D381">
        <v>3600</v>
      </c>
      <c r="E381" t="s">
        <v>144</v>
      </c>
      <c r="F381">
        <v>1000000</v>
      </c>
      <c r="G381" t="s">
        <v>145</v>
      </c>
      <c r="H381">
        <v>15795</v>
      </c>
      <c r="I381" t="s">
        <v>146</v>
      </c>
      <c r="J381">
        <v>1E-3</v>
      </c>
      <c r="K381" t="s">
        <v>3</v>
      </c>
      <c r="L381">
        <v>0.99967019999999995</v>
      </c>
      <c r="M381" t="s">
        <v>2</v>
      </c>
      <c r="N381">
        <v>8.3219999999999995E-3</v>
      </c>
      <c r="O381" t="s">
        <v>6</v>
      </c>
      <c r="P381">
        <v>7</v>
      </c>
      <c r="Q381" t="s">
        <v>0</v>
      </c>
      <c r="R381">
        <v>7.2</v>
      </c>
      <c r="S381" t="s">
        <v>141</v>
      </c>
      <c r="T381">
        <v>1</v>
      </c>
      <c r="U381" t="s">
        <v>142</v>
      </c>
      <c r="V381">
        <v>3</v>
      </c>
      <c r="W381" t="s">
        <v>140</v>
      </c>
      <c r="X381">
        <v>1543</v>
      </c>
      <c r="Y381" t="s">
        <v>1</v>
      </c>
      <c r="Z381" t="s">
        <v>3498</v>
      </c>
      <c r="AA381" t="s">
        <v>151</v>
      </c>
      <c r="AB381" s="12" t="s">
        <v>3499</v>
      </c>
      <c r="AC381" t="s">
        <v>424</v>
      </c>
      <c r="AD381" s="5">
        <v>0.01</v>
      </c>
      <c r="AE381" t="s">
        <v>5</v>
      </c>
      <c r="AF381">
        <v>0.99992733</v>
      </c>
      <c r="AG381" t="s">
        <v>4</v>
      </c>
      <c r="AH381">
        <v>3.9297999999999998E-3</v>
      </c>
    </row>
    <row r="382" spans="1:34" x14ac:dyDescent="0.25">
      <c r="A382" t="str">
        <f t="shared" si="5"/>
        <v>feynman_I_43_16_15795</v>
      </c>
      <c r="B382" t="s">
        <v>89</v>
      </c>
      <c r="C382" t="s">
        <v>143</v>
      </c>
      <c r="D382">
        <v>3600</v>
      </c>
      <c r="E382" t="s">
        <v>144</v>
      </c>
      <c r="F382">
        <v>1000000</v>
      </c>
      <c r="G382" t="s">
        <v>145</v>
      </c>
      <c r="H382">
        <v>15795</v>
      </c>
      <c r="I382" t="s">
        <v>146</v>
      </c>
      <c r="J382">
        <v>1E-3</v>
      </c>
      <c r="K382" t="s">
        <v>3</v>
      </c>
      <c r="L382">
        <v>0.99978659999999997</v>
      </c>
      <c r="M382" t="s">
        <v>2</v>
      </c>
      <c r="N382">
        <v>0.1472994</v>
      </c>
      <c r="O382" t="s">
        <v>6</v>
      </c>
      <c r="P382">
        <v>7</v>
      </c>
      <c r="Q382" t="s">
        <v>0</v>
      </c>
      <c r="R382">
        <v>12.7</v>
      </c>
      <c r="S382" t="s">
        <v>141</v>
      </c>
      <c r="T382">
        <v>1</v>
      </c>
      <c r="U382" t="s">
        <v>142</v>
      </c>
      <c r="V382">
        <v>4</v>
      </c>
      <c r="W382" t="s">
        <v>140</v>
      </c>
      <c r="X382">
        <v>2583</v>
      </c>
      <c r="Y382" t="s">
        <v>1</v>
      </c>
      <c r="Z382" t="s">
        <v>2358</v>
      </c>
      <c r="AA382" t="s">
        <v>151</v>
      </c>
      <c r="AB382" s="12" t="s">
        <v>415</v>
      </c>
      <c r="AC382" t="s">
        <v>424</v>
      </c>
      <c r="AD382" s="5">
        <v>0.01</v>
      </c>
      <c r="AE382" t="s">
        <v>5</v>
      </c>
      <c r="AF382">
        <v>1</v>
      </c>
      <c r="AG382" t="s">
        <v>4</v>
      </c>
      <c r="AH382">
        <v>0</v>
      </c>
    </row>
    <row r="383" spans="1:34" x14ac:dyDescent="0.25">
      <c r="A383" t="str">
        <f t="shared" si="5"/>
        <v>strogatz_glider2_15795</v>
      </c>
      <c r="B383" t="s">
        <v>8</v>
      </c>
      <c r="C383" t="s">
        <v>143</v>
      </c>
      <c r="D383">
        <v>3600</v>
      </c>
      <c r="E383" t="s">
        <v>144</v>
      </c>
      <c r="F383">
        <v>1000000</v>
      </c>
      <c r="G383" t="s">
        <v>145</v>
      </c>
      <c r="H383">
        <v>15795</v>
      </c>
      <c r="I383" t="s">
        <v>146</v>
      </c>
      <c r="J383">
        <v>1E-3</v>
      </c>
      <c r="K383" t="s">
        <v>3</v>
      </c>
      <c r="L383">
        <v>0.79939559999999998</v>
      </c>
      <c r="M383" t="s">
        <v>2</v>
      </c>
      <c r="N383">
        <v>0.41772209999999999</v>
      </c>
      <c r="O383" t="s">
        <v>6</v>
      </c>
      <c r="P383">
        <v>28</v>
      </c>
      <c r="Q383" t="s">
        <v>0</v>
      </c>
      <c r="R383">
        <v>23.9</v>
      </c>
      <c r="S383" t="s">
        <v>141</v>
      </c>
      <c r="T383">
        <v>2</v>
      </c>
      <c r="U383" t="s">
        <v>142</v>
      </c>
      <c r="V383">
        <v>10</v>
      </c>
      <c r="W383" t="s">
        <v>140</v>
      </c>
      <c r="X383">
        <v>11092</v>
      </c>
      <c r="Y383" t="s">
        <v>1</v>
      </c>
      <c r="Z383" t="s">
        <v>3887</v>
      </c>
      <c r="AA383" t="s">
        <v>151</v>
      </c>
      <c r="AB383" s="12" t="s">
        <v>3888</v>
      </c>
      <c r="AC383" t="s">
        <v>424</v>
      </c>
      <c r="AD383" s="5">
        <v>0.01</v>
      </c>
      <c r="AE383" t="s">
        <v>5</v>
      </c>
      <c r="AF383">
        <v>0.50740026000000005</v>
      </c>
      <c r="AG383" t="s">
        <v>4</v>
      </c>
      <c r="AH383">
        <v>0.79543763999999995</v>
      </c>
    </row>
    <row r="384" spans="1:34" x14ac:dyDescent="0.25">
      <c r="A384" t="str">
        <f t="shared" si="5"/>
        <v>feynman_II_35_21_4426</v>
      </c>
      <c r="B384" t="s">
        <v>110</v>
      </c>
      <c r="C384" t="s">
        <v>143</v>
      </c>
      <c r="D384">
        <v>3600</v>
      </c>
      <c r="E384" t="s">
        <v>144</v>
      </c>
      <c r="F384">
        <v>1000000</v>
      </c>
      <c r="G384" t="s">
        <v>145</v>
      </c>
      <c r="H384">
        <v>4426</v>
      </c>
      <c r="I384" t="s">
        <v>146</v>
      </c>
      <c r="J384">
        <v>1E-3</v>
      </c>
      <c r="K384" t="s">
        <v>3</v>
      </c>
      <c r="L384">
        <v>0.99024389999999995</v>
      </c>
      <c r="M384" t="s">
        <v>2</v>
      </c>
      <c r="N384">
        <v>0.49822309999999997</v>
      </c>
      <c r="O384" t="s">
        <v>6</v>
      </c>
      <c r="P384">
        <v>28</v>
      </c>
      <c r="Q384" t="s">
        <v>0</v>
      </c>
      <c r="R384">
        <v>181.5</v>
      </c>
      <c r="S384" t="s">
        <v>141</v>
      </c>
      <c r="T384">
        <v>1</v>
      </c>
      <c r="U384" t="s">
        <v>142</v>
      </c>
      <c r="V384">
        <v>10</v>
      </c>
      <c r="W384" t="s">
        <v>140</v>
      </c>
      <c r="X384">
        <v>23571</v>
      </c>
      <c r="Y384" t="s">
        <v>1</v>
      </c>
      <c r="Z384" t="s">
        <v>3889</v>
      </c>
      <c r="AA384" t="s">
        <v>151</v>
      </c>
      <c r="AB384" s="12" t="s">
        <v>3890</v>
      </c>
      <c r="AC384" t="s">
        <v>424</v>
      </c>
      <c r="AD384" s="5">
        <v>0.01</v>
      </c>
      <c r="AE384" t="s">
        <v>5</v>
      </c>
      <c r="AF384">
        <v>0.99050061</v>
      </c>
      <c r="AG384" t="s">
        <v>4</v>
      </c>
      <c r="AH384">
        <v>0.48969852000000003</v>
      </c>
    </row>
    <row r="385" spans="1:34" x14ac:dyDescent="0.25">
      <c r="A385" t="str">
        <f t="shared" si="5"/>
        <v>feynman_II_11_27_4426</v>
      </c>
      <c r="B385" t="s">
        <v>101</v>
      </c>
      <c r="C385" t="s">
        <v>143</v>
      </c>
      <c r="D385">
        <v>3600</v>
      </c>
      <c r="E385" t="s">
        <v>144</v>
      </c>
      <c r="F385">
        <v>1000000</v>
      </c>
      <c r="G385" t="s">
        <v>145</v>
      </c>
      <c r="H385">
        <v>4426</v>
      </c>
      <c r="I385" t="s">
        <v>146</v>
      </c>
      <c r="J385">
        <v>1E-3</v>
      </c>
      <c r="K385" t="s">
        <v>3</v>
      </c>
      <c r="L385">
        <v>0.99034199999999994</v>
      </c>
      <c r="M385" t="s">
        <v>2</v>
      </c>
      <c r="N385">
        <v>6.8855299999999994E-2</v>
      </c>
      <c r="O385" t="s">
        <v>6</v>
      </c>
      <c r="P385">
        <v>8</v>
      </c>
      <c r="Q385" t="s">
        <v>0</v>
      </c>
      <c r="R385">
        <v>12</v>
      </c>
      <c r="S385" t="s">
        <v>141</v>
      </c>
      <c r="T385">
        <v>1</v>
      </c>
      <c r="U385" t="s">
        <v>142</v>
      </c>
      <c r="V385">
        <v>4</v>
      </c>
      <c r="W385" t="s">
        <v>140</v>
      </c>
      <c r="X385">
        <v>2491</v>
      </c>
      <c r="Y385" t="s">
        <v>1</v>
      </c>
      <c r="Z385" t="s">
        <v>3627</v>
      </c>
      <c r="AA385" t="s">
        <v>151</v>
      </c>
      <c r="AB385" s="12" t="s">
        <v>3628</v>
      </c>
      <c r="AC385" t="s">
        <v>424</v>
      </c>
      <c r="AD385" s="5">
        <v>0.01</v>
      </c>
      <c r="AE385" t="s">
        <v>5</v>
      </c>
      <c r="AF385">
        <v>0.99031897000000002</v>
      </c>
      <c r="AG385" t="s">
        <v>4</v>
      </c>
      <c r="AH385">
        <v>6.888582E-2</v>
      </c>
    </row>
    <row r="386" spans="1:34" x14ac:dyDescent="0.25">
      <c r="A386" t="str">
        <f t="shared" ref="A386:A449" si="6">B386&amp;"_"&amp;H386</f>
        <v>feynman_test_1_4426</v>
      </c>
      <c r="B386" t="s">
        <v>136</v>
      </c>
      <c r="C386" t="s">
        <v>143</v>
      </c>
      <c r="D386">
        <v>3600</v>
      </c>
      <c r="E386" t="s">
        <v>144</v>
      </c>
      <c r="F386">
        <v>1000000</v>
      </c>
      <c r="G386" t="s">
        <v>145</v>
      </c>
      <c r="H386">
        <v>4426</v>
      </c>
      <c r="I386" t="s">
        <v>146</v>
      </c>
      <c r="J386">
        <v>1E-3</v>
      </c>
      <c r="K386" t="s">
        <v>3</v>
      </c>
      <c r="L386">
        <v>0.99915399999999999</v>
      </c>
      <c r="M386" t="s">
        <v>2</v>
      </c>
      <c r="N386">
        <v>0.34125299999999997</v>
      </c>
      <c r="O386" t="s">
        <v>6</v>
      </c>
      <c r="P386">
        <v>27</v>
      </c>
      <c r="Q386" t="s">
        <v>0</v>
      </c>
      <c r="R386">
        <v>86.7</v>
      </c>
      <c r="S386" t="s">
        <v>141</v>
      </c>
      <c r="T386">
        <v>1</v>
      </c>
      <c r="U386" t="s">
        <v>142</v>
      </c>
      <c r="V386">
        <v>9</v>
      </c>
      <c r="W386" t="s">
        <v>140</v>
      </c>
      <c r="X386">
        <v>15459</v>
      </c>
      <c r="Y386" t="s">
        <v>1</v>
      </c>
      <c r="Z386" t="s">
        <v>3635</v>
      </c>
      <c r="AA386" t="s">
        <v>151</v>
      </c>
      <c r="AB386" s="12" t="s">
        <v>3636</v>
      </c>
      <c r="AC386" t="s">
        <v>424</v>
      </c>
      <c r="AD386" s="5">
        <v>0.01</v>
      </c>
      <c r="AE386" t="s">
        <v>5</v>
      </c>
      <c r="AF386">
        <v>0.99933965999999996</v>
      </c>
      <c r="AG386" t="s">
        <v>4</v>
      </c>
      <c r="AH386">
        <v>0.31183938</v>
      </c>
    </row>
    <row r="387" spans="1:34" x14ac:dyDescent="0.25">
      <c r="A387" t="str">
        <f t="shared" si="6"/>
        <v>feynman_III_4_33_4426</v>
      </c>
      <c r="B387" t="s">
        <v>85</v>
      </c>
      <c r="C387" t="s">
        <v>143</v>
      </c>
      <c r="D387">
        <v>3600</v>
      </c>
      <c r="E387" t="s">
        <v>144</v>
      </c>
      <c r="F387">
        <v>1000000</v>
      </c>
      <c r="G387" t="s">
        <v>145</v>
      </c>
      <c r="H387">
        <v>4426</v>
      </c>
      <c r="I387" t="s">
        <v>146</v>
      </c>
      <c r="J387">
        <v>1E-3</v>
      </c>
      <c r="K387" t="s">
        <v>3</v>
      </c>
      <c r="L387">
        <v>0.99947269999999999</v>
      </c>
      <c r="M387" t="s">
        <v>2</v>
      </c>
      <c r="N387">
        <v>0.11693720000000001</v>
      </c>
      <c r="O387" t="s">
        <v>6</v>
      </c>
      <c r="P387">
        <v>8</v>
      </c>
      <c r="Q387" t="s">
        <v>0</v>
      </c>
      <c r="R387">
        <v>11.1</v>
      </c>
      <c r="S387" t="s">
        <v>141</v>
      </c>
      <c r="T387">
        <v>1</v>
      </c>
      <c r="U387" t="s">
        <v>142</v>
      </c>
      <c r="V387">
        <v>4</v>
      </c>
      <c r="W387" t="s">
        <v>140</v>
      </c>
      <c r="X387">
        <v>2267</v>
      </c>
      <c r="Y387" t="s">
        <v>1</v>
      </c>
      <c r="Z387" t="s">
        <v>3569</v>
      </c>
      <c r="AA387" t="s">
        <v>151</v>
      </c>
      <c r="AB387" s="12" t="s">
        <v>3570</v>
      </c>
      <c r="AC387" t="s">
        <v>424</v>
      </c>
      <c r="AD387" s="5">
        <v>0.01</v>
      </c>
      <c r="AE387" t="s">
        <v>5</v>
      </c>
      <c r="AF387">
        <v>0.99984150999999999</v>
      </c>
      <c r="AG387" t="s">
        <v>4</v>
      </c>
      <c r="AH387">
        <v>6.3793150000000007E-2</v>
      </c>
    </row>
    <row r="388" spans="1:34" x14ac:dyDescent="0.25">
      <c r="A388" t="str">
        <f t="shared" si="6"/>
        <v>strogatz_glider1_21962</v>
      </c>
      <c r="B388" t="s">
        <v>14</v>
      </c>
      <c r="C388" t="s">
        <v>143</v>
      </c>
      <c r="D388">
        <v>3600</v>
      </c>
      <c r="E388" t="s">
        <v>144</v>
      </c>
      <c r="F388">
        <v>1000000</v>
      </c>
      <c r="G388" t="s">
        <v>145</v>
      </c>
      <c r="H388">
        <v>21962</v>
      </c>
      <c r="I388" t="s">
        <v>146</v>
      </c>
      <c r="J388">
        <v>1E-3</v>
      </c>
      <c r="K388" t="s">
        <v>3</v>
      </c>
      <c r="L388">
        <v>0.99988200000000005</v>
      </c>
      <c r="M388" t="s">
        <v>2</v>
      </c>
      <c r="N388">
        <v>8.6958000000000001E-3</v>
      </c>
      <c r="O388" t="s">
        <v>6</v>
      </c>
      <c r="P388">
        <v>10</v>
      </c>
      <c r="Q388" t="s">
        <v>0</v>
      </c>
      <c r="R388">
        <v>3</v>
      </c>
      <c r="S388" t="s">
        <v>141</v>
      </c>
      <c r="T388">
        <v>1</v>
      </c>
      <c r="U388" t="s">
        <v>142</v>
      </c>
      <c r="V388">
        <v>5</v>
      </c>
      <c r="W388" t="s">
        <v>140</v>
      </c>
      <c r="X388">
        <v>2079</v>
      </c>
      <c r="Y388" t="s">
        <v>1</v>
      </c>
      <c r="Z388" t="s">
        <v>2338</v>
      </c>
      <c r="AA388" t="s">
        <v>151</v>
      </c>
      <c r="AB388" s="12" t="s">
        <v>2289</v>
      </c>
      <c r="AC388" t="s">
        <v>424</v>
      </c>
      <c r="AD388" s="5">
        <v>0.01</v>
      </c>
      <c r="AE388" t="s">
        <v>5</v>
      </c>
      <c r="AF388">
        <v>1</v>
      </c>
      <c r="AG388" t="s">
        <v>4</v>
      </c>
      <c r="AH388">
        <v>0</v>
      </c>
    </row>
    <row r="389" spans="1:34" x14ac:dyDescent="0.25">
      <c r="A389" t="str">
        <f t="shared" si="6"/>
        <v>feynman_I_14_3_21962</v>
      </c>
      <c r="B389" t="s">
        <v>62</v>
      </c>
      <c r="C389" t="s">
        <v>143</v>
      </c>
      <c r="D389">
        <v>3600</v>
      </c>
      <c r="E389" t="s">
        <v>144</v>
      </c>
      <c r="F389">
        <v>1000000</v>
      </c>
      <c r="G389" t="s">
        <v>145</v>
      </c>
      <c r="H389">
        <v>21962</v>
      </c>
      <c r="I389" t="s">
        <v>146</v>
      </c>
      <c r="J389">
        <v>1E-3</v>
      </c>
      <c r="K389" t="s">
        <v>3</v>
      </c>
      <c r="L389">
        <v>0.99970820000000005</v>
      </c>
      <c r="M389" t="s">
        <v>2</v>
      </c>
      <c r="N389">
        <v>0.3310246</v>
      </c>
      <c r="O389" t="s">
        <v>6</v>
      </c>
      <c r="P389">
        <v>4</v>
      </c>
      <c r="Q389" t="s">
        <v>0</v>
      </c>
      <c r="R389">
        <v>5.6</v>
      </c>
      <c r="S389" t="s">
        <v>141</v>
      </c>
      <c r="T389">
        <v>1</v>
      </c>
      <c r="U389" t="s">
        <v>142</v>
      </c>
      <c r="V389">
        <v>3</v>
      </c>
      <c r="W389" t="s">
        <v>140</v>
      </c>
      <c r="X389">
        <v>1134</v>
      </c>
      <c r="Y389" t="s">
        <v>1</v>
      </c>
      <c r="Z389" t="s">
        <v>2341</v>
      </c>
      <c r="AA389" t="s">
        <v>151</v>
      </c>
      <c r="AB389" s="12" t="s">
        <v>409</v>
      </c>
      <c r="AC389" t="s">
        <v>424</v>
      </c>
      <c r="AD389" s="5">
        <v>0.01</v>
      </c>
      <c r="AE389" t="s">
        <v>5</v>
      </c>
      <c r="AF389">
        <v>1</v>
      </c>
      <c r="AG389" t="s">
        <v>4</v>
      </c>
      <c r="AH389">
        <v>0</v>
      </c>
    </row>
    <row r="390" spans="1:34" x14ac:dyDescent="0.25">
      <c r="A390" t="str">
        <f t="shared" si="6"/>
        <v>feynman_I_47_23_21962</v>
      </c>
      <c r="B390" t="s">
        <v>43</v>
      </c>
      <c r="C390" t="s">
        <v>143</v>
      </c>
      <c r="D390">
        <v>3600</v>
      </c>
      <c r="E390" t="s">
        <v>144</v>
      </c>
      <c r="F390">
        <v>1000000</v>
      </c>
      <c r="G390" t="s">
        <v>145</v>
      </c>
      <c r="H390">
        <v>21962</v>
      </c>
      <c r="I390" t="s">
        <v>146</v>
      </c>
      <c r="J390">
        <v>1E-3</v>
      </c>
      <c r="K390" t="s">
        <v>3</v>
      </c>
      <c r="L390">
        <v>0.99921320000000002</v>
      </c>
      <c r="M390" t="s">
        <v>2</v>
      </c>
      <c r="N390">
        <v>1.8957399999999999E-2</v>
      </c>
      <c r="O390" t="s">
        <v>6</v>
      </c>
      <c r="P390">
        <v>8</v>
      </c>
      <c r="Q390" t="s">
        <v>0</v>
      </c>
      <c r="R390">
        <v>11.8</v>
      </c>
      <c r="S390" t="s">
        <v>141</v>
      </c>
      <c r="T390">
        <v>1</v>
      </c>
      <c r="U390" t="s">
        <v>142</v>
      </c>
      <c r="V390">
        <v>4</v>
      </c>
      <c r="W390" t="s">
        <v>140</v>
      </c>
      <c r="X390">
        <v>2422</v>
      </c>
      <c r="Y390" t="s">
        <v>1</v>
      </c>
      <c r="Z390" t="s">
        <v>2356</v>
      </c>
      <c r="AA390" t="s">
        <v>151</v>
      </c>
      <c r="AB390" s="12" t="s">
        <v>411</v>
      </c>
      <c r="AC390" t="s">
        <v>424</v>
      </c>
      <c r="AD390" s="5">
        <v>0.01</v>
      </c>
      <c r="AE390" t="s">
        <v>5</v>
      </c>
      <c r="AF390">
        <v>1</v>
      </c>
      <c r="AG390" t="s">
        <v>4</v>
      </c>
      <c r="AH390">
        <v>0</v>
      </c>
    </row>
    <row r="391" spans="1:34" x14ac:dyDescent="0.25">
      <c r="A391" t="str">
        <f t="shared" si="6"/>
        <v>feynman_I_39_11_21962</v>
      </c>
      <c r="B391" t="s">
        <v>42</v>
      </c>
      <c r="C391" t="s">
        <v>143</v>
      </c>
      <c r="D391">
        <v>3600</v>
      </c>
      <c r="E391" t="s">
        <v>144</v>
      </c>
      <c r="F391">
        <v>1000000</v>
      </c>
      <c r="G391" t="s">
        <v>145</v>
      </c>
      <c r="H391">
        <v>21962</v>
      </c>
      <c r="I391" t="s">
        <v>146</v>
      </c>
      <c r="J391">
        <v>1E-3</v>
      </c>
      <c r="K391" t="s">
        <v>3</v>
      </c>
      <c r="L391">
        <v>0.99971750000000004</v>
      </c>
      <c r="M391" t="s">
        <v>2</v>
      </c>
      <c r="N391">
        <v>5.1224800000000001E-2</v>
      </c>
      <c r="O391" t="s">
        <v>6</v>
      </c>
      <c r="P391">
        <v>11</v>
      </c>
      <c r="Q391" t="s">
        <v>0</v>
      </c>
      <c r="R391">
        <v>12.1</v>
      </c>
      <c r="S391" t="s">
        <v>141</v>
      </c>
      <c r="T391">
        <v>1</v>
      </c>
      <c r="U391" t="s">
        <v>142</v>
      </c>
      <c r="V391">
        <v>4</v>
      </c>
      <c r="W391" t="s">
        <v>140</v>
      </c>
      <c r="X391">
        <v>2387</v>
      </c>
      <c r="Y391" t="s">
        <v>1</v>
      </c>
      <c r="Z391" t="s">
        <v>403</v>
      </c>
      <c r="AA391" t="s">
        <v>151</v>
      </c>
      <c r="AB391" s="12" t="s">
        <v>3435</v>
      </c>
      <c r="AC391" t="s">
        <v>424</v>
      </c>
      <c r="AD391" s="5">
        <v>0.01</v>
      </c>
      <c r="AE391" t="s">
        <v>5</v>
      </c>
      <c r="AF391">
        <v>1</v>
      </c>
      <c r="AG391" t="s">
        <v>4</v>
      </c>
      <c r="AH391">
        <v>0</v>
      </c>
    </row>
    <row r="392" spans="1:34" x14ac:dyDescent="0.25">
      <c r="A392" t="str">
        <f t="shared" si="6"/>
        <v>feynman_I_11_19_21962</v>
      </c>
      <c r="B392" t="s">
        <v>127</v>
      </c>
      <c r="C392" t="s">
        <v>143</v>
      </c>
      <c r="D392">
        <v>3600</v>
      </c>
      <c r="E392" t="s">
        <v>144</v>
      </c>
      <c r="F392">
        <v>1000000</v>
      </c>
      <c r="G392" t="s">
        <v>145</v>
      </c>
      <c r="H392">
        <v>21962</v>
      </c>
      <c r="I392" t="s">
        <v>146</v>
      </c>
      <c r="J392">
        <v>1E-3</v>
      </c>
      <c r="K392" t="s">
        <v>3</v>
      </c>
      <c r="L392">
        <v>0.99896960000000001</v>
      </c>
      <c r="M392" t="s">
        <v>2</v>
      </c>
      <c r="N392">
        <v>0.28243790000000002</v>
      </c>
      <c r="O392" t="s">
        <v>6</v>
      </c>
      <c r="P392">
        <v>10</v>
      </c>
      <c r="Q392" t="s">
        <v>0</v>
      </c>
      <c r="R392">
        <v>33.4</v>
      </c>
      <c r="S392" t="s">
        <v>141</v>
      </c>
      <c r="T392">
        <v>1</v>
      </c>
      <c r="U392" t="s">
        <v>142</v>
      </c>
      <c r="V392">
        <v>6</v>
      </c>
      <c r="W392" t="s">
        <v>140</v>
      </c>
      <c r="X392">
        <v>5759</v>
      </c>
      <c r="Y392" t="s">
        <v>1</v>
      </c>
      <c r="Z392" t="s">
        <v>2371</v>
      </c>
      <c r="AA392" t="s">
        <v>151</v>
      </c>
      <c r="AB392" s="12" t="s">
        <v>2293</v>
      </c>
      <c r="AC392" t="s">
        <v>424</v>
      </c>
      <c r="AD392" s="5">
        <v>0.01</v>
      </c>
      <c r="AE392" t="s">
        <v>5</v>
      </c>
      <c r="AF392">
        <v>1</v>
      </c>
      <c r="AG392" t="s">
        <v>4</v>
      </c>
      <c r="AH392">
        <v>0</v>
      </c>
    </row>
    <row r="393" spans="1:34" x14ac:dyDescent="0.25">
      <c r="A393" t="str">
        <f t="shared" si="6"/>
        <v>strogatz_lv2_21962</v>
      </c>
      <c r="B393" t="s">
        <v>16</v>
      </c>
      <c r="C393" t="s">
        <v>143</v>
      </c>
      <c r="D393">
        <v>3600</v>
      </c>
      <c r="E393" t="s">
        <v>144</v>
      </c>
      <c r="F393">
        <v>1000000</v>
      </c>
      <c r="G393" t="s">
        <v>145</v>
      </c>
      <c r="H393">
        <v>21962</v>
      </c>
      <c r="I393" t="s">
        <v>146</v>
      </c>
      <c r="J393">
        <v>1E-3</v>
      </c>
      <c r="K393" t="s">
        <v>3</v>
      </c>
      <c r="L393">
        <v>0.77220429999999995</v>
      </c>
      <c r="M393" t="s">
        <v>2</v>
      </c>
      <c r="N393">
        <v>0.40502579999999999</v>
      </c>
      <c r="O393" t="s">
        <v>6</v>
      </c>
      <c r="P393">
        <v>29</v>
      </c>
      <c r="Q393" t="s">
        <v>0</v>
      </c>
      <c r="R393">
        <v>18.5</v>
      </c>
      <c r="S393" t="s">
        <v>141</v>
      </c>
      <c r="T393">
        <v>1</v>
      </c>
      <c r="U393" t="s">
        <v>142</v>
      </c>
      <c r="V393">
        <v>8</v>
      </c>
      <c r="W393" t="s">
        <v>140</v>
      </c>
      <c r="X393">
        <v>8583</v>
      </c>
      <c r="Y393" t="s">
        <v>1</v>
      </c>
      <c r="Z393" t="s">
        <v>3891</v>
      </c>
      <c r="AA393" t="s">
        <v>151</v>
      </c>
      <c r="AB393" s="12" t="s">
        <v>3892</v>
      </c>
      <c r="AC393" t="s">
        <v>424</v>
      </c>
      <c r="AD393" s="5">
        <v>0.01</v>
      </c>
      <c r="AE393" t="s">
        <v>5</v>
      </c>
      <c r="AF393">
        <v>-0.81604474999999999</v>
      </c>
      <c r="AG393" t="s">
        <v>4</v>
      </c>
      <c r="AH393">
        <v>2.1639647000000002</v>
      </c>
    </row>
    <row r="394" spans="1:34" x14ac:dyDescent="0.25">
      <c r="A394" t="str">
        <f t="shared" si="6"/>
        <v>feynman_II_36_38_16850</v>
      </c>
      <c r="B394" t="s">
        <v>138</v>
      </c>
      <c r="C394" t="s">
        <v>143</v>
      </c>
      <c r="D394">
        <v>3600</v>
      </c>
      <c r="E394" t="s">
        <v>144</v>
      </c>
      <c r="F394">
        <v>1000000</v>
      </c>
      <c r="G394" t="s">
        <v>145</v>
      </c>
      <c r="H394">
        <v>16850</v>
      </c>
      <c r="I394" t="s">
        <v>146</v>
      </c>
      <c r="J394">
        <v>1E-3</v>
      </c>
      <c r="K394" t="s">
        <v>3</v>
      </c>
      <c r="L394">
        <v>0.99599550000000003</v>
      </c>
      <c r="M394" t="s">
        <v>2</v>
      </c>
      <c r="N394">
        <v>7.0686899999999997E-2</v>
      </c>
      <c r="O394" t="s">
        <v>6</v>
      </c>
      <c r="P394">
        <v>44</v>
      </c>
      <c r="Q394" t="s">
        <v>0</v>
      </c>
      <c r="R394">
        <v>1255.8</v>
      </c>
      <c r="S394" t="s">
        <v>141</v>
      </c>
      <c r="T394">
        <v>3</v>
      </c>
      <c r="U394" t="s">
        <v>142</v>
      </c>
      <c r="V394">
        <v>21</v>
      </c>
      <c r="W394" t="s">
        <v>140</v>
      </c>
      <c r="X394">
        <v>125839</v>
      </c>
      <c r="Y394" t="s">
        <v>1</v>
      </c>
      <c r="Z394" t="s">
        <v>3893</v>
      </c>
      <c r="AA394" t="s">
        <v>151</v>
      </c>
      <c r="AB394" s="12" t="s">
        <v>3894</v>
      </c>
      <c r="AC394" t="s">
        <v>424</v>
      </c>
      <c r="AD394" s="5">
        <v>0.01</v>
      </c>
      <c r="AE394" t="s">
        <v>5</v>
      </c>
      <c r="AF394">
        <v>0.99629893000000003</v>
      </c>
      <c r="AG394" t="s">
        <v>4</v>
      </c>
      <c r="AH394">
        <v>6.7879969999999998E-2</v>
      </c>
    </row>
    <row r="395" spans="1:34" x14ac:dyDescent="0.25">
      <c r="A395" t="str">
        <f t="shared" si="6"/>
        <v>feynman_II_13_17_21962</v>
      </c>
      <c r="B395" t="s">
        <v>102</v>
      </c>
      <c r="C395" t="s">
        <v>143</v>
      </c>
      <c r="D395">
        <v>3600</v>
      </c>
      <c r="E395" t="s">
        <v>144</v>
      </c>
      <c r="F395">
        <v>1000000</v>
      </c>
      <c r="G395" t="s">
        <v>145</v>
      </c>
      <c r="H395">
        <v>21962</v>
      </c>
      <c r="I395" t="s">
        <v>146</v>
      </c>
      <c r="J395">
        <v>1E-3</v>
      </c>
      <c r="K395" t="s">
        <v>3</v>
      </c>
      <c r="L395">
        <v>0.99709040000000004</v>
      </c>
      <c r="M395" t="s">
        <v>2</v>
      </c>
      <c r="N395">
        <v>1.3613E-3</v>
      </c>
      <c r="O395" t="s">
        <v>6</v>
      </c>
      <c r="P395">
        <v>16</v>
      </c>
      <c r="Q395" t="s">
        <v>0</v>
      </c>
      <c r="R395">
        <v>593.5</v>
      </c>
      <c r="S395" t="s">
        <v>141</v>
      </c>
      <c r="T395">
        <v>2</v>
      </c>
      <c r="U395" t="s">
        <v>142</v>
      </c>
      <c r="V395">
        <v>96</v>
      </c>
      <c r="W395" t="s">
        <v>140</v>
      </c>
      <c r="X395">
        <v>112917</v>
      </c>
      <c r="Y395" t="s">
        <v>1</v>
      </c>
      <c r="Z395" t="s">
        <v>3573</v>
      </c>
      <c r="AA395" t="s">
        <v>151</v>
      </c>
      <c r="AB395" s="12" t="s">
        <v>3574</v>
      </c>
      <c r="AC395" t="s">
        <v>424</v>
      </c>
      <c r="AD395" s="5">
        <v>0.01</v>
      </c>
      <c r="AE395" t="s">
        <v>5</v>
      </c>
      <c r="AF395">
        <v>0.99735112000000004</v>
      </c>
      <c r="AG395" t="s">
        <v>4</v>
      </c>
      <c r="AH395">
        <v>1.25887E-3</v>
      </c>
    </row>
    <row r="396" spans="1:34" x14ac:dyDescent="0.25">
      <c r="A396" t="str">
        <f t="shared" si="6"/>
        <v>feynman_I_37_4_21962</v>
      </c>
      <c r="B396" t="s">
        <v>50</v>
      </c>
      <c r="C396" t="s">
        <v>143</v>
      </c>
      <c r="D396">
        <v>3600</v>
      </c>
      <c r="E396" t="s">
        <v>144</v>
      </c>
      <c r="F396">
        <v>1000000</v>
      </c>
      <c r="G396" t="s">
        <v>145</v>
      </c>
      <c r="H396">
        <v>21962</v>
      </c>
      <c r="I396" t="s">
        <v>146</v>
      </c>
      <c r="J396">
        <v>1E-3</v>
      </c>
      <c r="K396" t="s">
        <v>3</v>
      </c>
      <c r="L396">
        <v>0.99976160000000003</v>
      </c>
      <c r="M396" t="s">
        <v>2</v>
      </c>
      <c r="N396">
        <v>4.4208400000000002E-2</v>
      </c>
      <c r="O396" t="s">
        <v>6</v>
      </c>
      <c r="P396">
        <v>12</v>
      </c>
      <c r="Q396" t="s">
        <v>0</v>
      </c>
      <c r="R396">
        <v>97.7</v>
      </c>
      <c r="S396" t="s">
        <v>141</v>
      </c>
      <c r="T396">
        <v>1</v>
      </c>
      <c r="U396" t="s">
        <v>142</v>
      </c>
      <c r="V396">
        <v>11</v>
      </c>
      <c r="W396" t="s">
        <v>140</v>
      </c>
      <c r="X396">
        <v>14600</v>
      </c>
      <c r="Y396" t="s">
        <v>1</v>
      </c>
      <c r="Z396" t="s">
        <v>2385</v>
      </c>
      <c r="AA396" t="s">
        <v>151</v>
      </c>
      <c r="AB396" s="12" t="s">
        <v>2302</v>
      </c>
      <c r="AC396" t="s">
        <v>424</v>
      </c>
      <c r="AD396" s="5">
        <v>0.01</v>
      </c>
      <c r="AE396" t="s">
        <v>5</v>
      </c>
      <c r="AF396">
        <v>1</v>
      </c>
      <c r="AG396" t="s">
        <v>4</v>
      </c>
      <c r="AH396">
        <v>0</v>
      </c>
    </row>
    <row r="397" spans="1:34" x14ac:dyDescent="0.25">
      <c r="A397" t="str">
        <f t="shared" si="6"/>
        <v>feynman_II_6_15a_21962</v>
      </c>
      <c r="B397" t="s">
        <v>131</v>
      </c>
      <c r="C397" t="s">
        <v>143</v>
      </c>
      <c r="D397">
        <v>3600</v>
      </c>
      <c r="E397" t="s">
        <v>144</v>
      </c>
      <c r="F397">
        <v>1000000</v>
      </c>
      <c r="G397" t="s">
        <v>145</v>
      </c>
      <c r="H397">
        <v>21962</v>
      </c>
      <c r="I397" t="s">
        <v>146</v>
      </c>
      <c r="J397">
        <v>1E-3</v>
      </c>
      <c r="K397" t="s">
        <v>3</v>
      </c>
      <c r="L397">
        <v>0.99878960000000006</v>
      </c>
      <c r="M397" t="s">
        <v>2</v>
      </c>
      <c r="N397">
        <v>1.30177E-2</v>
      </c>
      <c r="O397" t="s">
        <v>6</v>
      </c>
      <c r="P397">
        <v>16</v>
      </c>
      <c r="Q397" t="s">
        <v>0</v>
      </c>
      <c r="R397">
        <v>54.6</v>
      </c>
      <c r="S397" t="s">
        <v>141</v>
      </c>
      <c r="T397">
        <v>1</v>
      </c>
      <c r="U397" t="s">
        <v>142</v>
      </c>
      <c r="V397">
        <v>7</v>
      </c>
      <c r="W397" t="s">
        <v>140</v>
      </c>
      <c r="X397">
        <v>9259</v>
      </c>
      <c r="Y397" t="s">
        <v>1</v>
      </c>
      <c r="Z397" t="s">
        <v>3895</v>
      </c>
      <c r="AA397" t="s">
        <v>151</v>
      </c>
      <c r="AB397" s="12" t="s">
        <v>3896</v>
      </c>
      <c r="AC397" t="s">
        <v>424</v>
      </c>
      <c r="AD397" s="5">
        <v>0.01</v>
      </c>
      <c r="AE397" t="s">
        <v>5</v>
      </c>
      <c r="AF397">
        <v>0.99890164999999997</v>
      </c>
      <c r="AG397" t="s">
        <v>4</v>
      </c>
      <c r="AH397">
        <v>1.2469299999999999E-2</v>
      </c>
    </row>
    <row r="398" spans="1:34" x14ac:dyDescent="0.25">
      <c r="A398" t="str">
        <f t="shared" si="6"/>
        <v>feynman_I_50_26_16850</v>
      </c>
      <c r="B398" t="s">
        <v>94</v>
      </c>
      <c r="C398" t="s">
        <v>143</v>
      </c>
      <c r="D398">
        <v>3600</v>
      </c>
      <c r="E398" t="s">
        <v>144</v>
      </c>
      <c r="F398">
        <v>1000000</v>
      </c>
      <c r="G398" t="s">
        <v>145</v>
      </c>
      <c r="H398">
        <v>16850</v>
      </c>
      <c r="I398" t="s">
        <v>146</v>
      </c>
      <c r="J398">
        <v>1E-3</v>
      </c>
      <c r="K398" t="s">
        <v>3</v>
      </c>
      <c r="L398">
        <v>0.99983929999999999</v>
      </c>
      <c r="M398" t="s">
        <v>2</v>
      </c>
      <c r="N398">
        <v>2.4875899999999999E-2</v>
      </c>
      <c r="O398" t="s">
        <v>6</v>
      </c>
      <c r="P398">
        <v>14</v>
      </c>
      <c r="Q398" t="s">
        <v>0</v>
      </c>
      <c r="R398">
        <v>379.9</v>
      </c>
      <c r="S398" t="s">
        <v>141</v>
      </c>
      <c r="T398">
        <v>6</v>
      </c>
      <c r="U398" t="s">
        <v>142</v>
      </c>
      <c r="V398">
        <v>54</v>
      </c>
      <c r="W398" t="s">
        <v>140</v>
      </c>
      <c r="X398">
        <v>63678</v>
      </c>
      <c r="Y398" t="s">
        <v>1</v>
      </c>
      <c r="Z398" t="s">
        <v>2851</v>
      </c>
      <c r="AA398" t="s">
        <v>151</v>
      </c>
      <c r="AB398" s="12" t="s">
        <v>2324</v>
      </c>
      <c r="AC398" t="s">
        <v>424</v>
      </c>
      <c r="AD398" s="5">
        <v>0.01</v>
      </c>
      <c r="AE398" t="s">
        <v>5</v>
      </c>
      <c r="AF398">
        <v>1</v>
      </c>
      <c r="AG398" t="s">
        <v>4</v>
      </c>
      <c r="AH398">
        <v>0</v>
      </c>
    </row>
    <row r="399" spans="1:34" x14ac:dyDescent="0.25">
      <c r="A399" t="str">
        <f t="shared" si="6"/>
        <v>feynman_II_35_21_21962</v>
      </c>
      <c r="B399" t="s">
        <v>110</v>
      </c>
      <c r="C399" t="s">
        <v>143</v>
      </c>
      <c r="D399">
        <v>3600</v>
      </c>
      <c r="E399" t="s">
        <v>144</v>
      </c>
      <c r="F399">
        <v>1000000</v>
      </c>
      <c r="G399" t="s">
        <v>145</v>
      </c>
      <c r="H399">
        <v>21962</v>
      </c>
      <c r="I399" t="s">
        <v>146</v>
      </c>
      <c r="J399">
        <v>1E-3</v>
      </c>
      <c r="K399" t="s">
        <v>3</v>
      </c>
      <c r="L399">
        <v>0.99333830000000001</v>
      </c>
      <c r="M399" t="s">
        <v>2</v>
      </c>
      <c r="N399">
        <v>0.41230640000000002</v>
      </c>
      <c r="O399" t="s">
        <v>6</v>
      </c>
      <c r="P399">
        <v>21</v>
      </c>
      <c r="Q399" t="s">
        <v>0</v>
      </c>
      <c r="R399">
        <v>171.9</v>
      </c>
      <c r="S399" t="s">
        <v>141</v>
      </c>
      <c r="T399">
        <v>2</v>
      </c>
      <c r="U399" t="s">
        <v>142</v>
      </c>
      <c r="V399">
        <v>18</v>
      </c>
      <c r="W399" t="s">
        <v>140</v>
      </c>
      <c r="X399">
        <v>27561</v>
      </c>
      <c r="Y399" t="s">
        <v>1</v>
      </c>
      <c r="Z399" t="s">
        <v>3897</v>
      </c>
      <c r="AA399" t="s">
        <v>151</v>
      </c>
      <c r="AB399" s="12" t="s">
        <v>3898</v>
      </c>
      <c r="AC399" t="s">
        <v>424</v>
      </c>
      <c r="AD399" s="5">
        <v>0.01</v>
      </c>
      <c r="AE399" t="s">
        <v>5</v>
      </c>
      <c r="AF399">
        <v>0.99363617000000004</v>
      </c>
      <c r="AG399" t="s">
        <v>4</v>
      </c>
      <c r="AH399">
        <v>0.39889259999999999</v>
      </c>
    </row>
    <row r="400" spans="1:34" x14ac:dyDescent="0.25">
      <c r="A400" t="str">
        <f t="shared" si="6"/>
        <v>feynman_II_11_27_21962</v>
      </c>
      <c r="B400" t="s">
        <v>101</v>
      </c>
      <c r="C400" t="s">
        <v>143</v>
      </c>
      <c r="D400">
        <v>3600</v>
      </c>
      <c r="E400" t="s">
        <v>144</v>
      </c>
      <c r="F400">
        <v>1000000</v>
      </c>
      <c r="G400" t="s">
        <v>145</v>
      </c>
      <c r="H400">
        <v>21962</v>
      </c>
      <c r="I400" t="s">
        <v>146</v>
      </c>
      <c r="J400">
        <v>1E-3</v>
      </c>
      <c r="K400" t="s">
        <v>3</v>
      </c>
      <c r="L400">
        <v>0.99021029999999999</v>
      </c>
      <c r="M400" t="s">
        <v>2</v>
      </c>
      <c r="N400">
        <v>6.9456500000000004E-2</v>
      </c>
      <c r="O400" t="s">
        <v>6</v>
      </c>
      <c r="P400">
        <v>8</v>
      </c>
      <c r="Q400" t="s">
        <v>0</v>
      </c>
      <c r="R400">
        <v>11.5</v>
      </c>
      <c r="S400" t="s">
        <v>141</v>
      </c>
      <c r="T400">
        <v>1</v>
      </c>
      <c r="U400" t="s">
        <v>142</v>
      </c>
      <c r="V400">
        <v>4</v>
      </c>
      <c r="W400" t="s">
        <v>140</v>
      </c>
      <c r="X400">
        <v>2398</v>
      </c>
      <c r="Y400" t="s">
        <v>1</v>
      </c>
      <c r="Z400" t="s">
        <v>3545</v>
      </c>
      <c r="AA400" t="s">
        <v>151</v>
      </c>
      <c r="AB400" s="12" t="s">
        <v>3546</v>
      </c>
      <c r="AC400" t="s">
        <v>424</v>
      </c>
      <c r="AD400" s="5">
        <v>0.01</v>
      </c>
      <c r="AE400" t="s">
        <v>5</v>
      </c>
      <c r="AF400">
        <v>0.99071741999999996</v>
      </c>
      <c r="AG400" t="s">
        <v>4</v>
      </c>
      <c r="AH400">
        <v>6.7053379999999996E-2</v>
      </c>
    </row>
    <row r="401" spans="1:34" x14ac:dyDescent="0.25">
      <c r="A401" t="str">
        <f t="shared" si="6"/>
        <v>feynman_III_15_12_5390</v>
      </c>
      <c r="B401" t="s">
        <v>56</v>
      </c>
      <c r="C401" t="s">
        <v>143</v>
      </c>
      <c r="D401">
        <v>3600</v>
      </c>
      <c r="E401" t="s">
        <v>144</v>
      </c>
      <c r="F401">
        <v>1000000</v>
      </c>
      <c r="G401" t="s">
        <v>145</v>
      </c>
      <c r="H401">
        <v>5390</v>
      </c>
      <c r="I401" t="s">
        <v>146</v>
      </c>
      <c r="J401">
        <v>1E-3</v>
      </c>
      <c r="K401" t="s">
        <v>3</v>
      </c>
      <c r="L401">
        <v>0.99975130000000001</v>
      </c>
      <c r="M401" t="s">
        <v>2</v>
      </c>
      <c r="N401">
        <v>8.08561E-2</v>
      </c>
      <c r="O401" t="s">
        <v>6</v>
      </c>
      <c r="P401">
        <v>11</v>
      </c>
      <c r="Q401" t="s">
        <v>0</v>
      </c>
      <c r="R401">
        <v>2705.7</v>
      </c>
      <c r="S401" t="s">
        <v>141</v>
      </c>
      <c r="T401">
        <v>9</v>
      </c>
      <c r="U401" t="s">
        <v>142</v>
      </c>
      <c r="V401">
        <v>128</v>
      </c>
      <c r="W401" t="s">
        <v>140</v>
      </c>
      <c r="X401">
        <v>337675</v>
      </c>
      <c r="Y401" t="s">
        <v>1</v>
      </c>
      <c r="Z401" t="s">
        <v>2948</v>
      </c>
      <c r="AA401" t="s">
        <v>151</v>
      </c>
      <c r="AB401" s="12" t="s">
        <v>2299</v>
      </c>
      <c r="AC401" t="s">
        <v>424</v>
      </c>
      <c r="AD401" s="5">
        <v>0.01</v>
      </c>
      <c r="AE401" t="s">
        <v>5</v>
      </c>
      <c r="AF401">
        <v>1</v>
      </c>
      <c r="AG401" t="s">
        <v>4</v>
      </c>
      <c r="AH401">
        <v>0</v>
      </c>
    </row>
    <row r="402" spans="1:34" x14ac:dyDescent="0.25">
      <c r="A402" t="str">
        <f t="shared" si="6"/>
        <v>feynman_test_5_16850</v>
      </c>
      <c r="B402" t="s">
        <v>83</v>
      </c>
      <c r="C402" t="s">
        <v>143</v>
      </c>
      <c r="D402">
        <v>3600</v>
      </c>
      <c r="E402" t="s">
        <v>144</v>
      </c>
      <c r="F402">
        <v>1000000</v>
      </c>
      <c r="G402" t="s">
        <v>145</v>
      </c>
      <c r="H402">
        <v>16850</v>
      </c>
      <c r="I402" t="s">
        <v>146</v>
      </c>
      <c r="J402">
        <v>1E-3</v>
      </c>
      <c r="K402" t="s">
        <v>3</v>
      </c>
      <c r="L402">
        <v>0.9986157</v>
      </c>
      <c r="M402" t="s">
        <v>2</v>
      </c>
      <c r="N402">
        <v>0.1183978</v>
      </c>
      <c r="O402" t="s">
        <v>6</v>
      </c>
      <c r="P402">
        <v>37</v>
      </c>
      <c r="Q402" t="s">
        <v>0</v>
      </c>
      <c r="R402">
        <v>181.3</v>
      </c>
      <c r="S402" t="s">
        <v>141</v>
      </c>
      <c r="T402">
        <v>1</v>
      </c>
      <c r="U402" t="s">
        <v>142</v>
      </c>
      <c r="V402">
        <v>12</v>
      </c>
      <c r="W402" t="s">
        <v>140</v>
      </c>
      <c r="X402">
        <v>22796</v>
      </c>
      <c r="Y402" t="s">
        <v>1</v>
      </c>
      <c r="Z402" t="s">
        <v>3899</v>
      </c>
      <c r="AA402" t="s">
        <v>151</v>
      </c>
      <c r="AB402" s="12" t="s">
        <v>3900</v>
      </c>
      <c r="AC402" t="s">
        <v>424</v>
      </c>
      <c r="AD402" s="5">
        <v>0.01</v>
      </c>
      <c r="AE402" t="s">
        <v>5</v>
      </c>
      <c r="AF402">
        <v>0.99917449000000003</v>
      </c>
      <c r="AG402" t="s">
        <v>4</v>
      </c>
      <c r="AH402">
        <v>9.2285179999999994E-2</v>
      </c>
    </row>
    <row r="403" spans="1:34" x14ac:dyDescent="0.25">
      <c r="A403" t="str">
        <f t="shared" si="6"/>
        <v>feynman_test_1_21962</v>
      </c>
      <c r="B403" t="s">
        <v>136</v>
      </c>
      <c r="C403" t="s">
        <v>143</v>
      </c>
      <c r="D403">
        <v>3600</v>
      </c>
      <c r="E403" t="s">
        <v>144</v>
      </c>
      <c r="F403">
        <v>1000000</v>
      </c>
      <c r="G403" t="s">
        <v>145</v>
      </c>
      <c r="H403">
        <v>21962</v>
      </c>
      <c r="I403" t="s">
        <v>146</v>
      </c>
      <c r="J403">
        <v>1E-3</v>
      </c>
      <c r="K403" t="s">
        <v>3</v>
      </c>
      <c r="L403">
        <v>0.99916990000000006</v>
      </c>
      <c r="M403" t="s">
        <v>2</v>
      </c>
      <c r="N403">
        <v>0.34269519999999998</v>
      </c>
      <c r="O403" t="s">
        <v>6</v>
      </c>
      <c r="P403">
        <v>27</v>
      </c>
      <c r="Q403" t="s">
        <v>0</v>
      </c>
      <c r="R403">
        <v>101.3</v>
      </c>
      <c r="S403" t="s">
        <v>141</v>
      </c>
      <c r="T403">
        <v>1</v>
      </c>
      <c r="U403" t="s">
        <v>142</v>
      </c>
      <c r="V403">
        <v>10</v>
      </c>
      <c r="W403" t="s">
        <v>140</v>
      </c>
      <c r="X403">
        <v>17611</v>
      </c>
      <c r="Y403" t="s">
        <v>1</v>
      </c>
      <c r="Z403" t="s">
        <v>3635</v>
      </c>
      <c r="AA403" t="s">
        <v>151</v>
      </c>
      <c r="AB403" s="12" t="s">
        <v>3636</v>
      </c>
      <c r="AC403" t="s">
        <v>424</v>
      </c>
      <c r="AD403" s="5">
        <v>0.01</v>
      </c>
      <c r="AE403" t="s">
        <v>5</v>
      </c>
      <c r="AF403">
        <v>0.99929789999999996</v>
      </c>
      <c r="AG403" t="s">
        <v>4</v>
      </c>
      <c r="AH403">
        <v>0.30886465000000002</v>
      </c>
    </row>
    <row r="404" spans="1:34" x14ac:dyDescent="0.25">
      <c r="A404" t="str">
        <f t="shared" si="6"/>
        <v>feynman_I_13_12_860</v>
      </c>
      <c r="B404" t="s">
        <v>117</v>
      </c>
      <c r="C404" t="s">
        <v>143</v>
      </c>
      <c r="D404">
        <v>3600</v>
      </c>
      <c r="E404" t="s">
        <v>144</v>
      </c>
      <c r="F404">
        <v>1000000</v>
      </c>
      <c r="G404" t="s">
        <v>145</v>
      </c>
      <c r="H404">
        <v>860</v>
      </c>
      <c r="I404" t="s">
        <v>146</v>
      </c>
      <c r="J404">
        <v>1E-3</v>
      </c>
      <c r="K404" t="s">
        <v>3</v>
      </c>
      <c r="L404">
        <v>0.99553579999999997</v>
      </c>
      <c r="M404" t="s">
        <v>2</v>
      </c>
      <c r="N404">
        <v>0.60649470000000005</v>
      </c>
      <c r="O404" t="s">
        <v>6</v>
      </c>
      <c r="P404">
        <v>87</v>
      </c>
      <c r="Q404" t="s">
        <v>0</v>
      </c>
      <c r="R404">
        <v>1524.6</v>
      </c>
      <c r="S404" t="s">
        <v>141</v>
      </c>
      <c r="T404">
        <v>4</v>
      </c>
      <c r="U404" t="s">
        <v>142</v>
      </c>
      <c r="V404">
        <v>44</v>
      </c>
      <c r="W404" t="s">
        <v>140</v>
      </c>
      <c r="X404">
        <v>167303</v>
      </c>
      <c r="Y404" t="s">
        <v>1</v>
      </c>
      <c r="Z404" t="s">
        <v>3901</v>
      </c>
      <c r="AA404" t="s">
        <v>151</v>
      </c>
      <c r="AB404" s="12" t="s">
        <v>3902</v>
      </c>
      <c r="AC404" t="s">
        <v>424</v>
      </c>
      <c r="AD404" s="5">
        <v>0.01</v>
      </c>
      <c r="AE404" t="s">
        <v>5</v>
      </c>
      <c r="AF404">
        <v>0.99571849999999995</v>
      </c>
      <c r="AG404" t="s">
        <v>4</v>
      </c>
      <c r="AH404">
        <v>0.60223766000000001</v>
      </c>
    </row>
    <row r="405" spans="1:34" x14ac:dyDescent="0.25">
      <c r="A405" t="str">
        <f t="shared" si="6"/>
        <v>strogatz_vdp2_5390</v>
      </c>
      <c r="B405" t="s">
        <v>7</v>
      </c>
      <c r="C405" t="s">
        <v>143</v>
      </c>
      <c r="D405">
        <v>3600</v>
      </c>
      <c r="E405" t="s">
        <v>144</v>
      </c>
      <c r="F405">
        <v>1000000</v>
      </c>
      <c r="G405" t="s">
        <v>145</v>
      </c>
      <c r="H405">
        <v>5390</v>
      </c>
      <c r="I405" t="s">
        <v>146</v>
      </c>
      <c r="J405">
        <v>1E-3</v>
      </c>
      <c r="K405" t="s">
        <v>3</v>
      </c>
      <c r="L405">
        <v>0.99986790000000003</v>
      </c>
      <c r="M405" t="s">
        <v>2</v>
      </c>
      <c r="N405">
        <v>1.0399999999999999E-3</v>
      </c>
      <c r="O405" t="s">
        <v>6</v>
      </c>
      <c r="P405">
        <v>3</v>
      </c>
      <c r="Q405" t="s">
        <v>0</v>
      </c>
      <c r="R405">
        <v>0.5</v>
      </c>
      <c r="S405" t="s">
        <v>141</v>
      </c>
      <c r="T405">
        <v>1</v>
      </c>
      <c r="U405" t="s">
        <v>142</v>
      </c>
      <c r="V405">
        <v>2</v>
      </c>
      <c r="W405" t="s">
        <v>140</v>
      </c>
      <c r="X405">
        <v>376</v>
      </c>
      <c r="Y405" t="s">
        <v>1</v>
      </c>
      <c r="Z405" t="s">
        <v>150</v>
      </c>
      <c r="AA405" t="s">
        <v>151</v>
      </c>
      <c r="AB405" s="12" t="s">
        <v>3431</v>
      </c>
      <c r="AC405" t="s">
        <v>424</v>
      </c>
      <c r="AD405" s="5">
        <v>0.01</v>
      </c>
      <c r="AE405" t="s">
        <v>5</v>
      </c>
      <c r="AF405">
        <v>1</v>
      </c>
      <c r="AG405" t="s">
        <v>4</v>
      </c>
      <c r="AH405">
        <v>0</v>
      </c>
    </row>
    <row r="406" spans="1:34" x14ac:dyDescent="0.25">
      <c r="A406" t="str">
        <f t="shared" si="6"/>
        <v>feynman_III_4_33_21962</v>
      </c>
      <c r="B406" t="s">
        <v>85</v>
      </c>
      <c r="C406" t="s">
        <v>143</v>
      </c>
      <c r="D406">
        <v>3600</v>
      </c>
      <c r="E406" t="s">
        <v>144</v>
      </c>
      <c r="F406">
        <v>1000000</v>
      </c>
      <c r="G406" t="s">
        <v>145</v>
      </c>
      <c r="H406">
        <v>21962</v>
      </c>
      <c r="I406" t="s">
        <v>146</v>
      </c>
      <c r="J406">
        <v>1E-3</v>
      </c>
      <c r="K406" t="s">
        <v>3</v>
      </c>
      <c r="L406">
        <v>0.99948029999999999</v>
      </c>
      <c r="M406" t="s">
        <v>2</v>
      </c>
      <c r="N406">
        <v>0.115984</v>
      </c>
      <c r="O406" t="s">
        <v>6</v>
      </c>
      <c r="P406">
        <v>8</v>
      </c>
      <c r="Q406" t="s">
        <v>0</v>
      </c>
      <c r="R406">
        <v>12.7</v>
      </c>
      <c r="S406" t="s">
        <v>141</v>
      </c>
      <c r="T406">
        <v>1</v>
      </c>
      <c r="U406" t="s">
        <v>142</v>
      </c>
      <c r="V406">
        <v>4</v>
      </c>
      <c r="W406" t="s">
        <v>140</v>
      </c>
      <c r="X406">
        <v>2451</v>
      </c>
      <c r="Y406" t="s">
        <v>1</v>
      </c>
      <c r="Z406" t="s">
        <v>3569</v>
      </c>
      <c r="AA406" t="s">
        <v>151</v>
      </c>
      <c r="AB406" s="12" t="s">
        <v>3570</v>
      </c>
      <c r="AC406" t="s">
        <v>424</v>
      </c>
      <c r="AD406" s="5">
        <v>0.01</v>
      </c>
      <c r="AE406" t="s">
        <v>5</v>
      </c>
      <c r="AF406">
        <v>0.99983979999999995</v>
      </c>
      <c r="AG406" t="s">
        <v>4</v>
      </c>
      <c r="AH406">
        <v>6.4335859999999995E-2</v>
      </c>
    </row>
    <row r="407" spans="1:34" x14ac:dyDescent="0.25">
      <c r="A407" t="str">
        <f t="shared" si="6"/>
        <v>feynman_I_14_4_5390</v>
      </c>
      <c r="B407" t="s">
        <v>30</v>
      </c>
      <c r="C407" t="s">
        <v>143</v>
      </c>
      <c r="D407">
        <v>3600</v>
      </c>
      <c r="E407" t="s">
        <v>144</v>
      </c>
      <c r="F407">
        <v>1000000</v>
      </c>
      <c r="G407" t="s">
        <v>145</v>
      </c>
      <c r="H407">
        <v>5390</v>
      </c>
      <c r="I407" t="s">
        <v>146</v>
      </c>
      <c r="J407">
        <v>1E-3</v>
      </c>
      <c r="K407" t="s">
        <v>3</v>
      </c>
      <c r="L407">
        <v>0.99975250000000004</v>
      </c>
      <c r="M407" t="s">
        <v>2</v>
      </c>
      <c r="N407">
        <v>0.20057920000000001</v>
      </c>
      <c r="O407" t="s">
        <v>6</v>
      </c>
      <c r="P407">
        <v>6</v>
      </c>
      <c r="Q407" t="s">
        <v>0</v>
      </c>
      <c r="R407">
        <v>6.8</v>
      </c>
      <c r="S407" t="s">
        <v>141</v>
      </c>
      <c r="T407">
        <v>1</v>
      </c>
      <c r="U407" t="s">
        <v>142</v>
      </c>
      <c r="V407">
        <v>3</v>
      </c>
      <c r="W407" t="s">
        <v>140</v>
      </c>
      <c r="X407">
        <v>1352</v>
      </c>
      <c r="Y407" t="s">
        <v>1</v>
      </c>
      <c r="Z407" t="s">
        <v>154</v>
      </c>
      <c r="AA407" t="s">
        <v>151</v>
      </c>
      <c r="AB407" s="12" t="s">
        <v>407</v>
      </c>
      <c r="AC407" t="s">
        <v>424</v>
      </c>
      <c r="AD407" s="5">
        <v>0.01</v>
      </c>
      <c r="AE407" t="s">
        <v>5</v>
      </c>
      <c r="AF407">
        <v>1</v>
      </c>
      <c r="AG407" t="s">
        <v>4</v>
      </c>
      <c r="AH407">
        <v>0</v>
      </c>
    </row>
    <row r="408" spans="1:34" x14ac:dyDescent="0.25">
      <c r="A408" t="str">
        <f t="shared" si="6"/>
        <v>strogatz_glider1_14423</v>
      </c>
      <c r="B408" t="s">
        <v>14</v>
      </c>
      <c r="C408" t="s">
        <v>143</v>
      </c>
      <c r="D408">
        <v>3600</v>
      </c>
      <c r="E408" t="s">
        <v>144</v>
      </c>
      <c r="F408">
        <v>1000000</v>
      </c>
      <c r="G408" t="s">
        <v>145</v>
      </c>
      <c r="H408">
        <v>14423</v>
      </c>
      <c r="I408" t="s">
        <v>146</v>
      </c>
      <c r="J408">
        <v>1E-3</v>
      </c>
      <c r="K408" t="s">
        <v>3</v>
      </c>
      <c r="L408">
        <v>0.99988370000000004</v>
      </c>
      <c r="M408" t="s">
        <v>2</v>
      </c>
      <c r="N408">
        <v>8.5915999999999996E-3</v>
      </c>
      <c r="O408" t="s">
        <v>6</v>
      </c>
      <c r="P408">
        <v>10</v>
      </c>
      <c r="Q408" t="s">
        <v>0</v>
      </c>
      <c r="R408">
        <v>10.4</v>
      </c>
      <c r="S408" t="s">
        <v>141</v>
      </c>
      <c r="T408">
        <v>2</v>
      </c>
      <c r="U408" t="s">
        <v>142</v>
      </c>
      <c r="V408">
        <v>8</v>
      </c>
      <c r="W408" t="s">
        <v>140</v>
      </c>
      <c r="X408">
        <v>6008</v>
      </c>
      <c r="Y408" t="s">
        <v>1</v>
      </c>
      <c r="Z408" t="s">
        <v>2338</v>
      </c>
      <c r="AA408" t="s">
        <v>151</v>
      </c>
      <c r="AB408" s="12" t="s">
        <v>2289</v>
      </c>
      <c r="AC408" t="s">
        <v>424</v>
      </c>
      <c r="AD408" s="5">
        <v>0.01</v>
      </c>
      <c r="AE408" t="s">
        <v>5</v>
      </c>
      <c r="AF408">
        <v>1</v>
      </c>
      <c r="AG408" t="s">
        <v>4</v>
      </c>
      <c r="AH408">
        <v>0</v>
      </c>
    </row>
    <row r="409" spans="1:34" x14ac:dyDescent="0.25">
      <c r="A409" t="str">
        <f t="shared" si="6"/>
        <v>feynman_II_4_23_5390</v>
      </c>
      <c r="B409" t="s">
        <v>70</v>
      </c>
      <c r="C409" t="s">
        <v>143</v>
      </c>
      <c r="D409">
        <v>3600</v>
      </c>
      <c r="E409" t="s">
        <v>144</v>
      </c>
      <c r="F409">
        <v>1000000</v>
      </c>
      <c r="G409" t="s">
        <v>145</v>
      </c>
      <c r="H409">
        <v>5390</v>
      </c>
      <c r="I409" t="s">
        <v>146</v>
      </c>
      <c r="J409">
        <v>1E-3</v>
      </c>
      <c r="K409" t="s">
        <v>3</v>
      </c>
      <c r="L409">
        <v>0.999699</v>
      </c>
      <c r="M409" t="s">
        <v>2</v>
      </c>
      <c r="N409">
        <v>5.8069999999999997E-4</v>
      </c>
      <c r="O409" t="s">
        <v>6</v>
      </c>
      <c r="P409">
        <v>9</v>
      </c>
      <c r="Q409" t="s">
        <v>0</v>
      </c>
      <c r="R409">
        <v>8.3000000000000007</v>
      </c>
      <c r="S409" t="s">
        <v>141</v>
      </c>
      <c r="T409">
        <v>1</v>
      </c>
      <c r="U409" t="s">
        <v>142</v>
      </c>
      <c r="V409">
        <v>3</v>
      </c>
      <c r="W409" t="s">
        <v>140</v>
      </c>
      <c r="X409">
        <v>1775</v>
      </c>
      <c r="Y409" t="s">
        <v>1</v>
      </c>
      <c r="Z409" t="s">
        <v>3500</v>
      </c>
      <c r="AA409" t="s">
        <v>151</v>
      </c>
      <c r="AB409" s="12" t="s">
        <v>3501</v>
      </c>
      <c r="AC409" t="s">
        <v>424</v>
      </c>
      <c r="AD409" s="5">
        <v>0.01</v>
      </c>
      <c r="AE409" t="s">
        <v>5</v>
      </c>
      <c r="AF409">
        <v>0.99993471</v>
      </c>
      <c r="AG409" t="s">
        <v>4</v>
      </c>
      <c r="AH409">
        <v>2.6938999999999999E-4</v>
      </c>
    </row>
    <row r="410" spans="1:34" x14ac:dyDescent="0.25">
      <c r="A410" t="str">
        <f t="shared" si="6"/>
        <v>feynman_I_6_2b_860</v>
      </c>
      <c r="B410" t="s">
        <v>54</v>
      </c>
      <c r="C410" t="s">
        <v>143</v>
      </c>
      <c r="D410">
        <v>3600</v>
      </c>
      <c r="E410" t="s">
        <v>144</v>
      </c>
      <c r="F410">
        <v>1000000</v>
      </c>
      <c r="G410" t="s">
        <v>145</v>
      </c>
      <c r="H410">
        <v>860</v>
      </c>
      <c r="I410" t="s">
        <v>146</v>
      </c>
      <c r="J410">
        <v>1E-3</v>
      </c>
      <c r="K410" t="s">
        <v>3</v>
      </c>
      <c r="L410">
        <v>0.98976549999999996</v>
      </c>
      <c r="M410" t="s">
        <v>2</v>
      </c>
      <c r="N410">
        <v>6.0826999999999999E-3</v>
      </c>
      <c r="O410" t="s">
        <v>6</v>
      </c>
      <c r="P410">
        <v>26</v>
      </c>
      <c r="Q410" t="s">
        <v>0</v>
      </c>
      <c r="R410">
        <v>3342.8</v>
      </c>
      <c r="S410" t="s">
        <v>141</v>
      </c>
      <c r="T410">
        <v>15</v>
      </c>
      <c r="U410" t="s">
        <v>142</v>
      </c>
      <c r="V410">
        <v>370</v>
      </c>
      <c r="W410" t="s">
        <v>140</v>
      </c>
      <c r="X410">
        <v>512880</v>
      </c>
      <c r="Y410" t="s">
        <v>1</v>
      </c>
      <c r="Z410" t="s">
        <v>3903</v>
      </c>
      <c r="AA410" t="s">
        <v>151</v>
      </c>
      <c r="AB410" s="12" t="s">
        <v>3904</v>
      </c>
      <c r="AC410" t="s">
        <v>424</v>
      </c>
      <c r="AD410" s="5">
        <v>0.01</v>
      </c>
      <c r="AE410" t="s">
        <v>5</v>
      </c>
      <c r="AF410">
        <v>0.99088801999999998</v>
      </c>
      <c r="AG410" t="s">
        <v>4</v>
      </c>
      <c r="AH410">
        <v>5.7368300000000001E-3</v>
      </c>
    </row>
    <row r="411" spans="1:34" x14ac:dyDescent="0.25">
      <c r="A411" t="str">
        <f t="shared" si="6"/>
        <v>feynman_I_14_3_14423</v>
      </c>
      <c r="B411" t="s">
        <v>62</v>
      </c>
      <c r="C411" t="s">
        <v>143</v>
      </c>
      <c r="D411">
        <v>3600</v>
      </c>
      <c r="E411" t="s">
        <v>144</v>
      </c>
      <c r="F411">
        <v>1000000</v>
      </c>
      <c r="G411" t="s">
        <v>145</v>
      </c>
      <c r="H411">
        <v>14423</v>
      </c>
      <c r="I411" t="s">
        <v>146</v>
      </c>
      <c r="J411">
        <v>1E-3</v>
      </c>
      <c r="K411" t="s">
        <v>3</v>
      </c>
      <c r="L411">
        <v>0.99970099999999995</v>
      </c>
      <c r="M411" t="s">
        <v>2</v>
      </c>
      <c r="N411">
        <v>0.3349859</v>
      </c>
      <c r="O411" t="s">
        <v>6</v>
      </c>
      <c r="P411">
        <v>6</v>
      </c>
      <c r="Q411" t="s">
        <v>0</v>
      </c>
      <c r="R411">
        <v>6.3</v>
      </c>
      <c r="S411" t="s">
        <v>141</v>
      </c>
      <c r="T411">
        <v>1</v>
      </c>
      <c r="U411" t="s">
        <v>142</v>
      </c>
      <c r="V411">
        <v>3</v>
      </c>
      <c r="W411" t="s">
        <v>140</v>
      </c>
      <c r="X411">
        <v>1390</v>
      </c>
      <c r="Y411" t="s">
        <v>1</v>
      </c>
      <c r="Z411" t="s">
        <v>3905</v>
      </c>
      <c r="AA411" t="s">
        <v>151</v>
      </c>
      <c r="AB411" s="12" t="s">
        <v>3906</v>
      </c>
      <c r="AC411" t="s">
        <v>424</v>
      </c>
      <c r="AD411" s="5">
        <v>0.01</v>
      </c>
      <c r="AE411" t="s">
        <v>5</v>
      </c>
      <c r="AF411">
        <v>0.99999320000000003</v>
      </c>
      <c r="AG411" t="s">
        <v>4</v>
      </c>
      <c r="AH411">
        <v>0.05</v>
      </c>
    </row>
    <row r="412" spans="1:34" x14ac:dyDescent="0.25">
      <c r="A412" t="str">
        <f t="shared" si="6"/>
        <v>feynman_II_34_29b_15795</v>
      </c>
      <c r="B412" t="s">
        <v>122</v>
      </c>
      <c r="C412" t="s">
        <v>143</v>
      </c>
      <c r="D412">
        <v>3600</v>
      </c>
      <c r="E412" t="s">
        <v>144</v>
      </c>
      <c r="F412">
        <v>1000000</v>
      </c>
      <c r="G412" t="s">
        <v>145</v>
      </c>
      <c r="H412">
        <v>15795</v>
      </c>
      <c r="I412" t="s">
        <v>146</v>
      </c>
      <c r="J412">
        <v>1E-3</v>
      </c>
      <c r="K412" t="s">
        <v>3</v>
      </c>
      <c r="L412">
        <v>0.99981500000000001</v>
      </c>
      <c r="M412" t="s">
        <v>2</v>
      </c>
      <c r="N412">
        <v>3.0220734</v>
      </c>
      <c r="O412" t="s">
        <v>6</v>
      </c>
      <c r="P412">
        <v>9</v>
      </c>
      <c r="Q412" t="s">
        <v>0</v>
      </c>
      <c r="R412">
        <v>3601</v>
      </c>
      <c r="S412" t="s">
        <v>141</v>
      </c>
      <c r="T412">
        <v>5</v>
      </c>
      <c r="U412" t="s">
        <v>142</v>
      </c>
      <c r="V412">
        <v>573</v>
      </c>
      <c r="W412" t="s">
        <v>140</v>
      </c>
      <c r="X412">
        <v>669900</v>
      </c>
      <c r="Y412" t="s">
        <v>1</v>
      </c>
      <c r="Z412" t="s">
        <v>3585</v>
      </c>
      <c r="AA412" t="s">
        <v>151</v>
      </c>
      <c r="AB412" s="12" t="s">
        <v>3586</v>
      </c>
      <c r="AC412" t="s">
        <v>424</v>
      </c>
      <c r="AD412" s="5">
        <v>0.01</v>
      </c>
      <c r="AE412" t="s">
        <v>5</v>
      </c>
      <c r="AF412">
        <v>0.99999950999999998</v>
      </c>
      <c r="AG412" t="s">
        <v>4</v>
      </c>
      <c r="AH412">
        <v>0.15105052999999999</v>
      </c>
    </row>
    <row r="413" spans="1:34" x14ac:dyDescent="0.25">
      <c r="A413" t="str">
        <f t="shared" si="6"/>
        <v>feynman_I_34_8_5390</v>
      </c>
      <c r="B413" t="s">
        <v>91</v>
      </c>
      <c r="C413" t="s">
        <v>143</v>
      </c>
      <c r="D413">
        <v>3600</v>
      </c>
      <c r="E413" t="s">
        <v>144</v>
      </c>
      <c r="F413">
        <v>1000000</v>
      </c>
      <c r="G413" t="s">
        <v>145</v>
      </c>
      <c r="H413">
        <v>5390</v>
      </c>
      <c r="I413" t="s">
        <v>146</v>
      </c>
      <c r="J413">
        <v>1E-3</v>
      </c>
      <c r="K413" t="s">
        <v>3</v>
      </c>
      <c r="L413">
        <v>0.99978679999999998</v>
      </c>
      <c r="M413" t="s">
        <v>2</v>
      </c>
      <c r="N413">
        <v>0.149481</v>
      </c>
      <c r="O413" t="s">
        <v>6</v>
      </c>
      <c r="P413">
        <v>7</v>
      </c>
      <c r="Q413" t="s">
        <v>0</v>
      </c>
      <c r="R413">
        <v>12.5</v>
      </c>
      <c r="S413" t="s">
        <v>141</v>
      </c>
      <c r="T413">
        <v>1</v>
      </c>
      <c r="U413" t="s">
        <v>142</v>
      </c>
      <c r="V413">
        <v>4</v>
      </c>
      <c r="W413" t="s">
        <v>140</v>
      </c>
      <c r="X413">
        <v>2583</v>
      </c>
      <c r="Y413" t="s">
        <v>1</v>
      </c>
      <c r="Z413" t="s">
        <v>2358</v>
      </c>
      <c r="AA413" t="s">
        <v>151</v>
      </c>
      <c r="AB413" s="12" t="s">
        <v>415</v>
      </c>
      <c r="AC413" t="s">
        <v>424</v>
      </c>
      <c r="AD413" s="5">
        <v>0.01</v>
      </c>
      <c r="AE413" t="s">
        <v>5</v>
      </c>
      <c r="AF413">
        <v>1</v>
      </c>
      <c r="AG413" t="s">
        <v>4</v>
      </c>
      <c r="AH413">
        <v>0</v>
      </c>
    </row>
    <row r="414" spans="1:34" x14ac:dyDescent="0.25">
      <c r="A414" t="str">
        <f t="shared" si="6"/>
        <v>feynman_I_8_14_860</v>
      </c>
      <c r="B414" t="s">
        <v>78</v>
      </c>
      <c r="C414" t="s">
        <v>143</v>
      </c>
      <c r="D414">
        <v>3600</v>
      </c>
      <c r="E414" t="s">
        <v>144</v>
      </c>
      <c r="F414">
        <v>1000000</v>
      </c>
      <c r="G414" t="s">
        <v>145</v>
      </c>
      <c r="H414">
        <v>860</v>
      </c>
      <c r="I414" t="s">
        <v>146</v>
      </c>
      <c r="J414">
        <v>1E-3</v>
      </c>
      <c r="K414" t="s">
        <v>3</v>
      </c>
      <c r="L414">
        <v>0.94221029999999995</v>
      </c>
      <c r="M414" t="s">
        <v>2</v>
      </c>
      <c r="N414">
        <v>0.2391172</v>
      </c>
      <c r="O414" t="s">
        <v>6</v>
      </c>
      <c r="P414">
        <v>91</v>
      </c>
      <c r="Q414" t="s">
        <v>0</v>
      </c>
      <c r="R414">
        <v>3605</v>
      </c>
      <c r="S414" t="s">
        <v>141</v>
      </c>
      <c r="T414">
        <v>4</v>
      </c>
      <c r="U414" t="s">
        <v>142</v>
      </c>
      <c r="V414">
        <v>128</v>
      </c>
      <c r="W414" t="s">
        <v>140</v>
      </c>
      <c r="X414">
        <v>424040</v>
      </c>
      <c r="Y414" t="s">
        <v>1</v>
      </c>
      <c r="Z414" t="s">
        <v>3907</v>
      </c>
      <c r="AA414" t="s">
        <v>151</v>
      </c>
      <c r="AB414" s="12" t="s">
        <v>3908</v>
      </c>
      <c r="AC414" t="s">
        <v>424</v>
      </c>
      <c r="AD414" s="5">
        <v>0.01</v>
      </c>
      <c r="AE414" t="s">
        <v>5</v>
      </c>
      <c r="AF414">
        <v>0.94326390999999998</v>
      </c>
      <c r="AG414" t="s">
        <v>4</v>
      </c>
      <c r="AH414">
        <v>0.23707295</v>
      </c>
    </row>
    <row r="415" spans="1:34" x14ac:dyDescent="0.25">
      <c r="A415" t="str">
        <f t="shared" si="6"/>
        <v>feynman_I_47_23_14423</v>
      </c>
      <c r="B415" t="s">
        <v>43</v>
      </c>
      <c r="C415" t="s">
        <v>143</v>
      </c>
      <c r="D415">
        <v>3600</v>
      </c>
      <c r="E415" t="s">
        <v>144</v>
      </c>
      <c r="F415">
        <v>1000000</v>
      </c>
      <c r="G415" t="s">
        <v>145</v>
      </c>
      <c r="H415">
        <v>14423</v>
      </c>
      <c r="I415" t="s">
        <v>146</v>
      </c>
      <c r="J415">
        <v>1E-3</v>
      </c>
      <c r="K415" t="s">
        <v>3</v>
      </c>
      <c r="L415">
        <v>0.99920830000000005</v>
      </c>
      <c r="M415" t="s">
        <v>2</v>
      </c>
      <c r="N415">
        <v>1.8966E-2</v>
      </c>
      <c r="O415" t="s">
        <v>6</v>
      </c>
      <c r="P415">
        <v>8</v>
      </c>
      <c r="Q415" t="s">
        <v>0</v>
      </c>
      <c r="R415">
        <v>16.7</v>
      </c>
      <c r="S415" t="s">
        <v>141</v>
      </c>
      <c r="T415">
        <v>1</v>
      </c>
      <c r="U415" t="s">
        <v>142</v>
      </c>
      <c r="V415">
        <v>5</v>
      </c>
      <c r="W415" t="s">
        <v>140</v>
      </c>
      <c r="X415">
        <v>3277</v>
      </c>
      <c r="Y415" t="s">
        <v>1</v>
      </c>
      <c r="Z415" t="s">
        <v>2356</v>
      </c>
      <c r="AA415" t="s">
        <v>151</v>
      </c>
      <c r="AB415" s="12" t="s">
        <v>411</v>
      </c>
      <c r="AC415" t="s">
        <v>424</v>
      </c>
      <c r="AD415" s="5">
        <v>0.01</v>
      </c>
      <c r="AE415" t="s">
        <v>5</v>
      </c>
      <c r="AF415">
        <v>1</v>
      </c>
      <c r="AG415" t="s">
        <v>4</v>
      </c>
      <c r="AH415">
        <v>0</v>
      </c>
    </row>
    <row r="416" spans="1:34" x14ac:dyDescent="0.25">
      <c r="A416" t="str">
        <f t="shared" si="6"/>
        <v>feynman_test_18_5390</v>
      </c>
      <c r="B416" t="s">
        <v>112</v>
      </c>
      <c r="C416" t="s">
        <v>143</v>
      </c>
      <c r="D416">
        <v>3600</v>
      </c>
      <c r="E416" t="s">
        <v>144</v>
      </c>
      <c r="F416">
        <v>1000000</v>
      </c>
      <c r="G416" t="s">
        <v>145</v>
      </c>
      <c r="H416">
        <v>5390</v>
      </c>
      <c r="I416" t="s">
        <v>146</v>
      </c>
      <c r="J416">
        <v>1E-3</v>
      </c>
      <c r="K416" t="s">
        <v>3</v>
      </c>
      <c r="L416">
        <v>0.99972459999999996</v>
      </c>
      <c r="M416" t="s">
        <v>2</v>
      </c>
      <c r="N416">
        <v>1.2443299999999999E-2</v>
      </c>
      <c r="O416" t="s">
        <v>6</v>
      </c>
      <c r="P416">
        <v>22</v>
      </c>
      <c r="Q416" t="s">
        <v>0</v>
      </c>
      <c r="R416">
        <v>106.8</v>
      </c>
      <c r="S416" t="s">
        <v>141</v>
      </c>
      <c r="T416">
        <v>1</v>
      </c>
      <c r="U416" t="s">
        <v>142</v>
      </c>
      <c r="V416">
        <v>9</v>
      </c>
      <c r="W416" t="s">
        <v>140</v>
      </c>
      <c r="X416">
        <v>15759</v>
      </c>
      <c r="Y416" t="s">
        <v>1</v>
      </c>
      <c r="Z416" t="s">
        <v>3547</v>
      </c>
      <c r="AA416" t="s">
        <v>151</v>
      </c>
      <c r="AB416" s="12" t="s">
        <v>3548</v>
      </c>
      <c r="AC416" t="s">
        <v>424</v>
      </c>
      <c r="AD416" s="5">
        <v>0.01</v>
      </c>
      <c r="AE416" t="s">
        <v>5</v>
      </c>
      <c r="AF416">
        <v>0.99994017999999996</v>
      </c>
      <c r="AG416" t="s">
        <v>4</v>
      </c>
      <c r="AH416">
        <v>5.7854600000000001E-3</v>
      </c>
    </row>
    <row r="417" spans="1:34" x14ac:dyDescent="0.25">
      <c r="A417" t="str">
        <f t="shared" si="6"/>
        <v>strogatz_barmag2_15795</v>
      </c>
      <c r="B417" t="s">
        <v>13</v>
      </c>
      <c r="C417" t="s">
        <v>143</v>
      </c>
      <c r="D417">
        <v>3600</v>
      </c>
      <c r="E417" t="s">
        <v>144</v>
      </c>
      <c r="F417">
        <v>1000000</v>
      </c>
      <c r="G417" t="s">
        <v>145</v>
      </c>
      <c r="H417">
        <v>15795</v>
      </c>
      <c r="I417" t="s">
        <v>146</v>
      </c>
      <c r="J417">
        <v>1E-3</v>
      </c>
      <c r="K417" t="s">
        <v>3</v>
      </c>
      <c r="L417">
        <v>0.99093140000000002</v>
      </c>
      <c r="M417" t="s">
        <v>2</v>
      </c>
      <c r="N417">
        <v>2.6166999999999999E-2</v>
      </c>
      <c r="O417" t="s">
        <v>6</v>
      </c>
      <c r="P417">
        <v>32</v>
      </c>
      <c r="Q417" t="s">
        <v>0</v>
      </c>
      <c r="R417">
        <v>20.9</v>
      </c>
      <c r="S417" t="s">
        <v>141</v>
      </c>
      <c r="T417">
        <v>1</v>
      </c>
      <c r="U417" t="s">
        <v>142</v>
      </c>
      <c r="V417">
        <v>8</v>
      </c>
      <c r="W417" t="s">
        <v>140</v>
      </c>
      <c r="X417">
        <v>9975</v>
      </c>
      <c r="Y417" t="s">
        <v>1</v>
      </c>
      <c r="Z417" t="s">
        <v>3909</v>
      </c>
      <c r="AA417" t="s">
        <v>151</v>
      </c>
      <c r="AB417" s="12" t="s">
        <v>3910</v>
      </c>
      <c r="AC417" t="s">
        <v>424</v>
      </c>
      <c r="AD417" s="5">
        <v>0.01</v>
      </c>
      <c r="AE417" t="s">
        <v>5</v>
      </c>
      <c r="AF417">
        <v>0.99092678999999995</v>
      </c>
      <c r="AG417" t="s">
        <v>4</v>
      </c>
      <c r="AH417">
        <v>2.9051110000000002E-2</v>
      </c>
    </row>
    <row r="418" spans="1:34" x14ac:dyDescent="0.25">
      <c r="A418" t="str">
        <f t="shared" si="6"/>
        <v>feynman_I_39_11_14423</v>
      </c>
      <c r="B418" t="s">
        <v>42</v>
      </c>
      <c r="C418" t="s">
        <v>143</v>
      </c>
      <c r="D418">
        <v>3600</v>
      </c>
      <c r="E418" t="s">
        <v>144</v>
      </c>
      <c r="F418">
        <v>1000000</v>
      </c>
      <c r="G418" t="s">
        <v>145</v>
      </c>
      <c r="H418">
        <v>14423</v>
      </c>
      <c r="I418" t="s">
        <v>146</v>
      </c>
      <c r="J418">
        <v>1E-3</v>
      </c>
      <c r="K418" t="s">
        <v>3</v>
      </c>
      <c r="L418">
        <v>0.99971810000000005</v>
      </c>
      <c r="M418" t="s">
        <v>2</v>
      </c>
      <c r="N418">
        <v>5.1599199999999998E-2</v>
      </c>
      <c r="O418" t="s">
        <v>6</v>
      </c>
      <c r="P418">
        <v>11</v>
      </c>
      <c r="Q418" t="s">
        <v>0</v>
      </c>
      <c r="R418">
        <v>18.5</v>
      </c>
      <c r="S418" t="s">
        <v>141</v>
      </c>
      <c r="T418">
        <v>1</v>
      </c>
      <c r="U418" t="s">
        <v>142</v>
      </c>
      <c r="V418">
        <v>4</v>
      </c>
      <c r="W418" t="s">
        <v>140</v>
      </c>
      <c r="X418">
        <v>3465</v>
      </c>
      <c r="Y418" t="s">
        <v>1</v>
      </c>
      <c r="Z418" t="s">
        <v>403</v>
      </c>
      <c r="AA418" t="s">
        <v>151</v>
      </c>
      <c r="AB418" s="12" t="s">
        <v>3435</v>
      </c>
      <c r="AC418" t="s">
        <v>424</v>
      </c>
      <c r="AD418" s="5">
        <v>0.01</v>
      </c>
      <c r="AE418" t="s">
        <v>5</v>
      </c>
      <c r="AF418">
        <v>1</v>
      </c>
      <c r="AG418" t="s">
        <v>4</v>
      </c>
      <c r="AH418">
        <v>0</v>
      </c>
    </row>
    <row r="419" spans="1:34" x14ac:dyDescent="0.25">
      <c r="A419" t="str">
        <f t="shared" si="6"/>
        <v>feynman_II_15_5_5390</v>
      </c>
      <c r="B419" t="s">
        <v>58</v>
      </c>
      <c r="C419" t="s">
        <v>143</v>
      </c>
      <c r="D419">
        <v>3600</v>
      </c>
      <c r="E419" t="s">
        <v>144</v>
      </c>
      <c r="F419">
        <v>1000000</v>
      </c>
      <c r="G419" t="s">
        <v>145</v>
      </c>
      <c r="H419">
        <v>5390</v>
      </c>
      <c r="I419" t="s">
        <v>146</v>
      </c>
      <c r="J419">
        <v>1E-3</v>
      </c>
      <c r="K419" t="s">
        <v>3</v>
      </c>
      <c r="L419">
        <v>0.99983949999999999</v>
      </c>
      <c r="M419" t="s">
        <v>2</v>
      </c>
      <c r="N419">
        <v>6.6293500000000005E-2</v>
      </c>
      <c r="O419" t="s">
        <v>6</v>
      </c>
      <c r="P419">
        <v>6</v>
      </c>
      <c r="Q419" t="s">
        <v>0</v>
      </c>
      <c r="R419">
        <v>30.3</v>
      </c>
      <c r="S419" t="s">
        <v>141</v>
      </c>
      <c r="T419">
        <v>1</v>
      </c>
      <c r="U419" t="s">
        <v>142</v>
      </c>
      <c r="V419">
        <v>8</v>
      </c>
      <c r="W419" t="s">
        <v>140</v>
      </c>
      <c r="X419">
        <v>5756</v>
      </c>
      <c r="Y419" t="s">
        <v>1</v>
      </c>
      <c r="Z419" t="s">
        <v>161</v>
      </c>
      <c r="AA419" t="s">
        <v>151</v>
      </c>
      <c r="AB419" s="12" t="s">
        <v>3436</v>
      </c>
      <c r="AC419" t="s">
        <v>424</v>
      </c>
      <c r="AD419" s="5">
        <v>0.01</v>
      </c>
      <c r="AE419" t="s">
        <v>5</v>
      </c>
      <c r="AF419">
        <v>1</v>
      </c>
      <c r="AG419" t="s">
        <v>4</v>
      </c>
      <c r="AH419">
        <v>0</v>
      </c>
    </row>
    <row r="420" spans="1:34" x14ac:dyDescent="0.25">
      <c r="A420" t="str">
        <f t="shared" si="6"/>
        <v>feynman_II_11_20_5390</v>
      </c>
      <c r="B420" t="s">
        <v>111</v>
      </c>
      <c r="C420" t="s">
        <v>143</v>
      </c>
      <c r="D420">
        <v>3600</v>
      </c>
      <c r="E420" t="s">
        <v>144</v>
      </c>
      <c r="F420">
        <v>1000000</v>
      </c>
      <c r="G420" t="s">
        <v>145</v>
      </c>
      <c r="H420">
        <v>5390</v>
      </c>
      <c r="I420" t="s">
        <v>146</v>
      </c>
      <c r="J420">
        <v>1E-3</v>
      </c>
      <c r="K420" t="s">
        <v>3</v>
      </c>
      <c r="L420">
        <v>0.99969600000000003</v>
      </c>
      <c r="M420" t="s">
        <v>2</v>
      </c>
      <c r="N420">
        <v>0.1211337</v>
      </c>
      <c r="O420" t="s">
        <v>6</v>
      </c>
      <c r="P420">
        <v>13</v>
      </c>
      <c r="Q420" t="s">
        <v>0</v>
      </c>
      <c r="R420">
        <v>31.8</v>
      </c>
      <c r="S420" t="s">
        <v>141</v>
      </c>
      <c r="T420">
        <v>1</v>
      </c>
      <c r="U420" t="s">
        <v>142</v>
      </c>
      <c r="V420">
        <v>6</v>
      </c>
      <c r="W420" t="s">
        <v>140</v>
      </c>
      <c r="X420">
        <v>6002</v>
      </c>
      <c r="Y420" t="s">
        <v>1</v>
      </c>
      <c r="Z420" t="s">
        <v>3711</v>
      </c>
      <c r="AA420" t="s">
        <v>151</v>
      </c>
      <c r="AB420" s="12" t="s">
        <v>3712</v>
      </c>
      <c r="AC420" t="s">
        <v>424</v>
      </c>
      <c r="AD420" s="5">
        <v>0.01</v>
      </c>
      <c r="AE420" t="s">
        <v>5</v>
      </c>
      <c r="AF420">
        <v>0.99984722000000004</v>
      </c>
      <c r="AG420" t="s">
        <v>4</v>
      </c>
      <c r="AH420">
        <v>8.5773769999999999E-2</v>
      </c>
    </row>
    <row r="421" spans="1:34" x14ac:dyDescent="0.25">
      <c r="A421" t="str">
        <f t="shared" si="6"/>
        <v>feynman_test_7_860</v>
      </c>
      <c r="B421" t="s">
        <v>107</v>
      </c>
      <c r="C421" t="s">
        <v>143</v>
      </c>
      <c r="D421">
        <v>3600</v>
      </c>
      <c r="E421" t="s">
        <v>144</v>
      </c>
      <c r="F421">
        <v>1000000</v>
      </c>
      <c r="G421" t="s">
        <v>145</v>
      </c>
      <c r="H421">
        <v>860</v>
      </c>
      <c r="I421" t="s">
        <v>146</v>
      </c>
      <c r="J421">
        <v>1E-3</v>
      </c>
      <c r="K421" t="s">
        <v>3</v>
      </c>
      <c r="L421">
        <v>0.99746319999999999</v>
      </c>
      <c r="M421" t="s">
        <v>2</v>
      </c>
      <c r="N421">
        <v>6.2239500000000003E-2</v>
      </c>
      <c r="O421" t="s">
        <v>6</v>
      </c>
      <c r="P421">
        <v>18</v>
      </c>
      <c r="Q421" t="s">
        <v>0</v>
      </c>
      <c r="R421">
        <v>39.700000000000003</v>
      </c>
      <c r="S421" t="s">
        <v>141</v>
      </c>
      <c r="T421">
        <v>1</v>
      </c>
      <c r="U421" t="s">
        <v>142</v>
      </c>
      <c r="V421">
        <v>7</v>
      </c>
      <c r="W421" t="s">
        <v>140</v>
      </c>
      <c r="X421">
        <v>7160</v>
      </c>
      <c r="Y421" t="s">
        <v>1</v>
      </c>
      <c r="Z421" t="s">
        <v>3911</v>
      </c>
      <c r="AA421" t="s">
        <v>151</v>
      </c>
      <c r="AB421" s="12" t="s">
        <v>3912</v>
      </c>
      <c r="AC421" t="s">
        <v>424</v>
      </c>
      <c r="AD421" s="5">
        <v>0.01</v>
      </c>
      <c r="AE421" t="s">
        <v>5</v>
      </c>
      <c r="AF421">
        <v>0.99957956999999997</v>
      </c>
      <c r="AG421" t="s">
        <v>4</v>
      </c>
      <c r="AH421">
        <v>2.5275289999999999E-2</v>
      </c>
    </row>
    <row r="422" spans="1:34" x14ac:dyDescent="0.25">
      <c r="A422" t="str">
        <f t="shared" si="6"/>
        <v>feynman_I_11_19_14423</v>
      </c>
      <c r="B422" t="s">
        <v>127</v>
      </c>
      <c r="C422" t="s">
        <v>143</v>
      </c>
      <c r="D422">
        <v>3600</v>
      </c>
      <c r="E422" t="s">
        <v>144</v>
      </c>
      <c r="F422">
        <v>1000000</v>
      </c>
      <c r="G422" t="s">
        <v>145</v>
      </c>
      <c r="H422">
        <v>14423</v>
      </c>
      <c r="I422" t="s">
        <v>146</v>
      </c>
      <c r="J422">
        <v>1E-3</v>
      </c>
      <c r="K422" t="s">
        <v>3</v>
      </c>
      <c r="L422">
        <v>0.9989654</v>
      </c>
      <c r="M422" t="s">
        <v>2</v>
      </c>
      <c r="N422">
        <v>0.28297660000000002</v>
      </c>
      <c r="O422" t="s">
        <v>6</v>
      </c>
      <c r="P422">
        <v>10</v>
      </c>
      <c r="Q422" t="s">
        <v>0</v>
      </c>
      <c r="R422">
        <v>31.6</v>
      </c>
      <c r="S422" t="s">
        <v>141</v>
      </c>
      <c r="T422">
        <v>1</v>
      </c>
      <c r="U422" t="s">
        <v>142</v>
      </c>
      <c r="V422">
        <v>6</v>
      </c>
      <c r="W422" t="s">
        <v>140</v>
      </c>
      <c r="X422">
        <v>5766</v>
      </c>
      <c r="Y422" t="s">
        <v>1</v>
      </c>
      <c r="Z422" t="s">
        <v>2371</v>
      </c>
      <c r="AA422" t="s">
        <v>151</v>
      </c>
      <c r="AB422" s="12" t="s">
        <v>2293</v>
      </c>
      <c r="AC422" t="s">
        <v>424</v>
      </c>
      <c r="AD422" s="5">
        <v>0.01</v>
      </c>
      <c r="AE422" t="s">
        <v>5</v>
      </c>
      <c r="AF422">
        <v>1</v>
      </c>
      <c r="AG422" t="s">
        <v>4</v>
      </c>
      <c r="AH422">
        <v>0</v>
      </c>
    </row>
    <row r="423" spans="1:34" x14ac:dyDescent="0.25">
      <c r="A423" t="str">
        <f t="shared" si="6"/>
        <v>strogatz_lv2_14423</v>
      </c>
      <c r="B423" t="s">
        <v>16</v>
      </c>
      <c r="C423" t="s">
        <v>143</v>
      </c>
      <c r="D423">
        <v>3600</v>
      </c>
      <c r="E423" t="s">
        <v>144</v>
      </c>
      <c r="F423">
        <v>1000000</v>
      </c>
      <c r="G423" t="s">
        <v>145</v>
      </c>
      <c r="H423">
        <v>14423</v>
      </c>
      <c r="I423" t="s">
        <v>146</v>
      </c>
      <c r="J423">
        <v>1E-3</v>
      </c>
      <c r="K423" t="s">
        <v>3</v>
      </c>
      <c r="L423">
        <v>0.89909950000000005</v>
      </c>
      <c r="M423" t="s">
        <v>2</v>
      </c>
      <c r="N423">
        <v>0.38992690000000002</v>
      </c>
      <c r="O423" t="s">
        <v>6</v>
      </c>
      <c r="P423">
        <v>28</v>
      </c>
      <c r="Q423" t="s">
        <v>0</v>
      </c>
      <c r="R423">
        <v>21.1</v>
      </c>
      <c r="S423" t="s">
        <v>141</v>
      </c>
      <c r="T423">
        <v>2</v>
      </c>
      <c r="U423" t="s">
        <v>142</v>
      </c>
      <c r="V423">
        <v>10</v>
      </c>
      <c r="W423" t="s">
        <v>140</v>
      </c>
      <c r="X423">
        <v>10520</v>
      </c>
      <c r="Y423" t="s">
        <v>1</v>
      </c>
      <c r="Z423" t="s">
        <v>3913</v>
      </c>
      <c r="AA423" t="s">
        <v>151</v>
      </c>
      <c r="AB423" s="12" t="s">
        <v>3914</v>
      </c>
      <c r="AC423" t="s">
        <v>424</v>
      </c>
      <c r="AD423" s="5">
        <v>0.01</v>
      </c>
      <c r="AE423" t="s">
        <v>5</v>
      </c>
      <c r="AF423">
        <v>0.86908982999999995</v>
      </c>
      <c r="AG423" t="s">
        <v>4</v>
      </c>
      <c r="AH423">
        <v>0.17374654</v>
      </c>
    </row>
    <row r="424" spans="1:34" x14ac:dyDescent="0.25">
      <c r="A424" t="str">
        <f t="shared" si="6"/>
        <v>feynman_I_41_16_16850</v>
      </c>
      <c r="B424" t="s">
        <v>114</v>
      </c>
      <c r="C424" t="s">
        <v>143</v>
      </c>
      <c r="D424">
        <v>3600</v>
      </c>
      <c r="E424" t="s">
        <v>144</v>
      </c>
      <c r="F424">
        <v>1000000</v>
      </c>
      <c r="G424" t="s">
        <v>145</v>
      </c>
      <c r="H424">
        <v>16850</v>
      </c>
      <c r="I424" t="s">
        <v>146</v>
      </c>
      <c r="J424">
        <v>1E-3</v>
      </c>
      <c r="K424" t="s">
        <v>3</v>
      </c>
      <c r="L424">
        <v>0.98756929999999998</v>
      </c>
      <c r="M424" t="s">
        <v>2</v>
      </c>
      <c r="N424">
        <v>0.33125460000000001</v>
      </c>
      <c r="O424" t="s">
        <v>6</v>
      </c>
      <c r="P424">
        <v>17</v>
      </c>
      <c r="Q424" t="s">
        <v>0</v>
      </c>
      <c r="R424">
        <v>142.69999999999999</v>
      </c>
      <c r="S424" t="s">
        <v>141</v>
      </c>
      <c r="T424">
        <v>1</v>
      </c>
      <c r="U424" t="s">
        <v>142</v>
      </c>
      <c r="V424">
        <v>11</v>
      </c>
      <c r="W424" t="s">
        <v>140</v>
      </c>
      <c r="X424">
        <v>21659</v>
      </c>
      <c r="Y424" t="s">
        <v>1</v>
      </c>
      <c r="Z424" t="s">
        <v>3915</v>
      </c>
      <c r="AA424" t="s">
        <v>151</v>
      </c>
      <c r="AB424" s="12" t="s">
        <v>3916</v>
      </c>
      <c r="AC424" t="s">
        <v>424</v>
      </c>
      <c r="AD424" s="5">
        <v>0.01</v>
      </c>
      <c r="AE424" t="s">
        <v>5</v>
      </c>
      <c r="AF424">
        <v>0.98794112000000001</v>
      </c>
      <c r="AG424" t="s">
        <v>4</v>
      </c>
      <c r="AH424">
        <v>0.33351385</v>
      </c>
    </row>
    <row r="425" spans="1:34" x14ac:dyDescent="0.25">
      <c r="A425" t="str">
        <f t="shared" si="6"/>
        <v>feynman_II_13_17_14423</v>
      </c>
      <c r="B425" t="s">
        <v>102</v>
      </c>
      <c r="C425" t="s">
        <v>143</v>
      </c>
      <c r="D425">
        <v>3600</v>
      </c>
      <c r="E425" t="s">
        <v>144</v>
      </c>
      <c r="F425">
        <v>1000000</v>
      </c>
      <c r="G425" t="s">
        <v>145</v>
      </c>
      <c r="H425">
        <v>14423</v>
      </c>
      <c r="I425" t="s">
        <v>146</v>
      </c>
      <c r="J425">
        <v>1E-3</v>
      </c>
      <c r="K425" t="s">
        <v>3</v>
      </c>
      <c r="L425">
        <v>0.99982349999999998</v>
      </c>
      <c r="M425" t="s">
        <v>2</v>
      </c>
      <c r="N425">
        <v>3.324E-4</v>
      </c>
      <c r="O425" t="s">
        <v>6</v>
      </c>
      <c r="P425">
        <v>12</v>
      </c>
      <c r="Q425" t="s">
        <v>0</v>
      </c>
      <c r="R425">
        <v>31.4</v>
      </c>
      <c r="S425" t="s">
        <v>141</v>
      </c>
      <c r="T425">
        <v>1</v>
      </c>
      <c r="U425" t="s">
        <v>142</v>
      </c>
      <c r="V425">
        <v>5</v>
      </c>
      <c r="W425" t="s">
        <v>140</v>
      </c>
      <c r="X425">
        <v>5534</v>
      </c>
      <c r="Y425" t="s">
        <v>1</v>
      </c>
      <c r="Z425" t="s">
        <v>3524</v>
      </c>
      <c r="AA425" t="s">
        <v>151</v>
      </c>
      <c r="AB425" s="12" t="s">
        <v>3525</v>
      </c>
      <c r="AC425" t="s">
        <v>424</v>
      </c>
      <c r="AD425" s="5">
        <v>0.01</v>
      </c>
      <c r="AE425" t="s">
        <v>5</v>
      </c>
      <c r="AF425">
        <v>0.99996130999999999</v>
      </c>
      <c r="AG425" t="s">
        <v>4</v>
      </c>
      <c r="AH425">
        <v>1.5622999999999999E-4</v>
      </c>
    </row>
    <row r="426" spans="1:34" x14ac:dyDescent="0.25">
      <c r="A426" t="str">
        <f t="shared" si="6"/>
        <v>feynman_I_37_4_14423</v>
      </c>
      <c r="B426" t="s">
        <v>50</v>
      </c>
      <c r="C426" t="s">
        <v>143</v>
      </c>
      <c r="D426">
        <v>3600</v>
      </c>
      <c r="E426" t="s">
        <v>144</v>
      </c>
      <c r="F426">
        <v>1000000</v>
      </c>
      <c r="G426" t="s">
        <v>145</v>
      </c>
      <c r="H426">
        <v>14423</v>
      </c>
      <c r="I426" t="s">
        <v>146</v>
      </c>
      <c r="J426">
        <v>1E-3</v>
      </c>
      <c r="K426" t="s">
        <v>3</v>
      </c>
      <c r="L426">
        <v>0.9952915</v>
      </c>
      <c r="M426" t="s">
        <v>2</v>
      </c>
      <c r="N426">
        <v>0.19706489999999999</v>
      </c>
      <c r="O426" t="s">
        <v>6</v>
      </c>
      <c r="P426">
        <v>18</v>
      </c>
      <c r="Q426" t="s">
        <v>0</v>
      </c>
      <c r="R426">
        <v>35.6</v>
      </c>
      <c r="S426" t="s">
        <v>141</v>
      </c>
      <c r="T426">
        <v>1</v>
      </c>
      <c r="U426" t="s">
        <v>142</v>
      </c>
      <c r="V426">
        <v>8</v>
      </c>
      <c r="W426" t="s">
        <v>140</v>
      </c>
      <c r="X426">
        <v>6261</v>
      </c>
      <c r="Y426" t="s">
        <v>1</v>
      </c>
      <c r="Z426" t="s">
        <v>3917</v>
      </c>
      <c r="AA426" t="s">
        <v>151</v>
      </c>
      <c r="AB426" s="12" t="s">
        <v>3918</v>
      </c>
      <c r="AC426" t="s">
        <v>424</v>
      </c>
      <c r="AD426" s="5">
        <v>0.01</v>
      </c>
      <c r="AE426" t="s">
        <v>5</v>
      </c>
      <c r="AF426">
        <v>0.99558168999999996</v>
      </c>
      <c r="AG426" t="s">
        <v>4</v>
      </c>
      <c r="AH426">
        <v>0.19059829</v>
      </c>
    </row>
    <row r="427" spans="1:34" x14ac:dyDescent="0.25">
      <c r="A427" t="str">
        <f t="shared" si="6"/>
        <v>feynman_II_6_15a_14423</v>
      </c>
      <c r="B427" t="s">
        <v>131</v>
      </c>
      <c r="C427" t="s">
        <v>143</v>
      </c>
      <c r="D427">
        <v>3600</v>
      </c>
      <c r="E427" t="s">
        <v>144</v>
      </c>
      <c r="F427">
        <v>1000000</v>
      </c>
      <c r="G427" t="s">
        <v>145</v>
      </c>
      <c r="H427">
        <v>14423</v>
      </c>
      <c r="I427" t="s">
        <v>146</v>
      </c>
      <c r="J427">
        <v>1E-3</v>
      </c>
      <c r="K427" t="s">
        <v>3</v>
      </c>
      <c r="L427">
        <v>0.99882159999999998</v>
      </c>
      <c r="M427" t="s">
        <v>2</v>
      </c>
      <c r="N427">
        <v>1.2834E-2</v>
      </c>
      <c r="O427" t="s">
        <v>6</v>
      </c>
      <c r="P427">
        <v>16</v>
      </c>
      <c r="Q427" t="s">
        <v>0</v>
      </c>
      <c r="R427">
        <v>54.9</v>
      </c>
      <c r="S427" t="s">
        <v>141</v>
      </c>
      <c r="T427">
        <v>1</v>
      </c>
      <c r="U427" t="s">
        <v>142</v>
      </c>
      <c r="V427">
        <v>7</v>
      </c>
      <c r="W427" t="s">
        <v>140</v>
      </c>
      <c r="X427">
        <v>9403</v>
      </c>
      <c r="Y427" t="s">
        <v>1</v>
      </c>
      <c r="Z427" t="s">
        <v>3919</v>
      </c>
      <c r="AA427" t="s">
        <v>151</v>
      </c>
      <c r="AB427" s="12" t="s">
        <v>3920</v>
      </c>
      <c r="AC427" t="s">
        <v>424</v>
      </c>
      <c r="AD427" s="5">
        <v>0.01</v>
      </c>
      <c r="AE427" t="s">
        <v>5</v>
      </c>
      <c r="AF427">
        <v>0.99887364999999995</v>
      </c>
      <c r="AG427" t="s">
        <v>4</v>
      </c>
      <c r="AH427">
        <v>1.265937E-2</v>
      </c>
    </row>
    <row r="428" spans="1:34" x14ac:dyDescent="0.25">
      <c r="A428" t="str">
        <f t="shared" si="6"/>
        <v>feynman_II_35_21_14423</v>
      </c>
      <c r="B428" t="s">
        <v>110</v>
      </c>
      <c r="C428" t="s">
        <v>143</v>
      </c>
      <c r="D428">
        <v>3600</v>
      </c>
      <c r="E428" t="s">
        <v>144</v>
      </c>
      <c r="F428">
        <v>1000000</v>
      </c>
      <c r="G428" t="s">
        <v>145</v>
      </c>
      <c r="H428">
        <v>14423</v>
      </c>
      <c r="I428" t="s">
        <v>146</v>
      </c>
      <c r="J428">
        <v>1E-3</v>
      </c>
      <c r="K428" t="s">
        <v>3</v>
      </c>
      <c r="L428">
        <v>0.99109270000000005</v>
      </c>
      <c r="M428" t="s">
        <v>2</v>
      </c>
      <c r="N428">
        <v>0.47570570000000001</v>
      </c>
      <c r="O428" t="s">
        <v>6</v>
      </c>
      <c r="P428">
        <v>35</v>
      </c>
      <c r="Q428" t="s">
        <v>0</v>
      </c>
      <c r="R428">
        <v>113.3</v>
      </c>
      <c r="S428" t="s">
        <v>141</v>
      </c>
      <c r="T428">
        <v>1</v>
      </c>
      <c r="U428" t="s">
        <v>142</v>
      </c>
      <c r="V428">
        <v>11</v>
      </c>
      <c r="W428" t="s">
        <v>140</v>
      </c>
      <c r="X428">
        <v>17640</v>
      </c>
      <c r="Y428" t="s">
        <v>1</v>
      </c>
      <c r="Z428" t="s">
        <v>3921</v>
      </c>
      <c r="AA428" t="s">
        <v>151</v>
      </c>
      <c r="AB428" s="12" t="s">
        <v>3922</v>
      </c>
      <c r="AC428" t="s">
        <v>424</v>
      </c>
      <c r="AD428" s="5">
        <v>0.01</v>
      </c>
      <c r="AE428" t="s">
        <v>5</v>
      </c>
      <c r="AF428">
        <v>0.99124171000000005</v>
      </c>
      <c r="AG428" t="s">
        <v>4</v>
      </c>
      <c r="AH428">
        <v>0.47106587</v>
      </c>
    </row>
    <row r="429" spans="1:34" x14ac:dyDescent="0.25">
      <c r="A429" t="str">
        <f t="shared" si="6"/>
        <v>feynman_II_11_27_14423</v>
      </c>
      <c r="B429" t="s">
        <v>101</v>
      </c>
      <c r="C429" t="s">
        <v>143</v>
      </c>
      <c r="D429">
        <v>3600</v>
      </c>
      <c r="E429" t="s">
        <v>144</v>
      </c>
      <c r="F429">
        <v>1000000</v>
      </c>
      <c r="G429" t="s">
        <v>145</v>
      </c>
      <c r="H429">
        <v>14423</v>
      </c>
      <c r="I429" t="s">
        <v>146</v>
      </c>
      <c r="J429">
        <v>1E-3</v>
      </c>
      <c r="K429" t="s">
        <v>3</v>
      </c>
      <c r="L429">
        <v>0.99023079999999997</v>
      </c>
      <c r="M429" t="s">
        <v>2</v>
      </c>
      <c r="N429">
        <v>6.9334300000000001E-2</v>
      </c>
      <c r="O429" t="s">
        <v>6</v>
      </c>
      <c r="P429">
        <v>8</v>
      </c>
      <c r="Q429" t="s">
        <v>0</v>
      </c>
      <c r="R429">
        <v>11.8</v>
      </c>
      <c r="S429" t="s">
        <v>141</v>
      </c>
      <c r="T429">
        <v>1</v>
      </c>
      <c r="U429" t="s">
        <v>142</v>
      </c>
      <c r="V429">
        <v>4</v>
      </c>
      <c r="W429" t="s">
        <v>140</v>
      </c>
      <c r="X429">
        <v>2491</v>
      </c>
      <c r="Y429" t="s">
        <v>1</v>
      </c>
      <c r="Z429" t="s">
        <v>3579</v>
      </c>
      <c r="AA429" t="s">
        <v>151</v>
      </c>
      <c r="AB429" s="12" t="s">
        <v>3580</v>
      </c>
      <c r="AC429" t="s">
        <v>424</v>
      </c>
      <c r="AD429" s="5">
        <v>0.01</v>
      </c>
      <c r="AE429" t="s">
        <v>5</v>
      </c>
      <c r="AF429">
        <v>0.99055875000000004</v>
      </c>
      <c r="AG429" t="s">
        <v>4</v>
      </c>
      <c r="AH429">
        <v>6.7774310000000004E-2</v>
      </c>
    </row>
    <row r="430" spans="1:34" x14ac:dyDescent="0.25">
      <c r="A430" t="str">
        <f t="shared" si="6"/>
        <v>feynman_III_13_18_860</v>
      </c>
      <c r="B430" t="s">
        <v>103</v>
      </c>
      <c r="C430" t="s">
        <v>143</v>
      </c>
      <c r="D430">
        <v>3600</v>
      </c>
      <c r="E430" t="s">
        <v>144</v>
      </c>
      <c r="F430">
        <v>1000000</v>
      </c>
      <c r="G430" t="s">
        <v>145</v>
      </c>
      <c r="H430">
        <v>860</v>
      </c>
      <c r="I430" t="s">
        <v>146</v>
      </c>
      <c r="J430">
        <v>1E-3</v>
      </c>
      <c r="K430" t="s">
        <v>3</v>
      </c>
      <c r="L430">
        <v>0.99982709999999997</v>
      </c>
      <c r="M430" t="s">
        <v>2</v>
      </c>
      <c r="N430">
        <v>7.2670624000000004</v>
      </c>
      <c r="O430" t="s">
        <v>6</v>
      </c>
      <c r="P430">
        <v>10</v>
      </c>
      <c r="Q430" t="s">
        <v>0</v>
      </c>
      <c r="R430">
        <v>3600.2</v>
      </c>
      <c r="S430" t="s">
        <v>141</v>
      </c>
      <c r="T430">
        <v>5</v>
      </c>
      <c r="U430" t="s">
        <v>142</v>
      </c>
      <c r="V430">
        <v>573</v>
      </c>
      <c r="W430" t="s">
        <v>140</v>
      </c>
      <c r="X430">
        <v>651973</v>
      </c>
      <c r="Y430" t="s">
        <v>1</v>
      </c>
      <c r="Z430" t="s">
        <v>3677</v>
      </c>
      <c r="AA430" t="s">
        <v>151</v>
      </c>
      <c r="AB430" s="12" t="s">
        <v>3678</v>
      </c>
      <c r="AC430" t="s">
        <v>424</v>
      </c>
      <c r="AD430" s="5">
        <v>0.01</v>
      </c>
      <c r="AE430" t="s">
        <v>5</v>
      </c>
      <c r="AF430">
        <v>0.99999985999999996</v>
      </c>
      <c r="AG430" t="s">
        <v>4</v>
      </c>
      <c r="AH430">
        <v>0.21298448</v>
      </c>
    </row>
    <row r="431" spans="1:34" x14ac:dyDescent="0.25">
      <c r="A431" t="str">
        <f t="shared" si="6"/>
        <v>feynman_I_32_5_860</v>
      </c>
      <c r="B431" t="s">
        <v>97</v>
      </c>
      <c r="C431" t="s">
        <v>143</v>
      </c>
      <c r="D431">
        <v>3600</v>
      </c>
      <c r="E431" t="s">
        <v>144</v>
      </c>
      <c r="F431">
        <v>1000000</v>
      </c>
      <c r="G431" t="s">
        <v>145</v>
      </c>
      <c r="H431">
        <v>860</v>
      </c>
      <c r="I431" t="s">
        <v>146</v>
      </c>
      <c r="J431">
        <v>1E-3</v>
      </c>
      <c r="K431" t="s">
        <v>3</v>
      </c>
      <c r="L431">
        <v>0.99617219999999995</v>
      </c>
      <c r="M431" t="s">
        <v>2</v>
      </c>
      <c r="N431">
        <v>4.8509200000000002E-2</v>
      </c>
      <c r="O431" t="s">
        <v>6</v>
      </c>
      <c r="P431">
        <v>14</v>
      </c>
      <c r="Q431" t="s">
        <v>0</v>
      </c>
      <c r="R431">
        <v>49</v>
      </c>
      <c r="S431" t="s">
        <v>141</v>
      </c>
      <c r="T431">
        <v>1</v>
      </c>
      <c r="U431" t="s">
        <v>142</v>
      </c>
      <c r="V431">
        <v>7</v>
      </c>
      <c r="W431" t="s">
        <v>140</v>
      </c>
      <c r="X431">
        <v>8618</v>
      </c>
      <c r="Y431" t="s">
        <v>1</v>
      </c>
      <c r="Z431" t="s">
        <v>3681</v>
      </c>
      <c r="AA431" t="s">
        <v>151</v>
      </c>
      <c r="AB431" s="12" t="s">
        <v>3682</v>
      </c>
      <c r="AC431" t="s">
        <v>424</v>
      </c>
      <c r="AD431" s="5">
        <v>0.01</v>
      </c>
      <c r="AE431" t="s">
        <v>5</v>
      </c>
      <c r="AF431">
        <v>0.99625423999999996</v>
      </c>
      <c r="AG431" t="s">
        <v>4</v>
      </c>
      <c r="AH431">
        <v>4.5082110000000002E-2</v>
      </c>
    </row>
    <row r="432" spans="1:34" x14ac:dyDescent="0.25">
      <c r="A432" t="str">
        <f t="shared" si="6"/>
        <v>feynman_III_19_51_5390</v>
      </c>
      <c r="B432" t="s">
        <v>124</v>
      </c>
      <c r="C432" t="s">
        <v>143</v>
      </c>
      <c r="D432">
        <v>3600</v>
      </c>
      <c r="E432" t="s">
        <v>144</v>
      </c>
      <c r="F432">
        <v>1000000</v>
      </c>
      <c r="G432" t="s">
        <v>145</v>
      </c>
      <c r="H432">
        <v>5390</v>
      </c>
      <c r="I432" t="s">
        <v>146</v>
      </c>
      <c r="J432">
        <v>1E-3</v>
      </c>
      <c r="K432" t="s">
        <v>3</v>
      </c>
      <c r="L432">
        <v>0.99778509999999998</v>
      </c>
      <c r="M432" t="s">
        <v>2</v>
      </c>
      <c r="N432">
        <v>9.9400000000000002E-2</v>
      </c>
      <c r="O432" t="s">
        <v>6</v>
      </c>
      <c r="P432">
        <v>51</v>
      </c>
      <c r="Q432" t="s">
        <v>0</v>
      </c>
      <c r="R432">
        <v>384.3</v>
      </c>
      <c r="S432" t="s">
        <v>141</v>
      </c>
      <c r="T432">
        <v>1</v>
      </c>
      <c r="U432" t="s">
        <v>142</v>
      </c>
      <c r="V432">
        <v>14</v>
      </c>
      <c r="W432" t="s">
        <v>140</v>
      </c>
      <c r="X432">
        <v>47394</v>
      </c>
      <c r="Y432" t="s">
        <v>1</v>
      </c>
      <c r="Z432" t="s">
        <v>3923</v>
      </c>
      <c r="AA432" t="s">
        <v>151</v>
      </c>
      <c r="AB432" s="12" t="s">
        <v>3924</v>
      </c>
      <c r="AC432" t="s">
        <v>424</v>
      </c>
      <c r="AD432" s="5">
        <v>0.01</v>
      </c>
      <c r="AE432" t="s">
        <v>5</v>
      </c>
      <c r="AF432">
        <v>0.99812181</v>
      </c>
      <c r="AG432" t="s">
        <v>4</v>
      </c>
      <c r="AH432">
        <v>8.8342760000000006E-2</v>
      </c>
    </row>
    <row r="433" spans="1:34" x14ac:dyDescent="0.25">
      <c r="A433" t="str">
        <f t="shared" si="6"/>
        <v>feynman_II_8_7_860</v>
      </c>
      <c r="B433" t="s">
        <v>69</v>
      </c>
      <c r="C433" t="s">
        <v>143</v>
      </c>
      <c r="D433">
        <v>3600</v>
      </c>
      <c r="E433" t="s">
        <v>144</v>
      </c>
      <c r="F433">
        <v>1000000</v>
      </c>
      <c r="G433" t="s">
        <v>145</v>
      </c>
      <c r="H433">
        <v>860</v>
      </c>
      <c r="I433" t="s">
        <v>146</v>
      </c>
      <c r="J433">
        <v>1E-3</v>
      </c>
      <c r="K433" t="s">
        <v>3</v>
      </c>
      <c r="L433">
        <v>0.99579189999999995</v>
      </c>
      <c r="M433" t="s">
        <v>2</v>
      </c>
      <c r="N433">
        <v>5.7952999999999998E-3</v>
      </c>
      <c r="O433" t="s">
        <v>6</v>
      </c>
      <c r="P433">
        <v>11</v>
      </c>
      <c r="Q433" t="s">
        <v>0</v>
      </c>
      <c r="R433">
        <v>12.9</v>
      </c>
      <c r="S433" t="s">
        <v>141</v>
      </c>
      <c r="T433">
        <v>1</v>
      </c>
      <c r="U433" t="s">
        <v>142</v>
      </c>
      <c r="V433">
        <v>4</v>
      </c>
      <c r="W433" t="s">
        <v>140</v>
      </c>
      <c r="X433">
        <v>2642</v>
      </c>
      <c r="Y433" t="s">
        <v>1</v>
      </c>
      <c r="Z433" t="s">
        <v>3689</v>
      </c>
      <c r="AA433" t="s">
        <v>151</v>
      </c>
      <c r="AB433" s="12" t="s">
        <v>3690</v>
      </c>
      <c r="AC433" t="s">
        <v>424</v>
      </c>
      <c r="AD433" s="5">
        <v>0.01</v>
      </c>
      <c r="AE433" t="s">
        <v>5</v>
      </c>
      <c r="AF433">
        <v>0.99600710999999997</v>
      </c>
      <c r="AG433" t="s">
        <v>4</v>
      </c>
      <c r="AH433">
        <v>5.65768E-3</v>
      </c>
    </row>
    <row r="434" spans="1:34" x14ac:dyDescent="0.25">
      <c r="A434" t="str">
        <f t="shared" si="6"/>
        <v>strogatz_bacres2_860</v>
      </c>
      <c r="B434" t="s">
        <v>11</v>
      </c>
      <c r="C434" t="s">
        <v>143</v>
      </c>
      <c r="D434">
        <v>3600</v>
      </c>
      <c r="E434" t="s">
        <v>144</v>
      </c>
      <c r="F434">
        <v>1000000</v>
      </c>
      <c r="G434" t="s">
        <v>145</v>
      </c>
      <c r="H434">
        <v>860</v>
      </c>
      <c r="I434" t="s">
        <v>146</v>
      </c>
      <c r="J434">
        <v>1E-3</v>
      </c>
      <c r="K434" t="s">
        <v>3</v>
      </c>
      <c r="L434">
        <v>0.99944730000000004</v>
      </c>
      <c r="M434" t="s">
        <v>2</v>
      </c>
      <c r="N434">
        <v>5.0817000000000001E-2</v>
      </c>
      <c r="O434" t="s">
        <v>6</v>
      </c>
      <c r="P434">
        <v>10</v>
      </c>
      <c r="Q434" t="s">
        <v>0</v>
      </c>
      <c r="R434">
        <v>2.2999999999999998</v>
      </c>
      <c r="S434" t="s">
        <v>141</v>
      </c>
      <c r="T434">
        <v>1</v>
      </c>
      <c r="U434" t="s">
        <v>142</v>
      </c>
      <c r="V434">
        <v>3</v>
      </c>
      <c r="W434" t="s">
        <v>140</v>
      </c>
      <c r="X434">
        <v>1473</v>
      </c>
      <c r="Y434" t="s">
        <v>1</v>
      </c>
      <c r="Z434" t="s">
        <v>3925</v>
      </c>
      <c r="AA434" t="s">
        <v>151</v>
      </c>
      <c r="AB434" s="12" t="s">
        <v>3926</v>
      </c>
      <c r="AC434" t="s">
        <v>424</v>
      </c>
      <c r="AD434" s="5">
        <v>0.01</v>
      </c>
      <c r="AE434" t="s">
        <v>5</v>
      </c>
      <c r="AF434">
        <v>0.99998310999999995</v>
      </c>
      <c r="AG434" t="s">
        <v>4</v>
      </c>
      <c r="AH434">
        <v>9.1103099999999999E-3</v>
      </c>
    </row>
    <row r="435" spans="1:34" x14ac:dyDescent="0.25">
      <c r="A435" t="str">
        <f t="shared" si="6"/>
        <v>feynman_test_1_14423</v>
      </c>
      <c r="B435" t="s">
        <v>136</v>
      </c>
      <c r="C435" t="s">
        <v>143</v>
      </c>
      <c r="D435">
        <v>3600</v>
      </c>
      <c r="E435" t="s">
        <v>144</v>
      </c>
      <c r="F435">
        <v>1000000</v>
      </c>
      <c r="G435" t="s">
        <v>145</v>
      </c>
      <c r="H435">
        <v>14423</v>
      </c>
      <c r="I435" t="s">
        <v>146</v>
      </c>
      <c r="J435">
        <v>1E-3</v>
      </c>
      <c r="K435" t="s">
        <v>3</v>
      </c>
      <c r="L435">
        <v>0.99913669999999999</v>
      </c>
      <c r="M435" t="s">
        <v>2</v>
      </c>
      <c r="N435">
        <v>0.33857670000000001</v>
      </c>
      <c r="O435" t="s">
        <v>6</v>
      </c>
      <c r="P435">
        <v>27</v>
      </c>
      <c r="Q435" t="s">
        <v>0</v>
      </c>
      <c r="R435">
        <v>92.3</v>
      </c>
      <c r="S435" t="s">
        <v>141</v>
      </c>
      <c r="T435">
        <v>1</v>
      </c>
      <c r="U435" t="s">
        <v>142</v>
      </c>
      <c r="V435">
        <v>9</v>
      </c>
      <c r="W435" t="s">
        <v>140</v>
      </c>
      <c r="X435">
        <v>15769</v>
      </c>
      <c r="Y435" t="s">
        <v>1</v>
      </c>
      <c r="Z435" t="s">
        <v>3635</v>
      </c>
      <c r="AA435" t="s">
        <v>151</v>
      </c>
      <c r="AB435" s="12" t="s">
        <v>3636</v>
      </c>
      <c r="AC435" t="s">
        <v>424</v>
      </c>
      <c r="AD435" s="5">
        <v>0.01</v>
      </c>
      <c r="AE435" t="s">
        <v>5</v>
      </c>
      <c r="AF435">
        <v>0.99938883999999995</v>
      </c>
      <c r="AG435" t="s">
        <v>4</v>
      </c>
      <c r="AH435">
        <v>0.31455840000000002</v>
      </c>
    </row>
    <row r="436" spans="1:34" x14ac:dyDescent="0.25">
      <c r="A436" t="str">
        <f t="shared" si="6"/>
        <v>feynman_III_4_33_14423</v>
      </c>
      <c r="B436" t="s">
        <v>85</v>
      </c>
      <c r="C436" t="s">
        <v>143</v>
      </c>
      <c r="D436">
        <v>3600</v>
      </c>
      <c r="E436" t="s">
        <v>144</v>
      </c>
      <c r="F436">
        <v>1000000</v>
      </c>
      <c r="G436" t="s">
        <v>145</v>
      </c>
      <c r="H436">
        <v>14423</v>
      </c>
      <c r="I436" t="s">
        <v>146</v>
      </c>
      <c r="J436">
        <v>1E-3</v>
      </c>
      <c r="K436" t="s">
        <v>3</v>
      </c>
      <c r="L436">
        <v>0.99947839999999999</v>
      </c>
      <c r="M436" t="s">
        <v>2</v>
      </c>
      <c r="N436">
        <v>0.11618920000000001</v>
      </c>
      <c r="O436" t="s">
        <v>6</v>
      </c>
      <c r="P436">
        <v>8</v>
      </c>
      <c r="Q436" t="s">
        <v>0</v>
      </c>
      <c r="R436">
        <v>12</v>
      </c>
      <c r="S436" t="s">
        <v>141</v>
      </c>
      <c r="T436">
        <v>1</v>
      </c>
      <c r="U436" t="s">
        <v>142</v>
      </c>
      <c r="V436">
        <v>4</v>
      </c>
      <c r="W436" t="s">
        <v>140</v>
      </c>
      <c r="X436">
        <v>2449</v>
      </c>
      <c r="Y436" t="s">
        <v>1</v>
      </c>
      <c r="Z436" t="s">
        <v>3569</v>
      </c>
      <c r="AA436" t="s">
        <v>151</v>
      </c>
      <c r="AB436" s="12" t="s">
        <v>3570</v>
      </c>
      <c r="AC436" t="s">
        <v>424</v>
      </c>
      <c r="AD436" s="5">
        <v>0.01</v>
      </c>
      <c r="AE436" t="s">
        <v>5</v>
      </c>
      <c r="AF436">
        <v>0.99984170999999999</v>
      </c>
      <c r="AG436" t="s">
        <v>4</v>
      </c>
      <c r="AH436">
        <v>6.3953159999999995E-2</v>
      </c>
    </row>
    <row r="437" spans="1:34" x14ac:dyDescent="0.25">
      <c r="A437" t="str">
        <f t="shared" si="6"/>
        <v>strogatz_glider1_28020</v>
      </c>
      <c r="B437" t="s">
        <v>14</v>
      </c>
      <c r="C437" t="s">
        <v>143</v>
      </c>
      <c r="D437">
        <v>3600</v>
      </c>
      <c r="E437" t="s">
        <v>144</v>
      </c>
      <c r="F437">
        <v>1000000</v>
      </c>
      <c r="G437" t="s">
        <v>145</v>
      </c>
      <c r="H437">
        <v>28020</v>
      </c>
      <c r="I437" t="s">
        <v>146</v>
      </c>
      <c r="J437">
        <v>1E-3</v>
      </c>
      <c r="K437" t="s">
        <v>3</v>
      </c>
      <c r="L437">
        <v>0.99987599999999999</v>
      </c>
      <c r="M437" t="s">
        <v>2</v>
      </c>
      <c r="N437">
        <v>8.8950999999999995E-3</v>
      </c>
      <c r="O437" t="s">
        <v>6</v>
      </c>
      <c r="P437">
        <v>10</v>
      </c>
      <c r="Q437" t="s">
        <v>0</v>
      </c>
      <c r="R437">
        <v>3.8</v>
      </c>
      <c r="S437" t="s">
        <v>141</v>
      </c>
      <c r="T437">
        <v>1</v>
      </c>
      <c r="U437" t="s">
        <v>142</v>
      </c>
      <c r="V437">
        <v>6</v>
      </c>
      <c r="W437" t="s">
        <v>140</v>
      </c>
      <c r="X437">
        <v>2630</v>
      </c>
      <c r="Y437" t="s">
        <v>1</v>
      </c>
      <c r="Z437" t="s">
        <v>2338</v>
      </c>
      <c r="AA437" t="s">
        <v>151</v>
      </c>
      <c r="AB437" s="12" t="s">
        <v>2289</v>
      </c>
      <c r="AC437" t="s">
        <v>424</v>
      </c>
      <c r="AD437" s="5">
        <v>0.01</v>
      </c>
      <c r="AE437" t="s">
        <v>5</v>
      </c>
      <c r="AF437">
        <v>1</v>
      </c>
      <c r="AG437" t="s">
        <v>4</v>
      </c>
      <c r="AH437">
        <v>0</v>
      </c>
    </row>
    <row r="438" spans="1:34" x14ac:dyDescent="0.25">
      <c r="A438" t="str">
        <f t="shared" si="6"/>
        <v>feynman_I_14_3_28020</v>
      </c>
      <c r="B438" t="s">
        <v>62</v>
      </c>
      <c r="C438" t="s">
        <v>143</v>
      </c>
      <c r="D438">
        <v>3600</v>
      </c>
      <c r="E438" t="s">
        <v>144</v>
      </c>
      <c r="F438">
        <v>1000000</v>
      </c>
      <c r="G438" t="s">
        <v>145</v>
      </c>
      <c r="H438">
        <v>28020</v>
      </c>
      <c r="I438" t="s">
        <v>146</v>
      </c>
      <c r="J438">
        <v>1E-3</v>
      </c>
      <c r="K438" t="s">
        <v>3</v>
      </c>
      <c r="L438">
        <v>0.99970460000000005</v>
      </c>
      <c r="M438" t="s">
        <v>2</v>
      </c>
      <c r="N438">
        <v>0.33262380000000003</v>
      </c>
      <c r="O438" t="s">
        <v>6</v>
      </c>
      <c r="P438">
        <v>4</v>
      </c>
      <c r="Q438" t="s">
        <v>0</v>
      </c>
      <c r="R438">
        <v>6.4</v>
      </c>
      <c r="S438" t="s">
        <v>141</v>
      </c>
      <c r="T438">
        <v>1</v>
      </c>
      <c r="U438" t="s">
        <v>142</v>
      </c>
      <c r="V438">
        <v>3</v>
      </c>
      <c r="W438" t="s">
        <v>140</v>
      </c>
      <c r="X438">
        <v>1302</v>
      </c>
      <c r="Y438" t="s">
        <v>1</v>
      </c>
      <c r="Z438" t="s">
        <v>2341</v>
      </c>
      <c r="AA438" t="s">
        <v>151</v>
      </c>
      <c r="AB438" s="12" t="s">
        <v>409</v>
      </c>
      <c r="AC438" t="s">
        <v>424</v>
      </c>
      <c r="AD438" s="5">
        <v>0.01</v>
      </c>
      <c r="AE438" t="s">
        <v>5</v>
      </c>
      <c r="AF438">
        <v>1</v>
      </c>
      <c r="AG438" t="s">
        <v>4</v>
      </c>
      <c r="AH438">
        <v>0</v>
      </c>
    </row>
    <row r="439" spans="1:34" x14ac:dyDescent="0.25">
      <c r="A439" t="str">
        <f t="shared" si="6"/>
        <v>feynman_I_47_23_28020</v>
      </c>
      <c r="B439" t="s">
        <v>43</v>
      </c>
      <c r="C439" t="s">
        <v>143</v>
      </c>
      <c r="D439">
        <v>3600</v>
      </c>
      <c r="E439" t="s">
        <v>144</v>
      </c>
      <c r="F439">
        <v>1000000</v>
      </c>
      <c r="G439" t="s">
        <v>145</v>
      </c>
      <c r="H439">
        <v>28020</v>
      </c>
      <c r="I439" t="s">
        <v>146</v>
      </c>
      <c r="J439">
        <v>1E-3</v>
      </c>
      <c r="K439" t="s">
        <v>3</v>
      </c>
      <c r="L439">
        <v>0.99920379999999998</v>
      </c>
      <c r="M439" t="s">
        <v>2</v>
      </c>
      <c r="N439">
        <v>1.9061100000000001E-2</v>
      </c>
      <c r="O439" t="s">
        <v>6</v>
      </c>
      <c r="P439">
        <v>8</v>
      </c>
      <c r="Q439" t="s">
        <v>0</v>
      </c>
      <c r="R439">
        <v>11.8</v>
      </c>
      <c r="S439" t="s">
        <v>141</v>
      </c>
      <c r="T439">
        <v>1</v>
      </c>
      <c r="U439" t="s">
        <v>142</v>
      </c>
      <c r="V439">
        <v>4</v>
      </c>
      <c r="W439" t="s">
        <v>140</v>
      </c>
      <c r="X439">
        <v>2422</v>
      </c>
      <c r="Y439" t="s">
        <v>1</v>
      </c>
      <c r="Z439" t="s">
        <v>2356</v>
      </c>
      <c r="AA439" t="s">
        <v>151</v>
      </c>
      <c r="AB439" s="12" t="s">
        <v>411</v>
      </c>
      <c r="AC439" t="s">
        <v>424</v>
      </c>
      <c r="AD439" s="5">
        <v>0.01</v>
      </c>
      <c r="AE439" t="s">
        <v>5</v>
      </c>
      <c r="AF439">
        <v>1</v>
      </c>
      <c r="AG439" t="s">
        <v>4</v>
      </c>
      <c r="AH439">
        <v>0</v>
      </c>
    </row>
    <row r="440" spans="1:34" x14ac:dyDescent="0.25">
      <c r="A440" t="str">
        <f t="shared" si="6"/>
        <v>feynman_I_39_11_28020</v>
      </c>
      <c r="B440" t="s">
        <v>42</v>
      </c>
      <c r="C440" t="s">
        <v>143</v>
      </c>
      <c r="D440">
        <v>3600</v>
      </c>
      <c r="E440" t="s">
        <v>144</v>
      </c>
      <c r="F440">
        <v>1000000</v>
      </c>
      <c r="G440" t="s">
        <v>145</v>
      </c>
      <c r="H440">
        <v>28020</v>
      </c>
      <c r="I440" t="s">
        <v>146</v>
      </c>
      <c r="J440">
        <v>1E-3</v>
      </c>
      <c r="K440" t="s">
        <v>3</v>
      </c>
      <c r="L440">
        <v>0.99971589999999999</v>
      </c>
      <c r="M440" t="s">
        <v>2</v>
      </c>
      <c r="N440">
        <v>5.1573599999999997E-2</v>
      </c>
      <c r="O440" t="s">
        <v>6</v>
      </c>
      <c r="P440">
        <v>11</v>
      </c>
      <c r="Q440" t="s">
        <v>0</v>
      </c>
      <c r="R440">
        <v>18.600000000000001</v>
      </c>
      <c r="S440" t="s">
        <v>141</v>
      </c>
      <c r="T440">
        <v>1</v>
      </c>
      <c r="U440" t="s">
        <v>142</v>
      </c>
      <c r="V440">
        <v>4</v>
      </c>
      <c r="W440" t="s">
        <v>140</v>
      </c>
      <c r="X440">
        <v>3465</v>
      </c>
      <c r="Y440" t="s">
        <v>1</v>
      </c>
      <c r="Z440" t="s">
        <v>403</v>
      </c>
      <c r="AA440" t="s">
        <v>151</v>
      </c>
      <c r="AB440" s="12" t="s">
        <v>3435</v>
      </c>
      <c r="AC440" t="s">
        <v>424</v>
      </c>
      <c r="AD440" s="5">
        <v>0.01</v>
      </c>
      <c r="AE440" t="s">
        <v>5</v>
      </c>
      <c r="AF440">
        <v>1</v>
      </c>
      <c r="AG440" t="s">
        <v>4</v>
      </c>
      <c r="AH440">
        <v>0</v>
      </c>
    </row>
    <row r="441" spans="1:34" x14ac:dyDescent="0.25">
      <c r="A441" t="str">
        <f t="shared" si="6"/>
        <v>feynman_I_11_19_28020</v>
      </c>
      <c r="B441" t="s">
        <v>127</v>
      </c>
      <c r="C441" t="s">
        <v>143</v>
      </c>
      <c r="D441">
        <v>3600</v>
      </c>
      <c r="E441" t="s">
        <v>144</v>
      </c>
      <c r="F441">
        <v>1000000</v>
      </c>
      <c r="G441" t="s">
        <v>145</v>
      </c>
      <c r="H441">
        <v>28020</v>
      </c>
      <c r="I441" t="s">
        <v>146</v>
      </c>
      <c r="J441">
        <v>1E-3</v>
      </c>
      <c r="K441" t="s">
        <v>3</v>
      </c>
      <c r="L441">
        <v>0.99895489999999998</v>
      </c>
      <c r="M441" t="s">
        <v>2</v>
      </c>
      <c r="N441">
        <v>0.28424539999999998</v>
      </c>
      <c r="O441" t="s">
        <v>6</v>
      </c>
      <c r="P441">
        <v>10</v>
      </c>
      <c r="Q441" t="s">
        <v>0</v>
      </c>
      <c r="R441">
        <v>32.299999999999997</v>
      </c>
      <c r="S441" t="s">
        <v>141</v>
      </c>
      <c r="T441">
        <v>1</v>
      </c>
      <c r="U441" t="s">
        <v>142</v>
      </c>
      <c r="V441">
        <v>6</v>
      </c>
      <c r="W441" t="s">
        <v>140</v>
      </c>
      <c r="X441">
        <v>5772</v>
      </c>
      <c r="Y441" t="s">
        <v>1</v>
      </c>
      <c r="Z441" t="s">
        <v>2371</v>
      </c>
      <c r="AA441" t="s">
        <v>151</v>
      </c>
      <c r="AB441" s="12" t="s">
        <v>2293</v>
      </c>
      <c r="AC441" t="s">
        <v>424</v>
      </c>
      <c r="AD441" s="5">
        <v>0.01</v>
      </c>
      <c r="AE441" t="s">
        <v>5</v>
      </c>
      <c r="AF441">
        <v>1</v>
      </c>
      <c r="AG441" t="s">
        <v>4</v>
      </c>
      <c r="AH441">
        <v>0</v>
      </c>
    </row>
    <row r="442" spans="1:34" x14ac:dyDescent="0.25">
      <c r="A442" t="str">
        <f t="shared" si="6"/>
        <v>strogatz_vdp1_5390</v>
      </c>
      <c r="B442" t="s">
        <v>19</v>
      </c>
      <c r="C442" t="s">
        <v>143</v>
      </c>
      <c r="D442">
        <v>3600</v>
      </c>
      <c r="E442" t="s">
        <v>144</v>
      </c>
      <c r="F442">
        <v>1000000</v>
      </c>
      <c r="G442" t="s">
        <v>145</v>
      </c>
      <c r="H442">
        <v>5390</v>
      </c>
      <c r="I442" t="s">
        <v>146</v>
      </c>
      <c r="J442">
        <v>1E-3</v>
      </c>
      <c r="K442" t="s">
        <v>3</v>
      </c>
      <c r="L442">
        <v>0.99979989999999996</v>
      </c>
      <c r="M442" t="s">
        <v>2</v>
      </c>
      <c r="N442">
        <v>2.1819700000000001E-2</v>
      </c>
      <c r="O442" t="s">
        <v>6</v>
      </c>
      <c r="P442">
        <v>12</v>
      </c>
      <c r="Q442" t="s">
        <v>0</v>
      </c>
      <c r="R442">
        <v>108.6</v>
      </c>
      <c r="S442" t="s">
        <v>141</v>
      </c>
      <c r="T442">
        <v>2</v>
      </c>
      <c r="U442" t="s">
        <v>142</v>
      </c>
      <c r="V442">
        <v>19</v>
      </c>
      <c r="W442" t="s">
        <v>140</v>
      </c>
      <c r="X442">
        <v>36909</v>
      </c>
      <c r="Y442" t="s">
        <v>1</v>
      </c>
      <c r="Z442" t="s">
        <v>3927</v>
      </c>
      <c r="AA442" t="s">
        <v>151</v>
      </c>
      <c r="AB442" s="12" t="s">
        <v>3928</v>
      </c>
      <c r="AC442" t="s">
        <v>424</v>
      </c>
      <c r="AD442" s="5">
        <v>0.01</v>
      </c>
      <c r="AE442" t="s">
        <v>5</v>
      </c>
      <c r="AF442">
        <v>0.99992059</v>
      </c>
      <c r="AG442" t="s">
        <v>4</v>
      </c>
      <c r="AH442">
        <v>2.032511E-2</v>
      </c>
    </row>
    <row r="443" spans="1:34" x14ac:dyDescent="0.25">
      <c r="A443" t="str">
        <f t="shared" si="6"/>
        <v>strogatz_lv2_28020</v>
      </c>
      <c r="B443" t="s">
        <v>16</v>
      </c>
      <c r="C443" t="s">
        <v>143</v>
      </c>
      <c r="D443">
        <v>3600</v>
      </c>
      <c r="E443" t="s">
        <v>144</v>
      </c>
      <c r="F443">
        <v>1000000</v>
      </c>
      <c r="G443" t="s">
        <v>145</v>
      </c>
      <c r="H443">
        <v>28020</v>
      </c>
      <c r="I443" t="s">
        <v>146</v>
      </c>
      <c r="J443">
        <v>1E-3</v>
      </c>
      <c r="K443" t="s">
        <v>3</v>
      </c>
      <c r="L443">
        <v>0.96726199999999996</v>
      </c>
      <c r="M443" t="s">
        <v>2</v>
      </c>
      <c r="N443">
        <v>0.14755389999999999</v>
      </c>
      <c r="O443" t="s">
        <v>6</v>
      </c>
      <c r="P443">
        <v>25</v>
      </c>
      <c r="Q443" t="s">
        <v>0</v>
      </c>
      <c r="R443">
        <v>13.2</v>
      </c>
      <c r="S443" t="s">
        <v>141</v>
      </c>
      <c r="T443">
        <v>1</v>
      </c>
      <c r="U443" t="s">
        <v>142</v>
      </c>
      <c r="V443">
        <v>7</v>
      </c>
      <c r="W443" t="s">
        <v>140</v>
      </c>
      <c r="X443">
        <v>6293</v>
      </c>
      <c r="Y443" t="s">
        <v>1</v>
      </c>
      <c r="Z443" t="s">
        <v>3929</v>
      </c>
      <c r="AA443" t="s">
        <v>151</v>
      </c>
      <c r="AB443" s="12" t="s">
        <v>3930</v>
      </c>
      <c r="AC443" t="s">
        <v>424</v>
      </c>
      <c r="AD443" s="5">
        <v>0.01</v>
      </c>
      <c r="AE443" t="s">
        <v>5</v>
      </c>
      <c r="AF443">
        <v>0.99452119000000005</v>
      </c>
      <c r="AG443" t="s">
        <v>4</v>
      </c>
      <c r="AH443">
        <v>0.12239174999999999</v>
      </c>
    </row>
    <row r="444" spans="1:34" x14ac:dyDescent="0.25">
      <c r="A444" t="str">
        <f t="shared" si="6"/>
        <v>feynman_I_44_4_5390</v>
      </c>
      <c r="B444" t="s">
        <v>118</v>
      </c>
      <c r="C444" t="s">
        <v>143</v>
      </c>
      <c r="D444">
        <v>3600</v>
      </c>
      <c r="E444" t="s">
        <v>144</v>
      </c>
      <c r="F444">
        <v>1000000</v>
      </c>
      <c r="G444" t="s">
        <v>145</v>
      </c>
      <c r="H444">
        <v>5390</v>
      </c>
      <c r="I444" t="s">
        <v>146</v>
      </c>
      <c r="J444">
        <v>1E-3</v>
      </c>
      <c r="K444" t="s">
        <v>3</v>
      </c>
      <c r="L444">
        <v>0.99989980000000001</v>
      </c>
      <c r="M444" t="s">
        <v>2</v>
      </c>
      <c r="N444">
        <v>0.2058671</v>
      </c>
      <c r="O444" t="s">
        <v>6</v>
      </c>
      <c r="P444">
        <v>11</v>
      </c>
      <c r="Q444" t="s">
        <v>0</v>
      </c>
      <c r="R444">
        <v>26.3</v>
      </c>
      <c r="S444" t="s">
        <v>141</v>
      </c>
      <c r="T444">
        <v>1</v>
      </c>
      <c r="U444" t="s">
        <v>142</v>
      </c>
      <c r="V444">
        <v>6</v>
      </c>
      <c r="W444" t="s">
        <v>140</v>
      </c>
      <c r="X444">
        <v>5329</v>
      </c>
      <c r="Y444" t="s">
        <v>1</v>
      </c>
      <c r="Z444" t="s">
        <v>163</v>
      </c>
      <c r="AA444" t="s">
        <v>151</v>
      </c>
      <c r="AB444" s="12" t="s">
        <v>3444</v>
      </c>
      <c r="AC444" t="s">
        <v>424</v>
      </c>
      <c r="AD444" s="5">
        <v>0.01</v>
      </c>
      <c r="AE444" t="s">
        <v>5</v>
      </c>
      <c r="AF444">
        <v>1</v>
      </c>
      <c r="AG444" t="s">
        <v>4</v>
      </c>
      <c r="AH444">
        <v>0</v>
      </c>
    </row>
    <row r="445" spans="1:34" x14ac:dyDescent="0.25">
      <c r="A445" t="str">
        <f t="shared" si="6"/>
        <v>strogatz_predprey1_5390</v>
      </c>
      <c r="B445" t="s">
        <v>20</v>
      </c>
      <c r="C445" t="s">
        <v>143</v>
      </c>
      <c r="D445">
        <v>3600</v>
      </c>
      <c r="E445" t="s">
        <v>144</v>
      </c>
      <c r="F445">
        <v>1000000</v>
      </c>
      <c r="G445" t="s">
        <v>145</v>
      </c>
      <c r="H445">
        <v>5390</v>
      </c>
      <c r="I445" t="s">
        <v>146</v>
      </c>
      <c r="J445">
        <v>1E-3</v>
      </c>
      <c r="K445" t="s">
        <v>3</v>
      </c>
      <c r="L445">
        <v>0.99655629999999995</v>
      </c>
      <c r="M445" t="s">
        <v>2</v>
      </c>
      <c r="N445">
        <v>0.12613630000000001</v>
      </c>
      <c r="O445" t="s">
        <v>6</v>
      </c>
      <c r="P445">
        <v>24</v>
      </c>
      <c r="Q445" t="s">
        <v>0</v>
      </c>
      <c r="R445">
        <v>29.1</v>
      </c>
      <c r="S445" t="s">
        <v>141</v>
      </c>
      <c r="T445">
        <v>1</v>
      </c>
      <c r="U445" t="s">
        <v>142</v>
      </c>
      <c r="V445">
        <v>11</v>
      </c>
      <c r="W445" t="s">
        <v>140</v>
      </c>
      <c r="X445">
        <v>13219</v>
      </c>
      <c r="Y445" t="s">
        <v>1</v>
      </c>
      <c r="Z445" t="s">
        <v>3931</v>
      </c>
      <c r="AA445" t="s">
        <v>151</v>
      </c>
      <c r="AB445" s="12" t="s">
        <v>3932</v>
      </c>
      <c r="AC445" t="s">
        <v>424</v>
      </c>
      <c r="AD445" s="5">
        <v>0.01</v>
      </c>
      <c r="AE445" t="s">
        <v>5</v>
      </c>
      <c r="AF445">
        <v>0.98493757000000004</v>
      </c>
      <c r="AG445" t="s">
        <v>4</v>
      </c>
      <c r="AH445">
        <v>0.37587714</v>
      </c>
    </row>
    <row r="446" spans="1:34" x14ac:dyDescent="0.25">
      <c r="A446" t="str">
        <f t="shared" si="6"/>
        <v>feynman_I_30_3_5390</v>
      </c>
      <c r="B446" t="s">
        <v>53</v>
      </c>
      <c r="C446" t="s">
        <v>143</v>
      </c>
      <c r="D446">
        <v>3600</v>
      </c>
      <c r="E446" t="s">
        <v>144</v>
      </c>
      <c r="F446">
        <v>1000000</v>
      </c>
      <c r="G446" t="s">
        <v>145</v>
      </c>
      <c r="H446">
        <v>5390</v>
      </c>
      <c r="I446" t="s">
        <v>146</v>
      </c>
      <c r="J446">
        <v>1E-3</v>
      </c>
      <c r="K446" t="s">
        <v>3</v>
      </c>
      <c r="L446">
        <v>0.97325159999999999</v>
      </c>
      <c r="M446" t="s">
        <v>2</v>
      </c>
      <c r="N446">
        <v>0.42104009999999997</v>
      </c>
      <c r="O446" t="s">
        <v>6</v>
      </c>
      <c r="P446">
        <v>55</v>
      </c>
      <c r="Q446" t="s">
        <v>0</v>
      </c>
      <c r="R446">
        <v>613.20000000000005</v>
      </c>
      <c r="S446" t="s">
        <v>141</v>
      </c>
      <c r="T446">
        <v>2</v>
      </c>
      <c r="U446" t="s">
        <v>142</v>
      </c>
      <c r="V446">
        <v>31</v>
      </c>
      <c r="W446" t="s">
        <v>140</v>
      </c>
      <c r="X446">
        <v>76089</v>
      </c>
      <c r="Y446" t="s">
        <v>1</v>
      </c>
      <c r="Z446" t="s">
        <v>3933</v>
      </c>
      <c r="AA446" t="s">
        <v>151</v>
      </c>
      <c r="AB446" s="12" t="s">
        <v>3934</v>
      </c>
      <c r="AC446" t="s">
        <v>424</v>
      </c>
      <c r="AD446" s="5">
        <v>0.01</v>
      </c>
      <c r="AE446" t="s">
        <v>5</v>
      </c>
      <c r="AF446">
        <v>0.97345546999999999</v>
      </c>
      <c r="AG446" t="s">
        <v>4</v>
      </c>
      <c r="AH446">
        <v>0.42043494999999997</v>
      </c>
    </row>
    <row r="447" spans="1:34" x14ac:dyDescent="0.25">
      <c r="A447" t="str">
        <f t="shared" si="6"/>
        <v>feynman_II_6_11_15795</v>
      </c>
      <c r="B447" t="s">
        <v>105</v>
      </c>
      <c r="C447" t="s">
        <v>143</v>
      </c>
      <c r="D447">
        <v>3600</v>
      </c>
      <c r="E447" t="s">
        <v>144</v>
      </c>
      <c r="F447">
        <v>1000000</v>
      </c>
      <c r="G447" t="s">
        <v>145</v>
      </c>
      <c r="H447">
        <v>15795</v>
      </c>
      <c r="I447" t="s">
        <v>146</v>
      </c>
      <c r="J447">
        <v>1E-3</v>
      </c>
      <c r="K447" t="s">
        <v>3</v>
      </c>
      <c r="L447">
        <v>0.99236930000000001</v>
      </c>
      <c r="M447" t="s">
        <v>2</v>
      </c>
      <c r="N447">
        <v>1.7899999999999999E-3</v>
      </c>
      <c r="O447" t="s">
        <v>6</v>
      </c>
      <c r="P447">
        <v>17</v>
      </c>
      <c r="Q447" t="s">
        <v>0</v>
      </c>
      <c r="R447">
        <v>680.5</v>
      </c>
      <c r="S447" t="s">
        <v>141</v>
      </c>
      <c r="T447">
        <v>4</v>
      </c>
      <c r="U447" t="s">
        <v>142</v>
      </c>
      <c r="V447">
        <v>57</v>
      </c>
      <c r="W447" t="s">
        <v>140</v>
      </c>
      <c r="X447">
        <v>102288</v>
      </c>
      <c r="Y447" t="s">
        <v>1</v>
      </c>
      <c r="Z447" t="s">
        <v>3935</v>
      </c>
      <c r="AA447" t="s">
        <v>151</v>
      </c>
      <c r="AB447" s="12" t="s">
        <v>3936</v>
      </c>
      <c r="AC447" t="s">
        <v>424</v>
      </c>
      <c r="AD447" s="5">
        <v>0.01</v>
      </c>
      <c r="AE447" t="s">
        <v>5</v>
      </c>
      <c r="AF447">
        <v>0.99222120000000003</v>
      </c>
      <c r="AG447" t="s">
        <v>4</v>
      </c>
      <c r="AH447">
        <v>1.7605400000000001E-3</v>
      </c>
    </row>
    <row r="448" spans="1:34" x14ac:dyDescent="0.25">
      <c r="A448" t="str">
        <f t="shared" si="6"/>
        <v>feynman_test_15_15795</v>
      </c>
      <c r="B448" t="s">
        <v>86</v>
      </c>
      <c r="C448" t="s">
        <v>143</v>
      </c>
      <c r="D448">
        <v>3600</v>
      </c>
      <c r="E448" t="s">
        <v>144</v>
      </c>
      <c r="F448">
        <v>1000000</v>
      </c>
      <c r="G448" t="s">
        <v>145</v>
      </c>
      <c r="H448">
        <v>15795</v>
      </c>
      <c r="I448" t="s">
        <v>146</v>
      </c>
      <c r="J448">
        <v>1E-3</v>
      </c>
      <c r="K448" t="s">
        <v>3</v>
      </c>
      <c r="L448">
        <v>0.99689490000000003</v>
      </c>
      <c r="M448" t="s">
        <v>2</v>
      </c>
      <c r="N448">
        <v>7.02705E-2</v>
      </c>
      <c r="O448" t="s">
        <v>6</v>
      </c>
      <c r="P448">
        <v>18</v>
      </c>
      <c r="Q448" t="s">
        <v>0</v>
      </c>
      <c r="R448">
        <v>52.5</v>
      </c>
      <c r="S448" t="s">
        <v>141</v>
      </c>
      <c r="T448">
        <v>1</v>
      </c>
      <c r="U448" t="s">
        <v>142</v>
      </c>
      <c r="V448">
        <v>8</v>
      </c>
      <c r="W448" t="s">
        <v>140</v>
      </c>
      <c r="X448">
        <v>8627</v>
      </c>
      <c r="Y448" t="s">
        <v>1</v>
      </c>
      <c r="Z448" t="s">
        <v>3937</v>
      </c>
      <c r="AA448" t="s">
        <v>151</v>
      </c>
      <c r="AB448" s="12" t="s">
        <v>3938</v>
      </c>
      <c r="AC448" t="s">
        <v>424</v>
      </c>
      <c r="AD448" s="5">
        <v>0.01</v>
      </c>
      <c r="AE448" t="s">
        <v>5</v>
      </c>
      <c r="AF448">
        <v>0.99768352999999999</v>
      </c>
      <c r="AG448" t="s">
        <v>4</v>
      </c>
      <c r="AH448">
        <v>6.1004900000000001E-2</v>
      </c>
    </row>
    <row r="449" spans="1:34" x14ac:dyDescent="0.25">
      <c r="A449" t="str">
        <f t="shared" si="6"/>
        <v>feynman_I_18_4_860</v>
      </c>
      <c r="B449" t="s">
        <v>74</v>
      </c>
      <c r="C449" t="s">
        <v>143</v>
      </c>
      <c r="D449">
        <v>3600</v>
      </c>
      <c r="E449" t="s">
        <v>144</v>
      </c>
      <c r="F449">
        <v>1000000</v>
      </c>
      <c r="G449" t="s">
        <v>145</v>
      </c>
      <c r="H449">
        <v>860</v>
      </c>
      <c r="I449" t="s">
        <v>146</v>
      </c>
      <c r="J449">
        <v>1E-3</v>
      </c>
      <c r="K449" t="s">
        <v>3</v>
      </c>
      <c r="L449">
        <v>0.9920369</v>
      </c>
      <c r="M449" t="s">
        <v>2</v>
      </c>
      <c r="N449">
        <v>7.5888399999999995E-2</v>
      </c>
      <c r="O449" t="s">
        <v>6</v>
      </c>
      <c r="P449">
        <v>44</v>
      </c>
      <c r="Q449" t="s">
        <v>0</v>
      </c>
      <c r="R449">
        <v>546.79999999999995</v>
      </c>
      <c r="S449" t="s">
        <v>141</v>
      </c>
      <c r="T449">
        <v>6</v>
      </c>
      <c r="U449" t="s">
        <v>142</v>
      </c>
      <c r="V449">
        <v>79</v>
      </c>
      <c r="W449" t="s">
        <v>140</v>
      </c>
      <c r="X449">
        <v>82417</v>
      </c>
      <c r="Y449" t="s">
        <v>1</v>
      </c>
      <c r="Z449" t="s">
        <v>3939</v>
      </c>
      <c r="AA449" t="s">
        <v>151</v>
      </c>
      <c r="AB449" s="12" t="s">
        <v>3940</v>
      </c>
      <c r="AC449" t="s">
        <v>424</v>
      </c>
      <c r="AD449" s="5">
        <v>0.01</v>
      </c>
      <c r="AE449" t="s">
        <v>5</v>
      </c>
      <c r="AF449">
        <v>0.99344942000000003</v>
      </c>
      <c r="AG449" t="s">
        <v>4</v>
      </c>
      <c r="AH449">
        <v>6.8805279999999996E-2</v>
      </c>
    </row>
    <row r="450" spans="1:34" x14ac:dyDescent="0.25">
      <c r="A450" t="str">
        <f t="shared" ref="A450:A513" si="7">B450&amp;"_"&amp;H450</f>
        <v>feynman_II_13_17_28020</v>
      </c>
      <c r="B450" t="s">
        <v>102</v>
      </c>
      <c r="C450" t="s">
        <v>143</v>
      </c>
      <c r="D450">
        <v>3600</v>
      </c>
      <c r="E450" t="s">
        <v>144</v>
      </c>
      <c r="F450">
        <v>1000000</v>
      </c>
      <c r="G450" t="s">
        <v>145</v>
      </c>
      <c r="H450">
        <v>28020</v>
      </c>
      <c r="I450" t="s">
        <v>146</v>
      </c>
      <c r="J450">
        <v>1E-3</v>
      </c>
      <c r="K450" t="s">
        <v>3</v>
      </c>
      <c r="L450">
        <v>0.99663740000000001</v>
      </c>
      <c r="M450" t="s">
        <v>2</v>
      </c>
      <c r="N450">
        <v>1.4464E-3</v>
      </c>
      <c r="O450" t="s">
        <v>6</v>
      </c>
      <c r="P450">
        <v>16</v>
      </c>
      <c r="Q450" t="s">
        <v>0</v>
      </c>
      <c r="R450">
        <v>437.1</v>
      </c>
      <c r="S450" t="s">
        <v>141</v>
      </c>
      <c r="T450">
        <v>2</v>
      </c>
      <c r="U450" t="s">
        <v>142</v>
      </c>
      <c r="V450">
        <v>71</v>
      </c>
      <c r="W450" t="s">
        <v>140</v>
      </c>
      <c r="X450">
        <v>83450</v>
      </c>
      <c r="Y450" t="s">
        <v>1</v>
      </c>
      <c r="Z450" t="s">
        <v>3941</v>
      </c>
      <c r="AA450" t="s">
        <v>151</v>
      </c>
      <c r="AB450" s="12" t="s">
        <v>3942</v>
      </c>
      <c r="AC450" t="s">
        <v>424</v>
      </c>
      <c r="AD450" s="5">
        <v>0.01</v>
      </c>
      <c r="AE450" t="s">
        <v>5</v>
      </c>
      <c r="AF450">
        <v>0.99680373</v>
      </c>
      <c r="AG450" t="s">
        <v>4</v>
      </c>
      <c r="AH450">
        <v>1.43279E-3</v>
      </c>
    </row>
    <row r="451" spans="1:34" x14ac:dyDescent="0.25">
      <c r="A451" t="str">
        <f t="shared" si="7"/>
        <v>feynman_test_14_860</v>
      </c>
      <c r="B451" t="s">
        <v>120</v>
      </c>
      <c r="C451" t="s">
        <v>143</v>
      </c>
      <c r="D451">
        <v>3600</v>
      </c>
      <c r="E451" t="s">
        <v>144</v>
      </c>
      <c r="F451">
        <v>1000000</v>
      </c>
      <c r="G451" t="s">
        <v>145</v>
      </c>
      <c r="H451">
        <v>860</v>
      </c>
      <c r="I451" t="s">
        <v>146</v>
      </c>
      <c r="J451">
        <v>1E-3</v>
      </c>
      <c r="K451" t="s">
        <v>3</v>
      </c>
      <c r="L451">
        <v>0.9997528</v>
      </c>
      <c r="M451" t="s">
        <v>2</v>
      </c>
      <c r="N451">
        <v>0.2045584</v>
      </c>
      <c r="O451" t="s">
        <v>6</v>
      </c>
      <c r="P451">
        <v>59</v>
      </c>
      <c r="Q451" t="s">
        <v>0</v>
      </c>
      <c r="R451">
        <v>1007.5</v>
      </c>
      <c r="S451" t="s">
        <v>141</v>
      </c>
      <c r="T451">
        <v>2</v>
      </c>
      <c r="U451" t="s">
        <v>142</v>
      </c>
      <c r="V451">
        <v>45</v>
      </c>
      <c r="W451" t="s">
        <v>140</v>
      </c>
      <c r="X451">
        <v>120696</v>
      </c>
      <c r="Y451" t="s">
        <v>1</v>
      </c>
      <c r="Z451" t="s">
        <v>3943</v>
      </c>
      <c r="AA451" t="s">
        <v>151</v>
      </c>
      <c r="AB451" s="12" t="s">
        <v>3944</v>
      </c>
      <c r="AC451" t="s">
        <v>424</v>
      </c>
      <c r="AD451" s="5">
        <v>0.01</v>
      </c>
      <c r="AE451" t="s">
        <v>5</v>
      </c>
      <c r="AF451">
        <v>0.99982676000000004</v>
      </c>
      <c r="AG451" t="s">
        <v>4</v>
      </c>
      <c r="AH451">
        <v>0.17520395999999999</v>
      </c>
    </row>
    <row r="452" spans="1:34" x14ac:dyDescent="0.25">
      <c r="A452" t="str">
        <f t="shared" si="7"/>
        <v>feynman_I_37_4_28020</v>
      </c>
      <c r="B452" t="s">
        <v>50</v>
      </c>
      <c r="C452" t="s">
        <v>143</v>
      </c>
      <c r="D452">
        <v>3600</v>
      </c>
      <c r="E452" t="s">
        <v>144</v>
      </c>
      <c r="F452">
        <v>1000000</v>
      </c>
      <c r="G452" t="s">
        <v>145</v>
      </c>
      <c r="H452">
        <v>28020</v>
      </c>
      <c r="I452" t="s">
        <v>146</v>
      </c>
      <c r="J452">
        <v>1E-3</v>
      </c>
      <c r="K452" t="s">
        <v>3</v>
      </c>
      <c r="L452">
        <v>0.99976019999999999</v>
      </c>
      <c r="M452" t="s">
        <v>2</v>
      </c>
      <c r="N452">
        <v>4.4479299999999999E-2</v>
      </c>
      <c r="O452" t="s">
        <v>6</v>
      </c>
      <c r="P452">
        <v>12</v>
      </c>
      <c r="Q452" t="s">
        <v>0</v>
      </c>
      <c r="R452">
        <v>50.8</v>
      </c>
      <c r="S452" t="s">
        <v>141</v>
      </c>
      <c r="T452">
        <v>1</v>
      </c>
      <c r="U452" t="s">
        <v>142</v>
      </c>
      <c r="V452">
        <v>9</v>
      </c>
      <c r="W452" t="s">
        <v>140</v>
      </c>
      <c r="X452">
        <v>8292</v>
      </c>
      <c r="Y452" t="s">
        <v>1</v>
      </c>
      <c r="Z452" t="s">
        <v>2385</v>
      </c>
      <c r="AA452" t="s">
        <v>151</v>
      </c>
      <c r="AB452" s="12" t="s">
        <v>2302</v>
      </c>
      <c r="AC452" t="s">
        <v>424</v>
      </c>
      <c r="AD452" s="5">
        <v>0.01</v>
      </c>
      <c r="AE452" t="s">
        <v>5</v>
      </c>
      <c r="AF452">
        <v>1</v>
      </c>
      <c r="AG452" t="s">
        <v>4</v>
      </c>
      <c r="AH452">
        <v>0</v>
      </c>
    </row>
    <row r="453" spans="1:34" x14ac:dyDescent="0.25">
      <c r="A453" t="str">
        <f t="shared" si="7"/>
        <v>feynman_I_15_3x_860</v>
      </c>
      <c r="B453" t="s">
        <v>82</v>
      </c>
      <c r="C453" t="s">
        <v>143</v>
      </c>
      <c r="D453">
        <v>3600</v>
      </c>
      <c r="E453" t="s">
        <v>144</v>
      </c>
      <c r="F453">
        <v>1000000</v>
      </c>
      <c r="G453" t="s">
        <v>145</v>
      </c>
      <c r="H453">
        <v>860</v>
      </c>
      <c r="I453" t="s">
        <v>146</v>
      </c>
      <c r="J453">
        <v>1E-3</v>
      </c>
      <c r="K453" t="s">
        <v>3</v>
      </c>
      <c r="L453">
        <v>0.99800630000000001</v>
      </c>
      <c r="M453" t="s">
        <v>2</v>
      </c>
      <c r="N453">
        <v>7.1726600000000001E-2</v>
      </c>
      <c r="O453" t="s">
        <v>6</v>
      </c>
      <c r="P453">
        <v>17</v>
      </c>
      <c r="Q453" t="s">
        <v>0</v>
      </c>
      <c r="R453">
        <v>48.3</v>
      </c>
      <c r="S453" t="s">
        <v>141</v>
      </c>
      <c r="T453">
        <v>1</v>
      </c>
      <c r="U453" t="s">
        <v>142</v>
      </c>
      <c r="V453">
        <v>7</v>
      </c>
      <c r="W453" t="s">
        <v>140</v>
      </c>
      <c r="X453">
        <v>7667</v>
      </c>
      <c r="Y453" t="s">
        <v>1</v>
      </c>
      <c r="Z453" t="s">
        <v>3945</v>
      </c>
      <c r="AA453" t="s">
        <v>151</v>
      </c>
      <c r="AB453" s="12" t="s">
        <v>3946</v>
      </c>
      <c r="AC453" t="s">
        <v>424</v>
      </c>
      <c r="AD453" s="5">
        <v>0.01</v>
      </c>
      <c r="AE453" t="s">
        <v>5</v>
      </c>
      <c r="AF453">
        <v>0.9992221</v>
      </c>
      <c r="AG453" t="s">
        <v>4</v>
      </c>
      <c r="AH453">
        <v>4.4592189999999997E-2</v>
      </c>
    </row>
    <row r="454" spans="1:34" x14ac:dyDescent="0.25">
      <c r="A454" t="str">
        <f t="shared" si="7"/>
        <v>feynman_III_14_14_860</v>
      </c>
      <c r="B454" t="s">
        <v>108</v>
      </c>
      <c r="C454" t="s">
        <v>143</v>
      </c>
      <c r="D454">
        <v>3600</v>
      </c>
      <c r="E454" t="s">
        <v>144</v>
      </c>
      <c r="F454">
        <v>1000000</v>
      </c>
      <c r="G454" t="s">
        <v>145</v>
      </c>
      <c r="H454">
        <v>860</v>
      </c>
      <c r="I454" t="s">
        <v>146</v>
      </c>
      <c r="J454">
        <v>1E-3</v>
      </c>
      <c r="K454" t="s">
        <v>3</v>
      </c>
      <c r="L454">
        <v>0.98779669999999997</v>
      </c>
      <c r="M454" t="s">
        <v>2</v>
      </c>
      <c r="N454">
        <v>0.75691589999999997</v>
      </c>
      <c r="O454" t="s">
        <v>6</v>
      </c>
      <c r="P454">
        <v>34</v>
      </c>
      <c r="Q454" t="s">
        <v>0</v>
      </c>
      <c r="R454">
        <v>88.7</v>
      </c>
      <c r="S454" t="s">
        <v>141</v>
      </c>
      <c r="T454">
        <v>1</v>
      </c>
      <c r="U454" t="s">
        <v>142</v>
      </c>
      <c r="V454">
        <v>9</v>
      </c>
      <c r="W454" t="s">
        <v>140</v>
      </c>
      <c r="X454">
        <v>14506</v>
      </c>
      <c r="Y454" t="s">
        <v>1</v>
      </c>
      <c r="Z454" t="s">
        <v>3947</v>
      </c>
      <c r="AA454" t="s">
        <v>151</v>
      </c>
      <c r="AB454" s="12" t="s">
        <v>3948</v>
      </c>
      <c r="AC454" t="s">
        <v>424</v>
      </c>
      <c r="AD454" s="5">
        <v>0.01</v>
      </c>
      <c r="AE454" t="s">
        <v>5</v>
      </c>
      <c r="AF454">
        <v>0.99162335000000001</v>
      </c>
      <c r="AG454" t="s">
        <v>4</v>
      </c>
      <c r="AH454">
        <v>0.64236970000000004</v>
      </c>
    </row>
    <row r="455" spans="1:34" x14ac:dyDescent="0.25">
      <c r="A455" t="str">
        <f t="shared" si="7"/>
        <v>feynman_II_6_15a_28020</v>
      </c>
      <c r="B455" t="s">
        <v>131</v>
      </c>
      <c r="C455" t="s">
        <v>143</v>
      </c>
      <c r="D455">
        <v>3600</v>
      </c>
      <c r="E455" t="s">
        <v>144</v>
      </c>
      <c r="F455">
        <v>1000000</v>
      </c>
      <c r="G455" t="s">
        <v>145</v>
      </c>
      <c r="H455">
        <v>28020</v>
      </c>
      <c r="I455" t="s">
        <v>146</v>
      </c>
      <c r="J455">
        <v>1E-3</v>
      </c>
      <c r="K455" t="s">
        <v>3</v>
      </c>
      <c r="L455">
        <v>0.99877609999999994</v>
      </c>
      <c r="M455" t="s">
        <v>2</v>
      </c>
      <c r="N455">
        <v>1.30948E-2</v>
      </c>
      <c r="O455" t="s">
        <v>6</v>
      </c>
      <c r="P455">
        <v>16</v>
      </c>
      <c r="Q455" t="s">
        <v>0</v>
      </c>
      <c r="R455">
        <v>56.5</v>
      </c>
      <c r="S455" t="s">
        <v>141</v>
      </c>
      <c r="T455">
        <v>1</v>
      </c>
      <c r="U455" t="s">
        <v>142</v>
      </c>
      <c r="V455">
        <v>7</v>
      </c>
      <c r="W455" t="s">
        <v>140</v>
      </c>
      <c r="X455">
        <v>9403</v>
      </c>
      <c r="Y455" t="s">
        <v>1</v>
      </c>
      <c r="Z455" t="s">
        <v>3949</v>
      </c>
      <c r="AA455" t="s">
        <v>151</v>
      </c>
      <c r="AB455" s="12" t="s">
        <v>3950</v>
      </c>
      <c r="AC455" t="s">
        <v>424</v>
      </c>
      <c r="AD455" s="5">
        <v>0.01</v>
      </c>
      <c r="AE455" t="s">
        <v>5</v>
      </c>
      <c r="AF455">
        <v>0.99894791000000005</v>
      </c>
      <c r="AG455" t="s">
        <v>4</v>
      </c>
      <c r="AH455">
        <v>1.219103E-2</v>
      </c>
    </row>
    <row r="456" spans="1:34" x14ac:dyDescent="0.25">
      <c r="A456" t="str">
        <f t="shared" si="7"/>
        <v>feynman_I_16_6_860</v>
      </c>
      <c r="B456" t="s">
        <v>39</v>
      </c>
      <c r="C456" t="s">
        <v>143</v>
      </c>
      <c r="D456">
        <v>3600</v>
      </c>
      <c r="E456" t="s">
        <v>144</v>
      </c>
      <c r="F456">
        <v>1000000</v>
      </c>
      <c r="G456" t="s">
        <v>145</v>
      </c>
      <c r="H456">
        <v>860</v>
      </c>
      <c r="I456" t="s">
        <v>146</v>
      </c>
      <c r="J456">
        <v>1E-3</v>
      </c>
      <c r="K456" t="s">
        <v>3</v>
      </c>
      <c r="L456">
        <v>0.98861759999999999</v>
      </c>
      <c r="M456" t="s">
        <v>2</v>
      </c>
      <c r="N456">
        <v>0.121388</v>
      </c>
      <c r="O456" t="s">
        <v>6</v>
      </c>
      <c r="P456">
        <v>30</v>
      </c>
      <c r="Q456" t="s">
        <v>0</v>
      </c>
      <c r="R456">
        <v>114.8</v>
      </c>
      <c r="S456" t="s">
        <v>141</v>
      </c>
      <c r="T456">
        <v>1</v>
      </c>
      <c r="U456" t="s">
        <v>142</v>
      </c>
      <c r="V456">
        <v>11</v>
      </c>
      <c r="W456" t="s">
        <v>140</v>
      </c>
      <c r="X456">
        <v>16560</v>
      </c>
      <c r="Y456" t="s">
        <v>1</v>
      </c>
      <c r="Z456" t="s">
        <v>3951</v>
      </c>
      <c r="AA456" t="s">
        <v>151</v>
      </c>
      <c r="AB456" s="12" t="s">
        <v>3952</v>
      </c>
      <c r="AC456" t="s">
        <v>424</v>
      </c>
      <c r="AD456" s="5">
        <v>0.01</v>
      </c>
      <c r="AE456" t="s">
        <v>5</v>
      </c>
      <c r="AF456">
        <v>0.98953336999999997</v>
      </c>
      <c r="AG456" t="s">
        <v>4</v>
      </c>
      <c r="AH456">
        <v>0.11707209</v>
      </c>
    </row>
    <row r="457" spans="1:34" x14ac:dyDescent="0.25">
      <c r="A457" t="str">
        <f t="shared" si="7"/>
        <v>feynman_test_9_15795</v>
      </c>
      <c r="B457" t="s">
        <v>125</v>
      </c>
      <c r="C457" t="s">
        <v>143</v>
      </c>
      <c r="D457">
        <v>3600</v>
      </c>
      <c r="E457" t="s">
        <v>144</v>
      </c>
      <c r="F457">
        <v>1000000</v>
      </c>
      <c r="G457" t="s">
        <v>145</v>
      </c>
      <c r="H457">
        <v>15795</v>
      </c>
      <c r="I457" t="s">
        <v>146</v>
      </c>
      <c r="J457">
        <v>1E-3</v>
      </c>
      <c r="K457" t="s">
        <v>3</v>
      </c>
      <c r="L457">
        <v>0.99986470000000005</v>
      </c>
      <c r="M457" t="s">
        <v>2</v>
      </c>
      <c r="N457">
        <v>79.814366699999994</v>
      </c>
      <c r="O457" t="s">
        <v>6</v>
      </c>
      <c r="P457">
        <v>80</v>
      </c>
      <c r="Q457" t="s">
        <v>0</v>
      </c>
      <c r="R457">
        <v>3603.2</v>
      </c>
      <c r="S457" t="s">
        <v>141</v>
      </c>
      <c r="T457">
        <v>4</v>
      </c>
      <c r="U457" t="s">
        <v>142</v>
      </c>
      <c r="V457">
        <v>68</v>
      </c>
      <c r="W457" t="s">
        <v>140</v>
      </c>
      <c r="X457">
        <v>389421</v>
      </c>
      <c r="Y457" t="s">
        <v>1</v>
      </c>
      <c r="Z457" t="s">
        <v>3953</v>
      </c>
      <c r="AA457" t="s">
        <v>151</v>
      </c>
      <c r="AB457" s="12" t="s">
        <v>3954</v>
      </c>
      <c r="AC457" t="s">
        <v>424</v>
      </c>
      <c r="AD457" s="5">
        <v>0.01</v>
      </c>
      <c r="AE457" t="s">
        <v>5</v>
      </c>
      <c r="AF457">
        <v>0.99996742999999999</v>
      </c>
      <c r="AG457" t="s">
        <v>4</v>
      </c>
      <c r="AH457">
        <v>38.273426630000003</v>
      </c>
    </row>
    <row r="458" spans="1:34" x14ac:dyDescent="0.25">
      <c r="A458" t="str">
        <f t="shared" si="7"/>
        <v>feynman_I_12_1_860</v>
      </c>
      <c r="B458" t="s">
        <v>26</v>
      </c>
      <c r="C458" t="s">
        <v>143</v>
      </c>
      <c r="D458">
        <v>3600</v>
      </c>
      <c r="E458" t="s">
        <v>144</v>
      </c>
      <c r="F458">
        <v>1000000</v>
      </c>
      <c r="G458" t="s">
        <v>145</v>
      </c>
      <c r="H458">
        <v>860</v>
      </c>
      <c r="I458" t="s">
        <v>146</v>
      </c>
      <c r="J458">
        <v>1E-3</v>
      </c>
      <c r="K458" t="s">
        <v>3</v>
      </c>
      <c r="L458">
        <v>0.99958449999999999</v>
      </c>
      <c r="M458" t="s">
        <v>2</v>
      </c>
      <c r="N458">
        <v>0.1035749</v>
      </c>
      <c r="O458" t="s">
        <v>6</v>
      </c>
      <c r="P458">
        <v>3</v>
      </c>
      <c r="Q458" t="s">
        <v>0</v>
      </c>
      <c r="R458">
        <v>2.2000000000000002</v>
      </c>
      <c r="S458" t="s">
        <v>141</v>
      </c>
      <c r="T458">
        <v>1</v>
      </c>
      <c r="U458" t="s">
        <v>142</v>
      </c>
      <c r="V458">
        <v>2</v>
      </c>
      <c r="W458" t="s">
        <v>140</v>
      </c>
      <c r="X458">
        <v>520</v>
      </c>
      <c r="Y458" t="s">
        <v>1</v>
      </c>
      <c r="Z458" t="s">
        <v>2335</v>
      </c>
      <c r="AA458" t="s">
        <v>151</v>
      </c>
      <c r="AB458" s="12" t="s">
        <v>405</v>
      </c>
      <c r="AC458" t="s">
        <v>424</v>
      </c>
      <c r="AD458" s="5">
        <v>0.01</v>
      </c>
      <c r="AE458" t="s">
        <v>5</v>
      </c>
      <c r="AF458">
        <v>1</v>
      </c>
      <c r="AG458" t="s">
        <v>4</v>
      </c>
      <c r="AH458">
        <v>0</v>
      </c>
    </row>
    <row r="459" spans="1:34" x14ac:dyDescent="0.25">
      <c r="A459" t="str">
        <f t="shared" si="7"/>
        <v>feynman_II_3_24_860</v>
      </c>
      <c r="B459" t="s">
        <v>35</v>
      </c>
      <c r="C459" t="s">
        <v>143</v>
      </c>
      <c r="D459">
        <v>3600</v>
      </c>
      <c r="E459" t="s">
        <v>144</v>
      </c>
      <c r="F459">
        <v>1000000</v>
      </c>
      <c r="G459" t="s">
        <v>145</v>
      </c>
      <c r="H459">
        <v>860</v>
      </c>
      <c r="I459" t="s">
        <v>146</v>
      </c>
      <c r="J459">
        <v>1E-3</v>
      </c>
      <c r="K459" t="s">
        <v>3</v>
      </c>
      <c r="L459">
        <v>0.9997798</v>
      </c>
      <c r="M459" t="s">
        <v>2</v>
      </c>
      <c r="N459">
        <v>8.3549999999999998E-4</v>
      </c>
      <c r="O459" t="s">
        <v>6</v>
      </c>
      <c r="P459">
        <v>6</v>
      </c>
      <c r="Q459" t="s">
        <v>0</v>
      </c>
      <c r="R459">
        <v>8.1999999999999993</v>
      </c>
      <c r="S459" t="s">
        <v>141</v>
      </c>
      <c r="T459">
        <v>1</v>
      </c>
      <c r="U459" t="s">
        <v>142</v>
      </c>
      <c r="V459">
        <v>3</v>
      </c>
      <c r="W459" t="s">
        <v>140</v>
      </c>
      <c r="X459">
        <v>1658</v>
      </c>
      <c r="Y459" t="s">
        <v>1</v>
      </c>
      <c r="Z459" t="s">
        <v>3496</v>
      </c>
      <c r="AA459" t="s">
        <v>151</v>
      </c>
      <c r="AB459" s="12" t="s">
        <v>3497</v>
      </c>
      <c r="AC459" t="s">
        <v>424</v>
      </c>
      <c r="AD459" s="5">
        <v>0.01</v>
      </c>
      <c r="AE459" t="s">
        <v>5</v>
      </c>
      <c r="AF459">
        <v>0.99995149000000005</v>
      </c>
      <c r="AG459" t="s">
        <v>4</v>
      </c>
      <c r="AH459">
        <v>3.9507000000000002E-4</v>
      </c>
    </row>
    <row r="460" spans="1:34" x14ac:dyDescent="0.25">
      <c r="A460" t="str">
        <f t="shared" si="7"/>
        <v>feynman_II_38_3_860</v>
      </c>
      <c r="B460" t="s">
        <v>90</v>
      </c>
      <c r="C460" t="s">
        <v>143</v>
      </c>
      <c r="D460">
        <v>3600</v>
      </c>
      <c r="E460" t="s">
        <v>144</v>
      </c>
      <c r="F460">
        <v>1000000</v>
      </c>
      <c r="G460" t="s">
        <v>145</v>
      </c>
      <c r="H460">
        <v>860</v>
      </c>
      <c r="I460" t="s">
        <v>146</v>
      </c>
      <c r="J460">
        <v>1E-3</v>
      </c>
      <c r="K460" t="s">
        <v>3</v>
      </c>
      <c r="L460">
        <v>0.99978239999999996</v>
      </c>
      <c r="M460" t="s">
        <v>2</v>
      </c>
      <c r="N460">
        <v>0.1482272</v>
      </c>
      <c r="O460" t="s">
        <v>6</v>
      </c>
      <c r="P460">
        <v>7</v>
      </c>
      <c r="Q460" t="s">
        <v>0</v>
      </c>
      <c r="R460">
        <v>12.1</v>
      </c>
      <c r="S460" t="s">
        <v>141</v>
      </c>
      <c r="T460">
        <v>1</v>
      </c>
      <c r="U460" t="s">
        <v>142</v>
      </c>
      <c r="V460">
        <v>4</v>
      </c>
      <c r="W460" t="s">
        <v>140</v>
      </c>
      <c r="X460">
        <v>2583</v>
      </c>
      <c r="Y460" t="s">
        <v>1</v>
      </c>
      <c r="Z460" t="s">
        <v>495</v>
      </c>
      <c r="AA460" t="s">
        <v>151</v>
      </c>
      <c r="AB460" s="12" t="s">
        <v>413</v>
      </c>
      <c r="AC460" t="s">
        <v>424</v>
      </c>
      <c r="AD460" s="5">
        <v>0.01</v>
      </c>
      <c r="AE460" t="s">
        <v>5</v>
      </c>
      <c r="AF460">
        <v>1</v>
      </c>
      <c r="AG460" t="s">
        <v>4</v>
      </c>
      <c r="AH460">
        <v>0</v>
      </c>
    </row>
    <row r="461" spans="1:34" x14ac:dyDescent="0.25">
      <c r="A461" t="str">
        <f t="shared" si="7"/>
        <v>feynman_III_15_14_860</v>
      </c>
      <c r="B461" t="s">
        <v>73</v>
      </c>
      <c r="C461" t="s">
        <v>143</v>
      </c>
      <c r="D461">
        <v>3600</v>
      </c>
      <c r="E461" t="s">
        <v>144</v>
      </c>
      <c r="F461">
        <v>1000000</v>
      </c>
      <c r="G461" t="s">
        <v>145</v>
      </c>
      <c r="H461">
        <v>860</v>
      </c>
      <c r="I461" t="s">
        <v>146</v>
      </c>
      <c r="J461">
        <v>1E-3</v>
      </c>
      <c r="K461" t="s">
        <v>3</v>
      </c>
      <c r="L461">
        <v>0.9390617</v>
      </c>
      <c r="M461" t="s">
        <v>2</v>
      </c>
      <c r="N461">
        <v>4.2693000000000002E-3</v>
      </c>
      <c r="O461" t="s">
        <v>6</v>
      </c>
      <c r="P461">
        <v>11</v>
      </c>
      <c r="Q461" t="s">
        <v>0</v>
      </c>
      <c r="R461">
        <v>18.600000000000001</v>
      </c>
      <c r="S461" t="s">
        <v>141</v>
      </c>
      <c r="T461">
        <v>1</v>
      </c>
      <c r="U461" t="s">
        <v>142</v>
      </c>
      <c r="V461">
        <v>5</v>
      </c>
      <c r="W461" t="s">
        <v>140</v>
      </c>
      <c r="X461">
        <v>3634</v>
      </c>
      <c r="Y461" t="s">
        <v>1</v>
      </c>
      <c r="Z461" t="s">
        <v>3510</v>
      </c>
      <c r="AA461" t="s">
        <v>151</v>
      </c>
      <c r="AB461" s="12" t="s">
        <v>3511</v>
      </c>
      <c r="AC461" t="s">
        <v>424</v>
      </c>
      <c r="AD461" s="5">
        <v>0.01</v>
      </c>
      <c r="AE461" t="s">
        <v>5</v>
      </c>
      <c r="AF461">
        <v>0.93970050999999999</v>
      </c>
      <c r="AG461" t="s">
        <v>4</v>
      </c>
      <c r="AH461">
        <v>4.2570799999999999E-3</v>
      </c>
    </row>
    <row r="462" spans="1:34" x14ac:dyDescent="0.25">
      <c r="A462" t="str">
        <f t="shared" si="7"/>
        <v>feynman_I_12_11_860</v>
      </c>
      <c r="B462" t="s">
        <v>119</v>
      </c>
      <c r="C462" t="s">
        <v>143</v>
      </c>
      <c r="D462">
        <v>3600</v>
      </c>
      <c r="E462" t="s">
        <v>144</v>
      </c>
      <c r="F462">
        <v>1000000</v>
      </c>
      <c r="G462" t="s">
        <v>145</v>
      </c>
      <c r="H462">
        <v>860</v>
      </c>
      <c r="I462" t="s">
        <v>146</v>
      </c>
      <c r="J462">
        <v>1E-3</v>
      </c>
      <c r="K462" t="s">
        <v>3</v>
      </c>
      <c r="L462">
        <v>0.99988180000000004</v>
      </c>
      <c r="M462" t="s">
        <v>2</v>
      </c>
      <c r="N462">
        <v>0.2825067</v>
      </c>
      <c r="O462" t="s">
        <v>6</v>
      </c>
      <c r="P462">
        <v>9</v>
      </c>
      <c r="Q462" t="s">
        <v>0</v>
      </c>
      <c r="R462">
        <v>40.200000000000003</v>
      </c>
      <c r="S462" t="s">
        <v>141</v>
      </c>
      <c r="T462">
        <v>1</v>
      </c>
      <c r="U462" t="s">
        <v>142</v>
      </c>
      <c r="V462">
        <v>7</v>
      </c>
      <c r="W462" t="s">
        <v>140</v>
      </c>
      <c r="X462">
        <v>7535</v>
      </c>
      <c r="Y462" t="s">
        <v>1</v>
      </c>
      <c r="Z462" t="s">
        <v>2373</v>
      </c>
      <c r="AA462" t="s">
        <v>151</v>
      </c>
      <c r="AB462" s="12" t="s">
        <v>2295</v>
      </c>
      <c r="AC462" t="s">
        <v>424</v>
      </c>
      <c r="AD462" s="5">
        <v>0.01</v>
      </c>
      <c r="AE462" t="s">
        <v>5</v>
      </c>
      <c r="AF462">
        <v>1</v>
      </c>
      <c r="AG462" t="s">
        <v>4</v>
      </c>
      <c r="AH462">
        <v>0</v>
      </c>
    </row>
    <row r="463" spans="1:34" x14ac:dyDescent="0.25">
      <c r="A463" t="str">
        <f t="shared" si="7"/>
        <v>feynman_II_35_21_28020</v>
      </c>
      <c r="B463" t="s">
        <v>110</v>
      </c>
      <c r="C463" t="s">
        <v>143</v>
      </c>
      <c r="D463">
        <v>3600</v>
      </c>
      <c r="E463" t="s">
        <v>144</v>
      </c>
      <c r="F463">
        <v>1000000</v>
      </c>
      <c r="G463" t="s">
        <v>145</v>
      </c>
      <c r="H463">
        <v>28020</v>
      </c>
      <c r="I463" t="s">
        <v>146</v>
      </c>
      <c r="J463">
        <v>1E-3</v>
      </c>
      <c r="K463" t="s">
        <v>3</v>
      </c>
      <c r="L463">
        <v>0.99055439999999995</v>
      </c>
      <c r="M463" t="s">
        <v>2</v>
      </c>
      <c r="N463">
        <v>0.49052859999999998</v>
      </c>
      <c r="O463" t="s">
        <v>6</v>
      </c>
      <c r="P463">
        <v>29</v>
      </c>
      <c r="Q463" t="s">
        <v>0</v>
      </c>
      <c r="R463">
        <v>275.8</v>
      </c>
      <c r="S463" t="s">
        <v>141</v>
      </c>
      <c r="T463">
        <v>2</v>
      </c>
      <c r="U463" t="s">
        <v>142</v>
      </c>
      <c r="V463">
        <v>25</v>
      </c>
      <c r="W463" t="s">
        <v>140</v>
      </c>
      <c r="X463">
        <v>42184</v>
      </c>
      <c r="Y463" t="s">
        <v>1</v>
      </c>
      <c r="Z463" t="s">
        <v>3955</v>
      </c>
      <c r="AA463" t="s">
        <v>151</v>
      </c>
      <c r="AB463" s="12" t="s">
        <v>3956</v>
      </c>
      <c r="AC463" t="s">
        <v>424</v>
      </c>
      <c r="AD463" s="5">
        <v>0.01</v>
      </c>
      <c r="AE463" t="s">
        <v>5</v>
      </c>
      <c r="AF463">
        <v>0.99083387000000001</v>
      </c>
      <c r="AG463" t="s">
        <v>4</v>
      </c>
      <c r="AH463">
        <v>0.48007738999999999</v>
      </c>
    </row>
    <row r="464" spans="1:34" x14ac:dyDescent="0.25">
      <c r="A464" t="str">
        <f t="shared" si="7"/>
        <v>feynman_II_11_27_28020</v>
      </c>
      <c r="B464" t="s">
        <v>101</v>
      </c>
      <c r="C464" t="s">
        <v>143</v>
      </c>
      <c r="D464">
        <v>3600</v>
      </c>
      <c r="E464" t="s">
        <v>144</v>
      </c>
      <c r="F464">
        <v>1000000</v>
      </c>
      <c r="G464" t="s">
        <v>145</v>
      </c>
      <c r="H464">
        <v>28020</v>
      </c>
      <c r="I464" t="s">
        <v>146</v>
      </c>
      <c r="J464">
        <v>1E-3</v>
      </c>
      <c r="K464" t="s">
        <v>3</v>
      </c>
      <c r="L464">
        <v>0.99969730000000001</v>
      </c>
      <c r="M464" t="s">
        <v>2</v>
      </c>
      <c r="N464">
        <v>1.2183100000000001E-2</v>
      </c>
      <c r="O464" t="s">
        <v>6</v>
      </c>
      <c r="P464">
        <v>18</v>
      </c>
      <c r="Q464" t="s">
        <v>0</v>
      </c>
      <c r="R464">
        <v>63.7</v>
      </c>
      <c r="S464" t="s">
        <v>141</v>
      </c>
      <c r="T464">
        <v>2</v>
      </c>
      <c r="U464" t="s">
        <v>142</v>
      </c>
      <c r="V464">
        <v>13</v>
      </c>
      <c r="W464" t="s">
        <v>140</v>
      </c>
      <c r="X464">
        <v>12153</v>
      </c>
      <c r="Y464" t="s">
        <v>1</v>
      </c>
      <c r="Z464" t="s">
        <v>3781</v>
      </c>
      <c r="AA464" t="s">
        <v>151</v>
      </c>
      <c r="AB464" s="12" t="s">
        <v>3782</v>
      </c>
      <c r="AC464" t="s">
        <v>424</v>
      </c>
      <c r="AD464" s="5">
        <v>0.01</v>
      </c>
      <c r="AE464" t="s">
        <v>5</v>
      </c>
      <c r="AF464">
        <v>0.99989017000000002</v>
      </c>
      <c r="AG464" t="s">
        <v>4</v>
      </c>
      <c r="AH464">
        <v>7.3480999999999998E-3</v>
      </c>
    </row>
    <row r="465" spans="1:34" x14ac:dyDescent="0.25">
      <c r="A465" t="str">
        <f t="shared" si="7"/>
        <v>feynman_I_24_6_860</v>
      </c>
      <c r="B465" t="s">
        <v>95</v>
      </c>
      <c r="C465" t="s">
        <v>143</v>
      </c>
      <c r="D465">
        <v>3600</v>
      </c>
      <c r="E465" t="s">
        <v>144</v>
      </c>
      <c r="F465">
        <v>1000000</v>
      </c>
      <c r="G465" t="s">
        <v>145</v>
      </c>
      <c r="H465">
        <v>860</v>
      </c>
      <c r="I465" t="s">
        <v>146</v>
      </c>
      <c r="J465">
        <v>1E-3</v>
      </c>
      <c r="K465" t="s">
        <v>3</v>
      </c>
      <c r="L465">
        <v>0.99972879999999997</v>
      </c>
      <c r="M465" t="s">
        <v>2</v>
      </c>
      <c r="N465">
        <v>0.23822599999999999</v>
      </c>
      <c r="O465" t="s">
        <v>6</v>
      </c>
      <c r="P465">
        <v>16</v>
      </c>
      <c r="Q465" t="s">
        <v>0</v>
      </c>
      <c r="R465">
        <v>173.3</v>
      </c>
      <c r="S465" t="s">
        <v>141</v>
      </c>
      <c r="T465">
        <v>2</v>
      </c>
      <c r="U465" t="s">
        <v>142</v>
      </c>
      <c r="V465">
        <v>15</v>
      </c>
      <c r="W465" t="s">
        <v>140</v>
      </c>
      <c r="X465">
        <v>25176</v>
      </c>
      <c r="Y465" t="s">
        <v>1</v>
      </c>
      <c r="Z465" t="s">
        <v>3526</v>
      </c>
      <c r="AA465" t="s">
        <v>151</v>
      </c>
      <c r="AB465" s="12" t="s">
        <v>3527</v>
      </c>
      <c r="AC465" t="s">
        <v>424</v>
      </c>
      <c r="AD465" s="5">
        <v>0.01</v>
      </c>
      <c r="AE465" t="s">
        <v>5</v>
      </c>
      <c r="AF465">
        <v>1</v>
      </c>
      <c r="AG465" t="s">
        <v>4</v>
      </c>
      <c r="AH465">
        <v>0</v>
      </c>
    </row>
    <row r="466" spans="1:34" x14ac:dyDescent="0.25">
      <c r="A466" t="str">
        <f t="shared" si="7"/>
        <v>strogatz_barmag1_860</v>
      </c>
      <c r="B466" t="s">
        <v>10</v>
      </c>
      <c r="C466" t="s">
        <v>143</v>
      </c>
      <c r="D466">
        <v>3600</v>
      </c>
      <c r="E466" t="s">
        <v>144</v>
      </c>
      <c r="F466">
        <v>1000000</v>
      </c>
      <c r="G466" t="s">
        <v>145</v>
      </c>
      <c r="H466">
        <v>860</v>
      </c>
      <c r="I466" t="s">
        <v>146</v>
      </c>
      <c r="J466">
        <v>1E-3</v>
      </c>
      <c r="K466" t="s">
        <v>3</v>
      </c>
      <c r="L466">
        <v>0.76861489999999999</v>
      </c>
      <c r="M466" t="s">
        <v>2</v>
      </c>
      <c r="N466">
        <v>0.1086606</v>
      </c>
      <c r="O466" t="s">
        <v>6</v>
      </c>
      <c r="P466">
        <v>12</v>
      </c>
      <c r="Q466" t="s">
        <v>0</v>
      </c>
      <c r="R466">
        <v>4</v>
      </c>
      <c r="S466" t="s">
        <v>141</v>
      </c>
      <c r="T466">
        <v>1</v>
      </c>
      <c r="U466" t="s">
        <v>142</v>
      </c>
      <c r="V466">
        <v>5</v>
      </c>
      <c r="W466" t="s">
        <v>140</v>
      </c>
      <c r="X466">
        <v>2563</v>
      </c>
      <c r="Y466" t="s">
        <v>1</v>
      </c>
      <c r="Z466" t="s">
        <v>3957</v>
      </c>
      <c r="AA466" t="s">
        <v>151</v>
      </c>
      <c r="AB466" s="12" t="s">
        <v>3958</v>
      </c>
      <c r="AC466" t="s">
        <v>424</v>
      </c>
      <c r="AD466" s="5">
        <v>0.01</v>
      </c>
      <c r="AE466" t="s">
        <v>5</v>
      </c>
      <c r="AF466">
        <v>0.78157403999999997</v>
      </c>
      <c r="AG466" t="s">
        <v>4</v>
      </c>
      <c r="AH466">
        <v>0.10376776</v>
      </c>
    </row>
    <row r="467" spans="1:34" x14ac:dyDescent="0.25">
      <c r="A467" t="str">
        <f t="shared" si="7"/>
        <v>feynman_II_21_32_860</v>
      </c>
      <c r="B467" t="s">
        <v>123</v>
      </c>
      <c r="C467" t="s">
        <v>143</v>
      </c>
      <c r="D467">
        <v>3600</v>
      </c>
      <c r="E467" t="s">
        <v>144</v>
      </c>
      <c r="F467">
        <v>1000000</v>
      </c>
      <c r="G467" t="s">
        <v>145</v>
      </c>
      <c r="H467">
        <v>860</v>
      </c>
      <c r="I467" t="s">
        <v>146</v>
      </c>
      <c r="J467">
        <v>1E-3</v>
      </c>
      <c r="K467" t="s">
        <v>3</v>
      </c>
      <c r="L467">
        <v>0.99048789999999998</v>
      </c>
      <c r="M467" t="s">
        <v>2</v>
      </c>
      <c r="N467">
        <v>4.7590000000000002E-3</v>
      </c>
      <c r="O467" t="s">
        <v>6</v>
      </c>
      <c r="P467">
        <v>16</v>
      </c>
      <c r="Q467" t="s">
        <v>0</v>
      </c>
      <c r="R467">
        <v>32.6</v>
      </c>
      <c r="S467" t="s">
        <v>141</v>
      </c>
      <c r="T467">
        <v>2</v>
      </c>
      <c r="U467" t="s">
        <v>142</v>
      </c>
      <c r="V467">
        <v>6</v>
      </c>
      <c r="W467" t="s">
        <v>140</v>
      </c>
      <c r="X467">
        <v>6318</v>
      </c>
      <c r="Y467" t="s">
        <v>1</v>
      </c>
      <c r="Z467" t="s">
        <v>3959</v>
      </c>
      <c r="AA467" t="s">
        <v>151</v>
      </c>
      <c r="AB467" s="12" t="s">
        <v>3960</v>
      </c>
      <c r="AC467" t="s">
        <v>424</v>
      </c>
      <c r="AD467" s="5">
        <v>0.01</v>
      </c>
      <c r="AE467" t="s">
        <v>5</v>
      </c>
      <c r="AF467">
        <v>0.99055939999999998</v>
      </c>
      <c r="AG467" t="s">
        <v>4</v>
      </c>
      <c r="AH467">
        <v>4.6409700000000003E-3</v>
      </c>
    </row>
    <row r="468" spans="1:34" x14ac:dyDescent="0.25">
      <c r="A468" t="str">
        <f t="shared" si="7"/>
        <v>feynman_test_1_28020</v>
      </c>
      <c r="B468" t="s">
        <v>136</v>
      </c>
      <c r="C468" t="s">
        <v>143</v>
      </c>
      <c r="D468">
        <v>3600</v>
      </c>
      <c r="E468" t="s">
        <v>144</v>
      </c>
      <c r="F468">
        <v>1000000</v>
      </c>
      <c r="G468" t="s">
        <v>145</v>
      </c>
      <c r="H468">
        <v>28020</v>
      </c>
      <c r="I468" t="s">
        <v>146</v>
      </c>
      <c r="J468">
        <v>1E-3</v>
      </c>
      <c r="K468" t="s">
        <v>3</v>
      </c>
      <c r="L468">
        <v>0.99978</v>
      </c>
      <c r="M468" t="s">
        <v>2</v>
      </c>
      <c r="N468">
        <v>0.17583370000000001</v>
      </c>
      <c r="O468" t="s">
        <v>6</v>
      </c>
      <c r="P468">
        <v>44</v>
      </c>
      <c r="Q468" t="s">
        <v>0</v>
      </c>
      <c r="R468">
        <v>160.80000000000001</v>
      </c>
      <c r="S468" t="s">
        <v>141</v>
      </c>
      <c r="T468">
        <v>1</v>
      </c>
      <c r="U468" t="s">
        <v>142</v>
      </c>
      <c r="V468">
        <v>11</v>
      </c>
      <c r="W468" t="s">
        <v>140</v>
      </c>
      <c r="X468">
        <v>24687</v>
      </c>
      <c r="Y468" t="s">
        <v>1</v>
      </c>
      <c r="Z468" t="s">
        <v>3961</v>
      </c>
      <c r="AA468" t="s">
        <v>151</v>
      </c>
      <c r="AB468" s="12" t="s">
        <v>3962</v>
      </c>
      <c r="AC468" t="s">
        <v>424</v>
      </c>
      <c r="AD468" s="5">
        <v>0.01</v>
      </c>
      <c r="AE468" t="s">
        <v>5</v>
      </c>
      <c r="AF468">
        <v>0.99989576999999996</v>
      </c>
      <c r="AG468" t="s">
        <v>4</v>
      </c>
      <c r="AH468">
        <v>0.1202966</v>
      </c>
    </row>
    <row r="469" spans="1:34" x14ac:dyDescent="0.25">
      <c r="A469" t="str">
        <f t="shared" si="7"/>
        <v>feynman_III_4_33_28020</v>
      </c>
      <c r="B469" t="s">
        <v>85</v>
      </c>
      <c r="C469" t="s">
        <v>143</v>
      </c>
      <c r="D469">
        <v>3600</v>
      </c>
      <c r="E469" t="s">
        <v>144</v>
      </c>
      <c r="F469">
        <v>1000000</v>
      </c>
      <c r="G469" t="s">
        <v>145</v>
      </c>
      <c r="H469">
        <v>28020</v>
      </c>
      <c r="I469" t="s">
        <v>146</v>
      </c>
      <c r="J469">
        <v>1E-3</v>
      </c>
      <c r="K469" t="s">
        <v>3</v>
      </c>
      <c r="L469">
        <v>0.99947459999999999</v>
      </c>
      <c r="M469" t="s">
        <v>2</v>
      </c>
      <c r="N469">
        <v>0.11657480000000001</v>
      </c>
      <c r="O469" t="s">
        <v>6</v>
      </c>
      <c r="P469">
        <v>8</v>
      </c>
      <c r="Q469" t="s">
        <v>0</v>
      </c>
      <c r="R469">
        <v>12</v>
      </c>
      <c r="S469" t="s">
        <v>141</v>
      </c>
      <c r="T469">
        <v>1</v>
      </c>
      <c r="U469" t="s">
        <v>142</v>
      </c>
      <c r="V469">
        <v>4</v>
      </c>
      <c r="W469" t="s">
        <v>140</v>
      </c>
      <c r="X469">
        <v>2356</v>
      </c>
      <c r="Y469" t="s">
        <v>1</v>
      </c>
      <c r="Z469" t="s">
        <v>3569</v>
      </c>
      <c r="AA469" t="s">
        <v>151</v>
      </c>
      <c r="AB469" s="12" t="s">
        <v>3570</v>
      </c>
      <c r="AC469" t="s">
        <v>424</v>
      </c>
      <c r="AD469" s="5">
        <v>0.01</v>
      </c>
      <c r="AE469" t="s">
        <v>5</v>
      </c>
      <c r="AF469">
        <v>0.99984362000000004</v>
      </c>
      <c r="AG469" t="s">
        <v>4</v>
      </c>
      <c r="AH469">
        <v>6.3643050000000007E-2</v>
      </c>
    </row>
    <row r="470" spans="1:34" x14ac:dyDescent="0.25">
      <c r="A470" t="str">
        <f t="shared" si="7"/>
        <v>feynman_test_4_860</v>
      </c>
      <c r="B470" t="s">
        <v>106</v>
      </c>
      <c r="C470" t="s">
        <v>143</v>
      </c>
      <c r="D470">
        <v>3600</v>
      </c>
      <c r="E470" t="s">
        <v>144</v>
      </c>
      <c r="F470">
        <v>1000000</v>
      </c>
      <c r="G470" t="s">
        <v>145</v>
      </c>
      <c r="H470">
        <v>860</v>
      </c>
      <c r="I470" t="s">
        <v>146</v>
      </c>
      <c r="J470">
        <v>1E-3</v>
      </c>
      <c r="K470" t="s">
        <v>3</v>
      </c>
      <c r="L470">
        <v>0.99574189999999996</v>
      </c>
      <c r="M470" t="s">
        <v>2</v>
      </c>
      <c r="N470">
        <v>3.2499300000000002E-2</v>
      </c>
      <c r="O470" t="s">
        <v>6</v>
      </c>
      <c r="P470">
        <v>27</v>
      </c>
      <c r="Q470" t="s">
        <v>0</v>
      </c>
      <c r="R470">
        <v>98.9</v>
      </c>
      <c r="S470" t="s">
        <v>141</v>
      </c>
      <c r="T470">
        <v>1</v>
      </c>
      <c r="U470" t="s">
        <v>142</v>
      </c>
      <c r="V470">
        <v>9</v>
      </c>
      <c r="W470" t="s">
        <v>140</v>
      </c>
      <c r="X470">
        <v>15467</v>
      </c>
      <c r="Y470" t="s">
        <v>1</v>
      </c>
      <c r="Z470" t="s">
        <v>3963</v>
      </c>
      <c r="AA470" t="s">
        <v>151</v>
      </c>
      <c r="AB470" s="12" t="s">
        <v>3964</v>
      </c>
      <c r="AC470" t="s">
        <v>424</v>
      </c>
      <c r="AD470" s="5">
        <v>0.01</v>
      </c>
      <c r="AE470" t="s">
        <v>5</v>
      </c>
      <c r="AF470">
        <v>0.99908171000000001</v>
      </c>
      <c r="AG470" t="s">
        <v>4</v>
      </c>
      <c r="AH470">
        <v>1.5104070000000001E-2</v>
      </c>
    </row>
    <row r="471" spans="1:34" x14ac:dyDescent="0.25">
      <c r="A471" t="str">
        <f t="shared" si="7"/>
        <v>feynman_test_8_860</v>
      </c>
      <c r="B471" t="s">
        <v>76</v>
      </c>
      <c r="C471" t="s">
        <v>143</v>
      </c>
      <c r="D471">
        <v>3600</v>
      </c>
      <c r="E471" t="s">
        <v>144</v>
      </c>
      <c r="F471">
        <v>1000000</v>
      </c>
      <c r="G471" t="s">
        <v>145</v>
      </c>
      <c r="H471">
        <v>860</v>
      </c>
      <c r="I471" t="s">
        <v>146</v>
      </c>
      <c r="J471">
        <v>1E-3</v>
      </c>
      <c r="K471" t="s">
        <v>3</v>
      </c>
      <c r="L471">
        <v>0.99053599999999997</v>
      </c>
      <c r="M471" t="s">
        <v>2</v>
      </c>
      <c r="N471">
        <v>4.3880700000000002E-2</v>
      </c>
      <c r="O471" t="s">
        <v>6</v>
      </c>
      <c r="P471">
        <v>28</v>
      </c>
      <c r="Q471" t="s">
        <v>0</v>
      </c>
      <c r="R471">
        <v>479.8</v>
      </c>
      <c r="S471" t="s">
        <v>141</v>
      </c>
      <c r="T471">
        <v>5</v>
      </c>
      <c r="U471" t="s">
        <v>142</v>
      </c>
      <c r="V471">
        <v>41</v>
      </c>
      <c r="W471" t="s">
        <v>140</v>
      </c>
      <c r="X471">
        <v>71321</v>
      </c>
      <c r="Y471" t="s">
        <v>1</v>
      </c>
      <c r="Z471" t="s">
        <v>3965</v>
      </c>
      <c r="AA471" t="s">
        <v>151</v>
      </c>
      <c r="AB471" s="12" t="s">
        <v>3966</v>
      </c>
      <c r="AC471" t="s">
        <v>424</v>
      </c>
      <c r="AD471" s="5">
        <v>0.01</v>
      </c>
      <c r="AE471" t="s">
        <v>5</v>
      </c>
      <c r="AF471">
        <v>0.99146164000000003</v>
      </c>
      <c r="AG471" t="s">
        <v>4</v>
      </c>
      <c r="AH471">
        <v>4.1275119999999998E-2</v>
      </c>
    </row>
    <row r="472" spans="1:34" x14ac:dyDescent="0.25">
      <c r="A472" t="str">
        <f t="shared" si="7"/>
        <v>feynman_I_32_17_860</v>
      </c>
      <c r="B472" t="s">
        <v>126</v>
      </c>
      <c r="C472" t="s">
        <v>143</v>
      </c>
      <c r="D472">
        <v>3600</v>
      </c>
      <c r="E472" t="s">
        <v>144</v>
      </c>
      <c r="F472">
        <v>1000000</v>
      </c>
      <c r="G472" t="s">
        <v>145</v>
      </c>
      <c r="H472">
        <v>860</v>
      </c>
      <c r="I472" t="s">
        <v>146</v>
      </c>
      <c r="J472">
        <v>1E-3</v>
      </c>
      <c r="K472" t="s">
        <v>3</v>
      </c>
      <c r="L472">
        <v>-116.82029369999999</v>
      </c>
      <c r="M472" t="s">
        <v>2</v>
      </c>
      <c r="N472">
        <v>50.369975599999997</v>
      </c>
      <c r="O472" t="s">
        <v>6</v>
      </c>
      <c r="P472">
        <v>79</v>
      </c>
      <c r="Q472" t="s">
        <v>0</v>
      </c>
      <c r="R472">
        <v>970.8</v>
      </c>
      <c r="S472" t="s">
        <v>141</v>
      </c>
      <c r="T472">
        <v>1</v>
      </c>
      <c r="U472" t="s">
        <v>142</v>
      </c>
      <c r="V472">
        <v>21</v>
      </c>
      <c r="W472" t="s">
        <v>140</v>
      </c>
      <c r="X472">
        <v>103285</v>
      </c>
      <c r="Y472" t="s">
        <v>1</v>
      </c>
      <c r="Z472" t="s">
        <v>3967</v>
      </c>
      <c r="AA472" t="s">
        <v>151</v>
      </c>
      <c r="AB472" s="12" t="s">
        <v>3968</v>
      </c>
      <c r="AC472" t="s">
        <v>424</v>
      </c>
      <c r="AD472" s="5">
        <v>0.01</v>
      </c>
      <c r="AE472" t="s">
        <v>5</v>
      </c>
      <c r="AF472">
        <v>-18.86475647</v>
      </c>
      <c r="AG472" t="s">
        <v>4</v>
      </c>
      <c r="AH472">
        <v>21.307708980000001</v>
      </c>
    </row>
    <row r="473" spans="1:34" x14ac:dyDescent="0.25">
      <c r="A473" t="str">
        <f t="shared" si="7"/>
        <v>feynman_I_34_14_860</v>
      </c>
      <c r="B473" t="s">
        <v>40</v>
      </c>
      <c r="C473" t="s">
        <v>143</v>
      </c>
      <c r="D473">
        <v>3600</v>
      </c>
      <c r="E473" t="s">
        <v>144</v>
      </c>
      <c r="F473">
        <v>1000000</v>
      </c>
      <c r="G473" t="s">
        <v>145</v>
      </c>
      <c r="H473">
        <v>860</v>
      </c>
      <c r="I473" t="s">
        <v>146</v>
      </c>
      <c r="J473">
        <v>1E-3</v>
      </c>
      <c r="K473" t="s">
        <v>3</v>
      </c>
      <c r="L473">
        <v>0.99926199999999998</v>
      </c>
      <c r="M473" t="s">
        <v>2</v>
      </c>
      <c r="N473">
        <v>4.4070499999999999E-2</v>
      </c>
      <c r="O473" t="s">
        <v>6</v>
      </c>
      <c r="P473">
        <v>15</v>
      </c>
      <c r="Q473" t="s">
        <v>0</v>
      </c>
      <c r="R473">
        <v>26.4</v>
      </c>
      <c r="S473" t="s">
        <v>141</v>
      </c>
      <c r="T473">
        <v>1</v>
      </c>
      <c r="U473" t="s">
        <v>142</v>
      </c>
      <c r="V473">
        <v>6</v>
      </c>
      <c r="W473" t="s">
        <v>140</v>
      </c>
      <c r="X473">
        <v>5109</v>
      </c>
      <c r="Y473" t="s">
        <v>1</v>
      </c>
      <c r="Z473" t="s">
        <v>3743</v>
      </c>
      <c r="AA473" t="s">
        <v>151</v>
      </c>
      <c r="AB473" s="12" t="s">
        <v>3744</v>
      </c>
      <c r="AC473" t="s">
        <v>424</v>
      </c>
      <c r="AD473" s="5">
        <v>0.01</v>
      </c>
      <c r="AE473" t="s">
        <v>5</v>
      </c>
      <c r="AF473">
        <v>0.99995986999999997</v>
      </c>
      <c r="AG473" t="s">
        <v>4</v>
      </c>
      <c r="AH473">
        <v>1.02329E-2</v>
      </c>
    </row>
    <row r="474" spans="1:34" x14ac:dyDescent="0.25">
      <c r="A474" t="str">
        <f t="shared" si="7"/>
        <v>feynman_II_11_28_860</v>
      </c>
      <c r="B474" t="s">
        <v>34</v>
      </c>
      <c r="C474" t="s">
        <v>143</v>
      </c>
      <c r="D474">
        <v>3600</v>
      </c>
      <c r="E474" t="s">
        <v>144</v>
      </c>
      <c r="F474">
        <v>1000000</v>
      </c>
      <c r="G474" t="s">
        <v>145</v>
      </c>
      <c r="H474">
        <v>860</v>
      </c>
      <c r="I474" t="s">
        <v>146</v>
      </c>
      <c r="J474">
        <v>1E-3</v>
      </c>
      <c r="K474" t="s">
        <v>3</v>
      </c>
      <c r="L474">
        <v>0.99692119999999995</v>
      </c>
      <c r="M474" t="s">
        <v>2</v>
      </c>
      <c r="N474">
        <v>1.6144700000000001E-2</v>
      </c>
      <c r="O474" t="s">
        <v>6</v>
      </c>
      <c r="P474">
        <v>8</v>
      </c>
      <c r="Q474" t="s">
        <v>0</v>
      </c>
      <c r="R474">
        <v>7.8</v>
      </c>
      <c r="S474" t="s">
        <v>141</v>
      </c>
      <c r="T474">
        <v>1</v>
      </c>
      <c r="U474" t="s">
        <v>142</v>
      </c>
      <c r="V474">
        <v>4</v>
      </c>
      <c r="W474" t="s">
        <v>140</v>
      </c>
      <c r="X474">
        <v>1825</v>
      </c>
      <c r="Y474" t="s">
        <v>1</v>
      </c>
      <c r="Z474" t="s">
        <v>3969</v>
      </c>
      <c r="AA474" t="s">
        <v>151</v>
      </c>
      <c r="AB474" s="12" t="s">
        <v>3970</v>
      </c>
      <c r="AC474" t="s">
        <v>424</v>
      </c>
      <c r="AD474" s="5">
        <v>0.01</v>
      </c>
      <c r="AE474" t="s">
        <v>5</v>
      </c>
      <c r="AF474">
        <v>0.99905063999999999</v>
      </c>
      <c r="AG474" t="s">
        <v>4</v>
      </c>
      <c r="AH474">
        <v>8.98616E-3</v>
      </c>
    </row>
    <row r="475" spans="1:34" x14ac:dyDescent="0.25">
      <c r="A475" t="str">
        <f t="shared" si="7"/>
        <v>feynman_I_29_4_5390</v>
      </c>
      <c r="B475" t="s">
        <v>27</v>
      </c>
      <c r="C475" t="s">
        <v>143</v>
      </c>
      <c r="D475">
        <v>3600</v>
      </c>
      <c r="E475" t="s">
        <v>144</v>
      </c>
      <c r="F475">
        <v>1000000</v>
      </c>
      <c r="G475" t="s">
        <v>145</v>
      </c>
      <c r="H475">
        <v>5390</v>
      </c>
      <c r="I475" t="s">
        <v>146</v>
      </c>
      <c r="J475">
        <v>1E-3</v>
      </c>
      <c r="K475" t="s">
        <v>3</v>
      </c>
      <c r="L475">
        <v>0.99978520000000004</v>
      </c>
      <c r="M475" t="s">
        <v>2</v>
      </c>
      <c r="N475">
        <v>1.9403E-2</v>
      </c>
      <c r="O475" t="s">
        <v>6</v>
      </c>
      <c r="P475">
        <v>5</v>
      </c>
      <c r="Q475" t="s">
        <v>0</v>
      </c>
      <c r="R475">
        <v>3.6</v>
      </c>
      <c r="S475" t="s">
        <v>141</v>
      </c>
      <c r="T475">
        <v>1</v>
      </c>
      <c r="U475" t="s">
        <v>142</v>
      </c>
      <c r="V475">
        <v>2</v>
      </c>
      <c r="W475" t="s">
        <v>140</v>
      </c>
      <c r="X475">
        <v>799</v>
      </c>
      <c r="Y475" t="s">
        <v>1</v>
      </c>
      <c r="Z475" t="s">
        <v>2339</v>
      </c>
      <c r="AA475" t="s">
        <v>151</v>
      </c>
      <c r="AB475" s="12" t="s">
        <v>406</v>
      </c>
      <c r="AC475" t="s">
        <v>424</v>
      </c>
      <c r="AD475" s="5">
        <v>0.01</v>
      </c>
      <c r="AE475" t="s">
        <v>5</v>
      </c>
      <c r="AF475">
        <v>1</v>
      </c>
      <c r="AG475" t="s">
        <v>4</v>
      </c>
      <c r="AH475">
        <v>0</v>
      </c>
    </row>
    <row r="476" spans="1:34" x14ac:dyDescent="0.25">
      <c r="A476" t="str">
        <f t="shared" si="7"/>
        <v>feynman_II_27_16_15795</v>
      </c>
      <c r="B476" t="s">
        <v>68</v>
      </c>
      <c r="C476" t="s">
        <v>143</v>
      </c>
      <c r="D476">
        <v>3600</v>
      </c>
      <c r="E476" t="s">
        <v>144</v>
      </c>
      <c r="F476">
        <v>1000000</v>
      </c>
      <c r="G476" t="s">
        <v>145</v>
      </c>
      <c r="H476">
        <v>15795</v>
      </c>
      <c r="I476" t="s">
        <v>146</v>
      </c>
      <c r="J476">
        <v>1E-3</v>
      </c>
      <c r="K476" t="s">
        <v>3</v>
      </c>
      <c r="L476">
        <v>0.99979439999999997</v>
      </c>
      <c r="M476" t="s">
        <v>2</v>
      </c>
      <c r="N476">
        <v>1.2851561</v>
      </c>
      <c r="O476" t="s">
        <v>6</v>
      </c>
      <c r="P476">
        <v>6</v>
      </c>
      <c r="Q476" t="s">
        <v>0</v>
      </c>
      <c r="R476">
        <v>3601.3</v>
      </c>
      <c r="S476" t="s">
        <v>141</v>
      </c>
      <c r="T476">
        <v>6</v>
      </c>
      <c r="U476" t="s">
        <v>142</v>
      </c>
      <c r="V476">
        <v>500</v>
      </c>
      <c r="W476" t="s">
        <v>140</v>
      </c>
      <c r="X476">
        <v>516924</v>
      </c>
      <c r="Y476" t="s">
        <v>1</v>
      </c>
      <c r="Z476" t="s">
        <v>2381</v>
      </c>
      <c r="AA476" t="s">
        <v>151</v>
      </c>
      <c r="AB476" s="12" t="s">
        <v>416</v>
      </c>
      <c r="AC476" t="s">
        <v>424</v>
      </c>
      <c r="AD476" s="5">
        <v>0.01</v>
      </c>
      <c r="AE476" t="s">
        <v>5</v>
      </c>
      <c r="AF476">
        <v>1</v>
      </c>
      <c r="AG476" t="s">
        <v>4</v>
      </c>
      <c r="AH476">
        <v>0</v>
      </c>
    </row>
    <row r="477" spans="1:34" x14ac:dyDescent="0.25">
      <c r="A477" t="str">
        <f t="shared" si="7"/>
        <v>feynman_test_19_15795</v>
      </c>
      <c r="B477" t="s">
        <v>128</v>
      </c>
      <c r="C477" t="s">
        <v>143</v>
      </c>
      <c r="D477">
        <v>3600</v>
      </c>
      <c r="E477" t="s">
        <v>144</v>
      </c>
      <c r="F477">
        <v>1000000</v>
      </c>
      <c r="G477" t="s">
        <v>145</v>
      </c>
      <c r="H477">
        <v>15795</v>
      </c>
      <c r="I477" t="s">
        <v>146</v>
      </c>
      <c r="J477">
        <v>1E-3</v>
      </c>
      <c r="K477" t="s">
        <v>3</v>
      </c>
      <c r="L477">
        <v>0.99982870000000001</v>
      </c>
      <c r="M477" t="s">
        <v>2</v>
      </c>
      <c r="N477">
        <v>0.1564275</v>
      </c>
      <c r="O477" t="s">
        <v>6</v>
      </c>
      <c r="P477">
        <v>28</v>
      </c>
      <c r="Q477" t="s">
        <v>0</v>
      </c>
      <c r="R477">
        <v>253.5</v>
      </c>
      <c r="S477" t="s">
        <v>141</v>
      </c>
      <c r="T477">
        <v>1</v>
      </c>
      <c r="U477" t="s">
        <v>142</v>
      </c>
      <c r="V477">
        <v>12</v>
      </c>
      <c r="W477" t="s">
        <v>140</v>
      </c>
      <c r="X477">
        <v>34731</v>
      </c>
      <c r="Y477" t="s">
        <v>1</v>
      </c>
      <c r="Z477" t="s">
        <v>3971</v>
      </c>
      <c r="AA477" t="s">
        <v>151</v>
      </c>
      <c r="AB477" s="12" t="s">
        <v>3972</v>
      </c>
      <c r="AC477" t="s">
        <v>424</v>
      </c>
      <c r="AD477" s="5">
        <v>0.01</v>
      </c>
      <c r="AE477" t="s">
        <v>5</v>
      </c>
      <c r="AF477">
        <v>0.99996211000000002</v>
      </c>
      <c r="AG477" t="s">
        <v>4</v>
      </c>
      <c r="AH477">
        <v>7.4112709999999998E-2</v>
      </c>
    </row>
    <row r="478" spans="1:34" x14ac:dyDescent="0.25">
      <c r="A478" t="str">
        <f t="shared" si="7"/>
        <v>feynman_I_12_2_15795</v>
      </c>
      <c r="B478" t="s">
        <v>99</v>
      </c>
      <c r="C478" t="s">
        <v>143</v>
      </c>
      <c r="D478">
        <v>3600</v>
      </c>
      <c r="E478" t="s">
        <v>144</v>
      </c>
      <c r="F478">
        <v>1000000</v>
      </c>
      <c r="G478" t="s">
        <v>145</v>
      </c>
      <c r="H478">
        <v>15795</v>
      </c>
      <c r="I478" t="s">
        <v>146</v>
      </c>
      <c r="J478">
        <v>1E-3</v>
      </c>
      <c r="K478" t="s">
        <v>3</v>
      </c>
      <c r="L478">
        <v>0.99981830000000005</v>
      </c>
      <c r="M478" t="s">
        <v>2</v>
      </c>
      <c r="N478">
        <v>1.1926E-3</v>
      </c>
      <c r="O478" t="s">
        <v>6</v>
      </c>
      <c r="P478">
        <v>10</v>
      </c>
      <c r="Q478" t="s">
        <v>0</v>
      </c>
      <c r="R478">
        <v>28.2</v>
      </c>
      <c r="S478" t="s">
        <v>141</v>
      </c>
      <c r="T478">
        <v>1</v>
      </c>
      <c r="U478" t="s">
        <v>142</v>
      </c>
      <c r="V478">
        <v>5</v>
      </c>
      <c r="W478" t="s">
        <v>140</v>
      </c>
      <c r="X478">
        <v>5267</v>
      </c>
      <c r="Y478" t="s">
        <v>1</v>
      </c>
      <c r="Z478" t="s">
        <v>3601</v>
      </c>
      <c r="AA478" t="s">
        <v>151</v>
      </c>
      <c r="AB478" s="12" t="s">
        <v>3602</v>
      </c>
      <c r="AC478" t="s">
        <v>424</v>
      </c>
      <c r="AD478" s="5">
        <v>0.01</v>
      </c>
      <c r="AE478" t="s">
        <v>5</v>
      </c>
      <c r="AF478">
        <v>0.99996039000000003</v>
      </c>
      <c r="AG478" t="s">
        <v>4</v>
      </c>
      <c r="AH478">
        <v>5.7554999999999998E-4</v>
      </c>
    </row>
    <row r="479" spans="1:34" x14ac:dyDescent="0.25">
      <c r="A479" t="str">
        <f t="shared" si="7"/>
        <v>strogatz_shearflow1_15795</v>
      </c>
      <c r="B479" t="s">
        <v>12</v>
      </c>
      <c r="C479" t="s">
        <v>143</v>
      </c>
      <c r="D479">
        <v>3600</v>
      </c>
      <c r="E479" t="s">
        <v>144</v>
      </c>
      <c r="F479">
        <v>1000000</v>
      </c>
      <c r="G479" t="s">
        <v>145</v>
      </c>
      <c r="H479">
        <v>15795</v>
      </c>
      <c r="I479" t="s">
        <v>146</v>
      </c>
      <c r="J479">
        <v>1E-3</v>
      </c>
      <c r="K479" t="s">
        <v>3</v>
      </c>
      <c r="L479">
        <v>0.96907370000000004</v>
      </c>
      <c r="M479" t="s">
        <v>2</v>
      </c>
      <c r="N479">
        <v>7.9576499999999994E-2</v>
      </c>
      <c r="O479" t="s">
        <v>6</v>
      </c>
      <c r="P479">
        <v>36</v>
      </c>
      <c r="Q479" t="s">
        <v>0</v>
      </c>
      <c r="R479">
        <v>2268.1</v>
      </c>
      <c r="S479" t="s">
        <v>141</v>
      </c>
      <c r="T479">
        <v>10</v>
      </c>
      <c r="U479" t="s">
        <v>142</v>
      </c>
      <c r="V479">
        <v>1081</v>
      </c>
      <c r="W479" t="s">
        <v>140</v>
      </c>
      <c r="X479">
        <v>1000979</v>
      </c>
      <c r="Y479" t="s">
        <v>1</v>
      </c>
      <c r="Z479" t="s">
        <v>3973</v>
      </c>
      <c r="AA479" t="s">
        <v>151</v>
      </c>
      <c r="AB479" s="12" t="s">
        <v>3974</v>
      </c>
      <c r="AC479" t="s">
        <v>424</v>
      </c>
      <c r="AD479" s="5">
        <v>0.01</v>
      </c>
      <c r="AE479" t="s">
        <v>5</v>
      </c>
      <c r="AF479">
        <v>0.99512537999999995</v>
      </c>
      <c r="AG479" t="s">
        <v>4</v>
      </c>
      <c r="AH479">
        <v>6.2806440000000005E-2</v>
      </c>
    </row>
    <row r="480" spans="1:34" x14ac:dyDescent="0.25">
      <c r="A480" t="str">
        <f t="shared" si="7"/>
        <v>feynman_I_40_1_5390</v>
      </c>
      <c r="B480" t="s">
        <v>133</v>
      </c>
      <c r="C480" t="s">
        <v>143</v>
      </c>
      <c r="D480">
        <v>3600</v>
      </c>
      <c r="E480" t="s">
        <v>144</v>
      </c>
      <c r="F480">
        <v>1000000</v>
      </c>
      <c r="G480" t="s">
        <v>145</v>
      </c>
      <c r="H480">
        <v>5390</v>
      </c>
      <c r="I480" t="s">
        <v>146</v>
      </c>
      <c r="J480">
        <v>1E-3</v>
      </c>
      <c r="K480" t="s">
        <v>3</v>
      </c>
      <c r="L480">
        <v>0.99275449999999998</v>
      </c>
      <c r="M480" t="s">
        <v>2</v>
      </c>
      <c r="N480">
        <v>5.5632300000000003E-2</v>
      </c>
      <c r="O480" t="s">
        <v>6</v>
      </c>
      <c r="P480">
        <v>50</v>
      </c>
      <c r="Q480" t="s">
        <v>0</v>
      </c>
      <c r="R480">
        <v>2360.4</v>
      </c>
      <c r="S480" t="s">
        <v>141</v>
      </c>
      <c r="T480">
        <v>6</v>
      </c>
      <c r="U480" t="s">
        <v>142</v>
      </c>
      <c r="V480">
        <v>127</v>
      </c>
      <c r="W480" t="s">
        <v>140</v>
      </c>
      <c r="X480">
        <v>341813</v>
      </c>
      <c r="Y480" t="s">
        <v>1</v>
      </c>
      <c r="Z480" t="s">
        <v>3975</v>
      </c>
      <c r="AA480" t="s">
        <v>151</v>
      </c>
      <c r="AB480" s="12" t="s">
        <v>3976</v>
      </c>
      <c r="AC480" t="s">
        <v>424</v>
      </c>
      <c r="AD480" s="5">
        <v>0.01</v>
      </c>
      <c r="AE480" t="s">
        <v>5</v>
      </c>
      <c r="AF480">
        <v>0.99173169000000005</v>
      </c>
      <c r="AG480" t="s">
        <v>4</v>
      </c>
      <c r="AH480">
        <v>5.8921889999999998E-2</v>
      </c>
    </row>
    <row r="481" spans="1:34" x14ac:dyDescent="0.25">
      <c r="A481" t="str">
        <f t="shared" si="7"/>
        <v>feynman_I_6_2_15795</v>
      </c>
      <c r="B481" t="s">
        <v>33</v>
      </c>
      <c r="C481" t="s">
        <v>143</v>
      </c>
      <c r="D481">
        <v>3600</v>
      </c>
      <c r="E481" t="s">
        <v>144</v>
      </c>
      <c r="F481">
        <v>1000000</v>
      </c>
      <c r="G481" t="s">
        <v>145</v>
      </c>
      <c r="H481">
        <v>15795</v>
      </c>
      <c r="I481" t="s">
        <v>146</v>
      </c>
      <c r="J481">
        <v>1E-3</v>
      </c>
      <c r="K481" t="s">
        <v>3</v>
      </c>
      <c r="L481">
        <v>0.98155409999999998</v>
      </c>
      <c r="M481" t="s">
        <v>2</v>
      </c>
      <c r="N481">
        <v>5.7863999999999997E-3</v>
      </c>
      <c r="O481" t="s">
        <v>6</v>
      </c>
      <c r="P481">
        <v>16</v>
      </c>
      <c r="Q481" t="s">
        <v>0</v>
      </c>
      <c r="R481">
        <v>57</v>
      </c>
      <c r="S481" t="s">
        <v>141</v>
      </c>
      <c r="T481">
        <v>2</v>
      </c>
      <c r="U481" t="s">
        <v>142</v>
      </c>
      <c r="V481">
        <v>9</v>
      </c>
      <c r="W481" t="s">
        <v>140</v>
      </c>
      <c r="X481">
        <v>9920</v>
      </c>
      <c r="Y481" t="s">
        <v>1</v>
      </c>
      <c r="Z481" t="s">
        <v>3977</v>
      </c>
      <c r="AA481" t="s">
        <v>151</v>
      </c>
      <c r="AB481" s="12" t="s">
        <v>3978</v>
      </c>
      <c r="AC481" t="s">
        <v>424</v>
      </c>
      <c r="AD481" s="5">
        <v>0.01</v>
      </c>
      <c r="AE481" t="s">
        <v>5</v>
      </c>
      <c r="AF481">
        <v>0.98234264999999998</v>
      </c>
      <c r="AG481" t="s">
        <v>4</v>
      </c>
      <c r="AH481">
        <v>5.6701299999999998E-3</v>
      </c>
    </row>
    <row r="482" spans="1:34" x14ac:dyDescent="0.25">
      <c r="A482" t="str">
        <f t="shared" si="7"/>
        <v>feynman_III_10_19_5390</v>
      </c>
      <c r="B482" t="s">
        <v>92</v>
      </c>
      <c r="C482" t="s">
        <v>143</v>
      </c>
      <c r="D482">
        <v>3600</v>
      </c>
      <c r="E482" t="s">
        <v>144</v>
      </c>
      <c r="F482">
        <v>1000000</v>
      </c>
      <c r="G482" t="s">
        <v>145</v>
      </c>
      <c r="H482">
        <v>5390</v>
      </c>
      <c r="I482" t="s">
        <v>146</v>
      </c>
      <c r="J482">
        <v>1E-3</v>
      </c>
      <c r="K482" t="s">
        <v>3</v>
      </c>
      <c r="L482">
        <v>0.99794890000000003</v>
      </c>
      <c r="M482" t="s">
        <v>2</v>
      </c>
      <c r="N482">
        <v>0.32935599999999998</v>
      </c>
      <c r="O482" t="s">
        <v>6</v>
      </c>
      <c r="P482">
        <v>39</v>
      </c>
      <c r="Q482" t="s">
        <v>0</v>
      </c>
      <c r="R482">
        <v>179.3</v>
      </c>
      <c r="S482" t="s">
        <v>141</v>
      </c>
      <c r="T482">
        <v>1</v>
      </c>
      <c r="U482" t="s">
        <v>142</v>
      </c>
      <c r="V482">
        <v>11</v>
      </c>
      <c r="W482" t="s">
        <v>140</v>
      </c>
      <c r="X482">
        <v>23428</v>
      </c>
      <c r="Y482" t="s">
        <v>1</v>
      </c>
      <c r="Z482" t="s">
        <v>3979</v>
      </c>
      <c r="AA482" t="s">
        <v>151</v>
      </c>
      <c r="AB482" s="12" t="s">
        <v>3980</v>
      </c>
      <c r="AC482" t="s">
        <v>424</v>
      </c>
      <c r="AD482" s="5">
        <v>0.01</v>
      </c>
      <c r="AE482" t="s">
        <v>5</v>
      </c>
      <c r="AF482">
        <v>0.99851632999999995</v>
      </c>
      <c r="AG482" t="s">
        <v>4</v>
      </c>
      <c r="AH482">
        <v>0.27938394999999999</v>
      </c>
    </row>
    <row r="483" spans="1:34" x14ac:dyDescent="0.25">
      <c r="A483" t="str">
        <f t="shared" si="7"/>
        <v>feynman_I_15_3t_5390</v>
      </c>
      <c r="B483" t="s">
        <v>81</v>
      </c>
      <c r="C483" t="s">
        <v>143</v>
      </c>
      <c r="D483">
        <v>3600</v>
      </c>
      <c r="E483" t="s">
        <v>144</v>
      </c>
      <c r="F483">
        <v>1000000</v>
      </c>
      <c r="G483" t="s">
        <v>145</v>
      </c>
      <c r="H483">
        <v>5390</v>
      </c>
      <c r="I483" t="s">
        <v>146</v>
      </c>
      <c r="J483">
        <v>1E-3</v>
      </c>
      <c r="K483" t="s">
        <v>3</v>
      </c>
      <c r="L483">
        <v>0.99496850000000003</v>
      </c>
      <c r="M483" t="s">
        <v>2</v>
      </c>
      <c r="N483">
        <v>8.5819300000000001E-2</v>
      </c>
      <c r="O483" t="s">
        <v>6</v>
      </c>
      <c r="P483">
        <v>7</v>
      </c>
      <c r="Q483" t="s">
        <v>0</v>
      </c>
      <c r="R483">
        <v>5.2</v>
      </c>
      <c r="S483" t="s">
        <v>141</v>
      </c>
      <c r="T483">
        <v>1</v>
      </c>
      <c r="U483" t="s">
        <v>142</v>
      </c>
      <c r="V483">
        <v>3</v>
      </c>
      <c r="W483" t="s">
        <v>140</v>
      </c>
      <c r="X483">
        <v>1160</v>
      </c>
      <c r="Y483" t="s">
        <v>1</v>
      </c>
      <c r="Z483" t="s">
        <v>3695</v>
      </c>
      <c r="AA483" t="s">
        <v>151</v>
      </c>
      <c r="AB483" s="12" t="s">
        <v>3696</v>
      </c>
      <c r="AC483" t="s">
        <v>424</v>
      </c>
      <c r="AD483" s="5">
        <v>0.01</v>
      </c>
      <c r="AE483" t="s">
        <v>5</v>
      </c>
      <c r="AF483">
        <v>0.99542003000000001</v>
      </c>
      <c r="AG483" t="s">
        <v>4</v>
      </c>
      <c r="AH483">
        <v>8.1919580000000006E-2</v>
      </c>
    </row>
    <row r="484" spans="1:34" x14ac:dyDescent="0.25">
      <c r="A484" t="str">
        <f t="shared" si="7"/>
        <v>feynman_III_4_32_5390</v>
      </c>
      <c r="B484" t="s">
        <v>87</v>
      </c>
      <c r="C484" t="s">
        <v>143</v>
      </c>
      <c r="D484">
        <v>3600</v>
      </c>
      <c r="E484" t="s">
        <v>144</v>
      </c>
      <c r="F484">
        <v>1000000</v>
      </c>
      <c r="G484" t="s">
        <v>145</v>
      </c>
      <c r="H484">
        <v>5390</v>
      </c>
      <c r="I484" t="s">
        <v>146</v>
      </c>
      <c r="J484">
        <v>1E-3</v>
      </c>
      <c r="K484" t="s">
        <v>3</v>
      </c>
      <c r="L484">
        <v>0.99980729999999995</v>
      </c>
      <c r="M484" t="s">
        <v>2</v>
      </c>
      <c r="N484">
        <v>0.12808629999999999</v>
      </c>
      <c r="O484" t="s">
        <v>6</v>
      </c>
      <c r="P484">
        <v>12</v>
      </c>
      <c r="Q484" t="s">
        <v>0</v>
      </c>
      <c r="R484">
        <v>14.6</v>
      </c>
      <c r="S484" t="s">
        <v>141</v>
      </c>
      <c r="T484">
        <v>1</v>
      </c>
      <c r="U484" t="s">
        <v>142</v>
      </c>
      <c r="V484">
        <v>4</v>
      </c>
      <c r="W484" t="s">
        <v>140</v>
      </c>
      <c r="X484">
        <v>3138</v>
      </c>
      <c r="Y484" t="s">
        <v>1</v>
      </c>
      <c r="Z484" t="s">
        <v>3645</v>
      </c>
      <c r="AA484" t="s">
        <v>151</v>
      </c>
      <c r="AB484" s="12" t="s">
        <v>3646</v>
      </c>
      <c r="AC484" t="s">
        <v>424</v>
      </c>
      <c r="AD484" s="5">
        <v>0.01</v>
      </c>
      <c r="AE484" t="s">
        <v>5</v>
      </c>
      <c r="AF484">
        <v>0.99999623999999998</v>
      </c>
      <c r="AG484" t="s">
        <v>4</v>
      </c>
      <c r="AH484">
        <v>1.8024040000000002E-2</v>
      </c>
    </row>
    <row r="485" spans="1:34" x14ac:dyDescent="0.25">
      <c r="A485" t="str">
        <f t="shared" si="7"/>
        <v>feynman_I_12_5_16850</v>
      </c>
      <c r="B485" t="s">
        <v>25</v>
      </c>
      <c r="C485" t="s">
        <v>143</v>
      </c>
      <c r="D485">
        <v>3600</v>
      </c>
      <c r="E485" t="s">
        <v>144</v>
      </c>
      <c r="F485">
        <v>1000000</v>
      </c>
      <c r="G485" t="s">
        <v>145</v>
      </c>
      <c r="H485">
        <v>16850</v>
      </c>
      <c r="I485" t="s">
        <v>146</v>
      </c>
      <c r="J485">
        <v>1E-3</v>
      </c>
      <c r="K485" t="s">
        <v>3</v>
      </c>
      <c r="L485">
        <v>0.99958539999999996</v>
      </c>
      <c r="M485" t="s">
        <v>2</v>
      </c>
      <c r="N485">
        <v>0.1033099</v>
      </c>
      <c r="O485" t="s">
        <v>6</v>
      </c>
      <c r="P485">
        <v>3</v>
      </c>
      <c r="Q485" t="s">
        <v>0</v>
      </c>
      <c r="R485">
        <v>2.1</v>
      </c>
      <c r="S485" t="s">
        <v>141</v>
      </c>
      <c r="T485">
        <v>1</v>
      </c>
      <c r="U485" t="s">
        <v>142</v>
      </c>
      <c r="V485">
        <v>2</v>
      </c>
      <c r="W485" t="s">
        <v>140</v>
      </c>
      <c r="X485">
        <v>520</v>
      </c>
      <c r="Y485" t="s">
        <v>1</v>
      </c>
      <c r="Z485" t="s">
        <v>2335</v>
      </c>
      <c r="AA485" t="s">
        <v>151</v>
      </c>
      <c r="AB485" s="12" t="s">
        <v>405</v>
      </c>
      <c r="AC485" t="s">
        <v>424</v>
      </c>
      <c r="AD485" s="5">
        <v>0.01</v>
      </c>
      <c r="AE485" t="s">
        <v>5</v>
      </c>
      <c r="AF485">
        <v>1</v>
      </c>
      <c r="AG485" t="s">
        <v>4</v>
      </c>
      <c r="AH485">
        <v>0</v>
      </c>
    </row>
    <row r="486" spans="1:34" x14ac:dyDescent="0.25">
      <c r="A486" t="str">
        <f t="shared" si="7"/>
        <v>feynman_II_34_29a_16850</v>
      </c>
      <c r="B486" t="s">
        <v>60</v>
      </c>
      <c r="C486" t="s">
        <v>143</v>
      </c>
      <c r="D486">
        <v>3600</v>
      </c>
      <c r="E486" t="s">
        <v>144</v>
      </c>
      <c r="F486">
        <v>1000000</v>
      </c>
      <c r="G486" t="s">
        <v>145</v>
      </c>
      <c r="H486">
        <v>16850</v>
      </c>
      <c r="I486" t="s">
        <v>146</v>
      </c>
      <c r="J486">
        <v>1E-3</v>
      </c>
      <c r="K486" t="s">
        <v>3</v>
      </c>
      <c r="L486">
        <v>0.99966580000000005</v>
      </c>
      <c r="M486" t="s">
        <v>2</v>
      </c>
      <c r="N486">
        <v>4.1660000000000004E-3</v>
      </c>
      <c r="O486" t="s">
        <v>6</v>
      </c>
      <c r="P486">
        <v>7</v>
      </c>
      <c r="Q486" t="s">
        <v>0</v>
      </c>
      <c r="R486">
        <v>7</v>
      </c>
      <c r="S486" t="s">
        <v>141</v>
      </c>
      <c r="T486">
        <v>1</v>
      </c>
      <c r="U486" t="s">
        <v>142</v>
      </c>
      <c r="V486">
        <v>3</v>
      </c>
      <c r="W486" t="s">
        <v>140</v>
      </c>
      <c r="X486">
        <v>1543</v>
      </c>
      <c r="Y486" t="s">
        <v>1</v>
      </c>
      <c r="Z486" t="s">
        <v>3494</v>
      </c>
      <c r="AA486" t="s">
        <v>151</v>
      </c>
      <c r="AB486" s="12" t="s">
        <v>3495</v>
      </c>
      <c r="AC486" t="s">
        <v>424</v>
      </c>
      <c r="AD486" s="5">
        <v>0.01</v>
      </c>
      <c r="AE486" t="s">
        <v>5</v>
      </c>
      <c r="AF486">
        <v>0.99992723999999999</v>
      </c>
      <c r="AG486" t="s">
        <v>4</v>
      </c>
      <c r="AH486">
        <v>1.9747599999999999E-3</v>
      </c>
    </row>
    <row r="487" spans="1:34" x14ac:dyDescent="0.25">
      <c r="A487" t="str">
        <f t="shared" si="7"/>
        <v>feynman_II_34_11_16850</v>
      </c>
      <c r="B487" t="s">
        <v>84</v>
      </c>
      <c r="C487" t="s">
        <v>143</v>
      </c>
      <c r="D487">
        <v>3600</v>
      </c>
      <c r="E487" t="s">
        <v>144</v>
      </c>
      <c r="F487">
        <v>1000000</v>
      </c>
      <c r="G487" t="s">
        <v>145</v>
      </c>
      <c r="H487">
        <v>16850</v>
      </c>
      <c r="I487" t="s">
        <v>146</v>
      </c>
      <c r="J487">
        <v>1E-3</v>
      </c>
      <c r="K487" t="s">
        <v>3</v>
      </c>
      <c r="L487">
        <v>0.99978540000000005</v>
      </c>
      <c r="M487" t="s">
        <v>2</v>
      </c>
      <c r="N487">
        <v>7.4111300000000005E-2</v>
      </c>
      <c r="O487" t="s">
        <v>6</v>
      </c>
      <c r="P487">
        <v>8</v>
      </c>
      <c r="Q487" t="s">
        <v>0</v>
      </c>
      <c r="R487">
        <v>11.8</v>
      </c>
      <c r="S487" t="s">
        <v>141</v>
      </c>
      <c r="T487">
        <v>1</v>
      </c>
      <c r="U487" t="s">
        <v>142</v>
      </c>
      <c r="V487">
        <v>4</v>
      </c>
      <c r="W487" t="s">
        <v>140</v>
      </c>
      <c r="X487">
        <v>2583</v>
      </c>
      <c r="Y487" t="s">
        <v>1</v>
      </c>
      <c r="Z487" t="s">
        <v>158</v>
      </c>
      <c r="AA487" t="s">
        <v>151</v>
      </c>
      <c r="AB487" s="12" t="s">
        <v>412</v>
      </c>
      <c r="AC487" t="s">
        <v>424</v>
      </c>
      <c r="AD487" s="5">
        <v>0.01</v>
      </c>
      <c r="AE487" t="s">
        <v>5</v>
      </c>
      <c r="AF487">
        <v>1</v>
      </c>
      <c r="AG487" t="s">
        <v>4</v>
      </c>
      <c r="AH487">
        <v>0</v>
      </c>
    </row>
    <row r="488" spans="1:34" x14ac:dyDescent="0.25">
      <c r="A488" t="str">
        <f t="shared" si="7"/>
        <v>feynman_I_34_1_16850</v>
      </c>
      <c r="B488" t="s">
        <v>41</v>
      </c>
      <c r="C488" t="s">
        <v>143</v>
      </c>
      <c r="D488">
        <v>3600</v>
      </c>
      <c r="E488" t="s">
        <v>144</v>
      </c>
      <c r="F488">
        <v>1000000</v>
      </c>
      <c r="G488" t="s">
        <v>145</v>
      </c>
      <c r="H488">
        <v>16850</v>
      </c>
      <c r="I488" t="s">
        <v>146</v>
      </c>
      <c r="J488">
        <v>1E-3</v>
      </c>
      <c r="K488" t="s">
        <v>3</v>
      </c>
      <c r="L488">
        <v>0.99935830000000003</v>
      </c>
      <c r="M488" t="s">
        <v>2</v>
      </c>
      <c r="N488">
        <v>4.5195699999999998E-2</v>
      </c>
      <c r="O488" t="s">
        <v>6</v>
      </c>
      <c r="P488">
        <v>12</v>
      </c>
      <c r="Q488" t="s">
        <v>0</v>
      </c>
      <c r="R488">
        <v>19.399999999999999</v>
      </c>
      <c r="S488" t="s">
        <v>141</v>
      </c>
      <c r="T488">
        <v>1</v>
      </c>
      <c r="U488" t="s">
        <v>142</v>
      </c>
      <c r="V488">
        <v>5</v>
      </c>
      <c r="W488" t="s">
        <v>140</v>
      </c>
      <c r="X488">
        <v>3839</v>
      </c>
      <c r="Y488" t="s">
        <v>1</v>
      </c>
      <c r="Z488" t="s">
        <v>2363</v>
      </c>
      <c r="AA488" t="s">
        <v>151</v>
      </c>
      <c r="AB488" s="12" t="s">
        <v>2291</v>
      </c>
      <c r="AC488" t="s">
        <v>424</v>
      </c>
      <c r="AD488" s="5">
        <v>0.01</v>
      </c>
      <c r="AE488" t="s">
        <v>5</v>
      </c>
      <c r="AF488">
        <v>1</v>
      </c>
      <c r="AG488" t="s">
        <v>4</v>
      </c>
      <c r="AH488">
        <v>0</v>
      </c>
    </row>
    <row r="489" spans="1:34" x14ac:dyDescent="0.25">
      <c r="A489" t="str">
        <f t="shared" si="7"/>
        <v>feynman_III_17_37_16850</v>
      </c>
      <c r="B489" t="s">
        <v>66</v>
      </c>
      <c r="C489" t="s">
        <v>143</v>
      </c>
      <c r="D489">
        <v>3600</v>
      </c>
      <c r="E489" t="s">
        <v>144</v>
      </c>
      <c r="F489">
        <v>1000000</v>
      </c>
      <c r="G489" t="s">
        <v>145</v>
      </c>
      <c r="H489">
        <v>16850</v>
      </c>
      <c r="I489" t="s">
        <v>146</v>
      </c>
      <c r="J489">
        <v>1E-3</v>
      </c>
      <c r="K489" t="s">
        <v>3</v>
      </c>
      <c r="L489">
        <v>0.9998958</v>
      </c>
      <c r="M489" t="s">
        <v>2</v>
      </c>
      <c r="N489">
        <v>5.1155100000000002E-2</v>
      </c>
      <c r="O489" t="s">
        <v>6</v>
      </c>
      <c r="P489">
        <v>8</v>
      </c>
      <c r="Q489" t="s">
        <v>0</v>
      </c>
      <c r="R489">
        <v>21.2</v>
      </c>
      <c r="S489" t="s">
        <v>141</v>
      </c>
      <c r="T489">
        <v>1</v>
      </c>
      <c r="U489" t="s">
        <v>142</v>
      </c>
      <c r="V489">
        <v>7</v>
      </c>
      <c r="W489" t="s">
        <v>140</v>
      </c>
      <c r="X489">
        <v>4511</v>
      </c>
      <c r="Y489" t="s">
        <v>1</v>
      </c>
      <c r="Z489" t="s">
        <v>2374</v>
      </c>
      <c r="AA489" t="s">
        <v>151</v>
      </c>
      <c r="AB489" s="12" t="s">
        <v>2296</v>
      </c>
      <c r="AC489" t="s">
        <v>424</v>
      </c>
      <c r="AD489" s="5">
        <v>0.01</v>
      </c>
      <c r="AE489" t="s">
        <v>5</v>
      </c>
      <c r="AF489">
        <v>1</v>
      </c>
      <c r="AG489" t="s">
        <v>4</v>
      </c>
      <c r="AH489">
        <v>0</v>
      </c>
    </row>
    <row r="490" spans="1:34" x14ac:dyDescent="0.25">
      <c r="A490" t="str">
        <f t="shared" si="7"/>
        <v>feynman_III_15_12_16850</v>
      </c>
      <c r="B490" t="s">
        <v>56</v>
      </c>
      <c r="C490" t="s">
        <v>143</v>
      </c>
      <c r="D490">
        <v>3600</v>
      </c>
      <c r="E490" t="s">
        <v>144</v>
      </c>
      <c r="F490">
        <v>1000000</v>
      </c>
      <c r="G490" t="s">
        <v>145</v>
      </c>
      <c r="H490">
        <v>16850</v>
      </c>
      <c r="I490" t="s">
        <v>146</v>
      </c>
      <c r="J490">
        <v>1E-3</v>
      </c>
      <c r="K490" t="s">
        <v>3</v>
      </c>
      <c r="L490">
        <v>0.99970079999999995</v>
      </c>
      <c r="M490" t="s">
        <v>2</v>
      </c>
      <c r="N490">
        <v>8.8706099999999996E-2</v>
      </c>
      <c r="O490" t="s">
        <v>6</v>
      </c>
      <c r="P490">
        <v>12</v>
      </c>
      <c r="Q490" t="s">
        <v>0</v>
      </c>
      <c r="R490">
        <v>139.6</v>
      </c>
      <c r="S490" t="s">
        <v>141</v>
      </c>
      <c r="T490">
        <v>3</v>
      </c>
      <c r="U490" t="s">
        <v>142</v>
      </c>
      <c r="V490">
        <v>18</v>
      </c>
      <c r="W490" t="s">
        <v>140</v>
      </c>
      <c r="X490">
        <v>23989</v>
      </c>
      <c r="Y490" t="s">
        <v>1</v>
      </c>
      <c r="Z490" t="s">
        <v>3981</v>
      </c>
      <c r="AA490" t="s">
        <v>151</v>
      </c>
      <c r="AB490" s="12" t="s">
        <v>3982</v>
      </c>
      <c r="AC490" t="s">
        <v>424</v>
      </c>
      <c r="AD490" s="5">
        <v>0.01</v>
      </c>
      <c r="AE490" t="s">
        <v>5</v>
      </c>
      <c r="AF490">
        <v>0.99994791000000005</v>
      </c>
      <c r="AG490" t="s">
        <v>4</v>
      </c>
      <c r="AH490">
        <v>3.686408E-2</v>
      </c>
    </row>
    <row r="491" spans="1:34" x14ac:dyDescent="0.25">
      <c r="A491" t="str">
        <f t="shared" si="7"/>
        <v>feynman_test_18_16850</v>
      </c>
      <c r="B491" t="s">
        <v>112</v>
      </c>
      <c r="C491" t="s">
        <v>143</v>
      </c>
      <c r="D491">
        <v>3600</v>
      </c>
      <c r="E491" t="s">
        <v>144</v>
      </c>
      <c r="F491">
        <v>1000000</v>
      </c>
      <c r="G491" t="s">
        <v>145</v>
      </c>
      <c r="H491">
        <v>16850</v>
      </c>
      <c r="I491" t="s">
        <v>146</v>
      </c>
      <c r="J491">
        <v>1E-3</v>
      </c>
      <c r="K491" t="s">
        <v>3</v>
      </c>
      <c r="L491">
        <v>0.99972649999999996</v>
      </c>
      <c r="M491" t="s">
        <v>2</v>
      </c>
      <c r="N491">
        <v>1.23547E-2</v>
      </c>
      <c r="O491" t="s">
        <v>6</v>
      </c>
      <c r="P491">
        <v>22</v>
      </c>
      <c r="Q491" t="s">
        <v>0</v>
      </c>
      <c r="R491">
        <v>97.8</v>
      </c>
      <c r="S491" t="s">
        <v>141</v>
      </c>
      <c r="T491">
        <v>1</v>
      </c>
      <c r="U491" t="s">
        <v>142</v>
      </c>
      <c r="V491">
        <v>8</v>
      </c>
      <c r="W491" t="s">
        <v>140</v>
      </c>
      <c r="X491">
        <v>15241</v>
      </c>
      <c r="Y491" t="s">
        <v>1</v>
      </c>
      <c r="Z491" t="s">
        <v>3547</v>
      </c>
      <c r="AA491" t="s">
        <v>151</v>
      </c>
      <c r="AB491" s="12" t="s">
        <v>3548</v>
      </c>
      <c r="AC491" t="s">
        <v>424</v>
      </c>
      <c r="AD491" s="5">
        <v>0.01</v>
      </c>
      <c r="AE491" t="s">
        <v>5</v>
      </c>
      <c r="AF491">
        <v>0.99994050000000001</v>
      </c>
      <c r="AG491" t="s">
        <v>4</v>
      </c>
      <c r="AH491">
        <v>5.8355400000000002E-3</v>
      </c>
    </row>
    <row r="492" spans="1:34" x14ac:dyDescent="0.25">
      <c r="A492" t="str">
        <f t="shared" si="7"/>
        <v>feynman_test_11_860</v>
      </c>
      <c r="B492" t="s">
        <v>80</v>
      </c>
      <c r="C492" t="s">
        <v>143</v>
      </c>
      <c r="D492">
        <v>3600</v>
      </c>
      <c r="E492" t="s">
        <v>144</v>
      </c>
      <c r="F492">
        <v>1000000</v>
      </c>
      <c r="G492" t="s">
        <v>145</v>
      </c>
      <c r="H492">
        <v>860</v>
      </c>
      <c r="I492" t="s">
        <v>146</v>
      </c>
      <c r="J492">
        <v>1E-3</v>
      </c>
      <c r="K492" t="s">
        <v>3</v>
      </c>
      <c r="L492">
        <v>0.98594789999999999</v>
      </c>
      <c r="M492" t="s">
        <v>2</v>
      </c>
      <c r="N492">
        <v>0.1226728</v>
      </c>
      <c r="O492" t="s">
        <v>6</v>
      </c>
      <c r="P492">
        <v>26</v>
      </c>
      <c r="Q492" t="s">
        <v>0</v>
      </c>
      <c r="R492">
        <v>3601.8</v>
      </c>
      <c r="S492" t="s">
        <v>141</v>
      </c>
      <c r="T492">
        <v>10</v>
      </c>
      <c r="U492" t="s">
        <v>142</v>
      </c>
      <c r="V492">
        <v>224</v>
      </c>
      <c r="W492" t="s">
        <v>140</v>
      </c>
      <c r="X492">
        <v>481972</v>
      </c>
      <c r="Y492" t="s">
        <v>1</v>
      </c>
      <c r="Z492" t="s">
        <v>3983</v>
      </c>
      <c r="AA492" t="s">
        <v>151</v>
      </c>
      <c r="AB492" s="12" t="s">
        <v>3984</v>
      </c>
      <c r="AC492" t="s">
        <v>424</v>
      </c>
      <c r="AD492" s="5">
        <v>0.01</v>
      </c>
      <c r="AE492" t="s">
        <v>5</v>
      </c>
      <c r="AF492">
        <v>0.98670944999999999</v>
      </c>
      <c r="AG492" t="s">
        <v>4</v>
      </c>
      <c r="AH492">
        <v>0.12057482999999999</v>
      </c>
    </row>
    <row r="493" spans="1:34" x14ac:dyDescent="0.25">
      <c r="A493" t="str">
        <f t="shared" si="7"/>
        <v>feynman_test_6_16850</v>
      </c>
      <c r="B493" t="s">
        <v>135</v>
      </c>
      <c r="C493" t="s">
        <v>143</v>
      </c>
      <c r="D493">
        <v>3600</v>
      </c>
      <c r="E493" t="s">
        <v>144</v>
      </c>
      <c r="F493">
        <v>1000000</v>
      </c>
      <c r="G493" t="s">
        <v>145</v>
      </c>
      <c r="H493">
        <v>16850</v>
      </c>
      <c r="I493" t="s">
        <v>146</v>
      </c>
      <c r="J493">
        <v>1E-3</v>
      </c>
      <c r="K493" t="s">
        <v>3</v>
      </c>
      <c r="L493">
        <v>0.98083750000000003</v>
      </c>
      <c r="M493" t="s">
        <v>2</v>
      </c>
      <c r="N493">
        <v>6.2942700000000004E-2</v>
      </c>
      <c r="O493" t="s">
        <v>6</v>
      </c>
      <c r="P493">
        <v>42</v>
      </c>
      <c r="Q493" t="s">
        <v>0</v>
      </c>
      <c r="R493">
        <v>3601.8</v>
      </c>
      <c r="S493" t="s">
        <v>141</v>
      </c>
      <c r="T493">
        <v>6</v>
      </c>
      <c r="U493" t="s">
        <v>142</v>
      </c>
      <c r="V493">
        <v>124</v>
      </c>
      <c r="W493" t="s">
        <v>140</v>
      </c>
      <c r="X493">
        <v>507169</v>
      </c>
      <c r="Y493" t="s">
        <v>1</v>
      </c>
      <c r="Z493" t="s">
        <v>3985</v>
      </c>
      <c r="AA493" t="s">
        <v>151</v>
      </c>
      <c r="AB493" s="12" t="s">
        <v>3986</v>
      </c>
      <c r="AC493" t="s">
        <v>424</v>
      </c>
      <c r="AD493" s="5">
        <v>0.01</v>
      </c>
      <c r="AE493" t="s">
        <v>5</v>
      </c>
      <c r="AF493">
        <v>0.98277851000000005</v>
      </c>
      <c r="AG493" t="s">
        <v>4</v>
      </c>
      <c r="AH493">
        <v>6.0517109999999999E-2</v>
      </c>
    </row>
    <row r="494" spans="1:34" x14ac:dyDescent="0.25">
      <c r="A494" t="str">
        <f t="shared" si="7"/>
        <v>feynman_II_13_23_16850</v>
      </c>
      <c r="B494" t="s">
        <v>47</v>
      </c>
      <c r="C494" t="s">
        <v>143</v>
      </c>
      <c r="D494">
        <v>3600</v>
      </c>
      <c r="E494" t="s">
        <v>144</v>
      </c>
      <c r="F494">
        <v>1000000</v>
      </c>
      <c r="G494" t="s">
        <v>145</v>
      </c>
      <c r="H494">
        <v>16850</v>
      </c>
      <c r="I494" t="s">
        <v>146</v>
      </c>
      <c r="J494">
        <v>1E-3</v>
      </c>
      <c r="K494" t="s">
        <v>3</v>
      </c>
      <c r="L494">
        <v>0.99898109999999996</v>
      </c>
      <c r="M494" t="s">
        <v>2</v>
      </c>
      <c r="N494">
        <v>3.8842300000000003E-2</v>
      </c>
      <c r="O494" t="s">
        <v>6</v>
      </c>
      <c r="P494">
        <v>15</v>
      </c>
      <c r="Q494" t="s">
        <v>0</v>
      </c>
      <c r="R494">
        <v>20.399999999999999</v>
      </c>
      <c r="S494" t="s">
        <v>141</v>
      </c>
      <c r="T494">
        <v>1</v>
      </c>
      <c r="U494" t="s">
        <v>142</v>
      </c>
      <c r="V494">
        <v>5</v>
      </c>
      <c r="W494" t="s">
        <v>140</v>
      </c>
      <c r="X494">
        <v>3837</v>
      </c>
      <c r="Y494" t="s">
        <v>1</v>
      </c>
      <c r="Z494" t="s">
        <v>3987</v>
      </c>
      <c r="AA494" t="s">
        <v>151</v>
      </c>
      <c r="AB494" s="12" t="s">
        <v>3988</v>
      </c>
      <c r="AC494" t="s">
        <v>424</v>
      </c>
      <c r="AD494" s="5">
        <v>0.01</v>
      </c>
      <c r="AE494" t="s">
        <v>5</v>
      </c>
      <c r="AF494">
        <v>0.99974353999999999</v>
      </c>
      <c r="AG494" t="s">
        <v>4</v>
      </c>
      <c r="AH494">
        <v>1.942899E-2</v>
      </c>
    </row>
    <row r="495" spans="1:34" x14ac:dyDescent="0.25">
      <c r="A495" t="str">
        <f t="shared" si="7"/>
        <v>feynman_II_24_17_16850</v>
      </c>
      <c r="B495" t="s">
        <v>38</v>
      </c>
      <c r="C495" t="s">
        <v>143</v>
      </c>
      <c r="D495">
        <v>3600</v>
      </c>
      <c r="E495" t="s">
        <v>144</v>
      </c>
      <c r="F495">
        <v>1000000</v>
      </c>
      <c r="G495" t="s">
        <v>145</v>
      </c>
      <c r="H495">
        <v>16850</v>
      </c>
      <c r="I495" t="s">
        <v>146</v>
      </c>
      <c r="J495">
        <v>1E-3</v>
      </c>
      <c r="K495" t="s">
        <v>3</v>
      </c>
      <c r="L495">
        <v>0.99737969999999998</v>
      </c>
      <c r="M495" t="s">
        <v>2</v>
      </c>
      <c r="N495">
        <v>4.41567E-2</v>
      </c>
      <c r="O495" t="s">
        <v>6</v>
      </c>
      <c r="P495">
        <v>12</v>
      </c>
      <c r="Q495" t="s">
        <v>0</v>
      </c>
      <c r="R495">
        <v>8.5</v>
      </c>
      <c r="S495" t="s">
        <v>141</v>
      </c>
      <c r="T495">
        <v>1</v>
      </c>
      <c r="U495" t="s">
        <v>142</v>
      </c>
      <c r="V495">
        <v>3</v>
      </c>
      <c r="W495" t="s">
        <v>140</v>
      </c>
      <c r="X495">
        <v>1810</v>
      </c>
      <c r="Y495" t="s">
        <v>1</v>
      </c>
      <c r="Z495" t="s">
        <v>3989</v>
      </c>
      <c r="AA495" t="s">
        <v>151</v>
      </c>
      <c r="AB495" s="12" t="s">
        <v>3990</v>
      </c>
      <c r="AC495" t="s">
        <v>424</v>
      </c>
      <c r="AD495" s="5">
        <v>0.01</v>
      </c>
      <c r="AE495" t="s">
        <v>5</v>
      </c>
      <c r="AF495">
        <v>0.99887722999999995</v>
      </c>
      <c r="AG495" t="s">
        <v>4</v>
      </c>
      <c r="AH495">
        <v>2.8757399999999999E-2</v>
      </c>
    </row>
    <row r="496" spans="1:34" x14ac:dyDescent="0.25">
      <c r="A496" t="str">
        <f t="shared" si="7"/>
        <v>feynman_I_34_27_29910</v>
      </c>
      <c r="B496" t="s">
        <v>23</v>
      </c>
      <c r="C496" t="s">
        <v>143</v>
      </c>
      <c r="D496">
        <v>3600</v>
      </c>
      <c r="E496" t="s">
        <v>144</v>
      </c>
      <c r="F496">
        <v>1000000</v>
      </c>
      <c r="G496" t="s">
        <v>145</v>
      </c>
      <c r="H496">
        <v>29910</v>
      </c>
      <c r="I496" t="s">
        <v>146</v>
      </c>
      <c r="J496">
        <v>1E-3</v>
      </c>
      <c r="K496" t="s">
        <v>3</v>
      </c>
      <c r="L496">
        <v>0.99946639999999998</v>
      </c>
      <c r="M496" t="s">
        <v>2</v>
      </c>
      <c r="N496">
        <v>1.8725100000000001E-2</v>
      </c>
      <c r="O496" t="s">
        <v>6</v>
      </c>
      <c r="P496">
        <v>4</v>
      </c>
      <c r="Q496" t="s">
        <v>0</v>
      </c>
      <c r="R496">
        <v>2.8</v>
      </c>
      <c r="S496" t="s">
        <v>141</v>
      </c>
      <c r="T496">
        <v>1</v>
      </c>
      <c r="U496" t="s">
        <v>142</v>
      </c>
      <c r="V496">
        <v>2</v>
      </c>
      <c r="W496" t="s">
        <v>140</v>
      </c>
      <c r="X496">
        <v>674</v>
      </c>
      <c r="Y496" t="s">
        <v>1</v>
      </c>
      <c r="Z496" t="s">
        <v>3488</v>
      </c>
      <c r="AA496" t="s">
        <v>151</v>
      </c>
      <c r="AB496" s="12" t="s">
        <v>3489</v>
      </c>
      <c r="AC496" t="s">
        <v>424</v>
      </c>
      <c r="AD496" s="5">
        <v>0.01</v>
      </c>
      <c r="AE496" t="s">
        <v>5</v>
      </c>
      <c r="AF496">
        <v>0.99988294</v>
      </c>
      <c r="AG496" t="s">
        <v>4</v>
      </c>
      <c r="AH496">
        <v>8.7231700000000006E-3</v>
      </c>
    </row>
    <row r="497" spans="1:34" x14ac:dyDescent="0.25">
      <c r="A497" t="str">
        <f t="shared" si="7"/>
        <v>feynman_II_27_18_29910</v>
      </c>
      <c r="B497" t="s">
        <v>32</v>
      </c>
      <c r="C497" t="s">
        <v>143</v>
      </c>
      <c r="D497">
        <v>3600</v>
      </c>
      <c r="E497" t="s">
        <v>144</v>
      </c>
      <c r="F497">
        <v>1000000</v>
      </c>
      <c r="G497" t="s">
        <v>145</v>
      </c>
      <c r="H497">
        <v>29910</v>
      </c>
      <c r="I497" t="s">
        <v>146</v>
      </c>
      <c r="J497">
        <v>1E-3</v>
      </c>
      <c r="K497" t="s">
        <v>3</v>
      </c>
      <c r="L497">
        <v>0.99975170000000002</v>
      </c>
      <c r="M497" t="s">
        <v>2</v>
      </c>
      <c r="N497">
        <v>0.40397369999999999</v>
      </c>
      <c r="O497" t="s">
        <v>6</v>
      </c>
      <c r="P497">
        <v>5</v>
      </c>
      <c r="Q497" t="s">
        <v>0</v>
      </c>
      <c r="R497">
        <v>6.2</v>
      </c>
      <c r="S497" t="s">
        <v>141</v>
      </c>
      <c r="T497">
        <v>1</v>
      </c>
      <c r="U497" t="s">
        <v>142</v>
      </c>
      <c r="V497">
        <v>3</v>
      </c>
      <c r="W497" t="s">
        <v>140</v>
      </c>
      <c r="X497">
        <v>1352</v>
      </c>
      <c r="Y497" t="s">
        <v>1</v>
      </c>
      <c r="Z497" t="s">
        <v>2340</v>
      </c>
      <c r="AA497" t="s">
        <v>151</v>
      </c>
      <c r="AB497" s="12" t="s">
        <v>408</v>
      </c>
      <c r="AC497" t="s">
        <v>424</v>
      </c>
      <c r="AD497" s="5">
        <v>0.01</v>
      </c>
      <c r="AE497" t="s">
        <v>5</v>
      </c>
      <c r="AF497">
        <v>1</v>
      </c>
      <c r="AG497" t="s">
        <v>4</v>
      </c>
      <c r="AH497">
        <v>0</v>
      </c>
    </row>
    <row r="498" spans="1:34" x14ac:dyDescent="0.25">
      <c r="A498" t="str">
        <f t="shared" si="7"/>
        <v>feynman_II_37_1_29910</v>
      </c>
      <c r="B498" t="s">
        <v>64</v>
      </c>
      <c r="C498" t="s">
        <v>143</v>
      </c>
      <c r="D498">
        <v>3600</v>
      </c>
      <c r="E498" t="s">
        <v>144</v>
      </c>
      <c r="F498">
        <v>1000000</v>
      </c>
      <c r="G498" t="s">
        <v>145</v>
      </c>
      <c r="H498">
        <v>29910</v>
      </c>
      <c r="I498" t="s">
        <v>146</v>
      </c>
      <c r="J498">
        <v>1E-3</v>
      </c>
      <c r="K498" t="s">
        <v>3</v>
      </c>
      <c r="L498">
        <v>0.9996642</v>
      </c>
      <c r="M498" t="s">
        <v>2</v>
      </c>
      <c r="N498">
        <v>0.43085869999999998</v>
      </c>
      <c r="O498" t="s">
        <v>6</v>
      </c>
      <c r="P498">
        <v>6</v>
      </c>
      <c r="Q498" t="s">
        <v>0</v>
      </c>
      <c r="R498">
        <v>10.3</v>
      </c>
      <c r="S498" t="s">
        <v>141</v>
      </c>
      <c r="T498">
        <v>1</v>
      </c>
      <c r="U498" t="s">
        <v>142</v>
      </c>
      <c r="V498">
        <v>4</v>
      </c>
      <c r="W498" t="s">
        <v>140</v>
      </c>
      <c r="X498">
        <v>2173</v>
      </c>
      <c r="Y498" t="s">
        <v>1</v>
      </c>
      <c r="Z498" t="s">
        <v>2355</v>
      </c>
      <c r="AA498" t="s">
        <v>151</v>
      </c>
      <c r="AB498" s="12" t="s">
        <v>2290</v>
      </c>
      <c r="AC498" t="s">
        <v>424</v>
      </c>
      <c r="AD498" s="5">
        <v>0.01</v>
      </c>
      <c r="AE498" t="s">
        <v>5</v>
      </c>
      <c r="AF498">
        <v>1</v>
      </c>
      <c r="AG498" t="s">
        <v>4</v>
      </c>
      <c r="AH498">
        <v>0</v>
      </c>
    </row>
    <row r="499" spans="1:34" x14ac:dyDescent="0.25">
      <c r="A499" t="str">
        <f t="shared" si="7"/>
        <v>feynman_II_10_9_29910</v>
      </c>
      <c r="B499" t="s">
        <v>57</v>
      </c>
      <c r="C499" t="s">
        <v>143</v>
      </c>
      <c r="D499">
        <v>3600</v>
      </c>
      <c r="E499" t="s">
        <v>144</v>
      </c>
      <c r="F499">
        <v>1000000</v>
      </c>
      <c r="G499" t="s">
        <v>145</v>
      </c>
      <c r="H499">
        <v>29910</v>
      </c>
      <c r="I499" t="s">
        <v>146</v>
      </c>
      <c r="J499">
        <v>1E-3</v>
      </c>
      <c r="K499" t="s">
        <v>3</v>
      </c>
      <c r="L499">
        <v>0.99972249999999996</v>
      </c>
      <c r="M499" t="s">
        <v>2</v>
      </c>
      <c r="N499">
        <v>4.1425000000000003E-3</v>
      </c>
      <c r="O499" t="s">
        <v>6</v>
      </c>
      <c r="P499">
        <v>13</v>
      </c>
      <c r="Q499" t="s">
        <v>0</v>
      </c>
      <c r="R499">
        <v>14</v>
      </c>
      <c r="S499" t="s">
        <v>141</v>
      </c>
      <c r="T499">
        <v>1</v>
      </c>
      <c r="U499" t="s">
        <v>142</v>
      </c>
      <c r="V499">
        <v>4</v>
      </c>
      <c r="W499" t="s">
        <v>140</v>
      </c>
      <c r="X499">
        <v>2899</v>
      </c>
      <c r="Y499" t="s">
        <v>1</v>
      </c>
      <c r="Z499" t="s">
        <v>160</v>
      </c>
      <c r="AA499" t="s">
        <v>151</v>
      </c>
      <c r="AB499" s="12" t="s">
        <v>3434</v>
      </c>
      <c r="AC499" t="s">
        <v>424</v>
      </c>
      <c r="AD499" s="5">
        <v>0.01</v>
      </c>
      <c r="AE499" t="s">
        <v>5</v>
      </c>
      <c r="AF499">
        <v>1</v>
      </c>
      <c r="AG499" t="s">
        <v>4</v>
      </c>
      <c r="AH499">
        <v>0</v>
      </c>
    </row>
    <row r="500" spans="1:34" x14ac:dyDescent="0.25">
      <c r="A500" t="str">
        <f t="shared" si="7"/>
        <v>feynman_test_3_860</v>
      </c>
      <c r="B500" t="s">
        <v>75</v>
      </c>
      <c r="C500" t="s">
        <v>143</v>
      </c>
      <c r="D500">
        <v>3600</v>
      </c>
      <c r="E500" t="s">
        <v>144</v>
      </c>
      <c r="F500">
        <v>1000000</v>
      </c>
      <c r="G500" t="s">
        <v>145</v>
      </c>
      <c r="H500">
        <v>860</v>
      </c>
      <c r="I500" t="s">
        <v>146</v>
      </c>
      <c r="J500">
        <v>1E-3</v>
      </c>
      <c r="K500" t="s">
        <v>3</v>
      </c>
      <c r="L500">
        <v>0.99892360000000002</v>
      </c>
      <c r="M500" t="s">
        <v>2</v>
      </c>
      <c r="N500">
        <v>6.0370500000000001E-2</v>
      </c>
      <c r="O500" t="s">
        <v>6</v>
      </c>
      <c r="P500">
        <v>19</v>
      </c>
      <c r="Q500" t="s">
        <v>0</v>
      </c>
      <c r="R500">
        <v>139</v>
      </c>
      <c r="S500" t="s">
        <v>141</v>
      </c>
      <c r="T500">
        <v>3</v>
      </c>
      <c r="U500" t="s">
        <v>142</v>
      </c>
      <c r="V500">
        <v>26</v>
      </c>
      <c r="W500" t="s">
        <v>140</v>
      </c>
      <c r="X500">
        <v>25045</v>
      </c>
      <c r="Y500" t="s">
        <v>1</v>
      </c>
      <c r="Z500" t="s">
        <v>3991</v>
      </c>
      <c r="AA500" t="s">
        <v>151</v>
      </c>
      <c r="AB500" s="12" t="s">
        <v>3992</v>
      </c>
      <c r="AC500" t="s">
        <v>424</v>
      </c>
      <c r="AD500" s="5">
        <v>0.01</v>
      </c>
      <c r="AE500" t="s">
        <v>5</v>
      </c>
      <c r="AF500">
        <v>0.99956283000000001</v>
      </c>
      <c r="AG500" t="s">
        <v>4</v>
      </c>
      <c r="AH500">
        <v>3.8575850000000002E-2</v>
      </c>
    </row>
    <row r="501" spans="1:34" x14ac:dyDescent="0.25">
      <c r="A501" t="str">
        <f t="shared" si="7"/>
        <v>feynman_III_12_43_5390</v>
      </c>
      <c r="B501" t="s">
        <v>22</v>
      </c>
      <c r="C501" t="s">
        <v>143</v>
      </c>
      <c r="D501">
        <v>3600</v>
      </c>
      <c r="E501" t="s">
        <v>144</v>
      </c>
      <c r="F501">
        <v>1000000</v>
      </c>
      <c r="G501" t="s">
        <v>145</v>
      </c>
      <c r="H501">
        <v>5390</v>
      </c>
      <c r="I501" t="s">
        <v>146</v>
      </c>
      <c r="J501">
        <v>1E-3</v>
      </c>
      <c r="K501" t="s">
        <v>3</v>
      </c>
      <c r="L501">
        <v>0.99946970000000002</v>
      </c>
      <c r="M501" t="s">
        <v>2</v>
      </c>
      <c r="N501">
        <v>1.8662000000000002E-2</v>
      </c>
      <c r="O501" t="s">
        <v>6</v>
      </c>
      <c r="P501">
        <v>4</v>
      </c>
      <c r="Q501" t="s">
        <v>0</v>
      </c>
      <c r="R501">
        <v>2.1</v>
      </c>
      <c r="S501" t="s">
        <v>141</v>
      </c>
      <c r="T501">
        <v>1</v>
      </c>
      <c r="U501" t="s">
        <v>142</v>
      </c>
      <c r="V501">
        <v>2</v>
      </c>
      <c r="W501" t="s">
        <v>140</v>
      </c>
      <c r="X501">
        <v>520</v>
      </c>
      <c r="Y501" t="s">
        <v>1</v>
      </c>
      <c r="Z501" t="s">
        <v>3488</v>
      </c>
      <c r="AA501" t="s">
        <v>151</v>
      </c>
      <c r="AB501" s="12" t="s">
        <v>3489</v>
      </c>
      <c r="AC501" t="s">
        <v>424</v>
      </c>
      <c r="AD501" s="5">
        <v>0.01</v>
      </c>
      <c r="AE501" t="s">
        <v>5</v>
      </c>
      <c r="AF501">
        <v>0.99988224999999997</v>
      </c>
      <c r="AG501" t="s">
        <v>4</v>
      </c>
      <c r="AH501">
        <v>8.6938899999999993E-3</v>
      </c>
    </row>
    <row r="502" spans="1:34" x14ac:dyDescent="0.25">
      <c r="A502" t="str">
        <f t="shared" si="7"/>
        <v>feynman_I_43_31_5390</v>
      </c>
      <c r="B502" t="s">
        <v>61</v>
      </c>
      <c r="C502" t="s">
        <v>143</v>
      </c>
      <c r="D502">
        <v>3600</v>
      </c>
      <c r="E502" t="s">
        <v>144</v>
      </c>
      <c r="F502">
        <v>1000000</v>
      </c>
      <c r="G502" t="s">
        <v>145</v>
      </c>
      <c r="H502">
        <v>5390</v>
      </c>
      <c r="I502" t="s">
        <v>146</v>
      </c>
      <c r="J502">
        <v>1E-3</v>
      </c>
      <c r="K502" t="s">
        <v>3</v>
      </c>
      <c r="L502">
        <v>0.99970510000000001</v>
      </c>
      <c r="M502" t="s">
        <v>2</v>
      </c>
      <c r="N502">
        <v>0.33394659999999998</v>
      </c>
      <c r="O502" t="s">
        <v>6</v>
      </c>
      <c r="P502">
        <v>4</v>
      </c>
      <c r="Q502" t="s">
        <v>0</v>
      </c>
      <c r="R502">
        <v>4.8</v>
      </c>
      <c r="S502" t="s">
        <v>141</v>
      </c>
      <c r="T502">
        <v>1</v>
      </c>
      <c r="U502" t="s">
        <v>142</v>
      </c>
      <c r="V502">
        <v>3</v>
      </c>
      <c r="W502" t="s">
        <v>140</v>
      </c>
      <c r="X502">
        <v>1134</v>
      </c>
      <c r="Y502" t="s">
        <v>1</v>
      </c>
      <c r="Z502" t="s">
        <v>2341</v>
      </c>
      <c r="AA502" t="s">
        <v>151</v>
      </c>
      <c r="AB502" s="12" t="s">
        <v>409</v>
      </c>
      <c r="AC502" t="s">
        <v>424</v>
      </c>
      <c r="AD502" s="5">
        <v>0.01</v>
      </c>
      <c r="AE502" t="s">
        <v>5</v>
      </c>
      <c r="AF502">
        <v>1</v>
      </c>
      <c r="AG502" t="s">
        <v>4</v>
      </c>
      <c r="AH502">
        <v>0</v>
      </c>
    </row>
    <row r="503" spans="1:34" x14ac:dyDescent="0.25">
      <c r="A503" t="str">
        <f t="shared" si="7"/>
        <v>feynman_I_38_12_29910</v>
      </c>
      <c r="B503" t="s">
        <v>93</v>
      </c>
      <c r="C503" t="s">
        <v>143</v>
      </c>
      <c r="D503">
        <v>3600</v>
      </c>
      <c r="E503" t="s">
        <v>144</v>
      </c>
      <c r="F503">
        <v>1000000</v>
      </c>
      <c r="G503" t="s">
        <v>145</v>
      </c>
      <c r="H503">
        <v>29910</v>
      </c>
      <c r="I503" t="s">
        <v>146</v>
      </c>
      <c r="J503">
        <v>1E-3</v>
      </c>
      <c r="K503" t="s">
        <v>3</v>
      </c>
      <c r="L503">
        <v>0.99983149999999998</v>
      </c>
      <c r="M503" t="s">
        <v>2</v>
      </c>
      <c r="N503">
        <v>1.8787700000000001E-2</v>
      </c>
      <c r="O503" t="s">
        <v>6</v>
      </c>
      <c r="P503">
        <v>12</v>
      </c>
      <c r="Q503" t="s">
        <v>0</v>
      </c>
      <c r="R503">
        <v>26.1</v>
      </c>
      <c r="S503" t="s">
        <v>141</v>
      </c>
      <c r="T503">
        <v>1</v>
      </c>
      <c r="U503" t="s">
        <v>142</v>
      </c>
      <c r="V503">
        <v>6</v>
      </c>
      <c r="W503" t="s">
        <v>140</v>
      </c>
      <c r="X503">
        <v>5419</v>
      </c>
      <c r="Y503" t="s">
        <v>1</v>
      </c>
      <c r="Z503" t="s">
        <v>3512</v>
      </c>
      <c r="AA503" t="s">
        <v>151</v>
      </c>
      <c r="AB503" s="12" t="s">
        <v>3513</v>
      </c>
      <c r="AC503" t="s">
        <v>424</v>
      </c>
      <c r="AD503" s="5">
        <v>0.01</v>
      </c>
      <c r="AE503" t="s">
        <v>5</v>
      </c>
      <c r="AF503">
        <v>0.99996331000000005</v>
      </c>
      <c r="AG503" t="s">
        <v>4</v>
      </c>
      <c r="AH503">
        <v>8.6492099999999992E-3</v>
      </c>
    </row>
    <row r="504" spans="1:34" x14ac:dyDescent="0.25">
      <c r="A504" t="str">
        <f t="shared" si="7"/>
        <v>feynman_II_38_14_5390</v>
      </c>
      <c r="B504" t="s">
        <v>29</v>
      </c>
      <c r="C504" t="s">
        <v>143</v>
      </c>
      <c r="D504">
        <v>3600</v>
      </c>
      <c r="E504" t="s">
        <v>144</v>
      </c>
      <c r="F504">
        <v>1000000</v>
      </c>
      <c r="G504" t="s">
        <v>145</v>
      </c>
      <c r="H504">
        <v>5390</v>
      </c>
      <c r="I504" t="s">
        <v>146</v>
      </c>
      <c r="J504">
        <v>1E-3</v>
      </c>
      <c r="K504" t="s">
        <v>3</v>
      </c>
      <c r="L504">
        <v>0.99952609999999997</v>
      </c>
      <c r="M504" t="s">
        <v>2</v>
      </c>
      <c r="N504">
        <v>4.6592999999999999E-3</v>
      </c>
      <c r="O504" t="s">
        <v>6</v>
      </c>
      <c r="P504">
        <v>10</v>
      </c>
      <c r="Q504" t="s">
        <v>0</v>
      </c>
      <c r="R504">
        <v>7.6</v>
      </c>
      <c r="S504" t="s">
        <v>141</v>
      </c>
      <c r="T504">
        <v>1</v>
      </c>
      <c r="U504" t="s">
        <v>142</v>
      </c>
      <c r="V504">
        <v>3</v>
      </c>
      <c r="W504" t="s">
        <v>140</v>
      </c>
      <c r="X504">
        <v>1660</v>
      </c>
      <c r="Y504" t="s">
        <v>1</v>
      </c>
      <c r="Z504" t="s">
        <v>157</v>
      </c>
      <c r="AA504" t="s">
        <v>151</v>
      </c>
      <c r="AB504" s="12" t="s">
        <v>3432</v>
      </c>
      <c r="AC504" t="s">
        <v>424</v>
      </c>
      <c r="AD504" s="5">
        <v>0.01</v>
      </c>
      <c r="AE504" t="s">
        <v>5</v>
      </c>
      <c r="AF504">
        <v>1</v>
      </c>
      <c r="AG504" t="s">
        <v>4</v>
      </c>
      <c r="AH504">
        <v>0</v>
      </c>
    </row>
    <row r="505" spans="1:34" x14ac:dyDescent="0.25">
      <c r="A505" t="str">
        <f t="shared" si="7"/>
        <v>feynman_I_12_4_5390</v>
      </c>
      <c r="B505" t="s">
        <v>72</v>
      </c>
      <c r="C505" t="s">
        <v>143</v>
      </c>
      <c r="D505">
        <v>3600</v>
      </c>
      <c r="E505" t="s">
        <v>144</v>
      </c>
      <c r="F505">
        <v>1000000</v>
      </c>
      <c r="G505" t="s">
        <v>145</v>
      </c>
      <c r="H505">
        <v>5390</v>
      </c>
      <c r="I505" t="s">
        <v>146</v>
      </c>
      <c r="J505">
        <v>1E-3</v>
      </c>
      <c r="K505" t="s">
        <v>3</v>
      </c>
      <c r="L505">
        <v>0.99980570000000002</v>
      </c>
      <c r="M505" t="s">
        <v>2</v>
      </c>
      <c r="N505">
        <v>3.771E-4</v>
      </c>
      <c r="O505" t="s">
        <v>6</v>
      </c>
      <c r="P505">
        <v>9</v>
      </c>
      <c r="Q505" t="s">
        <v>0</v>
      </c>
      <c r="R505">
        <v>16.2</v>
      </c>
      <c r="S505" t="s">
        <v>141</v>
      </c>
      <c r="T505">
        <v>1</v>
      </c>
      <c r="U505" t="s">
        <v>142</v>
      </c>
      <c r="V505">
        <v>4</v>
      </c>
      <c r="W505" t="s">
        <v>140</v>
      </c>
      <c r="X505">
        <v>3355</v>
      </c>
      <c r="Y505" t="s">
        <v>1</v>
      </c>
      <c r="Z505" t="s">
        <v>3508</v>
      </c>
      <c r="AA505" t="s">
        <v>151</v>
      </c>
      <c r="AB505" s="12" t="s">
        <v>3509</v>
      </c>
      <c r="AC505" t="s">
        <v>424</v>
      </c>
      <c r="AD505" s="5">
        <v>0.01</v>
      </c>
      <c r="AE505" t="s">
        <v>5</v>
      </c>
      <c r="AF505">
        <v>0.99995699999999998</v>
      </c>
      <c r="AG505" t="s">
        <v>4</v>
      </c>
      <c r="AH505">
        <v>1.7552999999999999E-4</v>
      </c>
    </row>
    <row r="506" spans="1:34" x14ac:dyDescent="0.25">
      <c r="A506" t="str">
        <f t="shared" si="7"/>
        <v>feynman_II_15_4_29910</v>
      </c>
      <c r="B506" t="s">
        <v>59</v>
      </c>
      <c r="C506" t="s">
        <v>143</v>
      </c>
      <c r="D506">
        <v>3600</v>
      </c>
      <c r="E506" t="s">
        <v>144</v>
      </c>
      <c r="F506">
        <v>1000000</v>
      </c>
      <c r="G506" t="s">
        <v>145</v>
      </c>
      <c r="H506">
        <v>29910</v>
      </c>
      <c r="I506" t="s">
        <v>146</v>
      </c>
      <c r="J506">
        <v>1E-3</v>
      </c>
      <c r="K506" t="s">
        <v>3</v>
      </c>
      <c r="L506">
        <v>0.99983979999999995</v>
      </c>
      <c r="M506" t="s">
        <v>2</v>
      </c>
      <c r="N506">
        <v>6.6045599999999996E-2</v>
      </c>
      <c r="O506" t="s">
        <v>6</v>
      </c>
      <c r="P506">
        <v>6</v>
      </c>
      <c r="Q506" t="s">
        <v>0</v>
      </c>
      <c r="R506">
        <v>28.9</v>
      </c>
      <c r="S506" t="s">
        <v>141</v>
      </c>
      <c r="T506">
        <v>1</v>
      </c>
      <c r="U506" t="s">
        <v>142</v>
      </c>
      <c r="V506">
        <v>8</v>
      </c>
      <c r="W506" t="s">
        <v>140</v>
      </c>
      <c r="X506">
        <v>5756</v>
      </c>
      <c r="Y506" t="s">
        <v>1</v>
      </c>
      <c r="Z506" t="s">
        <v>161</v>
      </c>
      <c r="AA506" t="s">
        <v>151</v>
      </c>
      <c r="AB506" s="12" t="s">
        <v>3436</v>
      </c>
      <c r="AC506" t="s">
        <v>424</v>
      </c>
      <c r="AD506" s="5">
        <v>0.01</v>
      </c>
      <c r="AE506" t="s">
        <v>5</v>
      </c>
      <c r="AF506">
        <v>1</v>
      </c>
      <c r="AG506" t="s">
        <v>4</v>
      </c>
      <c r="AH506">
        <v>0</v>
      </c>
    </row>
    <row r="507" spans="1:34" x14ac:dyDescent="0.25">
      <c r="A507" t="str">
        <f t="shared" si="7"/>
        <v>feynman_I_27_6_5390</v>
      </c>
      <c r="B507" t="s">
        <v>49</v>
      </c>
      <c r="C507" t="s">
        <v>143</v>
      </c>
      <c r="D507">
        <v>3600</v>
      </c>
      <c r="E507" t="s">
        <v>144</v>
      </c>
      <c r="F507">
        <v>1000000</v>
      </c>
      <c r="G507" t="s">
        <v>145</v>
      </c>
      <c r="H507">
        <v>5390</v>
      </c>
      <c r="I507" t="s">
        <v>146</v>
      </c>
      <c r="J507">
        <v>1E-3</v>
      </c>
      <c r="K507" t="s">
        <v>3</v>
      </c>
      <c r="L507">
        <v>0.99943459999999995</v>
      </c>
      <c r="M507" t="s">
        <v>2</v>
      </c>
      <c r="N507">
        <v>8.4887000000000001E-3</v>
      </c>
      <c r="O507" t="s">
        <v>6</v>
      </c>
      <c r="P507">
        <v>11</v>
      </c>
      <c r="Q507" t="s">
        <v>0</v>
      </c>
      <c r="R507">
        <v>23.7</v>
      </c>
      <c r="S507" t="s">
        <v>141</v>
      </c>
      <c r="T507">
        <v>1</v>
      </c>
      <c r="U507" t="s">
        <v>142</v>
      </c>
      <c r="V507">
        <v>5</v>
      </c>
      <c r="W507" t="s">
        <v>140</v>
      </c>
      <c r="X507">
        <v>4506</v>
      </c>
      <c r="Y507" t="s">
        <v>1</v>
      </c>
      <c r="Z507" t="s">
        <v>2368</v>
      </c>
      <c r="AA507" t="s">
        <v>151</v>
      </c>
      <c r="AB507" s="12" t="s">
        <v>2292</v>
      </c>
      <c r="AC507" t="s">
        <v>424</v>
      </c>
      <c r="AD507" s="5">
        <v>0.01</v>
      </c>
      <c r="AE507" t="s">
        <v>5</v>
      </c>
      <c r="AF507">
        <v>1</v>
      </c>
      <c r="AG507" t="s">
        <v>4</v>
      </c>
      <c r="AH507">
        <v>0</v>
      </c>
    </row>
    <row r="508" spans="1:34" x14ac:dyDescent="0.25">
      <c r="A508" t="str">
        <f t="shared" si="7"/>
        <v>feynman_III_8_54_5390</v>
      </c>
      <c r="B508" t="s">
        <v>63</v>
      </c>
      <c r="C508" t="s">
        <v>143</v>
      </c>
      <c r="D508">
        <v>3600</v>
      </c>
      <c r="E508" t="s">
        <v>144</v>
      </c>
      <c r="F508">
        <v>1000000</v>
      </c>
      <c r="G508" t="s">
        <v>145</v>
      </c>
      <c r="H508">
        <v>5390</v>
      </c>
      <c r="I508" t="s">
        <v>146</v>
      </c>
      <c r="J508">
        <v>1E-3</v>
      </c>
      <c r="K508" t="s">
        <v>3</v>
      </c>
      <c r="L508">
        <v>0.96957740000000003</v>
      </c>
      <c r="M508" t="s">
        <v>2</v>
      </c>
      <c r="N508">
        <v>6.15507E-2</v>
      </c>
      <c r="O508" t="s">
        <v>6</v>
      </c>
      <c r="P508">
        <v>34</v>
      </c>
      <c r="Q508" t="s">
        <v>0</v>
      </c>
      <c r="R508">
        <v>3601.4</v>
      </c>
      <c r="S508" t="s">
        <v>141</v>
      </c>
      <c r="T508">
        <v>9</v>
      </c>
      <c r="U508" t="s">
        <v>142</v>
      </c>
      <c r="V508">
        <v>155</v>
      </c>
      <c r="W508" t="s">
        <v>140</v>
      </c>
      <c r="X508">
        <v>493136</v>
      </c>
      <c r="Y508" t="s">
        <v>1</v>
      </c>
      <c r="Z508" t="s">
        <v>3993</v>
      </c>
      <c r="AA508" t="s">
        <v>151</v>
      </c>
      <c r="AB508" s="12" t="s">
        <v>3994</v>
      </c>
      <c r="AC508" t="s">
        <v>424</v>
      </c>
      <c r="AD508" s="5">
        <v>0.01</v>
      </c>
      <c r="AE508" t="s">
        <v>5</v>
      </c>
      <c r="AF508">
        <v>0.97072528000000002</v>
      </c>
      <c r="AG508" t="s">
        <v>4</v>
      </c>
      <c r="AH508">
        <v>6.0788670000000003E-2</v>
      </c>
    </row>
    <row r="509" spans="1:34" x14ac:dyDescent="0.25">
      <c r="A509" t="str">
        <f t="shared" si="7"/>
        <v>feynman_II_11_3_5390</v>
      </c>
      <c r="B509" t="s">
        <v>115</v>
      </c>
      <c r="C509" t="s">
        <v>143</v>
      </c>
      <c r="D509">
        <v>3600</v>
      </c>
      <c r="E509" t="s">
        <v>144</v>
      </c>
      <c r="F509">
        <v>1000000</v>
      </c>
      <c r="G509" t="s">
        <v>145</v>
      </c>
      <c r="H509">
        <v>5390</v>
      </c>
      <c r="I509" t="s">
        <v>146</v>
      </c>
      <c r="J509">
        <v>1E-3</v>
      </c>
      <c r="K509" t="s">
        <v>3</v>
      </c>
      <c r="L509">
        <v>0.98655780000000004</v>
      </c>
      <c r="M509" t="s">
        <v>2</v>
      </c>
      <c r="N509">
        <v>1.4348400000000001E-2</v>
      </c>
      <c r="O509" t="s">
        <v>6</v>
      </c>
      <c r="P509">
        <v>32</v>
      </c>
      <c r="Q509" t="s">
        <v>0</v>
      </c>
      <c r="R509">
        <v>585.1</v>
      </c>
      <c r="S509" t="s">
        <v>141</v>
      </c>
      <c r="T509">
        <v>4</v>
      </c>
      <c r="U509" t="s">
        <v>142</v>
      </c>
      <c r="V509">
        <v>30</v>
      </c>
      <c r="W509" t="s">
        <v>140</v>
      </c>
      <c r="X509">
        <v>83107</v>
      </c>
      <c r="Y509" t="s">
        <v>1</v>
      </c>
      <c r="Z509" t="s">
        <v>3995</v>
      </c>
      <c r="AA509" t="s">
        <v>151</v>
      </c>
      <c r="AB509" s="12" t="s">
        <v>3996</v>
      </c>
      <c r="AC509" t="s">
        <v>424</v>
      </c>
      <c r="AD509" s="5">
        <v>0.01</v>
      </c>
      <c r="AE509" t="s">
        <v>5</v>
      </c>
      <c r="AF509">
        <v>0.98668761000000005</v>
      </c>
      <c r="AG509" t="s">
        <v>4</v>
      </c>
      <c r="AH509">
        <v>1.41593E-2</v>
      </c>
    </row>
    <row r="510" spans="1:34" x14ac:dyDescent="0.25">
      <c r="A510" t="str">
        <f t="shared" si="7"/>
        <v>feynman_II_36_38_29910</v>
      </c>
      <c r="B510" t="s">
        <v>138</v>
      </c>
      <c r="C510" t="s">
        <v>143</v>
      </c>
      <c r="D510">
        <v>3600</v>
      </c>
      <c r="E510" t="s">
        <v>144</v>
      </c>
      <c r="F510">
        <v>1000000</v>
      </c>
      <c r="G510" t="s">
        <v>145</v>
      </c>
      <c r="H510">
        <v>29910</v>
      </c>
      <c r="I510" t="s">
        <v>146</v>
      </c>
      <c r="J510">
        <v>1E-3</v>
      </c>
      <c r="K510" t="s">
        <v>3</v>
      </c>
      <c r="L510">
        <v>0.99842169999999997</v>
      </c>
      <c r="M510" t="s">
        <v>2</v>
      </c>
      <c r="N510">
        <v>4.4454399999999998E-2</v>
      </c>
      <c r="O510" t="s">
        <v>6</v>
      </c>
      <c r="P510">
        <v>37</v>
      </c>
      <c r="Q510" t="s">
        <v>0</v>
      </c>
      <c r="R510">
        <v>639.29999999999995</v>
      </c>
      <c r="S510" t="s">
        <v>141</v>
      </c>
      <c r="T510">
        <v>2</v>
      </c>
      <c r="U510" t="s">
        <v>142</v>
      </c>
      <c r="V510">
        <v>19</v>
      </c>
      <c r="W510" t="s">
        <v>140</v>
      </c>
      <c r="X510">
        <v>83351</v>
      </c>
      <c r="Y510" t="s">
        <v>1</v>
      </c>
      <c r="Z510" t="s">
        <v>3997</v>
      </c>
      <c r="AA510" t="s">
        <v>151</v>
      </c>
      <c r="AB510" s="12" t="s">
        <v>3998</v>
      </c>
      <c r="AC510" t="s">
        <v>424</v>
      </c>
      <c r="AD510" s="5">
        <v>0.01</v>
      </c>
      <c r="AE510" t="s">
        <v>5</v>
      </c>
      <c r="AF510">
        <v>0.99874868000000006</v>
      </c>
      <c r="AG510" t="s">
        <v>4</v>
      </c>
      <c r="AH510">
        <v>3.9251349999999997E-2</v>
      </c>
    </row>
    <row r="511" spans="1:34" x14ac:dyDescent="0.25">
      <c r="A511" t="str">
        <f t="shared" si="7"/>
        <v>feynman_I_29_16_860</v>
      </c>
      <c r="B511" t="s">
        <v>77</v>
      </c>
      <c r="C511" t="s">
        <v>143</v>
      </c>
      <c r="D511">
        <v>3600</v>
      </c>
      <c r="E511" t="s">
        <v>144</v>
      </c>
      <c r="F511">
        <v>1000000</v>
      </c>
      <c r="G511" t="s">
        <v>145</v>
      </c>
      <c r="H511">
        <v>860</v>
      </c>
      <c r="I511" t="s">
        <v>146</v>
      </c>
      <c r="J511">
        <v>1E-3</v>
      </c>
      <c r="K511" t="s">
        <v>3</v>
      </c>
      <c r="L511">
        <v>0.97271770000000002</v>
      </c>
      <c r="M511" t="s">
        <v>2</v>
      </c>
      <c r="N511">
        <v>0.31714290000000001</v>
      </c>
      <c r="O511" t="s">
        <v>6</v>
      </c>
      <c r="P511">
        <v>56</v>
      </c>
      <c r="Q511" t="s">
        <v>0</v>
      </c>
      <c r="R511">
        <v>3602.7</v>
      </c>
      <c r="S511" t="s">
        <v>141</v>
      </c>
      <c r="T511">
        <v>3</v>
      </c>
      <c r="U511" t="s">
        <v>142</v>
      </c>
      <c r="V511">
        <v>138</v>
      </c>
      <c r="W511" t="s">
        <v>140</v>
      </c>
      <c r="X511">
        <v>420816</v>
      </c>
      <c r="Y511" t="s">
        <v>1</v>
      </c>
      <c r="Z511" t="s">
        <v>3999</v>
      </c>
      <c r="AA511" t="s">
        <v>151</v>
      </c>
      <c r="AB511" s="12" t="s">
        <v>4000</v>
      </c>
      <c r="AC511" t="s">
        <v>424</v>
      </c>
      <c r="AD511" s="5">
        <v>0.01</v>
      </c>
      <c r="AE511" t="s">
        <v>5</v>
      </c>
      <c r="AF511">
        <v>0.97215030000000002</v>
      </c>
      <c r="AG511" t="s">
        <v>4</v>
      </c>
      <c r="AH511">
        <v>0.31994483000000001</v>
      </c>
    </row>
    <row r="512" spans="1:34" x14ac:dyDescent="0.25">
      <c r="A512" t="str">
        <f t="shared" si="7"/>
        <v>feynman_I_50_26_29910</v>
      </c>
      <c r="B512" t="s">
        <v>94</v>
      </c>
      <c r="C512" t="s">
        <v>143</v>
      </c>
      <c r="D512">
        <v>3600</v>
      </c>
      <c r="E512" t="s">
        <v>144</v>
      </c>
      <c r="F512">
        <v>1000000</v>
      </c>
      <c r="G512" t="s">
        <v>145</v>
      </c>
      <c r="H512">
        <v>29910</v>
      </c>
      <c r="I512" t="s">
        <v>146</v>
      </c>
      <c r="J512">
        <v>1E-3</v>
      </c>
      <c r="K512" t="s">
        <v>3</v>
      </c>
      <c r="L512">
        <v>0.99983809999999995</v>
      </c>
      <c r="M512" t="s">
        <v>2</v>
      </c>
      <c r="N512">
        <v>2.5013000000000001E-2</v>
      </c>
      <c r="O512" t="s">
        <v>6</v>
      </c>
      <c r="P512">
        <v>14</v>
      </c>
      <c r="Q512" t="s">
        <v>0</v>
      </c>
      <c r="R512">
        <v>231.2</v>
      </c>
      <c r="S512" t="s">
        <v>141</v>
      </c>
      <c r="T512">
        <v>4</v>
      </c>
      <c r="U512" t="s">
        <v>142</v>
      </c>
      <c r="V512">
        <v>35</v>
      </c>
      <c r="W512" t="s">
        <v>140</v>
      </c>
      <c r="X512">
        <v>42732</v>
      </c>
      <c r="Y512" t="s">
        <v>1</v>
      </c>
      <c r="Z512" t="s">
        <v>2851</v>
      </c>
      <c r="AA512" t="s">
        <v>151</v>
      </c>
      <c r="AB512" s="12" t="s">
        <v>2324</v>
      </c>
      <c r="AC512" t="s">
        <v>424</v>
      </c>
      <c r="AD512" s="5">
        <v>0.01</v>
      </c>
      <c r="AE512" t="s">
        <v>5</v>
      </c>
      <c r="AF512">
        <v>1</v>
      </c>
      <c r="AG512" t="s">
        <v>4</v>
      </c>
      <c r="AH512">
        <v>0</v>
      </c>
    </row>
    <row r="513" spans="1:34" x14ac:dyDescent="0.25">
      <c r="A513" t="str">
        <f t="shared" si="7"/>
        <v>feynman_test_5_29910</v>
      </c>
      <c r="B513" t="s">
        <v>83</v>
      </c>
      <c r="C513" t="s">
        <v>143</v>
      </c>
      <c r="D513">
        <v>3600</v>
      </c>
      <c r="E513" t="s">
        <v>144</v>
      </c>
      <c r="F513">
        <v>1000000</v>
      </c>
      <c r="G513" t="s">
        <v>145</v>
      </c>
      <c r="H513">
        <v>29910</v>
      </c>
      <c r="I513" t="s">
        <v>146</v>
      </c>
      <c r="J513">
        <v>1E-3</v>
      </c>
      <c r="K513" t="s">
        <v>3</v>
      </c>
      <c r="L513">
        <v>0.99849109999999996</v>
      </c>
      <c r="M513" t="s">
        <v>2</v>
      </c>
      <c r="N513">
        <v>0.1237683</v>
      </c>
      <c r="O513" t="s">
        <v>6</v>
      </c>
      <c r="P513">
        <v>37</v>
      </c>
      <c r="Q513" t="s">
        <v>0</v>
      </c>
      <c r="R513">
        <v>204.3</v>
      </c>
      <c r="S513" t="s">
        <v>141</v>
      </c>
      <c r="T513">
        <v>1</v>
      </c>
      <c r="U513" t="s">
        <v>142</v>
      </c>
      <c r="V513">
        <v>14</v>
      </c>
      <c r="W513" t="s">
        <v>140</v>
      </c>
      <c r="X513">
        <v>27888</v>
      </c>
      <c r="Y513" t="s">
        <v>1</v>
      </c>
      <c r="Z513" t="s">
        <v>4001</v>
      </c>
      <c r="AA513" t="s">
        <v>151</v>
      </c>
      <c r="AB513" s="12" t="s">
        <v>4002</v>
      </c>
      <c r="AC513" t="s">
        <v>424</v>
      </c>
      <c r="AD513" s="5">
        <v>0.01</v>
      </c>
      <c r="AE513" t="s">
        <v>5</v>
      </c>
      <c r="AF513">
        <v>0.99905058999999996</v>
      </c>
      <c r="AG513" t="s">
        <v>4</v>
      </c>
      <c r="AH513">
        <v>9.8548129999999998E-2</v>
      </c>
    </row>
    <row r="514" spans="1:34" x14ac:dyDescent="0.25">
      <c r="A514" t="str">
        <f t="shared" ref="A514:A577" si="8">B514&amp;"_"&amp;H514</f>
        <v>feynman_I_41_16_29910</v>
      </c>
      <c r="B514" t="s">
        <v>114</v>
      </c>
      <c r="C514" t="s">
        <v>143</v>
      </c>
      <c r="D514">
        <v>3600</v>
      </c>
      <c r="E514" t="s">
        <v>144</v>
      </c>
      <c r="F514">
        <v>1000000</v>
      </c>
      <c r="G514" t="s">
        <v>145</v>
      </c>
      <c r="H514">
        <v>29910</v>
      </c>
      <c r="I514" t="s">
        <v>146</v>
      </c>
      <c r="J514">
        <v>1E-3</v>
      </c>
      <c r="K514" t="s">
        <v>3</v>
      </c>
      <c r="L514">
        <v>0.99969620000000003</v>
      </c>
      <c r="M514" t="s">
        <v>2</v>
      </c>
      <c r="N514">
        <v>5.2080000000000001E-2</v>
      </c>
      <c r="O514" t="s">
        <v>6</v>
      </c>
      <c r="P514">
        <v>36</v>
      </c>
      <c r="Q514" t="s">
        <v>0</v>
      </c>
      <c r="R514">
        <v>160.1</v>
      </c>
      <c r="S514" t="s">
        <v>141</v>
      </c>
      <c r="T514">
        <v>1</v>
      </c>
      <c r="U514" t="s">
        <v>142</v>
      </c>
      <c r="V514">
        <v>12</v>
      </c>
      <c r="W514" t="s">
        <v>140</v>
      </c>
      <c r="X514">
        <v>25562</v>
      </c>
      <c r="Y514" t="s">
        <v>1</v>
      </c>
      <c r="Z514" t="s">
        <v>4003</v>
      </c>
      <c r="AA514" t="s">
        <v>151</v>
      </c>
      <c r="AB514" s="12" t="s">
        <v>4004</v>
      </c>
      <c r="AC514" t="s">
        <v>424</v>
      </c>
      <c r="AD514" s="5">
        <v>0.01</v>
      </c>
      <c r="AE514" t="s">
        <v>5</v>
      </c>
      <c r="AF514">
        <v>0.99983370000000005</v>
      </c>
      <c r="AG514" t="s">
        <v>4</v>
      </c>
      <c r="AH514">
        <v>3.8519020000000001E-2</v>
      </c>
    </row>
    <row r="515" spans="1:34" x14ac:dyDescent="0.25">
      <c r="A515" t="str">
        <f t="shared" si="8"/>
        <v>feynman_II_11_20_16850</v>
      </c>
      <c r="B515" t="s">
        <v>111</v>
      </c>
      <c r="C515" t="s">
        <v>143</v>
      </c>
      <c r="D515">
        <v>3600</v>
      </c>
      <c r="E515" t="s">
        <v>144</v>
      </c>
      <c r="F515">
        <v>1000000</v>
      </c>
      <c r="G515" t="s">
        <v>145</v>
      </c>
      <c r="H515">
        <v>16850</v>
      </c>
      <c r="I515" t="s">
        <v>146</v>
      </c>
      <c r="J515">
        <v>1E-3</v>
      </c>
      <c r="K515" t="s">
        <v>3</v>
      </c>
      <c r="L515">
        <v>0.99502919999999995</v>
      </c>
      <c r="M515" t="s">
        <v>2</v>
      </c>
      <c r="N515">
        <v>0.487987</v>
      </c>
      <c r="O515" t="s">
        <v>6</v>
      </c>
      <c r="P515">
        <v>71</v>
      </c>
      <c r="Q515" t="s">
        <v>0</v>
      </c>
      <c r="R515">
        <v>1705.5</v>
      </c>
      <c r="S515" t="s">
        <v>141</v>
      </c>
      <c r="T515">
        <v>5</v>
      </c>
      <c r="U515" t="s">
        <v>142</v>
      </c>
      <c r="V515">
        <v>85</v>
      </c>
      <c r="W515" t="s">
        <v>140</v>
      </c>
      <c r="X515">
        <v>245078</v>
      </c>
      <c r="Y515" t="s">
        <v>1</v>
      </c>
      <c r="Z515" t="s">
        <v>4005</v>
      </c>
      <c r="AA515" t="s">
        <v>151</v>
      </c>
      <c r="AB515" s="12" t="s">
        <v>4006</v>
      </c>
      <c r="AC515" t="s">
        <v>424</v>
      </c>
      <c r="AD515" s="5">
        <v>0.01</v>
      </c>
      <c r="AE515" t="s">
        <v>5</v>
      </c>
      <c r="AF515">
        <v>0.99526539999999997</v>
      </c>
      <c r="AG515" t="s">
        <v>4</v>
      </c>
      <c r="AH515">
        <v>0.48278187</v>
      </c>
    </row>
    <row r="516" spans="1:34" x14ac:dyDescent="0.25">
      <c r="A516" t="str">
        <f t="shared" si="8"/>
        <v>strogatz_shearflow2_5390</v>
      </c>
      <c r="B516" t="s">
        <v>9</v>
      </c>
      <c r="C516" t="s">
        <v>143</v>
      </c>
      <c r="D516">
        <v>3600</v>
      </c>
      <c r="E516" t="s">
        <v>144</v>
      </c>
      <c r="F516">
        <v>1000000</v>
      </c>
      <c r="G516" t="s">
        <v>145</v>
      </c>
      <c r="H516">
        <v>5390</v>
      </c>
      <c r="I516" t="s">
        <v>146</v>
      </c>
      <c r="J516">
        <v>1E-3</v>
      </c>
      <c r="K516" t="s">
        <v>3</v>
      </c>
      <c r="L516">
        <v>0.87563480000000005</v>
      </c>
      <c r="M516" t="s">
        <v>2</v>
      </c>
      <c r="N516">
        <v>8.4782999999999997E-2</v>
      </c>
      <c r="O516" t="s">
        <v>6</v>
      </c>
      <c r="P516">
        <v>32</v>
      </c>
      <c r="Q516" t="s">
        <v>0</v>
      </c>
      <c r="R516">
        <v>848.8</v>
      </c>
      <c r="S516" t="s">
        <v>141</v>
      </c>
      <c r="T516">
        <v>8</v>
      </c>
      <c r="U516" t="s">
        <v>142</v>
      </c>
      <c r="V516">
        <v>244</v>
      </c>
      <c r="W516" t="s">
        <v>140</v>
      </c>
      <c r="X516">
        <v>378832</v>
      </c>
      <c r="Y516" t="s">
        <v>1</v>
      </c>
      <c r="Z516" t="s">
        <v>4007</v>
      </c>
      <c r="AA516" t="s">
        <v>151</v>
      </c>
      <c r="AB516" s="12" t="s">
        <v>4008</v>
      </c>
      <c r="AC516" t="s">
        <v>424</v>
      </c>
      <c r="AD516" s="5">
        <v>0.01</v>
      </c>
      <c r="AE516" t="s">
        <v>5</v>
      </c>
      <c r="AF516">
        <v>0.79213323000000002</v>
      </c>
      <c r="AG516" t="s">
        <v>4</v>
      </c>
      <c r="AH516">
        <v>0.10589517</v>
      </c>
    </row>
    <row r="517" spans="1:34" x14ac:dyDescent="0.25">
      <c r="A517" t="str">
        <f t="shared" si="8"/>
        <v>strogatz_bacres1_5390</v>
      </c>
      <c r="B517" t="s">
        <v>15</v>
      </c>
      <c r="C517" t="s">
        <v>143</v>
      </c>
      <c r="D517">
        <v>3600</v>
      </c>
      <c r="E517" t="s">
        <v>144</v>
      </c>
      <c r="F517">
        <v>1000000</v>
      </c>
      <c r="G517" t="s">
        <v>145</v>
      </c>
      <c r="H517">
        <v>5390</v>
      </c>
      <c r="I517" t="s">
        <v>146</v>
      </c>
      <c r="J517">
        <v>1E-3</v>
      </c>
      <c r="K517" t="s">
        <v>3</v>
      </c>
      <c r="L517">
        <v>0.99960249999999995</v>
      </c>
      <c r="M517" t="s">
        <v>2</v>
      </c>
      <c r="N517">
        <v>4.84027E-2</v>
      </c>
      <c r="O517" t="s">
        <v>6</v>
      </c>
      <c r="P517">
        <v>11</v>
      </c>
      <c r="Q517" t="s">
        <v>0</v>
      </c>
      <c r="R517">
        <v>6.9</v>
      </c>
      <c r="S517" t="s">
        <v>141</v>
      </c>
      <c r="T517">
        <v>1</v>
      </c>
      <c r="U517" t="s">
        <v>142</v>
      </c>
      <c r="V517">
        <v>5</v>
      </c>
      <c r="W517" t="s">
        <v>140</v>
      </c>
      <c r="X517">
        <v>3975</v>
      </c>
      <c r="Y517" t="s">
        <v>1</v>
      </c>
      <c r="Z517" t="s">
        <v>4009</v>
      </c>
      <c r="AA517" t="s">
        <v>151</v>
      </c>
      <c r="AB517" s="12" t="s">
        <v>4010</v>
      </c>
      <c r="AC517" t="s">
        <v>424</v>
      </c>
      <c r="AD517" s="5">
        <v>0.01</v>
      </c>
      <c r="AE517" t="s">
        <v>5</v>
      </c>
      <c r="AF517">
        <v>0.99891485000000002</v>
      </c>
      <c r="AG517" t="s">
        <v>4</v>
      </c>
      <c r="AH517">
        <v>9.3912620000000002E-2</v>
      </c>
    </row>
    <row r="518" spans="1:34" x14ac:dyDescent="0.25">
      <c r="A518" t="str">
        <f t="shared" si="8"/>
        <v>feynman_I_15_10_5390</v>
      </c>
      <c r="B518" t="s">
        <v>44</v>
      </c>
      <c r="C518" t="s">
        <v>143</v>
      </c>
      <c r="D518">
        <v>3600</v>
      </c>
      <c r="E518" t="s">
        <v>144</v>
      </c>
      <c r="F518">
        <v>1000000</v>
      </c>
      <c r="G518" t="s">
        <v>145</v>
      </c>
      <c r="H518">
        <v>5390</v>
      </c>
      <c r="I518" t="s">
        <v>146</v>
      </c>
      <c r="J518">
        <v>1E-3</v>
      </c>
      <c r="K518" t="s">
        <v>3</v>
      </c>
      <c r="L518">
        <v>0.99933890000000003</v>
      </c>
      <c r="M518" t="s">
        <v>2</v>
      </c>
      <c r="N518">
        <v>5.43154E-2</v>
      </c>
      <c r="O518" t="s">
        <v>6</v>
      </c>
      <c r="P518">
        <v>19</v>
      </c>
      <c r="Q518" t="s">
        <v>0</v>
      </c>
      <c r="R518">
        <v>43.1</v>
      </c>
      <c r="S518" t="s">
        <v>141</v>
      </c>
      <c r="T518">
        <v>1</v>
      </c>
      <c r="U518" t="s">
        <v>142</v>
      </c>
      <c r="V518">
        <v>7</v>
      </c>
      <c r="W518" t="s">
        <v>140</v>
      </c>
      <c r="X518">
        <v>7774</v>
      </c>
      <c r="Y518" t="s">
        <v>1</v>
      </c>
      <c r="Z518" t="s">
        <v>4011</v>
      </c>
      <c r="AA518" t="s">
        <v>151</v>
      </c>
      <c r="AB518" s="12" t="s">
        <v>4012</v>
      </c>
      <c r="AC518" t="s">
        <v>424</v>
      </c>
      <c r="AD518" s="5">
        <v>0.01</v>
      </c>
      <c r="AE518" t="s">
        <v>5</v>
      </c>
      <c r="AF518">
        <v>0.99993796000000001</v>
      </c>
      <c r="AG518" t="s">
        <v>4</v>
      </c>
      <c r="AH518">
        <v>1.6594169999999998E-2</v>
      </c>
    </row>
    <row r="519" spans="1:34" x14ac:dyDescent="0.25">
      <c r="A519" t="str">
        <f t="shared" si="8"/>
        <v>feynman_II_35_18_5390</v>
      </c>
      <c r="B519" t="s">
        <v>109</v>
      </c>
      <c r="C519" t="s">
        <v>143</v>
      </c>
      <c r="D519">
        <v>3600</v>
      </c>
      <c r="E519" t="s">
        <v>144</v>
      </c>
      <c r="F519">
        <v>1000000</v>
      </c>
      <c r="G519" t="s">
        <v>145</v>
      </c>
      <c r="H519">
        <v>5390</v>
      </c>
      <c r="I519" t="s">
        <v>146</v>
      </c>
      <c r="J519">
        <v>1E-3</v>
      </c>
      <c r="K519" t="s">
        <v>3</v>
      </c>
      <c r="L519">
        <v>0.99501209999999995</v>
      </c>
      <c r="M519" t="s">
        <v>2</v>
      </c>
      <c r="N519">
        <v>2.2393799999999998E-2</v>
      </c>
      <c r="O519" t="s">
        <v>6</v>
      </c>
      <c r="P519">
        <v>19</v>
      </c>
      <c r="Q519" t="s">
        <v>0</v>
      </c>
      <c r="R519">
        <v>1476.3</v>
      </c>
      <c r="S519" t="s">
        <v>141</v>
      </c>
      <c r="T519">
        <v>10</v>
      </c>
      <c r="U519" t="s">
        <v>142</v>
      </c>
      <c r="V519">
        <v>120</v>
      </c>
      <c r="W519" t="s">
        <v>140</v>
      </c>
      <c r="X519">
        <v>245056</v>
      </c>
      <c r="Y519" t="s">
        <v>1</v>
      </c>
      <c r="Z519" t="s">
        <v>4013</v>
      </c>
      <c r="AA519" t="s">
        <v>151</v>
      </c>
      <c r="AB519" s="12" t="s">
        <v>4014</v>
      </c>
      <c r="AC519" t="s">
        <v>424</v>
      </c>
      <c r="AD519" s="5">
        <v>0.01</v>
      </c>
      <c r="AE519" t="s">
        <v>5</v>
      </c>
      <c r="AF519">
        <v>0.99555168000000005</v>
      </c>
      <c r="AG519" t="s">
        <v>4</v>
      </c>
      <c r="AH519">
        <v>2.1113380000000001E-2</v>
      </c>
    </row>
    <row r="520" spans="1:34" x14ac:dyDescent="0.25">
      <c r="A520" t="str">
        <f t="shared" si="8"/>
        <v>feynman_test_12_5390</v>
      </c>
      <c r="B520" t="s">
        <v>113</v>
      </c>
      <c r="C520" t="s">
        <v>143</v>
      </c>
      <c r="D520">
        <v>3600</v>
      </c>
      <c r="E520" t="s">
        <v>144</v>
      </c>
      <c r="F520">
        <v>1000000</v>
      </c>
      <c r="G520" t="s">
        <v>145</v>
      </c>
      <c r="H520">
        <v>5390</v>
      </c>
      <c r="I520" t="s">
        <v>146</v>
      </c>
      <c r="J520">
        <v>1E-3</v>
      </c>
      <c r="K520" t="s">
        <v>3</v>
      </c>
      <c r="L520">
        <v>0.99978990000000001</v>
      </c>
      <c r="M520" t="s">
        <v>2</v>
      </c>
      <c r="N520">
        <v>0.21023510000000001</v>
      </c>
      <c r="O520" t="s">
        <v>6</v>
      </c>
      <c r="P520">
        <v>7</v>
      </c>
      <c r="Q520" t="s">
        <v>0</v>
      </c>
      <c r="R520">
        <v>22.6</v>
      </c>
      <c r="S520" t="s">
        <v>141</v>
      </c>
      <c r="T520">
        <v>1</v>
      </c>
      <c r="U520" t="s">
        <v>142</v>
      </c>
      <c r="V520">
        <v>5</v>
      </c>
      <c r="W520" t="s">
        <v>140</v>
      </c>
      <c r="X520">
        <v>4569</v>
      </c>
      <c r="Y520" t="s">
        <v>1</v>
      </c>
      <c r="Z520" t="s">
        <v>164</v>
      </c>
      <c r="AA520" t="s">
        <v>151</v>
      </c>
      <c r="AB520" s="12" t="s">
        <v>417</v>
      </c>
      <c r="AC520" t="s">
        <v>424</v>
      </c>
      <c r="AD520" s="5">
        <v>0.01</v>
      </c>
      <c r="AE520" t="s">
        <v>5</v>
      </c>
      <c r="AF520">
        <v>0.99999828999999996</v>
      </c>
      <c r="AG520" t="s">
        <v>4</v>
      </c>
      <c r="AH520">
        <v>1.9076599999999999E-2</v>
      </c>
    </row>
    <row r="521" spans="1:34" x14ac:dyDescent="0.25">
      <c r="A521" t="str">
        <f t="shared" si="8"/>
        <v>feynman_test_17_860</v>
      </c>
      <c r="B521" t="s">
        <v>134</v>
      </c>
      <c r="C521" t="s">
        <v>143</v>
      </c>
      <c r="D521">
        <v>3600</v>
      </c>
      <c r="E521" t="s">
        <v>144</v>
      </c>
      <c r="F521">
        <v>1000000</v>
      </c>
      <c r="G521" t="s">
        <v>145</v>
      </c>
      <c r="H521">
        <v>860</v>
      </c>
      <c r="I521" t="s">
        <v>146</v>
      </c>
      <c r="J521">
        <v>1E-3</v>
      </c>
      <c r="K521" t="s">
        <v>3</v>
      </c>
      <c r="L521">
        <v>0.99986200000000003</v>
      </c>
      <c r="M521" t="s">
        <v>2</v>
      </c>
      <c r="N521">
        <v>17.545169099999999</v>
      </c>
      <c r="O521" t="s">
        <v>6</v>
      </c>
      <c r="P521">
        <v>24</v>
      </c>
      <c r="Q521" t="s">
        <v>0</v>
      </c>
      <c r="R521">
        <v>3601</v>
      </c>
      <c r="S521" t="s">
        <v>141</v>
      </c>
      <c r="T521">
        <v>4</v>
      </c>
      <c r="U521" t="s">
        <v>142</v>
      </c>
      <c r="V521">
        <v>220</v>
      </c>
      <c r="W521" t="s">
        <v>140</v>
      </c>
      <c r="X521">
        <v>565373</v>
      </c>
      <c r="Y521" t="s">
        <v>1</v>
      </c>
      <c r="Z521" t="s">
        <v>4015</v>
      </c>
      <c r="AA521" t="s">
        <v>151</v>
      </c>
      <c r="AB521" s="12" t="s">
        <v>4016</v>
      </c>
      <c r="AC521" t="s">
        <v>424</v>
      </c>
      <c r="AD521" s="5">
        <v>0.01</v>
      </c>
      <c r="AE521" t="s">
        <v>5</v>
      </c>
      <c r="AF521">
        <v>0.99999839000000001</v>
      </c>
      <c r="AG521" t="s">
        <v>4</v>
      </c>
      <c r="AH521">
        <v>1.8599348200000001</v>
      </c>
    </row>
    <row r="522" spans="1:34" x14ac:dyDescent="0.25">
      <c r="A522" t="str">
        <f t="shared" si="8"/>
        <v>feynman_II_13_34_860</v>
      </c>
      <c r="B522" t="s">
        <v>45</v>
      </c>
      <c r="C522" t="s">
        <v>143</v>
      </c>
      <c r="D522">
        <v>3600</v>
      </c>
      <c r="E522" t="s">
        <v>144</v>
      </c>
      <c r="F522">
        <v>1000000</v>
      </c>
      <c r="G522" t="s">
        <v>145</v>
      </c>
      <c r="H522">
        <v>860</v>
      </c>
      <c r="I522" t="s">
        <v>146</v>
      </c>
      <c r="J522">
        <v>1E-3</v>
      </c>
      <c r="K522" t="s">
        <v>3</v>
      </c>
      <c r="L522">
        <v>0.99736539999999996</v>
      </c>
      <c r="M522" t="s">
        <v>2</v>
      </c>
      <c r="N522">
        <v>0.108265</v>
      </c>
      <c r="O522" t="s">
        <v>6</v>
      </c>
      <c r="P522">
        <v>20</v>
      </c>
      <c r="Q522" t="s">
        <v>0</v>
      </c>
      <c r="R522">
        <v>22.8</v>
      </c>
      <c r="S522" t="s">
        <v>141</v>
      </c>
      <c r="T522">
        <v>1</v>
      </c>
      <c r="U522" t="s">
        <v>142</v>
      </c>
      <c r="V522">
        <v>5</v>
      </c>
      <c r="W522" t="s">
        <v>140</v>
      </c>
      <c r="X522">
        <v>4187</v>
      </c>
      <c r="Y522" t="s">
        <v>1</v>
      </c>
      <c r="Z522" t="s">
        <v>4017</v>
      </c>
      <c r="AA522" t="s">
        <v>151</v>
      </c>
      <c r="AB522" s="12" t="s">
        <v>4018</v>
      </c>
      <c r="AC522" t="s">
        <v>424</v>
      </c>
      <c r="AD522" s="5">
        <v>0.01</v>
      </c>
      <c r="AE522" t="s">
        <v>5</v>
      </c>
      <c r="AF522">
        <v>0.9979055</v>
      </c>
      <c r="AG522" t="s">
        <v>4</v>
      </c>
      <c r="AH522">
        <v>9.6353720000000004E-2</v>
      </c>
    </row>
    <row r="523" spans="1:34" x14ac:dyDescent="0.25">
      <c r="A523" t="str">
        <f t="shared" si="8"/>
        <v>feynman_III_7_38_5390</v>
      </c>
      <c r="B523" t="s">
        <v>65</v>
      </c>
      <c r="C523" t="s">
        <v>143</v>
      </c>
      <c r="D523">
        <v>3600</v>
      </c>
      <c r="E523" t="s">
        <v>144</v>
      </c>
      <c r="F523">
        <v>1000000</v>
      </c>
      <c r="G523" t="s">
        <v>145</v>
      </c>
      <c r="H523">
        <v>5390</v>
      </c>
      <c r="I523" t="s">
        <v>146</v>
      </c>
      <c r="J523">
        <v>1E-3</v>
      </c>
      <c r="K523" t="s">
        <v>3</v>
      </c>
      <c r="L523">
        <v>0.99973849999999997</v>
      </c>
      <c r="M523" t="s">
        <v>2</v>
      </c>
      <c r="N523">
        <v>0.57892710000000003</v>
      </c>
      <c r="O523" t="s">
        <v>6</v>
      </c>
      <c r="P523">
        <v>7</v>
      </c>
      <c r="Q523" t="s">
        <v>0</v>
      </c>
      <c r="R523">
        <v>3602.5</v>
      </c>
      <c r="S523" t="s">
        <v>141</v>
      </c>
      <c r="T523">
        <v>7</v>
      </c>
      <c r="U523" t="s">
        <v>142</v>
      </c>
      <c r="V523">
        <v>738</v>
      </c>
      <c r="W523" t="s">
        <v>140</v>
      </c>
      <c r="X523">
        <v>663834</v>
      </c>
      <c r="Y523" t="s">
        <v>1</v>
      </c>
      <c r="Z523" t="s">
        <v>3749</v>
      </c>
      <c r="AA523" t="s">
        <v>151</v>
      </c>
      <c r="AB523" s="12" t="s">
        <v>3750</v>
      </c>
      <c r="AC523" t="s">
        <v>424</v>
      </c>
      <c r="AD523" s="5">
        <v>0.01</v>
      </c>
      <c r="AE523" t="s">
        <v>5</v>
      </c>
      <c r="AF523">
        <v>0.99999979000000006</v>
      </c>
      <c r="AG523" t="s">
        <v>4</v>
      </c>
      <c r="AH523">
        <v>1.6943659999999999E-2</v>
      </c>
    </row>
    <row r="524" spans="1:34" x14ac:dyDescent="0.25">
      <c r="A524" t="str">
        <f t="shared" si="8"/>
        <v>feynman_I_18_14_5390</v>
      </c>
      <c r="B524" t="s">
        <v>100</v>
      </c>
      <c r="C524" t="s">
        <v>143</v>
      </c>
      <c r="D524">
        <v>3600</v>
      </c>
      <c r="E524" t="s">
        <v>144</v>
      </c>
      <c r="F524">
        <v>1000000</v>
      </c>
      <c r="G524" t="s">
        <v>145</v>
      </c>
      <c r="H524">
        <v>5390</v>
      </c>
      <c r="I524" t="s">
        <v>146</v>
      </c>
      <c r="J524">
        <v>1E-3</v>
      </c>
      <c r="K524" t="s">
        <v>3</v>
      </c>
      <c r="L524">
        <v>0.99989939999999999</v>
      </c>
      <c r="M524" t="s">
        <v>2</v>
      </c>
      <c r="N524">
        <v>0.25568190000000002</v>
      </c>
      <c r="O524" t="s">
        <v>6</v>
      </c>
      <c r="P524">
        <v>6</v>
      </c>
      <c r="Q524" t="s">
        <v>0</v>
      </c>
      <c r="R524">
        <v>16.5</v>
      </c>
      <c r="S524" t="s">
        <v>141</v>
      </c>
      <c r="T524">
        <v>1</v>
      </c>
      <c r="U524" t="s">
        <v>142</v>
      </c>
      <c r="V524">
        <v>5</v>
      </c>
      <c r="W524" t="s">
        <v>140</v>
      </c>
      <c r="X524">
        <v>3563</v>
      </c>
      <c r="Y524" t="s">
        <v>1</v>
      </c>
      <c r="Z524" t="s">
        <v>2357</v>
      </c>
      <c r="AA524" t="s">
        <v>151</v>
      </c>
      <c r="AB524" s="12" t="s">
        <v>414</v>
      </c>
      <c r="AC524" t="s">
        <v>424</v>
      </c>
      <c r="AD524" s="5">
        <v>0.01</v>
      </c>
      <c r="AE524" t="s">
        <v>5</v>
      </c>
      <c r="AF524">
        <v>1</v>
      </c>
      <c r="AG524" t="s">
        <v>4</v>
      </c>
      <c r="AH524">
        <v>0</v>
      </c>
    </row>
    <row r="525" spans="1:34" x14ac:dyDescent="0.25">
      <c r="A525" t="str">
        <f t="shared" si="8"/>
        <v>feynman_I_13_12_5390</v>
      </c>
      <c r="B525" t="s">
        <v>117</v>
      </c>
      <c r="C525" t="s">
        <v>143</v>
      </c>
      <c r="D525">
        <v>3600</v>
      </c>
      <c r="E525" t="s">
        <v>144</v>
      </c>
      <c r="F525">
        <v>1000000</v>
      </c>
      <c r="G525" t="s">
        <v>145</v>
      </c>
      <c r="H525">
        <v>5390</v>
      </c>
      <c r="I525" t="s">
        <v>146</v>
      </c>
      <c r="J525">
        <v>1E-3</v>
      </c>
      <c r="K525" t="s">
        <v>3</v>
      </c>
      <c r="L525">
        <v>0.99913580000000002</v>
      </c>
      <c r="M525" t="s">
        <v>2</v>
      </c>
      <c r="N525">
        <v>0.26806200000000002</v>
      </c>
      <c r="O525" t="s">
        <v>6</v>
      </c>
      <c r="P525">
        <v>19</v>
      </c>
      <c r="Q525" t="s">
        <v>0</v>
      </c>
      <c r="R525">
        <v>259</v>
      </c>
      <c r="S525" t="s">
        <v>141</v>
      </c>
      <c r="T525">
        <v>2</v>
      </c>
      <c r="U525" t="s">
        <v>142</v>
      </c>
      <c r="V525">
        <v>18</v>
      </c>
      <c r="W525" t="s">
        <v>140</v>
      </c>
      <c r="X525">
        <v>42652</v>
      </c>
      <c r="Y525" t="s">
        <v>1</v>
      </c>
      <c r="Z525" t="s">
        <v>4019</v>
      </c>
      <c r="AA525" t="s">
        <v>151</v>
      </c>
      <c r="AB525" s="12" t="s">
        <v>4020</v>
      </c>
      <c r="AC525" t="s">
        <v>424</v>
      </c>
      <c r="AD525" s="5">
        <v>0.01</v>
      </c>
      <c r="AE525" t="s">
        <v>5</v>
      </c>
      <c r="AF525">
        <v>0.99921791999999998</v>
      </c>
      <c r="AG525" t="s">
        <v>4</v>
      </c>
      <c r="AH525">
        <v>0.25386669000000001</v>
      </c>
    </row>
    <row r="526" spans="1:34" x14ac:dyDescent="0.25">
      <c r="A526" t="str">
        <f t="shared" si="8"/>
        <v>strogatz_vdp2_16850</v>
      </c>
      <c r="B526" t="s">
        <v>7</v>
      </c>
      <c r="C526" t="s">
        <v>143</v>
      </c>
      <c r="D526">
        <v>3600</v>
      </c>
      <c r="E526" t="s">
        <v>144</v>
      </c>
      <c r="F526">
        <v>1000000</v>
      </c>
      <c r="G526" t="s">
        <v>145</v>
      </c>
      <c r="H526">
        <v>16850</v>
      </c>
      <c r="I526" t="s">
        <v>146</v>
      </c>
      <c r="J526">
        <v>1E-3</v>
      </c>
      <c r="K526" t="s">
        <v>3</v>
      </c>
      <c r="L526">
        <v>0.99984170000000006</v>
      </c>
      <c r="M526" t="s">
        <v>2</v>
      </c>
      <c r="N526">
        <v>1.137E-3</v>
      </c>
      <c r="O526" t="s">
        <v>6</v>
      </c>
      <c r="P526">
        <v>3</v>
      </c>
      <c r="Q526" t="s">
        <v>0</v>
      </c>
      <c r="R526">
        <v>0.5</v>
      </c>
      <c r="S526" t="s">
        <v>141</v>
      </c>
      <c r="T526">
        <v>1</v>
      </c>
      <c r="U526" t="s">
        <v>142</v>
      </c>
      <c r="V526">
        <v>2</v>
      </c>
      <c r="W526" t="s">
        <v>140</v>
      </c>
      <c r="X526">
        <v>376</v>
      </c>
      <c r="Y526" t="s">
        <v>1</v>
      </c>
      <c r="Z526" t="s">
        <v>150</v>
      </c>
      <c r="AA526" t="s">
        <v>151</v>
      </c>
      <c r="AB526" s="12" t="s">
        <v>3431</v>
      </c>
      <c r="AC526" t="s">
        <v>424</v>
      </c>
      <c r="AD526" s="5">
        <v>0.01</v>
      </c>
      <c r="AE526" t="s">
        <v>5</v>
      </c>
      <c r="AF526">
        <v>1</v>
      </c>
      <c r="AG526" t="s">
        <v>4</v>
      </c>
      <c r="AH526">
        <v>0</v>
      </c>
    </row>
    <row r="527" spans="1:34" x14ac:dyDescent="0.25">
      <c r="A527" t="str">
        <f t="shared" si="8"/>
        <v>feynman_I_14_4_16850</v>
      </c>
      <c r="B527" t="s">
        <v>30</v>
      </c>
      <c r="C527" t="s">
        <v>143</v>
      </c>
      <c r="D527">
        <v>3600</v>
      </c>
      <c r="E527" t="s">
        <v>144</v>
      </c>
      <c r="F527">
        <v>1000000</v>
      </c>
      <c r="G527" t="s">
        <v>145</v>
      </c>
      <c r="H527">
        <v>16850</v>
      </c>
      <c r="I527" t="s">
        <v>146</v>
      </c>
      <c r="J527">
        <v>1E-3</v>
      </c>
      <c r="K527" t="s">
        <v>3</v>
      </c>
      <c r="L527">
        <v>0.99975270000000005</v>
      </c>
      <c r="M527" t="s">
        <v>2</v>
      </c>
      <c r="N527">
        <v>0.20021610000000001</v>
      </c>
      <c r="O527" t="s">
        <v>6</v>
      </c>
      <c r="P527">
        <v>6</v>
      </c>
      <c r="Q527" t="s">
        <v>0</v>
      </c>
      <c r="R527">
        <v>6.2</v>
      </c>
      <c r="S527" t="s">
        <v>141</v>
      </c>
      <c r="T527">
        <v>1</v>
      </c>
      <c r="U527" t="s">
        <v>142</v>
      </c>
      <c r="V527">
        <v>3</v>
      </c>
      <c r="W527" t="s">
        <v>140</v>
      </c>
      <c r="X527">
        <v>1352</v>
      </c>
      <c r="Y527" t="s">
        <v>1</v>
      </c>
      <c r="Z527" t="s">
        <v>154</v>
      </c>
      <c r="AA527" t="s">
        <v>151</v>
      </c>
      <c r="AB527" s="12" t="s">
        <v>407</v>
      </c>
      <c r="AC527" t="s">
        <v>424</v>
      </c>
      <c r="AD527" s="5">
        <v>0.01</v>
      </c>
      <c r="AE527" t="s">
        <v>5</v>
      </c>
      <c r="AF527">
        <v>1</v>
      </c>
      <c r="AG527" t="s">
        <v>4</v>
      </c>
      <c r="AH527">
        <v>0</v>
      </c>
    </row>
    <row r="528" spans="1:34" x14ac:dyDescent="0.25">
      <c r="A528" t="str">
        <f t="shared" si="8"/>
        <v>feynman_II_4_23_16850</v>
      </c>
      <c r="B528" t="s">
        <v>70</v>
      </c>
      <c r="C528" t="s">
        <v>143</v>
      </c>
      <c r="D528">
        <v>3600</v>
      </c>
      <c r="E528" t="s">
        <v>144</v>
      </c>
      <c r="F528">
        <v>1000000</v>
      </c>
      <c r="G528" t="s">
        <v>145</v>
      </c>
      <c r="H528">
        <v>16850</v>
      </c>
      <c r="I528" t="s">
        <v>146</v>
      </c>
      <c r="J528">
        <v>1E-3</v>
      </c>
      <c r="K528" t="s">
        <v>3</v>
      </c>
      <c r="L528">
        <v>0.99970119999999996</v>
      </c>
      <c r="M528" t="s">
        <v>2</v>
      </c>
      <c r="N528">
        <v>5.7919999999999998E-4</v>
      </c>
      <c r="O528" t="s">
        <v>6</v>
      </c>
      <c r="P528">
        <v>9</v>
      </c>
      <c r="Q528" t="s">
        <v>0</v>
      </c>
      <c r="R528">
        <v>8.5</v>
      </c>
      <c r="S528" t="s">
        <v>141</v>
      </c>
      <c r="T528">
        <v>1</v>
      </c>
      <c r="U528" t="s">
        <v>142</v>
      </c>
      <c r="V528">
        <v>3</v>
      </c>
      <c r="W528" t="s">
        <v>140</v>
      </c>
      <c r="X528">
        <v>1775</v>
      </c>
      <c r="Y528" t="s">
        <v>1</v>
      </c>
      <c r="Z528" t="s">
        <v>3500</v>
      </c>
      <c r="AA528" t="s">
        <v>151</v>
      </c>
      <c r="AB528" s="12" t="s">
        <v>3501</v>
      </c>
      <c r="AC528" t="s">
        <v>424</v>
      </c>
      <c r="AD528" s="5">
        <v>0.01</v>
      </c>
      <c r="AE528" t="s">
        <v>5</v>
      </c>
      <c r="AF528">
        <v>0.99993399999999999</v>
      </c>
      <c r="AG528" t="s">
        <v>4</v>
      </c>
      <c r="AH528">
        <v>2.699E-4</v>
      </c>
    </row>
    <row r="529" spans="1:34" x14ac:dyDescent="0.25">
      <c r="A529" t="str">
        <f t="shared" si="8"/>
        <v>feynman_I_34_8_16850</v>
      </c>
      <c r="B529" t="s">
        <v>91</v>
      </c>
      <c r="C529" t="s">
        <v>143</v>
      </c>
      <c r="D529">
        <v>3600</v>
      </c>
      <c r="E529" t="s">
        <v>144</v>
      </c>
      <c r="F529">
        <v>1000000</v>
      </c>
      <c r="G529" t="s">
        <v>145</v>
      </c>
      <c r="H529">
        <v>16850</v>
      </c>
      <c r="I529" t="s">
        <v>146</v>
      </c>
      <c r="J529">
        <v>1E-3</v>
      </c>
      <c r="K529" t="s">
        <v>3</v>
      </c>
      <c r="L529">
        <v>0.9997857</v>
      </c>
      <c r="M529" t="s">
        <v>2</v>
      </c>
      <c r="N529">
        <v>0.14909259999999999</v>
      </c>
      <c r="O529" t="s">
        <v>6</v>
      </c>
      <c r="P529">
        <v>7</v>
      </c>
      <c r="Q529" t="s">
        <v>0</v>
      </c>
      <c r="R529">
        <v>11.6</v>
      </c>
      <c r="S529" t="s">
        <v>141</v>
      </c>
      <c r="T529">
        <v>1</v>
      </c>
      <c r="U529" t="s">
        <v>142</v>
      </c>
      <c r="V529">
        <v>4</v>
      </c>
      <c r="W529" t="s">
        <v>140</v>
      </c>
      <c r="X529">
        <v>2583</v>
      </c>
      <c r="Y529" t="s">
        <v>1</v>
      </c>
      <c r="Z529" t="s">
        <v>2358</v>
      </c>
      <c r="AA529" t="s">
        <v>151</v>
      </c>
      <c r="AB529" s="12" t="s">
        <v>415</v>
      </c>
      <c r="AC529" t="s">
        <v>424</v>
      </c>
      <c r="AD529" s="5">
        <v>0.01</v>
      </c>
      <c r="AE529" t="s">
        <v>5</v>
      </c>
      <c r="AF529">
        <v>1</v>
      </c>
      <c r="AG529" t="s">
        <v>4</v>
      </c>
      <c r="AH529">
        <v>0</v>
      </c>
    </row>
    <row r="530" spans="1:34" x14ac:dyDescent="0.25">
      <c r="A530" t="str">
        <f t="shared" si="8"/>
        <v>feynman_II_15_5_16850</v>
      </c>
      <c r="B530" t="s">
        <v>58</v>
      </c>
      <c r="C530" t="s">
        <v>143</v>
      </c>
      <c r="D530">
        <v>3600</v>
      </c>
      <c r="E530" t="s">
        <v>144</v>
      </c>
      <c r="F530">
        <v>1000000</v>
      </c>
      <c r="G530" t="s">
        <v>145</v>
      </c>
      <c r="H530">
        <v>16850</v>
      </c>
      <c r="I530" t="s">
        <v>146</v>
      </c>
      <c r="J530">
        <v>1E-3</v>
      </c>
      <c r="K530" t="s">
        <v>3</v>
      </c>
      <c r="L530">
        <v>0.99984050000000002</v>
      </c>
      <c r="M530" t="s">
        <v>2</v>
      </c>
      <c r="N530">
        <v>6.6129599999999997E-2</v>
      </c>
      <c r="O530" t="s">
        <v>6</v>
      </c>
      <c r="P530">
        <v>6</v>
      </c>
      <c r="Q530" t="s">
        <v>0</v>
      </c>
      <c r="R530">
        <v>12.9</v>
      </c>
      <c r="S530" t="s">
        <v>141</v>
      </c>
      <c r="T530">
        <v>1</v>
      </c>
      <c r="U530" t="s">
        <v>142</v>
      </c>
      <c r="V530">
        <v>6</v>
      </c>
      <c r="W530" t="s">
        <v>140</v>
      </c>
      <c r="X530">
        <v>2895</v>
      </c>
      <c r="Y530" t="s">
        <v>1</v>
      </c>
      <c r="Z530" t="s">
        <v>161</v>
      </c>
      <c r="AA530" t="s">
        <v>151</v>
      </c>
      <c r="AB530" s="12" t="s">
        <v>3436</v>
      </c>
      <c r="AC530" t="s">
        <v>424</v>
      </c>
      <c r="AD530" s="5">
        <v>0.01</v>
      </c>
      <c r="AE530" t="s">
        <v>5</v>
      </c>
      <c r="AF530">
        <v>1</v>
      </c>
      <c r="AG530" t="s">
        <v>4</v>
      </c>
      <c r="AH530">
        <v>0</v>
      </c>
    </row>
    <row r="531" spans="1:34" x14ac:dyDescent="0.25">
      <c r="A531" t="str">
        <f t="shared" si="8"/>
        <v>feynman_I_30_3_16850</v>
      </c>
      <c r="B531" t="s">
        <v>53</v>
      </c>
      <c r="C531" t="s">
        <v>143</v>
      </c>
      <c r="D531">
        <v>3600</v>
      </c>
      <c r="E531" t="s">
        <v>144</v>
      </c>
      <c r="F531">
        <v>1000000</v>
      </c>
      <c r="G531" t="s">
        <v>145</v>
      </c>
      <c r="H531">
        <v>16850</v>
      </c>
      <c r="I531" t="s">
        <v>146</v>
      </c>
      <c r="J531">
        <v>1E-3</v>
      </c>
      <c r="K531" t="s">
        <v>3</v>
      </c>
      <c r="L531">
        <v>0.88904749999999999</v>
      </c>
      <c r="M531" t="s">
        <v>2</v>
      </c>
      <c r="N531">
        <v>0.85390719999999998</v>
      </c>
      <c r="O531" t="s">
        <v>6</v>
      </c>
      <c r="P531">
        <v>46</v>
      </c>
      <c r="Q531" t="s">
        <v>0</v>
      </c>
      <c r="R531">
        <v>804.6</v>
      </c>
      <c r="S531" t="s">
        <v>141</v>
      </c>
      <c r="T531">
        <v>5</v>
      </c>
      <c r="U531" t="s">
        <v>142</v>
      </c>
      <c r="V531">
        <v>58</v>
      </c>
      <c r="W531" t="s">
        <v>140</v>
      </c>
      <c r="X531">
        <v>110755</v>
      </c>
      <c r="Y531" t="s">
        <v>1</v>
      </c>
      <c r="Z531" t="s">
        <v>4021</v>
      </c>
      <c r="AA531" t="s">
        <v>151</v>
      </c>
      <c r="AB531" s="12" t="s">
        <v>4022</v>
      </c>
      <c r="AC531" t="s">
        <v>424</v>
      </c>
      <c r="AD531" s="5">
        <v>0.01</v>
      </c>
      <c r="AE531" t="s">
        <v>5</v>
      </c>
      <c r="AF531">
        <v>0.89171049999999996</v>
      </c>
      <c r="AG531" t="s">
        <v>4</v>
      </c>
      <c r="AH531">
        <v>0.85982188999999998</v>
      </c>
    </row>
    <row r="532" spans="1:34" x14ac:dyDescent="0.25">
      <c r="A532" t="str">
        <f t="shared" si="8"/>
        <v>feynman_III_19_51_16850</v>
      </c>
      <c r="B532" t="s">
        <v>124</v>
      </c>
      <c r="C532" t="s">
        <v>143</v>
      </c>
      <c r="D532">
        <v>3600</v>
      </c>
      <c r="E532" t="s">
        <v>144</v>
      </c>
      <c r="F532">
        <v>1000000</v>
      </c>
      <c r="G532" t="s">
        <v>145</v>
      </c>
      <c r="H532">
        <v>16850</v>
      </c>
      <c r="I532" t="s">
        <v>146</v>
      </c>
      <c r="J532">
        <v>1E-3</v>
      </c>
      <c r="K532" t="s">
        <v>3</v>
      </c>
      <c r="L532">
        <v>0.99821879999999996</v>
      </c>
      <c r="M532" t="s">
        <v>2</v>
      </c>
      <c r="N532">
        <v>8.52628E-2</v>
      </c>
      <c r="O532" t="s">
        <v>6</v>
      </c>
      <c r="P532">
        <v>15</v>
      </c>
      <c r="Q532" t="s">
        <v>0</v>
      </c>
      <c r="R532">
        <v>66.099999999999994</v>
      </c>
      <c r="S532" t="s">
        <v>141</v>
      </c>
      <c r="T532">
        <v>1</v>
      </c>
      <c r="U532" t="s">
        <v>142</v>
      </c>
      <c r="V532">
        <v>9</v>
      </c>
      <c r="W532" t="s">
        <v>140</v>
      </c>
      <c r="X532">
        <v>12823</v>
      </c>
      <c r="Y532" t="s">
        <v>1</v>
      </c>
      <c r="Z532" t="s">
        <v>3785</v>
      </c>
      <c r="AA532" t="s">
        <v>151</v>
      </c>
      <c r="AB532" s="12" t="s">
        <v>3786</v>
      </c>
      <c r="AC532" t="s">
        <v>424</v>
      </c>
      <c r="AD532" s="5">
        <v>0.01</v>
      </c>
      <c r="AE532" t="s">
        <v>5</v>
      </c>
      <c r="AF532">
        <v>0.99833417000000002</v>
      </c>
      <c r="AG532" t="s">
        <v>4</v>
      </c>
      <c r="AH532">
        <v>9.3904879999999996E-2</v>
      </c>
    </row>
    <row r="533" spans="1:34" x14ac:dyDescent="0.25">
      <c r="A533" t="str">
        <f t="shared" si="8"/>
        <v>strogatz_vdp1_16850</v>
      </c>
      <c r="B533" t="s">
        <v>19</v>
      </c>
      <c r="C533" t="s">
        <v>143</v>
      </c>
      <c r="D533">
        <v>3600</v>
      </c>
      <c r="E533" t="s">
        <v>144</v>
      </c>
      <c r="F533">
        <v>1000000</v>
      </c>
      <c r="G533" t="s">
        <v>145</v>
      </c>
      <c r="H533">
        <v>16850</v>
      </c>
      <c r="I533" t="s">
        <v>146</v>
      </c>
      <c r="J533">
        <v>1E-3</v>
      </c>
      <c r="K533" t="s">
        <v>3</v>
      </c>
      <c r="L533">
        <v>-2905580.8640323002</v>
      </c>
      <c r="M533" t="s">
        <v>2</v>
      </c>
      <c r="N533">
        <v>2970.9563039999998</v>
      </c>
      <c r="O533" t="s">
        <v>6</v>
      </c>
      <c r="P533">
        <v>13</v>
      </c>
      <c r="Q533" t="s">
        <v>0</v>
      </c>
      <c r="R533">
        <v>20.100000000000001</v>
      </c>
      <c r="S533" t="s">
        <v>141</v>
      </c>
      <c r="T533">
        <v>1</v>
      </c>
      <c r="U533" t="s">
        <v>142</v>
      </c>
      <c r="V533">
        <v>9</v>
      </c>
      <c r="W533" t="s">
        <v>140</v>
      </c>
      <c r="X533">
        <v>10277</v>
      </c>
      <c r="Y533" t="s">
        <v>1</v>
      </c>
      <c r="Z533" t="s">
        <v>4023</v>
      </c>
      <c r="AA533" t="s">
        <v>151</v>
      </c>
      <c r="AB533" s="12" t="s">
        <v>4024</v>
      </c>
      <c r="AC533" t="s">
        <v>424</v>
      </c>
      <c r="AD533" s="5">
        <v>0.01</v>
      </c>
      <c r="AE533" t="s">
        <v>5</v>
      </c>
      <c r="AF533">
        <v>-2412204.7816616399</v>
      </c>
      <c r="AG533" t="s">
        <v>4</v>
      </c>
      <c r="AH533">
        <v>2781.60553458</v>
      </c>
    </row>
    <row r="534" spans="1:34" x14ac:dyDescent="0.25">
      <c r="A534" t="str">
        <f t="shared" si="8"/>
        <v>feynman_I_44_4_16850</v>
      </c>
      <c r="B534" t="s">
        <v>118</v>
      </c>
      <c r="C534" t="s">
        <v>143</v>
      </c>
      <c r="D534">
        <v>3600</v>
      </c>
      <c r="E534" t="s">
        <v>144</v>
      </c>
      <c r="F534">
        <v>1000000</v>
      </c>
      <c r="G534" t="s">
        <v>145</v>
      </c>
      <c r="H534">
        <v>16850</v>
      </c>
      <c r="I534" t="s">
        <v>146</v>
      </c>
      <c r="J534">
        <v>1E-3</v>
      </c>
      <c r="K534" t="s">
        <v>3</v>
      </c>
      <c r="L534">
        <v>0.99989989999999995</v>
      </c>
      <c r="M534" t="s">
        <v>2</v>
      </c>
      <c r="N534">
        <v>0.20575299999999999</v>
      </c>
      <c r="O534" t="s">
        <v>6</v>
      </c>
      <c r="P534">
        <v>11</v>
      </c>
      <c r="Q534" t="s">
        <v>0</v>
      </c>
      <c r="R534">
        <v>32.700000000000003</v>
      </c>
      <c r="S534" t="s">
        <v>141</v>
      </c>
      <c r="T534">
        <v>1</v>
      </c>
      <c r="U534" t="s">
        <v>142</v>
      </c>
      <c r="V534">
        <v>7</v>
      </c>
      <c r="W534" t="s">
        <v>140</v>
      </c>
      <c r="X534">
        <v>6923</v>
      </c>
      <c r="Y534" t="s">
        <v>1</v>
      </c>
      <c r="Z534" t="s">
        <v>163</v>
      </c>
      <c r="AA534" t="s">
        <v>151</v>
      </c>
      <c r="AB534" s="12" t="s">
        <v>3444</v>
      </c>
      <c r="AC534" t="s">
        <v>424</v>
      </c>
      <c r="AD534" s="5">
        <v>0.01</v>
      </c>
      <c r="AE534" t="s">
        <v>5</v>
      </c>
      <c r="AF534">
        <v>1</v>
      </c>
      <c r="AG534" t="s">
        <v>4</v>
      </c>
      <c r="AH534">
        <v>0</v>
      </c>
    </row>
    <row r="535" spans="1:34" x14ac:dyDescent="0.25">
      <c r="A535" t="str">
        <f t="shared" si="8"/>
        <v>feynman_II_6_15b_15795</v>
      </c>
      <c r="B535" t="s">
        <v>104</v>
      </c>
      <c r="C535" t="s">
        <v>143</v>
      </c>
      <c r="D535">
        <v>3600</v>
      </c>
      <c r="E535" t="s">
        <v>144</v>
      </c>
      <c r="F535">
        <v>1000000</v>
      </c>
      <c r="G535" t="s">
        <v>145</v>
      </c>
      <c r="H535">
        <v>15795</v>
      </c>
      <c r="I535" t="s">
        <v>146</v>
      </c>
      <c r="J535">
        <v>1E-3</v>
      </c>
      <c r="K535" t="s">
        <v>3</v>
      </c>
      <c r="L535">
        <v>0.90301399999999998</v>
      </c>
      <c r="M535" t="s">
        <v>2</v>
      </c>
      <c r="N535">
        <v>9.2499000000000001E-3</v>
      </c>
      <c r="O535" t="s">
        <v>6</v>
      </c>
      <c r="P535">
        <v>50</v>
      </c>
      <c r="Q535" t="s">
        <v>0</v>
      </c>
      <c r="R535">
        <v>3600.7</v>
      </c>
      <c r="S535" t="s">
        <v>141</v>
      </c>
      <c r="T535">
        <v>6</v>
      </c>
      <c r="U535" t="s">
        <v>142</v>
      </c>
      <c r="V535">
        <v>153</v>
      </c>
      <c r="W535" t="s">
        <v>140</v>
      </c>
      <c r="X535">
        <v>497344</v>
      </c>
      <c r="Y535" t="s">
        <v>1</v>
      </c>
      <c r="Z535" t="s">
        <v>4025</v>
      </c>
      <c r="AA535" t="s">
        <v>151</v>
      </c>
      <c r="AB535" s="12" t="s">
        <v>4026</v>
      </c>
      <c r="AC535" t="s">
        <v>424</v>
      </c>
      <c r="AD535" s="5">
        <v>0.01</v>
      </c>
      <c r="AE535" t="s">
        <v>5</v>
      </c>
      <c r="AF535">
        <v>0.90372207000000004</v>
      </c>
      <c r="AG535" t="s">
        <v>4</v>
      </c>
      <c r="AH535">
        <v>9.3718399999999993E-3</v>
      </c>
    </row>
    <row r="536" spans="1:34" x14ac:dyDescent="0.25">
      <c r="A536" t="str">
        <f t="shared" si="8"/>
        <v>strogatz_predprey1_16850</v>
      </c>
      <c r="B536" t="s">
        <v>20</v>
      </c>
      <c r="C536" t="s">
        <v>143</v>
      </c>
      <c r="D536">
        <v>3600</v>
      </c>
      <c r="E536" t="s">
        <v>144</v>
      </c>
      <c r="F536">
        <v>1000000</v>
      </c>
      <c r="G536" t="s">
        <v>145</v>
      </c>
      <c r="H536">
        <v>16850</v>
      </c>
      <c r="I536" t="s">
        <v>146</v>
      </c>
      <c r="J536">
        <v>1E-3</v>
      </c>
      <c r="K536" t="s">
        <v>3</v>
      </c>
      <c r="L536">
        <v>-0.12821669999999999</v>
      </c>
      <c r="M536" t="s">
        <v>2</v>
      </c>
      <c r="N536">
        <v>2.1188593</v>
      </c>
      <c r="O536" t="s">
        <v>6</v>
      </c>
      <c r="P536">
        <v>19</v>
      </c>
      <c r="Q536" t="s">
        <v>0</v>
      </c>
      <c r="R536">
        <v>40.200000000000003</v>
      </c>
      <c r="S536" t="s">
        <v>141</v>
      </c>
      <c r="T536">
        <v>1</v>
      </c>
      <c r="U536" t="s">
        <v>142</v>
      </c>
      <c r="V536">
        <v>11</v>
      </c>
      <c r="W536" t="s">
        <v>140</v>
      </c>
      <c r="X536">
        <v>16333</v>
      </c>
      <c r="Y536" t="s">
        <v>1</v>
      </c>
      <c r="Z536" t="s">
        <v>4027</v>
      </c>
      <c r="AA536" t="s">
        <v>151</v>
      </c>
      <c r="AB536" s="12" t="s">
        <v>4028</v>
      </c>
      <c r="AC536" t="s">
        <v>424</v>
      </c>
      <c r="AD536" s="5">
        <v>0.01</v>
      </c>
      <c r="AE536" t="s">
        <v>5</v>
      </c>
      <c r="AF536">
        <v>-6.425372E-2</v>
      </c>
      <c r="AG536" t="s">
        <v>4</v>
      </c>
      <c r="AH536">
        <v>3.4732071000000002</v>
      </c>
    </row>
    <row r="537" spans="1:34" x14ac:dyDescent="0.25">
      <c r="A537" t="str">
        <f t="shared" si="8"/>
        <v>feynman_III_8_54_16850</v>
      </c>
      <c r="B537" t="s">
        <v>63</v>
      </c>
      <c r="C537" t="s">
        <v>143</v>
      </c>
      <c r="D537">
        <v>3600</v>
      </c>
      <c r="E537" t="s">
        <v>144</v>
      </c>
      <c r="F537">
        <v>1000000</v>
      </c>
      <c r="G537" t="s">
        <v>145</v>
      </c>
      <c r="H537">
        <v>16850</v>
      </c>
      <c r="I537" t="s">
        <v>146</v>
      </c>
      <c r="J537">
        <v>1E-3</v>
      </c>
      <c r="K537" t="s">
        <v>3</v>
      </c>
      <c r="L537">
        <v>0.99820500000000001</v>
      </c>
      <c r="M537" t="s">
        <v>2</v>
      </c>
      <c r="N537">
        <v>1.4988E-2</v>
      </c>
      <c r="O537" t="s">
        <v>6</v>
      </c>
      <c r="P537">
        <v>14</v>
      </c>
      <c r="Q537" t="s">
        <v>0</v>
      </c>
      <c r="R537">
        <v>43</v>
      </c>
      <c r="S537" t="s">
        <v>141</v>
      </c>
      <c r="T537">
        <v>2</v>
      </c>
      <c r="U537" t="s">
        <v>142</v>
      </c>
      <c r="V537">
        <v>8</v>
      </c>
      <c r="W537" t="s">
        <v>140</v>
      </c>
      <c r="X537">
        <v>8404</v>
      </c>
      <c r="Y537" t="s">
        <v>1</v>
      </c>
      <c r="Z537" t="s">
        <v>4029</v>
      </c>
      <c r="AA537" t="s">
        <v>151</v>
      </c>
      <c r="AB537" s="12" t="s">
        <v>4030</v>
      </c>
      <c r="AC537" t="s">
        <v>424</v>
      </c>
      <c r="AD537" s="5">
        <v>0.01</v>
      </c>
      <c r="AE537" t="s">
        <v>5</v>
      </c>
      <c r="AF537">
        <v>0.99846338000000001</v>
      </c>
      <c r="AG537" t="s">
        <v>4</v>
      </c>
      <c r="AH537">
        <v>1.3821989999999999E-2</v>
      </c>
    </row>
    <row r="538" spans="1:34" x14ac:dyDescent="0.25">
      <c r="A538" t="str">
        <f t="shared" si="8"/>
        <v>feynman_II_35_18_16850</v>
      </c>
      <c r="B538" t="s">
        <v>109</v>
      </c>
      <c r="C538" t="s">
        <v>143</v>
      </c>
      <c r="D538">
        <v>3600</v>
      </c>
      <c r="E538" t="s">
        <v>144</v>
      </c>
      <c r="F538">
        <v>1000000</v>
      </c>
      <c r="G538" t="s">
        <v>145</v>
      </c>
      <c r="H538">
        <v>16850</v>
      </c>
      <c r="I538" t="s">
        <v>146</v>
      </c>
      <c r="J538">
        <v>1E-3</v>
      </c>
      <c r="K538" t="s">
        <v>3</v>
      </c>
      <c r="L538">
        <v>0.99656579999999995</v>
      </c>
      <c r="M538" t="s">
        <v>2</v>
      </c>
      <c r="N538">
        <v>1.8605E-2</v>
      </c>
      <c r="O538" t="s">
        <v>6</v>
      </c>
      <c r="P538">
        <v>20</v>
      </c>
      <c r="Q538" t="s">
        <v>0</v>
      </c>
      <c r="R538">
        <v>238</v>
      </c>
      <c r="S538" t="s">
        <v>141</v>
      </c>
      <c r="T538">
        <v>5</v>
      </c>
      <c r="U538" t="s">
        <v>142</v>
      </c>
      <c r="V538">
        <v>27</v>
      </c>
      <c r="W538" t="s">
        <v>140</v>
      </c>
      <c r="X538">
        <v>40771</v>
      </c>
      <c r="Y538" t="s">
        <v>1</v>
      </c>
      <c r="Z538" t="s">
        <v>4031</v>
      </c>
      <c r="AA538" t="s">
        <v>151</v>
      </c>
      <c r="AB538" s="12" t="s">
        <v>4032</v>
      </c>
      <c r="AC538" t="s">
        <v>424</v>
      </c>
      <c r="AD538" s="5">
        <v>0.01</v>
      </c>
      <c r="AE538" t="s">
        <v>5</v>
      </c>
      <c r="AF538">
        <v>0.99694885</v>
      </c>
      <c r="AG538" t="s">
        <v>4</v>
      </c>
      <c r="AH538">
        <v>1.7413720000000001E-2</v>
      </c>
    </row>
    <row r="539" spans="1:34" x14ac:dyDescent="0.25">
      <c r="A539" t="str">
        <f t="shared" si="8"/>
        <v>feynman_test_12_16850</v>
      </c>
      <c r="B539" t="s">
        <v>113</v>
      </c>
      <c r="C539" t="s">
        <v>143</v>
      </c>
      <c r="D539">
        <v>3600</v>
      </c>
      <c r="E539" t="s">
        <v>144</v>
      </c>
      <c r="F539">
        <v>1000000</v>
      </c>
      <c r="G539" t="s">
        <v>145</v>
      </c>
      <c r="H539">
        <v>16850</v>
      </c>
      <c r="I539" t="s">
        <v>146</v>
      </c>
      <c r="J539">
        <v>1E-3</v>
      </c>
      <c r="K539" t="s">
        <v>3</v>
      </c>
      <c r="L539">
        <v>0.99979070000000003</v>
      </c>
      <c r="M539" t="s">
        <v>2</v>
      </c>
      <c r="N539">
        <v>0.2101644</v>
      </c>
      <c r="O539" t="s">
        <v>6</v>
      </c>
      <c r="P539">
        <v>7</v>
      </c>
      <c r="Q539" t="s">
        <v>0</v>
      </c>
      <c r="R539">
        <v>22.9</v>
      </c>
      <c r="S539" t="s">
        <v>141</v>
      </c>
      <c r="T539">
        <v>1</v>
      </c>
      <c r="U539" t="s">
        <v>142</v>
      </c>
      <c r="V539">
        <v>5</v>
      </c>
      <c r="W539" t="s">
        <v>140</v>
      </c>
      <c r="X539">
        <v>4569</v>
      </c>
      <c r="Y539" t="s">
        <v>1</v>
      </c>
      <c r="Z539" t="s">
        <v>164</v>
      </c>
      <c r="AA539" t="s">
        <v>151</v>
      </c>
      <c r="AB539" s="12" t="s">
        <v>417</v>
      </c>
      <c r="AC539" t="s">
        <v>424</v>
      </c>
      <c r="AD539" s="5">
        <v>0.01</v>
      </c>
      <c r="AE539" t="s">
        <v>5</v>
      </c>
      <c r="AF539">
        <v>0.99999833000000005</v>
      </c>
      <c r="AG539" t="s">
        <v>4</v>
      </c>
      <c r="AH539">
        <v>1.878612E-2</v>
      </c>
    </row>
    <row r="540" spans="1:34" x14ac:dyDescent="0.25">
      <c r="A540" t="str">
        <f t="shared" si="8"/>
        <v>feynman_test_13_15795</v>
      </c>
      <c r="B540" t="s">
        <v>121</v>
      </c>
      <c r="C540" t="s">
        <v>143</v>
      </c>
      <c r="D540">
        <v>3600</v>
      </c>
      <c r="E540" t="s">
        <v>144</v>
      </c>
      <c r="F540">
        <v>1000000</v>
      </c>
      <c r="G540" t="s">
        <v>145</v>
      </c>
      <c r="H540">
        <v>15795</v>
      </c>
      <c r="I540" t="s">
        <v>146</v>
      </c>
      <c r="J540">
        <v>1E-3</v>
      </c>
      <c r="K540" t="s">
        <v>3</v>
      </c>
      <c r="L540">
        <v>0.99011990000000005</v>
      </c>
      <c r="M540" t="s">
        <v>2</v>
      </c>
      <c r="N540">
        <v>1.5288000000000001E-3</v>
      </c>
      <c r="O540" t="s">
        <v>6</v>
      </c>
      <c r="P540">
        <v>18</v>
      </c>
      <c r="Q540" t="s">
        <v>0</v>
      </c>
      <c r="R540">
        <v>3435.9</v>
      </c>
      <c r="S540" t="s">
        <v>141</v>
      </c>
      <c r="T540">
        <v>12</v>
      </c>
      <c r="U540" t="s">
        <v>142</v>
      </c>
      <c r="V540">
        <v>221</v>
      </c>
      <c r="W540" t="s">
        <v>140</v>
      </c>
      <c r="X540">
        <v>525302</v>
      </c>
      <c r="Y540" t="s">
        <v>1</v>
      </c>
      <c r="Z540" t="s">
        <v>4033</v>
      </c>
      <c r="AA540" t="s">
        <v>151</v>
      </c>
      <c r="AB540" s="12" t="s">
        <v>4034</v>
      </c>
      <c r="AC540" t="s">
        <v>424</v>
      </c>
      <c r="AD540" s="5">
        <v>0.01</v>
      </c>
      <c r="AE540" t="s">
        <v>5</v>
      </c>
      <c r="AF540">
        <v>0.99015465999999996</v>
      </c>
      <c r="AG540" t="s">
        <v>4</v>
      </c>
      <c r="AH540">
        <v>1.51223E-3</v>
      </c>
    </row>
    <row r="541" spans="1:34" x14ac:dyDescent="0.25">
      <c r="A541" t="str">
        <f t="shared" si="8"/>
        <v>feynman_II_2_42_860</v>
      </c>
      <c r="B541" t="s">
        <v>116</v>
      </c>
      <c r="C541" t="s">
        <v>143</v>
      </c>
      <c r="D541">
        <v>3600</v>
      </c>
      <c r="E541" t="s">
        <v>144</v>
      </c>
      <c r="F541">
        <v>1000000</v>
      </c>
      <c r="G541" t="s">
        <v>145</v>
      </c>
      <c r="H541">
        <v>860</v>
      </c>
      <c r="I541" t="s">
        <v>146</v>
      </c>
      <c r="J541">
        <v>1E-3</v>
      </c>
      <c r="K541" t="s">
        <v>3</v>
      </c>
      <c r="L541">
        <v>0.9899213</v>
      </c>
      <c r="M541" t="s">
        <v>2</v>
      </c>
      <c r="N541">
        <v>0.75341469999999999</v>
      </c>
      <c r="O541" t="s">
        <v>6</v>
      </c>
      <c r="P541">
        <v>80</v>
      </c>
      <c r="Q541" t="s">
        <v>0</v>
      </c>
      <c r="R541">
        <v>2371</v>
      </c>
      <c r="S541" t="s">
        <v>141</v>
      </c>
      <c r="T541">
        <v>8</v>
      </c>
      <c r="U541" t="s">
        <v>142</v>
      </c>
      <c r="V541">
        <v>81</v>
      </c>
      <c r="W541" t="s">
        <v>140</v>
      </c>
      <c r="X541">
        <v>268672</v>
      </c>
      <c r="Y541" t="s">
        <v>1</v>
      </c>
      <c r="Z541" t="s">
        <v>4035</v>
      </c>
      <c r="AA541" t="s">
        <v>151</v>
      </c>
      <c r="AB541" s="12" t="s">
        <v>4036</v>
      </c>
      <c r="AC541" t="s">
        <v>424</v>
      </c>
      <c r="AD541" s="5">
        <v>0.01</v>
      </c>
      <c r="AE541" t="s">
        <v>5</v>
      </c>
      <c r="AF541">
        <v>0.99055861000000001</v>
      </c>
      <c r="AG541" t="s">
        <v>4</v>
      </c>
      <c r="AH541">
        <v>0.73054854000000002</v>
      </c>
    </row>
    <row r="542" spans="1:34" x14ac:dyDescent="0.25">
      <c r="A542" t="str">
        <f t="shared" si="8"/>
        <v>feynman_I_39_1_5390</v>
      </c>
      <c r="B542" t="s">
        <v>28</v>
      </c>
      <c r="C542" t="s">
        <v>143</v>
      </c>
      <c r="D542">
        <v>3600</v>
      </c>
      <c r="E542" t="s">
        <v>144</v>
      </c>
      <c r="F542">
        <v>1000000</v>
      </c>
      <c r="G542" t="s">
        <v>145</v>
      </c>
      <c r="H542">
        <v>5390</v>
      </c>
      <c r="I542" t="s">
        <v>146</v>
      </c>
      <c r="J542">
        <v>1E-3</v>
      </c>
      <c r="K542" t="s">
        <v>3</v>
      </c>
      <c r="L542">
        <v>0.99956979999999995</v>
      </c>
      <c r="M542" t="s">
        <v>2</v>
      </c>
      <c r="N542">
        <v>0.15845780000000001</v>
      </c>
      <c r="O542" t="s">
        <v>6</v>
      </c>
      <c r="P542">
        <v>6</v>
      </c>
      <c r="Q542" t="s">
        <v>0</v>
      </c>
      <c r="R542">
        <v>3.1</v>
      </c>
      <c r="S542" t="s">
        <v>141</v>
      </c>
      <c r="T542">
        <v>1</v>
      </c>
      <c r="U542" t="s">
        <v>142</v>
      </c>
      <c r="V542">
        <v>2</v>
      </c>
      <c r="W542" t="s">
        <v>140</v>
      </c>
      <c r="X542">
        <v>755</v>
      </c>
      <c r="Y542" t="s">
        <v>1</v>
      </c>
      <c r="Z542" t="s">
        <v>4037</v>
      </c>
      <c r="AA542" t="s">
        <v>151</v>
      </c>
      <c r="AB542" s="12" t="s">
        <v>4038</v>
      </c>
      <c r="AC542" t="s">
        <v>424</v>
      </c>
      <c r="AD542" s="5">
        <v>0.01</v>
      </c>
      <c r="AE542" t="s">
        <v>5</v>
      </c>
      <c r="AF542">
        <v>0.99998449</v>
      </c>
      <c r="AG542" t="s">
        <v>4</v>
      </c>
      <c r="AH542">
        <v>0.03</v>
      </c>
    </row>
    <row r="543" spans="1:34" x14ac:dyDescent="0.25">
      <c r="A543" t="str">
        <f t="shared" si="8"/>
        <v>feynman_II_34_2_5390</v>
      </c>
      <c r="B543" t="s">
        <v>52</v>
      </c>
      <c r="C543" t="s">
        <v>143</v>
      </c>
      <c r="D543">
        <v>3600</v>
      </c>
      <c r="E543" t="s">
        <v>144</v>
      </c>
      <c r="F543">
        <v>1000000</v>
      </c>
      <c r="G543" t="s">
        <v>145</v>
      </c>
      <c r="H543">
        <v>5390</v>
      </c>
      <c r="I543" t="s">
        <v>146</v>
      </c>
      <c r="J543">
        <v>1E-3</v>
      </c>
      <c r="K543" t="s">
        <v>3</v>
      </c>
      <c r="L543">
        <v>0.99970329999999996</v>
      </c>
      <c r="M543" t="s">
        <v>2</v>
      </c>
      <c r="N543">
        <v>0.1668828</v>
      </c>
      <c r="O543" t="s">
        <v>6</v>
      </c>
      <c r="P543">
        <v>5</v>
      </c>
      <c r="Q543" t="s">
        <v>0</v>
      </c>
      <c r="R543">
        <v>5.6</v>
      </c>
      <c r="S543" t="s">
        <v>141</v>
      </c>
      <c r="T543">
        <v>1</v>
      </c>
      <c r="U543" t="s">
        <v>142</v>
      </c>
      <c r="V543">
        <v>3</v>
      </c>
      <c r="W543" t="s">
        <v>140</v>
      </c>
      <c r="X543">
        <v>1302</v>
      </c>
      <c r="Y543" t="s">
        <v>1</v>
      </c>
      <c r="Z543" t="s">
        <v>155</v>
      </c>
      <c r="AA543" t="s">
        <v>151</v>
      </c>
      <c r="AB543" s="12" t="s">
        <v>156</v>
      </c>
      <c r="AC543" t="s">
        <v>424</v>
      </c>
      <c r="AD543" s="5">
        <v>0.01</v>
      </c>
      <c r="AE543" t="s">
        <v>5</v>
      </c>
      <c r="AF543">
        <v>1</v>
      </c>
      <c r="AG543" t="s">
        <v>4</v>
      </c>
      <c r="AH543">
        <v>0</v>
      </c>
    </row>
    <row r="544" spans="1:34" x14ac:dyDescent="0.25">
      <c r="A544" t="str">
        <f t="shared" si="8"/>
        <v>feynman_III_15_27_5390</v>
      </c>
      <c r="B544" t="s">
        <v>48</v>
      </c>
      <c r="C544" t="s">
        <v>143</v>
      </c>
      <c r="D544">
        <v>3600</v>
      </c>
      <c r="E544" t="s">
        <v>144</v>
      </c>
      <c r="F544">
        <v>1000000</v>
      </c>
      <c r="G544" t="s">
        <v>145</v>
      </c>
      <c r="H544">
        <v>5390</v>
      </c>
      <c r="I544" t="s">
        <v>146</v>
      </c>
      <c r="J544">
        <v>1E-3</v>
      </c>
      <c r="K544" t="s">
        <v>3</v>
      </c>
      <c r="L544">
        <v>0.99976569999999998</v>
      </c>
      <c r="M544" t="s">
        <v>2</v>
      </c>
      <c r="N544">
        <v>4.0667200000000001E-2</v>
      </c>
      <c r="O544" t="s">
        <v>6</v>
      </c>
      <c r="P544">
        <v>9</v>
      </c>
      <c r="Q544" t="s">
        <v>0</v>
      </c>
      <c r="R544">
        <v>16.399999999999999</v>
      </c>
      <c r="S544" t="s">
        <v>141</v>
      </c>
      <c r="T544">
        <v>1</v>
      </c>
      <c r="U544" t="s">
        <v>142</v>
      </c>
      <c r="V544">
        <v>5</v>
      </c>
      <c r="W544" t="s">
        <v>140</v>
      </c>
      <c r="X544">
        <v>3344</v>
      </c>
      <c r="Y544" t="s">
        <v>1</v>
      </c>
      <c r="Z544" t="s">
        <v>3502</v>
      </c>
      <c r="AA544" t="s">
        <v>151</v>
      </c>
      <c r="AB544" s="12" t="s">
        <v>3503</v>
      </c>
      <c r="AC544" t="s">
        <v>424</v>
      </c>
      <c r="AD544" s="5">
        <v>0.01</v>
      </c>
      <c r="AE544" t="s">
        <v>5</v>
      </c>
      <c r="AF544">
        <v>0.99999941000000003</v>
      </c>
      <c r="AG544" t="s">
        <v>4</v>
      </c>
      <c r="AH544">
        <v>2.0676900000000001E-3</v>
      </c>
    </row>
    <row r="545" spans="1:34" x14ac:dyDescent="0.25">
      <c r="A545" t="str">
        <f t="shared" si="8"/>
        <v>feynman_I_39_22_5390</v>
      </c>
      <c r="B545" t="s">
        <v>88</v>
      </c>
      <c r="C545" t="s">
        <v>143</v>
      </c>
      <c r="D545">
        <v>3600</v>
      </c>
      <c r="E545" t="s">
        <v>144</v>
      </c>
      <c r="F545">
        <v>1000000</v>
      </c>
      <c r="G545" t="s">
        <v>145</v>
      </c>
      <c r="H545">
        <v>5390</v>
      </c>
      <c r="I545" t="s">
        <v>146</v>
      </c>
      <c r="J545">
        <v>1E-3</v>
      </c>
      <c r="K545" t="s">
        <v>3</v>
      </c>
      <c r="L545">
        <v>0.99978359999999999</v>
      </c>
      <c r="M545" t="s">
        <v>2</v>
      </c>
      <c r="N545">
        <v>0.1484065</v>
      </c>
      <c r="O545" t="s">
        <v>6</v>
      </c>
      <c r="P545">
        <v>7</v>
      </c>
      <c r="Q545" t="s">
        <v>0</v>
      </c>
      <c r="R545">
        <v>12.1</v>
      </c>
      <c r="S545" t="s">
        <v>141</v>
      </c>
      <c r="T545">
        <v>1</v>
      </c>
      <c r="U545" t="s">
        <v>142</v>
      </c>
      <c r="V545">
        <v>4</v>
      </c>
      <c r="W545" t="s">
        <v>140</v>
      </c>
      <c r="X545">
        <v>2583</v>
      </c>
      <c r="Y545" t="s">
        <v>1</v>
      </c>
      <c r="Z545" t="s">
        <v>495</v>
      </c>
      <c r="AA545" t="s">
        <v>151</v>
      </c>
      <c r="AB545" s="12" t="s">
        <v>413</v>
      </c>
      <c r="AC545" t="s">
        <v>424</v>
      </c>
      <c r="AD545" s="5">
        <v>0.01</v>
      </c>
      <c r="AE545" t="s">
        <v>5</v>
      </c>
      <c r="AF545">
        <v>1</v>
      </c>
      <c r="AG545" t="s">
        <v>4</v>
      </c>
      <c r="AH545">
        <v>0</v>
      </c>
    </row>
    <row r="546" spans="1:34" x14ac:dyDescent="0.25">
      <c r="A546" t="str">
        <f t="shared" si="8"/>
        <v>feynman_I_43_43_5390</v>
      </c>
      <c r="B546" t="s">
        <v>79</v>
      </c>
      <c r="C546" t="s">
        <v>143</v>
      </c>
      <c r="D546">
        <v>3600</v>
      </c>
      <c r="E546" t="s">
        <v>144</v>
      </c>
      <c r="F546">
        <v>1000000</v>
      </c>
      <c r="G546" t="s">
        <v>145</v>
      </c>
      <c r="H546">
        <v>5390</v>
      </c>
      <c r="I546" t="s">
        <v>146</v>
      </c>
      <c r="J546">
        <v>1E-3</v>
      </c>
      <c r="K546" t="s">
        <v>3</v>
      </c>
      <c r="L546">
        <v>0.99978829999999996</v>
      </c>
      <c r="M546" t="s">
        <v>2</v>
      </c>
      <c r="N546">
        <v>2.2953399999999999E-2</v>
      </c>
      <c r="O546" t="s">
        <v>6</v>
      </c>
      <c r="P546">
        <v>14</v>
      </c>
      <c r="Q546" t="s">
        <v>0</v>
      </c>
      <c r="R546">
        <v>20.8</v>
      </c>
      <c r="S546" t="s">
        <v>141</v>
      </c>
      <c r="T546">
        <v>1</v>
      </c>
      <c r="U546" t="s">
        <v>142</v>
      </c>
      <c r="V546">
        <v>5</v>
      </c>
      <c r="W546" t="s">
        <v>140</v>
      </c>
      <c r="X546">
        <v>4248</v>
      </c>
      <c r="Y546" t="s">
        <v>1</v>
      </c>
      <c r="Z546" t="s">
        <v>162</v>
      </c>
      <c r="AA546" t="s">
        <v>151</v>
      </c>
      <c r="AB546" s="12" t="s">
        <v>3437</v>
      </c>
      <c r="AC546" t="s">
        <v>424</v>
      </c>
      <c r="AD546" s="5">
        <v>0.01</v>
      </c>
      <c r="AE546" t="s">
        <v>5</v>
      </c>
      <c r="AF546">
        <v>1</v>
      </c>
      <c r="AG546" t="s">
        <v>4</v>
      </c>
      <c r="AH546">
        <v>0</v>
      </c>
    </row>
    <row r="547" spans="1:34" x14ac:dyDescent="0.25">
      <c r="A547" t="str">
        <f t="shared" si="8"/>
        <v>strogatz_predprey2_5390</v>
      </c>
      <c r="B547" t="s">
        <v>17</v>
      </c>
      <c r="C547" t="s">
        <v>143</v>
      </c>
      <c r="D547">
        <v>3600</v>
      </c>
      <c r="E547" t="s">
        <v>144</v>
      </c>
      <c r="F547">
        <v>1000000</v>
      </c>
      <c r="G547" t="s">
        <v>145</v>
      </c>
      <c r="H547">
        <v>5390</v>
      </c>
      <c r="I547" t="s">
        <v>146</v>
      </c>
      <c r="J547">
        <v>1E-3</v>
      </c>
      <c r="K547" t="s">
        <v>3</v>
      </c>
      <c r="L547">
        <v>0.99531119999999995</v>
      </c>
      <c r="M547" t="s">
        <v>2</v>
      </c>
      <c r="N547">
        <v>0.10385560000000001</v>
      </c>
      <c r="O547" t="s">
        <v>6</v>
      </c>
      <c r="P547">
        <v>28</v>
      </c>
      <c r="Q547" t="s">
        <v>0</v>
      </c>
      <c r="R547">
        <v>21.5</v>
      </c>
      <c r="S547" t="s">
        <v>141</v>
      </c>
      <c r="T547">
        <v>1</v>
      </c>
      <c r="U547" t="s">
        <v>142</v>
      </c>
      <c r="V547">
        <v>10</v>
      </c>
      <c r="W547" t="s">
        <v>140</v>
      </c>
      <c r="X547">
        <v>10588</v>
      </c>
      <c r="Y547" t="s">
        <v>1</v>
      </c>
      <c r="Z547" t="s">
        <v>4039</v>
      </c>
      <c r="AA547" t="s">
        <v>151</v>
      </c>
      <c r="AB547" s="12" t="s">
        <v>4040</v>
      </c>
      <c r="AC547" t="s">
        <v>424</v>
      </c>
      <c r="AD547" s="5">
        <v>0.01</v>
      </c>
      <c r="AE547" t="s">
        <v>5</v>
      </c>
      <c r="AF547">
        <v>0.99419033999999995</v>
      </c>
      <c r="AG547" t="s">
        <v>4</v>
      </c>
      <c r="AH547">
        <v>0.12964807</v>
      </c>
    </row>
    <row r="548" spans="1:34" x14ac:dyDescent="0.25">
      <c r="A548" t="str">
        <f t="shared" si="8"/>
        <v>feynman_I_13_4_5390</v>
      </c>
      <c r="B548" t="s">
        <v>96</v>
      </c>
      <c r="C548" t="s">
        <v>143</v>
      </c>
      <c r="D548">
        <v>3600</v>
      </c>
      <c r="E548" t="s">
        <v>144</v>
      </c>
      <c r="F548">
        <v>1000000</v>
      </c>
      <c r="G548" t="s">
        <v>145</v>
      </c>
      <c r="H548">
        <v>5390</v>
      </c>
      <c r="I548" t="s">
        <v>146</v>
      </c>
      <c r="J548">
        <v>1E-3</v>
      </c>
      <c r="K548" t="s">
        <v>3</v>
      </c>
      <c r="L548">
        <v>0.99959120000000001</v>
      </c>
      <c r="M548" t="s">
        <v>2</v>
      </c>
      <c r="N548">
        <v>0.53398409999999996</v>
      </c>
      <c r="O548" t="s">
        <v>6</v>
      </c>
      <c r="P548">
        <v>18</v>
      </c>
      <c r="Q548" t="s">
        <v>0</v>
      </c>
      <c r="R548">
        <v>74.900000000000006</v>
      </c>
      <c r="S548" t="s">
        <v>141</v>
      </c>
      <c r="T548">
        <v>1</v>
      </c>
      <c r="U548" t="s">
        <v>142</v>
      </c>
      <c r="V548">
        <v>10</v>
      </c>
      <c r="W548" t="s">
        <v>140</v>
      </c>
      <c r="X548">
        <v>12179</v>
      </c>
      <c r="Y548" t="s">
        <v>1</v>
      </c>
      <c r="Z548" t="s">
        <v>3538</v>
      </c>
      <c r="AA548" t="s">
        <v>151</v>
      </c>
      <c r="AB548" s="12" t="s">
        <v>2572</v>
      </c>
      <c r="AC548" t="s">
        <v>424</v>
      </c>
      <c r="AD548" s="5">
        <v>0.01</v>
      </c>
      <c r="AE548" t="s">
        <v>5</v>
      </c>
      <c r="AF548">
        <v>1</v>
      </c>
      <c r="AG548" t="s">
        <v>4</v>
      </c>
      <c r="AH548">
        <v>0</v>
      </c>
    </row>
    <row r="549" spans="1:34" x14ac:dyDescent="0.25">
      <c r="A549" t="str">
        <f t="shared" si="8"/>
        <v>strogatz_lv1_5390</v>
      </c>
      <c r="B549" t="s">
        <v>18</v>
      </c>
      <c r="C549" t="s">
        <v>143</v>
      </c>
      <c r="D549">
        <v>3600</v>
      </c>
      <c r="E549" t="s">
        <v>144</v>
      </c>
      <c r="F549">
        <v>1000000</v>
      </c>
      <c r="G549" t="s">
        <v>145</v>
      </c>
      <c r="H549">
        <v>5390</v>
      </c>
      <c r="I549" t="s">
        <v>146</v>
      </c>
      <c r="J549">
        <v>1E-3</v>
      </c>
      <c r="K549" t="s">
        <v>3</v>
      </c>
      <c r="L549">
        <v>0.99473800000000001</v>
      </c>
      <c r="M549" t="s">
        <v>2</v>
      </c>
      <c r="N549">
        <v>0.31076789999999999</v>
      </c>
      <c r="O549" t="s">
        <v>6</v>
      </c>
      <c r="P549">
        <v>25</v>
      </c>
      <c r="Q549" t="s">
        <v>0</v>
      </c>
      <c r="R549">
        <v>13.3</v>
      </c>
      <c r="S549" t="s">
        <v>141</v>
      </c>
      <c r="T549">
        <v>1</v>
      </c>
      <c r="U549" t="s">
        <v>142</v>
      </c>
      <c r="V549">
        <v>6</v>
      </c>
      <c r="W549" t="s">
        <v>140</v>
      </c>
      <c r="X549">
        <v>6594</v>
      </c>
      <c r="Y549" t="s">
        <v>1</v>
      </c>
      <c r="Z549" t="s">
        <v>4041</v>
      </c>
      <c r="AA549" t="s">
        <v>151</v>
      </c>
      <c r="AB549" s="12" t="s">
        <v>4042</v>
      </c>
      <c r="AC549" t="s">
        <v>424</v>
      </c>
      <c r="AD549" s="5">
        <v>0.01</v>
      </c>
      <c r="AE549" t="s">
        <v>5</v>
      </c>
      <c r="AF549">
        <v>-0.21627515</v>
      </c>
      <c r="AG549" t="s">
        <v>4</v>
      </c>
      <c r="AH549">
        <v>1.3927513300000001</v>
      </c>
    </row>
    <row r="550" spans="1:34" x14ac:dyDescent="0.25">
      <c r="A550" t="str">
        <f t="shared" si="8"/>
        <v>feynman_I_40_1_16850</v>
      </c>
      <c r="B550" t="s">
        <v>133</v>
      </c>
      <c r="C550" t="s">
        <v>143</v>
      </c>
      <c r="D550">
        <v>3600</v>
      </c>
      <c r="E550" t="s">
        <v>144</v>
      </c>
      <c r="F550">
        <v>1000000</v>
      </c>
      <c r="G550" t="s">
        <v>145</v>
      </c>
      <c r="H550">
        <v>16850</v>
      </c>
      <c r="I550" t="s">
        <v>146</v>
      </c>
      <c r="J550">
        <v>1E-3</v>
      </c>
      <c r="K550" t="s">
        <v>3</v>
      </c>
      <c r="L550">
        <v>0.99365680000000001</v>
      </c>
      <c r="M550" t="s">
        <v>2</v>
      </c>
      <c r="N550">
        <v>5.19979E-2</v>
      </c>
      <c r="O550" t="s">
        <v>6</v>
      </c>
      <c r="P550">
        <v>50</v>
      </c>
      <c r="Q550" t="s">
        <v>0</v>
      </c>
      <c r="R550">
        <v>2258.5</v>
      </c>
      <c r="S550" t="s">
        <v>141</v>
      </c>
      <c r="T550">
        <v>3</v>
      </c>
      <c r="U550" t="s">
        <v>142</v>
      </c>
      <c r="V550">
        <v>144</v>
      </c>
      <c r="W550" t="s">
        <v>140</v>
      </c>
      <c r="X550">
        <v>349380</v>
      </c>
      <c r="Y550" t="s">
        <v>1</v>
      </c>
      <c r="Z550" t="s">
        <v>4043</v>
      </c>
      <c r="AA550" t="s">
        <v>151</v>
      </c>
      <c r="AB550" s="12" t="s">
        <v>4044</v>
      </c>
      <c r="AC550" t="s">
        <v>424</v>
      </c>
      <c r="AD550" s="5">
        <v>0.01</v>
      </c>
      <c r="AE550" t="s">
        <v>5</v>
      </c>
      <c r="AF550">
        <v>0.99366644999999998</v>
      </c>
      <c r="AG550" t="s">
        <v>4</v>
      </c>
      <c r="AH550">
        <v>5.17426E-2</v>
      </c>
    </row>
    <row r="551" spans="1:34" x14ac:dyDescent="0.25">
      <c r="A551" t="str">
        <f t="shared" si="8"/>
        <v>feynman_III_10_19_16850</v>
      </c>
      <c r="B551" t="s">
        <v>92</v>
      </c>
      <c r="C551" t="s">
        <v>143</v>
      </c>
      <c r="D551">
        <v>3600</v>
      </c>
      <c r="E551" t="s">
        <v>144</v>
      </c>
      <c r="F551">
        <v>1000000</v>
      </c>
      <c r="G551" t="s">
        <v>145</v>
      </c>
      <c r="H551">
        <v>16850</v>
      </c>
      <c r="I551" t="s">
        <v>146</v>
      </c>
      <c r="J551">
        <v>1E-3</v>
      </c>
      <c r="K551" t="s">
        <v>3</v>
      </c>
      <c r="L551">
        <v>0.99911099999999997</v>
      </c>
      <c r="M551" t="s">
        <v>2</v>
      </c>
      <c r="N551">
        <v>0.21632090000000001</v>
      </c>
      <c r="O551" t="s">
        <v>6</v>
      </c>
      <c r="P551">
        <v>34</v>
      </c>
      <c r="Q551" t="s">
        <v>0</v>
      </c>
      <c r="R551">
        <v>185.9</v>
      </c>
      <c r="S551" t="s">
        <v>141</v>
      </c>
      <c r="T551">
        <v>1</v>
      </c>
      <c r="U551" t="s">
        <v>142</v>
      </c>
      <c r="V551">
        <v>11</v>
      </c>
      <c r="W551" t="s">
        <v>140</v>
      </c>
      <c r="X551">
        <v>23507</v>
      </c>
      <c r="Y551" t="s">
        <v>1</v>
      </c>
      <c r="Z551" t="s">
        <v>4045</v>
      </c>
      <c r="AA551" t="s">
        <v>151</v>
      </c>
      <c r="AB551" s="12" t="s">
        <v>4046</v>
      </c>
      <c r="AC551" t="s">
        <v>424</v>
      </c>
      <c r="AD551" s="5">
        <v>0.01</v>
      </c>
      <c r="AE551" t="s">
        <v>5</v>
      </c>
      <c r="AF551">
        <v>0.99970831000000004</v>
      </c>
      <c r="AG551" t="s">
        <v>4</v>
      </c>
      <c r="AH551">
        <v>0.12470602</v>
      </c>
    </row>
    <row r="552" spans="1:34" x14ac:dyDescent="0.25">
      <c r="A552" t="str">
        <f t="shared" si="8"/>
        <v>feynman_I_15_3t_16850</v>
      </c>
      <c r="B552" t="s">
        <v>81</v>
      </c>
      <c r="C552" t="s">
        <v>143</v>
      </c>
      <c r="D552">
        <v>3600</v>
      </c>
      <c r="E552" t="s">
        <v>144</v>
      </c>
      <c r="F552">
        <v>1000000</v>
      </c>
      <c r="G552" t="s">
        <v>145</v>
      </c>
      <c r="H552">
        <v>16850</v>
      </c>
      <c r="I552" t="s">
        <v>146</v>
      </c>
      <c r="J552">
        <v>1E-3</v>
      </c>
      <c r="K552" t="s">
        <v>3</v>
      </c>
      <c r="L552">
        <v>0.99880139999999995</v>
      </c>
      <c r="M552" t="s">
        <v>2</v>
      </c>
      <c r="N552">
        <v>4.1968100000000001E-2</v>
      </c>
      <c r="O552" t="s">
        <v>6</v>
      </c>
      <c r="P552">
        <v>20</v>
      </c>
      <c r="Q552" t="s">
        <v>0</v>
      </c>
      <c r="R552">
        <v>37.299999999999997</v>
      </c>
      <c r="S552" t="s">
        <v>141</v>
      </c>
      <c r="T552">
        <v>1</v>
      </c>
      <c r="U552" t="s">
        <v>142</v>
      </c>
      <c r="V552">
        <v>7</v>
      </c>
      <c r="W552" t="s">
        <v>140</v>
      </c>
      <c r="X552">
        <v>6568</v>
      </c>
      <c r="Y552" t="s">
        <v>1</v>
      </c>
      <c r="Z552" t="s">
        <v>4047</v>
      </c>
      <c r="AA552" t="s">
        <v>151</v>
      </c>
      <c r="AB552" s="12" t="s">
        <v>4048</v>
      </c>
      <c r="AC552" t="s">
        <v>424</v>
      </c>
      <c r="AD552" s="5">
        <v>0.01</v>
      </c>
      <c r="AE552" t="s">
        <v>5</v>
      </c>
      <c r="AF552">
        <v>0.99948641999999999</v>
      </c>
      <c r="AG552" t="s">
        <v>4</v>
      </c>
      <c r="AH552">
        <v>2.726139E-2</v>
      </c>
    </row>
    <row r="553" spans="1:34" x14ac:dyDescent="0.25">
      <c r="A553" t="str">
        <f t="shared" si="8"/>
        <v>feynman_III_4_32_16850</v>
      </c>
      <c r="B553" t="s">
        <v>87</v>
      </c>
      <c r="C553" t="s">
        <v>143</v>
      </c>
      <c r="D553">
        <v>3600</v>
      </c>
      <c r="E553" t="s">
        <v>144</v>
      </c>
      <c r="F553">
        <v>1000000</v>
      </c>
      <c r="G553" t="s">
        <v>145</v>
      </c>
      <c r="H553">
        <v>16850</v>
      </c>
      <c r="I553" t="s">
        <v>146</v>
      </c>
      <c r="J553">
        <v>1E-3</v>
      </c>
      <c r="K553" t="s">
        <v>3</v>
      </c>
      <c r="L553">
        <v>0.99980500000000005</v>
      </c>
      <c r="M553" t="s">
        <v>2</v>
      </c>
      <c r="N553">
        <v>0.1294333</v>
      </c>
      <c r="O553" t="s">
        <v>6</v>
      </c>
      <c r="P553">
        <v>12</v>
      </c>
      <c r="Q553" t="s">
        <v>0</v>
      </c>
      <c r="R553">
        <v>14.4</v>
      </c>
      <c r="S553" t="s">
        <v>141</v>
      </c>
      <c r="T553">
        <v>1</v>
      </c>
      <c r="U553" t="s">
        <v>142</v>
      </c>
      <c r="V553">
        <v>4</v>
      </c>
      <c r="W553" t="s">
        <v>140</v>
      </c>
      <c r="X553">
        <v>3045</v>
      </c>
      <c r="Y553" t="s">
        <v>1</v>
      </c>
      <c r="Z553" t="s">
        <v>4049</v>
      </c>
      <c r="AA553" t="s">
        <v>151</v>
      </c>
      <c r="AB553" s="12" t="s">
        <v>4050</v>
      </c>
      <c r="AC553" t="s">
        <v>424</v>
      </c>
      <c r="AD553" s="5">
        <v>0.01</v>
      </c>
      <c r="AE553" t="s">
        <v>5</v>
      </c>
      <c r="AF553">
        <v>0.99999342999999996</v>
      </c>
      <c r="AG553" t="s">
        <v>4</v>
      </c>
      <c r="AH553">
        <v>2.3522040000000001E-2</v>
      </c>
    </row>
    <row r="554" spans="1:34" x14ac:dyDescent="0.25">
      <c r="A554" t="str">
        <f t="shared" si="8"/>
        <v>feynman_I_12_5_29910</v>
      </c>
      <c r="B554" t="s">
        <v>25</v>
      </c>
      <c r="C554" t="s">
        <v>143</v>
      </c>
      <c r="D554">
        <v>3600</v>
      </c>
      <c r="E554" t="s">
        <v>144</v>
      </c>
      <c r="F554">
        <v>1000000</v>
      </c>
      <c r="G554" t="s">
        <v>145</v>
      </c>
      <c r="H554">
        <v>29910</v>
      </c>
      <c r="I554" t="s">
        <v>146</v>
      </c>
      <c r="J554">
        <v>1E-3</v>
      </c>
      <c r="K554" t="s">
        <v>3</v>
      </c>
      <c r="L554">
        <v>0.99958270000000005</v>
      </c>
      <c r="M554" t="s">
        <v>2</v>
      </c>
      <c r="N554">
        <v>0.10354140000000001</v>
      </c>
      <c r="O554" t="s">
        <v>6</v>
      </c>
      <c r="P554">
        <v>3</v>
      </c>
      <c r="Q554" t="s">
        <v>0</v>
      </c>
      <c r="R554">
        <v>2.2000000000000002</v>
      </c>
      <c r="S554" t="s">
        <v>141</v>
      </c>
      <c r="T554">
        <v>1</v>
      </c>
      <c r="U554" t="s">
        <v>142</v>
      </c>
      <c r="V554">
        <v>2</v>
      </c>
      <c r="W554" t="s">
        <v>140</v>
      </c>
      <c r="X554">
        <v>520</v>
      </c>
      <c r="Y554" t="s">
        <v>1</v>
      </c>
      <c r="Z554" t="s">
        <v>2335</v>
      </c>
      <c r="AA554" t="s">
        <v>151</v>
      </c>
      <c r="AB554" s="12" t="s">
        <v>405</v>
      </c>
      <c r="AC554" t="s">
        <v>424</v>
      </c>
      <c r="AD554" s="5">
        <v>0.01</v>
      </c>
      <c r="AE554" t="s">
        <v>5</v>
      </c>
      <c r="AF554">
        <v>1</v>
      </c>
      <c r="AG554" t="s">
        <v>4</v>
      </c>
      <c r="AH554">
        <v>0</v>
      </c>
    </row>
    <row r="555" spans="1:34" x14ac:dyDescent="0.25">
      <c r="A555" t="str">
        <f t="shared" si="8"/>
        <v>feynman_II_34_29a_29910</v>
      </c>
      <c r="B555" t="s">
        <v>60</v>
      </c>
      <c r="C555" t="s">
        <v>143</v>
      </c>
      <c r="D555">
        <v>3600</v>
      </c>
      <c r="E555" t="s">
        <v>144</v>
      </c>
      <c r="F555">
        <v>1000000</v>
      </c>
      <c r="G555" t="s">
        <v>145</v>
      </c>
      <c r="H555">
        <v>29910</v>
      </c>
      <c r="I555" t="s">
        <v>146</v>
      </c>
      <c r="J555">
        <v>1E-3</v>
      </c>
      <c r="K555" t="s">
        <v>3</v>
      </c>
      <c r="L555">
        <v>0.99966639999999996</v>
      </c>
      <c r="M555" t="s">
        <v>2</v>
      </c>
      <c r="N555">
        <v>4.1755999999999998E-3</v>
      </c>
      <c r="O555" t="s">
        <v>6</v>
      </c>
      <c r="P555">
        <v>7</v>
      </c>
      <c r="Q555" t="s">
        <v>0</v>
      </c>
      <c r="R555">
        <v>6.9</v>
      </c>
      <c r="S555" t="s">
        <v>141</v>
      </c>
      <c r="T555">
        <v>1</v>
      </c>
      <c r="U555" t="s">
        <v>142</v>
      </c>
      <c r="V555">
        <v>3</v>
      </c>
      <c r="W555" t="s">
        <v>140</v>
      </c>
      <c r="X555">
        <v>1543</v>
      </c>
      <c r="Y555" t="s">
        <v>1</v>
      </c>
      <c r="Z555" t="s">
        <v>3494</v>
      </c>
      <c r="AA555" t="s">
        <v>151</v>
      </c>
      <c r="AB555" s="12" t="s">
        <v>3495</v>
      </c>
      <c r="AC555" t="s">
        <v>424</v>
      </c>
      <c r="AD555" s="5">
        <v>0.01</v>
      </c>
      <c r="AE555" t="s">
        <v>5</v>
      </c>
      <c r="AF555">
        <v>0.99992702</v>
      </c>
      <c r="AG555" t="s">
        <v>4</v>
      </c>
      <c r="AH555">
        <v>1.9605199999999999E-3</v>
      </c>
    </row>
    <row r="556" spans="1:34" x14ac:dyDescent="0.25">
      <c r="A556" t="str">
        <f t="shared" si="8"/>
        <v>feynman_II_34_11_29910</v>
      </c>
      <c r="B556" t="s">
        <v>84</v>
      </c>
      <c r="C556" t="s">
        <v>143</v>
      </c>
      <c r="D556">
        <v>3600</v>
      </c>
      <c r="E556" t="s">
        <v>144</v>
      </c>
      <c r="F556">
        <v>1000000</v>
      </c>
      <c r="G556" t="s">
        <v>145</v>
      </c>
      <c r="H556">
        <v>29910</v>
      </c>
      <c r="I556" t="s">
        <v>146</v>
      </c>
      <c r="J556">
        <v>1E-3</v>
      </c>
      <c r="K556" t="s">
        <v>3</v>
      </c>
      <c r="L556">
        <v>0.99978420000000001</v>
      </c>
      <c r="M556" t="s">
        <v>2</v>
      </c>
      <c r="N556">
        <v>7.4222399999999994E-2</v>
      </c>
      <c r="O556" t="s">
        <v>6</v>
      </c>
      <c r="P556">
        <v>8</v>
      </c>
      <c r="Q556" t="s">
        <v>0</v>
      </c>
      <c r="R556">
        <v>12.8</v>
      </c>
      <c r="S556" t="s">
        <v>141</v>
      </c>
      <c r="T556">
        <v>1</v>
      </c>
      <c r="U556" t="s">
        <v>142</v>
      </c>
      <c r="V556">
        <v>4</v>
      </c>
      <c r="W556" t="s">
        <v>140</v>
      </c>
      <c r="X556">
        <v>2769</v>
      </c>
      <c r="Y556" t="s">
        <v>1</v>
      </c>
      <c r="Z556" t="s">
        <v>158</v>
      </c>
      <c r="AA556" t="s">
        <v>151</v>
      </c>
      <c r="AB556" s="12" t="s">
        <v>412</v>
      </c>
      <c r="AC556" t="s">
        <v>424</v>
      </c>
      <c r="AD556" s="5">
        <v>0.01</v>
      </c>
      <c r="AE556" t="s">
        <v>5</v>
      </c>
      <c r="AF556">
        <v>1</v>
      </c>
      <c r="AG556" t="s">
        <v>4</v>
      </c>
      <c r="AH556">
        <v>0</v>
      </c>
    </row>
    <row r="557" spans="1:34" x14ac:dyDescent="0.25">
      <c r="A557" t="str">
        <f t="shared" si="8"/>
        <v>feynman_I_13_12_16850</v>
      </c>
      <c r="B557" t="s">
        <v>117</v>
      </c>
      <c r="C557" t="s">
        <v>143</v>
      </c>
      <c r="D557">
        <v>3600</v>
      </c>
      <c r="E557" t="s">
        <v>144</v>
      </c>
      <c r="F557">
        <v>1000000</v>
      </c>
      <c r="G557" t="s">
        <v>145</v>
      </c>
      <c r="H557">
        <v>16850</v>
      </c>
      <c r="I557" t="s">
        <v>146</v>
      </c>
      <c r="J557">
        <v>1E-3</v>
      </c>
      <c r="K557" t="s">
        <v>3</v>
      </c>
      <c r="L557">
        <v>0.99889779999999995</v>
      </c>
      <c r="M557" t="s">
        <v>2</v>
      </c>
      <c r="N557">
        <v>0.3026953</v>
      </c>
      <c r="O557" t="s">
        <v>6</v>
      </c>
      <c r="P557">
        <v>85</v>
      </c>
      <c r="Q557" t="s">
        <v>0</v>
      </c>
      <c r="R557">
        <v>2140.4</v>
      </c>
      <c r="S557" t="s">
        <v>141</v>
      </c>
      <c r="T557">
        <v>1</v>
      </c>
      <c r="U557" t="s">
        <v>142</v>
      </c>
      <c r="V557">
        <v>27</v>
      </c>
      <c r="W557" t="s">
        <v>140</v>
      </c>
      <c r="X557">
        <v>190031</v>
      </c>
      <c r="Y557" t="s">
        <v>1</v>
      </c>
      <c r="Z557" t="s">
        <v>4051</v>
      </c>
      <c r="AA557" t="s">
        <v>151</v>
      </c>
      <c r="AB557" s="12" t="s">
        <v>4052</v>
      </c>
      <c r="AC557" t="s">
        <v>424</v>
      </c>
      <c r="AD557" s="5">
        <v>0.01</v>
      </c>
      <c r="AE557" t="s">
        <v>5</v>
      </c>
      <c r="AF557">
        <v>0.99897716000000003</v>
      </c>
      <c r="AG557" t="s">
        <v>4</v>
      </c>
      <c r="AH557">
        <v>0.29040236000000003</v>
      </c>
    </row>
    <row r="558" spans="1:34" x14ac:dyDescent="0.25">
      <c r="A558" t="str">
        <f t="shared" si="8"/>
        <v>strogatz_vdp2_29910</v>
      </c>
      <c r="B558" t="s">
        <v>7</v>
      </c>
      <c r="C558" t="s">
        <v>143</v>
      </c>
      <c r="D558">
        <v>3600</v>
      </c>
      <c r="E558" t="s">
        <v>144</v>
      </c>
      <c r="F558">
        <v>1000000</v>
      </c>
      <c r="G558" t="s">
        <v>145</v>
      </c>
      <c r="H558">
        <v>29910</v>
      </c>
      <c r="I558" t="s">
        <v>146</v>
      </c>
      <c r="J558">
        <v>1E-3</v>
      </c>
      <c r="K558" t="s">
        <v>3</v>
      </c>
      <c r="L558">
        <v>0.99985789999999997</v>
      </c>
      <c r="M558" t="s">
        <v>2</v>
      </c>
      <c r="N558">
        <v>1.0790000000000001E-3</v>
      </c>
      <c r="O558" t="s">
        <v>6</v>
      </c>
      <c r="P558">
        <v>3</v>
      </c>
      <c r="Q558" t="s">
        <v>0</v>
      </c>
      <c r="R558">
        <v>0.4</v>
      </c>
      <c r="S558" t="s">
        <v>141</v>
      </c>
      <c r="T558">
        <v>1</v>
      </c>
      <c r="U558" t="s">
        <v>142</v>
      </c>
      <c r="V558">
        <v>2</v>
      </c>
      <c r="W558" t="s">
        <v>140</v>
      </c>
      <c r="X558">
        <v>376</v>
      </c>
      <c r="Y558" t="s">
        <v>1</v>
      </c>
      <c r="Z558" t="s">
        <v>150</v>
      </c>
      <c r="AA558" t="s">
        <v>151</v>
      </c>
      <c r="AB558" s="12" t="s">
        <v>3431</v>
      </c>
      <c r="AC558" t="s">
        <v>424</v>
      </c>
      <c r="AD558" s="5">
        <v>0.01</v>
      </c>
      <c r="AE558" t="s">
        <v>5</v>
      </c>
      <c r="AF558">
        <v>1</v>
      </c>
      <c r="AG558" t="s">
        <v>4</v>
      </c>
      <c r="AH558">
        <v>0</v>
      </c>
    </row>
    <row r="559" spans="1:34" x14ac:dyDescent="0.25">
      <c r="A559" t="str">
        <f t="shared" si="8"/>
        <v>feynman_I_14_4_29910</v>
      </c>
      <c r="B559" t="s">
        <v>30</v>
      </c>
      <c r="C559" t="s">
        <v>143</v>
      </c>
      <c r="D559">
        <v>3600</v>
      </c>
      <c r="E559" t="s">
        <v>144</v>
      </c>
      <c r="F559">
        <v>1000000</v>
      </c>
      <c r="G559" t="s">
        <v>145</v>
      </c>
      <c r="H559">
        <v>29910</v>
      </c>
      <c r="I559" t="s">
        <v>146</v>
      </c>
      <c r="J559">
        <v>1E-3</v>
      </c>
      <c r="K559" t="s">
        <v>3</v>
      </c>
      <c r="L559">
        <v>0.9997511</v>
      </c>
      <c r="M559" t="s">
        <v>2</v>
      </c>
      <c r="N559">
        <v>0.2009157</v>
      </c>
      <c r="O559" t="s">
        <v>6</v>
      </c>
      <c r="P559">
        <v>6</v>
      </c>
      <c r="Q559" t="s">
        <v>0</v>
      </c>
      <c r="R559">
        <v>4.5999999999999996</v>
      </c>
      <c r="S559" t="s">
        <v>141</v>
      </c>
      <c r="T559">
        <v>1</v>
      </c>
      <c r="U559" t="s">
        <v>142</v>
      </c>
      <c r="V559">
        <v>3</v>
      </c>
      <c r="W559" t="s">
        <v>140</v>
      </c>
      <c r="X559">
        <v>1061</v>
      </c>
      <c r="Y559" t="s">
        <v>1</v>
      </c>
      <c r="Z559" t="s">
        <v>154</v>
      </c>
      <c r="AA559" t="s">
        <v>151</v>
      </c>
      <c r="AB559" s="12" t="s">
        <v>407</v>
      </c>
      <c r="AC559" t="s">
        <v>424</v>
      </c>
      <c r="AD559" s="5">
        <v>0.01</v>
      </c>
      <c r="AE559" t="s">
        <v>5</v>
      </c>
      <c r="AF559">
        <v>1</v>
      </c>
      <c r="AG559" t="s">
        <v>4</v>
      </c>
      <c r="AH559">
        <v>0</v>
      </c>
    </row>
    <row r="560" spans="1:34" x14ac:dyDescent="0.25">
      <c r="A560" t="str">
        <f t="shared" si="8"/>
        <v>feynman_I_34_1_29910</v>
      </c>
      <c r="B560" t="s">
        <v>41</v>
      </c>
      <c r="C560" t="s">
        <v>143</v>
      </c>
      <c r="D560">
        <v>3600</v>
      </c>
      <c r="E560" t="s">
        <v>144</v>
      </c>
      <c r="F560">
        <v>1000000</v>
      </c>
      <c r="G560" t="s">
        <v>145</v>
      </c>
      <c r="H560">
        <v>29910</v>
      </c>
      <c r="I560" t="s">
        <v>146</v>
      </c>
      <c r="J560">
        <v>1E-3</v>
      </c>
      <c r="K560" t="s">
        <v>3</v>
      </c>
      <c r="L560">
        <v>0.99932319999999997</v>
      </c>
      <c r="M560" t="s">
        <v>2</v>
      </c>
      <c r="N560">
        <v>4.6407400000000001E-2</v>
      </c>
      <c r="O560" t="s">
        <v>6</v>
      </c>
      <c r="P560">
        <v>12</v>
      </c>
      <c r="Q560" t="s">
        <v>0</v>
      </c>
      <c r="R560">
        <v>30.6</v>
      </c>
      <c r="S560" t="s">
        <v>141</v>
      </c>
      <c r="T560">
        <v>1</v>
      </c>
      <c r="U560" t="s">
        <v>142</v>
      </c>
      <c r="V560">
        <v>7</v>
      </c>
      <c r="W560" t="s">
        <v>140</v>
      </c>
      <c r="X560">
        <v>6141</v>
      </c>
      <c r="Y560" t="s">
        <v>1</v>
      </c>
      <c r="Z560" t="s">
        <v>4053</v>
      </c>
      <c r="AA560" t="s">
        <v>151</v>
      </c>
      <c r="AB560" s="12" t="s">
        <v>4054</v>
      </c>
      <c r="AC560" t="s">
        <v>424</v>
      </c>
      <c r="AD560" s="5">
        <v>0.01</v>
      </c>
      <c r="AE560" t="s">
        <v>5</v>
      </c>
      <c r="AF560">
        <v>0.99996837999999999</v>
      </c>
      <c r="AG560" t="s">
        <v>4</v>
      </c>
      <c r="AH560">
        <v>0.01</v>
      </c>
    </row>
    <row r="561" spans="1:34" x14ac:dyDescent="0.25">
      <c r="A561" t="str">
        <f t="shared" si="8"/>
        <v>feynman_II_4_23_29910</v>
      </c>
      <c r="B561" t="s">
        <v>70</v>
      </c>
      <c r="C561" t="s">
        <v>143</v>
      </c>
      <c r="D561">
        <v>3600</v>
      </c>
      <c r="E561" t="s">
        <v>144</v>
      </c>
      <c r="F561">
        <v>1000000</v>
      </c>
      <c r="G561" t="s">
        <v>145</v>
      </c>
      <c r="H561">
        <v>29910</v>
      </c>
      <c r="I561" t="s">
        <v>146</v>
      </c>
      <c r="J561">
        <v>1E-3</v>
      </c>
      <c r="K561" t="s">
        <v>3</v>
      </c>
      <c r="L561">
        <v>0.99970139999999996</v>
      </c>
      <c r="M561" t="s">
        <v>2</v>
      </c>
      <c r="N561">
        <v>5.7859999999999997E-4</v>
      </c>
      <c r="O561" t="s">
        <v>6</v>
      </c>
      <c r="P561">
        <v>9</v>
      </c>
      <c r="Q561" t="s">
        <v>0</v>
      </c>
      <c r="R561">
        <v>8.1</v>
      </c>
      <c r="S561" t="s">
        <v>141</v>
      </c>
      <c r="T561">
        <v>1</v>
      </c>
      <c r="U561" t="s">
        <v>142</v>
      </c>
      <c r="V561">
        <v>3</v>
      </c>
      <c r="W561" t="s">
        <v>140</v>
      </c>
      <c r="X561">
        <v>1775</v>
      </c>
      <c r="Y561" t="s">
        <v>1</v>
      </c>
      <c r="Z561" t="s">
        <v>3500</v>
      </c>
      <c r="AA561" t="s">
        <v>151</v>
      </c>
      <c r="AB561" s="12" t="s">
        <v>3501</v>
      </c>
      <c r="AC561" t="s">
        <v>424</v>
      </c>
      <c r="AD561" s="5">
        <v>0.01</v>
      </c>
      <c r="AE561" t="s">
        <v>5</v>
      </c>
      <c r="AF561">
        <v>0.99993430000000005</v>
      </c>
      <c r="AG561" t="s">
        <v>4</v>
      </c>
      <c r="AH561">
        <v>2.7012E-4</v>
      </c>
    </row>
    <row r="562" spans="1:34" x14ac:dyDescent="0.25">
      <c r="A562" t="str">
        <f t="shared" si="8"/>
        <v>feynman_I_34_8_29910</v>
      </c>
      <c r="B562" t="s">
        <v>91</v>
      </c>
      <c r="C562" t="s">
        <v>143</v>
      </c>
      <c r="D562">
        <v>3600</v>
      </c>
      <c r="E562" t="s">
        <v>144</v>
      </c>
      <c r="F562">
        <v>1000000</v>
      </c>
      <c r="G562" t="s">
        <v>145</v>
      </c>
      <c r="H562">
        <v>29910</v>
      </c>
      <c r="I562" t="s">
        <v>146</v>
      </c>
      <c r="J562">
        <v>1E-3</v>
      </c>
      <c r="K562" t="s">
        <v>3</v>
      </c>
      <c r="L562">
        <v>0.99978480000000003</v>
      </c>
      <c r="M562" t="s">
        <v>2</v>
      </c>
      <c r="N562">
        <v>0.1498756</v>
      </c>
      <c r="O562" t="s">
        <v>6</v>
      </c>
      <c r="P562">
        <v>7</v>
      </c>
      <c r="Q562" t="s">
        <v>0</v>
      </c>
      <c r="R562">
        <v>12.2</v>
      </c>
      <c r="S562" t="s">
        <v>141</v>
      </c>
      <c r="T562">
        <v>1</v>
      </c>
      <c r="U562" t="s">
        <v>142</v>
      </c>
      <c r="V562">
        <v>4</v>
      </c>
      <c r="W562" t="s">
        <v>140</v>
      </c>
      <c r="X562">
        <v>2769</v>
      </c>
      <c r="Y562" t="s">
        <v>1</v>
      </c>
      <c r="Z562" t="s">
        <v>2358</v>
      </c>
      <c r="AA562" t="s">
        <v>151</v>
      </c>
      <c r="AB562" s="12" t="s">
        <v>415</v>
      </c>
      <c r="AC562" t="s">
        <v>424</v>
      </c>
      <c r="AD562" s="5">
        <v>0.01</v>
      </c>
      <c r="AE562" t="s">
        <v>5</v>
      </c>
      <c r="AF562">
        <v>1</v>
      </c>
      <c r="AG562" t="s">
        <v>4</v>
      </c>
      <c r="AH562">
        <v>0</v>
      </c>
    </row>
    <row r="563" spans="1:34" x14ac:dyDescent="0.25">
      <c r="A563" t="str">
        <f t="shared" si="8"/>
        <v>feynman_III_17_37_29910</v>
      </c>
      <c r="B563" t="s">
        <v>66</v>
      </c>
      <c r="C563" t="s">
        <v>143</v>
      </c>
      <c r="D563">
        <v>3600</v>
      </c>
      <c r="E563" t="s">
        <v>144</v>
      </c>
      <c r="F563">
        <v>1000000</v>
      </c>
      <c r="G563" t="s">
        <v>145</v>
      </c>
      <c r="H563">
        <v>29910</v>
      </c>
      <c r="I563" t="s">
        <v>146</v>
      </c>
      <c r="J563">
        <v>1E-3</v>
      </c>
      <c r="K563" t="s">
        <v>3</v>
      </c>
      <c r="L563">
        <v>0.99989510000000004</v>
      </c>
      <c r="M563" t="s">
        <v>2</v>
      </c>
      <c r="N563">
        <v>5.1318099999999998E-2</v>
      </c>
      <c r="O563" t="s">
        <v>6</v>
      </c>
      <c r="P563">
        <v>8</v>
      </c>
      <c r="Q563" t="s">
        <v>0</v>
      </c>
      <c r="R563">
        <v>21.4</v>
      </c>
      <c r="S563" t="s">
        <v>141</v>
      </c>
      <c r="T563">
        <v>1</v>
      </c>
      <c r="U563" t="s">
        <v>142</v>
      </c>
      <c r="V563">
        <v>7</v>
      </c>
      <c r="W563" t="s">
        <v>140</v>
      </c>
      <c r="X563">
        <v>4511</v>
      </c>
      <c r="Y563" t="s">
        <v>1</v>
      </c>
      <c r="Z563" t="s">
        <v>2374</v>
      </c>
      <c r="AA563" t="s">
        <v>151</v>
      </c>
      <c r="AB563" s="12" t="s">
        <v>2296</v>
      </c>
      <c r="AC563" t="s">
        <v>424</v>
      </c>
      <c r="AD563" s="5">
        <v>0.01</v>
      </c>
      <c r="AE563" t="s">
        <v>5</v>
      </c>
      <c r="AF563">
        <v>1</v>
      </c>
      <c r="AG563" t="s">
        <v>4</v>
      </c>
      <c r="AH563">
        <v>0</v>
      </c>
    </row>
    <row r="564" spans="1:34" x14ac:dyDescent="0.25">
      <c r="A564" t="str">
        <f t="shared" si="8"/>
        <v>feynman_II_15_5_29910</v>
      </c>
      <c r="B564" t="s">
        <v>58</v>
      </c>
      <c r="C564" t="s">
        <v>143</v>
      </c>
      <c r="D564">
        <v>3600</v>
      </c>
      <c r="E564" t="s">
        <v>144</v>
      </c>
      <c r="F564">
        <v>1000000</v>
      </c>
      <c r="G564" t="s">
        <v>145</v>
      </c>
      <c r="H564">
        <v>29910</v>
      </c>
      <c r="I564" t="s">
        <v>146</v>
      </c>
      <c r="J564">
        <v>1E-3</v>
      </c>
      <c r="K564" t="s">
        <v>3</v>
      </c>
      <c r="L564">
        <v>0.99983889999999997</v>
      </c>
      <c r="M564" t="s">
        <v>2</v>
      </c>
      <c r="N564">
        <v>6.6431699999999996E-2</v>
      </c>
      <c r="O564" t="s">
        <v>6</v>
      </c>
      <c r="P564">
        <v>6</v>
      </c>
      <c r="Q564" t="s">
        <v>0</v>
      </c>
      <c r="R564">
        <v>13.1</v>
      </c>
      <c r="S564" t="s">
        <v>141</v>
      </c>
      <c r="T564">
        <v>1</v>
      </c>
      <c r="U564" t="s">
        <v>142</v>
      </c>
      <c r="V564">
        <v>6</v>
      </c>
      <c r="W564" t="s">
        <v>140</v>
      </c>
      <c r="X564">
        <v>2895</v>
      </c>
      <c r="Y564" t="s">
        <v>1</v>
      </c>
      <c r="Z564" t="s">
        <v>161</v>
      </c>
      <c r="AA564" t="s">
        <v>151</v>
      </c>
      <c r="AB564" s="12" t="s">
        <v>3436</v>
      </c>
      <c r="AC564" t="s">
        <v>424</v>
      </c>
      <c r="AD564" s="5">
        <v>0.01</v>
      </c>
      <c r="AE564" t="s">
        <v>5</v>
      </c>
      <c r="AF564">
        <v>1</v>
      </c>
      <c r="AG564" t="s">
        <v>4</v>
      </c>
      <c r="AH564">
        <v>0</v>
      </c>
    </row>
    <row r="565" spans="1:34" x14ac:dyDescent="0.25">
      <c r="A565" t="str">
        <f t="shared" si="8"/>
        <v>feynman_test_6_29910</v>
      </c>
      <c r="B565" t="s">
        <v>135</v>
      </c>
      <c r="C565" t="s">
        <v>143</v>
      </c>
      <c r="D565">
        <v>3600</v>
      </c>
      <c r="E565" t="s">
        <v>144</v>
      </c>
      <c r="F565">
        <v>1000000</v>
      </c>
      <c r="G565" t="s">
        <v>145</v>
      </c>
      <c r="H565">
        <v>29910</v>
      </c>
      <c r="I565" t="s">
        <v>146</v>
      </c>
      <c r="J565">
        <v>1E-3</v>
      </c>
      <c r="K565" t="s">
        <v>3</v>
      </c>
      <c r="L565">
        <v>0.97711950000000003</v>
      </c>
      <c r="M565" t="s">
        <v>2</v>
      </c>
      <c r="N565">
        <v>6.9310099999999999E-2</v>
      </c>
      <c r="O565" t="s">
        <v>6</v>
      </c>
      <c r="P565">
        <v>36</v>
      </c>
      <c r="Q565" t="s">
        <v>0</v>
      </c>
      <c r="R565">
        <v>3601.1</v>
      </c>
      <c r="S565" t="s">
        <v>141</v>
      </c>
      <c r="T565">
        <v>9</v>
      </c>
      <c r="U565" t="s">
        <v>142</v>
      </c>
      <c r="V565">
        <v>111</v>
      </c>
      <c r="W565" t="s">
        <v>140</v>
      </c>
      <c r="X565">
        <v>497833</v>
      </c>
      <c r="Y565" t="s">
        <v>1</v>
      </c>
      <c r="Z565" t="s">
        <v>4055</v>
      </c>
      <c r="AA565" t="s">
        <v>151</v>
      </c>
      <c r="AB565" s="12" t="s">
        <v>4056</v>
      </c>
      <c r="AC565" t="s">
        <v>424</v>
      </c>
      <c r="AD565" s="5">
        <v>0.01</v>
      </c>
      <c r="AE565" t="s">
        <v>5</v>
      </c>
      <c r="AF565">
        <v>0.98051206000000002</v>
      </c>
      <c r="AG565" t="s">
        <v>4</v>
      </c>
      <c r="AH565">
        <v>6.2919089999999997E-2</v>
      </c>
    </row>
    <row r="566" spans="1:34" x14ac:dyDescent="0.25">
      <c r="A566" t="str">
        <f t="shared" si="8"/>
        <v>feynman_II_13_23_29910</v>
      </c>
      <c r="B566" t="s">
        <v>47</v>
      </c>
      <c r="C566" t="s">
        <v>143</v>
      </c>
      <c r="D566">
        <v>3600</v>
      </c>
      <c r="E566" t="s">
        <v>144</v>
      </c>
      <c r="F566">
        <v>1000000</v>
      </c>
      <c r="G566" t="s">
        <v>145</v>
      </c>
      <c r="H566">
        <v>29910</v>
      </c>
      <c r="I566" t="s">
        <v>146</v>
      </c>
      <c r="J566">
        <v>1E-3</v>
      </c>
      <c r="K566" t="s">
        <v>3</v>
      </c>
      <c r="L566">
        <v>0.99913940000000001</v>
      </c>
      <c r="M566" t="s">
        <v>2</v>
      </c>
      <c r="N566">
        <v>3.5698899999999999E-2</v>
      </c>
      <c r="O566" t="s">
        <v>6</v>
      </c>
      <c r="P566">
        <v>15</v>
      </c>
      <c r="Q566" t="s">
        <v>0</v>
      </c>
      <c r="R566">
        <v>19.7</v>
      </c>
      <c r="S566" t="s">
        <v>141</v>
      </c>
      <c r="T566">
        <v>1</v>
      </c>
      <c r="U566" t="s">
        <v>142</v>
      </c>
      <c r="V566">
        <v>5</v>
      </c>
      <c r="W566" t="s">
        <v>140</v>
      </c>
      <c r="X566">
        <v>3837</v>
      </c>
      <c r="Y566" t="s">
        <v>1</v>
      </c>
      <c r="Z566" t="s">
        <v>3835</v>
      </c>
      <c r="AA566" t="s">
        <v>151</v>
      </c>
      <c r="AB566" s="12" t="s">
        <v>3836</v>
      </c>
      <c r="AC566" t="s">
        <v>424</v>
      </c>
      <c r="AD566" s="5">
        <v>0.01</v>
      </c>
      <c r="AE566" t="s">
        <v>5</v>
      </c>
      <c r="AF566">
        <v>0.99990917999999995</v>
      </c>
      <c r="AG566" t="s">
        <v>4</v>
      </c>
      <c r="AH566">
        <v>1.155864E-2</v>
      </c>
    </row>
    <row r="567" spans="1:34" x14ac:dyDescent="0.25">
      <c r="A567" t="str">
        <f t="shared" si="8"/>
        <v>feynman_III_15_12_29910</v>
      </c>
      <c r="B567" t="s">
        <v>56</v>
      </c>
      <c r="C567" t="s">
        <v>143</v>
      </c>
      <c r="D567">
        <v>3600</v>
      </c>
      <c r="E567" t="s">
        <v>144</v>
      </c>
      <c r="F567">
        <v>1000000</v>
      </c>
      <c r="G567" t="s">
        <v>145</v>
      </c>
      <c r="H567">
        <v>29910</v>
      </c>
      <c r="I567" t="s">
        <v>146</v>
      </c>
      <c r="J567">
        <v>1E-3</v>
      </c>
      <c r="K567" t="s">
        <v>3</v>
      </c>
      <c r="L567">
        <v>0.99974980000000002</v>
      </c>
      <c r="M567" t="s">
        <v>2</v>
      </c>
      <c r="N567">
        <v>8.1059699999999998E-2</v>
      </c>
      <c r="O567" t="s">
        <v>6</v>
      </c>
      <c r="P567">
        <v>11</v>
      </c>
      <c r="Q567" t="s">
        <v>0</v>
      </c>
      <c r="R567">
        <v>65.8</v>
      </c>
      <c r="S567" t="s">
        <v>141</v>
      </c>
      <c r="T567">
        <v>2</v>
      </c>
      <c r="U567" t="s">
        <v>142</v>
      </c>
      <c r="V567">
        <v>12</v>
      </c>
      <c r="W567" t="s">
        <v>140</v>
      </c>
      <c r="X567">
        <v>12119</v>
      </c>
      <c r="Y567" t="s">
        <v>1</v>
      </c>
      <c r="Z567" t="s">
        <v>2948</v>
      </c>
      <c r="AA567" t="s">
        <v>151</v>
      </c>
      <c r="AB567" s="12" t="s">
        <v>2299</v>
      </c>
      <c r="AC567" t="s">
        <v>424</v>
      </c>
      <c r="AD567" s="5">
        <v>0.01</v>
      </c>
      <c r="AE567" t="s">
        <v>5</v>
      </c>
      <c r="AF567">
        <v>1</v>
      </c>
      <c r="AG567" t="s">
        <v>4</v>
      </c>
      <c r="AH567">
        <v>0</v>
      </c>
    </row>
    <row r="568" spans="1:34" x14ac:dyDescent="0.25">
      <c r="A568" t="str">
        <f t="shared" si="8"/>
        <v>feynman_III_19_51_29910</v>
      </c>
      <c r="B568" t="s">
        <v>124</v>
      </c>
      <c r="C568" t="s">
        <v>143</v>
      </c>
      <c r="D568">
        <v>3600</v>
      </c>
      <c r="E568" t="s">
        <v>144</v>
      </c>
      <c r="F568">
        <v>1000000</v>
      </c>
      <c r="G568" t="s">
        <v>145</v>
      </c>
      <c r="H568">
        <v>29910</v>
      </c>
      <c r="I568" t="s">
        <v>146</v>
      </c>
      <c r="J568">
        <v>1E-3</v>
      </c>
      <c r="K568" t="s">
        <v>3</v>
      </c>
      <c r="L568">
        <v>0.99822319999999998</v>
      </c>
      <c r="M568" t="s">
        <v>2</v>
      </c>
      <c r="N568">
        <v>8.8465799999999997E-2</v>
      </c>
      <c r="O568" t="s">
        <v>6</v>
      </c>
      <c r="P568">
        <v>15</v>
      </c>
      <c r="Q568" t="s">
        <v>0</v>
      </c>
      <c r="R568">
        <v>53.2</v>
      </c>
      <c r="S568" t="s">
        <v>141</v>
      </c>
      <c r="T568">
        <v>1</v>
      </c>
      <c r="U568" t="s">
        <v>142</v>
      </c>
      <c r="V568">
        <v>7</v>
      </c>
      <c r="W568" t="s">
        <v>140</v>
      </c>
      <c r="X568">
        <v>9853</v>
      </c>
      <c r="Y568" t="s">
        <v>1</v>
      </c>
      <c r="Z568" t="s">
        <v>3785</v>
      </c>
      <c r="AA568" t="s">
        <v>151</v>
      </c>
      <c r="AB568" s="12" t="s">
        <v>3786</v>
      </c>
      <c r="AC568" t="s">
        <v>424</v>
      </c>
      <c r="AD568" s="5">
        <v>0.01</v>
      </c>
      <c r="AE568" t="s">
        <v>5</v>
      </c>
      <c r="AF568">
        <v>0.99832273000000005</v>
      </c>
      <c r="AG568" t="s">
        <v>4</v>
      </c>
      <c r="AH568">
        <v>8.5160540000000007E-2</v>
      </c>
    </row>
    <row r="569" spans="1:34" x14ac:dyDescent="0.25">
      <c r="A569" t="str">
        <f t="shared" si="8"/>
        <v>feynman_II_24_17_29910</v>
      </c>
      <c r="B569" t="s">
        <v>38</v>
      </c>
      <c r="C569" t="s">
        <v>143</v>
      </c>
      <c r="D569">
        <v>3600</v>
      </c>
      <c r="E569" t="s">
        <v>144</v>
      </c>
      <c r="F569">
        <v>1000000</v>
      </c>
      <c r="G569" t="s">
        <v>145</v>
      </c>
      <c r="H569">
        <v>29910</v>
      </c>
      <c r="I569" t="s">
        <v>146</v>
      </c>
      <c r="J569">
        <v>1E-3</v>
      </c>
      <c r="K569" t="s">
        <v>3</v>
      </c>
      <c r="L569">
        <v>0.99652620000000003</v>
      </c>
      <c r="M569" t="s">
        <v>2</v>
      </c>
      <c r="N569">
        <v>5.0779100000000001E-2</v>
      </c>
      <c r="O569" t="s">
        <v>6</v>
      </c>
      <c r="P569">
        <v>11</v>
      </c>
      <c r="Q569" t="s">
        <v>0</v>
      </c>
      <c r="R569">
        <v>8.4</v>
      </c>
      <c r="S569" t="s">
        <v>141</v>
      </c>
      <c r="T569">
        <v>1</v>
      </c>
      <c r="U569" t="s">
        <v>142</v>
      </c>
      <c r="V569">
        <v>3</v>
      </c>
      <c r="W569" t="s">
        <v>140</v>
      </c>
      <c r="X569">
        <v>1789</v>
      </c>
      <c r="Y569" t="s">
        <v>1</v>
      </c>
      <c r="Z569" t="s">
        <v>4057</v>
      </c>
      <c r="AA569" t="s">
        <v>151</v>
      </c>
      <c r="AB569" s="12" t="s">
        <v>4058</v>
      </c>
      <c r="AC569" t="s">
        <v>424</v>
      </c>
      <c r="AD569" s="5">
        <v>0.01</v>
      </c>
      <c r="AE569" t="s">
        <v>5</v>
      </c>
      <c r="AF569">
        <v>0.99805778999999994</v>
      </c>
      <c r="AG569" t="s">
        <v>4</v>
      </c>
      <c r="AH569">
        <v>3.7978440000000002E-2</v>
      </c>
    </row>
    <row r="570" spans="1:34" x14ac:dyDescent="0.25">
      <c r="A570" t="str">
        <f t="shared" si="8"/>
        <v>feynman_I_34_27_4426</v>
      </c>
      <c r="B570" t="s">
        <v>23</v>
      </c>
      <c r="C570" t="s">
        <v>143</v>
      </c>
      <c r="D570">
        <v>3600</v>
      </c>
      <c r="E570" t="s">
        <v>144</v>
      </c>
      <c r="F570">
        <v>1000000</v>
      </c>
      <c r="G570" t="s">
        <v>145</v>
      </c>
      <c r="H570">
        <v>4426</v>
      </c>
      <c r="I570" t="s">
        <v>146</v>
      </c>
      <c r="J570">
        <v>1E-3</v>
      </c>
      <c r="K570" t="s">
        <v>3</v>
      </c>
      <c r="L570">
        <v>0.99946639999999998</v>
      </c>
      <c r="M570" t="s">
        <v>2</v>
      </c>
      <c r="N570">
        <v>1.8709400000000001E-2</v>
      </c>
      <c r="O570" t="s">
        <v>6</v>
      </c>
      <c r="P570">
        <v>4</v>
      </c>
      <c r="Q570" t="s">
        <v>0</v>
      </c>
      <c r="R570">
        <v>3.2</v>
      </c>
      <c r="S570" t="s">
        <v>141</v>
      </c>
      <c r="T570">
        <v>1</v>
      </c>
      <c r="U570" t="s">
        <v>142</v>
      </c>
      <c r="V570">
        <v>2</v>
      </c>
      <c r="W570" t="s">
        <v>140</v>
      </c>
      <c r="X570">
        <v>674</v>
      </c>
      <c r="Y570" t="s">
        <v>1</v>
      </c>
      <c r="Z570" t="s">
        <v>3488</v>
      </c>
      <c r="AA570" t="s">
        <v>151</v>
      </c>
      <c r="AB570" s="12" t="s">
        <v>3489</v>
      </c>
      <c r="AC570" t="s">
        <v>424</v>
      </c>
      <c r="AD570" s="5">
        <v>0.01</v>
      </c>
      <c r="AE570" t="s">
        <v>5</v>
      </c>
      <c r="AF570">
        <v>0.99988319999999997</v>
      </c>
      <c r="AG570" t="s">
        <v>4</v>
      </c>
      <c r="AH570">
        <v>8.7362700000000008E-3</v>
      </c>
    </row>
    <row r="571" spans="1:34" x14ac:dyDescent="0.25">
      <c r="A571" t="str">
        <f t="shared" si="8"/>
        <v>feynman_II_27_18_4426</v>
      </c>
      <c r="B571" t="s">
        <v>32</v>
      </c>
      <c r="C571" t="s">
        <v>143</v>
      </c>
      <c r="D571">
        <v>3600</v>
      </c>
      <c r="E571" t="s">
        <v>144</v>
      </c>
      <c r="F571">
        <v>1000000</v>
      </c>
      <c r="G571" t="s">
        <v>145</v>
      </c>
      <c r="H571">
        <v>4426</v>
      </c>
      <c r="I571" t="s">
        <v>146</v>
      </c>
      <c r="J571">
        <v>1E-3</v>
      </c>
      <c r="K571" t="s">
        <v>3</v>
      </c>
      <c r="L571">
        <v>0.99975119999999995</v>
      </c>
      <c r="M571" t="s">
        <v>2</v>
      </c>
      <c r="N571">
        <v>0.40344720000000001</v>
      </c>
      <c r="O571" t="s">
        <v>6</v>
      </c>
      <c r="P571">
        <v>5</v>
      </c>
      <c r="Q571" t="s">
        <v>0</v>
      </c>
      <c r="R571">
        <v>8.6999999999999993</v>
      </c>
      <c r="S571" t="s">
        <v>141</v>
      </c>
      <c r="T571">
        <v>1</v>
      </c>
      <c r="U571" t="s">
        <v>142</v>
      </c>
      <c r="V571">
        <v>4</v>
      </c>
      <c r="W571" t="s">
        <v>140</v>
      </c>
      <c r="X571">
        <v>1814</v>
      </c>
      <c r="Y571" t="s">
        <v>1</v>
      </c>
      <c r="Z571" t="s">
        <v>2340</v>
      </c>
      <c r="AA571" t="s">
        <v>151</v>
      </c>
      <c r="AB571" s="12" t="s">
        <v>408</v>
      </c>
      <c r="AC571" t="s">
        <v>424</v>
      </c>
      <c r="AD571" s="5">
        <v>0.01</v>
      </c>
      <c r="AE571" t="s">
        <v>5</v>
      </c>
      <c r="AF571">
        <v>1</v>
      </c>
      <c r="AG571" t="s">
        <v>4</v>
      </c>
      <c r="AH571">
        <v>0</v>
      </c>
    </row>
    <row r="572" spans="1:34" x14ac:dyDescent="0.25">
      <c r="A572" t="str">
        <f t="shared" si="8"/>
        <v>strogatz_vdp1_29910</v>
      </c>
      <c r="B572" t="s">
        <v>19</v>
      </c>
      <c r="C572" t="s">
        <v>143</v>
      </c>
      <c r="D572">
        <v>3600</v>
      </c>
      <c r="E572" t="s">
        <v>144</v>
      </c>
      <c r="F572">
        <v>1000000</v>
      </c>
      <c r="G572" t="s">
        <v>145</v>
      </c>
      <c r="H572">
        <v>29910</v>
      </c>
      <c r="I572" t="s">
        <v>146</v>
      </c>
      <c r="J572">
        <v>1E-3</v>
      </c>
      <c r="K572" t="s">
        <v>3</v>
      </c>
      <c r="L572">
        <v>0.99988350000000004</v>
      </c>
      <c r="M572" t="s">
        <v>2</v>
      </c>
      <c r="N572">
        <v>1.9396799999999999E-2</v>
      </c>
      <c r="O572" t="s">
        <v>6</v>
      </c>
      <c r="P572">
        <v>17</v>
      </c>
      <c r="Q572" t="s">
        <v>0</v>
      </c>
      <c r="R572">
        <v>18</v>
      </c>
      <c r="S572" t="s">
        <v>141</v>
      </c>
      <c r="T572">
        <v>1</v>
      </c>
      <c r="U572" t="s">
        <v>142</v>
      </c>
      <c r="V572">
        <v>11</v>
      </c>
      <c r="W572" t="s">
        <v>140</v>
      </c>
      <c r="X572">
        <v>9357</v>
      </c>
      <c r="Y572" t="s">
        <v>1</v>
      </c>
      <c r="Z572" t="s">
        <v>4059</v>
      </c>
      <c r="AA572" t="s">
        <v>151</v>
      </c>
      <c r="AB572" s="12" t="s">
        <v>4060</v>
      </c>
      <c r="AC572" t="s">
        <v>424</v>
      </c>
      <c r="AD572" s="5">
        <v>0.01</v>
      </c>
      <c r="AE572" t="s">
        <v>5</v>
      </c>
      <c r="AF572">
        <v>0.99998425999999996</v>
      </c>
      <c r="AG572" t="s">
        <v>4</v>
      </c>
      <c r="AH572">
        <v>6.4007700000000001E-3</v>
      </c>
    </row>
    <row r="573" spans="1:34" x14ac:dyDescent="0.25">
      <c r="A573" t="str">
        <f t="shared" si="8"/>
        <v>feynman_II_37_1_4426</v>
      </c>
      <c r="B573" t="s">
        <v>64</v>
      </c>
      <c r="C573" t="s">
        <v>143</v>
      </c>
      <c r="D573">
        <v>3600</v>
      </c>
      <c r="E573" t="s">
        <v>144</v>
      </c>
      <c r="F573">
        <v>1000000</v>
      </c>
      <c r="G573" t="s">
        <v>145</v>
      </c>
      <c r="H573">
        <v>4426</v>
      </c>
      <c r="I573" t="s">
        <v>146</v>
      </c>
      <c r="J573">
        <v>1E-3</v>
      </c>
      <c r="K573" t="s">
        <v>3</v>
      </c>
      <c r="L573">
        <v>0.99966480000000002</v>
      </c>
      <c r="M573" t="s">
        <v>2</v>
      </c>
      <c r="N573">
        <v>0.43054779999999998</v>
      </c>
      <c r="O573" t="s">
        <v>6</v>
      </c>
      <c r="P573">
        <v>6</v>
      </c>
      <c r="Q573" t="s">
        <v>0</v>
      </c>
      <c r="R573">
        <v>10.3</v>
      </c>
      <c r="S573" t="s">
        <v>141</v>
      </c>
      <c r="T573">
        <v>1</v>
      </c>
      <c r="U573" t="s">
        <v>142</v>
      </c>
      <c r="V573">
        <v>4</v>
      </c>
      <c r="W573" t="s">
        <v>140</v>
      </c>
      <c r="X573">
        <v>2173</v>
      </c>
      <c r="Y573" t="s">
        <v>1</v>
      </c>
      <c r="Z573" t="s">
        <v>2355</v>
      </c>
      <c r="AA573" t="s">
        <v>151</v>
      </c>
      <c r="AB573" s="12" t="s">
        <v>2290</v>
      </c>
      <c r="AC573" t="s">
        <v>424</v>
      </c>
      <c r="AD573" s="5">
        <v>0.01</v>
      </c>
      <c r="AE573" t="s">
        <v>5</v>
      </c>
      <c r="AF573">
        <v>1</v>
      </c>
      <c r="AG573" t="s">
        <v>4</v>
      </c>
      <c r="AH573">
        <v>0</v>
      </c>
    </row>
    <row r="574" spans="1:34" x14ac:dyDescent="0.25">
      <c r="A574" t="str">
        <f t="shared" si="8"/>
        <v>feynman_II_10_9_4426</v>
      </c>
      <c r="B574" t="s">
        <v>57</v>
      </c>
      <c r="C574" t="s">
        <v>143</v>
      </c>
      <c r="D574">
        <v>3600</v>
      </c>
      <c r="E574" t="s">
        <v>144</v>
      </c>
      <c r="F574">
        <v>1000000</v>
      </c>
      <c r="G574" t="s">
        <v>145</v>
      </c>
      <c r="H574">
        <v>4426</v>
      </c>
      <c r="I574" t="s">
        <v>146</v>
      </c>
      <c r="J574">
        <v>1E-3</v>
      </c>
      <c r="K574" t="s">
        <v>3</v>
      </c>
      <c r="L574">
        <v>0.99972159999999999</v>
      </c>
      <c r="M574" t="s">
        <v>2</v>
      </c>
      <c r="N574">
        <v>4.1222999999999997E-3</v>
      </c>
      <c r="O574" t="s">
        <v>6</v>
      </c>
      <c r="P574">
        <v>13</v>
      </c>
      <c r="Q574" t="s">
        <v>0</v>
      </c>
      <c r="R574">
        <v>13.6</v>
      </c>
      <c r="S574" t="s">
        <v>141</v>
      </c>
      <c r="T574">
        <v>1</v>
      </c>
      <c r="U574" t="s">
        <v>142</v>
      </c>
      <c r="V574">
        <v>4</v>
      </c>
      <c r="W574" t="s">
        <v>140</v>
      </c>
      <c r="X574">
        <v>2899</v>
      </c>
      <c r="Y574" t="s">
        <v>1</v>
      </c>
      <c r="Z574" t="s">
        <v>160</v>
      </c>
      <c r="AA574" t="s">
        <v>151</v>
      </c>
      <c r="AB574" s="12" t="s">
        <v>3434</v>
      </c>
      <c r="AC574" t="s">
        <v>424</v>
      </c>
      <c r="AD574" s="5">
        <v>0.01</v>
      </c>
      <c r="AE574" t="s">
        <v>5</v>
      </c>
      <c r="AF574">
        <v>1</v>
      </c>
      <c r="AG574" t="s">
        <v>4</v>
      </c>
      <c r="AH574">
        <v>0</v>
      </c>
    </row>
    <row r="575" spans="1:34" x14ac:dyDescent="0.25">
      <c r="A575" t="str">
        <f t="shared" si="8"/>
        <v>feynman_I_44_4_29910</v>
      </c>
      <c r="B575" t="s">
        <v>118</v>
      </c>
      <c r="C575" t="s">
        <v>143</v>
      </c>
      <c r="D575">
        <v>3600</v>
      </c>
      <c r="E575" t="s">
        <v>144</v>
      </c>
      <c r="F575">
        <v>1000000</v>
      </c>
      <c r="G575" t="s">
        <v>145</v>
      </c>
      <c r="H575">
        <v>29910</v>
      </c>
      <c r="I575" t="s">
        <v>146</v>
      </c>
      <c r="J575">
        <v>1E-3</v>
      </c>
      <c r="K575" t="s">
        <v>3</v>
      </c>
      <c r="L575">
        <v>0.99989930000000005</v>
      </c>
      <c r="M575" t="s">
        <v>2</v>
      </c>
      <c r="N575">
        <v>0.2047921</v>
      </c>
      <c r="O575" t="s">
        <v>6</v>
      </c>
      <c r="P575">
        <v>11</v>
      </c>
      <c r="Q575" t="s">
        <v>0</v>
      </c>
      <c r="R575">
        <v>25.4</v>
      </c>
      <c r="S575" t="s">
        <v>141</v>
      </c>
      <c r="T575">
        <v>1</v>
      </c>
      <c r="U575" t="s">
        <v>142</v>
      </c>
      <c r="V575">
        <v>7</v>
      </c>
      <c r="W575" t="s">
        <v>140</v>
      </c>
      <c r="X575">
        <v>5690</v>
      </c>
      <c r="Y575" t="s">
        <v>1</v>
      </c>
      <c r="Z575" t="s">
        <v>163</v>
      </c>
      <c r="AA575" t="s">
        <v>151</v>
      </c>
      <c r="AB575" s="12" t="s">
        <v>3444</v>
      </c>
      <c r="AC575" t="s">
        <v>424</v>
      </c>
      <c r="AD575" s="5">
        <v>0.01</v>
      </c>
      <c r="AE575" t="s">
        <v>5</v>
      </c>
      <c r="AF575">
        <v>1</v>
      </c>
      <c r="AG575" t="s">
        <v>4</v>
      </c>
      <c r="AH575">
        <v>0</v>
      </c>
    </row>
    <row r="576" spans="1:34" x14ac:dyDescent="0.25">
      <c r="A576" t="str">
        <f t="shared" si="8"/>
        <v>strogatz_predprey1_29910</v>
      </c>
      <c r="B576" t="s">
        <v>20</v>
      </c>
      <c r="C576" t="s">
        <v>143</v>
      </c>
      <c r="D576">
        <v>3600</v>
      </c>
      <c r="E576" t="s">
        <v>144</v>
      </c>
      <c r="F576">
        <v>1000000</v>
      </c>
      <c r="G576" t="s">
        <v>145</v>
      </c>
      <c r="H576">
        <v>29910</v>
      </c>
      <c r="I576" t="s">
        <v>146</v>
      </c>
      <c r="J576">
        <v>1E-3</v>
      </c>
      <c r="K576" t="s">
        <v>3</v>
      </c>
      <c r="L576">
        <v>0.74979770000000001</v>
      </c>
      <c r="M576" t="s">
        <v>2</v>
      </c>
      <c r="N576">
        <v>1.2156857000000001</v>
      </c>
      <c r="O576" t="s">
        <v>6</v>
      </c>
      <c r="P576">
        <v>25</v>
      </c>
      <c r="Q576" t="s">
        <v>0</v>
      </c>
      <c r="R576">
        <v>20.3</v>
      </c>
      <c r="S576" t="s">
        <v>141</v>
      </c>
      <c r="T576">
        <v>1</v>
      </c>
      <c r="U576" t="s">
        <v>142</v>
      </c>
      <c r="V576">
        <v>8</v>
      </c>
      <c r="W576" t="s">
        <v>140</v>
      </c>
      <c r="X576">
        <v>9506</v>
      </c>
      <c r="Y576" t="s">
        <v>1</v>
      </c>
      <c r="Z576" t="s">
        <v>4061</v>
      </c>
      <c r="AA576" t="s">
        <v>151</v>
      </c>
      <c r="AB576" s="12" t="s">
        <v>4062</v>
      </c>
      <c r="AC576" t="s">
        <v>424</v>
      </c>
      <c r="AD576" s="5">
        <v>0.01</v>
      </c>
      <c r="AE576" t="s">
        <v>5</v>
      </c>
      <c r="AF576">
        <v>0.86335024999999999</v>
      </c>
      <c r="AG576" t="s">
        <v>4</v>
      </c>
      <c r="AH576">
        <v>0.86882616000000001</v>
      </c>
    </row>
    <row r="577" spans="1:34" x14ac:dyDescent="0.25">
      <c r="A577" t="str">
        <f t="shared" si="8"/>
        <v>feynman_I_6_2b_5390</v>
      </c>
      <c r="B577" t="s">
        <v>54</v>
      </c>
      <c r="C577" t="s">
        <v>143</v>
      </c>
      <c r="D577">
        <v>3600</v>
      </c>
      <c r="E577" t="s">
        <v>144</v>
      </c>
      <c r="F577">
        <v>1000000</v>
      </c>
      <c r="G577" t="s">
        <v>145</v>
      </c>
      <c r="H577">
        <v>5390</v>
      </c>
      <c r="I577" t="s">
        <v>146</v>
      </c>
      <c r="J577">
        <v>1E-3</v>
      </c>
      <c r="K577" t="s">
        <v>3</v>
      </c>
      <c r="L577">
        <v>0.99850099999999997</v>
      </c>
      <c r="M577" t="s">
        <v>2</v>
      </c>
      <c r="N577">
        <v>2.3272000000000002E-3</v>
      </c>
      <c r="O577" t="s">
        <v>6</v>
      </c>
      <c r="P577">
        <v>20</v>
      </c>
      <c r="Q577" t="s">
        <v>0</v>
      </c>
      <c r="R577">
        <v>1570.6</v>
      </c>
      <c r="S577" t="s">
        <v>141</v>
      </c>
      <c r="T577">
        <v>9</v>
      </c>
      <c r="U577" t="s">
        <v>142</v>
      </c>
      <c r="V577">
        <v>259</v>
      </c>
      <c r="W577" t="s">
        <v>140</v>
      </c>
      <c r="X577">
        <v>286607</v>
      </c>
      <c r="Y577" t="s">
        <v>1</v>
      </c>
      <c r="Z577" t="s">
        <v>4063</v>
      </c>
      <c r="AA577" t="s">
        <v>151</v>
      </c>
      <c r="AB577" s="12" t="s">
        <v>4064</v>
      </c>
      <c r="AC577" t="s">
        <v>424</v>
      </c>
      <c r="AD577" s="5">
        <v>0.01</v>
      </c>
      <c r="AE577" t="s">
        <v>5</v>
      </c>
      <c r="AF577">
        <v>0.99965393999999996</v>
      </c>
      <c r="AG577" t="s">
        <v>4</v>
      </c>
      <c r="AH577">
        <v>1.1201399999999999E-3</v>
      </c>
    </row>
    <row r="578" spans="1:34" x14ac:dyDescent="0.25">
      <c r="A578" t="str">
        <f t="shared" ref="A578:A641" si="9">B578&amp;"_"&amp;H578</f>
        <v>feynman_I_38_12_4426</v>
      </c>
      <c r="B578" t="s">
        <v>93</v>
      </c>
      <c r="C578" t="s">
        <v>143</v>
      </c>
      <c r="D578">
        <v>3600</v>
      </c>
      <c r="E578" t="s">
        <v>144</v>
      </c>
      <c r="F578">
        <v>1000000</v>
      </c>
      <c r="G578" t="s">
        <v>145</v>
      </c>
      <c r="H578">
        <v>4426</v>
      </c>
      <c r="I578" t="s">
        <v>146</v>
      </c>
      <c r="J578">
        <v>1E-3</v>
      </c>
      <c r="K578" t="s">
        <v>3</v>
      </c>
      <c r="L578">
        <v>0.99430839999999998</v>
      </c>
      <c r="M578" t="s">
        <v>2</v>
      </c>
      <c r="N578">
        <v>0.109418</v>
      </c>
      <c r="O578" t="s">
        <v>6</v>
      </c>
      <c r="P578">
        <v>26</v>
      </c>
      <c r="Q578" t="s">
        <v>0</v>
      </c>
      <c r="R578">
        <v>60</v>
      </c>
      <c r="S578" t="s">
        <v>141</v>
      </c>
      <c r="T578">
        <v>1</v>
      </c>
      <c r="U578" t="s">
        <v>142</v>
      </c>
      <c r="V578">
        <v>7</v>
      </c>
      <c r="W578" t="s">
        <v>140</v>
      </c>
      <c r="X578">
        <v>10462</v>
      </c>
      <c r="Y578" t="s">
        <v>1</v>
      </c>
      <c r="Z578" t="s">
        <v>4065</v>
      </c>
      <c r="AA578" t="s">
        <v>151</v>
      </c>
      <c r="AB578" s="12" t="s">
        <v>4066</v>
      </c>
      <c r="AC578" t="s">
        <v>424</v>
      </c>
      <c r="AD578" s="5">
        <v>0.01</v>
      </c>
      <c r="AE578" t="s">
        <v>5</v>
      </c>
      <c r="AF578">
        <v>0.99498186</v>
      </c>
      <c r="AG578" t="s">
        <v>4</v>
      </c>
      <c r="AH578">
        <v>0.10047332</v>
      </c>
    </row>
    <row r="579" spans="1:34" x14ac:dyDescent="0.25">
      <c r="A579" t="str">
        <f t="shared" si="9"/>
        <v>feynman_II_15_4_4426</v>
      </c>
      <c r="B579" t="s">
        <v>59</v>
      </c>
      <c r="C579" t="s">
        <v>143</v>
      </c>
      <c r="D579">
        <v>3600</v>
      </c>
      <c r="E579" t="s">
        <v>144</v>
      </c>
      <c r="F579">
        <v>1000000</v>
      </c>
      <c r="G579" t="s">
        <v>145</v>
      </c>
      <c r="H579">
        <v>4426</v>
      </c>
      <c r="I579" t="s">
        <v>146</v>
      </c>
      <c r="J579">
        <v>1E-3</v>
      </c>
      <c r="K579" t="s">
        <v>3</v>
      </c>
      <c r="L579">
        <v>0.99983960000000005</v>
      </c>
      <c r="M579" t="s">
        <v>2</v>
      </c>
      <c r="N579">
        <v>6.6175899999999996E-2</v>
      </c>
      <c r="O579" t="s">
        <v>6</v>
      </c>
      <c r="P579">
        <v>6</v>
      </c>
      <c r="Q579" t="s">
        <v>0</v>
      </c>
      <c r="R579">
        <v>13.2</v>
      </c>
      <c r="S579" t="s">
        <v>141</v>
      </c>
      <c r="T579">
        <v>1</v>
      </c>
      <c r="U579" t="s">
        <v>142</v>
      </c>
      <c r="V579">
        <v>6</v>
      </c>
      <c r="W579" t="s">
        <v>140</v>
      </c>
      <c r="X579">
        <v>2895</v>
      </c>
      <c r="Y579" t="s">
        <v>1</v>
      </c>
      <c r="Z579" t="s">
        <v>161</v>
      </c>
      <c r="AA579" t="s">
        <v>151</v>
      </c>
      <c r="AB579" s="12" t="s">
        <v>3436</v>
      </c>
      <c r="AC579" t="s">
        <v>424</v>
      </c>
      <c r="AD579" s="5">
        <v>0.01</v>
      </c>
      <c r="AE579" t="s">
        <v>5</v>
      </c>
      <c r="AF579">
        <v>1</v>
      </c>
      <c r="AG579" t="s">
        <v>4</v>
      </c>
      <c r="AH579">
        <v>0</v>
      </c>
    </row>
    <row r="580" spans="1:34" x14ac:dyDescent="0.25">
      <c r="A580" t="str">
        <f t="shared" si="9"/>
        <v>feynman_I_8_14_5390</v>
      </c>
      <c r="B580" t="s">
        <v>78</v>
      </c>
      <c r="C580" t="s">
        <v>143</v>
      </c>
      <c r="D580">
        <v>3600</v>
      </c>
      <c r="E580" t="s">
        <v>144</v>
      </c>
      <c r="F580">
        <v>1000000</v>
      </c>
      <c r="G580" t="s">
        <v>145</v>
      </c>
      <c r="H580">
        <v>5390</v>
      </c>
      <c r="I580" t="s">
        <v>146</v>
      </c>
      <c r="J580">
        <v>1E-3</v>
      </c>
      <c r="K580" t="s">
        <v>3</v>
      </c>
      <c r="L580">
        <v>0.96164769999999999</v>
      </c>
      <c r="M580" t="s">
        <v>2</v>
      </c>
      <c r="N580">
        <v>0.1950141</v>
      </c>
      <c r="O580" t="s">
        <v>6</v>
      </c>
      <c r="P580">
        <v>28</v>
      </c>
      <c r="Q580" t="s">
        <v>0</v>
      </c>
      <c r="R580">
        <v>3600.9</v>
      </c>
      <c r="S580" t="s">
        <v>141</v>
      </c>
      <c r="T580">
        <v>7</v>
      </c>
      <c r="U580" t="s">
        <v>142</v>
      </c>
      <c r="V580">
        <v>218</v>
      </c>
      <c r="W580" t="s">
        <v>140</v>
      </c>
      <c r="X580">
        <v>523398</v>
      </c>
      <c r="Y580" t="s">
        <v>1</v>
      </c>
      <c r="Z580" t="s">
        <v>4067</v>
      </c>
      <c r="AA580" t="s">
        <v>151</v>
      </c>
      <c r="AB580" s="12" t="s">
        <v>4068</v>
      </c>
      <c r="AC580" t="s">
        <v>424</v>
      </c>
      <c r="AD580" s="5">
        <v>0.01</v>
      </c>
      <c r="AE580" t="s">
        <v>5</v>
      </c>
      <c r="AF580">
        <v>0.96210927000000002</v>
      </c>
      <c r="AG580" t="s">
        <v>4</v>
      </c>
      <c r="AH580">
        <v>0.19316452000000001</v>
      </c>
    </row>
    <row r="581" spans="1:34" x14ac:dyDescent="0.25">
      <c r="A581" t="str">
        <f t="shared" si="9"/>
        <v>feynman_test_7_5390</v>
      </c>
      <c r="B581" t="s">
        <v>107</v>
      </c>
      <c r="C581" t="s">
        <v>143</v>
      </c>
      <c r="D581">
        <v>3600</v>
      </c>
      <c r="E581" t="s">
        <v>144</v>
      </c>
      <c r="F581">
        <v>1000000</v>
      </c>
      <c r="G581" t="s">
        <v>145</v>
      </c>
      <c r="H581">
        <v>5390</v>
      </c>
      <c r="I581" t="s">
        <v>146</v>
      </c>
      <c r="J581">
        <v>1E-3</v>
      </c>
      <c r="K581" t="s">
        <v>3</v>
      </c>
      <c r="L581">
        <v>0.99665619999999999</v>
      </c>
      <c r="M581" t="s">
        <v>2</v>
      </c>
      <c r="N581">
        <v>7.1387999999999993E-2</v>
      </c>
      <c r="O581" t="s">
        <v>6</v>
      </c>
      <c r="P581">
        <v>15</v>
      </c>
      <c r="Q581" t="s">
        <v>0</v>
      </c>
      <c r="R581">
        <v>17.399999999999999</v>
      </c>
      <c r="S581" t="s">
        <v>141</v>
      </c>
      <c r="T581">
        <v>1</v>
      </c>
      <c r="U581" t="s">
        <v>142</v>
      </c>
      <c r="V581">
        <v>5</v>
      </c>
      <c r="W581" t="s">
        <v>140</v>
      </c>
      <c r="X581">
        <v>3668</v>
      </c>
      <c r="Y581" t="s">
        <v>1</v>
      </c>
      <c r="Z581" t="s">
        <v>4069</v>
      </c>
      <c r="AA581" t="s">
        <v>151</v>
      </c>
      <c r="AB581" s="12" t="s">
        <v>4070</v>
      </c>
      <c r="AC581" t="s">
        <v>424</v>
      </c>
      <c r="AD581" s="5">
        <v>0.01</v>
      </c>
      <c r="AE581" t="s">
        <v>5</v>
      </c>
      <c r="AF581">
        <v>0.99877899999999997</v>
      </c>
      <c r="AG581" t="s">
        <v>4</v>
      </c>
      <c r="AH581">
        <v>4.3165490000000001E-2</v>
      </c>
    </row>
    <row r="582" spans="1:34" x14ac:dyDescent="0.25">
      <c r="A582" t="str">
        <f t="shared" si="9"/>
        <v>feynman_test_18_29910</v>
      </c>
      <c r="B582" t="s">
        <v>112</v>
      </c>
      <c r="C582" t="s">
        <v>143</v>
      </c>
      <c r="D582">
        <v>3600</v>
      </c>
      <c r="E582" t="s">
        <v>144</v>
      </c>
      <c r="F582">
        <v>1000000</v>
      </c>
      <c r="G582" t="s">
        <v>145</v>
      </c>
      <c r="H582">
        <v>29910</v>
      </c>
      <c r="I582" t="s">
        <v>146</v>
      </c>
      <c r="J582">
        <v>1E-3</v>
      </c>
      <c r="K582" t="s">
        <v>3</v>
      </c>
      <c r="L582">
        <v>0.95802449999999995</v>
      </c>
      <c r="M582" t="s">
        <v>2</v>
      </c>
      <c r="N582">
        <v>0.15394479999999999</v>
      </c>
      <c r="O582" t="s">
        <v>6</v>
      </c>
      <c r="P582">
        <v>46</v>
      </c>
      <c r="Q582" t="s">
        <v>0</v>
      </c>
      <c r="R582">
        <v>268</v>
      </c>
      <c r="S582" t="s">
        <v>141</v>
      </c>
      <c r="T582">
        <v>1</v>
      </c>
      <c r="U582" t="s">
        <v>142</v>
      </c>
      <c r="V582">
        <v>11</v>
      </c>
      <c r="W582" t="s">
        <v>140</v>
      </c>
      <c r="X582">
        <v>35158</v>
      </c>
      <c r="Y582" t="s">
        <v>1</v>
      </c>
      <c r="Z582" t="s">
        <v>4071</v>
      </c>
      <c r="AA582" t="s">
        <v>151</v>
      </c>
      <c r="AB582" s="12" t="s">
        <v>4072</v>
      </c>
      <c r="AC582" t="s">
        <v>424</v>
      </c>
      <c r="AD582" s="5">
        <v>0.01</v>
      </c>
      <c r="AE582" t="s">
        <v>5</v>
      </c>
      <c r="AF582">
        <v>0.95714100000000002</v>
      </c>
      <c r="AG582" t="s">
        <v>4</v>
      </c>
      <c r="AH582">
        <v>0.15391445000000001</v>
      </c>
    </row>
    <row r="583" spans="1:34" x14ac:dyDescent="0.25">
      <c r="A583" t="str">
        <f t="shared" si="9"/>
        <v>feynman_II_36_38_4426</v>
      </c>
      <c r="B583" t="s">
        <v>138</v>
      </c>
      <c r="C583" t="s">
        <v>143</v>
      </c>
      <c r="D583">
        <v>3600</v>
      </c>
      <c r="E583" t="s">
        <v>144</v>
      </c>
      <c r="F583">
        <v>1000000</v>
      </c>
      <c r="G583" t="s">
        <v>145</v>
      </c>
      <c r="H583">
        <v>4426</v>
      </c>
      <c r="I583" t="s">
        <v>146</v>
      </c>
      <c r="J583">
        <v>1E-3</v>
      </c>
      <c r="K583" t="s">
        <v>3</v>
      </c>
      <c r="L583">
        <v>0.99968159999999995</v>
      </c>
      <c r="M583" t="s">
        <v>2</v>
      </c>
      <c r="N583">
        <v>1.9970700000000001E-2</v>
      </c>
      <c r="O583" t="s">
        <v>6</v>
      </c>
      <c r="P583">
        <v>24</v>
      </c>
      <c r="Q583" t="s">
        <v>0</v>
      </c>
      <c r="R583">
        <v>199.2</v>
      </c>
      <c r="S583" t="s">
        <v>141</v>
      </c>
      <c r="T583">
        <v>1</v>
      </c>
      <c r="U583" t="s">
        <v>142</v>
      </c>
      <c r="V583">
        <v>12</v>
      </c>
      <c r="W583" t="s">
        <v>140</v>
      </c>
      <c r="X583">
        <v>30818</v>
      </c>
      <c r="Y583" t="s">
        <v>1</v>
      </c>
      <c r="Z583" t="s">
        <v>2399</v>
      </c>
      <c r="AA583" t="s">
        <v>151</v>
      </c>
      <c r="AB583" s="12" t="s">
        <v>2303</v>
      </c>
      <c r="AC583" t="s">
        <v>424</v>
      </c>
      <c r="AD583" s="5">
        <v>0.01</v>
      </c>
      <c r="AE583" t="s">
        <v>5</v>
      </c>
      <c r="AF583">
        <v>1</v>
      </c>
      <c r="AG583" t="s">
        <v>4</v>
      </c>
      <c r="AH583">
        <v>0</v>
      </c>
    </row>
    <row r="584" spans="1:34" x14ac:dyDescent="0.25">
      <c r="A584" t="str">
        <f t="shared" si="9"/>
        <v>feynman_I_50_26_4426</v>
      </c>
      <c r="B584" t="s">
        <v>94</v>
      </c>
      <c r="C584" t="s">
        <v>143</v>
      </c>
      <c r="D584">
        <v>3600</v>
      </c>
      <c r="E584" t="s">
        <v>144</v>
      </c>
      <c r="F584">
        <v>1000000</v>
      </c>
      <c r="G584" t="s">
        <v>145</v>
      </c>
      <c r="H584">
        <v>4426</v>
      </c>
      <c r="I584" t="s">
        <v>146</v>
      </c>
      <c r="J584">
        <v>1E-3</v>
      </c>
      <c r="K584" t="s">
        <v>3</v>
      </c>
      <c r="L584">
        <v>0.99983849999999996</v>
      </c>
      <c r="M584" t="s">
        <v>2</v>
      </c>
      <c r="N584">
        <v>2.5058299999999999E-2</v>
      </c>
      <c r="O584" t="s">
        <v>6</v>
      </c>
      <c r="P584">
        <v>18</v>
      </c>
      <c r="Q584" t="s">
        <v>0</v>
      </c>
      <c r="R584">
        <v>203.4</v>
      </c>
      <c r="S584" t="s">
        <v>141</v>
      </c>
      <c r="T584">
        <v>1</v>
      </c>
      <c r="U584" t="s">
        <v>142</v>
      </c>
      <c r="V584">
        <v>16</v>
      </c>
      <c r="W584" t="s">
        <v>140</v>
      </c>
      <c r="X584">
        <v>30610</v>
      </c>
      <c r="Y584" t="s">
        <v>1</v>
      </c>
      <c r="Z584" t="s">
        <v>2514</v>
      </c>
      <c r="AA584" t="s">
        <v>151</v>
      </c>
      <c r="AB584" s="12" t="s">
        <v>2310</v>
      </c>
      <c r="AC584" t="s">
        <v>424</v>
      </c>
      <c r="AD584" s="5">
        <v>0.01</v>
      </c>
      <c r="AE584" t="s">
        <v>5</v>
      </c>
      <c r="AF584">
        <v>1</v>
      </c>
      <c r="AG584" t="s">
        <v>4</v>
      </c>
      <c r="AH584">
        <v>0</v>
      </c>
    </row>
    <row r="585" spans="1:34" x14ac:dyDescent="0.25">
      <c r="A585" t="str">
        <f t="shared" si="9"/>
        <v>feynman_test_9_860</v>
      </c>
      <c r="B585" t="s">
        <v>125</v>
      </c>
      <c r="C585" t="s">
        <v>143</v>
      </c>
      <c r="D585">
        <v>3600</v>
      </c>
      <c r="E585" t="s">
        <v>144</v>
      </c>
      <c r="F585">
        <v>1000000</v>
      </c>
      <c r="G585" t="s">
        <v>145</v>
      </c>
      <c r="H585">
        <v>860</v>
      </c>
      <c r="I585" t="s">
        <v>146</v>
      </c>
      <c r="J585">
        <v>1E-3</v>
      </c>
      <c r="K585" t="s">
        <v>3</v>
      </c>
      <c r="L585">
        <v>0.99986980000000003</v>
      </c>
      <c r="M585" t="s">
        <v>2</v>
      </c>
      <c r="N585">
        <v>77.602479799999998</v>
      </c>
      <c r="O585" t="s">
        <v>6</v>
      </c>
      <c r="P585">
        <v>68</v>
      </c>
      <c r="Q585" t="s">
        <v>0</v>
      </c>
      <c r="R585">
        <v>3602.1</v>
      </c>
      <c r="S585" t="s">
        <v>141</v>
      </c>
      <c r="T585">
        <v>7</v>
      </c>
      <c r="U585" t="s">
        <v>142</v>
      </c>
      <c r="V585">
        <v>63</v>
      </c>
      <c r="W585" t="s">
        <v>140</v>
      </c>
      <c r="X585">
        <v>402375</v>
      </c>
      <c r="Y585" t="s">
        <v>1</v>
      </c>
      <c r="Z585" t="s">
        <v>4073</v>
      </c>
      <c r="AA585" t="s">
        <v>151</v>
      </c>
      <c r="AB585" s="12" t="s">
        <v>4074</v>
      </c>
      <c r="AC585" t="s">
        <v>424</v>
      </c>
      <c r="AD585" s="5">
        <v>0.01</v>
      </c>
      <c r="AE585" t="s">
        <v>5</v>
      </c>
      <c r="AF585">
        <v>0.99997491000000005</v>
      </c>
      <c r="AG585" t="s">
        <v>4</v>
      </c>
      <c r="AH585">
        <v>34.521408110000003</v>
      </c>
    </row>
    <row r="586" spans="1:34" x14ac:dyDescent="0.25">
      <c r="A586" t="str">
        <f t="shared" si="9"/>
        <v>feynman_I_12_1_5390</v>
      </c>
      <c r="B586" t="s">
        <v>26</v>
      </c>
      <c r="C586" t="s">
        <v>143</v>
      </c>
      <c r="D586">
        <v>3600</v>
      </c>
      <c r="E586" t="s">
        <v>144</v>
      </c>
      <c r="F586">
        <v>1000000</v>
      </c>
      <c r="G586" t="s">
        <v>145</v>
      </c>
      <c r="H586">
        <v>5390</v>
      </c>
      <c r="I586" t="s">
        <v>146</v>
      </c>
      <c r="J586">
        <v>1E-3</v>
      </c>
      <c r="K586" t="s">
        <v>3</v>
      </c>
      <c r="L586">
        <v>0.99958610000000003</v>
      </c>
      <c r="M586" t="s">
        <v>2</v>
      </c>
      <c r="N586">
        <v>0.1031369</v>
      </c>
      <c r="O586" t="s">
        <v>6</v>
      </c>
      <c r="P586">
        <v>3</v>
      </c>
      <c r="Q586" t="s">
        <v>0</v>
      </c>
      <c r="R586">
        <v>2.2000000000000002</v>
      </c>
      <c r="S586" t="s">
        <v>141</v>
      </c>
      <c r="T586">
        <v>1</v>
      </c>
      <c r="U586" t="s">
        <v>142</v>
      </c>
      <c r="V586">
        <v>2</v>
      </c>
      <c r="W586" t="s">
        <v>140</v>
      </c>
      <c r="X586">
        <v>520</v>
      </c>
      <c r="Y586" t="s">
        <v>1</v>
      </c>
      <c r="Z586" t="s">
        <v>2335</v>
      </c>
      <c r="AA586" t="s">
        <v>151</v>
      </c>
      <c r="AB586" s="12" t="s">
        <v>405</v>
      </c>
      <c r="AC586" t="s">
        <v>424</v>
      </c>
      <c r="AD586" s="5">
        <v>0.01</v>
      </c>
      <c r="AE586" t="s">
        <v>5</v>
      </c>
      <c r="AF586">
        <v>1</v>
      </c>
      <c r="AG586" t="s">
        <v>4</v>
      </c>
      <c r="AH586">
        <v>0</v>
      </c>
    </row>
    <row r="587" spans="1:34" x14ac:dyDescent="0.25">
      <c r="A587" t="str">
        <f t="shared" si="9"/>
        <v>feynman_II_11_20_29910</v>
      </c>
      <c r="B587" t="s">
        <v>111</v>
      </c>
      <c r="C587" t="s">
        <v>143</v>
      </c>
      <c r="D587">
        <v>3600</v>
      </c>
      <c r="E587" t="s">
        <v>144</v>
      </c>
      <c r="F587">
        <v>1000000</v>
      </c>
      <c r="G587" t="s">
        <v>145</v>
      </c>
      <c r="H587">
        <v>29910</v>
      </c>
      <c r="I587" t="s">
        <v>146</v>
      </c>
      <c r="J587">
        <v>1E-3</v>
      </c>
      <c r="K587" t="s">
        <v>3</v>
      </c>
      <c r="L587">
        <v>0.99931490000000001</v>
      </c>
      <c r="M587" t="s">
        <v>2</v>
      </c>
      <c r="N587">
        <v>0.18024119999999999</v>
      </c>
      <c r="O587" t="s">
        <v>6</v>
      </c>
      <c r="P587">
        <v>51</v>
      </c>
      <c r="Q587" t="s">
        <v>0</v>
      </c>
      <c r="R587">
        <v>369.6</v>
      </c>
      <c r="S587" t="s">
        <v>141</v>
      </c>
      <c r="T587">
        <v>1</v>
      </c>
      <c r="U587" t="s">
        <v>142</v>
      </c>
      <c r="V587">
        <v>16</v>
      </c>
      <c r="W587" t="s">
        <v>140</v>
      </c>
      <c r="X587">
        <v>50374</v>
      </c>
      <c r="Y587" t="s">
        <v>1</v>
      </c>
      <c r="Z587" t="s">
        <v>4075</v>
      </c>
      <c r="AA587" t="s">
        <v>151</v>
      </c>
      <c r="AB587" s="12" t="s">
        <v>4076</v>
      </c>
      <c r="AC587" t="s">
        <v>424</v>
      </c>
      <c r="AD587" s="5">
        <v>0.01</v>
      </c>
      <c r="AE587" t="s">
        <v>5</v>
      </c>
      <c r="AF587">
        <v>0.99952421999999996</v>
      </c>
      <c r="AG587" t="s">
        <v>4</v>
      </c>
      <c r="AH587">
        <v>0.15526346999999999</v>
      </c>
    </row>
    <row r="588" spans="1:34" x14ac:dyDescent="0.25">
      <c r="A588" t="str">
        <f t="shared" si="9"/>
        <v>feynman_II_3_24_5390</v>
      </c>
      <c r="B588" t="s">
        <v>35</v>
      </c>
      <c r="C588" t="s">
        <v>143</v>
      </c>
      <c r="D588">
        <v>3600</v>
      </c>
      <c r="E588" t="s">
        <v>144</v>
      </c>
      <c r="F588">
        <v>1000000</v>
      </c>
      <c r="G588" t="s">
        <v>145</v>
      </c>
      <c r="H588">
        <v>5390</v>
      </c>
      <c r="I588" t="s">
        <v>146</v>
      </c>
      <c r="J588">
        <v>1E-3</v>
      </c>
      <c r="K588" t="s">
        <v>3</v>
      </c>
      <c r="L588">
        <v>0.99977799999999994</v>
      </c>
      <c r="M588" t="s">
        <v>2</v>
      </c>
      <c r="N588">
        <v>8.4040000000000004E-4</v>
      </c>
      <c r="O588" t="s">
        <v>6</v>
      </c>
      <c r="P588">
        <v>6</v>
      </c>
      <c r="Q588" t="s">
        <v>0</v>
      </c>
      <c r="R588">
        <v>8</v>
      </c>
      <c r="S588" t="s">
        <v>141</v>
      </c>
      <c r="T588">
        <v>1</v>
      </c>
      <c r="U588" t="s">
        <v>142</v>
      </c>
      <c r="V588">
        <v>3</v>
      </c>
      <c r="W588" t="s">
        <v>140</v>
      </c>
      <c r="X588">
        <v>1658</v>
      </c>
      <c r="Y588" t="s">
        <v>1</v>
      </c>
      <c r="Z588" t="s">
        <v>3496</v>
      </c>
      <c r="AA588" t="s">
        <v>151</v>
      </c>
      <c r="AB588" s="12" t="s">
        <v>3497</v>
      </c>
      <c r="AC588" t="s">
        <v>424</v>
      </c>
      <c r="AD588" s="5">
        <v>0.01</v>
      </c>
      <c r="AE588" t="s">
        <v>5</v>
      </c>
      <c r="AF588">
        <v>0.99995162999999998</v>
      </c>
      <c r="AG588" t="s">
        <v>4</v>
      </c>
      <c r="AH588">
        <v>3.9221999999999998E-4</v>
      </c>
    </row>
    <row r="589" spans="1:34" x14ac:dyDescent="0.25">
      <c r="A589" t="str">
        <f t="shared" si="9"/>
        <v>feynman_II_38_3_5390</v>
      </c>
      <c r="B589" t="s">
        <v>90</v>
      </c>
      <c r="C589" t="s">
        <v>143</v>
      </c>
      <c r="D589">
        <v>3600</v>
      </c>
      <c r="E589" t="s">
        <v>144</v>
      </c>
      <c r="F589">
        <v>1000000</v>
      </c>
      <c r="G589" t="s">
        <v>145</v>
      </c>
      <c r="H589">
        <v>5390</v>
      </c>
      <c r="I589" t="s">
        <v>146</v>
      </c>
      <c r="J589">
        <v>1E-3</v>
      </c>
      <c r="K589" t="s">
        <v>3</v>
      </c>
      <c r="L589">
        <v>0.99978350000000005</v>
      </c>
      <c r="M589" t="s">
        <v>2</v>
      </c>
      <c r="N589">
        <v>0.14769769999999999</v>
      </c>
      <c r="O589" t="s">
        <v>6</v>
      </c>
      <c r="P589">
        <v>7</v>
      </c>
      <c r="Q589" t="s">
        <v>0</v>
      </c>
      <c r="R589">
        <v>12.1</v>
      </c>
      <c r="S589" t="s">
        <v>141</v>
      </c>
      <c r="T589">
        <v>1</v>
      </c>
      <c r="U589" t="s">
        <v>142</v>
      </c>
      <c r="V589">
        <v>4</v>
      </c>
      <c r="W589" t="s">
        <v>140</v>
      </c>
      <c r="X589">
        <v>2583</v>
      </c>
      <c r="Y589" t="s">
        <v>1</v>
      </c>
      <c r="Z589" t="s">
        <v>495</v>
      </c>
      <c r="AA589" t="s">
        <v>151</v>
      </c>
      <c r="AB589" s="12" t="s">
        <v>413</v>
      </c>
      <c r="AC589" t="s">
        <v>424</v>
      </c>
      <c r="AD589" s="5">
        <v>0.01</v>
      </c>
      <c r="AE589" t="s">
        <v>5</v>
      </c>
      <c r="AF589">
        <v>1</v>
      </c>
      <c r="AG589" t="s">
        <v>4</v>
      </c>
      <c r="AH589">
        <v>0</v>
      </c>
    </row>
    <row r="590" spans="1:34" x14ac:dyDescent="0.25">
      <c r="A590" t="str">
        <f t="shared" si="9"/>
        <v>feynman_III_15_14_5390</v>
      </c>
      <c r="B590" t="s">
        <v>73</v>
      </c>
      <c r="C590" t="s">
        <v>143</v>
      </c>
      <c r="D590">
        <v>3600</v>
      </c>
      <c r="E590" t="s">
        <v>144</v>
      </c>
      <c r="F590">
        <v>1000000</v>
      </c>
      <c r="G590" t="s">
        <v>145</v>
      </c>
      <c r="H590">
        <v>5390</v>
      </c>
      <c r="I590" t="s">
        <v>146</v>
      </c>
      <c r="J590">
        <v>1E-3</v>
      </c>
      <c r="K590" t="s">
        <v>3</v>
      </c>
      <c r="L590">
        <v>0.93911929999999999</v>
      </c>
      <c r="M590" t="s">
        <v>2</v>
      </c>
      <c r="N590">
        <v>4.2570999999999998E-3</v>
      </c>
      <c r="O590" t="s">
        <v>6</v>
      </c>
      <c r="P590">
        <v>11</v>
      </c>
      <c r="Q590" t="s">
        <v>0</v>
      </c>
      <c r="R590">
        <v>17.2</v>
      </c>
      <c r="S590" t="s">
        <v>141</v>
      </c>
      <c r="T590">
        <v>1</v>
      </c>
      <c r="U590" t="s">
        <v>142</v>
      </c>
      <c r="V590">
        <v>5</v>
      </c>
      <c r="W590" t="s">
        <v>140</v>
      </c>
      <c r="X590">
        <v>3634</v>
      </c>
      <c r="Y590" t="s">
        <v>1</v>
      </c>
      <c r="Z590" t="s">
        <v>3510</v>
      </c>
      <c r="AA590" t="s">
        <v>151</v>
      </c>
      <c r="AB590" s="12" t="s">
        <v>3511</v>
      </c>
      <c r="AC590" t="s">
        <v>424</v>
      </c>
      <c r="AD590" s="5">
        <v>0.01</v>
      </c>
      <c r="AE590" t="s">
        <v>5</v>
      </c>
      <c r="AF590">
        <v>0.93959174000000001</v>
      </c>
      <c r="AG590" t="s">
        <v>4</v>
      </c>
      <c r="AH590">
        <v>4.2917900000000002E-3</v>
      </c>
    </row>
    <row r="591" spans="1:34" x14ac:dyDescent="0.25">
      <c r="A591" t="str">
        <f t="shared" si="9"/>
        <v>feynman_test_5_4426</v>
      </c>
      <c r="B591" t="s">
        <v>83</v>
      </c>
      <c r="C591" t="s">
        <v>143</v>
      </c>
      <c r="D591">
        <v>3600</v>
      </c>
      <c r="E591" t="s">
        <v>144</v>
      </c>
      <c r="F591">
        <v>1000000</v>
      </c>
      <c r="G591" t="s">
        <v>145</v>
      </c>
      <c r="H591">
        <v>4426</v>
      </c>
      <c r="I591" t="s">
        <v>146</v>
      </c>
      <c r="J591">
        <v>1E-3</v>
      </c>
      <c r="K591" t="s">
        <v>3</v>
      </c>
      <c r="L591">
        <v>0.99713790000000002</v>
      </c>
      <c r="M591" t="s">
        <v>2</v>
      </c>
      <c r="N591">
        <v>0.1709138</v>
      </c>
      <c r="O591" t="s">
        <v>6</v>
      </c>
      <c r="P591">
        <v>43</v>
      </c>
      <c r="Q591" t="s">
        <v>0</v>
      </c>
      <c r="R591">
        <v>180.5</v>
      </c>
      <c r="S591" t="s">
        <v>141</v>
      </c>
      <c r="T591">
        <v>1</v>
      </c>
      <c r="U591" t="s">
        <v>142</v>
      </c>
      <c r="V591">
        <v>11</v>
      </c>
      <c r="W591" t="s">
        <v>140</v>
      </c>
      <c r="X591">
        <v>23625</v>
      </c>
      <c r="Y591" t="s">
        <v>1</v>
      </c>
      <c r="Z591" t="s">
        <v>4077</v>
      </c>
      <c r="AA591" t="s">
        <v>151</v>
      </c>
      <c r="AB591" s="12" t="s">
        <v>4078</v>
      </c>
      <c r="AC591" t="s">
        <v>424</v>
      </c>
      <c r="AD591" s="5">
        <v>0.01</v>
      </c>
      <c r="AE591" t="s">
        <v>5</v>
      </c>
      <c r="AF591">
        <v>0.99766615000000003</v>
      </c>
      <c r="AG591" t="s">
        <v>4</v>
      </c>
      <c r="AH591">
        <v>0.15326403999999999</v>
      </c>
    </row>
    <row r="592" spans="1:34" x14ac:dyDescent="0.25">
      <c r="A592" t="str">
        <f t="shared" si="9"/>
        <v>feynman_III_13_18_5390</v>
      </c>
      <c r="B592" t="s">
        <v>103</v>
      </c>
      <c r="C592" t="s">
        <v>143</v>
      </c>
      <c r="D592">
        <v>3600</v>
      </c>
      <c r="E592" t="s">
        <v>144</v>
      </c>
      <c r="F592">
        <v>1000000</v>
      </c>
      <c r="G592" t="s">
        <v>145</v>
      </c>
      <c r="H592">
        <v>5390</v>
      </c>
      <c r="I592" t="s">
        <v>146</v>
      </c>
      <c r="J592">
        <v>1E-3</v>
      </c>
      <c r="K592" t="s">
        <v>3</v>
      </c>
      <c r="L592">
        <v>0.9998283</v>
      </c>
      <c r="M592" t="s">
        <v>2</v>
      </c>
      <c r="N592">
        <v>7.2896691000000002</v>
      </c>
      <c r="O592" t="s">
        <v>6</v>
      </c>
      <c r="P592">
        <v>10</v>
      </c>
      <c r="Q592" t="s">
        <v>0</v>
      </c>
      <c r="R592">
        <v>3600.4</v>
      </c>
      <c r="S592" t="s">
        <v>141</v>
      </c>
      <c r="T592">
        <v>5</v>
      </c>
      <c r="U592" t="s">
        <v>142</v>
      </c>
      <c r="V592">
        <v>586</v>
      </c>
      <c r="W592" t="s">
        <v>140</v>
      </c>
      <c r="X592">
        <v>669100</v>
      </c>
      <c r="Y592" t="s">
        <v>1</v>
      </c>
      <c r="Z592" t="s">
        <v>3677</v>
      </c>
      <c r="AA592" t="s">
        <v>151</v>
      </c>
      <c r="AB592" s="12" t="s">
        <v>3678</v>
      </c>
      <c r="AC592" t="s">
        <v>424</v>
      </c>
      <c r="AD592" s="5">
        <v>0.01</v>
      </c>
      <c r="AE592" t="s">
        <v>5</v>
      </c>
      <c r="AF592">
        <v>0.99999985999999996</v>
      </c>
      <c r="AG592" t="s">
        <v>4</v>
      </c>
      <c r="AH592">
        <v>0.20974894999999999</v>
      </c>
    </row>
    <row r="593" spans="1:34" x14ac:dyDescent="0.25">
      <c r="A593" t="str">
        <f t="shared" si="9"/>
        <v>feynman_I_12_11_5390</v>
      </c>
      <c r="B593" t="s">
        <v>119</v>
      </c>
      <c r="C593" t="s">
        <v>143</v>
      </c>
      <c r="D593">
        <v>3600</v>
      </c>
      <c r="E593" t="s">
        <v>144</v>
      </c>
      <c r="F593">
        <v>1000000</v>
      </c>
      <c r="G593" t="s">
        <v>145</v>
      </c>
      <c r="H593">
        <v>5390</v>
      </c>
      <c r="I593" t="s">
        <v>146</v>
      </c>
      <c r="J593">
        <v>1E-3</v>
      </c>
      <c r="K593" t="s">
        <v>3</v>
      </c>
      <c r="L593">
        <v>0.99988259999999995</v>
      </c>
      <c r="M593" t="s">
        <v>2</v>
      </c>
      <c r="N593">
        <v>0.28158810000000001</v>
      </c>
      <c r="O593" t="s">
        <v>6</v>
      </c>
      <c r="P593">
        <v>9</v>
      </c>
      <c r="Q593" t="s">
        <v>0</v>
      </c>
      <c r="R593">
        <v>31.9</v>
      </c>
      <c r="S593" t="s">
        <v>141</v>
      </c>
      <c r="T593">
        <v>1</v>
      </c>
      <c r="U593" t="s">
        <v>142</v>
      </c>
      <c r="V593">
        <v>7</v>
      </c>
      <c r="W593" t="s">
        <v>140</v>
      </c>
      <c r="X593">
        <v>6318</v>
      </c>
      <c r="Y593" t="s">
        <v>1</v>
      </c>
      <c r="Z593" t="s">
        <v>2373</v>
      </c>
      <c r="AA593" t="s">
        <v>151</v>
      </c>
      <c r="AB593" s="12" t="s">
        <v>2295</v>
      </c>
      <c r="AC593" t="s">
        <v>424</v>
      </c>
      <c r="AD593" s="5">
        <v>0.01</v>
      </c>
      <c r="AE593" t="s">
        <v>5</v>
      </c>
      <c r="AF593">
        <v>1</v>
      </c>
      <c r="AG593" t="s">
        <v>4</v>
      </c>
      <c r="AH593">
        <v>0</v>
      </c>
    </row>
    <row r="594" spans="1:34" x14ac:dyDescent="0.25">
      <c r="A594" t="str">
        <f t="shared" si="9"/>
        <v>feynman_I_32_5_5390</v>
      </c>
      <c r="B594" t="s">
        <v>97</v>
      </c>
      <c r="C594" t="s">
        <v>143</v>
      </c>
      <c r="D594">
        <v>3600</v>
      </c>
      <c r="E594" t="s">
        <v>144</v>
      </c>
      <c r="F594">
        <v>1000000</v>
      </c>
      <c r="G594" t="s">
        <v>145</v>
      </c>
      <c r="H594">
        <v>5390</v>
      </c>
      <c r="I594" t="s">
        <v>146</v>
      </c>
      <c r="J594">
        <v>1E-3</v>
      </c>
      <c r="K594" t="s">
        <v>3</v>
      </c>
      <c r="L594">
        <v>0.99617339999999999</v>
      </c>
      <c r="M594" t="s">
        <v>2</v>
      </c>
      <c r="N594">
        <v>4.7618000000000001E-2</v>
      </c>
      <c r="O594" t="s">
        <v>6</v>
      </c>
      <c r="P594">
        <v>14</v>
      </c>
      <c r="Q594" t="s">
        <v>0</v>
      </c>
      <c r="R594">
        <v>39.5</v>
      </c>
      <c r="S594" t="s">
        <v>141</v>
      </c>
      <c r="T594">
        <v>1</v>
      </c>
      <c r="U594" t="s">
        <v>142</v>
      </c>
      <c r="V594">
        <v>6</v>
      </c>
      <c r="W594" t="s">
        <v>140</v>
      </c>
      <c r="X594">
        <v>7162</v>
      </c>
      <c r="Y594" t="s">
        <v>1</v>
      </c>
      <c r="Z594" t="s">
        <v>3681</v>
      </c>
      <c r="AA594" t="s">
        <v>151</v>
      </c>
      <c r="AB594" s="12" t="s">
        <v>3682</v>
      </c>
      <c r="AC594" t="s">
        <v>424</v>
      </c>
      <c r="AD594" s="5">
        <v>0.01</v>
      </c>
      <c r="AE594" t="s">
        <v>5</v>
      </c>
      <c r="AF594">
        <v>0.99628274000000006</v>
      </c>
      <c r="AG594" t="s">
        <v>4</v>
      </c>
      <c r="AH594">
        <v>4.7579620000000003E-2</v>
      </c>
    </row>
    <row r="595" spans="1:34" x14ac:dyDescent="0.25">
      <c r="A595" t="str">
        <f t="shared" si="9"/>
        <v>feynman_II_8_7_5390</v>
      </c>
      <c r="B595" t="s">
        <v>69</v>
      </c>
      <c r="C595" t="s">
        <v>143</v>
      </c>
      <c r="D595">
        <v>3600</v>
      </c>
      <c r="E595" t="s">
        <v>144</v>
      </c>
      <c r="F595">
        <v>1000000</v>
      </c>
      <c r="G595" t="s">
        <v>145</v>
      </c>
      <c r="H595">
        <v>5390</v>
      </c>
      <c r="I595" t="s">
        <v>146</v>
      </c>
      <c r="J595">
        <v>1E-3</v>
      </c>
      <c r="K595" t="s">
        <v>3</v>
      </c>
      <c r="L595">
        <v>0.99579609999999996</v>
      </c>
      <c r="M595" t="s">
        <v>2</v>
      </c>
      <c r="N595">
        <v>5.8298000000000004E-3</v>
      </c>
      <c r="O595" t="s">
        <v>6</v>
      </c>
      <c r="P595">
        <v>11</v>
      </c>
      <c r="Q595" t="s">
        <v>0</v>
      </c>
      <c r="R595">
        <v>13</v>
      </c>
      <c r="S595" t="s">
        <v>141</v>
      </c>
      <c r="T595">
        <v>1</v>
      </c>
      <c r="U595" t="s">
        <v>142</v>
      </c>
      <c r="V595">
        <v>4</v>
      </c>
      <c r="W595" t="s">
        <v>140</v>
      </c>
      <c r="X595">
        <v>2728</v>
      </c>
      <c r="Y595" t="s">
        <v>1</v>
      </c>
      <c r="Z595" t="s">
        <v>3689</v>
      </c>
      <c r="AA595" t="s">
        <v>151</v>
      </c>
      <c r="AB595" s="12" t="s">
        <v>3690</v>
      </c>
      <c r="AC595" t="s">
        <v>424</v>
      </c>
      <c r="AD595" s="5">
        <v>0.01</v>
      </c>
      <c r="AE595" t="s">
        <v>5</v>
      </c>
      <c r="AF595">
        <v>0.99594304</v>
      </c>
      <c r="AG595" t="s">
        <v>4</v>
      </c>
      <c r="AH595">
        <v>5.5905E-3</v>
      </c>
    </row>
    <row r="596" spans="1:34" x14ac:dyDescent="0.25">
      <c r="A596" t="str">
        <f t="shared" si="9"/>
        <v>strogatz_bacres2_5390</v>
      </c>
      <c r="B596" t="s">
        <v>11</v>
      </c>
      <c r="C596" t="s">
        <v>143</v>
      </c>
      <c r="D596">
        <v>3600</v>
      </c>
      <c r="E596" t="s">
        <v>144</v>
      </c>
      <c r="F596">
        <v>1000000</v>
      </c>
      <c r="G596" t="s">
        <v>145</v>
      </c>
      <c r="H596">
        <v>5390</v>
      </c>
      <c r="I596" t="s">
        <v>146</v>
      </c>
      <c r="J596">
        <v>1E-3</v>
      </c>
      <c r="K596" t="s">
        <v>3</v>
      </c>
      <c r="L596">
        <v>0.99941360000000001</v>
      </c>
      <c r="M596" t="s">
        <v>2</v>
      </c>
      <c r="N596">
        <v>5.1989899999999999E-2</v>
      </c>
      <c r="O596" t="s">
        <v>6</v>
      </c>
      <c r="P596">
        <v>10</v>
      </c>
      <c r="Q596" t="s">
        <v>0</v>
      </c>
      <c r="R596">
        <v>2.1</v>
      </c>
      <c r="S596" t="s">
        <v>141</v>
      </c>
      <c r="T596">
        <v>1</v>
      </c>
      <c r="U596" t="s">
        <v>142</v>
      </c>
      <c r="V596">
        <v>3</v>
      </c>
      <c r="W596" t="s">
        <v>140</v>
      </c>
      <c r="X596">
        <v>1473</v>
      </c>
      <c r="Y596" t="s">
        <v>1</v>
      </c>
      <c r="Z596" t="s">
        <v>4079</v>
      </c>
      <c r="AA596" t="s">
        <v>151</v>
      </c>
      <c r="AB596" s="12" t="s">
        <v>4080</v>
      </c>
      <c r="AC596" t="s">
        <v>424</v>
      </c>
      <c r="AD596" s="5">
        <v>0.01</v>
      </c>
      <c r="AE596" t="s">
        <v>5</v>
      </c>
      <c r="AF596">
        <v>0.99973352000000004</v>
      </c>
      <c r="AG596" t="s">
        <v>4</v>
      </c>
      <c r="AH596">
        <v>3.7143089999999997E-2</v>
      </c>
    </row>
    <row r="597" spans="1:34" x14ac:dyDescent="0.25">
      <c r="A597" t="str">
        <f t="shared" si="9"/>
        <v>feynman_I_24_6_5390</v>
      </c>
      <c r="B597" t="s">
        <v>95</v>
      </c>
      <c r="C597" t="s">
        <v>143</v>
      </c>
      <c r="D597">
        <v>3600</v>
      </c>
      <c r="E597" t="s">
        <v>144</v>
      </c>
      <c r="F597">
        <v>1000000</v>
      </c>
      <c r="G597" t="s">
        <v>145</v>
      </c>
      <c r="H597">
        <v>5390</v>
      </c>
      <c r="I597" t="s">
        <v>146</v>
      </c>
      <c r="J597">
        <v>1E-3</v>
      </c>
      <c r="K597" t="s">
        <v>3</v>
      </c>
      <c r="L597">
        <v>0.9997258</v>
      </c>
      <c r="M597" t="s">
        <v>2</v>
      </c>
      <c r="N597">
        <v>0.23993020000000001</v>
      </c>
      <c r="O597" t="s">
        <v>6</v>
      </c>
      <c r="P597">
        <v>20</v>
      </c>
      <c r="Q597" t="s">
        <v>0</v>
      </c>
      <c r="R597">
        <v>102.1</v>
      </c>
      <c r="S597" t="s">
        <v>141</v>
      </c>
      <c r="T597">
        <v>1</v>
      </c>
      <c r="U597" t="s">
        <v>142</v>
      </c>
      <c r="V597">
        <v>11</v>
      </c>
      <c r="W597" t="s">
        <v>140</v>
      </c>
      <c r="X597">
        <v>16290</v>
      </c>
      <c r="Y597" t="s">
        <v>1</v>
      </c>
      <c r="Z597" t="s">
        <v>4081</v>
      </c>
      <c r="AA597" t="s">
        <v>151</v>
      </c>
      <c r="AB597" s="12" t="s">
        <v>4082</v>
      </c>
      <c r="AC597" t="s">
        <v>424</v>
      </c>
      <c r="AD597" s="5">
        <v>0.01</v>
      </c>
      <c r="AE597" t="s">
        <v>5</v>
      </c>
      <c r="AF597">
        <v>0.99999572000000003</v>
      </c>
      <c r="AG597" t="s">
        <v>4</v>
      </c>
      <c r="AH597">
        <v>0.03</v>
      </c>
    </row>
    <row r="598" spans="1:34" x14ac:dyDescent="0.25">
      <c r="A598" t="str">
        <f t="shared" si="9"/>
        <v>strogatz_barmag1_5390</v>
      </c>
      <c r="B598" t="s">
        <v>10</v>
      </c>
      <c r="C598" t="s">
        <v>143</v>
      </c>
      <c r="D598">
        <v>3600</v>
      </c>
      <c r="E598" t="s">
        <v>144</v>
      </c>
      <c r="F598">
        <v>1000000</v>
      </c>
      <c r="G598" t="s">
        <v>145</v>
      </c>
      <c r="H598">
        <v>5390</v>
      </c>
      <c r="I598" t="s">
        <v>146</v>
      </c>
      <c r="J598">
        <v>1E-3</v>
      </c>
      <c r="K598" t="s">
        <v>3</v>
      </c>
      <c r="L598">
        <v>0.96072919999999995</v>
      </c>
      <c r="M598" t="s">
        <v>2</v>
      </c>
      <c r="N598">
        <v>4.2434600000000003E-2</v>
      </c>
      <c r="O598" t="s">
        <v>6</v>
      </c>
      <c r="P598">
        <v>18</v>
      </c>
      <c r="Q598" t="s">
        <v>0</v>
      </c>
      <c r="R598">
        <v>21.5</v>
      </c>
      <c r="S598" t="s">
        <v>141</v>
      </c>
      <c r="T598">
        <v>3</v>
      </c>
      <c r="U598" t="s">
        <v>142</v>
      </c>
      <c r="V598">
        <v>27</v>
      </c>
      <c r="W598" t="s">
        <v>140</v>
      </c>
      <c r="X598">
        <v>14389</v>
      </c>
      <c r="Y598" t="s">
        <v>1</v>
      </c>
      <c r="Z598" t="s">
        <v>4083</v>
      </c>
      <c r="AA598" t="s">
        <v>151</v>
      </c>
      <c r="AB598" s="12" t="s">
        <v>4084</v>
      </c>
      <c r="AC598" t="s">
        <v>424</v>
      </c>
      <c r="AD598" s="5">
        <v>0.01</v>
      </c>
      <c r="AE598" t="s">
        <v>5</v>
      </c>
      <c r="AF598">
        <v>0.92361305999999999</v>
      </c>
      <c r="AG598" t="s">
        <v>4</v>
      </c>
      <c r="AH598">
        <v>7.0434689999999994E-2</v>
      </c>
    </row>
    <row r="599" spans="1:34" x14ac:dyDescent="0.25">
      <c r="A599" t="str">
        <f t="shared" si="9"/>
        <v>feynman_I_41_16_4426</v>
      </c>
      <c r="B599" t="s">
        <v>114</v>
      </c>
      <c r="C599" t="s">
        <v>143</v>
      </c>
      <c r="D599">
        <v>3600</v>
      </c>
      <c r="E599" t="s">
        <v>144</v>
      </c>
      <c r="F599">
        <v>1000000</v>
      </c>
      <c r="G599" t="s">
        <v>145</v>
      </c>
      <c r="H599">
        <v>4426</v>
      </c>
      <c r="I599" t="s">
        <v>146</v>
      </c>
      <c r="J599">
        <v>1E-3</v>
      </c>
      <c r="K599" t="s">
        <v>3</v>
      </c>
      <c r="L599">
        <v>0.98799720000000002</v>
      </c>
      <c r="M599" t="s">
        <v>2</v>
      </c>
      <c r="N599">
        <v>0.32689190000000001</v>
      </c>
      <c r="O599" t="s">
        <v>6</v>
      </c>
      <c r="P599">
        <v>18</v>
      </c>
      <c r="Q599" t="s">
        <v>0</v>
      </c>
      <c r="R599">
        <v>177.2</v>
      </c>
      <c r="S599" t="s">
        <v>141</v>
      </c>
      <c r="T599">
        <v>1</v>
      </c>
      <c r="U599" t="s">
        <v>142</v>
      </c>
      <c r="V599">
        <v>13</v>
      </c>
      <c r="W599" t="s">
        <v>140</v>
      </c>
      <c r="X599">
        <v>28013</v>
      </c>
      <c r="Y599" t="s">
        <v>1</v>
      </c>
      <c r="Z599" t="s">
        <v>3871</v>
      </c>
      <c r="AA599" t="s">
        <v>151</v>
      </c>
      <c r="AB599" s="12" t="s">
        <v>3872</v>
      </c>
      <c r="AC599" t="s">
        <v>424</v>
      </c>
      <c r="AD599" s="5">
        <v>0.01</v>
      </c>
      <c r="AE599" t="s">
        <v>5</v>
      </c>
      <c r="AF599">
        <v>0.98816919000000003</v>
      </c>
      <c r="AG599" t="s">
        <v>4</v>
      </c>
      <c r="AH599">
        <v>0.32632275999999999</v>
      </c>
    </row>
    <row r="600" spans="1:34" x14ac:dyDescent="0.25">
      <c r="A600" t="str">
        <f t="shared" si="9"/>
        <v>feynman_II_21_32_5390</v>
      </c>
      <c r="B600" t="s">
        <v>123</v>
      </c>
      <c r="C600" t="s">
        <v>143</v>
      </c>
      <c r="D600">
        <v>3600</v>
      </c>
      <c r="E600" t="s">
        <v>144</v>
      </c>
      <c r="F600">
        <v>1000000</v>
      </c>
      <c r="G600" t="s">
        <v>145</v>
      </c>
      <c r="H600">
        <v>5390</v>
      </c>
      <c r="I600" t="s">
        <v>146</v>
      </c>
      <c r="J600">
        <v>1E-3</v>
      </c>
      <c r="K600" t="s">
        <v>3</v>
      </c>
      <c r="L600">
        <v>0.99971390000000004</v>
      </c>
      <c r="M600" t="s">
        <v>2</v>
      </c>
      <c r="N600">
        <v>8.2339999999999996E-4</v>
      </c>
      <c r="O600" t="s">
        <v>6</v>
      </c>
      <c r="P600">
        <v>17</v>
      </c>
      <c r="Q600" t="s">
        <v>0</v>
      </c>
      <c r="R600">
        <v>68.3</v>
      </c>
      <c r="S600" t="s">
        <v>141</v>
      </c>
      <c r="T600">
        <v>2</v>
      </c>
      <c r="U600" t="s">
        <v>142</v>
      </c>
      <c r="V600">
        <v>8</v>
      </c>
      <c r="W600" t="s">
        <v>140</v>
      </c>
      <c r="X600">
        <v>12275</v>
      </c>
      <c r="Y600" t="s">
        <v>1</v>
      </c>
      <c r="Z600" t="s">
        <v>3534</v>
      </c>
      <c r="AA600" t="s">
        <v>151</v>
      </c>
      <c r="AB600" s="12" t="s">
        <v>3535</v>
      </c>
      <c r="AC600" t="s">
        <v>424</v>
      </c>
      <c r="AD600" s="5">
        <v>0.01</v>
      </c>
      <c r="AE600" t="s">
        <v>5</v>
      </c>
      <c r="AF600">
        <v>0.99993688999999997</v>
      </c>
      <c r="AG600" t="s">
        <v>4</v>
      </c>
      <c r="AH600">
        <v>3.8209000000000002E-4</v>
      </c>
    </row>
    <row r="601" spans="1:34" x14ac:dyDescent="0.25">
      <c r="A601" t="str">
        <f t="shared" si="9"/>
        <v>feynman_test_4_5390</v>
      </c>
      <c r="B601" t="s">
        <v>106</v>
      </c>
      <c r="C601" t="s">
        <v>143</v>
      </c>
      <c r="D601">
        <v>3600</v>
      </c>
      <c r="E601" t="s">
        <v>144</v>
      </c>
      <c r="F601">
        <v>1000000</v>
      </c>
      <c r="G601" t="s">
        <v>145</v>
      </c>
      <c r="H601">
        <v>5390</v>
      </c>
      <c r="I601" t="s">
        <v>146</v>
      </c>
      <c r="J601">
        <v>1E-3</v>
      </c>
      <c r="K601" t="s">
        <v>3</v>
      </c>
      <c r="L601">
        <v>0.9948072</v>
      </c>
      <c r="M601" t="s">
        <v>2</v>
      </c>
      <c r="N601">
        <v>3.5823800000000003E-2</v>
      </c>
      <c r="O601" t="s">
        <v>6</v>
      </c>
      <c r="P601">
        <v>27</v>
      </c>
      <c r="Q601" t="s">
        <v>0</v>
      </c>
      <c r="R601">
        <v>88.1</v>
      </c>
      <c r="S601" t="s">
        <v>141</v>
      </c>
      <c r="T601">
        <v>1</v>
      </c>
      <c r="U601" t="s">
        <v>142</v>
      </c>
      <c r="V601">
        <v>8</v>
      </c>
      <c r="W601" t="s">
        <v>140</v>
      </c>
      <c r="X601">
        <v>14602</v>
      </c>
      <c r="Y601" t="s">
        <v>1</v>
      </c>
      <c r="Z601" t="s">
        <v>4085</v>
      </c>
      <c r="AA601" t="s">
        <v>151</v>
      </c>
      <c r="AB601" s="12" t="s">
        <v>4086</v>
      </c>
      <c r="AC601" t="s">
        <v>424</v>
      </c>
      <c r="AD601" s="5">
        <v>0.01</v>
      </c>
      <c r="AE601" t="s">
        <v>5</v>
      </c>
      <c r="AF601">
        <v>0.99823954000000004</v>
      </c>
      <c r="AG601" t="s">
        <v>4</v>
      </c>
      <c r="AH601">
        <v>2.1008019999999999E-2</v>
      </c>
    </row>
    <row r="602" spans="1:34" x14ac:dyDescent="0.25">
      <c r="A602" t="str">
        <f t="shared" si="9"/>
        <v>feynman_III_9_52_15795</v>
      </c>
      <c r="B602" t="s">
        <v>130</v>
      </c>
      <c r="C602" t="s">
        <v>143</v>
      </c>
      <c r="D602">
        <v>3600</v>
      </c>
      <c r="E602" t="s">
        <v>144</v>
      </c>
      <c r="F602">
        <v>1000000</v>
      </c>
      <c r="G602" t="s">
        <v>145</v>
      </c>
      <c r="H602">
        <v>15795</v>
      </c>
      <c r="I602" t="s">
        <v>146</v>
      </c>
      <c r="J602">
        <v>1E-3</v>
      </c>
      <c r="K602" t="s">
        <v>3</v>
      </c>
      <c r="L602">
        <v>0.96008850000000001</v>
      </c>
      <c r="M602" t="s">
        <v>2</v>
      </c>
      <c r="N602">
        <v>2.8714004000000002</v>
      </c>
      <c r="O602" t="s">
        <v>6</v>
      </c>
      <c r="P602">
        <v>127</v>
      </c>
      <c r="Q602" t="s">
        <v>0</v>
      </c>
      <c r="R602">
        <v>3608.4</v>
      </c>
      <c r="S602" t="s">
        <v>141</v>
      </c>
      <c r="T602">
        <v>3</v>
      </c>
      <c r="U602" t="s">
        <v>142</v>
      </c>
      <c r="V602">
        <v>43</v>
      </c>
      <c r="W602" t="s">
        <v>140</v>
      </c>
      <c r="X602">
        <v>314285</v>
      </c>
      <c r="Y602" t="s">
        <v>1</v>
      </c>
      <c r="Z602" t="s">
        <v>4087</v>
      </c>
      <c r="AA602" t="s">
        <v>151</v>
      </c>
      <c r="AB602" s="12" t="s">
        <v>4088</v>
      </c>
      <c r="AC602" t="s">
        <v>424</v>
      </c>
      <c r="AD602" s="5">
        <v>0.01</v>
      </c>
      <c r="AE602" t="s">
        <v>5</v>
      </c>
      <c r="AF602">
        <v>0.95980043000000004</v>
      </c>
      <c r="AG602" t="s">
        <v>4</v>
      </c>
      <c r="AH602">
        <v>2.8613639100000001</v>
      </c>
    </row>
    <row r="603" spans="1:34" x14ac:dyDescent="0.25">
      <c r="A603" t="str">
        <f t="shared" si="9"/>
        <v>feynman_test_8_5390</v>
      </c>
      <c r="B603" t="s">
        <v>76</v>
      </c>
      <c r="C603" t="s">
        <v>143</v>
      </c>
      <c r="D603">
        <v>3600</v>
      </c>
      <c r="E603" t="s">
        <v>144</v>
      </c>
      <c r="F603">
        <v>1000000</v>
      </c>
      <c r="G603" t="s">
        <v>145</v>
      </c>
      <c r="H603">
        <v>5390</v>
      </c>
      <c r="I603" t="s">
        <v>146</v>
      </c>
      <c r="J603">
        <v>1E-3</v>
      </c>
      <c r="K603" t="s">
        <v>3</v>
      </c>
      <c r="L603">
        <v>0.99273509999999998</v>
      </c>
      <c r="M603" t="s">
        <v>2</v>
      </c>
      <c r="N603">
        <v>3.8352400000000002E-2</v>
      </c>
      <c r="O603" t="s">
        <v>6</v>
      </c>
      <c r="P603">
        <v>30</v>
      </c>
      <c r="Q603" t="s">
        <v>0</v>
      </c>
      <c r="R603">
        <v>126.7</v>
      </c>
      <c r="S603" t="s">
        <v>141</v>
      </c>
      <c r="T603">
        <v>1</v>
      </c>
      <c r="U603" t="s">
        <v>142</v>
      </c>
      <c r="V603">
        <v>13</v>
      </c>
      <c r="W603" t="s">
        <v>140</v>
      </c>
      <c r="X603">
        <v>20743</v>
      </c>
      <c r="Y603" t="s">
        <v>1</v>
      </c>
      <c r="Z603" t="s">
        <v>4089</v>
      </c>
      <c r="AA603" t="s">
        <v>151</v>
      </c>
      <c r="AB603" s="12" t="s">
        <v>4090</v>
      </c>
      <c r="AC603" t="s">
        <v>424</v>
      </c>
      <c r="AD603" s="5">
        <v>0.01</v>
      </c>
      <c r="AE603" t="s">
        <v>5</v>
      </c>
      <c r="AF603">
        <v>0.99370228000000005</v>
      </c>
      <c r="AG603" t="s">
        <v>4</v>
      </c>
      <c r="AH603">
        <v>3.5708660000000003E-2</v>
      </c>
    </row>
    <row r="604" spans="1:34" x14ac:dyDescent="0.25">
      <c r="A604" t="str">
        <f t="shared" si="9"/>
        <v>feynman_I_18_4_5390</v>
      </c>
      <c r="B604" t="s">
        <v>74</v>
      </c>
      <c r="C604" t="s">
        <v>143</v>
      </c>
      <c r="D604">
        <v>3600</v>
      </c>
      <c r="E604" t="s">
        <v>144</v>
      </c>
      <c r="F604">
        <v>1000000</v>
      </c>
      <c r="G604" t="s">
        <v>145</v>
      </c>
      <c r="H604">
        <v>5390</v>
      </c>
      <c r="I604" t="s">
        <v>146</v>
      </c>
      <c r="J604">
        <v>1E-3</v>
      </c>
      <c r="K604" t="s">
        <v>3</v>
      </c>
      <c r="L604">
        <v>0.99438470000000001</v>
      </c>
      <c r="M604" t="s">
        <v>2</v>
      </c>
      <c r="N604">
        <v>6.3718200000000003E-2</v>
      </c>
      <c r="O604" t="s">
        <v>6</v>
      </c>
      <c r="P604">
        <v>39</v>
      </c>
      <c r="Q604" t="s">
        <v>0</v>
      </c>
      <c r="R604">
        <v>582.1</v>
      </c>
      <c r="S604" t="s">
        <v>141</v>
      </c>
      <c r="T604">
        <v>10</v>
      </c>
      <c r="U604" t="s">
        <v>142</v>
      </c>
      <c r="V604">
        <v>87</v>
      </c>
      <c r="W604" t="s">
        <v>140</v>
      </c>
      <c r="X604">
        <v>92148</v>
      </c>
      <c r="Y604" t="s">
        <v>1</v>
      </c>
      <c r="Z604" t="s">
        <v>4091</v>
      </c>
      <c r="AA604" t="s">
        <v>151</v>
      </c>
      <c r="AB604" s="12" t="s">
        <v>4092</v>
      </c>
      <c r="AC604" t="s">
        <v>424</v>
      </c>
      <c r="AD604" s="5">
        <v>0.01</v>
      </c>
      <c r="AE604" t="s">
        <v>5</v>
      </c>
      <c r="AF604">
        <v>0.99583661000000001</v>
      </c>
      <c r="AG604" t="s">
        <v>4</v>
      </c>
      <c r="AH604">
        <v>5.4872110000000002E-2</v>
      </c>
    </row>
    <row r="605" spans="1:34" x14ac:dyDescent="0.25">
      <c r="A605" t="str">
        <f t="shared" si="9"/>
        <v>feynman_test_20_15795</v>
      </c>
      <c r="B605" t="s">
        <v>137</v>
      </c>
      <c r="C605" t="s">
        <v>143</v>
      </c>
      <c r="D605">
        <v>3600</v>
      </c>
      <c r="E605" t="s">
        <v>144</v>
      </c>
      <c r="F605">
        <v>1000000</v>
      </c>
      <c r="G605" t="s">
        <v>145</v>
      </c>
      <c r="H605">
        <v>15795</v>
      </c>
      <c r="I605" t="s">
        <v>146</v>
      </c>
      <c r="J605">
        <v>1E-3</v>
      </c>
      <c r="K605" t="s">
        <v>3</v>
      </c>
      <c r="L605">
        <v>0.90483740000000001</v>
      </c>
      <c r="M605" t="s">
        <v>2</v>
      </c>
      <c r="N605">
        <v>4.9543058000000002</v>
      </c>
      <c r="O605" t="s">
        <v>6</v>
      </c>
      <c r="P605">
        <v>105</v>
      </c>
      <c r="Q605" t="s">
        <v>0</v>
      </c>
      <c r="R605">
        <v>3606.1</v>
      </c>
      <c r="S605" t="s">
        <v>141</v>
      </c>
      <c r="T605">
        <v>4</v>
      </c>
      <c r="U605" t="s">
        <v>142</v>
      </c>
      <c r="V605">
        <v>48</v>
      </c>
      <c r="W605" t="s">
        <v>140</v>
      </c>
      <c r="X605">
        <v>356290</v>
      </c>
      <c r="Y605" t="s">
        <v>1</v>
      </c>
      <c r="Z605" t="s">
        <v>4093</v>
      </c>
      <c r="AA605" t="s">
        <v>151</v>
      </c>
      <c r="AB605" s="12" t="s">
        <v>4094</v>
      </c>
      <c r="AC605" t="s">
        <v>424</v>
      </c>
      <c r="AD605" s="5">
        <v>0.01</v>
      </c>
      <c r="AE605" t="s">
        <v>5</v>
      </c>
      <c r="AF605">
        <v>0.95389800000000002</v>
      </c>
      <c r="AG605" t="s">
        <v>4</v>
      </c>
      <c r="AH605">
        <v>2.4182006700000001</v>
      </c>
    </row>
    <row r="606" spans="1:34" x14ac:dyDescent="0.25">
      <c r="A606" t="str">
        <f t="shared" si="9"/>
        <v>feynman_III_14_14_5390</v>
      </c>
      <c r="B606" t="s">
        <v>108</v>
      </c>
      <c r="C606" t="s">
        <v>143</v>
      </c>
      <c r="D606">
        <v>3600</v>
      </c>
      <c r="E606" t="s">
        <v>144</v>
      </c>
      <c r="F606">
        <v>1000000</v>
      </c>
      <c r="G606" t="s">
        <v>145</v>
      </c>
      <c r="H606">
        <v>5390</v>
      </c>
      <c r="I606" t="s">
        <v>146</v>
      </c>
      <c r="J606">
        <v>1E-3</v>
      </c>
      <c r="K606" t="s">
        <v>3</v>
      </c>
      <c r="L606">
        <v>0.99203680000000005</v>
      </c>
      <c r="M606" t="s">
        <v>2</v>
      </c>
      <c r="N606">
        <v>0.61712140000000004</v>
      </c>
      <c r="O606" t="s">
        <v>6</v>
      </c>
      <c r="P606">
        <v>48</v>
      </c>
      <c r="Q606" t="s">
        <v>0</v>
      </c>
      <c r="R606">
        <v>245.6</v>
      </c>
      <c r="S606" t="s">
        <v>141</v>
      </c>
      <c r="T606">
        <v>2</v>
      </c>
      <c r="U606" t="s">
        <v>142</v>
      </c>
      <c r="V606">
        <v>14</v>
      </c>
      <c r="W606" t="s">
        <v>140</v>
      </c>
      <c r="X606">
        <v>34444</v>
      </c>
      <c r="Y606" t="s">
        <v>1</v>
      </c>
      <c r="Z606" t="s">
        <v>4095</v>
      </c>
      <c r="AA606" t="s">
        <v>151</v>
      </c>
      <c r="AB606" s="12" t="s">
        <v>4096</v>
      </c>
      <c r="AC606" t="s">
        <v>424</v>
      </c>
      <c r="AD606" s="5">
        <v>0.01</v>
      </c>
      <c r="AE606" t="s">
        <v>5</v>
      </c>
      <c r="AF606">
        <v>0.99244984999999997</v>
      </c>
      <c r="AG606" t="s">
        <v>4</v>
      </c>
      <c r="AH606">
        <v>0.59330777000000001</v>
      </c>
    </row>
    <row r="607" spans="1:34" x14ac:dyDescent="0.25">
      <c r="A607" t="str">
        <f t="shared" si="9"/>
        <v>feynman_I_16_6_5390</v>
      </c>
      <c r="B607" t="s">
        <v>39</v>
      </c>
      <c r="C607" t="s">
        <v>143</v>
      </c>
      <c r="D607">
        <v>3600</v>
      </c>
      <c r="E607" t="s">
        <v>144</v>
      </c>
      <c r="F607">
        <v>1000000</v>
      </c>
      <c r="G607" t="s">
        <v>145</v>
      </c>
      <c r="H607">
        <v>5390</v>
      </c>
      <c r="I607" t="s">
        <v>146</v>
      </c>
      <c r="J607">
        <v>1E-3</v>
      </c>
      <c r="K607" t="s">
        <v>3</v>
      </c>
      <c r="L607">
        <v>0.9946161</v>
      </c>
      <c r="M607" t="s">
        <v>2</v>
      </c>
      <c r="N607">
        <v>8.3579399999999998E-2</v>
      </c>
      <c r="O607" t="s">
        <v>6</v>
      </c>
      <c r="P607">
        <v>30</v>
      </c>
      <c r="Q607" t="s">
        <v>0</v>
      </c>
      <c r="R607">
        <v>114.6</v>
      </c>
      <c r="S607" t="s">
        <v>141</v>
      </c>
      <c r="T607">
        <v>1</v>
      </c>
      <c r="U607" t="s">
        <v>142</v>
      </c>
      <c r="V607">
        <v>12</v>
      </c>
      <c r="W607" t="s">
        <v>140</v>
      </c>
      <c r="X607">
        <v>18185</v>
      </c>
      <c r="Y607" t="s">
        <v>1</v>
      </c>
      <c r="Z607" t="s">
        <v>4097</v>
      </c>
      <c r="AA607" t="s">
        <v>151</v>
      </c>
      <c r="AB607" s="12" t="s">
        <v>4098</v>
      </c>
      <c r="AC607" t="s">
        <v>424</v>
      </c>
      <c r="AD607" s="5">
        <v>0.01</v>
      </c>
      <c r="AE607" t="s">
        <v>5</v>
      </c>
      <c r="AF607">
        <v>0.99539191999999999</v>
      </c>
      <c r="AG607" t="s">
        <v>4</v>
      </c>
      <c r="AH607">
        <v>7.7410870000000007E-2</v>
      </c>
    </row>
    <row r="608" spans="1:34" x14ac:dyDescent="0.25">
      <c r="A608" t="str">
        <f t="shared" si="9"/>
        <v>feynman_I_30_3_29910</v>
      </c>
      <c r="B608" t="s">
        <v>53</v>
      </c>
      <c r="C608" t="s">
        <v>143</v>
      </c>
      <c r="D608">
        <v>3600</v>
      </c>
      <c r="E608" t="s">
        <v>144</v>
      </c>
      <c r="F608">
        <v>1000000</v>
      </c>
      <c r="G608" t="s">
        <v>145</v>
      </c>
      <c r="H608">
        <v>29910</v>
      </c>
      <c r="I608" t="s">
        <v>146</v>
      </c>
      <c r="J608">
        <v>1E-3</v>
      </c>
      <c r="K608" t="s">
        <v>3</v>
      </c>
      <c r="L608">
        <v>0.85883860000000001</v>
      </c>
      <c r="M608" t="s">
        <v>2</v>
      </c>
      <c r="N608">
        <v>0.97031310000000004</v>
      </c>
      <c r="O608" t="s">
        <v>6</v>
      </c>
      <c r="P608">
        <v>53</v>
      </c>
      <c r="Q608" t="s">
        <v>0</v>
      </c>
      <c r="R608">
        <v>1132.2</v>
      </c>
      <c r="S608" t="s">
        <v>141</v>
      </c>
      <c r="T608">
        <v>3</v>
      </c>
      <c r="U608" t="s">
        <v>142</v>
      </c>
      <c r="V608">
        <v>51</v>
      </c>
      <c r="W608" t="s">
        <v>140</v>
      </c>
      <c r="X608">
        <v>137076</v>
      </c>
      <c r="Y608" t="s">
        <v>1</v>
      </c>
      <c r="Z608" t="s">
        <v>4099</v>
      </c>
      <c r="AA608" t="s">
        <v>151</v>
      </c>
      <c r="AB608" s="12" t="s">
        <v>4100</v>
      </c>
      <c r="AC608" t="s">
        <v>424</v>
      </c>
      <c r="AD608" s="5">
        <v>0.01</v>
      </c>
      <c r="AE608" t="s">
        <v>5</v>
      </c>
      <c r="AF608">
        <v>0.85168505000000005</v>
      </c>
      <c r="AG608" t="s">
        <v>4</v>
      </c>
      <c r="AH608">
        <v>0.9841839</v>
      </c>
    </row>
    <row r="609" spans="1:34" x14ac:dyDescent="0.25">
      <c r="A609" t="str">
        <f t="shared" si="9"/>
        <v>feynman_test_2_15795</v>
      </c>
      <c r="B609" t="s">
        <v>132</v>
      </c>
      <c r="C609" t="s">
        <v>143</v>
      </c>
      <c r="D609">
        <v>3600</v>
      </c>
      <c r="E609" t="s">
        <v>144</v>
      </c>
      <c r="F609">
        <v>1000000</v>
      </c>
      <c r="G609" t="s">
        <v>145</v>
      </c>
      <c r="H609">
        <v>15795</v>
      </c>
      <c r="I609" t="s">
        <v>146</v>
      </c>
      <c r="J609">
        <v>1E-3</v>
      </c>
      <c r="K609" t="s">
        <v>3</v>
      </c>
      <c r="L609">
        <v>0.99881960000000003</v>
      </c>
      <c r="M609" t="s">
        <v>2</v>
      </c>
      <c r="N609">
        <v>6.9566699999999995E-2</v>
      </c>
      <c r="O609" t="s">
        <v>6</v>
      </c>
      <c r="P609">
        <v>48</v>
      </c>
      <c r="Q609" t="s">
        <v>0</v>
      </c>
      <c r="R609">
        <v>658.7</v>
      </c>
      <c r="S609" t="s">
        <v>141</v>
      </c>
      <c r="T609">
        <v>5</v>
      </c>
      <c r="U609" t="s">
        <v>142</v>
      </c>
      <c r="V609">
        <v>42</v>
      </c>
      <c r="W609" t="s">
        <v>140</v>
      </c>
      <c r="X609">
        <v>95267</v>
      </c>
      <c r="Y609" t="s">
        <v>1</v>
      </c>
      <c r="Z609" t="s">
        <v>4101</v>
      </c>
      <c r="AA609" t="s">
        <v>151</v>
      </c>
      <c r="AB609" s="12" t="s">
        <v>4102</v>
      </c>
      <c r="AC609" t="s">
        <v>424</v>
      </c>
      <c r="AD609" s="5">
        <v>0.01</v>
      </c>
      <c r="AE609" t="s">
        <v>5</v>
      </c>
      <c r="AF609">
        <v>0.99896728999999995</v>
      </c>
      <c r="AG609" t="s">
        <v>4</v>
      </c>
      <c r="AH609">
        <v>6.4751740000000002E-2</v>
      </c>
    </row>
    <row r="610" spans="1:34" x14ac:dyDescent="0.25">
      <c r="A610" t="str">
        <f t="shared" si="9"/>
        <v>feynman_I_6_2a_15795</v>
      </c>
      <c r="B610" t="s">
        <v>21</v>
      </c>
      <c r="C610" t="s">
        <v>143</v>
      </c>
      <c r="D610">
        <v>3600</v>
      </c>
      <c r="E610" t="s">
        <v>144</v>
      </c>
      <c r="F610">
        <v>1000000</v>
      </c>
      <c r="G610" t="s">
        <v>145</v>
      </c>
      <c r="H610">
        <v>15795</v>
      </c>
      <c r="I610" t="s">
        <v>146</v>
      </c>
      <c r="J610">
        <v>1E-3</v>
      </c>
      <c r="K610" t="s">
        <v>3</v>
      </c>
      <c r="L610">
        <v>0.99069910000000005</v>
      </c>
      <c r="M610" t="s">
        <v>2</v>
      </c>
      <c r="N610">
        <v>6.7551E-3</v>
      </c>
      <c r="O610" t="s">
        <v>6</v>
      </c>
      <c r="P610">
        <v>7</v>
      </c>
      <c r="Q610" t="s">
        <v>0</v>
      </c>
      <c r="R610">
        <v>2.8</v>
      </c>
      <c r="S610" t="s">
        <v>141</v>
      </c>
      <c r="T610">
        <v>1</v>
      </c>
      <c r="U610" t="s">
        <v>142</v>
      </c>
      <c r="V610">
        <v>2</v>
      </c>
      <c r="W610" t="s">
        <v>140</v>
      </c>
      <c r="X610">
        <v>666</v>
      </c>
      <c r="Y610" t="s">
        <v>1</v>
      </c>
      <c r="Z610" t="s">
        <v>3827</v>
      </c>
      <c r="AA610" t="s">
        <v>151</v>
      </c>
      <c r="AB610" s="12" t="s">
        <v>3828</v>
      </c>
      <c r="AC610" t="s">
        <v>424</v>
      </c>
      <c r="AD610" s="5">
        <v>0.01</v>
      </c>
      <c r="AE610" t="s">
        <v>5</v>
      </c>
      <c r="AF610">
        <v>0.99092798000000004</v>
      </c>
      <c r="AG610" t="s">
        <v>4</v>
      </c>
      <c r="AH610">
        <v>6.6721999999999997E-3</v>
      </c>
    </row>
    <row r="611" spans="1:34" x14ac:dyDescent="0.25">
      <c r="A611" t="str">
        <f t="shared" si="9"/>
        <v>feynman_II_8_31_860</v>
      </c>
      <c r="B611" t="s">
        <v>31</v>
      </c>
      <c r="C611" t="s">
        <v>143</v>
      </c>
      <c r="D611">
        <v>3600</v>
      </c>
      <c r="E611" t="s">
        <v>144</v>
      </c>
      <c r="F611">
        <v>1000000</v>
      </c>
      <c r="G611" t="s">
        <v>145</v>
      </c>
      <c r="H611">
        <v>860</v>
      </c>
      <c r="I611" t="s">
        <v>146</v>
      </c>
      <c r="J611">
        <v>1E-3</v>
      </c>
      <c r="K611" t="s">
        <v>3</v>
      </c>
      <c r="L611">
        <v>0.99975080000000005</v>
      </c>
      <c r="M611" t="s">
        <v>2</v>
      </c>
      <c r="N611">
        <v>0.20334169999999999</v>
      </c>
      <c r="O611" t="s">
        <v>6</v>
      </c>
      <c r="P611">
        <v>6</v>
      </c>
      <c r="Q611" t="s">
        <v>0</v>
      </c>
      <c r="R611">
        <v>6.1</v>
      </c>
      <c r="S611" t="s">
        <v>141</v>
      </c>
      <c r="T611">
        <v>1</v>
      </c>
      <c r="U611" t="s">
        <v>142</v>
      </c>
      <c r="V611">
        <v>3</v>
      </c>
      <c r="W611" t="s">
        <v>140</v>
      </c>
      <c r="X611">
        <v>1352</v>
      </c>
      <c r="Y611" t="s">
        <v>1</v>
      </c>
      <c r="Z611" t="s">
        <v>154</v>
      </c>
      <c r="AA611" t="s">
        <v>151</v>
      </c>
      <c r="AB611" s="12" t="s">
        <v>407</v>
      </c>
      <c r="AC611" t="s">
        <v>424</v>
      </c>
      <c r="AD611" s="5">
        <v>0.01</v>
      </c>
      <c r="AE611" t="s">
        <v>5</v>
      </c>
      <c r="AF611">
        <v>1</v>
      </c>
      <c r="AG611" t="s">
        <v>4</v>
      </c>
      <c r="AH611">
        <v>0</v>
      </c>
    </row>
    <row r="612" spans="1:34" x14ac:dyDescent="0.25">
      <c r="A612" t="str">
        <f t="shared" si="9"/>
        <v>feynman_I_18_12_860</v>
      </c>
      <c r="B612" t="s">
        <v>67</v>
      </c>
      <c r="C612" t="s">
        <v>143</v>
      </c>
      <c r="D612">
        <v>3600</v>
      </c>
      <c r="E612" t="s">
        <v>144</v>
      </c>
      <c r="F612">
        <v>1000000</v>
      </c>
      <c r="G612" t="s">
        <v>145</v>
      </c>
      <c r="H612">
        <v>860</v>
      </c>
      <c r="I612" t="s">
        <v>146</v>
      </c>
      <c r="J612">
        <v>1E-3</v>
      </c>
      <c r="K612" t="s">
        <v>3</v>
      </c>
      <c r="L612">
        <v>0.99989620000000001</v>
      </c>
      <c r="M612" t="s">
        <v>2</v>
      </c>
      <c r="N612">
        <v>7.5446200000000005E-2</v>
      </c>
      <c r="O612" t="s">
        <v>6</v>
      </c>
      <c r="P612">
        <v>5</v>
      </c>
      <c r="Q612" t="s">
        <v>0</v>
      </c>
      <c r="R612">
        <v>10.4</v>
      </c>
      <c r="S612" t="s">
        <v>141</v>
      </c>
      <c r="T612">
        <v>1</v>
      </c>
      <c r="U612" t="s">
        <v>142</v>
      </c>
      <c r="V612">
        <v>4</v>
      </c>
      <c r="W612" t="s">
        <v>140</v>
      </c>
      <c r="X612">
        <v>2366</v>
      </c>
      <c r="Y612" t="s">
        <v>1</v>
      </c>
      <c r="Z612" t="s">
        <v>2352</v>
      </c>
      <c r="AA612" t="s">
        <v>151</v>
      </c>
      <c r="AB612" s="12" t="s">
        <v>410</v>
      </c>
      <c r="AC612" t="s">
        <v>424</v>
      </c>
      <c r="AD612" s="5">
        <v>0.01</v>
      </c>
      <c r="AE612" t="s">
        <v>5</v>
      </c>
      <c r="AF612">
        <v>1</v>
      </c>
      <c r="AG612" t="s">
        <v>4</v>
      </c>
      <c r="AH612">
        <v>0</v>
      </c>
    </row>
    <row r="613" spans="1:34" x14ac:dyDescent="0.25">
      <c r="A613" t="str">
        <f t="shared" si="9"/>
        <v>feynman_III_21_20_860</v>
      </c>
      <c r="B613" t="s">
        <v>98</v>
      </c>
      <c r="C613" t="s">
        <v>143</v>
      </c>
      <c r="D613">
        <v>3600</v>
      </c>
      <c r="E613" t="s">
        <v>144</v>
      </c>
      <c r="F613">
        <v>1000000</v>
      </c>
      <c r="G613" t="s">
        <v>145</v>
      </c>
      <c r="H613">
        <v>860</v>
      </c>
      <c r="I613" t="s">
        <v>146</v>
      </c>
      <c r="J613">
        <v>1E-3</v>
      </c>
      <c r="K613" t="s">
        <v>3</v>
      </c>
      <c r="L613">
        <v>0.99978509999999998</v>
      </c>
      <c r="M613" t="s">
        <v>2</v>
      </c>
      <c r="N613">
        <v>0.14911050000000001</v>
      </c>
      <c r="O613" t="s">
        <v>6</v>
      </c>
      <c r="P613">
        <v>8</v>
      </c>
      <c r="Q613" t="s">
        <v>0</v>
      </c>
      <c r="R613">
        <v>11.7</v>
      </c>
      <c r="S613" t="s">
        <v>141</v>
      </c>
      <c r="T613">
        <v>1</v>
      </c>
      <c r="U613" t="s">
        <v>142</v>
      </c>
      <c r="V613">
        <v>4</v>
      </c>
      <c r="W613" t="s">
        <v>140</v>
      </c>
      <c r="X613">
        <v>2577</v>
      </c>
      <c r="Y613" t="s">
        <v>1</v>
      </c>
      <c r="Z613" t="s">
        <v>159</v>
      </c>
      <c r="AA613" t="s">
        <v>151</v>
      </c>
      <c r="AB613" s="12" t="s">
        <v>3433</v>
      </c>
      <c r="AC613" t="s">
        <v>424</v>
      </c>
      <c r="AD613" s="5">
        <v>0.01</v>
      </c>
      <c r="AE613" t="s">
        <v>5</v>
      </c>
      <c r="AF613">
        <v>1</v>
      </c>
      <c r="AG613" t="s">
        <v>4</v>
      </c>
      <c r="AH613">
        <v>0</v>
      </c>
    </row>
    <row r="614" spans="1:34" x14ac:dyDescent="0.25">
      <c r="A614" t="str">
        <f t="shared" si="9"/>
        <v>feynman_I_32_17_5390</v>
      </c>
      <c r="B614" t="s">
        <v>126</v>
      </c>
      <c r="C614" t="s">
        <v>143</v>
      </c>
      <c r="D614">
        <v>3600</v>
      </c>
      <c r="E614" t="s">
        <v>144</v>
      </c>
      <c r="F614">
        <v>1000000</v>
      </c>
      <c r="G614" t="s">
        <v>145</v>
      </c>
      <c r="H614">
        <v>5390</v>
      </c>
      <c r="I614" t="s">
        <v>146</v>
      </c>
      <c r="J614">
        <v>1E-3</v>
      </c>
      <c r="K614" t="s">
        <v>3</v>
      </c>
      <c r="L614">
        <v>0.98899559999999997</v>
      </c>
      <c r="M614" t="s">
        <v>2</v>
      </c>
      <c r="N614">
        <v>0.49099660000000001</v>
      </c>
      <c r="O614" t="s">
        <v>6</v>
      </c>
      <c r="P614">
        <v>96</v>
      </c>
      <c r="Q614" t="s">
        <v>0</v>
      </c>
      <c r="R614">
        <v>1036.0999999999999</v>
      </c>
      <c r="S614" t="s">
        <v>141</v>
      </c>
      <c r="T614">
        <v>1</v>
      </c>
      <c r="U614" t="s">
        <v>142</v>
      </c>
      <c r="V614">
        <v>21</v>
      </c>
      <c r="W614" t="s">
        <v>140</v>
      </c>
      <c r="X614">
        <v>108838</v>
      </c>
      <c r="Y614" t="s">
        <v>1</v>
      </c>
      <c r="Z614" t="s">
        <v>4103</v>
      </c>
      <c r="AA614" t="s">
        <v>151</v>
      </c>
      <c r="AB614" s="12" t="s">
        <v>4104</v>
      </c>
      <c r="AC614" t="s">
        <v>424</v>
      </c>
      <c r="AD614" s="5">
        <v>0.01</v>
      </c>
      <c r="AE614" t="s">
        <v>5</v>
      </c>
      <c r="AF614">
        <v>0.98978913999999996</v>
      </c>
      <c r="AG614" t="s">
        <v>4</v>
      </c>
      <c r="AH614">
        <v>0.47121542</v>
      </c>
    </row>
    <row r="615" spans="1:34" x14ac:dyDescent="0.25">
      <c r="A615" t="str">
        <f t="shared" si="9"/>
        <v>feynman_I_34_14_5390</v>
      </c>
      <c r="B615" t="s">
        <v>40</v>
      </c>
      <c r="C615" t="s">
        <v>143</v>
      </c>
      <c r="D615">
        <v>3600</v>
      </c>
      <c r="E615" t="s">
        <v>144</v>
      </c>
      <c r="F615">
        <v>1000000</v>
      </c>
      <c r="G615" t="s">
        <v>145</v>
      </c>
      <c r="H615">
        <v>5390</v>
      </c>
      <c r="I615" t="s">
        <v>146</v>
      </c>
      <c r="J615">
        <v>1E-3</v>
      </c>
      <c r="K615" t="s">
        <v>3</v>
      </c>
      <c r="L615">
        <v>0.99926590000000004</v>
      </c>
      <c r="M615" t="s">
        <v>2</v>
      </c>
      <c r="N615">
        <v>4.3955000000000001E-2</v>
      </c>
      <c r="O615" t="s">
        <v>6</v>
      </c>
      <c r="P615">
        <v>15</v>
      </c>
      <c r="Q615" t="s">
        <v>0</v>
      </c>
      <c r="R615">
        <v>27.2</v>
      </c>
      <c r="S615" t="s">
        <v>141</v>
      </c>
      <c r="T615">
        <v>1</v>
      </c>
      <c r="U615" t="s">
        <v>142</v>
      </c>
      <c r="V615">
        <v>6</v>
      </c>
      <c r="W615" t="s">
        <v>140</v>
      </c>
      <c r="X615">
        <v>5109</v>
      </c>
      <c r="Y615" t="s">
        <v>1</v>
      </c>
      <c r="Z615" t="s">
        <v>3743</v>
      </c>
      <c r="AA615" t="s">
        <v>151</v>
      </c>
      <c r="AB615" s="12" t="s">
        <v>3744</v>
      </c>
      <c r="AC615" t="s">
        <v>424</v>
      </c>
      <c r="AD615" s="5">
        <v>0.01</v>
      </c>
      <c r="AE615" t="s">
        <v>5</v>
      </c>
      <c r="AF615">
        <v>0.99995906999999995</v>
      </c>
      <c r="AG615" t="s">
        <v>4</v>
      </c>
      <c r="AH615">
        <v>1.0331399999999999E-2</v>
      </c>
    </row>
    <row r="616" spans="1:34" x14ac:dyDescent="0.25">
      <c r="A616" t="str">
        <f t="shared" si="9"/>
        <v>feynman_II_11_28_5390</v>
      </c>
      <c r="B616" t="s">
        <v>34</v>
      </c>
      <c r="C616" t="s">
        <v>143</v>
      </c>
      <c r="D616">
        <v>3600</v>
      </c>
      <c r="E616" t="s">
        <v>144</v>
      </c>
      <c r="F616">
        <v>1000000</v>
      </c>
      <c r="G616" t="s">
        <v>145</v>
      </c>
      <c r="H616">
        <v>5390</v>
      </c>
      <c r="I616" t="s">
        <v>146</v>
      </c>
      <c r="J616">
        <v>1E-3</v>
      </c>
      <c r="K616" t="s">
        <v>3</v>
      </c>
      <c r="L616">
        <v>0.99746939999999995</v>
      </c>
      <c r="M616" t="s">
        <v>2</v>
      </c>
      <c r="N616">
        <v>1.4649499999999999E-2</v>
      </c>
      <c r="O616" t="s">
        <v>6</v>
      </c>
      <c r="P616">
        <v>9</v>
      </c>
      <c r="Q616" t="s">
        <v>0</v>
      </c>
      <c r="R616">
        <v>9.4</v>
      </c>
      <c r="S616" t="s">
        <v>141</v>
      </c>
      <c r="T616">
        <v>1</v>
      </c>
      <c r="U616" t="s">
        <v>142</v>
      </c>
      <c r="V616">
        <v>4</v>
      </c>
      <c r="W616" t="s">
        <v>140</v>
      </c>
      <c r="X616">
        <v>2175</v>
      </c>
      <c r="Y616" t="s">
        <v>1</v>
      </c>
      <c r="Z616" t="s">
        <v>4105</v>
      </c>
      <c r="AA616" t="s">
        <v>151</v>
      </c>
      <c r="AB616" s="12" t="s">
        <v>4106</v>
      </c>
      <c r="AC616" t="s">
        <v>424</v>
      </c>
      <c r="AD616" s="5">
        <v>0.01</v>
      </c>
      <c r="AE616" t="s">
        <v>5</v>
      </c>
      <c r="AF616">
        <v>0.99957258000000004</v>
      </c>
      <c r="AG616" t="s">
        <v>4</v>
      </c>
      <c r="AH616">
        <v>6.0146699999999997E-3</v>
      </c>
    </row>
    <row r="617" spans="1:34" x14ac:dyDescent="0.25">
      <c r="A617" t="str">
        <f t="shared" si="9"/>
        <v>feynman_I_29_4_16850</v>
      </c>
      <c r="B617" t="s">
        <v>27</v>
      </c>
      <c r="C617" t="s">
        <v>143</v>
      </c>
      <c r="D617">
        <v>3600</v>
      </c>
      <c r="E617" t="s">
        <v>144</v>
      </c>
      <c r="F617">
        <v>1000000</v>
      </c>
      <c r="G617" t="s">
        <v>145</v>
      </c>
      <c r="H617">
        <v>16850</v>
      </c>
      <c r="I617" t="s">
        <v>146</v>
      </c>
      <c r="J617">
        <v>1E-3</v>
      </c>
      <c r="K617" t="s">
        <v>3</v>
      </c>
      <c r="L617">
        <v>0.99978560000000005</v>
      </c>
      <c r="M617" t="s">
        <v>2</v>
      </c>
      <c r="N617">
        <v>1.9431799999999999E-2</v>
      </c>
      <c r="O617" t="s">
        <v>6</v>
      </c>
      <c r="P617">
        <v>5</v>
      </c>
      <c r="Q617" t="s">
        <v>0</v>
      </c>
      <c r="R617">
        <v>3.5</v>
      </c>
      <c r="S617" t="s">
        <v>141</v>
      </c>
      <c r="T617">
        <v>1</v>
      </c>
      <c r="U617" t="s">
        <v>142</v>
      </c>
      <c r="V617">
        <v>2</v>
      </c>
      <c r="W617" t="s">
        <v>140</v>
      </c>
      <c r="X617">
        <v>799</v>
      </c>
      <c r="Y617" t="s">
        <v>1</v>
      </c>
      <c r="Z617" t="s">
        <v>2339</v>
      </c>
      <c r="AA617" t="s">
        <v>151</v>
      </c>
      <c r="AB617" s="12" t="s">
        <v>406</v>
      </c>
      <c r="AC617" t="s">
        <v>424</v>
      </c>
      <c r="AD617" s="5">
        <v>0.01</v>
      </c>
      <c r="AE617" t="s">
        <v>5</v>
      </c>
      <c r="AF617">
        <v>1</v>
      </c>
      <c r="AG617" t="s">
        <v>4</v>
      </c>
      <c r="AH617">
        <v>0</v>
      </c>
    </row>
    <row r="618" spans="1:34" x14ac:dyDescent="0.25">
      <c r="A618" t="str">
        <f t="shared" si="9"/>
        <v>feynman_test_11_5390</v>
      </c>
      <c r="B618" t="s">
        <v>80</v>
      </c>
      <c r="C618" t="s">
        <v>143</v>
      </c>
      <c r="D618">
        <v>3600</v>
      </c>
      <c r="E618" t="s">
        <v>144</v>
      </c>
      <c r="F618">
        <v>1000000</v>
      </c>
      <c r="G618" t="s">
        <v>145</v>
      </c>
      <c r="H618">
        <v>5390</v>
      </c>
      <c r="I618" t="s">
        <v>146</v>
      </c>
      <c r="J618">
        <v>1E-3</v>
      </c>
      <c r="K618" t="s">
        <v>3</v>
      </c>
      <c r="L618">
        <v>0.99027770000000004</v>
      </c>
      <c r="M618" t="s">
        <v>2</v>
      </c>
      <c r="N618">
        <v>0.1022709</v>
      </c>
      <c r="O618" t="s">
        <v>6</v>
      </c>
      <c r="P618">
        <v>41</v>
      </c>
      <c r="Q618" t="s">
        <v>0</v>
      </c>
      <c r="R618">
        <v>2983.4</v>
      </c>
      <c r="S618" t="s">
        <v>141</v>
      </c>
      <c r="T618">
        <v>6</v>
      </c>
      <c r="U618" t="s">
        <v>142</v>
      </c>
      <c r="V618">
        <v>159</v>
      </c>
      <c r="W618" t="s">
        <v>140</v>
      </c>
      <c r="X618">
        <v>392632</v>
      </c>
      <c r="Y618" t="s">
        <v>1</v>
      </c>
      <c r="Z618" t="s">
        <v>4107</v>
      </c>
      <c r="AA618" t="s">
        <v>151</v>
      </c>
      <c r="AB618" s="12" t="s">
        <v>4108</v>
      </c>
      <c r="AC618" t="s">
        <v>424</v>
      </c>
      <c r="AD618" s="5">
        <v>0.01</v>
      </c>
      <c r="AE618" t="s">
        <v>5</v>
      </c>
      <c r="AF618">
        <v>0.99113019000000002</v>
      </c>
      <c r="AG618" t="s">
        <v>4</v>
      </c>
      <c r="AH618">
        <v>9.7836149999999997E-2</v>
      </c>
    </row>
    <row r="619" spans="1:34" x14ac:dyDescent="0.25">
      <c r="A619" t="str">
        <f t="shared" si="9"/>
        <v>feynman_III_8_54_29910</v>
      </c>
      <c r="B619" t="s">
        <v>63</v>
      </c>
      <c r="C619" t="s">
        <v>143</v>
      </c>
      <c r="D619">
        <v>3600</v>
      </c>
      <c r="E619" t="s">
        <v>144</v>
      </c>
      <c r="F619">
        <v>1000000</v>
      </c>
      <c r="G619" t="s">
        <v>145</v>
      </c>
      <c r="H619">
        <v>29910</v>
      </c>
      <c r="I619" t="s">
        <v>146</v>
      </c>
      <c r="J619">
        <v>1E-3</v>
      </c>
      <c r="K619" t="s">
        <v>3</v>
      </c>
      <c r="L619">
        <v>0.36550779999999999</v>
      </c>
      <c r="M619" t="s">
        <v>2</v>
      </c>
      <c r="N619">
        <v>0.28141870000000002</v>
      </c>
      <c r="O619" t="s">
        <v>6</v>
      </c>
      <c r="P619">
        <v>62</v>
      </c>
      <c r="Q619" t="s">
        <v>0</v>
      </c>
      <c r="R619">
        <v>3602.1</v>
      </c>
      <c r="S619" t="s">
        <v>141</v>
      </c>
      <c r="T619">
        <v>4</v>
      </c>
      <c r="U619" t="s">
        <v>142</v>
      </c>
      <c r="V619">
        <v>179</v>
      </c>
      <c r="W619" t="s">
        <v>140</v>
      </c>
      <c r="X619">
        <v>522044</v>
      </c>
      <c r="Y619" t="s">
        <v>1</v>
      </c>
      <c r="Z619" t="s">
        <v>4109</v>
      </c>
      <c r="AA619" t="s">
        <v>151</v>
      </c>
      <c r="AB619" s="12" t="s">
        <v>4110</v>
      </c>
      <c r="AC619" t="s">
        <v>424</v>
      </c>
      <c r="AD619" s="5">
        <v>0.01</v>
      </c>
      <c r="AE619" t="s">
        <v>5</v>
      </c>
      <c r="AF619">
        <v>0.36649322000000001</v>
      </c>
      <c r="AG619" t="s">
        <v>4</v>
      </c>
      <c r="AH619">
        <v>0.28179427000000001</v>
      </c>
    </row>
    <row r="620" spans="1:34" x14ac:dyDescent="0.25">
      <c r="A620" t="str">
        <f t="shared" si="9"/>
        <v>feynman_test_14_5390</v>
      </c>
      <c r="B620" t="s">
        <v>120</v>
      </c>
      <c r="C620" t="s">
        <v>143</v>
      </c>
      <c r="D620">
        <v>3600</v>
      </c>
      <c r="E620" t="s">
        <v>144</v>
      </c>
      <c r="F620">
        <v>1000000</v>
      </c>
      <c r="G620" t="s">
        <v>145</v>
      </c>
      <c r="H620">
        <v>5390</v>
      </c>
      <c r="I620" t="s">
        <v>146</v>
      </c>
      <c r="J620">
        <v>1E-3</v>
      </c>
      <c r="K620" t="s">
        <v>3</v>
      </c>
      <c r="L620">
        <v>0.92940710000000004</v>
      </c>
      <c r="M620" t="s">
        <v>2</v>
      </c>
      <c r="N620">
        <v>3.4679546999999999</v>
      </c>
      <c r="O620" t="s">
        <v>6</v>
      </c>
      <c r="P620">
        <v>131</v>
      </c>
      <c r="Q620" t="s">
        <v>0</v>
      </c>
      <c r="R620">
        <v>3601.9</v>
      </c>
      <c r="S620" t="s">
        <v>141</v>
      </c>
      <c r="T620">
        <v>2</v>
      </c>
      <c r="U620" t="s">
        <v>142</v>
      </c>
      <c r="V620">
        <v>67</v>
      </c>
      <c r="W620" t="s">
        <v>140</v>
      </c>
      <c r="X620">
        <v>289549</v>
      </c>
      <c r="Y620" t="s">
        <v>1</v>
      </c>
      <c r="Z620" t="s">
        <v>4111</v>
      </c>
      <c r="AA620" t="s">
        <v>151</v>
      </c>
      <c r="AB620" s="12" t="s">
        <v>4112</v>
      </c>
      <c r="AC620" t="s">
        <v>424</v>
      </c>
      <c r="AD620" s="5">
        <v>0.01</v>
      </c>
      <c r="AE620" t="s">
        <v>5</v>
      </c>
      <c r="AF620">
        <v>0.93112572999999998</v>
      </c>
      <c r="AG620" t="s">
        <v>4</v>
      </c>
      <c r="AH620">
        <v>3.4604279199999999</v>
      </c>
    </row>
    <row r="621" spans="1:34" x14ac:dyDescent="0.25">
      <c r="A621" t="str">
        <f t="shared" si="9"/>
        <v>feynman_I_15_3x_5390</v>
      </c>
      <c r="B621" t="s">
        <v>82</v>
      </c>
      <c r="C621" t="s">
        <v>143</v>
      </c>
      <c r="D621">
        <v>3600</v>
      </c>
      <c r="E621" t="s">
        <v>144</v>
      </c>
      <c r="F621">
        <v>1000000</v>
      </c>
      <c r="G621" t="s">
        <v>145</v>
      </c>
      <c r="H621">
        <v>5390</v>
      </c>
      <c r="I621" t="s">
        <v>146</v>
      </c>
      <c r="J621">
        <v>1E-3</v>
      </c>
      <c r="K621" t="s">
        <v>3</v>
      </c>
      <c r="L621">
        <v>0.99837149999999997</v>
      </c>
      <c r="M621" t="s">
        <v>2</v>
      </c>
      <c r="N621">
        <v>6.4802200000000004E-2</v>
      </c>
      <c r="O621" t="s">
        <v>6</v>
      </c>
      <c r="P621">
        <v>17</v>
      </c>
      <c r="Q621" t="s">
        <v>0</v>
      </c>
      <c r="R621">
        <v>48.3</v>
      </c>
      <c r="S621" t="s">
        <v>141</v>
      </c>
      <c r="T621">
        <v>1</v>
      </c>
      <c r="U621" t="s">
        <v>142</v>
      </c>
      <c r="V621">
        <v>8</v>
      </c>
      <c r="W621" t="s">
        <v>140</v>
      </c>
      <c r="X621">
        <v>8630</v>
      </c>
      <c r="Y621" t="s">
        <v>1</v>
      </c>
      <c r="Z621" t="s">
        <v>3757</v>
      </c>
      <c r="AA621" t="s">
        <v>151</v>
      </c>
      <c r="AB621" s="12" t="s">
        <v>3758</v>
      </c>
      <c r="AC621" t="s">
        <v>424</v>
      </c>
      <c r="AD621" s="5">
        <v>0.01</v>
      </c>
      <c r="AE621" t="s">
        <v>5</v>
      </c>
      <c r="AF621">
        <v>0.99960890999999996</v>
      </c>
      <c r="AG621" t="s">
        <v>4</v>
      </c>
      <c r="AH621">
        <v>3.1673050000000001E-2</v>
      </c>
    </row>
    <row r="622" spans="1:34" x14ac:dyDescent="0.25">
      <c r="A622" t="str">
        <f t="shared" si="9"/>
        <v>feynman_test_6_4426</v>
      </c>
      <c r="B622" t="s">
        <v>135</v>
      </c>
      <c r="C622" t="s">
        <v>143</v>
      </c>
      <c r="D622">
        <v>3600</v>
      </c>
      <c r="E622" t="s">
        <v>144</v>
      </c>
      <c r="F622">
        <v>1000000</v>
      </c>
      <c r="G622" t="s">
        <v>145</v>
      </c>
      <c r="H622">
        <v>4426</v>
      </c>
      <c r="I622" t="s">
        <v>146</v>
      </c>
      <c r="J622">
        <v>1E-3</v>
      </c>
      <c r="K622" t="s">
        <v>3</v>
      </c>
      <c r="L622">
        <v>0.98186249999999997</v>
      </c>
      <c r="M622" t="s">
        <v>2</v>
      </c>
      <c r="N622">
        <v>6.1191099999999998E-2</v>
      </c>
      <c r="O622" t="s">
        <v>6</v>
      </c>
      <c r="P622">
        <v>44</v>
      </c>
      <c r="Q622" t="s">
        <v>0</v>
      </c>
      <c r="R622">
        <v>3601.2</v>
      </c>
      <c r="S622" t="s">
        <v>141</v>
      </c>
      <c r="T622">
        <v>5</v>
      </c>
      <c r="U622" t="s">
        <v>142</v>
      </c>
      <c r="V622">
        <v>139</v>
      </c>
      <c r="W622" t="s">
        <v>140</v>
      </c>
      <c r="X622">
        <v>511849</v>
      </c>
      <c r="Y622" t="s">
        <v>1</v>
      </c>
      <c r="Z622" t="s">
        <v>4113</v>
      </c>
      <c r="AA622" t="s">
        <v>151</v>
      </c>
      <c r="AB622" s="12" t="s">
        <v>4114</v>
      </c>
      <c r="AC622" t="s">
        <v>424</v>
      </c>
      <c r="AD622" s="5">
        <v>0.01</v>
      </c>
      <c r="AE622" t="s">
        <v>5</v>
      </c>
      <c r="AF622">
        <v>0.98358754000000004</v>
      </c>
      <c r="AG622" t="s">
        <v>4</v>
      </c>
      <c r="AH622">
        <v>5.9202169999999998E-2</v>
      </c>
    </row>
    <row r="623" spans="1:34" x14ac:dyDescent="0.25">
      <c r="A623" t="str">
        <f t="shared" si="9"/>
        <v>feynman_II_13_23_4426</v>
      </c>
      <c r="B623" t="s">
        <v>47</v>
      </c>
      <c r="C623" t="s">
        <v>143</v>
      </c>
      <c r="D623">
        <v>3600</v>
      </c>
      <c r="E623" t="s">
        <v>144</v>
      </c>
      <c r="F623">
        <v>1000000</v>
      </c>
      <c r="G623" t="s">
        <v>145</v>
      </c>
      <c r="H623">
        <v>4426</v>
      </c>
      <c r="I623" t="s">
        <v>146</v>
      </c>
      <c r="J623">
        <v>1E-3</v>
      </c>
      <c r="K623" t="s">
        <v>3</v>
      </c>
      <c r="L623">
        <v>0.99896110000000005</v>
      </c>
      <c r="M623" t="s">
        <v>2</v>
      </c>
      <c r="N623">
        <v>3.9225299999999998E-2</v>
      </c>
      <c r="O623" t="s">
        <v>6</v>
      </c>
      <c r="P623">
        <v>15</v>
      </c>
      <c r="Q623" t="s">
        <v>0</v>
      </c>
      <c r="R623">
        <v>19.399999999999999</v>
      </c>
      <c r="S623" t="s">
        <v>141</v>
      </c>
      <c r="T623">
        <v>1</v>
      </c>
      <c r="U623" t="s">
        <v>142</v>
      </c>
      <c r="V623">
        <v>5</v>
      </c>
      <c r="W623" t="s">
        <v>140</v>
      </c>
      <c r="X623">
        <v>3837</v>
      </c>
      <c r="Y623" t="s">
        <v>1</v>
      </c>
      <c r="Z623" t="s">
        <v>3705</v>
      </c>
      <c r="AA623" t="s">
        <v>151</v>
      </c>
      <c r="AB623" s="12" t="s">
        <v>3706</v>
      </c>
      <c r="AC623" t="s">
        <v>424</v>
      </c>
      <c r="AD623" s="5">
        <v>0.01</v>
      </c>
      <c r="AE623" t="s">
        <v>5</v>
      </c>
      <c r="AF623">
        <v>0.99973016000000003</v>
      </c>
      <c r="AG623" t="s">
        <v>4</v>
      </c>
      <c r="AH623">
        <v>1.9932189999999999E-2</v>
      </c>
    </row>
    <row r="624" spans="1:34" x14ac:dyDescent="0.25">
      <c r="A624" t="str">
        <f t="shared" si="9"/>
        <v>feynman_II_24_17_4426</v>
      </c>
      <c r="B624" t="s">
        <v>38</v>
      </c>
      <c r="C624" t="s">
        <v>143</v>
      </c>
      <c r="D624">
        <v>3600</v>
      </c>
      <c r="E624" t="s">
        <v>144</v>
      </c>
      <c r="F624">
        <v>1000000</v>
      </c>
      <c r="G624" t="s">
        <v>145</v>
      </c>
      <c r="H624">
        <v>4426</v>
      </c>
      <c r="I624" t="s">
        <v>146</v>
      </c>
      <c r="J624">
        <v>1E-3</v>
      </c>
      <c r="K624" t="s">
        <v>3</v>
      </c>
      <c r="L624">
        <v>0.99721590000000004</v>
      </c>
      <c r="M624" t="s">
        <v>2</v>
      </c>
      <c r="N624">
        <v>4.5467500000000001E-2</v>
      </c>
      <c r="O624" t="s">
        <v>6</v>
      </c>
      <c r="P624">
        <v>13</v>
      </c>
      <c r="Q624" t="s">
        <v>0</v>
      </c>
      <c r="R624">
        <v>9.1</v>
      </c>
      <c r="S624" t="s">
        <v>141</v>
      </c>
      <c r="T624">
        <v>1</v>
      </c>
      <c r="U624" t="s">
        <v>142</v>
      </c>
      <c r="V624">
        <v>3</v>
      </c>
      <c r="W624" t="s">
        <v>140</v>
      </c>
      <c r="X624">
        <v>1898</v>
      </c>
      <c r="Y624" t="s">
        <v>1</v>
      </c>
      <c r="Z624" t="s">
        <v>4115</v>
      </c>
      <c r="AA624" t="s">
        <v>151</v>
      </c>
      <c r="AB624" s="12" t="s">
        <v>4116</v>
      </c>
      <c r="AC624" t="s">
        <v>424</v>
      </c>
      <c r="AD624" s="5">
        <v>0.01</v>
      </c>
      <c r="AE624" t="s">
        <v>5</v>
      </c>
      <c r="AF624">
        <v>0.99878297999999999</v>
      </c>
      <c r="AG624" t="s">
        <v>4</v>
      </c>
      <c r="AH624">
        <v>3.0057569999999999E-2</v>
      </c>
    </row>
    <row r="625" spans="1:34" x14ac:dyDescent="0.25">
      <c r="A625" t="str">
        <f t="shared" si="9"/>
        <v>feynman_I_34_27_21962</v>
      </c>
      <c r="B625" t="s">
        <v>23</v>
      </c>
      <c r="C625" t="s">
        <v>143</v>
      </c>
      <c r="D625">
        <v>3600</v>
      </c>
      <c r="E625" t="s">
        <v>144</v>
      </c>
      <c r="F625">
        <v>1000000</v>
      </c>
      <c r="G625" t="s">
        <v>145</v>
      </c>
      <c r="H625">
        <v>21962</v>
      </c>
      <c r="I625" t="s">
        <v>146</v>
      </c>
      <c r="J625">
        <v>1E-3</v>
      </c>
      <c r="K625" t="s">
        <v>3</v>
      </c>
      <c r="L625">
        <v>0.99947439999999999</v>
      </c>
      <c r="M625" t="s">
        <v>2</v>
      </c>
      <c r="N625">
        <v>1.8555200000000001E-2</v>
      </c>
      <c r="O625" t="s">
        <v>6</v>
      </c>
      <c r="P625">
        <v>4</v>
      </c>
      <c r="Q625" t="s">
        <v>0</v>
      </c>
      <c r="R625">
        <v>2.1</v>
      </c>
      <c r="S625" t="s">
        <v>141</v>
      </c>
      <c r="T625">
        <v>1</v>
      </c>
      <c r="U625" t="s">
        <v>142</v>
      </c>
      <c r="V625">
        <v>2</v>
      </c>
      <c r="W625" t="s">
        <v>140</v>
      </c>
      <c r="X625">
        <v>520</v>
      </c>
      <c r="Y625" t="s">
        <v>1</v>
      </c>
      <c r="Z625" t="s">
        <v>3488</v>
      </c>
      <c r="AA625" t="s">
        <v>151</v>
      </c>
      <c r="AB625" s="12" t="s">
        <v>3489</v>
      </c>
      <c r="AC625" t="s">
        <v>424</v>
      </c>
      <c r="AD625" s="5">
        <v>0.01</v>
      </c>
      <c r="AE625" t="s">
        <v>5</v>
      </c>
      <c r="AF625">
        <v>0.99988297000000004</v>
      </c>
      <c r="AG625" t="s">
        <v>4</v>
      </c>
      <c r="AH625">
        <v>8.7667200000000004E-3</v>
      </c>
    </row>
    <row r="626" spans="1:34" x14ac:dyDescent="0.25">
      <c r="A626" t="str">
        <f t="shared" si="9"/>
        <v>feynman_II_27_18_21962</v>
      </c>
      <c r="B626" t="s">
        <v>32</v>
      </c>
      <c r="C626" t="s">
        <v>143</v>
      </c>
      <c r="D626">
        <v>3600</v>
      </c>
      <c r="E626" t="s">
        <v>144</v>
      </c>
      <c r="F626">
        <v>1000000</v>
      </c>
      <c r="G626" t="s">
        <v>145</v>
      </c>
      <c r="H626">
        <v>21962</v>
      </c>
      <c r="I626" t="s">
        <v>146</v>
      </c>
      <c r="J626">
        <v>1E-3</v>
      </c>
      <c r="K626" t="s">
        <v>3</v>
      </c>
      <c r="L626">
        <v>0.99975460000000005</v>
      </c>
      <c r="M626" t="s">
        <v>2</v>
      </c>
      <c r="N626">
        <v>0.40053060000000001</v>
      </c>
      <c r="O626" t="s">
        <v>6</v>
      </c>
      <c r="P626">
        <v>5</v>
      </c>
      <c r="Q626" t="s">
        <v>0</v>
      </c>
      <c r="R626">
        <v>4.8</v>
      </c>
      <c r="S626" t="s">
        <v>141</v>
      </c>
      <c r="T626">
        <v>1</v>
      </c>
      <c r="U626" t="s">
        <v>142</v>
      </c>
      <c r="V626">
        <v>3</v>
      </c>
      <c r="W626" t="s">
        <v>140</v>
      </c>
      <c r="X626">
        <v>1061</v>
      </c>
      <c r="Y626" t="s">
        <v>1</v>
      </c>
      <c r="Z626" t="s">
        <v>2340</v>
      </c>
      <c r="AA626" t="s">
        <v>151</v>
      </c>
      <c r="AB626" s="12" t="s">
        <v>408</v>
      </c>
      <c r="AC626" t="s">
        <v>424</v>
      </c>
      <c r="AD626" s="5">
        <v>0.01</v>
      </c>
      <c r="AE626" t="s">
        <v>5</v>
      </c>
      <c r="AF626">
        <v>1</v>
      </c>
      <c r="AG626" t="s">
        <v>4</v>
      </c>
      <c r="AH626">
        <v>0</v>
      </c>
    </row>
    <row r="627" spans="1:34" x14ac:dyDescent="0.25">
      <c r="A627" t="str">
        <f t="shared" si="9"/>
        <v>feynman_II_37_1_21962</v>
      </c>
      <c r="B627" t="s">
        <v>64</v>
      </c>
      <c r="C627" t="s">
        <v>143</v>
      </c>
      <c r="D627">
        <v>3600</v>
      </c>
      <c r="E627" t="s">
        <v>144</v>
      </c>
      <c r="F627">
        <v>1000000</v>
      </c>
      <c r="G627" t="s">
        <v>145</v>
      </c>
      <c r="H627">
        <v>21962</v>
      </c>
      <c r="I627" t="s">
        <v>146</v>
      </c>
      <c r="J627">
        <v>1E-3</v>
      </c>
      <c r="K627" t="s">
        <v>3</v>
      </c>
      <c r="L627">
        <v>0.99966840000000001</v>
      </c>
      <c r="M627" t="s">
        <v>2</v>
      </c>
      <c r="N627">
        <v>0.42756729999999998</v>
      </c>
      <c r="O627" t="s">
        <v>6</v>
      </c>
      <c r="P627">
        <v>6</v>
      </c>
      <c r="Q627" t="s">
        <v>0</v>
      </c>
      <c r="R627">
        <v>10.1</v>
      </c>
      <c r="S627" t="s">
        <v>141</v>
      </c>
      <c r="T627">
        <v>1</v>
      </c>
      <c r="U627" t="s">
        <v>142</v>
      </c>
      <c r="V627">
        <v>4</v>
      </c>
      <c r="W627" t="s">
        <v>140</v>
      </c>
      <c r="X627">
        <v>2173</v>
      </c>
      <c r="Y627" t="s">
        <v>1</v>
      </c>
      <c r="Z627" t="s">
        <v>2355</v>
      </c>
      <c r="AA627" t="s">
        <v>151</v>
      </c>
      <c r="AB627" s="12" t="s">
        <v>2290</v>
      </c>
      <c r="AC627" t="s">
        <v>424</v>
      </c>
      <c r="AD627" s="5">
        <v>0.01</v>
      </c>
      <c r="AE627" t="s">
        <v>5</v>
      </c>
      <c r="AF627">
        <v>1</v>
      </c>
      <c r="AG627" t="s">
        <v>4</v>
      </c>
      <c r="AH627">
        <v>0</v>
      </c>
    </row>
    <row r="628" spans="1:34" x14ac:dyDescent="0.25">
      <c r="A628" t="str">
        <f t="shared" si="9"/>
        <v>feynman_II_10_9_21962</v>
      </c>
      <c r="B628" t="s">
        <v>57</v>
      </c>
      <c r="C628" t="s">
        <v>143</v>
      </c>
      <c r="D628">
        <v>3600</v>
      </c>
      <c r="E628" t="s">
        <v>144</v>
      </c>
      <c r="F628">
        <v>1000000</v>
      </c>
      <c r="G628" t="s">
        <v>145</v>
      </c>
      <c r="H628">
        <v>21962</v>
      </c>
      <c r="I628" t="s">
        <v>146</v>
      </c>
      <c r="J628">
        <v>1E-3</v>
      </c>
      <c r="K628" t="s">
        <v>3</v>
      </c>
      <c r="L628">
        <v>0.99972649999999996</v>
      </c>
      <c r="M628" t="s">
        <v>2</v>
      </c>
      <c r="N628">
        <v>4.1206999999999997E-3</v>
      </c>
      <c r="O628" t="s">
        <v>6</v>
      </c>
      <c r="P628">
        <v>13</v>
      </c>
      <c r="Q628" t="s">
        <v>0</v>
      </c>
      <c r="R628">
        <v>13.7</v>
      </c>
      <c r="S628" t="s">
        <v>141</v>
      </c>
      <c r="T628">
        <v>1</v>
      </c>
      <c r="U628" t="s">
        <v>142</v>
      </c>
      <c r="V628">
        <v>4</v>
      </c>
      <c r="W628" t="s">
        <v>140</v>
      </c>
      <c r="X628">
        <v>2899</v>
      </c>
      <c r="Y628" t="s">
        <v>1</v>
      </c>
      <c r="Z628" t="s">
        <v>160</v>
      </c>
      <c r="AA628" t="s">
        <v>151</v>
      </c>
      <c r="AB628" s="12" t="s">
        <v>3434</v>
      </c>
      <c r="AC628" t="s">
        <v>424</v>
      </c>
      <c r="AD628" s="5">
        <v>0.01</v>
      </c>
      <c r="AE628" t="s">
        <v>5</v>
      </c>
      <c r="AF628">
        <v>1</v>
      </c>
      <c r="AG628" t="s">
        <v>4</v>
      </c>
      <c r="AH628">
        <v>0</v>
      </c>
    </row>
    <row r="629" spans="1:34" x14ac:dyDescent="0.25">
      <c r="A629" t="str">
        <f t="shared" si="9"/>
        <v>feynman_I_48_2_15795</v>
      </c>
      <c r="B629" t="s">
        <v>71</v>
      </c>
      <c r="C629" t="s">
        <v>143</v>
      </c>
      <c r="D629">
        <v>3600</v>
      </c>
      <c r="E629" t="s">
        <v>144</v>
      </c>
      <c r="F629">
        <v>1000000</v>
      </c>
      <c r="G629" t="s">
        <v>145</v>
      </c>
      <c r="H629">
        <v>15795</v>
      </c>
      <c r="I629" t="s">
        <v>146</v>
      </c>
      <c r="J629">
        <v>1E-3</v>
      </c>
      <c r="K629" t="s">
        <v>3</v>
      </c>
      <c r="L629">
        <v>0.99969189999999997</v>
      </c>
      <c r="M629" t="s">
        <v>2</v>
      </c>
      <c r="N629">
        <v>1.7864217</v>
      </c>
      <c r="O629" t="s">
        <v>6</v>
      </c>
      <c r="P629">
        <v>11</v>
      </c>
      <c r="Q629" t="s">
        <v>0</v>
      </c>
      <c r="R629">
        <v>3601.3</v>
      </c>
      <c r="S629" t="s">
        <v>141</v>
      </c>
      <c r="T629">
        <v>7</v>
      </c>
      <c r="U629" t="s">
        <v>142</v>
      </c>
      <c r="V629">
        <v>727</v>
      </c>
      <c r="W629" t="s">
        <v>140</v>
      </c>
      <c r="X629">
        <v>680641</v>
      </c>
      <c r="Y629" t="s">
        <v>1</v>
      </c>
      <c r="Z629" t="s">
        <v>4117</v>
      </c>
      <c r="AA629" t="s">
        <v>151</v>
      </c>
      <c r="AB629" s="12" t="s">
        <v>4118</v>
      </c>
      <c r="AC629" t="s">
        <v>424</v>
      </c>
      <c r="AD629" s="5">
        <v>0.01</v>
      </c>
      <c r="AE629" t="s">
        <v>5</v>
      </c>
      <c r="AF629">
        <v>0.99998754999999995</v>
      </c>
      <c r="AG629" t="s">
        <v>4</v>
      </c>
      <c r="AH629">
        <v>0.35607149999999999</v>
      </c>
    </row>
    <row r="630" spans="1:34" x14ac:dyDescent="0.25">
      <c r="A630" t="str">
        <f t="shared" si="9"/>
        <v>feynman_I_38_12_21962</v>
      </c>
      <c r="B630" t="s">
        <v>93</v>
      </c>
      <c r="C630" t="s">
        <v>143</v>
      </c>
      <c r="D630">
        <v>3600</v>
      </c>
      <c r="E630" t="s">
        <v>144</v>
      </c>
      <c r="F630">
        <v>1000000</v>
      </c>
      <c r="G630" t="s">
        <v>145</v>
      </c>
      <c r="H630">
        <v>21962</v>
      </c>
      <c r="I630" t="s">
        <v>146</v>
      </c>
      <c r="J630">
        <v>1E-3</v>
      </c>
      <c r="K630" t="s">
        <v>3</v>
      </c>
      <c r="L630">
        <v>0.99983330000000004</v>
      </c>
      <c r="M630" t="s">
        <v>2</v>
      </c>
      <c r="N630">
        <v>1.83608E-2</v>
      </c>
      <c r="O630" t="s">
        <v>6</v>
      </c>
      <c r="P630">
        <v>12</v>
      </c>
      <c r="Q630" t="s">
        <v>0</v>
      </c>
      <c r="R630">
        <v>134.69999999999999</v>
      </c>
      <c r="S630" t="s">
        <v>141</v>
      </c>
      <c r="T630">
        <v>2</v>
      </c>
      <c r="U630" t="s">
        <v>142</v>
      </c>
      <c r="V630">
        <v>11</v>
      </c>
      <c r="W630" t="s">
        <v>140</v>
      </c>
      <c r="X630">
        <v>21870</v>
      </c>
      <c r="Y630" t="s">
        <v>1</v>
      </c>
      <c r="Z630" t="s">
        <v>3512</v>
      </c>
      <c r="AA630" t="s">
        <v>151</v>
      </c>
      <c r="AB630" s="12" t="s">
        <v>3513</v>
      </c>
      <c r="AC630" t="s">
        <v>424</v>
      </c>
      <c r="AD630" s="5">
        <v>0.01</v>
      </c>
      <c r="AE630" t="s">
        <v>5</v>
      </c>
      <c r="AF630">
        <v>0.99996355999999997</v>
      </c>
      <c r="AG630" t="s">
        <v>4</v>
      </c>
      <c r="AH630">
        <v>9.0627899999999994E-3</v>
      </c>
    </row>
    <row r="631" spans="1:34" x14ac:dyDescent="0.25">
      <c r="A631" t="str">
        <f t="shared" si="9"/>
        <v>feynman_II_15_4_21962</v>
      </c>
      <c r="B631" t="s">
        <v>59</v>
      </c>
      <c r="C631" t="s">
        <v>143</v>
      </c>
      <c r="D631">
        <v>3600</v>
      </c>
      <c r="E631" t="s">
        <v>144</v>
      </c>
      <c r="F631">
        <v>1000000</v>
      </c>
      <c r="G631" t="s">
        <v>145</v>
      </c>
      <c r="H631">
        <v>21962</v>
      </c>
      <c r="I631" t="s">
        <v>146</v>
      </c>
      <c r="J631">
        <v>1E-3</v>
      </c>
      <c r="K631" t="s">
        <v>3</v>
      </c>
      <c r="L631">
        <v>0.99984200000000001</v>
      </c>
      <c r="M631" t="s">
        <v>2</v>
      </c>
      <c r="N631">
        <v>6.5828700000000004E-2</v>
      </c>
      <c r="O631" t="s">
        <v>6</v>
      </c>
      <c r="P631">
        <v>6</v>
      </c>
      <c r="Q631" t="s">
        <v>0</v>
      </c>
      <c r="R631">
        <v>12.6</v>
      </c>
      <c r="S631" t="s">
        <v>141</v>
      </c>
      <c r="T631">
        <v>1</v>
      </c>
      <c r="U631" t="s">
        <v>142</v>
      </c>
      <c r="V631">
        <v>6</v>
      </c>
      <c r="W631" t="s">
        <v>140</v>
      </c>
      <c r="X631">
        <v>2895</v>
      </c>
      <c r="Y631" t="s">
        <v>1</v>
      </c>
      <c r="Z631" t="s">
        <v>161</v>
      </c>
      <c r="AA631" t="s">
        <v>151</v>
      </c>
      <c r="AB631" s="12" t="s">
        <v>3436</v>
      </c>
      <c r="AC631" t="s">
        <v>424</v>
      </c>
      <c r="AD631" s="5">
        <v>0.01</v>
      </c>
      <c r="AE631" t="s">
        <v>5</v>
      </c>
      <c r="AF631">
        <v>1</v>
      </c>
      <c r="AG631" t="s">
        <v>4</v>
      </c>
      <c r="AH631">
        <v>0</v>
      </c>
    </row>
    <row r="632" spans="1:34" x14ac:dyDescent="0.25">
      <c r="A632" t="str">
        <f t="shared" si="9"/>
        <v>feynman_test_17_5390</v>
      </c>
      <c r="B632" t="s">
        <v>134</v>
      </c>
      <c r="C632" t="s">
        <v>143</v>
      </c>
      <c r="D632">
        <v>3600</v>
      </c>
      <c r="E632" t="s">
        <v>144</v>
      </c>
      <c r="F632">
        <v>1000000</v>
      </c>
      <c r="G632" t="s">
        <v>145</v>
      </c>
      <c r="H632">
        <v>5390</v>
      </c>
      <c r="I632" t="s">
        <v>146</v>
      </c>
      <c r="J632">
        <v>1E-3</v>
      </c>
      <c r="K632" t="s">
        <v>3</v>
      </c>
      <c r="L632">
        <v>0.99986189999999997</v>
      </c>
      <c r="M632" t="s">
        <v>2</v>
      </c>
      <c r="N632">
        <v>17.6230391</v>
      </c>
      <c r="O632" t="s">
        <v>6</v>
      </c>
      <c r="P632">
        <v>27</v>
      </c>
      <c r="Q632" t="s">
        <v>0</v>
      </c>
      <c r="R632">
        <v>3601</v>
      </c>
      <c r="S632" t="s">
        <v>141</v>
      </c>
      <c r="T632">
        <v>4</v>
      </c>
      <c r="U632" t="s">
        <v>142</v>
      </c>
      <c r="V632">
        <v>203</v>
      </c>
      <c r="W632" t="s">
        <v>140</v>
      </c>
      <c r="X632">
        <v>545703</v>
      </c>
      <c r="Y632" t="s">
        <v>1</v>
      </c>
      <c r="Z632" t="s">
        <v>4119</v>
      </c>
      <c r="AA632" t="s">
        <v>151</v>
      </c>
      <c r="AB632" s="12" t="s">
        <v>4120</v>
      </c>
      <c r="AC632" t="s">
        <v>424</v>
      </c>
      <c r="AD632" s="5">
        <v>0.01</v>
      </c>
      <c r="AE632" t="s">
        <v>5</v>
      </c>
      <c r="AF632">
        <v>0.99999793999999997</v>
      </c>
      <c r="AG632" t="s">
        <v>4</v>
      </c>
      <c r="AH632">
        <v>2.0767692900000001</v>
      </c>
    </row>
    <row r="633" spans="1:34" x14ac:dyDescent="0.25">
      <c r="A633" t="str">
        <f t="shared" si="9"/>
        <v>feynman_II_13_34_5390</v>
      </c>
      <c r="B633" t="s">
        <v>45</v>
      </c>
      <c r="C633" t="s">
        <v>143</v>
      </c>
      <c r="D633">
        <v>3600</v>
      </c>
      <c r="E633" t="s">
        <v>144</v>
      </c>
      <c r="F633">
        <v>1000000</v>
      </c>
      <c r="G633" t="s">
        <v>145</v>
      </c>
      <c r="H633">
        <v>5390</v>
      </c>
      <c r="I633" t="s">
        <v>146</v>
      </c>
      <c r="J633">
        <v>1E-3</v>
      </c>
      <c r="K633" t="s">
        <v>3</v>
      </c>
      <c r="L633">
        <v>0.99924389999999996</v>
      </c>
      <c r="M633" t="s">
        <v>2</v>
      </c>
      <c r="N633">
        <v>5.8016699999999997E-2</v>
      </c>
      <c r="O633" t="s">
        <v>6</v>
      </c>
      <c r="P633">
        <v>18</v>
      </c>
      <c r="Q633" t="s">
        <v>0</v>
      </c>
      <c r="R633">
        <v>45.1</v>
      </c>
      <c r="S633" t="s">
        <v>141</v>
      </c>
      <c r="T633">
        <v>1</v>
      </c>
      <c r="U633" t="s">
        <v>142</v>
      </c>
      <c r="V633">
        <v>7</v>
      </c>
      <c r="W633" t="s">
        <v>140</v>
      </c>
      <c r="X633">
        <v>7880</v>
      </c>
      <c r="Y633" t="s">
        <v>1</v>
      </c>
      <c r="Z633" t="s">
        <v>4121</v>
      </c>
      <c r="AA633" t="s">
        <v>151</v>
      </c>
      <c r="AB633" s="12" t="s">
        <v>4122</v>
      </c>
      <c r="AC633" t="s">
        <v>424</v>
      </c>
      <c r="AD633" s="5">
        <v>0.01</v>
      </c>
      <c r="AE633" t="s">
        <v>5</v>
      </c>
      <c r="AF633">
        <v>0.99984191</v>
      </c>
      <c r="AG633" t="s">
        <v>4</v>
      </c>
      <c r="AH633">
        <v>2.6438110000000001E-2</v>
      </c>
    </row>
    <row r="634" spans="1:34" x14ac:dyDescent="0.25">
      <c r="A634" t="str">
        <f t="shared" si="9"/>
        <v>feynman_II_36_38_21962</v>
      </c>
      <c r="B634" t="s">
        <v>138</v>
      </c>
      <c r="C634" t="s">
        <v>143</v>
      </c>
      <c r="D634">
        <v>3600</v>
      </c>
      <c r="E634" t="s">
        <v>144</v>
      </c>
      <c r="F634">
        <v>1000000</v>
      </c>
      <c r="G634" t="s">
        <v>145</v>
      </c>
      <c r="H634">
        <v>21962</v>
      </c>
      <c r="I634" t="s">
        <v>146</v>
      </c>
      <c r="J634">
        <v>1E-3</v>
      </c>
      <c r="K634" t="s">
        <v>3</v>
      </c>
      <c r="L634">
        <v>0.99968559999999995</v>
      </c>
      <c r="M634" t="s">
        <v>2</v>
      </c>
      <c r="N634">
        <v>1.97822E-2</v>
      </c>
      <c r="O634" t="s">
        <v>6</v>
      </c>
      <c r="P634">
        <v>24</v>
      </c>
      <c r="Q634" t="s">
        <v>0</v>
      </c>
      <c r="R634">
        <v>317.10000000000002</v>
      </c>
      <c r="S634" t="s">
        <v>141</v>
      </c>
      <c r="T634">
        <v>2</v>
      </c>
      <c r="U634" t="s">
        <v>142</v>
      </c>
      <c r="V634">
        <v>15</v>
      </c>
      <c r="W634" t="s">
        <v>140</v>
      </c>
      <c r="X634">
        <v>45269</v>
      </c>
      <c r="Y634" t="s">
        <v>1</v>
      </c>
      <c r="Z634" t="s">
        <v>2399</v>
      </c>
      <c r="AA634" t="s">
        <v>151</v>
      </c>
      <c r="AB634" s="12" t="s">
        <v>2303</v>
      </c>
      <c r="AC634" t="s">
        <v>424</v>
      </c>
      <c r="AD634" s="5">
        <v>0.01</v>
      </c>
      <c r="AE634" t="s">
        <v>5</v>
      </c>
      <c r="AF634">
        <v>1</v>
      </c>
      <c r="AG634" t="s">
        <v>4</v>
      </c>
      <c r="AH634">
        <v>0</v>
      </c>
    </row>
    <row r="635" spans="1:34" x14ac:dyDescent="0.25">
      <c r="A635" t="str">
        <f t="shared" si="9"/>
        <v>feynman_test_3_5390</v>
      </c>
      <c r="B635" t="s">
        <v>75</v>
      </c>
      <c r="C635" t="s">
        <v>143</v>
      </c>
      <c r="D635">
        <v>3600</v>
      </c>
      <c r="E635" t="s">
        <v>144</v>
      </c>
      <c r="F635">
        <v>1000000</v>
      </c>
      <c r="G635" t="s">
        <v>145</v>
      </c>
      <c r="H635">
        <v>5390</v>
      </c>
      <c r="I635" t="s">
        <v>146</v>
      </c>
      <c r="J635">
        <v>1E-3</v>
      </c>
      <c r="K635" t="s">
        <v>3</v>
      </c>
      <c r="L635">
        <v>0.98714760000000001</v>
      </c>
      <c r="M635" t="s">
        <v>2</v>
      </c>
      <c r="N635">
        <v>0.20864940000000001</v>
      </c>
      <c r="O635" t="s">
        <v>6</v>
      </c>
      <c r="P635">
        <v>28</v>
      </c>
      <c r="Q635" t="s">
        <v>0</v>
      </c>
      <c r="R635">
        <v>2026.5</v>
      </c>
      <c r="S635" t="s">
        <v>141</v>
      </c>
      <c r="T635">
        <v>5</v>
      </c>
      <c r="U635" t="s">
        <v>142</v>
      </c>
      <c r="V635">
        <v>156</v>
      </c>
      <c r="W635" t="s">
        <v>140</v>
      </c>
      <c r="X635">
        <v>282930</v>
      </c>
      <c r="Y635" t="s">
        <v>1</v>
      </c>
      <c r="Z635" t="s">
        <v>4123</v>
      </c>
      <c r="AA635" t="s">
        <v>151</v>
      </c>
      <c r="AB635" s="12" t="s">
        <v>4124</v>
      </c>
      <c r="AC635" t="s">
        <v>424</v>
      </c>
      <c r="AD635" s="5">
        <v>0.01</v>
      </c>
      <c r="AE635" t="s">
        <v>5</v>
      </c>
      <c r="AF635">
        <v>0.98732657000000001</v>
      </c>
      <c r="AG635" t="s">
        <v>4</v>
      </c>
      <c r="AH635">
        <v>0.20760769000000001</v>
      </c>
    </row>
    <row r="636" spans="1:34" x14ac:dyDescent="0.25">
      <c r="A636" t="str">
        <f t="shared" si="9"/>
        <v>feynman_III_12_43_16850</v>
      </c>
      <c r="B636" t="s">
        <v>22</v>
      </c>
      <c r="C636" t="s">
        <v>143</v>
      </c>
      <c r="D636">
        <v>3600</v>
      </c>
      <c r="E636" t="s">
        <v>144</v>
      </c>
      <c r="F636">
        <v>1000000</v>
      </c>
      <c r="G636" t="s">
        <v>145</v>
      </c>
      <c r="H636">
        <v>16850</v>
      </c>
      <c r="I636" t="s">
        <v>146</v>
      </c>
      <c r="J636">
        <v>1E-3</v>
      </c>
      <c r="K636" t="s">
        <v>3</v>
      </c>
      <c r="L636">
        <v>0.99947050000000004</v>
      </c>
      <c r="M636" t="s">
        <v>2</v>
      </c>
      <c r="N636">
        <v>1.86167E-2</v>
      </c>
      <c r="O636" t="s">
        <v>6</v>
      </c>
      <c r="P636">
        <v>4</v>
      </c>
      <c r="Q636" t="s">
        <v>0</v>
      </c>
      <c r="R636">
        <v>2.4</v>
      </c>
      <c r="S636" t="s">
        <v>141</v>
      </c>
      <c r="T636">
        <v>1</v>
      </c>
      <c r="U636" t="s">
        <v>142</v>
      </c>
      <c r="V636">
        <v>2</v>
      </c>
      <c r="W636" t="s">
        <v>140</v>
      </c>
      <c r="X636">
        <v>520</v>
      </c>
      <c r="Y636" t="s">
        <v>1</v>
      </c>
      <c r="Z636" t="s">
        <v>3488</v>
      </c>
      <c r="AA636" t="s">
        <v>151</v>
      </c>
      <c r="AB636" s="12" t="s">
        <v>3489</v>
      </c>
      <c r="AC636" t="s">
        <v>424</v>
      </c>
      <c r="AD636" s="5">
        <v>0.01</v>
      </c>
      <c r="AE636" t="s">
        <v>5</v>
      </c>
      <c r="AF636">
        <v>0.99988374999999996</v>
      </c>
      <c r="AG636" t="s">
        <v>4</v>
      </c>
      <c r="AH636">
        <v>8.6789099999999997E-3</v>
      </c>
    </row>
    <row r="637" spans="1:34" x14ac:dyDescent="0.25">
      <c r="A637" t="str">
        <f t="shared" si="9"/>
        <v>feynman_I_43_31_16850</v>
      </c>
      <c r="B637" t="s">
        <v>61</v>
      </c>
      <c r="C637" t="s">
        <v>143</v>
      </c>
      <c r="D637">
        <v>3600</v>
      </c>
      <c r="E637" t="s">
        <v>144</v>
      </c>
      <c r="F637">
        <v>1000000</v>
      </c>
      <c r="G637" t="s">
        <v>145</v>
      </c>
      <c r="H637">
        <v>16850</v>
      </c>
      <c r="I637" t="s">
        <v>146</v>
      </c>
      <c r="J637">
        <v>1E-3</v>
      </c>
      <c r="K637" t="s">
        <v>3</v>
      </c>
      <c r="L637">
        <v>0.99970599999999998</v>
      </c>
      <c r="M637" t="s">
        <v>2</v>
      </c>
      <c r="N637">
        <v>0.3334684</v>
      </c>
      <c r="O637" t="s">
        <v>6</v>
      </c>
      <c r="P637">
        <v>4</v>
      </c>
      <c r="Q637" t="s">
        <v>0</v>
      </c>
      <c r="R637">
        <v>5.0999999999999996</v>
      </c>
      <c r="S637" t="s">
        <v>141</v>
      </c>
      <c r="T637">
        <v>1</v>
      </c>
      <c r="U637" t="s">
        <v>142</v>
      </c>
      <c r="V637">
        <v>3</v>
      </c>
      <c r="W637" t="s">
        <v>140</v>
      </c>
      <c r="X637">
        <v>1134</v>
      </c>
      <c r="Y637" t="s">
        <v>1</v>
      </c>
      <c r="Z637" t="s">
        <v>2341</v>
      </c>
      <c r="AA637" t="s">
        <v>151</v>
      </c>
      <c r="AB637" s="12" t="s">
        <v>409</v>
      </c>
      <c r="AC637" t="s">
        <v>424</v>
      </c>
      <c r="AD637" s="5">
        <v>0.01</v>
      </c>
      <c r="AE637" t="s">
        <v>5</v>
      </c>
      <c r="AF637">
        <v>1</v>
      </c>
      <c r="AG637" t="s">
        <v>4</v>
      </c>
      <c r="AH637">
        <v>0</v>
      </c>
    </row>
    <row r="638" spans="1:34" x14ac:dyDescent="0.25">
      <c r="A638" t="str">
        <f t="shared" si="9"/>
        <v>feynman_II_38_14_16850</v>
      </c>
      <c r="B638" t="s">
        <v>29</v>
      </c>
      <c r="C638" t="s">
        <v>143</v>
      </c>
      <c r="D638">
        <v>3600</v>
      </c>
      <c r="E638" t="s">
        <v>144</v>
      </c>
      <c r="F638">
        <v>1000000</v>
      </c>
      <c r="G638" t="s">
        <v>145</v>
      </c>
      <c r="H638">
        <v>16850</v>
      </c>
      <c r="I638" t="s">
        <v>146</v>
      </c>
      <c r="J638">
        <v>1E-3</v>
      </c>
      <c r="K638" t="s">
        <v>3</v>
      </c>
      <c r="L638">
        <v>0.99952609999999997</v>
      </c>
      <c r="M638" t="s">
        <v>2</v>
      </c>
      <c r="N638">
        <v>4.6439999999999997E-3</v>
      </c>
      <c r="O638" t="s">
        <v>6</v>
      </c>
      <c r="P638">
        <v>10</v>
      </c>
      <c r="Q638" t="s">
        <v>0</v>
      </c>
      <c r="R638">
        <v>8</v>
      </c>
      <c r="S638" t="s">
        <v>141</v>
      </c>
      <c r="T638">
        <v>1</v>
      </c>
      <c r="U638" t="s">
        <v>142</v>
      </c>
      <c r="V638">
        <v>3</v>
      </c>
      <c r="W638" t="s">
        <v>140</v>
      </c>
      <c r="X638">
        <v>1660</v>
      </c>
      <c r="Y638" t="s">
        <v>1</v>
      </c>
      <c r="Z638" t="s">
        <v>157</v>
      </c>
      <c r="AA638" t="s">
        <v>151</v>
      </c>
      <c r="AB638" s="12" t="s">
        <v>3432</v>
      </c>
      <c r="AC638" t="s">
        <v>424</v>
      </c>
      <c r="AD638" s="5">
        <v>0.01</v>
      </c>
      <c r="AE638" t="s">
        <v>5</v>
      </c>
      <c r="AF638">
        <v>1</v>
      </c>
      <c r="AG638" t="s">
        <v>4</v>
      </c>
      <c r="AH638">
        <v>0</v>
      </c>
    </row>
    <row r="639" spans="1:34" x14ac:dyDescent="0.25">
      <c r="A639" t="str">
        <f t="shared" si="9"/>
        <v>feynman_I_12_4_16850</v>
      </c>
      <c r="B639" t="s">
        <v>72</v>
      </c>
      <c r="C639" t="s">
        <v>143</v>
      </c>
      <c r="D639">
        <v>3600</v>
      </c>
      <c r="E639" t="s">
        <v>144</v>
      </c>
      <c r="F639">
        <v>1000000</v>
      </c>
      <c r="G639" t="s">
        <v>145</v>
      </c>
      <c r="H639">
        <v>16850</v>
      </c>
      <c r="I639" t="s">
        <v>146</v>
      </c>
      <c r="J639">
        <v>1E-3</v>
      </c>
      <c r="K639" t="s">
        <v>3</v>
      </c>
      <c r="L639">
        <v>0.99980610000000003</v>
      </c>
      <c r="M639" t="s">
        <v>2</v>
      </c>
      <c r="N639">
        <v>3.7429999999999999E-4</v>
      </c>
      <c r="O639" t="s">
        <v>6</v>
      </c>
      <c r="P639">
        <v>9</v>
      </c>
      <c r="Q639" t="s">
        <v>0</v>
      </c>
      <c r="R639">
        <v>18.899999999999999</v>
      </c>
      <c r="S639" t="s">
        <v>141</v>
      </c>
      <c r="T639">
        <v>1</v>
      </c>
      <c r="U639" t="s">
        <v>142</v>
      </c>
      <c r="V639">
        <v>4</v>
      </c>
      <c r="W639" t="s">
        <v>140</v>
      </c>
      <c r="X639">
        <v>3355</v>
      </c>
      <c r="Y639" t="s">
        <v>1</v>
      </c>
      <c r="Z639" t="s">
        <v>3508</v>
      </c>
      <c r="AA639" t="s">
        <v>151</v>
      </c>
      <c r="AB639" s="12" t="s">
        <v>3509</v>
      </c>
      <c r="AC639" t="s">
        <v>424</v>
      </c>
      <c r="AD639" s="5">
        <v>0.01</v>
      </c>
      <c r="AE639" t="s">
        <v>5</v>
      </c>
      <c r="AF639">
        <v>0.99995754999999997</v>
      </c>
      <c r="AG639" t="s">
        <v>4</v>
      </c>
      <c r="AH639">
        <v>1.7794999999999999E-4</v>
      </c>
    </row>
    <row r="640" spans="1:34" x14ac:dyDescent="0.25">
      <c r="A640" t="str">
        <f t="shared" si="9"/>
        <v>feynman_I_27_6_16850</v>
      </c>
      <c r="B640" t="s">
        <v>49</v>
      </c>
      <c r="C640" t="s">
        <v>143</v>
      </c>
      <c r="D640">
        <v>3600</v>
      </c>
      <c r="E640" t="s">
        <v>144</v>
      </c>
      <c r="F640">
        <v>1000000</v>
      </c>
      <c r="G640" t="s">
        <v>145</v>
      </c>
      <c r="H640">
        <v>16850</v>
      </c>
      <c r="I640" t="s">
        <v>146</v>
      </c>
      <c r="J640">
        <v>1E-3</v>
      </c>
      <c r="K640" t="s">
        <v>3</v>
      </c>
      <c r="L640">
        <v>0.99943649999999995</v>
      </c>
      <c r="M640" t="s">
        <v>2</v>
      </c>
      <c r="N640">
        <v>8.4899999999999993E-3</v>
      </c>
      <c r="O640" t="s">
        <v>6</v>
      </c>
      <c r="P640">
        <v>11</v>
      </c>
      <c r="Q640" t="s">
        <v>0</v>
      </c>
      <c r="R640">
        <v>24.5</v>
      </c>
      <c r="S640" t="s">
        <v>141</v>
      </c>
      <c r="T640">
        <v>1</v>
      </c>
      <c r="U640" t="s">
        <v>142</v>
      </c>
      <c r="V640">
        <v>5</v>
      </c>
      <c r="W640" t="s">
        <v>140</v>
      </c>
      <c r="X640">
        <v>4506</v>
      </c>
      <c r="Y640" t="s">
        <v>1</v>
      </c>
      <c r="Z640" t="s">
        <v>2368</v>
      </c>
      <c r="AA640" t="s">
        <v>151</v>
      </c>
      <c r="AB640" s="12" t="s">
        <v>2292</v>
      </c>
      <c r="AC640" t="s">
        <v>424</v>
      </c>
      <c r="AD640" s="5">
        <v>0.01</v>
      </c>
      <c r="AE640" t="s">
        <v>5</v>
      </c>
      <c r="AF640">
        <v>1</v>
      </c>
      <c r="AG640" t="s">
        <v>4</v>
      </c>
      <c r="AH640">
        <v>0</v>
      </c>
    </row>
    <row r="641" spans="1:34" x14ac:dyDescent="0.25">
      <c r="A641" t="str">
        <f t="shared" si="9"/>
        <v>feynman_I_12_5_4426</v>
      </c>
      <c r="B641" t="s">
        <v>25</v>
      </c>
      <c r="C641" t="s">
        <v>143</v>
      </c>
      <c r="D641">
        <v>3600</v>
      </c>
      <c r="E641" t="s">
        <v>144</v>
      </c>
      <c r="F641">
        <v>1000000</v>
      </c>
      <c r="G641" t="s">
        <v>145</v>
      </c>
      <c r="H641">
        <v>4426</v>
      </c>
      <c r="I641" t="s">
        <v>146</v>
      </c>
      <c r="J641">
        <v>1E-3</v>
      </c>
      <c r="K641" t="s">
        <v>3</v>
      </c>
      <c r="L641">
        <v>0.99958199999999997</v>
      </c>
      <c r="M641" t="s">
        <v>2</v>
      </c>
      <c r="N641">
        <v>0.1035513</v>
      </c>
      <c r="O641" t="s">
        <v>6</v>
      </c>
      <c r="P641">
        <v>3</v>
      </c>
      <c r="Q641" t="s">
        <v>0</v>
      </c>
      <c r="R641">
        <v>2.4</v>
      </c>
      <c r="S641" t="s">
        <v>141</v>
      </c>
      <c r="T641">
        <v>1</v>
      </c>
      <c r="U641" t="s">
        <v>142</v>
      </c>
      <c r="V641">
        <v>2</v>
      </c>
      <c r="W641" t="s">
        <v>140</v>
      </c>
      <c r="X641">
        <v>520</v>
      </c>
      <c r="Y641" t="s">
        <v>1</v>
      </c>
      <c r="Z641" t="s">
        <v>2335</v>
      </c>
      <c r="AA641" t="s">
        <v>151</v>
      </c>
      <c r="AB641" s="12" t="s">
        <v>405</v>
      </c>
      <c r="AC641" t="s">
        <v>424</v>
      </c>
      <c r="AD641" s="5">
        <v>0.01</v>
      </c>
      <c r="AE641" t="s">
        <v>5</v>
      </c>
      <c r="AF641">
        <v>1</v>
      </c>
      <c r="AG641" t="s">
        <v>4</v>
      </c>
      <c r="AH641">
        <v>0</v>
      </c>
    </row>
    <row r="642" spans="1:34" x14ac:dyDescent="0.25">
      <c r="A642" t="str">
        <f t="shared" ref="A642:A705" si="10">B642&amp;"_"&amp;H642</f>
        <v>feynman_II_34_29a_4426</v>
      </c>
      <c r="B642" t="s">
        <v>60</v>
      </c>
      <c r="C642" t="s">
        <v>143</v>
      </c>
      <c r="D642">
        <v>3600</v>
      </c>
      <c r="E642" t="s">
        <v>144</v>
      </c>
      <c r="F642">
        <v>1000000</v>
      </c>
      <c r="G642" t="s">
        <v>145</v>
      </c>
      <c r="H642">
        <v>4426</v>
      </c>
      <c r="I642" t="s">
        <v>146</v>
      </c>
      <c r="J642">
        <v>1E-3</v>
      </c>
      <c r="K642" t="s">
        <v>3</v>
      </c>
      <c r="L642">
        <v>0.99966600000000005</v>
      </c>
      <c r="M642" t="s">
        <v>2</v>
      </c>
      <c r="N642">
        <v>4.1833E-3</v>
      </c>
      <c r="O642" t="s">
        <v>6</v>
      </c>
      <c r="P642">
        <v>7</v>
      </c>
      <c r="Q642" t="s">
        <v>0</v>
      </c>
      <c r="R642">
        <v>8</v>
      </c>
      <c r="S642" t="s">
        <v>141</v>
      </c>
      <c r="T642">
        <v>1</v>
      </c>
      <c r="U642" t="s">
        <v>142</v>
      </c>
      <c r="V642">
        <v>3</v>
      </c>
      <c r="W642" t="s">
        <v>140</v>
      </c>
      <c r="X642">
        <v>1543</v>
      </c>
      <c r="Y642" t="s">
        <v>1</v>
      </c>
      <c r="Z642" t="s">
        <v>3494</v>
      </c>
      <c r="AA642" t="s">
        <v>151</v>
      </c>
      <c r="AB642" s="12" t="s">
        <v>3495</v>
      </c>
      <c r="AC642" t="s">
        <v>424</v>
      </c>
      <c r="AD642" s="5">
        <v>0.01</v>
      </c>
      <c r="AE642" t="s">
        <v>5</v>
      </c>
      <c r="AF642">
        <v>0.99992700000000001</v>
      </c>
      <c r="AG642" t="s">
        <v>4</v>
      </c>
      <c r="AH642">
        <v>1.95301E-3</v>
      </c>
    </row>
    <row r="643" spans="1:34" x14ac:dyDescent="0.25">
      <c r="A643" t="str">
        <f t="shared" si="10"/>
        <v>feynman_II_34_11_4426</v>
      </c>
      <c r="B643" t="s">
        <v>84</v>
      </c>
      <c r="C643" t="s">
        <v>143</v>
      </c>
      <c r="D643">
        <v>3600</v>
      </c>
      <c r="E643" t="s">
        <v>144</v>
      </c>
      <c r="F643">
        <v>1000000</v>
      </c>
      <c r="G643" t="s">
        <v>145</v>
      </c>
      <c r="H643">
        <v>4426</v>
      </c>
      <c r="I643" t="s">
        <v>146</v>
      </c>
      <c r="J643">
        <v>1E-3</v>
      </c>
      <c r="K643" t="s">
        <v>3</v>
      </c>
      <c r="L643">
        <v>0.99978480000000003</v>
      </c>
      <c r="M643" t="s">
        <v>2</v>
      </c>
      <c r="N643">
        <v>7.4504200000000007E-2</v>
      </c>
      <c r="O643" t="s">
        <v>6</v>
      </c>
      <c r="P643">
        <v>8</v>
      </c>
      <c r="Q643" t="s">
        <v>0</v>
      </c>
      <c r="R643">
        <v>14.5</v>
      </c>
      <c r="S643" t="s">
        <v>141</v>
      </c>
      <c r="T643">
        <v>1</v>
      </c>
      <c r="U643" t="s">
        <v>142</v>
      </c>
      <c r="V643">
        <v>4</v>
      </c>
      <c r="W643" t="s">
        <v>140</v>
      </c>
      <c r="X643">
        <v>2676</v>
      </c>
      <c r="Y643" t="s">
        <v>1</v>
      </c>
      <c r="Z643" t="s">
        <v>158</v>
      </c>
      <c r="AA643" t="s">
        <v>151</v>
      </c>
      <c r="AB643" s="12" t="s">
        <v>412</v>
      </c>
      <c r="AC643" t="s">
        <v>424</v>
      </c>
      <c r="AD643" s="5">
        <v>0.01</v>
      </c>
      <c r="AE643" t="s">
        <v>5</v>
      </c>
      <c r="AF643">
        <v>1</v>
      </c>
      <c r="AG643" t="s">
        <v>4</v>
      </c>
      <c r="AH643">
        <v>0</v>
      </c>
    </row>
    <row r="644" spans="1:34" x14ac:dyDescent="0.25">
      <c r="A644" t="str">
        <f t="shared" si="10"/>
        <v>feynman_I_34_1_4426</v>
      </c>
      <c r="B644" t="s">
        <v>41</v>
      </c>
      <c r="C644" t="s">
        <v>143</v>
      </c>
      <c r="D644">
        <v>3600</v>
      </c>
      <c r="E644" t="s">
        <v>144</v>
      </c>
      <c r="F644">
        <v>1000000</v>
      </c>
      <c r="G644" t="s">
        <v>145</v>
      </c>
      <c r="H644">
        <v>4426</v>
      </c>
      <c r="I644" t="s">
        <v>146</v>
      </c>
      <c r="J644">
        <v>1E-3</v>
      </c>
      <c r="K644" t="s">
        <v>3</v>
      </c>
      <c r="L644">
        <v>0.99935490000000005</v>
      </c>
      <c r="M644" t="s">
        <v>2</v>
      </c>
      <c r="N644">
        <v>4.5191000000000002E-2</v>
      </c>
      <c r="O644" t="s">
        <v>6</v>
      </c>
      <c r="P644">
        <v>10</v>
      </c>
      <c r="Q644" t="s">
        <v>0</v>
      </c>
      <c r="R644">
        <v>28.6</v>
      </c>
      <c r="S644" t="s">
        <v>141</v>
      </c>
      <c r="T644">
        <v>1</v>
      </c>
      <c r="U644" t="s">
        <v>142</v>
      </c>
      <c r="V644">
        <v>6</v>
      </c>
      <c r="W644" t="s">
        <v>140</v>
      </c>
      <c r="X644">
        <v>5026</v>
      </c>
      <c r="Y644" t="s">
        <v>1</v>
      </c>
      <c r="Z644" t="s">
        <v>3307</v>
      </c>
      <c r="AA644" t="s">
        <v>151</v>
      </c>
      <c r="AB644" s="12" t="s">
        <v>2333</v>
      </c>
      <c r="AC644" t="s">
        <v>424</v>
      </c>
      <c r="AD644" s="5">
        <v>0.01</v>
      </c>
      <c r="AE644" t="s">
        <v>5</v>
      </c>
      <c r="AF644">
        <v>1</v>
      </c>
      <c r="AG644" t="s">
        <v>4</v>
      </c>
      <c r="AH644">
        <v>0</v>
      </c>
    </row>
    <row r="645" spans="1:34" x14ac:dyDescent="0.25">
      <c r="A645" t="str">
        <f t="shared" si="10"/>
        <v>feynman_III_17_37_4426</v>
      </c>
      <c r="B645" t="s">
        <v>66</v>
      </c>
      <c r="C645" t="s">
        <v>143</v>
      </c>
      <c r="D645">
        <v>3600</v>
      </c>
      <c r="E645" t="s">
        <v>144</v>
      </c>
      <c r="F645">
        <v>1000000</v>
      </c>
      <c r="G645" t="s">
        <v>145</v>
      </c>
      <c r="H645">
        <v>4426</v>
      </c>
      <c r="I645" t="s">
        <v>146</v>
      </c>
      <c r="J645">
        <v>1E-3</v>
      </c>
      <c r="K645" t="s">
        <v>3</v>
      </c>
      <c r="L645">
        <v>0.99989539999999999</v>
      </c>
      <c r="M645" t="s">
        <v>2</v>
      </c>
      <c r="N645">
        <v>5.13102E-2</v>
      </c>
      <c r="O645" t="s">
        <v>6</v>
      </c>
      <c r="P645">
        <v>8</v>
      </c>
      <c r="Q645" t="s">
        <v>0</v>
      </c>
      <c r="R645">
        <v>23.7</v>
      </c>
      <c r="S645" t="s">
        <v>141</v>
      </c>
      <c r="T645">
        <v>1</v>
      </c>
      <c r="U645" t="s">
        <v>142</v>
      </c>
      <c r="V645">
        <v>7</v>
      </c>
      <c r="W645" t="s">
        <v>140</v>
      </c>
      <c r="X645">
        <v>4511</v>
      </c>
      <c r="Y645" t="s">
        <v>1</v>
      </c>
      <c r="Z645" t="s">
        <v>2374</v>
      </c>
      <c r="AA645" t="s">
        <v>151</v>
      </c>
      <c r="AB645" s="12" t="s">
        <v>2296</v>
      </c>
      <c r="AC645" t="s">
        <v>424</v>
      </c>
      <c r="AD645" s="5">
        <v>0.01</v>
      </c>
      <c r="AE645" t="s">
        <v>5</v>
      </c>
      <c r="AF645">
        <v>1</v>
      </c>
      <c r="AG645" t="s">
        <v>4</v>
      </c>
      <c r="AH645">
        <v>0</v>
      </c>
    </row>
    <row r="646" spans="1:34" x14ac:dyDescent="0.25">
      <c r="A646" t="str">
        <f t="shared" si="10"/>
        <v>feynman_III_15_12_4426</v>
      </c>
      <c r="B646" t="s">
        <v>56</v>
      </c>
      <c r="C646" t="s">
        <v>143</v>
      </c>
      <c r="D646">
        <v>3600</v>
      </c>
      <c r="E646" t="s">
        <v>144</v>
      </c>
      <c r="F646">
        <v>1000000</v>
      </c>
      <c r="G646" t="s">
        <v>145</v>
      </c>
      <c r="H646">
        <v>4426</v>
      </c>
      <c r="I646" t="s">
        <v>146</v>
      </c>
      <c r="J646">
        <v>1E-3</v>
      </c>
      <c r="K646" t="s">
        <v>3</v>
      </c>
      <c r="L646">
        <v>0.99975080000000005</v>
      </c>
      <c r="M646" t="s">
        <v>2</v>
      </c>
      <c r="N646">
        <v>8.0939399999999995E-2</v>
      </c>
      <c r="O646" t="s">
        <v>6</v>
      </c>
      <c r="P646">
        <v>10</v>
      </c>
      <c r="Q646" t="s">
        <v>0</v>
      </c>
      <c r="R646">
        <v>102.7</v>
      </c>
      <c r="S646" t="s">
        <v>141</v>
      </c>
      <c r="T646">
        <v>3</v>
      </c>
      <c r="U646" t="s">
        <v>142</v>
      </c>
      <c r="V646">
        <v>24</v>
      </c>
      <c r="W646" t="s">
        <v>140</v>
      </c>
      <c r="X646">
        <v>18359</v>
      </c>
      <c r="Y646" t="s">
        <v>1</v>
      </c>
      <c r="Z646" t="s">
        <v>2387</v>
      </c>
      <c r="AA646" t="s">
        <v>151</v>
      </c>
      <c r="AB646" s="12" t="s">
        <v>2314</v>
      </c>
      <c r="AC646" t="s">
        <v>424</v>
      </c>
      <c r="AD646" s="5">
        <v>0.01</v>
      </c>
      <c r="AE646" t="s">
        <v>5</v>
      </c>
      <c r="AF646">
        <v>1</v>
      </c>
      <c r="AG646" t="s">
        <v>4</v>
      </c>
      <c r="AH646">
        <v>0</v>
      </c>
    </row>
    <row r="647" spans="1:34" x14ac:dyDescent="0.25">
      <c r="A647" t="str">
        <f t="shared" si="10"/>
        <v>feynman_test_18_4426</v>
      </c>
      <c r="B647" t="s">
        <v>112</v>
      </c>
      <c r="C647" t="s">
        <v>143</v>
      </c>
      <c r="D647">
        <v>3600</v>
      </c>
      <c r="E647" t="s">
        <v>144</v>
      </c>
      <c r="F647">
        <v>1000000</v>
      </c>
      <c r="G647" t="s">
        <v>145</v>
      </c>
      <c r="H647">
        <v>4426</v>
      </c>
      <c r="I647" t="s">
        <v>146</v>
      </c>
      <c r="J647">
        <v>1E-3</v>
      </c>
      <c r="K647" t="s">
        <v>3</v>
      </c>
      <c r="L647">
        <v>0.99972740000000004</v>
      </c>
      <c r="M647" t="s">
        <v>2</v>
      </c>
      <c r="N647">
        <v>1.2430200000000001E-2</v>
      </c>
      <c r="O647" t="s">
        <v>6</v>
      </c>
      <c r="P647">
        <v>22</v>
      </c>
      <c r="Q647" t="s">
        <v>0</v>
      </c>
      <c r="R647">
        <v>110.8</v>
      </c>
      <c r="S647" t="s">
        <v>141</v>
      </c>
      <c r="T647">
        <v>1</v>
      </c>
      <c r="U647" t="s">
        <v>142</v>
      </c>
      <c r="V647">
        <v>8</v>
      </c>
      <c r="W647" t="s">
        <v>140</v>
      </c>
      <c r="X647">
        <v>15341</v>
      </c>
      <c r="Y647" t="s">
        <v>1</v>
      </c>
      <c r="Z647" t="s">
        <v>3547</v>
      </c>
      <c r="AA647" t="s">
        <v>151</v>
      </c>
      <c r="AB647" s="12" t="s">
        <v>3548</v>
      </c>
      <c r="AC647" t="s">
        <v>424</v>
      </c>
      <c r="AD647" s="5">
        <v>0.01</v>
      </c>
      <c r="AE647" t="s">
        <v>5</v>
      </c>
      <c r="AF647">
        <v>0.99993931000000003</v>
      </c>
      <c r="AG647" t="s">
        <v>4</v>
      </c>
      <c r="AH647">
        <v>5.7587100000000002E-3</v>
      </c>
    </row>
    <row r="648" spans="1:34" x14ac:dyDescent="0.25">
      <c r="A648" t="str">
        <f t="shared" si="10"/>
        <v>feynman_I_50_26_21962</v>
      </c>
      <c r="B648" t="s">
        <v>94</v>
      </c>
      <c r="C648" t="s">
        <v>143</v>
      </c>
      <c r="D648">
        <v>3600</v>
      </c>
      <c r="E648" t="s">
        <v>144</v>
      </c>
      <c r="F648">
        <v>1000000</v>
      </c>
      <c r="G648" t="s">
        <v>145</v>
      </c>
      <c r="H648">
        <v>21962</v>
      </c>
      <c r="I648" t="s">
        <v>146</v>
      </c>
      <c r="J648">
        <v>1E-3</v>
      </c>
      <c r="K648" t="s">
        <v>3</v>
      </c>
      <c r="L648">
        <v>0.99984079999999997</v>
      </c>
      <c r="M648" t="s">
        <v>2</v>
      </c>
      <c r="N648">
        <v>2.4756899999999998E-2</v>
      </c>
      <c r="O648" t="s">
        <v>6</v>
      </c>
      <c r="P648">
        <v>14</v>
      </c>
      <c r="Q648" t="s">
        <v>0</v>
      </c>
      <c r="R648">
        <v>664.6</v>
      </c>
      <c r="S648" t="s">
        <v>141</v>
      </c>
      <c r="T648">
        <v>2</v>
      </c>
      <c r="U648" t="s">
        <v>142</v>
      </c>
      <c r="V648">
        <v>29</v>
      </c>
      <c r="W648" t="s">
        <v>140</v>
      </c>
      <c r="X648">
        <v>80484</v>
      </c>
      <c r="Y648" t="s">
        <v>1</v>
      </c>
      <c r="Z648" t="s">
        <v>2851</v>
      </c>
      <c r="AA648" t="s">
        <v>151</v>
      </c>
      <c r="AB648" s="12" t="s">
        <v>2324</v>
      </c>
      <c r="AC648" t="s">
        <v>424</v>
      </c>
      <c r="AD648" s="5">
        <v>0.01</v>
      </c>
      <c r="AE648" t="s">
        <v>5</v>
      </c>
      <c r="AF648">
        <v>1</v>
      </c>
      <c r="AG648" t="s">
        <v>4</v>
      </c>
      <c r="AH648">
        <v>0</v>
      </c>
    </row>
    <row r="649" spans="1:34" x14ac:dyDescent="0.25">
      <c r="A649" t="str">
        <f t="shared" si="10"/>
        <v>feynman_II_34_29b_860</v>
      </c>
      <c r="B649" t="s">
        <v>122</v>
      </c>
      <c r="C649" t="s">
        <v>143</v>
      </c>
      <c r="D649">
        <v>3600</v>
      </c>
      <c r="E649" t="s">
        <v>144</v>
      </c>
      <c r="F649">
        <v>1000000</v>
      </c>
      <c r="G649" t="s">
        <v>145</v>
      </c>
      <c r="H649">
        <v>860</v>
      </c>
      <c r="I649" t="s">
        <v>146</v>
      </c>
      <c r="J649">
        <v>1E-3</v>
      </c>
      <c r="K649" t="s">
        <v>3</v>
      </c>
      <c r="L649">
        <v>0.99981129999999996</v>
      </c>
      <c r="M649" t="s">
        <v>2</v>
      </c>
      <c r="N649">
        <v>3.0285503999999999</v>
      </c>
      <c r="O649" t="s">
        <v>6</v>
      </c>
      <c r="P649">
        <v>9</v>
      </c>
      <c r="Q649" t="s">
        <v>0</v>
      </c>
      <c r="R649">
        <v>3601.2</v>
      </c>
      <c r="S649" t="s">
        <v>141</v>
      </c>
      <c r="T649">
        <v>4</v>
      </c>
      <c r="U649" t="s">
        <v>142</v>
      </c>
      <c r="V649">
        <v>568</v>
      </c>
      <c r="W649" t="s">
        <v>140</v>
      </c>
      <c r="X649">
        <v>679401</v>
      </c>
      <c r="Y649" t="s">
        <v>1</v>
      </c>
      <c r="Z649" t="s">
        <v>3585</v>
      </c>
      <c r="AA649" t="s">
        <v>151</v>
      </c>
      <c r="AB649" s="12" t="s">
        <v>3586</v>
      </c>
      <c r="AC649" t="s">
        <v>424</v>
      </c>
      <c r="AD649" s="5">
        <v>0.01</v>
      </c>
      <c r="AE649" t="s">
        <v>5</v>
      </c>
      <c r="AF649">
        <v>0.99999952000000003</v>
      </c>
      <c r="AG649" t="s">
        <v>4</v>
      </c>
      <c r="AH649">
        <v>0.15328394000000001</v>
      </c>
    </row>
    <row r="650" spans="1:34" x14ac:dyDescent="0.25">
      <c r="A650" t="str">
        <f t="shared" si="10"/>
        <v>strogatz_barmag2_860</v>
      </c>
      <c r="B650" t="s">
        <v>13</v>
      </c>
      <c r="C650" t="s">
        <v>143</v>
      </c>
      <c r="D650">
        <v>3600</v>
      </c>
      <c r="E650" t="s">
        <v>144</v>
      </c>
      <c r="F650">
        <v>1000000</v>
      </c>
      <c r="G650" t="s">
        <v>145</v>
      </c>
      <c r="H650">
        <v>860</v>
      </c>
      <c r="I650" t="s">
        <v>146</v>
      </c>
      <c r="J650">
        <v>1E-3</v>
      </c>
      <c r="K650" t="s">
        <v>3</v>
      </c>
      <c r="L650">
        <v>0.99990950000000001</v>
      </c>
      <c r="M650" t="s">
        <v>2</v>
      </c>
      <c r="N650">
        <v>2.6924000000000002E-3</v>
      </c>
      <c r="O650" t="s">
        <v>6</v>
      </c>
      <c r="P650">
        <v>13</v>
      </c>
      <c r="Q650" t="s">
        <v>0</v>
      </c>
      <c r="R650">
        <v>13</v>
      </c>
      <c r="S650" t="s">
        <v>141</v>
      </c>
      <c r="T650">
        <v>1</v>
      </c>
      <c r="U650" t="s">
        <v>142</v>
      </c>
      <c r="V650">
        <v>9</v>
      </c>
      <c r="W650" t="s">
        <v>140</v>
      </c>
      <c r="X650">
        <v>7050</v>
      </c>
      <c r="Y650" t="s">
        <v>1</v>
      </c>
      <c r="Z650" t="s">
        <v>2403</v>
      </c>
      <c r="AA650" t="s">
        <v>151</v>
      </c>
      <c r="AB650" s="12" t="s">
        <v>3440</v>
      </c>
      <c r="AC650" t="s">
        <v>424</v>
      </c>
      <c r="AD650" s="5">
        <v>0.01</v>
      </c>
      <c r="AE650" t="s">
        <v>5</v>
      </c>
      <c r="AF650">
        <v>1</v>
      </c>
      <c r="AG650" t="s">
        <v>4</v>
      </c>
      <c r="AH650">
        <v>0</v>
      </c>
    </row>
    <row r="651" spans="1:34" x14ac:dyDescent="0.25">
      <c r="A651" t="str">
        <f t="shared" si="10"/>
        <v>feynman_II_11_20_4426</v>
      </c>
      <c r="B651" t="s">
        <v>111</v>
      </c>
      <c r="C651" t="s">
        <v>143</v>
      </c>
      <c r="D651">
        <v>3600</v>
      </c>
      <c r="E651" t="s">
        <v>144</v>
      </c>
      <c r="F651">
        <v>1000000</v>
      </c>
      <c r="G651" t="s">
        <v>145</v>
      </c>
      <c r="H651">
        <v>4426</v>
      </c>
      <c r="I651" t="s">
        <v>146</v>
      </c>
      <c r="J651">
        <v>1E-3</v>
      </c>
      <c r="K651" t="s">
        <v>3</v>
      </c>
      <c r="L651">
        <v>0.99969419999999998</v>
      </c>
      <c r="M651" t="s">
        <v>2</v>
      </c>
      <c r="N651">
        <v>0.12154479999999999</v>
      </c>
      <c r="O651" t="s">
        <v>6</v>
      </c>
      <c r="P651">
        <v>13</v>
      </c>
      <c r="Q651" t="s">
        <v>0</v>
      </c>
      <c r="R651">
        <v>154.30000000000001</v>
      </c>
      <c r="S651" t="s">
        <v>141</v>
      </c>
      <c r="T651">
        <v>1</v>
      </c>
      <c r="U651" t="s">
        <v>142</v>
      </c>
      <c r="V651">
        <v>12</v>
      </c>
      <c r="W651" t="s">
        <v>140</v>
      </c>
      <c r="X651">
        <v>22083</v>
      </c>
      <c r="Y651" t="s">
        <v>1</v>
      </c>
      <c r="Z651" t="s">
        <v>3711</v>
      </c>
      <c r="AA651" t="s">
        <v>151</v>
      </c>
      <c r="AB651" s="12" t="s">
        <v>3712</v>
      </c>
      <c r="AC651" t="s">
        <v>424</v>
      </c>
      <c r="AD651" s="5">
        <v>0.01</v>
      </c>
      <c r="AE651" t="s">
        <v>5</v>
      </c>
      <c r="AF651">
        <v>0.99984779000000001</v>
      </c>
      <c r="AG651" t="s">
        <v>4</v>
      </c>
      <c r="AH651">
        <v>8.5466630000000002E-2</v>
      </c>
    </row>
    <row r="652" spans="1:34" x14ac:dyDescent="0.25">
      <c r="A652" t="str">
        <f t="shared" si="10"/>
        <v>feynman_test_5_21962</v>
      </c>
      <c r="B652" t="s">
        <v>83</v>
      </c>
      <c r="C652" t="s">
        <v>143</v>
      </c>
      <c r="D652">
        <v>3600</v>
      </c>
      <c r="E652" t="s">
        <v>144</v>
      </c>
      <c r="F652">
        <v>1000000</v>
      </c>
      <c r="G652" t="s">
        <v>145</v>
      </c>
      <c r="H652">
        <v>21962</v>
      </c>
      <c r="I652" t="s">
        <v>146</v>
      </c>
      <c r="J652">
        <v>1E-3</v>
      </c>
      <c r="K652" t="s">
        <v>3</v>
      </c>
      <c r="L652">
        <v>0.99658199999999997</v>
      </c>
      <c r="M652" t="s">
        <v>2</v>
      </c>
      <c r="N652">
        <v>0.1863725</v>
      </c>
      <c r="O652" t="s">
        <v>6</v>
      </c>
      <c r="P652">
        <v>35</v>
      </c>
      <c r="Q652" t="s">
        <v>0</v>
      </c>
      <c r="R652">
        <v>152.1</v>
      </c>
      <c r="S652" t="s">
        <v>141</v>
      </c>
      <c r="T652">
        <v>1</v>
      </c>
      <c r="U652" t="s">
        <v>142</v>
      </c>
      <c r="V652">
        <v>10</v>
      </c>
      <c r="W652" t="s">
        <v>140</v>
      </c>
      <c r="X652">
        <v>18610</v>
      </c>
      <c r="Y652" t="s">
        <v>1</v>
      </c>
      <c r="Z652" t="s">
        <v>4125</v>
      </c>
      <c r="AA652" t="s">
        <v>151</v>
      </c>
      <c r="AB652" s="12" t="s">
        <v>4126</v>
      </c>
      <c r="AC652" t="s">
        <v>424</v>
      </c>
      <c r="AD652" s="5">
        <v>0.01</v>
      </c>
      <c r="AE652" t="s">
        <v>5</v>
      </c>
      <c r="AF652">
        <v>0.99717469999999997</v>
      </c>
      <c r="AG652" t="s">
        <v>4</v>
      </c>
      <c r="AH652">
        <v>0.16987403000000001</v>
      </c>
    </row>
    <row r="653" spans="1:34" x14ac:dyDescent="0.25">
      <c r="A653" t="str">
        <f t="shared" si="10"/>
        <v>feynman_I_41_16_21962</v>
      </c>
      <c r="B653" t="s">
        <v>114</v>
      </c>
      <c r="C653" t="s">
        <v>143</v>
      </c>
      <c r="D653">
        <v>3600</v>
      </c>
      <c r="E653" t="s">
        <v>144</v>
      </c>
      <c r="F653">
        <v>1000000</v>
      </c>
      <c r="G653" t="s">
        <v>145</v>
      </c>
      <c r="H653">
        <v>21962</v>
      </c>
      <c r="I653" t="s">
        <v>146</v>
      </c>
      <c r="J653">
        <v>1E-3</v>
      </c>
      <c r="K653" t="s">
        <v>3</v>
      </c>
      <c r="L653">
        <v>0.98792049999999998</v>
      </c>
      <c r="M653" t="s">
        <v>2</v>
      </c>
      <c r="N653">
        <v>0.32876650000000002</v>
      </c>
      <c r="O653" t="s">
        <v>6</v>
      </c>
      <c r="P653">
        <v>17</v>
      </c>
      <c r="Q653" t="s">
        <v>0</v>
      </c>
      <c r="R653">
        <v>107.2</v>
      </c>
      <c r="S653" t="s">
        <v>141</v>
      </c>
      <c r="T653">
        <v>1</v>
      </c>
      <c r="U653" t="s">
        <v>142</v>
      </c>
      <c r="V653">
        <v>10</v>
      </c>
      <c r="W653" t="s">
        <v>140</v>
      </c>
      <c r="X653">
        <v>16762</v>
      </c>
      <c r="Y653" t="s">
        <v>1</v>
      </c>
      <c r="Z653" t="s">
        <v>3915</v>
      </c>
      <c r="AA653" t="s">
        <v>151</v>
      </c>
      <c r="AB653" s="12" t="s">
        <v>3916</v>
      </c>
      <c r="AC653" t="s">
        <v>424</v>
      </c>
      <c r="AD653" s="5">
        <v>0.01</v>
      </c>
      <c r="AE653" t="s">
        <v>5</v>
      </c>
      <c r="AF653">
        <v>0.98703328999999995</v>
      </c>
      <c r="AG653" t="s">
        <v>4</v>
      </c>
      <c r="AH653">
        <v>0.33912298000000002</v>
      </c>
    </row>
    <row r="654" spans="1:34" x14ac:dyDescent="0.25">
      <c r="A654" t="str">
        <f t="shared" si="10"/>
        <v>feynman_I_30_3_4426</v>
      </c>
      <c r="B654" t="s">
        <v>53</v>
      </c>
      <c r="C654" t="s">
        <v>143</v>
      </c>
      <c r="D654">
        <v>3600</v>
      </c>
      <c r="E654" t="s">
        <v>144</v>
      </c>
      <c r="F654">
        <v>1000000</v>
      </c>
      <c r="G654" t="s">
        <v>145</v>
      </c>
      <c r="H654">
        <v>4426</v>
      </c>
      <c r="I654" t="s">
        <v>146</v>
      </c>
      <c r="J654">
        <v>1E-3</v>
      </c>
      <c r="K654" t="s">
        <v>3</v>
      </c>
      <c r="L654">
        <v>0.93528630000000001</v>
      </c>
      <c r="M654" t="s">
        <v>2</v>
      </c>
      <c r="N654">
        <v>0.65745629999999999</v>
      </c>
      <c r="O654" t="s">
        <v>6</v>
      </c>
      <c r="P654">
        <v>41</v>
      </c>
      <c r="Q654" t="s">
        <v>0</v>
      </c>
      <c r="R654">
        <v>290.7</v>
      </c>
      <c r="S654" t="s">
        <v>141</v>
      </c>
      <c r="T654">
        <v>1</v>
      </c>
      <c r="U654" t="s">
        <v>142</v>
      </c>
      <c r="V654">
        <v>16</v>
      </c>
      <c r="W654" t="s">
        <v>140</v>
      </c>
      <c r="X654">
        <v>34507</v>
      </c>
      <c r="Y654" t="s">
        <v>1</v>
      </c>
      <c r="Z654" t="s">
        <v>4127</v>
      </c>
      <c r="AA654" t="s">
        <v>151</v>
      </c>
      <c r="AB654" s="12" t="s">
        <v>4128</v>
      </c>
      <c r="AC654" t="s">
        <v>424</v>
      </c>
      <c r="AD654" s="5">
        <v>0.01</v>
      </c>
      <c r="AE654" t="s">
        <v>5</v>
      </c>
      <c r="AF654">
        <v>0.93476687000000003</v>
      </c>
      <c r="AG654" t="s">
        <v>4</v>
      </c>
      <c r="AH654">
        <v>0.65140361999999996</v>
      </c>
    </row>
    <row r="655" spans="1:34" x14ac:dyDescent="0.25">
      <c r="A655" t="str">
        <f t="shared" si="10"/>
        <v>feynman_II_11_3_16850</v>
      </c>
      <c r="B655" t="s">
        <v>115</v>
      </c>
      <c r="C655" t="s">
        <v>143</v>
      </c>
      <c r="D655">
        <v>3600</v>
      </c>
      <c r="E655" t="s">
        <v>144</v>
      </c>
      <c r="F655">
        <v>1000000</v>
      </c>
      <c r="G655" t="s">
        <v>145</v>
      </c>
      <c r="H655">
        <v>16850</v>
      </c>
      <c r="I655" t="s">
        <v>146</v>
      </c>
      <c r="J655">
        <v>1E-3</v>
      </c>
      <c r="K655" t="s">
        <v>3</v>
      </c>
      <c r="L655">
        <v>0.99969149999999996</v>
      </c>
      <c r="M655" t="s">
        <v>2</v>
      </c>
      <c r="N655">
        <v>2.1684999999999999E-3</v>
      </c>
      <c r="O655" t="s">
        <v>6</v>
      </c>
      <c r="P655">
        <v>18</v>
      </c>
      <c r="Q655" t="s">
        <v>0</v>
      </c>
      <c r="R655">
        <v>954.1</v>
      </c>
      <c r="S655" t="s">
        <v>141</v>
      </c>
      <c r="T655">
        <v>7</v>
      </c>
      <c r="U655" t="s">
        <v>142</v>
      </c>
      <c r="V655">
        <v>60</v>
      </c>
      <c r="W655" t="s">
        <v>140</v>
      </c>
      <c r="X655">
        <v>129353</v>
      </c>
      <c r="Y655" t="s">
        <v>1</v>
      </c>
      <c r="Z655" t="s">
        <v>2400</v>
      </c>
      <c r="AA655" t="s">
        <v>151</v>
      </c>
      <c r="AB655" s="12" t="s">
        <v>2304</v>
      </c>
      <c r="AC655" t="s">
        <v>424</v>
      </c>
      <c r="AD655" s="5">
        <v>0.01</v>
      </c>
      <c r="AE655" t="s">
        <v>5</v>
      </c>
      <c r="AF655">
        <v>1</v>
      </c>
      <c r="AG655" t="s">
        <v>4</v>
      </c>
      <c r="AH655">
        <v>0</v>
      </c>
    </row>
    <row r="656" spans="1:34" x14ac:dyDescent="0.25">
      <c r="A656" t="str">
        <f t="shared" si="10"/>
        <v>feynman_III_7_38_16850</v>
      </c>
      <c r="B656" t="s">
        <v>65</v>
      </c>
      <c r="C656" t="s">
        <v>143</v>
      </c>
      <c r="D656">
        <v>3600</v>
      </c>
      <c r="E656" t="s">
        <v>144</v>
      </c>
      <c r="F656">
        <v>1000000</v>
      </c>
      <c r="G656" t="s">
        <v>145</v>
      </c>
      <c r="H656">
        <v>16850</v>
      </c>
      <c r="I656" t="s">
        <v>146</v>
      </c>
      <c r="J656">
        <v>1E-3</v>
      </c>
      <c r="K656" t="s">
        <v>3</v>
      </c>
      <c r="L656">
        <v>0.99973730000000005</v>
      </c>
      <c r="M656" t="s">
        <v>2</v>
      </c>
      <c r="N656">
        <v>0.58372679999999999</v>
      </c>
      <c r="O656" t="s">
        <v>6</v>
      </c>
      <c r="P656">
        <v>7</v>
      </c>
      <c r="Q656" t="s">
        <v>0</v>
      </c>
      <c r="R656">
        <v>3600.6</v>
      </c>
      <c r="S656" t="s">
        <v>141</v>
      </c>
      <c r="T656">
        <v>9</v>
      </c>
      <c r="U656" t="s">
        <v>142</v>
      </c>
      <c r="V656">
        <v>939</v>
      </c>
      <c r="W656" t="s">
        <v>140</v>
      </c>
      <c r="X656">
        <v>708622</v>
      </c>
      <c r="Y656" t="s">
        <v>1</v>
      </c>
      <c r="Z656" t="s">
        <v>3581</v>
      </c>
      <c r="AA656" t="s">
        <v>151</v>
      </c>
      <c r="AB656" s="12" t="s">
        <v>3582</v>
      </c>
      <c r="AC656" t="s">
        <v>424</v>
      </c>
      <c r="AD656" s="5">
        <v>0.01</v>
      </c>
      <c r="AE656" t="s">
        <v>5</v>
      </c>
      <c r="AF656">
        <v>0.99999696000000005</v>
      </c>
      <c r="AG656" t="s">
        <v>4</v>
      </c>
      <c r="AH656">
        <v>6.2911400000000006E-2</v>
      </c>
    </row>
    <row r="657" spans="1:34" x14ac:dyDescent="0.25">
      <c r="A657" t="str">
        <f t="shared" si="10"/>
        <v>feynman_I_18_14_16850</v>
      </c>
      <c r="B657" t="s">
        <v>100</v>
      </c>
      <c r="C657" t="s">
        <v>143</v>
      </c>
      <c r="D657">
        <v>3600</v>
      </c>
      <c r="E657" t="s">
        <v>144</v>
      </c>
      <c r="F657">
        <v>1000000</v>
      </c>
      <c r="G657" t="s">
        <v>145</v>
      </c>
      <c r="H657">
        <v>16850</v>
      </c>
      <c r="I657" t="s">
        <v>146</v>
      </c>
      <c r="J657">
        <v>1E-3</v>
      </c>
      <c r="K657" t="s">
        <v>3</v>
      </c>
      <c r="L657">
        <v>0.99989950000000005</v>
      </c>
      <c r="M657" t="s">
        <v>2</v>
      </c>
      <c r="N657">
        <v>0.25572679999999998</v>
      </c>
      <c r="O657" t="s">
        <v>6</v>
      </c>
      <c r="P657">
        <v>6</v>
      </c>
      <c r="Q657" t="s">
        <v>0</v>
      </c>
      <c r="R657">
        <v>13</v>
      </c>
      <c r="S657" t="s">
        <v>141</v>
      </c>
      <c r="T657">
        <v>1</v>
      </c>
      <c r="U657" t="s">
        <v>142</v>
      </c>
      <c r="V657">
        <v>5</v>
      </c>
      <c r="W657" t="s">
        <v>140</v>
      </c>
      <c r="X657">
        <v>2630</v>
      </c>
      <c r="Y657" t="s">
        <v>1</v>
      </c>
      <c r="Z657" t="s">
        <v>2357</v>
      </c>
      <c r="AA657" t="s">
        <v>151</v>
      </c>
      <c r="AB657" s="12" t="s">
        <v>414</v>
      </c>
      <c r="AC657" t="s">
        <v>424</v>
      </c>
      <c r="AD657" s="5">
        <v>0.01</v>
      </c>
      <c r="AE657" t="s">
        <v>5</v>
      </c>
      <c r="AF657">
        <v>1</v>
      </c>
      <c r="AG657" t="s">
        <v>4</v>
      </c>
      <c r="AH657">
        <v>0</v>
      </c>
    </row>
    <row r="658" spans="1:34" x14ac:dyDescent="0.25">
      <c r="A658" t="str">
        <f t="shared" si="10"/>
        <v>feynman_II_6_11_860</v>
      </c>
      <c r="B658" t="s">
        <v>105</v>
      </c>
      <c r="C658" t="s">
        <v>143</v>
      </c>
      <c r="D658">
        <v>3600</v>
      </c>
      <c r="E658" t="s">
        <v>144</v>
      </c>
      <c r="F658">
        <v>1000000</v>
      </c>
      <c r="G658" t="s">
        <v>145</v>
      </c>
      <c r="H658">
        <v>860</v>
      </c>
      <c r="I658" t="s">
        <v>146</v>
      </c>
      <c r="J658">
        <v>1E-3</v>
      </c>
      <c r="K658" t="s">
        <v>3</v>
      </c>
      <c r="L658">
        <v>0.99983860000000002</v>
      </c>
      <c r="M658" t="s">
        <v>2</v>
      </c>
      <c r="N658">
        <v>2.5920000000000001E-4</v>
      </c>
      <c r="O658" t="s">
        <v>6</v>
      </c>
      <c r="P658">
        <v>11</v>
      </c>
      <c r="Q658" t="s">
        <v>0</v>
      </c>
      <c r="R658">
        <v>765.5</v>
      </c>
      <c r="S658" t="s">
        <v>141</v>
      </c>
      <c r="T658">
        <v>2</v>
      </c>
      <c r="U658" t="s">
        <v>142</v>
      </c>
      <c r="V658">
        <v>60</v>
      </c>
      <c r="W658" t="s">
        <v>140</v>
      </c>
      <c r="X658">
        <v>112358</v>
      </c>
      <c r="Y658" t="s">
        <v>1</v>
      </c>
      <c r="Z658" t="s">
        <v>3591</v>
      </c>
      <c r="AA658" t="s">
        <v>151</v>
      </c>
      <c r="AB658" s="12" t="s">
        <v>3592</v>
      </c>
      <c r="AC658" t="s">
        <v>424</v>
      </c>
      <c r="AD658" s="5">
        <v>0.01</v>
      </c>
      <c r="AE658" t="s">
        <v>5</v>
      </c>
      <c r="AF658">
        <v>0.99996472000000003</v>
      </c>
      <c r="AG658" t="s">
        <v>4</v>
      </c>
      <c r="AH658">
        <v>1.2008E-4</v>
      </c>
    </row>
    <row r="659" spans="1:34" x14ac:dyDescent="0.25">
      <c r="A659" t="str">
        <f t="shared" si="10"/>
        <v>feynman_test_15_860</v>
      </c>
      <c r="B659" t="s">
        <v>86</v>
      </c>
      <c r="C659" t="s">
        <v>143</v>
      </c>
      <c r="D659">
        <v>3600</v>
      </c>
      <c r="E659" t="s">
        <v>144</v>
      </c>
      <c r="F659">
        <v>1000000</v>
      </c>
      <c r="G659" t="s">
        <v>145</v>
      </c>
      <c r="H659">
        <v>860</v>
      </c>
      <c r="I659" t="s">
        <v>146</v>
      </c>
      <c r="J659">
        <v>1E-3</v>
      </c>
      <c r="K659" t="s">
        <v>3</v>
      </c>
      <c r="L659">
        <v>0.99507480000000004</v>
      </c>
      <c r="M659" t="s">
        <v>2</v>
      </c>
      <c r="N659">
        <v>8.8489899999999996E-2</v>
      </c>
      <c r="O659" t="s">
        <v>6</v>
      </c>
      <c r="P659">
        <v>11</v>
      </c>
      <c r="Q659" t="s">
        <v>0</v>
      </c>
      <c r="R659">
        <v>40.1</v>
      </c>
      <c r="S659" t="s">
        <v>141</v>
      </c>
      <c r="T659">
        <v>1</v>
      </c>
      <c r="U659" t="s">
        <v>142</v>
      </c>
      <c r="V659">
        <v>8</v>
      </c>
      <c r="W659" t="s">
        <v>140</v>
      </c>
      <c r="X659">
        <v>6754</v>
      </c>
      <c r="Y659" t="s">
        <v>1</v>
      </c>
      <c r="Z659" t="s">
        <v>4129</v>
      </c>
      <c r="AA659" t="s">
        <v>151</v>
      </c>
      <c r="AB659" s="12" t="s">
        <v>4130</v>
      </c>
      <c r="AC659" t="s">
        <v>424</v>
      </c>
      <c r="AD659" s="5">
        <v>0.01</v>
      </c>
      <c r="AE659" t="s">
        <v>5</v>
      </c>
      <c r="AF659">
        <v>0.99561045000000004</v>
      </c>
      <c r="AG659" t="s">
        <v>4</v>
      </c>
      <c r="AH659">
        <v>8.4016229999999997E-2</v>
      </c>
    </row>
    <row r="660" spans="1:34" x14ac:dyDescent="0.25">
      <c r="A660" t="str">
        <f t="shared" si="10"/>
        <v>strogatz_shearflow1_860</v>
      </c>
      <c r="B660" t="s">
        <v>12</v>
      </c>
      <c r="C660" t="s">
        <v>143</v>
      </c>
      <c r="D660">
        <v>3600</v>
      </c>
      <c r="E660" t="s">
        <v>144</v>
      </c>
      <c r="F660">
        <v>1000000</v>
      </c>
      <c r="G660" t="s">
        <v>145</v>
      </c>
      <c r="H660">
        <v>860</v>
      </c>
      <c r="I660" t="s">
        <v>146</v>
      </c>
      <c r="J660">
        <v>1E-3</v>
      </c>
      <c r="K660" t="s">
        <v>3</v>
      </c>
      <c r="L660">
        <v>-0.55344420000000005</v>
      </c>
      <c r="M660" t="s">
        <v>2</v>
      </c>
      <c r="N660">
        <v>0.71969050000000001</v>
      </c>
      <c r="O660" t="s">
        <v>6</v>
      </c>
      <c r="P660">
        <v>32</v>
      </c>
      <c r="Q660" t="s">
        <v>0</v>
      </c>
      <c r="R660">
        <v>41.3</v>
      </c>
      <c r="S660" t="s">
        <v>141</v>
      </c>
      <c r="T660">
        <v>1</v>
      </c>
      <c r="U660" t="s">
        <v>142</v>
      </c>
      <c r="V660">
        <v>12</v>
      </c>
      <c r="W660" t="s">
        <v>140</v>
      </c>
      <c r="X660">
        <v>16723</v>
      </c>
      <c r="Y660" t="s">
        <v>1</v>
      </c>
      <c r="Z660" t="s">
        <v>4131</v>
      </c>
      <c r="AA660" t="s">
        <v>151</v>
      </c>
      <c r="AB660" s="12" t="s">
        <v>4132</v>
      </c>
      <c r="AC660" t="s">
        <v>424</v>
      </c>
      <c r="AD660" s="5">
        <v>0.01</v>
      </c>
      <c r="AE660" t="s">
        <v>5</v>
      </c>
      <c r="AF660">
        <v>-2.3497775299999999</v>
      </c>
      <c r="AG660" t="s">
        <v>4</v>
      </c>
      <c r="AH660">
        <v>1.19901799</v>
      </c>
    </row>
    <row r="661" spans="1:34" x14ac:dyDescent="0.25">
      <c r="A661" t="str">
        <f t="shared" si="10"/>
        <v>feynman_I_6_2_860</v>
      </c>
      <c r="B661" t="s">
        <v>33</v>
      </c>
      <c r="C661" t="s">
        <v>143</v>
      </c>
      <c r="D661">
        <v>3600</v>
      </c>
      <c r="E661" t="s">
        <v>144</v>
      </c>
      <c r="F661">
        <v>1000000</v>
      </c>
      <c r="G661" t="s">
        <v>145</v>
      </c>
      <c r="H661">
        <v>860</v>
      </c>
      <c r="I661" t="s">
        <v>146</v>
      </c>
      <c r="J661">
        <v>1E-3</v>
      </c>
      <c r="K661" t="s">
        <v>3</v>
      </c>
      <c r="L661">
        <v>0.99112129999999998</v>
      </c>
      <c r="M661" t="s">
        <v>2</v>
      </c>
      <c r="N661">
        <v>4.0162000000000002E-3</v>
      </c>
      <c r="O661" t="s">
        <v>6</v>
      </c>
      <c r="P661">
        <v>20</v>
      </c>
      <c r="Q661" t="s">
        <v>0</v>
      </c>
      <c r="R661">
        <v>34.9</v>
      </c>
      <c r="S661" t="s">
        <v>141</v>
      </c>
      <c r="T661">
        <v>1</v>
      </c>
      <c r="U661" t="s">
        <v>142</v>
      </c>
      <c r="V661">
        <v>7</v>
      </c>
      <c r="W661" t="s">
        <v>140</v>
      </c>
      <c r="X661">
        <v>5831</v>
      </c>
      <c r="Y661" t="s">
        <v>1</v>
      </c>
      <c r="Z661" t="s">
        <v>3615</v>
      </c>
      <c r="AA661" t="s">
        <v>151</v>
      </c>
      <c r="AB661" s="12" t="s">
        <v>3616</v>
      </c>
      <c r="AC661" t="s">
        <v>424</v>
      </c>
      <c r="AD661" s="5">
        <v>0.01</v>
      </c>
      <c r="AE661" t="s">
        <v>5</v>
      </c>
      <c r="AF661">
        <v>0.99195549000000005</v>
      </c>
      <c r="AG661" t="s">
        <v>4</v>
      </c>
      <c r="AH661">
        <v>3.8221000000000002E-3</v>
      </c>
    </row>
    <row r="662" spans="1:34" x14ac:dyDescent="0.25">
      <c r="A662" t="str">
        <f t="shared" si="10"/>
        <v>strogatz_shearflow2_16850</v>
      </c>
      <c r="B662" t="s">
        <v>9</v>
      </c>
      <c r="C662" t="s">
        <v>143</v>
      </c>
      <c r="D662">
        <v>3600</v>
      </c>
      <c r="E662" t="s">
        <v>144</v>
      </c>
      <c r="F662">
        <v>1000000</v>
      </c>
      <c r="G662" t="s">
        <v>145</v>
      </c>
      <c r="H662">
        <v>16850</v>
      </c>
      <c r="I662" t="s">
        <v>146</v>
      </c>
      <c r="J662">
        <v>1E-3</v>
      </c>
      <c r="K662" t="s">
        <v>3</v>
      </c>
      <c r="L662">
        <v>0.99988569999999999</v>
      </c>
      <c r="M662" t="s">
        <v>2</v>
      </c>
      <c r="N662">
        <v>2.5601999999999999E-3</v>
      </c>
      <c r="O662" t="s">
        <v>6</v>
      </c>
      <c r="P662">
        <v>11</v>
      </c>
      <c r="Q662" t="s">
        <v>0</v>
      </c>
      <c r="R662">
        <v>974.6</v>
      </c>
      <c r="S662" t="s">
        <v>141</v>
      </c>
      <c r="T662">
        <v>9</v>
      </c>
      <c r="U662" t="s">
        <v>142</v>
      </c>
      <c r="V662">
        <v>287</v>
      </c>
      <c r="W662" t="s">
        <v>140</v>
      </c>
      <c r="X662">
        <v>385248</v>
      </c>
      <c r="Y662" t="s">
        <v>1</v>
      </c>
      <c r="Z662" t="s">
        <v>2401</v>
      </c>
      <c r="AA662" t="s">
        <v>151</v>
      </c>
      <c r="AB662" s="12" t="s">
        <v>2305</v>
      </c>
      <c r="AC662" t="s">
        <v>424</v>
      </c>
      <c r="AD662" s="5">
        <v>0.01</v>
      </c>
      <c r="AE662" t="s">
        <v>5</v>
      </c>
      <c r="AF662">
        <v>1</v>
      </c>
      <c r="AG662" t="s">
        <v>4</v>
      </c>
      <c r="AH662">
        <v>0</v>
      </c>
    </row>
    <row r="663" spans="1:34" x14ac:dyDescent="0.25">
      <c r="A663" t="str">
        <f t="shared" si="10"/>
        <v>strogatz_bacres1_16850</v>
      </c>
      <c r="B663" t="s">
        <v>15</v>
      </c>
      <c r="C663" t="s">
        <v>143</v>
      </c>
      <c r="D663">
        <v>3600</v>
      </c>
      <c r="E663" t="s">
        <v>144</v>
      </c>
      <c r="F663">
        <v>1000000</v>
      </c>
      <c r="G663" t="s">
        <v>145</v>
      </c>
      <c r="H663">
        <v>16850</v>
      </c>
      <c r="I663" t="s">
        <v>146</v>
      </c>
      <c r="J663">
        <v>1E-3</v>
      </c>
      <c r="K663" t="s">
        <v>3</v>
      </c>
      <c r="L663">
        <v>0.99972720000000004</v>
      </c>
      <c r="M663" t="s">
        <v>2</v>
      </c>
      <c r="N663">
        <v>4.3079199999999998E-2</v>
      </c>
      <c r="O663" t="s">
        <v>6</v>
      </c>
      <c r="P663">
        <v>11</v>
      </c>
      <c r="Q663" t="s">
        <v>0</v>
      </c>
      <c r="R663">
        <v>4.3</v>
      </c>
      <c r="S663" t="s">
        <v>141</v>
      </c>
      <c r="T663">
        <v>1</v>
      </c>
      <c r="U663" t="s">
        <v>142</v>
      </c>
      <c r="V663">
        <v>4</v>
      </c>
      <c r="W663" t="s">
        <v>140</v>
      </c>
      <c r="X663">
        <v>2432</v>
      </c>
      <c r="Y663" t="s">
        <v>1</v>
      </c>
      <c r="Z663" t="s">
        <v>4133</v>
      </c>
      <c r="AA663" t="s">
        <v>151</v>
      </c>
      <c r="AB663" s="12" t="s">
        <v>4134</v>
      </c>
      <c r="AC663" t="s">
        <v>424</v>
      </c>
      <c r="AD663" s="5">
        <v>0.01</v>
      </c>
      <c r="AE663" t="s">
        <v>5</v>
      </c>
      <c r="AF663">
        <v>0.99845866000000005</v>
      </c>
      <c r="AG663" t="s">
        <v>4</v>
      </c>
      <c r="AH663">
        <v>9.1284069999999995E-2</v>
      </c>
    </row>
    <row r="664" spans="1:34" x14ac:dyDescent="0.25">
      <c r="A664" t="str">
        <f t="shared" si="10"/>
        <v>feynman_II_35_18_29910</v>
      </c>
      <c r="B664" t="s">
        <v>109</v>
      </c>
      <c r="C664" t="s">
        <v>143</v>
      </c>
      <c r="D664">
        <v>3600</v>
      </c>
      <c r="E664" t="s">
        <v>144</v>
      </c>
      <c r="F664">
        <v>1000000</v>
      </c>
      <c r="G664" t="s">
        <v>145</v>
      </c>
      <c r="H664">
        <v>29910</v>
      </c>
      <c r="I664" t="s">
        <v>146</v>
      </c>
      <c r="J664">
        <v>1E-3</v>
      </c>
      <c r="K664" t="s">
        <v>3</v>
      </c>
      <c r="L664">
        <v>0.98822840000000001</v>
      </c>
      <c r="M664" t="s">
        <v>2</v>
      </c>
      <c r="N664">
        <v>3.4399300000000001E-2</v>
      </c>
      <c r="O664" t="s">
        <v>6</v>
      </c>
      <c r="P664">
        <v>36</v>
      </c>
      <c r="Q664" t="s">
        <v>0</v>
      </c>
      <c r="R664">
        <v>3601.4</v>
      </c>
      <c r="S664" t="s">
        <v>141</v>
      </c>
      <c r="T664">
        <v>4</v>
      </c>
      <c r="U664" t="s">
        <v>142</v>
      </c>
      <c r="V664">
        <v>312</v>
      </c>
      <c r="W664" t="s">
        <v>140</v>
      </c>
      <c r="X664">
        <v>527822</v>
      </c>
      <c r="Y664" t="s">
        <v>1</v>
      </c>
      <c r="Z664" t="s">
        <v>4135</v>
      </c>
      <c r="AA664" t="s">
        <v>151</v>
      </c>
      <c r="AB664" s="12" t="s">
        <v>4136</v>
      </c>
      <c r="AC664" t="s">
        <v>424</v>
      </c>
      <c r="AD664" s="5">
        <v>0.01</v>
      </c>
      <c r="AE664" t="s">
        <v>5</v>
      </c>
      <c r="AF664">
        <v>0.98860391000000003</v>
      </c>
      <c r="AG664" t="s">
        <v>4</v>
      </c>
      <c r="AH664">
        <v>3.3803300000000001E-2</v>
      </c>
    </row>
    <row r="665" spans="1:34" x14ac:dyDescent="0.25">
      <c r="A665" t="str">
        <f t="shared" si="10"/>
        <v>feynman_I_15_10_16850</v>
      </c>
      <c r="B665" t="s">
        <v>44</v>
      </c>
      <c r="C665" t="s">
        <v>143</v>
      </c>
      <c r="D665">
        <v>3600</v>
      </c>
      <c r="E665" t="s">
        <v>144</v>
      </c>
      <c r="F665">
        <v>1000000</v>
      </c>
      <c r="G665" t="s">
        <v>145</v>
      </c>
      <c r="H665">
        <v>16850</v>
      </c>
      <c r="I665" t="s">
        <v>146</v>
      </c>
      <c r="J665">
        <v>1E-3</v>
      </c>
      <c r="K665" t="s">
        <v>3</v>
      </c>
      <c r="L665">
        <v>0.99649679999999996</v>
      </c>
      <c r="M665" t="s">
        <v>2</v>
      </c>
      <c r="N665">
        <v>0.1250204</v>
      </c>
      <c r="O665" t="s">
        <v>6</v>
      </c>
      <c r="P665">
        <v>19</v>
      </c>
      <c r="Q665" t="s">
        <v>0</v>
      </c>
      <c r="R665">
        <v>25.5</v>
      </c>
      <c r="S665" t="s">
        <v>141</v>
      </c>
      <c r="T665">
        <v>1</v>
      </c>
      <c r="U665" t="s">
        <v>142</v>
      </c>
      <c r="V665">
        <v>5</v>
      </c>
      <c r="W665" t="s">
        <v>140</v>
      </c>
      <c r="X665">
        <v>4101</v>
      </c>
      <c r="Y665" t="s">
        <v>1</v>
      </c>
      <c r="Z665" t="s">
        <v>4137</v>
      </c>
      <c r="AA665" t="s">
        <v>151</v>
      </c>
      <c r="AB665" s="12" t="s">
        <v>4138</v>
      </c>
      <c r="AC665" t="s">
        <v>424</v>
      </c>
      <c r="AD665" s="5">
        <v>0.01</v>
      </c>
      <c r="AE665" t="s">
        <v>5</v>
      </c>
      <c r="AF665">
        <v>0.99721965999999995</v>
      </c>
      <c r="AG665" t="s">
        <v>4</v>
      </c>
      <c r="AH665">
        <v>0.11112717</v>
      </c>
    </row>
    <row r="666" spans="1:34" x14ac:dyDescent="0.25">
      <c r="A666" t="str">
        <f t="shared" si="10"/>
        <v>feynman_test_12_29910</v>
      </c>
      <c r="B666" t="s">
        <v>113</v>
      </c>
      <c r="C666" t="s">
        <v>143</v>
      </c>
      <c r="D666">
        <v>3600</v>
      </c>
      <c r="E666" t="s">
        <v>144</v>
      </c>
      <c r="F666">
        <v>1000000</v>
      </c>
      <c r="G666" t="s">
        <v>145</v>
      </c>
      <c r="H666">
        <v>29910</v>
      </c>
      <c r="I666" t="s">
        <v>146</v>
      </c>
      <c r="J666">
        <v>1E-3</v>
      </c>
      <c r="K666" t="s">
        <v>3</v>
      </c>
      <c r="L666">
        <v>0.9997895</v>
      </c>
      <c r="M666" t="s">
        <v>2</v>
      </c>
      <c r="N666">
        <v>0.21099789999999999</v>
      </c>
      <c r="O666" t="s">
        <v>6</v>
      </c>
      <c r="P666">
        <v>7</v>
      </c>
      <c r="Q666" t="s">
        <v>0</v>
      </c>
      <c r="R666">
        <v>25.4</v>
      </c>
      <c r="S666" t="s">
        <v>141</v>
      </c>
      <c r="T666">
        <v>1</v>
      </c>
      <c r="U666" t="s">
        <v>142</v>
      </c>
      <c r="V666">
        <v>5</v>
      </c>
      <c r="W666" t="s">
        <v>140</v>
      </c>
      <c r="X666">
        <v>4569</v>
      </c>
      <c r="Y666" t="s">
        <v>1</v>
      </c>
      <c r="Z666" t="s">
        <v>164</v>
      </c>
      <c r="AA666" t="s">
        <v>151</v>
      </c>
      <c r="AB666" s="12" t="s">
        <v>417</v>
      </c>
      <c r="AC666" t="s">
        <v>424</v>
      </c>
      <c r="AD666" s="5">
        <v>0.01</v>
      </c>
      <c r="AE666" t="s">
        <v>5</v>
      </c>
      <c r="AF666">
        <v>0.99999824000000004</v>
      </c>
      <c r="AG666" t="s">
        <v>4</v>
      </c>
      <c r="AH666">
        <v>1.9194969999999999E-2</v>
      </c>
    </row>
    <row r="667" spans="1:34" x14ac:dyDescent="0.25">
      <c r="A667" t="str">
        <f t="shared" si="10"/>
        <v>feynman_I_29_16_5390</v>
      </c>
      <c r="B667" t="s">
        <v>77</v>
      </c>
      <c r="C667" t="s">
        <v>143</v>
      </c>
      <c r="D667">
        <v>3600</v>
      </c>
      <c r="E667" t="s">
        <v>144</v>
      </c>
      <c r="F667">
        <v>1000000</v>
      </c>
      <c r="G667" t="s">
        <v>145</v>
      </c>
      <c r="H667">
        <v>5390</v>
      </c>
      <c r="I667" t="s">
        <v>146</v>
      </c>
      <c r="J667">
        <v>1E-3</v>
      </c>
      <c r="K667" t="s">
        <v>3</v>
      </c>
      <c r="L667">
        <v>0.97219250000000001</v>
      </c>
      <c r="M667" t="s">
        <v>2</v>
      </c>
      <c r="N667">
        <v>0.31972689999999998</v>
      </c>
      <c r="O667" t="s">
        <v>6</v>
      </c>
      <c r="P667">
        <v>65</v>
      </c>
      <c r="Q667" t="s">
        <v>0</v>
      </c>
      <c r="R667">
        <v>3601.5</v>
      </c>
      <c r="S667" t="s">
        <v>141</v>
      </c>
      <c r="T667">
        <v>3</v>
      </c>
      <c r="U667" t="s">
        <v>142</v>
      </c>
      <c r="V667">
        <v>110</v>
      </c>
      <c r="W667" t="s">
        <v>140</v>
      </c>
      <c r="X667">
        <v>379416</v>
      </c>
      <c r="Y667" t="s">
        <v>1</v>
      </c>
      <c r="Z667" t="s">
        <v>4139</v>
      </c>
      <c r="AA667" t="s">
        <v>151</v>
      </c>
      <c r="AB667" s="12" t="s">
        <v>4140</v>
      </c>
      <c r="AC667" t="s">
        <v>424</v>
      </c>
      <c r="AD667" s="5">
        <v>0.01</v>
      </c>
      <c r="AE667" t="s">
        <v>5</v>
      </c>
      <c r="AF667">
        <v>0.97282933000000005</v>
      </c>
      <c r="AG667" t="s">
        <v>4</v>
      </c>
      <c r="AH667">
        <v>0.31733583999999998</v>
      </c>
    </row>
    <row r="668" spans="1:34" x14ac:dyDescent="0.25">
      <c r="A668" t="str">
        <f t="shared" si="10"/>
        <v>feynman_I_13_12_29910</v>
      </c>
      <c r="B668" t="s">
        <v>117</v>
      </c>
      <c r="C668" t="s">
        <v>143</v>
      </c>
      <c r="D668">
        <v>3600</v>
      </c>
      <c r="E668" t="s">
        <v>144</v>
      </c>
      <c r="F668">
        <v>1000000</v>
      </c>
      <c r="G668" t="s">
        <v>145</v>
      </c>
      <c r="H668">
        <v>29910</v>
      </c>
      <c r="I668" t="s">
        <v>146</v>
      </c>
      <c r="J668">
        <v>1E-3</v>
      </c>
      <c r="K668" t="s">
        <v>3</v>
      </c>
      <c r="L668">
        <v>0.99940580000000001</v>
      </c>
      <c r="M668" t="s">
        <v>2</v>
      </c>
      <c r="N668">
        <v>0.22262209999999999</v>
      </c>
      <c r="O668" t="s">
        <v>6</v>
      </c>
      <c r="P668">
        <v>32</v>
      </c>
      <c r="Q668" t="s">
        <v>0</v>
      </c>
      <c r="R668">
        <v>224.6</v>
      </c>
      <c r="S668" t="s">
        <v>141</v>
      </c>
      <c r="T668">
        <v>2</v>
      </c>
      <c r="U668" t="s">
        <v>142</v>
      </c>
      <c r="V668">
        <v>14</v>
      </c>
      <c r="W668" t="s">
        <v>140</v>
      </c>
      <c r="X668">
        <v>32520</v>
      </c>
      <c r="Y668" t="s">
        <v>1</v>
      </c>
      <c r="Z668" t="s">
        <v>4141</v>
      </c>
      <c r="AA668" t="s">
        <v>151</v>
      </c>
      <c r="AB668" s="12" t="s">
        <v>4142</v>
      </c>
      <c r="AC668" t="s">
        <v>424</v>
      </c>
      <c r="AD668" s="5">
        <v>0.01</v>
      </c>
      <c r="AE668" t="s">
        <v>5</v>
      </c>
      <c r="AF668">
        <v>0.99950092000000001</v>
      </c>
      <c r="AG668" t="s">
        <v>4</v>
      </c>
      <c r="AH668">
        <v>0.20187988000000001</v>
      </c>
    </row>
    <row r="669" spans="1:34" x14ac:dyDescent="0.25">
      <c r="A669" t="str">
        <f t="shared" si="10"/>
        <v>strogatz_vdp2_4426</v>
      </c>
      <c r="B669" t="s">
        <v>7</v>
      </c>
      <c r="C669" t="s">
        <v>143</v>
      </c>
      <c r="D669">
        <v>3600</v>
      </c>
      <c r="E669" t="s">
        <v>144</v>
      </c>
      <c r="F669">
        <v>1000000</v>
      </c>
      <c r="G669" t="s">
        <v>145</v>
      </c>
      <c r="H669">
        <v>4426</v>
      </c>
      <c r="I669" t="s">
        <v>146</v>
      </c>
      <c r="J669">
        <v>1E-3</v>
      </c>
      <c r="K669" t="s">
        <v>3</v>
      </c>
      <c r="L669">
        <v>0.99987219999999999</v>
      </c>
      <c r="M669" t="s">
        <v>2</v>
      </c>
      <c r="N669">
        <v>1.0298E-3</v>
      </c>
      <c r="O669" t="s">
        <v>6</v>
      </c>
      <c r="P669">
        <v>3</v>
      </c>
      <c r="Q669" t="s">
        <v>0</v>
      </c>
      <c r="R669">
        <v>0.5</v>
      </c>
      <c r="S669" t="s">
        <v>141</v>
      </c>
      <c r="T669">
        <v>1</v>
      </c>
      <c r="U669" t="s">
        <v>142</v>
      </c>
      <c r="V669">
        <v>2</v>
      </c>
      <c r="W669" t="s">
        <v>140</v>
      </c>
      <c r="X669">
        <v>376</v>
      </c>
      <c r="Y669" t="s">
        <v>1</v>
      </c>
      <c r="Z669" t="s">
        <v>150</v>
      </c>
      <c r="AA669" t="s">
        <v>151</v>
      </c>
      <c r="AB669" s="12" t="s">
        <v>3431</v>
      </c>
      <c r="AC669" t="s">
        <v>424</v>
      </c>
      <c r="AD669" s="5">
        <v>0.01</v>
      </c>
      <c r="AE669" t="s">
        <v>5</v>
      </c>
      <c r="AF669">
        <v>1</v>
      </c>
      <c r="AG669" t="s">
        <v>4</v>
      </c>
      <c r="AH669">
        <v>0</v>
      </c>
    </row>
    <row r="670" spans="1:34" x14ac:dyDescent="0.25">
      <c r="A670" t="str">
        <f t="shared" si="10"/>
        <v>feynman_I_14_4_4426</v>
      </c>
      <c r="B670" t="s">
        <v>30</v>
      </c>
      <c r="C670" t="s">
        <v>143</v>
      </c>
      <c r="D670">
        <v>3600</v>
      </c>
      <c r="E670" t="s">
        <v>144</v>
      </c>
      <c r="F670">
        <v>1000000</v>
      </c>
      <c r="G670" t="s">
        <v>145</v>
      </c>
      <c r="H670">
        <v>4426</v>
      </c>
      <c r="I670" t="s">
        <v>146</v>
      </c>
      <c r="J670">
        <v>1E-3</v>
      </c>
      <c r="K670" t="s">
        <v>3</v>
      </c>
      <c r="L670">
        <v>0.99975159999999996</v>
      </c>
      <c r="M670" t="s">
        <v>2</v>
      </c>
      <c r="N670">
        <v>0.2003694</v>
      </c>
      <c r="O670" t="s">
        <v>6</v>
      </c>
      <c r="P670">
        <v>6</v>
      </c>
      <c r="Q670" t="s">
        <v>0</v>
      </c>
      <c r="R670">
        <v>6.6</v>
      </c>
      <c r="S670" t="s">
        <v>141</v>
      </c>
      <c r="T670">
        <v>1</v>
      </c>
      <c r="U670" t="s">
        <v>142</v>
      </c>
      <c r="V670">
        <v>3</v>
      </c>
      <c r="W670" t="s">
        <v>140</v>
      </c>
      <c r="X670">
        <v>1352</v>
      </c>
      <c r="Y670" t="s">
        <v>1</v>
      </c>
      <c r="Z670" t="s">
        <v>154</v>
      </c>
      <c r="AA670" t="s">
        <v>151</v>
      </c>
      <c r="AB670" s="12" t="s">
        <v>407</v>
      </c>
      <c r="AC670" t="s">
        <v>424</v>
      </c>
      <c r="AD670" s="5">
        <v>0.01</v>
      </c>
      <c r="AE670" t="s">
        <v>5</v>
      </c>
      <c r="AF670">
        <v>1</v>
      </c>
      <c r="AG670" t="s">
        <v>4</v>
      </c>
      <c r="AH670">
        <v>0</v>
      </c>
    </row>
    <row r="671" spans="1:34" x14ac:dyDescent="0.25">
      <c r="A671" t="str">
        <f t="shared" si="10"/>
        <v>feynman_II_4_23_4426</v>
      </c>
      <c r="B671" t="s">
        <v>70</v>
      </c>
      <c r="C671" t="s">
        <v>143</v>
      </c>
      <c r="D671">
        <v>3600</v>
      </c>
      <c r="E671" t="s">
        <v>144</v>
      </c>
      <c r="F671">
        <v>1000000</v>
      </c>
      <c r="G671" t="s">
        <v>145</v>
      </c>
      <c r="H671">
        <v>4426</v>
      </c>
      <c r="I671" t="s">
        <v>146</v>
      </c>
      <c r="J671">
        <v>1E-3</v>
      </c>
      <c r="K671" t="s">
        <v>3</v>
      </c>
      <c r="L671">
        <v>0.99970150000000002</v>
      </c>
      <c r="M671" t="s">
        <v>2</v>
      </c>
      <c r="N671">
        <v>5.7830000000000002E-4</v>
      </c>
      <c r="O671" t="s">
        <v>6</v>
      </c>
      <c r="P671">
        <v>9</v>
      </c>
      <c r="Q671" t="s">
        <v>0</v>
      </c>
      <c r="R671">
        <v>9</v>
      </c>
      <c r="S671" t="s">
        <v>141</v>
      </c>
      <c r="T671">
        <v>1</v>
      </c>
      <c r="U671" t="s">
        <v>142</v>
      </c>
      <c r="V671">
        <v>3</v>
      </c>
      <c r="W671" t="s">
        <v>140</v>
      </c>
      <c r="X671">
        <v>1775</v>
      </c>
      <c r="Y671" t="s">
        <v>1</v>
      </c>
      <c r="Z671" t="s">
        <v>3500</v>
      </c>
      <c r="AA671" t="s">
        <v>151</v>
      </c>
      <c r="AB671" s="12" t="s">
        <v>3501</v>
      </c>
      <c r="AC671" t="s">
        <v>424</v>
      </c>
      <c r="AD671" s="5">
        <v>0.01</v>
      </c>
      <c r="AE671" t="s">
        <v>5</v>
      </c>
      <c r="AF671">
        <v>0.99993401000000004</v>
      </c>
      <c r="AG671" t="s">
        <v>4</v>
      </c>
      <c r="AH671">
        <v>2.7085E-4</v>
      </c>
    </row>
    <row r="672" spans="1:34" x14ac:dyDescent="0.25">
      <c r="A672" t="str">
        <f t="shared" si="10"/>
        <v>feynman_I_34_8_4426</v>
      </c>
      <c r="B672" t="s">
        <v>91</v>
      </c>
      <c r="C672" t="s">
        <v>143</v>
      </c>
      <c r="D672">
        <v>3600</v>
      </c>
      <c r="E672" t="s">
        <v>144</v>
      </c>
      <c r="F672">
        <v>1000000</v>
      </c>
      <c r="G672" t="s">
        <v>145</v>
      </c>
      <c r="H672">
        <v>4426</v>
      </c>
      <c r="I672" t="s">
        <v>146</v>
      </c>
      <c r="J672">
        <v>1E-3</v>
      </c>
      <c r="K672" t="s">
        <v>3</v>
      </c>
      <c r="L672">
        <v>0.99978489999999998</v>
      </c>
      <c r="M672" t="s">
        <v>2</v>
      </c>
      <c r="N672">
        <v>0.14931949999999999</v>
      </c>
      <c r="O672" t="s">
        <v>6</v>
      </c>
      <c r="P672">
        <v>7</v>
      </c>
      <c r="Q672" t="s">
        <v>0</v>
      </c>
      <c r="R672">
        <v>13.1</v>
      </c>
      <c r="S672" t="s">
        <v>141</v>
      </c>
      <c r="T672">
        <v>1</v>
      </c>
      <c r="U672" t="s">
        <v>142</v>
      </c>
      <c r="V672">
        <v>4</v>
      </c>
      <c r="W672" t="s">
        <v>140</v>
      </c>
      <c r="X672">
        <v>2583</v>
      </c>
      <c r="Y672" t="s">
        <v>1</v>
      </c>
      <c r="Z672" t="s">
        <v>2358</v>
      </c>
      <c r="AA672" t="s">
        <v>151</v>
      </c>
      <c r="AB672" s="12" t="s">
        <v>415</v>
      </c>
      <c r="AC672" t="s">
        <v>424</v>
      </c>
      <c r="AD672" s="5">
        <v>0.01</v>
      </c>
      <c r="AE672" t="s">
        <v>5</v>
      </c>
      <c r="AF672">
        <v>1</v>
      </c>
      <c r="AG672" t="s">
        <v>4</v>
      </c>
      <c r="AH672">
        <v>0</v>
      </c>
    </row>
    <row r="673" spans="1:34" x14ac:dyDescent="0.25">
      <c r="A673" t="str">
        <f t="shared" si="10"/>
        <v>feynman_II_15_5_4426</v>
      </c>
      <c r="B673" t="s">
        <v>58</v>
      </c>
      <c r="C673" t="s">
        <v>143</v>
      </c>
      <c r="D673">
        <v>3600</v>
      </c>
      <c r="E673" t="s">
        <v>144</v>
      </c>
      <c r="F673">
        <v>1000000</v>
      </c>
      <c r="G673" t="s">
        <v>145</v>
      </c>
      <c r="H673">
        <v>4426</v>
      </c>
      <c r="I673" t="s">
        <v>146</v>
      </c>
      <c r="J673">
        <v>1E-3</v>
      </c>
      <c r="K673" t="s">
        <v>3</v>
      </c>
      <c r="L673">
        <v>0.99983900000000003</v>
      </c>
      <c r="M673" t="s">
        <v>2</v>
      </c>
      <c r="N673">
        <v>6.6389000000000004E-2</v>
      </c>
      <c r="O673" t="s">
        <v>6</v>
      </c>
      <c r="P673">
        <v>6</v>
      </c>
      <c r="Q673" t="s">
        <v>0</v>
      </c>
      <c r="R673">
        <v>102.1</v>
      </c>
      <c r="S673" t="s">
        <v>141</v>
      </c>
      <c r="T673">
        <v>1</v>
      </c>
      <c r="U673" t="s">
        <v>142</v>
      </c>
      <c r="V673">
        <v>12</v>
      </c>
      <c r="W673" t="s">
        <v>140</v>
      </c>
      <c r="X673">
        <v>14915</v>
      </c>
      <c r="Y673" t="s">
        <v>1</v>
      </c>
      <c r="Z673" t="s">
        <v>161</v>
      </c>
      <c r="AA673" t="s">
        <v>151</v>
      </c>
      <c r="AB673" s="12" t="s">
        <v>3436</v>
      </c>
      <c r="AC673" t="s">
        <v>424</v>
      </c>
      <c r="AD673" s="5">
        <v>0.01</v>
      </c>
      <c r="AE673" t="s">
        <v>5</v>
      </c>
      <c r="AF673">
        <v>1</v>
      </c>
      <c r="AG673" t="s">
        <v>4</v>
      </c>
      <c r="AH673">
        <v>0</v>
      </c>
    </row>
    <row r="674" spans="1:34" x14ac:dyDescent="0.25">
      <c r="A674" t="str">
        <f t="shared" si="10"/>
        <v>feynman_III_19_51_4426</v>
      </c>
      <c r="B674" t="s">
        <v>124</v>
      </c>
      <c r="C674" t="s">
        <v>143</v>
      </c>
      <c r="D674">
        <v>3600</v>
      </c>
      <c r="E674" t="s">
        <v>144</v>
      </c>
      <c r="F674">
        <v>1000000</v>
      </c>
      <c r="G674" t="s">
        <v>145</v>
      </c>
      <c r="H674">
        <v>4426</v>
      </c>
      <c r="I674" t="s">
        <v>146</v>
      </c>
      <c r="J674">
        <v>1E-3</v>
      </c>
      <c r="K674" t="s">
        <v>3</v>
      </c>
      <c r="L674">
        <v>0.99079669999999997</v>
      </c>
      <c r="M674" t="s">
        <v>2</v>
      </c>
      <c r="N674">
        <v>0.19412090000000001</v>
      </c>
      <c r="O674" t="s">
        <v>6</v>
      </c>
      <c r="P674">
        <v>35</v>
      </c>
      <c r="Q674" t="s">
        <v>0</v>
      </c>
      <c r="R674">
        <v>262</v>
      </c>
      <c r="S674" t="s">
        <v>141</v>
      </c>
      <c r="T674">
        <v>2</v>
      </c>
      <c r="U674" t="s">
        <v>142</v>
      </c>
      <c r="V674">
        <v>18</v>
      </c>
      <c r="W674" t="s">
        <v>140</v>
      </c>
      <c r="X674">
        <v>38404</v>
      </c>
      <c r="Y674" t="s">
        <v>1</v>
      </c>
      <c r="Z674" t="s">
        <v>4143</v>
      </c>
      <c r="AA674" t="s">
        <v>151</v>
      </c>
      <c r="AB674" s="12" t="s">
        <v>4144</v>
      </c>
      <c r="AC674" t="s">
        <v>424</v>
      </c>
      <c r="AD674" s="5">
        <v>0.01</v>
      </c>
      <c r="AE674" t="s">
        <v>5</v>
      </c>
      <c r="AF674">
        <v>0.99080104999999996</v>
      </c>
      <c r="AG674" t="s">
        <v>4</v>
      </c>
      <c r="AH674">
        <v>0.21982425999999999</v>
      </c>
    </row>
    <row r="675" spans="1:34" x14ac:dyDescent="0.25">
      <c r="A675" t="str">
        <f t="shared" si="10"/>
        <v>strogatz_vdp1_4426</v>
      </c>
      <c r="B675" t="s">
        <v>19</v>
      </c>
      <c r="C675" t="s">
        <v>143</v>
      </c>
      <c r="D675">
        <v>3600</v>
      </c>
      <c r="E675" t="s">
        <v>144</v>
      </c>
      <c r="F675">
        <v>1000000</v>
      </c>
      <c r="G675" t="s">
        <v>145</v>
      </c>
      <c r="H675">
        <v>4426</v>
      </c>
      <c r="I675" t="s">
        <v>146</v>
      </c>
      <c r="J675">
        <v>1E-3</v>
      </c>
      <c r="K675" t="s">
        <v>3</v>
      </c>
      <c r="L675">
        <v>-208322.2175351</v>
      </c>
      <c r="M675" t="s">
        <v>2</v>
      </c>
      <c r="N675">
        <v>835.91570690000003</v>
      </c>
      <c r="O675" t="s">
        <v>6</v>
      </c>
      <c r="P675">
        <v>13</v>
      </c>
      <c r="Q675" t="s">
        <v>0</v>
      </c>
      <c r="R675">
        <v>66.5</v>
      </c>
      <c r="S675" t="s">
        <v>141</v>
      </c>
      <c r="T675">
        <v>2</v>
      </c>
      <c r="U675" t="s">
        <v>142</v>
      </c>
      <c r="V675">
        <v>22</v>
      </c>
      <c r="W675" t="s">
        <v>140</v>
      </c>
      <c r="X675">
        <v>30045</v>
      </c>
      <c r="Y675" t="s">
        <v>1</v>
      </c>
      <c r="Z675" t="s">
        <v>4145</v>
      </c>
      <c r="AA675" t="s">
        <v>151</v>
      </c>
      <c r="AB675" s="12" t="s">
        <v>4146</v>
      </c>
      <c r="AC675" t="s">
        <v>424</v>
      </c>
      <c r="AD675" s="5">
        <v>0.01</v>
      </c>
      <c r="AE675" t="s">
        <v>5</v>
      </c>
      <c r="AF675">
        <v>-367421.35051307001</v>
      </c>
      <c r="AG675" t="s">
        <v>4</v>
      </c>
      <c r="AH675">
        <v>902.51592166</v>
      </c>
    </row>
    <row r="676" spans="1:34" x14ac:dyDescent="0.25">
      <c r="A676" t="str">
        <f t="shared" si="10"/>
        <v>feynman_I_44_4_4426</v>
      </c>
      <c r="B676" t="s">
        <v>118</v>
      </c>
      <c r="C676" t="s">
        <v>143</v>
      </c>
      <c r="D676">
        <v>3600</v>
      </c>
      <c r="E676" t="s">
        <v>144</v>
      </c>
      <c r="F676">
        <v>1000000</v>
      </c>
      <c r="G676" t="s">
        <v>145</v>
      </c>
      <c r="H676">
        <v>4426</v>
      </c>
      <c r="I676" t="s">
        <v>146</v>
      </c>
      <c r="J676">
        <v>1E-3</v>
      </c>
      <c r="K676" t="s">
        <v>3</v>
      </c>
      <c r="L676">
        <v>0.99989950000000005</v>
      </c>
      <c r="M676" t="s">
        <v>2</v>
      </c>
      <c r="N676">
        <v>0.2053239</v>
      </c>
      <c r="O676" t="s">
        <v>6</v>
      </c>
      <c r="P676">
        <v>11</v>
      </c>
      <c r="Q676" t="s">
        <v>0</v>
      </c>
      <c r="R676">
        <v>26.8</v>
      </c>
      <c r="S676" t="s">
        <v>141</v>
      </c>
      <c r="T676">
        <v>1</v>
      </c>
      <c r="U676" t="s">
        <v>142</v>
      </c>
      <c r="V676">
        <v>7</v>
      </c>
      <c r="W676" t="s">
        <v>140</v>
      </c>
      <c r="X676">
        <v>5588</v>
      </c>
      <c r="Y676" t="s">
        <v>1</v>
      </c>
      <c r="Z676" t="s">
        <v>163</v>
      </c>
      <c r="AA676" t="s">
        <v>151</v>
      </c>
      <c r="AB676" s="12" t="s">
        <v>3444</v>
      </c>
      <c r="AC676" t="s">
        <v>424</v>
      </c>
      <c r="AD676" s="5">
        <v>0.01</v>
      </c>
      <c r="AE676" t="s">
        <v>5</v>
      </c>
      <c r="AF676">
        <v>1</v>
      </c>
      <c r="AG676" t="s">
        <v>4</v>
      </c>
      <c r="AH676">
        <v>0</v>
      </c>
    </row>
    <row r="677" spans="1:34" x14ac:dyDescent="0.25">
      <c r="A677" t="str">
        <f t="shared" si="10"/>
        <v>strogatz_predprey1_4426</v>
      </c>
      <c r="B677" t="s">
        <v>20</v>
      </c>
      <c r="C677" t="s">
        <v>143</v>
      </c>
      <c r="D677">
        <v>3600</v>
      </c>
      <c r="E677" t="s">
        <v>144</v>
      </c>
      <c r="F677">
        <v>1000000</v>
      </c>
      <c r="G677" t="s">
        <v>145</v>
      </c>
      <c r="H677">
        <v>4426</v>
      </c>
      <c r="I677" t="s">
        <v>146</v>
      </c>
      <c r="J677">
        <v>1E-3</v>
      </c>
      <c r="K677" t="s">
        <v>3</v>
      </c>
      <c r="L677">
        <v>0.99651279999999998</v>
      </c>
      <c r="M677" t="s">
        <v>2</v>
      </c>
      <c r="N677">
        <v>0.16170989999999999</v>
      </c>
      <c r="O677" t="s">
        <v>6</v>
      </c>
      <c r="P677">
        <v>16</v>
      </c>
      <c r="Q677" t="s">
        <v>0</v>
      </c>
      <c r="R677">
        <v>6.5</v>
      </c>
      <c r="S677" t="s">
        <v>141</v>
      </c>
      <c r="T677">
        <v>1</v>
      </c>
      <c r="U677" t="s">
        <v>142</v>
      </c>
      <c r="V677">
        <v>5</v>
      </c>
      <c r="W677" t="s">
        <v>140</v>
      </c>
      <c r="X677">
        <v>3568</v>
      </c>
      <c r="Y677" t="s">
        <v>1</v>
      </c>
      <c r="Z677" t="s">
        <v>4147</v>
      </c>
      <c r="AA677" t="s">
        <v>151</v>
      </c>
      <c r="AB677" s="12" t="s">
        <v>4148</v>
      </c>
      <c r="AC677" t="s">
        <v>424</v>
      </c>
      <c r="AD677" s="5">
        <v>0.01</v>
      </c>
      <c r="AE677" t="s">
        <v>5</v>
      </c>
      <c r="AF677">
        <v>0.98565999999999998</v>
      </c>
      <c r="AG677" t="s">
        <v>4</v>
      </c>
      <c r="AH677">
        <v>0.1013278</v>
      </c>
    </row>
    <row r="678" spans="1:34" x14ac:dyDescent="0.25">
      <c r="A678" t="str">
        <f t="shared" si="10"/>
        <v>feynman_II_2_42_5390</v>
      </c>
      <c r="B678" t="s">
        <v>116</v>
      </c>
      <c r="C678" t="s">
        <v>143</v>
      </c>
      <c r="D678">
        <v>3600</v>
      </c>
      <c r="E678" t="s">
        <v>144</v>
      </c>
      <c r="F678">
        <v>1000000</v>
      </c>
      <c r="G678" t="s">
        <v>145</v>
      </c>
      <c r="H678">
        <v>5390</v>
      </c>
      <c r="I678" t="s">
        <v>146</v>
      </c>
      <c r="J678">
        <v>1E-3</v>
      </c>
      <c r="K678" t="s">
        <v>3</v>
      </c>
      <c r="L678">
        <v>0.99989980000000001</v>
      </c>
      <c r="M678" t="s">
        <v>2</v>
      </c>
      <c r="N678">
        <v>7.5167399999999995E-2</v>
      </c>
      <c r="O678" t="s">
        <v>6</v>
      </c>
      <c r="P678">
        <v>11</v>
      </c>
      <c r="Q678" t="s">
        <v>0</v>
      </c>
      <c r="R678">
        <v>830.1</v>
      </c>
      <c r="S678" t="s">
        <v>141</v>
      </c>
      <c r="T678">
        <v>5</v>
      </c>
      <c r="U678" t="s">
        <v>142</v>
      </c>
      <c r="V678">
        <v>36</v>
      </c>
      <c r="W678" t="s">
        <v>140</v>
      </c>
      <c r="X678">
        <v>95534</v>
      </c>
      <c r="Y678" t="s">
        <v>1</v>
      </c>
      <c r="Z678" t="s">
        <v>2483</v>
      </c>
      <c r="AA678" t="s">
        <v>151</v>
      </c>
      <c r="AB678" s="12" t="s">
        <v>2308</v>
      </c>
      <c r="AC678" t="s">
        <v>424</v>
      </c>
      <c r="AD678" s="5">
        <v>0.01</v>
      </c>
      <c r="AE678" t="s">
        <v>5</v>
      </c>
      <c r="AF678">
        <v>1</v>
      </c>
      <c r="AG678" t="s">
        <v>4</v>
      </c>
      <c r="AH678">
        <v>0</v>
      </c>
    </row>
    <row r="679" spans="1:34" x14ac:dyDescent="0.25">
      <c r="A679" t="str">
        <f t="shared" si="10"/>
        <v>feynman_I_39_1_16850</v>
      </c>
      <c r="B679" t="s">
        <v>28</v>
      </c>
      <c r="C679" t="s">
        <v>143</v>
      </c>
      <c r="D679">
        <v>3600</v>
      </c>
      <c r="E679" t="s">
        <v>144</v>
      </c>
      <c r="F679">
        <v>1000000</v>
      </c>
      <c r="G679" t="s">
        <v>145</v>
      </c>
      <c r="H679">
        <v>16850</v>
      </c>
      <c r="I679" t="s">
        <v>146</v>
      </c>
      <c r="J679">
        <v>1E-3</v>
      </c>
      <c r="K679" t="s">
        <v>3</v>
      </c>
      <c r="L679">
        <v>0.99958610000000003</v>
      </c>
      <c r="M679" t="s">
        <v>2</v>
      </c>
      <c r="N679">
        <v>0.15519440000000001</v>
      </c>
      <c r="O679" t="s">
        <v>6</v>
      </c>
      <c r="P679">
        <v>4</v>
      </c>
      <c r="Q679" t="s">
        <v>0</v>
      </c>
      <c r="R679">
        <v>2.4</v>
      </c>
      <c r="S679" t="s">
        <v>141</v>
      </c>
      <c r="T679">
        <v>1</v>
      </c>
      <c r="U679" t="s">
        <v>142</v>
      </c>
      <c r="V679">
        <v>2</v>
      </c>
      <c r="W679" t="s">
        <v>140</v>
      </c>
      <c r="X679">
        <v>520</v>
      </c>
      <c r="Y679" t="s">
        <v>1</v>
      </c>
      <c r="Z679" t="s">
        <v>152</v>
      </c>
      <c r="AA679" t="s">
        <v>151</v>
      </c>
      <c r="AB679" s="12" t="s">
        <v>153</v>
      </c>
      <c r="AC679" t="s">
        <v>424</v>
      </c>
      <c r="AD679" s="5">
        <v>0.01</v>
      </c>
      <c r="AE679" t="s">
        <v>5</v>
      </c>
      <c r="AF679">
        <v>1</v>
      </c>
      <c r="AG679" t="s">
        <v>4</v>
      </c>
      <c r="AH679">
        <v>0</v>
      </c>
    </row>
    <row r="680" spans="1:34" x14ac:dyDescent="0.25">
      <c r="A680" t="str">
        <f t="shared" si="10"/>
        <v>feynman_II_34_2_16850</v>
      </c>
      <c r="B680" t="s">
        <v>52</v>
      </c>
      <c r="C680" t="s">
        <v>143</v>
      </c>
      <c r="D680">
        <v>3600</v>
      </c>
      <c r="E680" t="s">
        <v>144</v>
      </c>
      <c r="F680">
        <v>1000000</v>
      </c>
      <c r="G680" t="s">
        <v>145</v>
      </c>
      <c r="H680">
        <v>16850</v>
      </c>
      <c r="I680" t="s">
        <v>146</v>
      </c>
      <c r="J680">
        <v>1E-3</v>
      </c>
      <c r="K680" t="s">
        <v>3</v>
      </c>
      <c r="L680">
        <v>0.99970380000000003</v>
      </c>
      <c r="M680" t="s">
        <v>2</v>
      </c>
      <c r="N680">
        <v>0.16674410000000001</v>
      </c>
      <c r="O680" t="s">
        <v>6</v>
      </c>
      <c r="P680">
        <v>5</v>
      </c>
      <c r="Q680" t="s">
        <v>0</v>
      </c>
      <c r="R680">
        <v>5.0999999999999996</v>
      </c>
      <c r="S680" t="s">
        <v>141</v>
      </c>
      <c r="T680">
        <v>1</v>
      </c>
      <c r="U680" t="s">
        <v>142</v>
      </c>
      <c r="V680">
        <v>3</v>
      </c>
      <c r="W680" t="s">
        <v>140</v>
      </c>
      <c r="X680">
        <v>1134</v>
      </c>
      <c r="Y680" t="s">
        <v>1</v>
      </c>
      <c r="Z680" t="s">
        <v>155</v>
      </c>
      <c r="AA680" t="s">
        <v>151</v>
      </c>
      <c r="AB680" s="12" t="s">
        <v>156</v>
      </c>
      <c r="AC680" t="s">
        <v>424</v>
      </c>
      <c r="AD680" s="5">
        <v>0.01</v>
      </c>
      <c r="AE680" t="s">
        <v>5</v>
      </c>
      <c r="AF680">
        <v>1</v>
      </c>
      <c r="AG680" t="s">
        <v>4</v>
      </c>
      <c r="AH680">
        <v>0</v>
      </c>
    </row>
    <row r="681" spans="1:34" x14ac:dyDescent="0.25">
      <c r="A681" t="str">
        <f t="shared" si="10"/>
        <v>feynman_III_15_27_16850</v>
      </c>
      <c r="B681" t="s">
        <v>48</v>
      </c>
      <c r="C681" t="s">
        <v>143</v>
      </c>
      <c r="D681">
        <v>3600</v>
      </c>
      <c r="E681" t="s">
        <v>144</v>
      </c>
      <c r="F681">
        <v>1000000</v>
      </c>
      <c r="G681" t="s">
        <v>145</v>
      </c>
      <c r="H681">
        <v>16850</v>
      </c>
      <c r="I681" t="s">
        <v>146</v>
      </c>
      <c r="J681">
        <v>1E-3</v>
      </c>
      <c r="K681" t="s">
        <v>3</v>
      </c>
      <c r="L681">
        <v>0.99976449999999994</v>
      </c>
      <c r="M681" t="s">
        <v>2</v>
      </c>
      <c r="N681">
        <v>4.0839599999999997E-2</v>
      </c>
      <c r="O681" t="s">
        <v>6</v>
      </c>
      <c r="P681">
        <v>9</v>
      </c>
      <c r="Q681" t="s">
        <v>0</v>
      </c>
      <c r="R681">
        <v>8.6</v>
      </c>
      <c r="S681" t="s">
        <v>141</v>
      </c>
      <c r="T681">
        <v>1</v>
      </c>
      <c r="U681" t="s">
        <v>142</v>
      </c>
      <c r="V681">
        <v>3</v>
      </c>
      <c r="W681" t="s">
        <v>140</v>
      </c>
      <c r="X681">
        <v>1775</v>
      </c>
      <c r="Y681" t="s">
        <v>1</v>
      </c>
      <c r="Z681" t="s">
        <v>4149</v>
      </c>
      <c r="AA681" t="s">
        <v>151</v>
      </c>
      <c r="AB681" s="12" t="s">
        <v>4150</v>
      </c>
      <c r="AC681" t="s">
        <v>424</v>
      </c>
      <c r="AD681" s="5">
        <v>0.01</v>
      </c>
      <c r="AE681" t="s">
        <v>5</v>
      </c>
      <c r="AF681">
        <v>0.99999729000000004</v>
      </c>
      <c r="AG681" t="s">
        <v>4</v>
      </c>
      <c r="AH681">
        <v>4.41509E-3</v>
      </c>
    </row>
    <row r="682" spans="1:34" x14ac:dyDescent="0.25">
      <c r="A682" t="str">
        <f t="shared" si="10"/>
        <v>feynman_I_39_22_16850</v>
      </c>
      <c r="B682" t="s">
        <v>88</v>
      </c>
      <c r="C682" t="s">
        <v>143</v>
      </c>
      <c r="D682">
        <v>3600</v>
      </c>
      <c r="E682" t="s">
        <v>144</v>
      </c>
      <c r="F682">
        <v>1000000</v>
      </c>
      <c r="G682" t="s">
        <v>145</v>
      </c>
      <c r="H682">
        <v>16850</v>
      </c>
      <c r="I682" t="s">
        <v>146</v>
      </c>
      <c r="J682">
        <v>1E-3</v>
      </c>
      <c r="K682" t="s">
        <v>3</v>
      </c>
      <c r="L682">
        <v>0.99978069999999997</v>
      </c>
      <c r="M682" t="s">
        <v>2</v>
      </c>
      <c r="N682">
        <v>0.14966109999999999</v>
      </c>
      <c r="O682" t="s">
        <v>6</v>
      </c>
      <c r="P682">
        <v>9</v>
      </c>
      <c r="Q682" t="s">
        <v>0</v>
      </c>
      <c r="R682">
        <v>12.7</v>
      </c>
      <c r="S682" t="s">
        <v>141</v>
      </c>
      <c r="T682">
        <v>1</v>
      </c>
      <c r="U682" t="s">
        <v>142</v>
      </c>
      <c r="V682">
        <v>4</v>
      </c>
      <c r="W682" t="s">
        <v>140</v>
      </c>
      <c r="X682">
        <v>2678</v>
      </c>
      <c r="Y682" t="s">
        <v>1</v>
      </c>
      <c r="Z682" t="s">
        <v>4151</v>
      </c>
      <c r="AA682" t="s">
        <v>151</v>
      </c>
      <c r="AB682" s="12" t="s">
        <v>4152</v>
      </c>
      <c r="AC682" t="s">
        <v>424</v>
      </c>
      <c r="AD682" s="5">
        <v>0.01</v>
      </c>
      <c r="AE682" t="s">
        <v>5</v>
      </c>
      <c r="AF682">
        <v>0.99999609</v>
      </c>
      <c r="AG682" t="s">
        <v>4</v>
      </c>
      <c r="AH682">
        <v>0.02</v>
      </c>
    </row>
    <row r="683" spans="1:34" x14ac:dyDescent="0.25">
      <c r="A683" t="str">
        <f t="shared" si="10"/>
        <v>feynman_I_43_43_16850</v>
      </c>
      <c r="B683" t="s">
        <v>79</v>
      </c>
      <c r="C683" t="s">
        <v>143</v>
      </c>
      <c r="D683">
        <v>3600</v>
      </c>
      <c r="E683" t="s">
        <v>144</v>
      </c>
      <c r="F683">
        <v>1000000</v>
      </c>
      <c r="G683" t="s">
        <v>145</v>
      </c>
      <c r="H683">
        <v>16850</v>
      </c>
      <c r="I683" t="s">
        <v>146</v>
      </c>
      <c r="J683">
        <v>1E-3</v>
      </c>
      <c r="K683" t="s">
        <v>3</v>
      </c>
      <c r="L683">
        <v>0.99978880000000003</v>
      </c>
      <c r="M683" t="s">
        <v>2</v>
      </c>
      <c r="N683">
        <v>2.3007300000000001E-2</v>
      </c>
      <c r="O683" t="s">
        <v>6</v>
      </c>
      <c r="P683">
        <v>14</v>
      </c>
      <c r="Q683" t="s">
        <v>0</v>
      </c>
      <c r="R683">
        <v>24.8</v>
      </c>
      <c r="S683" t="s">
        <v>141</v>
      </c>
      <c r="T683">
        <v>1</v>
      </c>
      <c r="U683" t="s">
        <v>142</v>
      </c>
      <c r="V683">
        <v>5</v>
      </c>
      <c r="W683" t="s">
        <v>140</v>
      </c>
      <c r="X683">
        <v>4680</v>
      </c>
      <c r="Y683" t="s">
        <v>1</v>
      </c>
      <c r="Z683" t="s">
        <v>162</v>
      </c>
      <c r="AA683" t="s">
        <v>151</v>
      </c>
      <c r="AB683" s="12" t="s">
        <v>3437</v>
      </c>
      <c r="AC683" t="s">
        <v>424</v>
      </c>
      <c r="AD683" s="5">
        <v>0.01</v>
      </c>
      <c r="AE683" t="s">
        <v>5</v>
      </c>
      <c r="AF683">
        <v>1</v>
      </c>
      <c r="AG683" t="s">
        <v>4</v>
      </c>
      <c r="AH683">
        <v>0</v>
      </c>
    </row>
    <row r="684" spans="1:34" x14ac:dyDescent="0.25">
      <c r="A684" t="str">
        <f t="shared" si="10"/>
        <v>feynman_I_9_18_15795</v>
      </c>
      <c r="B684" t="s">
        <v>139</v>
      </c>
      <c r="C684" t="s">
        <v>143</v>
      </c>
      <c r="D684">
        <v>3600</v>
      </c>
      <c r="E684" t="s">
        <v>144</v>
      </c>
      <c r="F684">
        <v>1000000</v>
      </c>
      <c r="G684" t="s">
        <v>145</v>
      </c>
      <c r="H684">
        <v>15795</v>
      </c>
      <c r="I684" t="s">
        <v>146</v>
      </c>
      <c r="J684">
        <v>1E-3</v>
      </c>
      <c r="K684" t="s">
        <v>3</v>
      </c>
      <c r="L684">
        <v>0.97897840000000003</v>
      </c>
      <c r="M684" t="s">
        <v>2</v>
      </c>
      <c r="N684">
        <v>1.7817199999999998E-2</v>
      </c>
      <c r="O684" t="s">
        <v>6</v>
      </c>
      <c r="P684">
        <v>26</v>
      </c>
      <c r="Q684" t="s">
        <v>0</v>
      </c>
      <c r="R684">
        <v>3600.9</v>
      </c>
      <c r="S684" t="s">
        <v>141</v>
      </c>
      <c r="T684">
        <v>4</v>
      </c>
      <c r="U684" t="s">
        <v>142</v>
      </c>
      <c r="V684">
        <v>132</v>
      </c>
      <c r="W684" t="s">
        <v>140</v>
      </c>
      <c r="X684">
        <v>485256</v>
      </c>
      <c r="Y684" t="s">
        <v>1</v>
      </c>
      <c r="Z684" t="s">
        <v>4153</v>
      </c>
      <c r="AA684" t="s">
        <v>151</v>
      </c>
      <c r="AB684" s="12" t="s">
        <v>4154</v>
      </c>
      <c r="AC684" t="s">
        <v>424</v>
      </c>
      <c r="AD684" s="5">
        <v>0.01</v>
      </c>
      <c r="AE684" t="s">
        <v>5</v>
      </c>
      <c r="AF684">
        <v>0.97996888999999998</v>
      </c>
      <c r="AG684" t="s">
        <v>4</v>
      </c>
      <c r="AH684">
        <v>1.744043E-2</v>
      </c>
    </row>
    <row r="685" spans="1:34" x14ac:dyDescent="0.25">
      <c r="A685" t="str">
        <f t="shared" si="10"/>
        <v>strogatz_predprey2_16850</v>
      </c>
      <c r="B685" t="s">
        <v>17</v>
      </c>
      <c r="C685" t="s">
        <v>143</v>
      </c>
      <c r="D685">
        <v>3600</v>
      </c>
      <c r="E685" t="s">
        <v>144</v>
      </c>
      <c r="F685">
        <v>1000000</v>
      </c>
      <c r="G685" t="s">
        <v>145</v>
      </c>
      <c r="H685">
        <v>16850</v>
      </c>
      <c r="I685" t="s">
        <v>146</v>
      </c>
      <c r="J685">
        <v>1E-3</v>
      </c>
      <c r="K685" t="s">
        <v>3</v>
      </c>
      <c r="L685">
        <v>0.98546129999999998</v>
      </c>
      <c r="M685" t="s">
        <v>2</v>
      </c>
      <c r="N685">
        <v>0.18725900000000001</v>
      </c>
      <c r="O685" t="s">
        <v>6</v>
      </c>
      <c r="P685">
        <v>31</v>
      </c>
      <c r="Q685" t="s">
        <v>0</v>
      </c>
      <c r="R685">
        <v>38.4</v>
      </c>
      <c r="S685" t="s">
        <v>141</v>
      </c>
      <c r="T685">
        <v>2</v>
      </c>
      <c r="U685" t="s">
        <v>142</v>
      </c>
      <c r="V685">
        <v>14</v>
      </c>
      <c r="W685" t="s">
        <v>140</v>
      </c>
      <c r="X685">
        <v>17262</v>
      </c>
      <c r="Y685" t="s">
        <v>1</v>
      </c>
      <c r="Z685" t="s">
        <v>4155</v>
      </c>
      <c r="AA685" t="s">
        <v>151</v>
      </c>
      <c r="AB685" s="12" t="s">
        <v>4156</v>
      </c>
      <c r="AC685" t="s">
        <v>424</v>
      </c>
      <c r="AD685" s="5">
        <v>0.01</v>
      </c>
      <c r="AE685" t="s">
        <v>5</v>
      </c>
      <c r="AF685">
        <v>0.98165716000000003</v>
      </c>
      <c r="AG685" t="s">
        <v>4</v>
      </c>
      <c r="AH685">
        <v>0.21371585000000001</v>
      </c>
    </row>
    <row r="686" spans="1:34" x14ac:dyDescent="0.25">
      <c r="A686" t="str">
        <f t="shared" si="10"/>
        <v>feynman_I_13_4_16850</v>
      </c>
      <c r="B686" t="s">
        <v>96</v>
      </c>
      <c r="C686" t="s">
        <v>143</v>
      </c>
      <c r="D686">
        <v>3600</v>
      </c>
      <c r="E686" t="s">
        <v>144</v>
      </c>
      <c r="F686">
        <v>1000000</v>
      </c>
      <c r="G686" t="s">
        <v>145</v>
      </c>
      <c r="H686">
        <v>16850</v>
      </c>
      <c r="I686" t="s">
        <v>146</v>
      </c>
      <c r="J686">
        <v>1E-3</v>
      </c>
      <c r="K686" t="s">
        <v>3</v>
      </c>
      <c r="L686">
        <v>0.99958919999999996</v>
      </c>
      <c r="M686" t="s">
        <v>2</v>
      </c>
      <c r="N686">
        <v>0.53342339999999999</v>
      </c>
      <c r="O686" t="s">
        <v>6</v>
      </c>
      <c r="P686">
        <v>18</v>
      </c>
      <c r="Q686" t="s">
        <v>0</v>
      </c>
      <c r="R686">
        <v>91.5</v>
      </c>
      <c r="S686" t="s">
        <v>141</v>
      </c>
      <c r="T686">
        <v>1</v>
      </c>
      <c r="U686" t="s">
        <v>142</v>
      </c>
      <c r="V686">
        <v>9</v>
      </c>
      <c r="W686" t="s">
        <v>140</v>
      </c>
      <c r="X686">
        <v>13316</v>
      </c>
      <c r="Y686" t="s">
        <v>1</v>
      </c>
      <c r="Z686" t="s">
        <v>3538</v>
      </c>
      <c r="AA686" t="s">
        <v>151</v>
      </c>
      <c r="AB686" s="12" t="s">
        <v>2572</v>
      </c>
      <c r="AC686" t="s">
        <v>424</v>
      </c>
      <c r="AD686" s="5">
        <v>0.01</v>
      </c>
      <c r="AE686" t="s">
        <v>5</v>
      </c>
      <c r="AF686">
        <v>1</v>
      </c>
      <c r="AG686" t="s">
        <v>4</v>
      </c>
      <c r="AH686">
        <v>0</v>
      </c>
    </row>
    <row r="687" spans="1:34" x14ac:dyDescent="0.25">
      <c r="A687" t="str">
        <f t="shared" si="10"/>
        <v>feynman_test_9_5390</v>
      </c>
      <c r="B687" t="s">
        <v>125</v>
      </c>
      <c r="C687" t="s">
        <v>143</v>
      </c>
      <c r="D687">
        <v>3600</v>
      </c>
      <c r="E687" t="s">
        <v>144</v>
      </c>
      <c r="F687">
        <v>1000000</v>
      </c>
      <c r="G687" t="s">
        <v>145</v>
      </c>
      <c r="H687">
        <v>5390</v>
      </c>
      <c r="I687" t="s">
        <v>146</v>
      </c>
      <c r="J687">
        <v>1E-3</v>
      </c>
      <c r="K687" t="s">
        <v>3</v>
      </c>
      <c r="L687">
        <v>0.99794919999999998</v>
      </c>
      <c r="M687" t="s">
        <v>2</v>
      </c>
      <c r="N687">
        <v>316.74336529999999</v>
      </c>
      <c r="O687" t="s">
        <v>6</v>
      </c>
      <c r="P687">
        <v>85</v>
      </c>
      <c r="Q687" t="s">
        <v>0</v>
      </c>
      <c r="R687">
        <v>3605.8</v>
      </c>
      <c r="S687" t="s">
        <v>141</v>
      </c>
      <c r="T687">
        <v>2</v>
      </c>
      <c r="U687" t="s">
        <v>142</v>
      </c>
      <c r="V687">
        <v>51</v>
      </c>
      <c r="W687" t="s">
        <v>140</v>
      </c>
      <c r="X687">
        <v>332360</v>
      </c>
      <c r="Y687" t="s">
        <v>1</v>
      </c>
      <c r="Z687" t="s">
        <v>4157</v>
      </c>
      <c r="AA687" t="s">
        <v>151</v>
      </c>
      <c r="AB687" s="12" t="s">
        <v>4158</v>
      </c>
      <c r="AC687" t="s">
        <v>424</v>
      </c>
      <c r="AD687" s="5">
        <v>0.01</v>
      </c>
      <c r="AE687" t="s">
        <v>5</v>
      </c>
      <c r="AF687">
        <v>0.99839314999999995</v>
      </c>
      <c r="AG687" t="s">
        <v>4</v>
      </c>
      <c r="AH687">
        <v>251.79145453000001</v>
      </c>
    </row>
    <row r="688" spans="1:34" x14ac:dyDescent="0.25">
      <c r="A688" t="str">
        <f t="shared" si="10"/>
        <v>feynman_I_12_1_16850</v>
      </c>
      <c r="B688" t="s">
        <v>26</v>
      </c>
      <c r="C688" t="s">
        <v>143</v>
      </c>
      <c r="D688">
        <v>3600</v>
      </c>
      <c r="E688" t="s">
        <v>144</v>
      </c>
      <c r="F688">
        <v>1000000</v>
      </c>
      <c r="G688" t="s">
        <v>145</v>
      </c>
      <c r="H688">
        <v>16850</v>
      </c>
      <c r="I688" t="s">
        <v>146</v>
      </c>
      <c r="J688">
        <v>1E-3</v>
      </c>
      <c r="K688" t="s">
        <v>3</v>
      </c>
      <c r="L688">
        <v>0.99958769999999997</v>
      </c>
      <c r="M688" t="s">
        <v>2</v>
      </c>
      <c r="N688">
        <v>0.1032262</v>
      </c>
      <c r="O688" t="s">
        <v>6</v>
      </c>
      <c r="P688">
        <v>3</v>
      </c>
      <c r="Q688" t="s">
        <v>0</v>
      </c>
      <c r="R688">
        <v>2.2999999999999998</v>
      </c>
      <c r="S688" t="s">
        <v>141</v>
      </c>
      <c r="T688">
        <v>1</v>
      </c>
      <c r="U688" t="s">
        <v>142</v>
      </c>
      <c r="V688">
        <v>2</v>
      </c>
      <c r="W688" t="s">
        <v>140</v>
      </c>
      <c r="X688">
        <v>520</v>
      </c>
      <c r="Y688" t="s">
        <v>1</v>
      </c>
      <c r="Z688" t="s">
        <v>2335</v>
      </c>
      <c r="AA688" t="s">
        <v>151</v>
      </c>
      <c r="AB688" s="12" t="s">
        <v>405</v>
      </c>
      <c r="AC688" t="s">
        <v>424</v>
      </c>
      <c r="AD688" s="5">
        <v>0.01</v>
      </c>
      <c r="AE688" t="s">
        <v>5</v>
      </c>
      <c r="AF688">
        <v>1</v>
      </c>
      <c r="AG688" t="s">
        <v>4</v>
      </c>
      <c r="AH688">
        <v>0</v>
      </c>
    </row>
    <row r="689" spans="1:34" x14ac:dyDescent="0.25">
      <c r="A689" t="str">
        <f t="shared" si="10"/>
        <v>feynman_II_3_24_16850</v>
      </c>
      <c r="B689" t="s">
        <v>35</v>
      </c>
      <c r="C689" t="s">
        <v>143</v>
      </c>
      <c r="D689">
        <v>3600</v>
      </c>
      <c r="E689" t="s">
        <v>144</v>
      </c>
      <c r="F689">
        <v>1000000</v>
      </c>
      <c r="G689" t="s">
        <v>145</v>
      </c>
      <c r="H689">
        <v>16850</v>
      </c>
      <c r="I689" t="s">
        <v>146</v>
      </c>
      <c r="J689">
        <v>1E-3</v>
      </c>
      <c r="K689" t="s">
        <v>3</v>
      </c>
      <c r="L689">
        <v>0.99977939999999998</v>
      </c>
      <c r="M689" t="s">
        <v>2</v>
      </c>
      <c r="N689">
        <v>8.3759999999999998E-4</v>
      </c>
      <c r="O689" t="s">
        <v>6</v>
      </c>
      <c r="P689">
        <v>6</v>
      </c>
      <c r="Q689" t="s">
        <v>0</v>
      </c>
      <c r="R689">
        <v>8.1999999999999993</v>
      </c>
      <c r="S689" t="s">
        <v>141</v>
      </c>
      <c r="T689">
        <v>1</v>
      </c>
      <c r="U689" t="s">
        <v>142</v>
      </c>
      <c r="V689">
        <v>3</v>
      </c>
      <c r="W689" t="s">
        <v>140</v>
      </c>
      <c r="X689">
        <v>1658</v>
      </c>
      <c r="Y689" t="s">
        <v>1</v>
      </c>
      <c r="Z689" t="s">
        <v>3496</v>
      </c>
      <c r="AA689" t="s">
        <v>151</v>
      </c>
      <c r="AB689" s="12" t="s">
        <v>3497</v>
      </c>
      <c r="AC689" t="s">
        <v>424</v>
      </c>
      <c r="AD689" s="5">
        <v>0.01</v>
      </c>
      <c r="AE689" t="s">
        <v>5</v>
      </c>
      <c r="AF689">
        <v>0.99995149999999999</v>
      </c>
      <c r="AG689" t="s">
        <v>4</v>
      </c>
      <c r="AH689">
        <v>3.9302E-4</v>
      </c>
    </row>
    <row r="690" spans="1:34" x14ac:dyDescent="0.25">
      <c r="A690" t="str">
        <f t="shared" si="10"/>
        <v>strogatz_lv1_16850</v>
      </c>
      <c r="B690" t="s">
        <v>18</v>
      </c>
      <c r="C690" t="s">
        <v>143</v>
      </c>
      <c r="D690">
        <v>3600</v>
      </c>
      <c r="E690" t="s">
        <v>144</v>
      </c>
      <c r="F690">
        <v>1000000</v>
      </c>
      <c r="G690" t="s">
        <v>145</v>
      </c>
      <c r="H690">
        <v>16850</v>
      </c>
      <c r="I690" t="s">
        <v>146</v>
      </c>
      <c r="J690">
        <v>1E-3</v>
      </c>
      <c r="K690" t="s">
        <v>3</v>
      </c>
      <c r="L690">
        <v>-0.72466739999999996</v>
      </c>
      <c r="M690" t="s">
        <v>2</v>
      </c>
      <c r="N690">
        <v>1.4692985999999999</v>
      </c>
      <c r="O690" t="s">
        <v>6</v>
      </c>
      <c r="P690">
        <v>20</v>
      </c>
      <c r="Q690" t="s">
        <v>0</v>
      </c>
      <c r="R690">
        <v>35.700000000000003</v>
      </c>
      <c r="S690" t="s">
        <v>141</v>
      </c>
      <c r="T690">
        <v>3</v>
      </c>
      <c r="U690" t="s">
        <v>142</v>
      </c>
      <c r="V690">
        <v>20</v>
      </c>
      <c r="W690" t="s">
        <v>140</v>
      </c>
      <c r="X690">
        <v>19434</v>
      </c>
      <c r="Y690" t="s">
        <v>1</v>
      </c>
      <c r="Z690" t="s">
        <v>4159</v>
      </c>
      <c r="AA690" t="s">
        <v>151</v>
      </c>
      <c r="AB690" s="12" t="s">
        <v>4160</v>
      </c>
      <c r="AC690" t="s">
        <v>424</v>
      </c>
      <c r="AD690" s="5">
        <v>0.01</v>
      </c>
      <c r="AE690" t="s">
        <v>5</v>
      </c>
      <c r="AF690">
        <v>-1037965639912950</v>
      </c>
      <c r="AG690" t="s">
        <v>4</v>
      </c>
      <c r="AH690">
        <v>233543112.19851199</v>
      </c>
    </row>
    <row r="691" spans="1:34" x14ac:dyDescent="0.25">
      <c r="A691" t="str">
        <f t="shared" si="10"/>
        <v>feynman_II_38_3_16850</v>
      </c>
      <c r="B691" t="s">
        <v>90</v>
      </c>
      <c r="C691" t="s">
        <v>143</v>
      </c>
      <c r="D691">
        <v>3600</v>
      </c>
      <c r="E691" t="s">
        <v>144</v>
      </c>
      <c r="F691">
        <v>1000000</v>
      </c>
      <c r="G691" t="s">
        <v>145</v>
      </c>
      <c r="H691">
        <v>16850</v>
      </c>
      <c r="I691" t="s">
        <v>146</v>
      </c>
      <c r="J691">
        <v>1E-3</v>
      </c>
      <c r="K691" t="s">
        <v>3</v>
      </c>
      <c r="L691">
        <v>0.99978400000000001</v>
      </c>
      <c r="M691" t="s">
        <v>2</v>
      </c>
      <c r="N691">
        <v>0.14761669999999999</v>
      </c>
      <c r="O691" t="s">
        <v>6</v>
      </c>
      <c r="P691">
        <v>7</v>
      </c>
      <c r="Q691" t="s">
        <v>0</v>
      </c>
      <c r="R691">
        <v>12.5</v>
      </c>
      <c r="S691" t="s">
        <v>141</v>
      </c>
      <c r="T691">
        <v>1</v>
      </c>
      <c r="U691" t="s">
        <v>142</v>
      </c>
      <c r="V691">
        <v>4</v>
      </c>
      <c r="W691" t="s">
        <v>140</v>
      </c>
      <c r="X691">
        <v>2583</v>
      </c>
      <c r="Y691" t="s">
        <v>1</v>
      </c>
      <c r="Z691" t="s">
        <v>495</v>
      </c>
      <c r="AA691" t="s">
        <v>151</v>
      </c>
      <c r="AB691" s="12" t="s">
        <v>413</v>
      </c>
      <c r="AC691" t="s">
        <v>424</v>
      </c>
      <c r="AD691" s="5">
        <v>0.01</v>
      </c>
      <c r="AE691" t="s">
        <v>5</v>
      </c>
      <c r="AF691">
        <v>1</v>
      </c>
      <c r="AG691" t="s">
        <v>4</v>
      </c>
      <c r="AH691">
        <v>0</v>
      </c>
    </row>
    <row r="692" spans="1:34" x14ac:dyDescent="0.25">
      <c r="A692" t="str">
        <f t="shared" si="10"/>
        <v>feynman_III_15_14_16850</v>
      </c>
      <c r="B692" t="s">
        <v>73</v>
      </c>
      <c r="C692" t="s">
        <v>143</v>
      </c>
      <c r="D692">
        <v>3600</v>
      </c>
      <c r="E692" t="s">
        <v>144</v>
      </c>
      <c r="F692">
        <v>1000000</v>
      </c>
      <c r="G692" t="s">
        <v>145</v>
      </c>
      <c r="H692">
        <v>16850</v>
      </c>
      <c r="I692" t="s">
        <v>146</v>
      </c>
      <c r="J692">
        <v>1E-3</v>
      </c>
      <c r="K692" t="s">
        <v>3</v>
      </c>
      <c r="L692">
        <v>0.93930599999999997</v>
      </c>
      <c r="M692" t="s">
        <v>2</v>
      </c>
      <c r="N692">
        <v>4.2881000000000004E-3</v>
      </c>
      <c r="O692" t="s">
        <v>6</v>
      </c>
      <c r="P692">
        <v>11</v>
      </c>
      <c r="Q692" t="s">
        <v>0</v>
      </c>
      <c r="R692">
        <v>18.399999999999999</v>
      </c>
      <c r="S692" t="s">
        <v>141</v>
      </c>
      <c r="T692">
        <v>1</v>
      </c>
      <c r="U692" t="s">
        <v>142</v>
      </c>
      <c r="V692">
        <v>5</v>
      </c>
      <c r="W692" t="s">
        <v>140</v>
      </c>
      <c r="X692">
        <v>3634</v>
      </c>
      <c r="Y692" t="s">
        <v>1</v>
      </c>
      <c r="Z692" t="s">
        <v>3510</v>
      </c>
      <c r="AA692" t="s">
        <v>151</v>
      </c>
      <c r="AB692" s="12" t="s">
        <v>3511</v>
      </c>
      <c r="AC692" t="s">
        <v>424</v>
      </c>
      <c r="AD692" s="5">
        <v>0.01</v>
      </c>
      <c r="AE692" t="s">
        <v>5</v>
      </c>
      <c r="AF692">
        <v>0.93890428000000004</v>
      </c>
      <c r="AG692" t="s">
        <v>4</v>
      </c>
      <c r="AH692">
        <v>4.2030100000000001E-3</v>
      </c>
    </row>
    <row r="693" spans="1:34" x14ac:dyDescent="0.25">
      <c r="A693" t="str">
        <f t="shared" si="10"/>
        <v>feynman_I_12_11_16850</v>
      </c>
      <c r="B693" t="s">
        <v>119</v>
      </c>
      <c r="C693" t="s">
        <v>143</v>
      </c>
      <c r="D693">
        <v>3600</v>
      </c>
      <c r="E693" t="s">
        <v>144</v>
      </c>
      <c r="F693">
        <v>1000000</v>
      </c>
      <c r="G693" t="s">
        <v>145</v>
      </c>
      <c r="H693">
        <v>16850</v>
      </c>
      <c r="I693" t="s">
        <v>146</v>
      </c>
      <c r="J693">
        <v>1E-3</v>
      </c>
      <c r="K693" t="s">
        <v>3</v>
      </c>
      <c r="L693">
        <v>0.99988030000000006</v>
      </c>
      <c r="M693" t="s">
        <v>2</v>
      </c>
      <c r="N693">
        <v>0.28358919999999999</v>
      </c>
      <c r="O693" t="s">
        <v>6</v>
      </c>
      <c r="P693">
        <v>11</v>
      </c>
      <c r="Q693" t="s">
        <v>0</v>
      </c>
      <c r="R693">
        <v>32.700000000000003</v>
      </c>
      <c r="S693" t="s">
        <v>141</v>
      </c>
      <c r="T693">
        <v>1</v>
      </c>
      <c r="U693" t="s">
        <v>142</v>
      </c>
      <c r="V693">
        <v>7</v>
      </c>
      <c r="W693" t="s">
        <v>140</v>
      </c>
      <c r="X693">
        <v>6093</v>
      </c>
      <c r="Y693" t="s">
        <v>1</v>
      </c>
      <c r="Z693" t="s">
        <v>4161</v>
      </c>
      <c r="AA693" t="s">
        <v>151</v>
      </c>
      <c r="AB693" s="12" t="s">
        <v>4162</v>
      </c>
      <c r="AC693" t="s">
        <v>424</v>
      </c>
      <c r="AD693" s="5">
        <v>0.01</v>
      </c>
      <c r="AE693" t="s">
        <v>5</v>
      </c>
      <c r="AF693">
        <v>0.99999769000000005</v>
      </c>
      <c r="AG693" t="s">
        <v>4</v>
      </c>
      <c r="AH693">
        <v>0.04</v>
      </c>
    </row>
    <row r="694" spans="1:34" x14ac:dyDescent="0.25">
      <c r="A694" t="str">
        <f t="shared" si="10"/>
        <v>feynman_I_24_6_16850</v>
      </c>
      <c r="B694" t="s">
        <v>95</v>
      </c>
      <c r="C694" t="s">
        <v>143</v>
      </c>
      <c r="D694">
        <v>3600</v>
      </c>
      <c r="E694" t="s">
        <v>144</v>
      </c>
      <c r="F694">
        <v>1000000</v>
      </c>
      <c r="G694" t="s">
        <v>145</v>
      </c>
      <c r="H694">
        <v>16850</v>
      </c>
      <c r="I694" t="s">
        <v>146</v>
      </c>
      <c r="J694">
        <v>1E-3</v>
      </c>
      <c r="K694" t="s">
        <v>3</v>
      </c>
      <c r="L694">
        <v>0.99973020000000001</v>
      </c>
      <c r="M694" t="s">
        <v>2</v>
      </c>
      <c r="N694">
        <v>0.23741770000000001</v>
      </c>
      <c r="O694" t="s">
        <v>6</v>
      </c>
      <c r="P694">
        <v>16</v>
      </c>
      <c r="Q694" t="s">
        <v>0</v>
      </c>
      <c r="R694">
        <v>90.9</v>
      </c>
      <c r="S694" t="s">
        <v>141</v>
      </c>
      <c r="T694">
        <v>1</v>
      </c>
      <c r="U694" t="s">
        <v>142</v>
      </c>
      <c r="V694">
        <v>9</v>
      </c>
      <c r="W694" t="s">
        <v>140</v>
      </c>
      <c r="X694">
        <v>13381</v>
      </c>
      <c r="Y694" t="s">
        <v>1</v>
      </c>
      <c r="Z694" t="s">
        <v>3526</v>
      </c>
      <c r="AA694" t="s">
        <v>151</v>
      </c>
      <c r="AB694" s="12" t="s">
        <v>3527</v>
      </c>
      <c r="AC694" t="s">
        <v>424</v>
      </c>
      <c r="AD694" s="5">
        <v>0.01</v>
      </c>
      <c r="AE694" t="s">
        <v>5</v>
      </c>
      <c r="AF694">
        <v>1</v>
      </c>
      <c r="AG694" t="s">
        <v>4</v>
      </c>
      <c r="AH694">
        <v>0</v>
      </c>
    </row>
    <row r="695" spans="1:34" x14ac:dyDescent="0.25">
      <c r="A695" t="str">
        <f t="shared" si="10"/>
        <v>feynman_I_6_2b_16850</v>
      </c>
      <c r="B695" t="s">
        <v>54</v>
      </c>
      <c r="C695" t="s">
        <v>143</v>
      </c>
      <c r="D695">
        <v>3600</v>
      </c>
      <c r="E695" t="s">
        <v>144</v>
      </c>
      <c r="F695">
        <v>1000000</v>
      </c>
      <c r="G695" t="s">
        <v>145</v>
      </c>
      <c r="H695">
        <v>16850</v>
      </c>
      <c r="I695" t="s">
        <v>146</v>
      </c>
      <c r="J695">
        <v>1E-3</v>
      </c>
      <c r="K695" t="s">
        <v>3</v>
      </c>
      <c r="L695">
        <v>0.99021110000000001</v>
      </c>
      <c r="M695" t="s">
        <v>2</v>
      </c>
      <c r="N695">
        <v>5.9487000000000003E-3</v>
      </c>
      <c r="O695" t="s">
        <v>6</v>
      </c>
      <c r="P695">
        <v>22</v>
      </c>
      <c r="Q695" t="s">
        <v>0</v>
      </c>
      <c r="R695">
        <v>153.6</v>
      </c>
      <c r="S695" t="s">
        <v>141</v>
      </c>
      <c r="T695">
        <v>4</v>
      </c>
      <c r="U695" t="s">
        <v>142</v>
      </c>
      <c r="V695">
        <v>50</v>
      </c>
      <c r="W695" t="s">
        <v>140</v>
      </c>
      <c r="X695">
        <v>29194</v>
      </c>
      <c r="Y695" t="s">
        <v>1</v>
      </c>
      <c r="Z695" t="s">
        <v>4163</v>
      </c>
      <c r="AA695" t="s">
        <v>151</v>
      </c>
      <c r="AB695" s="12" t="s">
        <v>4164</v>
      </c>
      <c r="AC695" t="s">
        <v>424</v>
      </c>
      <c r="AD695" s="5">
        <v>0.01</v>
      </c>
      <c r="AE695" t="s">
        <v>5</v>
      </c>
      <c r="AF695">
        <v>0.99129692999999997</v>
      </c>
      <c r="AG695" t="s">
        <v>4</v>
      </c>
      <c r="AH695">
        <v>5.6069400000000004E-3</v>
      </c>
    </row>
    <row r="696" spans="1:34" x14ac:dyDescent="0.25">
      <c r="A696" t="str">
        <f t="shared" si="10"/>
        <v>strogatz_barmag1_16850</v>
      </c>
      <c r="B696" t="s">
        <v>10</v>
      </c>
      <c r="C696" t="s">
        <v>143</v>
      </c>
      <c r="D696">
        <v>3600</v>
      </c>
      <c r="E696" t="s">
        <v>144</v>
      </c>
      <c r="F696">
        <v>1000000</v>
      </c>
      <c r="G696" t="s">
        <v>145</v>
      </c>
      <c r="H696">
        <v>16850</v>
      </c>
      <c r="I696" t="s">
        <v>146</v>
      </c>
      <c r="J696">
        <v>1E-3</v>
      </c>
      <c r="K696" t="s">
        <v>3</v>
      </c>
      <c r="L696">
        <v>0.91083289999999995</v>
      </c>
      <c r="M696" t="s">
        <v>2</v>
      </c>
      <c r="N696">
        <v>6.7402699999999996E-2</v>
      </c>
      <c r="O696" t="s">
        <v>6</v>
      </c>
      <c r="P696">
        <v>20</v>
      </c>
      <c r="Q696" t="s">
        <v>0</v>
      </c>
      <c r="R696">
        <v>20.2</v>
      </c>
      <c r="S696" t="s">
        <v>141</v>
      </c>
      <c r="T696">
        <v>3</v>
      </c>
      <c r="U696" t="s">
        <v>142</v>
      </c>
      <c r="V696">
        <v>24</v>
      </c>
      <c r="W696" t="s">
        <v>140</v>
      </c>
      <c r="X696">
        <v>12783</v>
      </c>
      <c r="Y696" t="s">
        <v>1</v>
      </c>
      <c r="Z696" t="s">
        <v>4165</v>
      </c>
      <c r="AA696" t="s">
        <v>151</v>
      </c>
      <c r="AB696" s="12" t="s">
        <v>4166</v>
      </c>
      <c r="AC696" t="s">
        <v>424</v>
      </c>
      <c r="AD696" s="5">
        <v>0.01</v>
      </c>
      <c r="AE696" t="s">
        <v>5</v>
      </c>
      <c r="AF696">
        <v>0.90270437999999997</v>
      </c>
      <c r="AG696" t="s">
        <v>4</v>
      </c>
      <c r="AH696">
        <v>6.9133840000000002E-2</v>
      </c>
    </row>
    <row r="697" spans="1:34" x14ac:dyDescent="0.25">
      <c r="A697" t="str">
        <f t="shared" si="10"/>
        <v>feynman_II_21_32_16850</v>
      </c>
      <c r="B697" t="s">
        <v>123</v>
      </c>
      <c r="C697" t="s">
        <v>143</v>
      </c>
      <c r="D697">
        <v>3600</v>
      </c>
      <c r="E697" t="s">
        <v>144</v>
      </c>
      <c r="F697">
        <v>1000000</v>
      </c>
      <c r="G697" t="s">
        <v>145</v>
      </c>
      <c r="H697">
        <v>16850</v>
      </c>
      <c r="I697" t="s">
        <v>146</v>
      </c>
      <c r="J697">
        <v>1E-3</v>
      </c>
      <c r="K697" t="s">
        <v>3</v>
      </c>
      <c r="L697">
        <v>0.99171339999999997</v>
      </c>
      <c r="M697" t="s">
        <v>2</v>
      </c>
      <c r="N697">
        <v>4.4114000000000002E-3</v>
      </c>
      <c r="O697" t="s">
        <v>6</v>
      </c>
      <c r="P697">
        <v>25</v>
      </c>
      <c r="Q697" t="s">
        <v>0</v>
      </c>
      <c r="R697">
        <v>75.7</v>
      </c>
      <c r="S697" t="s">
        <v>141</v>
      </c>
      <c r="T697">
        <v>2</v>
      </c>
      <c r="U697" t="s">
        <v>142</v>
      </c>
      <c r="V697">
        <v>8</v>
      </c>
      <c r="W697" t="s">
        <v>140</v>
      </c>
      <c r="X697">
        <v>12505</v>
      </c>
      <c r="Y697" t="s">
        <v>1</v>
      </c>
      <c r="Z697" t="s">
        <v>4167</v>
      </c>
      <c r="AA697" t="s">
        <v>151</v>
      </c>
      <c r="AB697" s="12" t="s">
        <v>4168</v>
      </c>
      <c r="AC697" t="s">
        <v>424</v>
      </c>
      <c r="AD697" s="5">
        <v>0.01</v>
      </c>
      <c r="AE697" t="s">
        <v>5</v>
      </c>
      <c r="AF697">
        <v>0.99282599000000005</v>
      </c>
      <c r="AG697" t="s">
        <v>4</v>
      </c>
      <c r="AH697">
        <v>4.13E-3</v>
      </c>
    </row>
    <row r="698" spans="1:34" x14ac:dyDescent="0.25">
      <c r="A698" t="str">
        <f t="shared" si="10"/>
        <v>feynman_test_4_16850</v>
      </c>
      <c r="B698" t="s">
        <v>106</v>
      </c>
      <c r="C698" t="s">
        <v>143</v>
      </c>
      <c r="D698">
        <v>3600</v>
      </c>
      <c r="E698" t="s">
        <v>144</v>
      </c>
      <c r="F698">
        <v>1000000</v>
      </c>
      <c r="G698" t="s">
        <v>145</v>
      </c>
      <c r="H698">
        <v>16850</v>
      </c>
      <c r="I698" t="s">
        <v>146</v>
      </c>
      <c r="J698">
        <v>1E-3</v>
      </c>
      <c r="K698" t="s">
        <v>3</v>
      </c>
      <c r="L698">
        <v>0.99580420000000003</v>
      </c>
      <c r="M698" t="s">
        <v>2</v>
      </c>
      <c r="N698">
        <v>3.2298599999999997E-2</v>
      </c>
      <c r="O698" t="s">
        <v>6</v>
      </c>
      <c r="P698">
        <v>27</v>
      </c>
      <c r="Q698" t="s">
        <v>0</v>
      </c>
      <c r="R698">
        <v>104.3</v>
      </c>
      <c r="S698" t="s">
        <v>141</v>
      </c>
      <c r="T698">
        <v>1</v>
      </c>
      <c r="U698" t="s">
        <v>142</v>
      </c>
      <c r="V698">
        <v>8</v>
      </c>
      <c r="W698" t="s">
        <v>140</v>
      </c>
      <c r="X698">
        <v>14954</v>
      </c>
      <c r="Y698" t="s">
        <v>1</v>
      </c>
      <c r="Z698" t="s">
        <v>4169</v>
      </c>
      <c r="AA698" t="s">
        <v>151</v>
      </c>
      <c r="AB698" s="12" t="s">
        <v>4170</v>
      </c>
      <c r="AC698" t="s">
        <v>424</v>
      </c>
      <c r="AD698" s="5">
        <v>0.01</v>
      </c>
      <c r="AE698" t="s">
        <v>5</v>
      </c>
      <c r="AF698">
        <v>0.99906735000000002</v>
      </c>
      <c r="AG698" t="s">
        <v>4</v>
      </c>
      <c r="AH698">
        <v>1.5155729999999999E-2</v>
      </c>
    </row>
    <row r="699" spans="1:34" x14ac:dyDescent="0.25">
      <c r="A699" t="str">
        <f t="shared" si="10"/>
        <v>feynman_test_8_16850</v>
      </c>
      <c r="B699" t="s">
        <v>76</v>
      </c>
      <c r="C699" t="s">
        <v>143</v>
      </c>
      <c r="D699">
        <v>3600</v>
      </c>
      <c r="E699" t="s">
        <v>144</v>
      </c>
      <c r="F699">
        <v>1000000</v>
      </c>
      <c r="G699" t="s">
        <v>145</v>
      </c>
      <c r="H699">
        <v>16850</v>
      </c>
      <c r="I699" t="s">
        <v>146</v>
      </c>
      <c r="J699">
        <v>1E-3</v>
      </c>
      <c r="K699" t="s">
        <v>3</v>
      </c>
      <c r="L699">
        <v>0.99190730000000005</v>
      </c>
      <c r="M699" t="s">
        <v>2</v>
      </c>
      <c r="N699">
        <v>4.0457300000000002E-2</v>
      </c>
      <c r="O699" t="s">
        <v>6</v>
      </c>
      <c r="P699">
        <v>27</v>
      </c>
      <c r="Q699" t="s">
        <v>0</v>
      </c>
      <c r="R699">
        <v>147.9</v>
      </c>
      <c r="S699" t="s">
        <v>141</v>
      </c>
      <c r="T699">
        <v>3</v>
      </c>
      <c r="U699" t="s">
        <v>142</v>
      </c>
      <c r="V699">
        <v>15</v>
      </c>
      <c r="W699" t="s">
        <v>140</v>
      </c>
      <c r="X699">
        <v>21181</v>
      </c>
      <c r="Y699" t="s">
        <v>1</v>
      </c>
      <c r="Z699" t="s">
        <v>4171</v>
      </c>
      <c r="AA699" t="s">
        <v>151</v>
      </c>
      <c r="AB699" s="12" t="s">
        <v>4172</v>
      </c>
      <c r="AC699" t="s">
        <v>424</v>
      </c>
      <c r="AD699" s="5">
        <v>0.01</v>
      </c>
      <c r="AE699" t="s">
        <v>5</v>
      </c>
      <c r="AF699">
        <v>0.99298587999999999</v>
      </c>
      <c r="AG699" t="s">
        <v>4</v>
      </c>
      <c r="AH699">
        <v>3.7741370000000003E-2</v>
      </c>
    </row>
    <row r="700" spans="1:34" x14ac:dyDescent="0.25">
      <c r="A700" t="str">
        <f t="shared" si="10"/>
        <v>feynman_test_6_21962</v>
      </c>
      <c r="B700" t="s">
        <v>135</v>
      </c>
      <c r="C700" t="s">
        <v>143</v>
      </c>
      <c r="D700">
        <v>3600</v>
      </c>
      <c r="E700" t="s">
        <v>144</v>
      </c>
      <c r="F700">
        <v>1000000</v>
      </c>
      <c r="G700" t="s">
        <v>145</v>
      </c>
      <c r="H700">
        <v>21962</v>
      </c>
      <c r="I700" t="s">
        <v>146</v>
      </c>
      <c r="J700">
        <v>1E-3</v>
      </c>
      <c r="K700" t="s">
        <v>3</v>
      </c>
      <c r="L700">
        <v>0.96619060000000001</v>
      </c>
      <c r="M700" t="s">
        <v>2</v>
      </c>
      <c r="N700">
        <v>8.4651299999999999E-2</v>
      </c>
      <c r="O700" t="s">
        <v>6</v>
      </c>
      <c r="P700">
        <v>32</v>
      </c>
      <c r="Q700" t="s">
        <v>0</v>
      </c>
      <c r="R700">
        <v>3601</v>
      </c>
      <c r="S700" t="s">
        <v>141</v>
      </c>
      <c r="T700">
        <v>5</v>
      </c>
      <c r="U700" t="s">
        <v>142</v>
      </c>
      <c r="V700">
        <v>157</v>
      </c>
      <c r="W700" t="s">
        <v>140</v>
      </c>
      <c r="X700">
        <v>483426</v>
      </c>
      <c r="Y700" t="s">
        <v>1</v>
      </c>
      <c r="Z700" t="s">
        <v>4173</v>
      </c>
      <c r="AA700" t="s">
        <v>151</v>
      </c>
      <c r="AB700" s="12" t="s">
        <v>4174</v>
      </c>
      <c r="AC700" t="s">
        <v>424</v>
      </c>
      <c r="AD700" s="5">
        <v>0.01</v>
      </c>
      <c r="AE700" t="s">
        <v>5</v>
      </c>
      <c r="AF700">
        <v>0.97733702</v>
      </c>
      <c r="AG700" t="s">
        <v>4</v>
      </c>
      <c r="AH700">
        <v>6.6818020000000006E-2</v>
      </c>
    </row>
    <row r="701" spans="1:34" x14ac:dyDescent="0.25">
      <c r="A701" t="str">
        <f t="shared" si="10"/>
        <v>feynman_II_13_23_21962</v>
      </c>
      <c r="B701" t="s">
        <v>47</v>
      </c>
      <c r="C701" t="s">
        <v>143</v>
      </c>
      <c r="D701">
        <v>3600</v>
      </c>
      <c r="E701" t="s">
        <v>144</v>
      </c>
      <c r="F701">
        <v>1000000</v>
      </c>
      <c r="G701" t="s">
        <v>145</v>
      </c>
      <c r="H701">
        <v>21962</v>
      </c>
      <c r="I701" t="s">
        <v>146</v>
      </c>
      <c r="J701">
        <v>1E-3</v>
      </c>
      <c r="K701" t="s">
        <v>3</v>
      </c>
      <c r="L701">
        <v>0.99915189999999998</v>
      </c>
      <c r="M701" t="s">
        <v>2</v>
      </c>
      <c r="N701">
        <v>3.5423499999999997E-2</v>
      </c>
      <c r="O701" t="s">
        <v>6</v>
      </c>
      <c r="P701">
        <v>15</v>
      </c>
      <c r="Q701" t="s">
        <v>0</v>
      </c>
      <c r="R701">
        <v>21.6</v>
      </c>
      <c r="S701" t="s">
        <v>141</v>
      </c>
      <c r="T701">
        <v>1</v>
      </c>
      <c r="U701" t="s">
        <v>142</v>
      </c>
      <c r="V701">
        <v>5</v>
      </c>
      <c r="W701" t="s">
        <v>140</v>
      </c>
      <c r="X701">
        <v>3837</v>
      </c>
      <c r="Y701" t="s">
        <v>1</v>
      </c>
      <c r="Z701" t="s">
        <v>3835</v>
      </c>
      <c r="AA701" t="s">
        <v>151</v>
      </c>
      <c r="AB701" s="12" t="s">
        <v>3836</v>
      </c>
      <c r="AC701" t="s">
        <v>424</v>
      </c>
      <c r="AD701" s="5">
        <v>0.01</v>
      </c>
      <c r="AE701" t="s">
        <v>5</v>
      </c>
      <c r="AF701">
        <v>0.99990760000000001</v>
      </c>
      <c r="AG701" t="s">
        <v>4</v>
      </c>
      <c r="AH701">
        <v>1.168167E-2</v>
      </c>
    </row>
    <row r="702" spans="1:34" x14ac:dyDescent="0.25">
      <c r="A702" t="str">
        <f t="shared" si="10"/>
        <v>feynman_II_24_17_21962</v>
      </c>
      <c r="B702" t="s">
        <v>38</v>
      </c>
      <c r="C702" t="s">
        <v>143</v>
      </c>
      <c r="D702">
        <v>3600</v>
      </c>
      <c r="E702" t="s">
        <v>144</v>
      </c>
      <c r="F702">
        <v>1000000</v>
      </c>
      <c r="G702" t="s">
        <v>145</v>
      </c>
      <c r="H702">
        <v>21962</v>
      </c>
      <c r="I702" t="s">
        <v>146</v>
      </c>
      <c r="J702">
        <v>1E-3</v>
      </c>
      <c r="K702" t="s">
        <v>3</v>
      </c>
      <c r="L702">
        <v>0.99733570000000005</v>
      </c>
      <c r="M702" t="s">
        <v>2</v>
      </c>
      <c r="N702">
        <v>4.4533400000000001E-2</v>
      </c>
      <c r="O702" t="s">
        <v>6</v>
      </c>
      <c r="P702">
        <v>12</v>
      </c>
      <c r="Q702" t="s">
        <v>0</v>
      </c>
      <c r="R702">
        <v>9</v>
      </c>
      <c r="S702" t="s">
        <v>141</v>
      </c>
      <c r="T702">
        <v>1</v>
      </c>
      <c r="U702" t="s">
        <v>142</v>
      </c>
      <c r="V702">
        <v>3</v>
      </c>
      <c r="W702" t="s">
        <v>140</v>
      </c>
      <c r="X702">
        <v>1810</v>
      </c>
      <c r="Y702" t="s">
        <v>1</v>
      </c>
      <c r="Z702" t="s">
        <v>4175</v>
      </c>
      <c r="AA702" t="s">
        <v>151</v>
      </c>
      <c r="AB702" s="12" t="s">
        <v>4176</v>
      </c>
      <c r="AC702" t="s">
        <v>424</v>
      </c>
      <c r="AD702" s="5">
        <v>0.01</v>
      </c>
      <c r="AE702" t="s">
        <v>5</v>
      </c>
      <c r="AF702">
        <v>0.99880451999999997</v>
      </c>
      <c r="AG702" t="s">
        <v>4</v>
      </c>
      <c r="AH702">
        <v>2.9674579999999999E-2</v>
      </c>
    </row>
    <row r="703" spans="1:34" x14ac:dyDescent="0.25">
      <c r="A703" t="str">
        <f t="shared" si="10"/>
        <v>feynman_I_34_27_14423</v>
      </c>
      <c r="B703" t="s">
        <v>23</v>
      </c>
      <c r="C703" t="s">
        <v>143</v>
      </c>
      <c r="D703">
        <v>3600</v>
      </c>
      <c r="E703" t="s">
        <v>144</v>
      </c>
      <c r="F703">
        <v>1000000</v>
      </c>
      <c r="G703" t="s">
        <v>145</v>
      </c>
      <c r="H703">
        <v>14423</v>
      </c>
      <c r="I703" t="s">
        <v>146</v>
      </c>
      <c r="J703">
        <v>1E-3</v>
      </c>
      <c r="K703" t="s">
        <v>3</v>
      </c>
      <c r="L703">
        <v>0.99947439999999999</v>
      </c>
      <c r="M703" t="s">
        <v>2</v>
      </c>
      <c r="N703">
        <v>1.85571E-2</v>
      </c>
      <c r="O703" t="s">
        <v>6</v>
      </c>
      <c r="P703">
        <v>4</v>
      </c>
      <c r="Q703" t="s">
        <v>0</v>
      </c>
      <c r="R703">
        <v>3.1</v>
      </c>
      <c r="S703" t="s">
        <v>141</v>
      </c>
      <c r="T703">
        <v>1</v>
      </c>
      <c r="U703" t="s">
        <v>142</v>
      </c>
      <c r="V703">
        <v>2</v>
      </c>
      <c r="W703" t="s">
        <v>140</v>
      </c>
      <c r="X703">
        <v>674</v>
      </c>
      <c r="Y703" t="s">
        <v>1</v>
      </c>
      <c r="Z703" t="s">
        <v>3488</v>
      </c>
      <c r="AA703" t="s">
        <v>151</v>
      </c>
      <c r="AB703" s="12" t="s">
        <v>3489</v>
      </c>
      <c r="AC703" t="s">
        <v>424</v>
      </c>
      <c r="AD703" s="5">
        <v>0.01</v>
      </c>
      <c r="AE703" t="s">
        <v>5</v>
      </c>
      <c r="AF703">
        <v>0.99988268999999996</v>
      </c>
      <c r="AG703" t="s">
        <v>4</v>
      </c>
      <c r="AH703">
        <v>8.7736700000000008E-3</v>
      </c>
    </row>
    <row r="704" spans="1:34" x14ac:dyDescent="0.25">
      <c r="A704" t="str">
        <f t="shared" si="10"/>
        <v>feynman_II_27_18_14423</v>
      </c>
      <c r="B704" t="s">
        <v>32</v>
      </c>
      <c r="C704" t="s">
        <v>143</v>
      </c>
      <c r="D704">
        <v>3600</v>
      </c>
      <c r="E704" t="s">
        <v>144</v>
      </c>
      <c r="F704">
        <v>1000000</v>
      </c>
      <c r="G704" t="s">
        <v>145</v>
      </c>
      <c r="H704">
        <v>14423</v>
      </c>
      <c r="I704" t="s">
        <v>146</v>
      </c>
      <c r="J704">
        <v>1E-3</v>
      </c>
      <c r="K704" t="s">
        <v>3</v>
      </c>
      <c r="L704">
        <v>0.99975420000000004</v>
      </c>
      <c r="M704" t="s">
        <v>2</v>
      </c>
      <c r="N704">
        <v>0.40148210000000001</v>
      </c>
      <c r="O704" t="s">
        <v>6</v>
      </c>
      <c r="P704">
        <v>5</v>
      </c>
      <c r="Q704" t="s">
        <v>0</v>
      </c>
      <c r="R704">
        <v>6.8</v>
      </c>
      <c r="S704" t="s">
        <v>141</v>
      </c>
      <c r="T704">
        <v>1</v>
      </c>
      <c r="U704" t="s">
        <v>142</v>
      </c>
      <c r="V704">
        <v>3</v>
      </c>
      <c r="W704" t="s">
        <v>140</v>
      </c>
      <c r="X704">
        <v>1352</v>
      </c>
      <c r="Y704" t="s">
        <v>1</v>
      </c>
      <c r="Z704" t="s">
        <v>2340</v>
      </c>
      <c r="AA704" t="s">
        <v>151</v>
      </c>
      <c r="AB704" s="12" t="s">
        <v>408</v>
      </c>
      <c r="AC704" t="s">
        <v>424</v>
      </c>
      <c r="AD704" s="5">
        <v>0.01</v>
      </c>
      <c r="AE704" t="s">
        <v>5</v>
      </c>
      <c r="AF704">
        <v>1</v>
      </c>
      <c r="AG704" t="s">
        <v>4</v>
      </c>
      <c r="AH704">
        <v>0</v>
      </c>
    </row>
    <row r="705" spans="1:34" x14ac:dyDescent="0.25">
      <c r="A705" t="str">
        <f t="shared" si="10"/>
        <v>feynman_II_37_1_14423</v>
      </c>
      <c r="B705" t="s">
        <v>64</v>
      </c>
      <c r="C705" t="s">
        <v>143</v>
      </c>
      <c r="D705">
        <v>3600</v>
      </c>
      <c r="E705" t="s">
        <v>144</v>
      </c>
      <c r="F705">
        <v>1000000</v>
      </c>
      <c r="G705" t="s">
        <v>145</v>
      </c>
      <c r="H705">
        <v>14423</v>
      </c>
      <c r="I705" t="s">
        <v>146</v>
      </c>
      <c r="J705">
        <v>1E-3</v>
      </c>
      <c r="K705" t="s">
        <v>3</v>
      </c>
      <c r="L705">
        <v>0.99966920000000004</v>
      </c>
      <c r="M705" t="s">
        <v>2</v>
      </c>
      <c r="N705">
        <v>0.42928670000000002</v>
      </c>
      <c r="O705" t="s">
        <v>6</v>
      </c>
      <c r="P705">
        <v>6</v>
      </c>
      <c r="Q705" t="s">
        <v>0</v>
      </c>
      <c r="R705">
        <v>11.4</v>
      </c>
      <c r="S705" t="s">
        <v>141</v>
      </c>
      <c r="T705">
        <v>1</v>
      </c>
      <c r="U705" t="s">
        <v>142</v>
      </c>
      <c r="V705">
        <v>4</v>
      </c>
      <c r="W705" t="s">
        <v>140</v>
      </c>
      <c r="X705">
        <v>2173</v>
      </c>
      <c r="Y705" t="s">
        <v>1</v>
      </c>
      <c r="Z705" t="s">
        <v>2355</v>
      </c>
      <c r="AA705" t="s">
        <v>151</v>
      </c>
      <c r="AB705" s="12" t="s">
        <v>2290</v>
      </c>
      <c r="AC705" t="s">
        <v>424</v>
      </c>
      <c r="AD705" s="5">
        <v>0.01</v>
      </c>
      <c r="AE705" t="s">
        <v>5</v>
      </c>
      <c r="AF705">
        <v>1</v>
      </c>
      <c r="AG705" t="s">
        <v>4</v>
      </c>
      <c r="AH705">
        <v>0</v>
      </c>
    </row>
    <row r="706" spans="1:34" x14ac:dyDescent="0.25">
      <c r="A706" t="str">
        <f t="shared" ref="A706:A769" si="11">B706&amp;"_"&amp;H706</f>
        <v>feynman_II_10_9_14423</v>
      </c>
      <c r="B706" t="s">
        <v>57</v>
      </c>
      <c r="C706" t="s">
        <v>143</v>
      </c>
      <c r="D706">
        <v>3600</v>
      </c>
      <c r="E706" t="s">
        <v>144</v>
      </c>
      <c r="F706">
        <v>1000000</v>
      </c>
      <c r="G706" t="s">
        <v>145</v>
      </c>
      <c r="H706">
        <v>14423</v>
      </c>
      <c r="I706" t="s">
        <v>146</v>
      </c>
      <c r="J706">
        <v>1E-3</v>
      </c>
      <c r="K706" t="s">
        <v>3</v>
      </c>
      <c r="L706">
        <v>0.99972570000000005</v>
      </c>
      <c r="M706" t="s">
        <v>2</v>
      </c>
      <c r="N706">
        <v>4.1205E-3</v>
      </c>
      <c r="O706" t="s">
        <v>6</v>
      </c>
      <c r="P706">
        <v>13</v>
      </c>
      <c r="Q706" t="s">
        <v>0</v>
      </c>
      <c r="R706">
        <v>14.9</v>
      </c>
      <c r="S706" t="s">
        <v>141</v>
      </c>
      <c r="T706">
        <v>1</v>
      </c>
      <c r="U706" t="s">
        <v>142</v>
      </c>
      <c r="V706">
        <v>4</v>
      </c>
      <c r="W706" t="s">
        <v>140</v>
      </c>
      <c r="X706">
        <v>2899</v>
      </c>
      <c r="Y706" t="s">
        <v>1</v>
      </c>
      <c r="Z706" t="s">
        <v>160</v>
      </c>
      <c r="AA706" t="s">
        <v>151</v>
      </c>
      <c r="AB706" s="12" t="s">
        <v>3434</v>
      </c>
      <c r="AC706" t="s">
        <v>424</v>
      </c>
      <c r="AD706" s="5">
        <v>0.01</v>
      </c>
      <c r="AE706" t="s">
        <v>5</v>
      </c>
      <c r="AF706">
        <v>1</v>
      </c>
      <c r="AG706" t="s">
        <v>4</v>
      </c>
      <c r="AH706">
        <v>0</v>
      </c>
    </row>
    <row r="707" spans="1:34" x14ac:dyDescent="0.25">
      <c r="A707" t="str">
        <f t="shared" si="11"/>
        <v>feynman_I_38_12_14423</v>
      </c>
      <c r="B707" t="s">
        <v>93</v>
      </c>
      <c r="C707" t="s">
        <v>143</v>
      </c>
      <c r="D707">
        <v>3600</v>
      </c>
      <c r="E707" t="s">
        <v>144</v>
      </c>
      <c r="F707">
        <v>1000000</v>
      </c>
      <c r="G707" t="s">
        <v>145</v>
      </c>
      <c r="H707">
        <v>14423</v>
      </c>
      <c r="I707" t="s">
        <v>146</v>
      </c>
      <c r="J707">
        <v>1E-3</v>
      </c>
      <c r="K707" t="s">
        <v>3</v>
      </c>
      <c r="L707">
        <v>0.99983420000000001</v>
      </c>
      <c r="M707" t="s">
        <v>2</v>
      </c>
      <c r="N707">
        <v>1.83672E-2</v>
      </c>
      <c r="O707" t="s">
        <v>6</v>
      </c>
      <c r="P707">
        <v>12</v>
      </c>
      <c r="Q707" t="s">
        <v>0</v>
      </c>
      <c r="R707">
        <v>29.2</v>
      </c>
      <c r="S707" t="s">
        <v>141</v>
      </c>
      <c r="T707">
        <v>1</v>
      </c>
      <c r="U707" t="s">
        <v>142</v>
      </c>
      <c r="V707">
        <v>6</v>
      </c>
      <c r="W707" t="s">
        <v>140</v>
      </c>
      <c r="X707">
        <v>5419</v>
      </c>
      <c r="Y707" t="s">
        <v>1</v>
      </c>
      <c r="Z707" t="s">
        <v>3512</v>
      </c>
      <c r="AA707" t="s">
        <v>151</v>
      </c>
      <c r="AB707" s="12" t="s">
        <v>3513</v>
      </c>
      <c r="AC707" t="s">
        <v>424</v>
      </c>
      <c r="AD707" s="5">
        <v>0.01</v>
      </c>
      <c r="AE707" t="s">
        <v>5</v>
      </c>
      <c r="AF707">
        <v>0.99996333000000004</v>
      </c>
      <c r="AG707" t="s">
        <v>4</v>
      </c>
      <c r="AH707">
        <v>9.0178299999999992E-3</v>
      </c>
    </row>
    <row r="708" spans="1:34" x14ac:dyDescent="0.25">
      <c r="A708" t="str">
        <f t="shared" si="11"/>
        <v>feynman_II_15_4_14423</v>
      </c>
      <c r="B708" t="s">
        <v>59</v>
      </c>
      <c r="C708" t="s">
        <v>143</v>
      </c>
      <c r="D708">
        <v>3600</v>
      </c>
      <c r="E708" t="s">
        <v>144</v>
      </c>
      <c r="F708">
        <v>1000000</v>
      </c>
      <c r="G708" t="s">
        <v>145</v>
      </c>
      <c r="H708">
        <v>14423</v>
      </c>
      <c r="I708" t="s">
        <v>146</v>
      </c>
      <c r="J708">
        <v>1E-3</v>
      </c>
      <c r="K708" t="s">
        <v>3</v>
      </c>
      <c r="L708">
        <v>0.99983789999999995</v>
      </c>
      <c r="M708" t="s">
        <v>2</v>
      </c>
      <c r="N708">
        <v>6.6542699999999996E-2</v>
      </c>
      <c r="O708" t="s">
        <v>6</v>
      </c>
      <c r="P708">
        <v>8</v>
      </c>
      <c r="Q708" t="s">
        <v>0</v>
      </c>
      <c r="R708">
        <v>14.8</v>
      </c>
      <c r="S708" t="s">
        <v>141</v>
      </c>
      <c r="T708">
        <v>1</v>
      </c>
      <c r="U708" t="s">
        <v>142</v>
      </c>
      <c r="V708">
        <v>6</v>
      </c>
      <c r="W708" t="s">
        <v>140</v>
      </c>
      <c r="X708">
        <v>2983</v>
      </c>
      <c r="Y708" t="s">
        <v>1</v>
      </c>
      <c r="Z708" t="s">
        <v>3516</v>
      </c>
      <c r="AA708" t="s">
        <v>151</v>
      </c>
      <c r="AB708" s="12" t="s">
        <v>3517</v>
      </c>
      <c r="AC708" t="s">
        <v>424</v>
      </c>
      <c r="AD708" s="5">
        <v>0.01</v>
      </c>
      <c r="AE708" t="s">
        <v>5</v>
      </c>
      <c r="AF708">
        <v>0.99999634999999998</v>
      </c>
      <c r="AG708" t="s">
        <v>4</v>
      </c>
      <c r="AH708">
        <v>0.01</v>
      </c>
    </row>
    <row r="709" spans="1:34" x14ac:dyDescent="0.25">
      <c r="A709" t="str">
        <f t="shared" si="11"/>
        <v>feynman_I_40_1_4426</v>
      </c>
      <c r="B709" t="s">
        <v>133</v>
      </c>
      <c r="C709" t="s">
        <v>143</v>
      </c>
      <c r="D709">
        <v>3600</v>
      </c>
      <c r="E709" t="s">
        <v>144</v>
      </c>
      <c r="F709">
        <v>1000000</v>
      </c>
      <c r="G709" t="s">
        <v>145</v>
      </c>
      <c r="H709">
        <v>4426</v>
      </c>
      <c r="I709" t="s">
        <v>146</v>
      </c>
      <c r="J709">
        <v>1E-3</v>
      </c>
      <c r="K709" t="s">
        <v>3</v>
      </c>
      <c r="L709">
        <v>0.91999620000000004</v>
      </c>
      <c r="M709" t="s">
        <v>2</v>
      </c>
      <c r="N709">
        <v>0.18429590000000001</v>
      </c>
      <c r="O709" t="s">
        <v>6</v>
      </c>
      <c r="P709">
        <v>44</v>
      </c>
      <c r="Q709" t="s">
        <v>0</v>
      </c>
      <c r="R709">
        <v>3601.9</v>
      </c>
      <c r="S709" t="s">
        <v>141</v>
      </c>
      <c r="T709">
        <v>3</v>
      </c>
      <c r="U709" t="s">
        <v>142</v>
      </c>
      <c r="V709">
        <v>96</v>
      </c>
      <c r="W709" t="s">
        <v>140</v>
      </c>
      <c r="X709">
        <v>373271</v>
      </c>
      <c r="Y709" t="s">
        <v>1</v>
      </c>
      <c r="Z709" t="s">
        <v>4177</v>
      </c>
      <c r="AA709" t="s">
        <v>151</v>
      </c>
      <c r="AB709" s="12" t="s">
        <v>4178</v>
      </c>
      <c r="AC709" t="s">
        <v>424</v>
      </c>
      <c r="AD709" s="5">
        <v>0.01</v>
      </c>
      <c r="AE709" t="s">
        <v>5</v>
      </c>
      <c r="AF709">
        <v>0.91827512</v>
      </c>
      <c r="AG709" t="s">
        <v>4</v>
      </c>
      <c r="AH709">
        <v>0.18695001999999999</v>
      </c>
    </row>
    <row r="710" spans="1:34" x14ac:dyDescent="0.25">
      <c r="A710" t="str">
        <f t="shared" si="11"/>
        <v>feynman_III_10_19_4426</v>
      </c>
      <c r="B710" t="s">
        <v>92</v>
      </c>
      <c r="C710" t="s">
        <v>143</v>
      </c>
      <c r="D710">
        <v>3600</v>
      </c>
      <c r="E710" t="s">
        <v>144</v>
      </c>
      <c r="F710">
        <v>1000000</v>
      </c>
      <c r="G710" t="s">
        <v>145</v>
      </c>
      <c r="H710">
        <v>4426</v>
      </c>
      <c r="I710" t="s">
        <v>146</v>
      </c>
      <c r="J710">
        <v>1E-3</v>
      </c>
      <c r="K710" t="s">
        <v>3</v>
      </c>
      <c r="L710">
        <v>0.99913039999999997</v>
      </c>
      <c r="M710" t="s">
        <v>2</v>
      </c>
      <c r="N710">
        <v>0.21462719999999999</v>
      </c>
      <c r="O710" t="s">
        <v>6</v>
      </c>
      <c r="P710">
        <v>34</v>
      </c>
      <c r="Q710" t="s">
        <v>0</v>
      </c>
      <c r="R710">
        <v>203.4</v>
      </c>
      <c r="S710" t="s">
        <v>141</v>
      </c>
      <c r="T710">
        <v>1</v>
      </c>
      <c r="U710" t="s">
        <v>142</v>
      </c>
      <c r="V710">
        <v>11</v>
      </c>
      <c r="W710" t="s">
        <v>140</v>
      </c>
      <c r="X710">
        <v>23507</v>
      </c>
      <c r="Y710" t="s">
        <v>1</v>
      </c>
      <c r="Z710" t="s">
        <v>4179</v>
      </c>
      <c r="AA710" t="s">
        <v>151</v>
      </c>
      <c r="AB710" s="12" t="s">
        <v>4180</v>
      </c>
      <c r="AC710" t="s">
        <v>424</v>
      </c>
      <c r="AD710" s="5">
        <v>0.01</v>
      </c>
      <c r="AE710" t="s">
        <v>5</v>
      </c>
      <c r="AF710">
        <v>0.99974878</v>
      </c>
      <c r="AG710" t="s">
        <v>4</v>
      </c>
      <c r="AH710">
        <v>0.11469698</v>
      </c>
    </row>
    <row r="711" spans="1:34" x14ac:dyDescent="0.25">
      <c r="A711" t="str">
        <f t="shared" si="11"/>
        <v>feynman_I_15_3t_4426</v>
      </c>
      <c r="B711" t="s">
        <v>81</v>
      </c>
      <c r="C711" t="s">
        <v>143</v>
      </c>
      <c r="D711">
        <v>3600</v>
      </c>
      <c r="E711" t="s">
        <v>144</v>
      </c>
      <c r="F711">
        <v>1000000</v>
      </c>
      <c r="G711" t="s">
        <v>145</v>
      </c>
      <c r="H711">
        <v>4426</v>
      </c>
      <c r="I711" t="s">
        <v>146</v>
      </c>
      <c r="J711">
        <v>1E-3</v>
      </c>
      <c r="K711" t="s">
        <v>3</v>
      </c>
      <c r="L711">
        <v>0.99485699999999999</v>
      </c>
      <c r="M711" t="s">
        <v>2</v>
      </c>
      <c r="N711">
        <v>8.67898E-2</v>
      </c>
      <c r="O711" t="s">
        <v>6</v>
      </c>
      <c r="P711">
        <v>7</v>
      </c>
      <c r="Q711" t="s">
        <v>0</v>
      </c>
      <c r="R711">
        <v>5.8</v>
      </c>
      <c r="S711" t="s">
        <v>141</v>
      </c>
      <c r="T711">
        <v>1</v>
      </c>
      <c r="U711" t="s">
        <v>142</v>
      </c>
      <c r="V711">
        <v>3</v>
      </c>
      <c r="W711" t="s">
        <v>140</v>
      </c>
      <c r="X711">
        <v>1160</v>
      </c>
      <c r="Y711" t="s">
        <v>1</v>
      </c>
      <c r="Z711" t="s">
        <v>3695</v>
      </c>
      <c r="AA711" t="s">
        <v>151</v>
      </c>
      <c r="AB711" s="12" t="s">
        <v>3696</v>
      </c>
      <c r="AC711" t="s">
        <v>424</v>
      </c>
      <c r="AD711" s="5">
        <v>0.01</v>
      </c>
      <c r="AE711" t="s">
        <v>5</v>
      </c>
      <c r="AF711">
        <v>0.99565977000000006</v>
      </c>
      <c r="AG711" t="s">
        <v>4</v>
      </c>
      <c r="AH711">
        <v>7.9657519999999996E-2</v>
      </c>
    </row>
    <row r="712" spans="1:34" x14ac:dyDescent="0.25">
      <c r="A712" t="str">
        <f t="shared" si="11"/>
        <v>feynman_III_4_32_4426</v>
      </c>
      <c r="B712" t="s">
        <v>87</v>
      </c>
      <c r="C712" t="s">
        <v>143</v>
      </c>
      <c r="D712">
        <v>3600</v>
      </c>
      <c r="E712" t="s">
        <v>144</v>
      </c>
      <c r="F712">
        <v>1000000</v>
      </c>
      <c r="G712" t="s">
        <v>145</v>
      </c>
      <c r="H712">
        <v>4426</v>
      </c>
      <c r="I712" t="s">
        <v>146</v>
      </c>
      <c r="J712">
        <v>1E-3</v>
      </c>
      <c r="K712" t="s">
        <v>3</v>
      </c>
      <c r="L712">
        <v>0.99980500000000005</v>
      </c>
      <c r="M712" t="s">
        <v>2</v>
      </c>
      <c r="N712">
        <v>0.12844639999999999</v>
      </c>
      <c r="O712" t="s">
        <v>6</v>
      </c>
      <c r="P712">
        <v>12</v>
      </c>
      <c r="Q712" t="s">
        <v>0</v>
      </c>
      <c r="R712">
        <v>15.2</v>
      </c>
      <c r="S712" t="s">
        <v>141</v>
      </c>
      <c r="T712">
        <v>1</v>
      </c>
      <c r="U712" t="s">
        <v>142</v>
      </c>
      <c r="V712">
        <v>4</v>
      </c>
      <c r="W712" t="s">
        <v>140</v>
      </c>
      <c r="X712">
        <v>2899</v>
      </c>
      <c r="Y712" t="s">
        <v>1</v>
      </c>
      <c r="Z712" t="s">
        <v>4181</v>
      </c>
      <c r="AA712" t="s">
        <v>151</v>
      </c>
      <c r="AB712" s="12" t="s">
        <v>4182</v>
      </c>
      <c r="AC712" t="s">
        <v>424</v>
      </c>
      <c r="AD712" s="5">
        <v>0.01</v>
      </c>
      <c r="AE712" t="s">
        <v>5</v>
      </c>
      <c r="AF712">
        <v>0.99999506000000005</v>
      </c>
      <c r="AG712" t="s">
        <v>4</v>
      </c>
      <c r="AH712">
        <v>2.085571E-2</v>
      </c>
    </row>
    <row r="713" spans="1:34" x14ac:dyDescent="0.25">
      <c r="A713" t="str">
        <f t="shared" si="11"/>
        <v>feynman_I_12_5_21962</v>
      </c>
      <c r="B713" t="s">
        <v>25</v>
      </c>
      <c r="C713" t="s">
        <v>143</v>
      </c>
      <c r="D713">
        <v>3600</v>
      </c>
      <c r="E713" t="s">
        <v>144</v>
      </c>
      <c r="F713">
        <v>1000000</v>
      </c>
      <c r="G713" t="s">
        <v>145</v>
      </c>
      <c r="H713">
        <v>21962</v>
      </c>
      <c r="I713" t="s">
        <v>146</v>
      </c>
      <c r="J713">
        <v>1E-3</v>
      </c>
      <c r="K713" t="s">
        <v>3</v>
      </c>
      <c r="L713">
        <v>0.99957300000000004</v>
      </c>
      <c r="M713" t="s">
        <v>2</v>
      </c>
      <c r="N713">
        <v>0.1047553</v>
      </c>
      <c r="O713" t="s">
        <v>6</v>
      </c>
      <c r="P713">
        <v>5</v>
      </c>
      <c r="Q713" t="s">
        <v>0</v>
      </c>
      <c r="R713">
        <v>3.4</v>
      </c>
      <c r="S713" t="s">
        <v>141</v>
      </c>
      <c r="T713">
        <v>1</v>
      </c>
      <c r="U713" t="s">
        <v>142</v>
      </c>
      <c r="V713">
        <v>2</v>
      </c>
      <c r="W713" t="s">
        <v>140</v>
      </c>
      <c r="X713">
        <v>755</v>
      </c>
      <c r="Y713" t="s">
        <v>1</v>
      </c>
      <c r="Z713" t="s">
        <v>3490</v>
      </c>
      <c r="AA713" t="s">
        <v>151</v>
      </c>
      <c r="AB713" s="12" t="s">
        <v>3491</v>
      </c>
      <c r="AC713" t="s">
        <v>424</v>
      </c>
      <c r="AD713" s="5">
        <v>0.01</v>
      </c>
      <c r="AE713" t="s">
        <v>5</v>
      </c>
      <c r="AF713">
        <v>0.99998456000000002</v>
      </c>
      <c r="AG713" t="s">
        <v>4</v>
      </c>
      <c r="AH713">
        <v>0.02</v>
      </c>
    </row>
    <row r="714" spans="1:34" x14ac:dyDescent="0.25">
      <c r="A714" t="str">
        <f t="shared" si="11"/>
        <v>feynman_II_34_29a_21962</v>
      </c>
      <c r="B714" t="s">
        <v>60</v>
      </c>
      <c r="C714" t="s">
        <v>143</v>
      </c>
      <c r="D714">
        <v>3600</v>
      </c>
      <c r="E714" t="s">
        <v>144</v>
      </c>
      <c r="F714">
        <v>1000000</v>
      </c>
      <c r="G714" t="s">
        <v>145</v>
      </c>
      <c r="H714">
        <v>21962</v>
      </c>
      <c r="I714" t="s">
        <v>146</v>
      </c>
      <c r="J714">
        <v>1E-3</v>
      </c>
      <c r="K714" t="s">
        <v>3</v>
      </c>
      <c r="L714">
        <v>0.99967110000000003</v>
      </c>
      <c r="M714" t="s">
        <v>2</v>
      </c>
      <c r="N714">
        <v>4.1703E-3</v>
      </c>
      <c r="O714" t="s">
        <v>6</v>
      </c>
      <c r="P714">
        <v>7</v>
      </c>
      <c r="Q714" t="s">
        <v>0</v>
      </c>
      <c r="R714">
        <v>7.9</v>
      </c>
      <c r="S714" t="s">
        <v>141</v>
      </c>
      <c r="T714">
        <v>1</v>
      </c>
      <c r="U714" t="s">
        <v>142</v>
      </c>
      <c r="V714">
        <v>3</v>
      </c>
      <c r="W714" t="s">
        <v>140</v>
      </c>
      <c r="X714">
        <v>1543</v>
      </c>
      <c r="Y714" t="s">
        <v>1</v>
      </c>
      <c r="Z714" t="s">
        <v>3494</v>
      </c>
      <c r="AA714" t="s">
        <v>151</v>
      </c>
      <c r="AB714" s="12" t="s">
        <v>3495</v>
      </c>
      <c r="AC714" t="s">
        <v>424</v>
      </c>
      <c r="AD714" s="5">
        <v>0.01</v>
      </c>
      <c r="AE714" t="s">
        <v>5</v>
      </c>
      <c r="AF714">
        <v>0.99992639000000005</v>
      </c>
      <c r="AG714" t="s">
        <v>4</v>
      </c>
      <c r="AH714">
        <v>1.9337499999999999E-3</v>
      </c>
    </row>
    <row r="715" spans="1:34" x14ac:dyDescent="0.25">
      <c r="A715" t="str">
        <f t="shared" si="11"/>
        <v>feynman_II_34_11_21962</v>
      </c>
      <c r="B715" t="s">
        <v>84</v>
      </c>
      <c r="C715" t="s">
        <v>143</v>
      </c>
      <c r="D715">
        <v>3600</v>
      </c>
      <c r="E715" t="s">
        <v>144</v>
      </c>
      <c r="F715">
        <v>1000000</v>
      </c>
      <c r="G715" t="s">
        <v>145</v>
      </c>
      <c r="H715">
        <v>21962</v>
      </c>
      <c r="I715" t="s">
        <v>146</v>
      </c>
      <c r="J715">
        <v>1E-3</v>
      </c>
      <c r="K715" t="s">
        <v>3</v>
      </c>
      <c r="L715">
        <v>0.99978739999999999</v>
      </c>
      <c r="M715" t="s">
        <v>2</v>
      </c>
      <c r="N715">
        <v>7.3777200000000001E-2</v>
      </c>
      <c r="O715" t="s">
        <v>6</v>
      </c>
      <c r="P715">
        <v>8</v>
      </c>
      <c r="Q715" t="s">
        <v>0</v>
      </c>
      <c r="R715">
        <v>14.5</v>
      </c>
      <c r="S715" t="s">
        <v>141</v>
      </c>
      <c r="T715">
        <v>1</v>
      </c>
      <c r="U715" t="s">
        <v>142</v>
      </c>
      <c r="V715">
        <v>4</v>
      </c>
      <c r="W715" t="s">
        <v>140</v>
      </c>
      <c r="X715">
        <v>2583</v>
      </c>
      <c r="Y715" t="s">
        <v>1</v>
      </c>
      <c r="Z715" t="s">
        <v>158</v>
      </c>
      <c r="AA715" t="s">
        <v>151</v>
      </c>
      <c r="AB715" s="12" t="s">
        <v>412</v>
      </c>
      <c r="AC715" t="s">
        <v>424</v>
      </c>
      <c r="AD715" s="5">
        <v>0.01</v>
      </c>
      <c r="AE715" t="s">
        <v>5</v>
      </c>
      <c r="AF715">
        <v>1</v>
      </c>
      <c r="AG715" t="s">
        <v>4</v>
      </c>
      <c r="AH715">
        <v>0</v>
      </c>
    </row>
    <row r="716" spans="1:34" x14ac:dyDescent="0.25">
      <c r="A716" t="str">
        <f t="shared" si="11"/>
        <v>feynman_I_34_1_21962</v>
      </c>
      <c r="B716" t="s">
        <v>41</v>
      </c>
      <c r="C716" t="s">
        <v>143</v>
      </c>
      <c r="D716">
        <v>3600</v>
      </c>
      <c r="E716" t="s">
        <v>144</v>
      </c>
      <c r="F716">
        <v>1000000</v>
      </c>
      <c r="G716" t="s">
        <v>145</v>
      </c>
      <c r="H716">
        <v>21962</v>
      </c>
      <c r="I716" t="s">
        <v>146</v>
      </c>
      <c r="J716">
        <v>1E-3</v>
      </c>
      <c r="K716" t="s">
        <v>3</v>
      </c>
      <c r="L716">
        <v>0.99936469999999999</v>
      </c>
      <c r="M716" t="s">
        <v>2</v>
      </c>
      <c r="N716">
        <v>4.4934000000000002E-2</v>
      </c>
      <c r="O716" t="s">
        <v>6</v>
      </c>
      <c r="P716">
        <v>12</v>
      </c>
      <c r="Q716" t="s">
        <v>0</v>
      </c>
      <c r="R716">
        <v>22.5</v>
      </c>
      <c r="S716" t="s">
        <v>141</v>
      </c>
      <c r="T716">
        <v>1</v>
      </c>
      <c r="U716" t="s">
        <v>142</v>
      </c>
      <c r="V716">
        <v>5</v>
      </c>
      <c r="W716" t="s">
        <v>140</v>
      </c>
      <c r="X716">
        <v>4007</v>
      </c>
      <c r="Y716" t="s">
        <v>1</v>
      </c>
      <c r="Z716" t="s">
        <v>2363</v>
      </c>
      <c r="AA716" t="s">
        <v>151</v>
      </c>
      <c r="AB716" s="12" t="s">
        <v>2291</v>
      </c>
      <c r="AC716" t="s">
        <v>424</v>
      </c>
      <c r="AD716" s="5">
        <v>0.01</v>
      </c>
      <c r="AE716" t="s">
        <v>5</v>
      </c>
      <c r="AF716">
        <v>1</v>
      </c>
      <c r="AG716" t="s">
        <v>4</v>
      </c>
      <c r="AH716">
        <v>0</v>
      </c>
    </row>
    <row r="717" spans="1:34" x14ac:dyDescent="0.25">
      <c r="A717" t="str">
        <f t="shared" si="11"/>
        <v>feynman_III_13_18_16850</v>
      </c>
      <c r="B717" t="s">
        <v>103</v>
      </c>
      <c r="C717" t="s">
        <v>143</v>
      </c>
      <c r="D717">
        <v>3600</v>
      </c>
      <c r="E717" t="s">
        <v>144</v>
      </c>
      <c r="F717">
        <v>1000000</v>
      </c>
      <c r="G717" t="s">
        <v>145</v>
      </c>
      <c r="H717">
        <v>16850</v>
      </c>
      <c r="I717" t="s">
        <v>146</v>
      </c>
      <c r="J717">
        <v>1E-3</v>
      </c>
      <c r="K717" t="s">
        <v>3</v>
      </c>
      <c r="L717">
        <v>0.99982660000000001</v>
      </c>
      <c r="M717" t="s">
        <v>2</v>
      </c>
      <c r="N717">
        <v>7.3194543000000003</v>
      </c>
      <c r="O717" t="s">
        <v>6</v>
      </c>
      <c r="P717">
        <v>10</v>
      </c>
      <c r="Q717" t="s">
        <v>0</v>
      </c>
      <c r="R717">
        <v>3604.9</v>
      </c>
      <c r="S717" t="s">
        <v>141</v>
      </c>
      <c r="T717">
        <v>4</v>
      </c>
      <c r="U717" t="s">
        <v>142</v>
      </c>
      <c r="V717">
        <v>449</v>
      </c>
      <c r="W717" t="s">
        <v>140</v>
      </c>
      <c r="X717">
        <v>555351</v>
      </c>
      <c r="Y717" t="s">
        <v>1</v>
      </c>
      <c r="Z717" t="s">
        <v>4183</v>
      </c>
      <c r="AA717" t="s">
        <v>151</v>
      </c>
      <c r="AB717" s="12" t="s">
        <v>4184</v>
      </c>
      <c r="AC717" t="s">
        <v>424</v>
      </c>
      <c r="AD717" s="5">
        <v>0.01</v>
      </c>
      <c r="AE717" t="s">
        <v>5</v>
      </c>
      <c r="AF717">
        <v>0.99999797000000001</v>
      </c>
      <c r="AG717" t="s">
        <v>4</v>
      </c>
      <c r="AH717">
        <v>0.78759752999999999</v>
      </c>
    </row>
    <row r="718" spans="1:34" x14ac:dyDescent="0.25">
      <c r="A718" t="str">
        <f t="shared" si="11"/>
        <v>feynman_I_32_5_16850</v>
      </c>
      <c r="B718" t="s">
        <v>97</v>
      </c>
      <c r="C718" t="s">
        <v>143</v>
      </c>
      <c r="D718">
        <v>3600</v>
      </c>
      <c r="E718" t="s">
        <v>144</v>
      </c>
      <c r="F718">
        <v>1000000</v>
      </c>
      <c r="G718" t="s">
        <v>145</v>
      </c>
      <c r="H718">
        <v>16850</v>
      </c>
      <c r="I718" t="s">
        <v>146</v>
      </c>
      <c r="J718">
        <v>1E-3</v>
      </c>
      <c r="K718" t="s">
        <v>3</v>
      </c>
      <c r="L718">
        <v>0.9961624</v>
      </c>
      <c r="M718" t="s">
        <v>2</v>
      </c>
      <c r="N718">
        <v>4.7119399999999999E-2</v>
      </c>
      <c r="O718" t="s">
        <v>6</v>
      </c>
      <c r="P718">
        <v>14</v>
      </c>
      <c r="Q718" t="s">
        <v>0</v>
      </c>
      <c r="R718">
        <v>29.5</v>
      </c>
      <c r="S718" t="s">
        <v>141</v>
      </c>
      <c r="T718">
        <v>1</v>
      </c>
      <c r="U718" t="s">
        <v>142</v>
      </c>
      <c r="V718">
        <v>6</v>
      </c>
      <c r="W718" t="s">
        <v>140</v>
      </c>
      <c r="X718">
        <v>5666</v>
      </c>
      <c r="Y718" t="s">
        <v>1</v>
      </c>
      <c r="Z718" t="s">
        <v>3681</v>
      </c>
      <c r="AA718" t="s">
        <v>151</v>
      </c>
      <c r="AB718" s="12" t="s">
        <v>3682</v>
      </c>
      <c r="AC718" t="s">
        <v>424</v>
      </c>
      <c r="AD718" s="5">
        <v>0.01</v>
      </c>
      <c r="AE718" t="s">
        <v>5</v>
      </c>
      <c r="AF718">
        <v>0.99629807999999997</v>
      </c>
      <c r="AG718" t="s">
        <v>4</v>
      </c>
      <c r="AH718">
        <v>4.9091650000000001E-2</v>
      </c>
    </row>
    <row r="719" spans="1:34" x14ac:dyDescent="0.25">
      <c r="A719" t="str">
        <f t="shared" si="11"/>
        <v>feynman_III_17_37_21962</v>
      </c>
      <c r="B719" t="s">
        <v>66</v>
      </c>
      <c r="C719" t="s">
        <v>143</v>
      </c>
      <c r="D719">
        <v>3600</v>
      </c>
      <c r="E719" t="s">
        <v>144</v>
      </c>
      <c r="F719">
        <v>1000000</v>
      </c>
      <c r="G719" t="s">
        <v>145</v>
      </c>
      <c r="H719">
        <v>21962</v>
      </c>
      <c r="I719" t="s">
        <v>146</v>
      </c>
      <c r="J719">
        <v>1E-3</v>
      </c>
      <c r="K719" t="s">
        <v>3</v>
      </c>
      <c r="L719">
        <v>0.99989689999999998</v>
      </c>
      <c r="M719" t="s">
        <v>2</v>
      </c>
      <c r="N719">
        <v>5.0965700000000003E-2</v>
      </c>
      <c r="O719" t="s">
        <v>6</v>
      </c>
      <c r="P719">
        <v>8</v>
      </c>
      <c r="Q719" t="s">
        <v>0</v>
      </c>
      <c r="R719">
        <v>53.7</v>
      </c>
      <c r="S719" t="s">
        <v>141</v>
      </c>
      <c r="T719">
        <v>1</v>
      </c>
      <c r="U719" t="s">
        <v>142</v>
      </c>
      <c r="V719">
        <v>10</v>
      </c>
      <c r="W719" t="s">
        <v>140</v>
      </c>
      <c r="X719">
        <v>9131</v>
      </c>
      <c r="Y719" t="s">
        <v>1</v>
      </c>
      <c r="Z719" t="s">
        <v>2374</v>
      </c>
      <c r="AA719" t="s">
        <v>151</v>
      </c>
      <c r="AB719" s="12" t="s">
        <v>2296</v>
      </c>
      <c r="AC719" t="s">
        <v>424</v>
      </c>
      <c r="AD719" s="5">
        <v>0.01</v>
      </c>
      <c r="AE719" t="s">
        <v>5</v>
      </c>
      <c r="AF719">
        <v>1</v>
      </c>
      <c r="AG719" t="s">
        <v>4</v>
      </c>
      <c r="AH719">
        <v>0</v>
      </c>
    </row>
    <row r="720" spans="1:34" x14ac:dyDescent="0.25">
      <c r="A720" t="str">
        <f t="shared" si="11"/>
        <v>feynman_test_13_860</v>
      </c>
      <c r="B720" t="s">
        <v>121</v>
      </c>
      <c r="C720" t="s">
        <v>143</v>
      </c>
      <c r="D720">
        <v>3600</v>
      </c>
      <c r="E720" t="s">
        <v>144</v>
      </c>
      <c r="F720">
        <v>1000000</v>
      </c>
      <c r="G720" t="s">
        <v>145</v>
      </c>
      <c r="H720">
        <v>860</v>
      </c>
      <c r="I720" t="s">
        <v>146</v>
      </c>
      <c r="J720">
        <v>1E-3</v>
      </c>
      <c r="K720" t="s">
        <v>3</v>
      </c>
      <c r="L720">
        <v>0.97275500000000004</v>
      </c>
      <c r="M720" t="s">
        <v>2</v>
      </c>
      <c r="N720">
        <v>2.5474E-3</v>
      </c>
      <c r="O720" t="s">
        <v>6</v>
      </c>
      <c r="P720">
        <v>20</v>
      </c>
      <c r="Q720" t="s">
        <v>0</v>
      </c>
      <c r="R720">
        <v>3602.2</v>
      </c>
      <c r="S720" t="s">
        <v>141</v>
      </c>
      <c r="T720">
        <v>4</v>
      </c>
      <c r="U720" t="s">
        <v>142</v>
      </c>
      <c r="V720">
        <v>270</v>
      </c>
      <c r="W720" t="s">
        <v>140</v>
      </c>
      <c r="X720">
        <v>555220</v>
      </c>
      <c r="Y720" t="s">
        <v>1</v>
      </c>
      <c r="Z720" t="s">
        <v>4185</v>
      </c>
      <c r="AA720" t="s">
        <v>151</v>
      </c>
      <c r="AB720" s="12" t="s">
        <v>4186</v>
      </c>
      <c r="AC720" t="s">
        <v>424</v>
      </c>
      <c r="AD720" s="5">
        <v>0.01</v>
      </c>
      <c r="AE720" t="s">
        <v>5</v>
      </c>
      <c r="AF720">
        <v>0.97307171999999997</v>
      </c>
      <c r="AG720" t="s">
        <v>4</v>
      </c>
      <c r="AH720">
        <v>2.47511E-3</v>
      </c>
    </row>
    <row r="721" spans="1:34" x14ac:dyDescent="0.25">
      <c r="A721" t="str">
        <f t="shared" si="11"/>
        <v>feynman_III_15_12_21962</v>
      </c>
      <c r="B721" t="s">
        <v>56</v>
      </c>
      <c r="C721" t="s">
        <v>143</v>
      </c>
      <c r="D721">
        <v>3600</v>
      </c>
      <c r="E721" t="s">
        <v>144</v>
      </c>
      <c r="F721">
        <v>1000000</v>
      </c>
      <c r="G721" t="s">
        <v>145</v>
      </c>
      <c r="H721">
        <v>21962</v>
      </c>
      <c r="I721" t="s">
        <v>146</v>
      </c>
      <c r="J721">
        <v>1E-3</v>
      </c>
      <c r="K721" t="s">
        <v>3</v>
      </c>
      <c r="L721">
        <v>0.99975349999999996</v>
      </c>
      <c r="M721" t="s">
        <v>2</v>
      </c>
      <c r="N721">
        <v>8.0424599999999999E-2</v>
      </c>
      <c r="O721" t="s">
        <v>6</v>
      </c>
      <c r="P721">
        <v>10</v>
      </c>
      <c r="Q721" t="s">
        <v>0</v>
      </c>
      <c r="R721">
        <v>205.5</v>
      </c>
      <c r="S721" t="s">
        <v>141</v>
      </c>
      <c r="T721">
        <v>4</v>
      </c>
      <c r="U721" t="s">
        <v>142</v>
      </c>
      <c r="V721">
        <v>24</v>
      </c>
      <c r="W721" t="s">
        <v>140</v>
      </c>
      <c r="X721">
        <v>31941</v>
      </c>
      <c r="Y721" t="s">
        <v>1</v>
      </c>
      <c r="Z721" t="s">
        <v>2387</v>
      </c>
      <c r="AA721" t="s">
        <v>151</v>
      </c>
      <c r="AB721" s="12" t="s">
        <v>2314</v>
      </c>
      <c r="AC721" t="s">
        <v>424</v>
      </c>
      <c r="AD721" s="5">
        <v>0.01</v>
      </c>
      <c r="AE721" t="s">
        <v>5</v>
      </c>
      <c r="AF721">
        <v>1</v>
      </c>
      <c r="AG721" t="s">
        <v>4</v>
      </c>
      <c r="AH721">
        <v>0</v>
      </c>
    </row>
    <row r="722" spans="1:34" x14ac:dyDescent="0.25">
      <c r="A722" t="str">
        <f t="shared" si="11"/>
        <v>feynman_II_8_7_16850</v>
      </c>
      <c r="B722" t="s">
        <v>69</v>
      </c>
      <c r="C722" t="s">
        <v>143</v>
      </c>
      <c r="D722">
        <v>3600</v>
      </c>
      <c r="E722" t="s">
        <v>144</v>
      </c>
      <c r="F722">
        <v>1000000</v>
      </c>
      <c r="G722" t="s">
        <v>145</v>
      </c>
      <c r="H722">
        <v>16850</v>
      </c>
      <c r="I722" t="s">
        <v>146</v>
      </c>
      <c r="J722">
        <v>1E-3</v>
      </c>
      <c r="K722" t="s">
        <v>3</v>
      </c>
      <c r="L722">
        <v>0.99182320000000002</v>
      </c>
      <c r="M722" t="s">
        <v>2</v>
      </c>
      <c r="N722">
        <v>8.1384000000000005E-3</v>
      </c>
      <c r="O722" t="s">
        <v>6</v>
      </c>
      <c r="P722">
        <v>17</v>
      </c>
      <c r="Q722" t="s">
        <v>0</v>
      </c>
      <c r="R722">
        <v>250.3</v>
      </c>
      <c r="S722" t="s">
        <v>141</v>
      </c>
      <c r="T722">
        <v>3</v>
      </c>
      <c r="U722" t="s">
        <v>142</v>
      </c>
      <c r="V722">
        <v>56</v>
      </c>
      <c r="W722" t="s">
        <v>140</v>
      </c>
      <c r="X722">
        <v>48231</v>
      </c>
      <c r="Y722" t="s">
        <v>1</v>
      </c>
      <c r="Z722" t="s">
        <v>4187</v>
      </c>
      <c r="AA722" t="s">
        <v>151</v>
      </c>
      <c r="AB722" s="12" t="s">
        <v>4188</v>
      </c>
      <c r="AC722" t="s">
        <v>424</v>
      </c>
      <c r="AD722" s="5">
        <v>0.01</v>
      </c>
      <c r="AE722" t="s">
        <v>5</v>
      </c>
      <c r="AF722">
        <v>0.99159938000000003</v>
      </c>
      <c r="AG722" t="s">
        <v>4</v>
      </c>
      <c r="AH722">
        <v>8.0231499999999997E-3</v>
      </c>
    </row>
    <row r="723" spans="1:34" x14ac:dyDescent="0.25">
      <c r="A723" t="str">
        <f t="shared" si="11"/>
        <v>strogatz_bacres2_16850</v>
      </c>
      <c r="B723" t="s">
        <v>11</v>
      </c>
      <c r="C723" t="s">
        <v>143</v>
      </c>
      <c r="D723">
        <v>3600</v>
      </c>
      <c r="E723" t="s">
        <v>144</v>
      </c>
      <c r="F723">
        <v>1000000</v>
      </c>
      <c r="G723" t="s">
        <v>145</v>
      </c>
      <c r="H723">
        <v>16850</v>
      </c>
      <c r="I723" t="s">
        <v>146</v>
      </c>
      <c r="J723">
        <v>1E-3</v>
      </c>
      <c r="K723" t="s">
        <v>3</v>
      </c>
      <c r="L723">
        <v>0.99910520000000003</v>
      </c>
      <c r="M723" t="s">
        <v>2</v>
      </c>
      <c r="N723">
        <v>6.4825599999999997E-2</v>
      </c>
      <c r="O723" t="s">
        <v>6</v>
      </c>
      <c r="P723">
        <v>8</v>
      </c>
      <c r="Q723" t="s">
        <v>0</v>
      </c>
      <c r="R723">
        <v>1.1000000000000001</v>
      </c>
      <c r="S723" t="s">
        <v>141</v>
      </c>
      <c r="T723">
        <v>1</v>
      </c>
      <c r="U723" t="s">
        <v>142</v>
      </c>
      <c r="V723">
        <v>2</v>
      </c>
      <c r="W723" t="s">
        <v>140</v>
      </c>
      <c r="X723">
        <v>776</v>
      </c>
      <c r="Y723" t="s">
        <v>1</v>
      </c>
      <c r="Z723" t="s">
        <v>4189</v>
      </c>
      <c r="AA723" t="s">
        <v>151</v>
      </c>
      <c r="AB723" s="12" t="s">
        <v>4190</v>
      </c>
      <c r="AC723" t="s">
        <v>424</v>
      </c>
      <c r="AD723" s="5">
        <v>0.01</v>
      </c>
      <c r="AE723" t="s">
        <v>5</v>
      </c>
      <c r="AF723">
        <v>0.99781545999999999</v>
      </c>
      <c r="AG723" t="s">
        <v>4</v>
      </c>
      <c r="AH723">
        <v>0.10191512</v>
      </c>
    </row>
    <row r="724" spans="1:34" x14ac:dyDescent="0.25">
      <c r="A724" t="str">
        <f t="shared" si="11"/>
        <v>feynman_II_36_38_14423</v>
      </c>
      <c r="B724" t="s">
        <v>138</v>
      </c>
      <c r="C724" t="s">
        <v>143</v>
      </c>
      <c r="D724">
        <v>3600</v>
      </c>
      <c r="E724" t="s">
        <v>144</v>
      </c>
      <c r="F724">
        <v>1000000</v>
      </c>
      <c r="G724" t="s">
        <v>145</v>
      </c>
      <c r="H724">
        <v>14423</v>
      </c>
      <c r="I724" t="s">
        <v>146</v>
      </c>
      <c r="J724">
        <v>1E-3</v>
      </c>
      <c r="K724" t="s">
        <v>3</v>
      </c>
      <c r="L724">
        <v>0.99823989999999996</v>
      </c>
      <c r="M724" t="s">
        <v>2</v>
      </c>
      <c r="N724">
        <v>4.70502E-2</v>
      </c>
      <c r="O724" t="s">
        <v>6</v>
      </c>
      <c r="P724">
        <v>51</v>
      </c>
      <c r="Q724" t="s">
        <v>0</v>
      </c>
      <c r="R724">
        <v>696.7</v>
      </c>
      <c r="S724" t="s">
        <v>141</v>
      </c>
      <c r="T724">
        <v>2</v>
      </c>
      <c r="U724" t="s">
        <v>142</v>
      </c>
      <c r="V724">
        <v>19</v>
      </c>
      <c r="W724" t="s">
        <v>140</v>
      </c>
      <c r="X724">
        <v>80910</v>
      </c>
      <c r="Y724" t="s">
        <v>1</v>
      </c>
      <c r="Z724" t="s">
        <v>4191</v>
      </c>
      <c r="AA724" t="s">
        <v>151</v>
      </c>
      <c r="AB724" s="12" t="s">
        <v>4192</v>
      </c>
      <c r="AC724" t="s">
        <v>424</v>
      </c>
      <c r="AD724" s="5">
        <v>0.01</v>
      </c>
      <c r="AE724" t="s">
        <v>5</v>
      </c>
      <c r="AF724">
        <v>0.99859390000000003</v>
      </c>
      <c r="AG724" t="s">
        <v>4</v>
      </c>
      <c r="AH724">
        <v>4.1329240000000003E-2</v>
      </c>
    </row>
    <row r="725" spans="1:34" x14ac:dyDescent="0.25">
      <c r="A725" t="str">
        <f t="shared" si="11"/>
        <v>feynman_test_18_21962</v>
      </c>
      <c r="B725" t="s">
        <v>112</v>
      </c>
      <c r="C725" t="s">
        <v>143</v>
      </c>
      <c r="D725">
        <v>3600</v>
      </c>
      <c r="E725" t="s">
        <v>144</v>
      </c>
      <c r="F725">
        <v>1000000</v>
      </c>
      <c r="G725" t="s">
        <v>145</v>
      </c>
      <c r="H725">
        <v>21962</v>
      </c>
      <c r="I725" t="s">
        <v>146</v>
      </c>
      <c r="J725">
        <v>1E-3</v>
      </c>
      <c r="K725" t="s">
        <v>3</v>
      </c>
      <c r="L725">
        <v>0.99973120000000004</v>
      </c>
      <c r="M725" t="s">
        <v>2</v>
      </c>
      <c r="N725">
        <v>1.2307E-2</v>
      </c>
      <c r="O725" t="s">
        <v>6</v>
      </c>
      <c r="P725">
        <v>22</v>
      </c>
      <c r="Q725" t="s">
        <v>0</v>
      </c>
      <c r="R725">
        <v>108.6</v>
      </c>
      <c r="S725" t="s">
        <v>141</v>
      </c>
      <c r="T725">
        <v>1</v>
      </c>
      <c r="U725" t="s">
        <v>142</v>
      </c>
      <c r="V725">
        <v>8</v>
      </c>
      <c r="W725" t="s">
        <v>140</v>
      </c>
      <c r="X725">
        <v>15443</v>
      </c>
      <c r="Y725" t="s">
        <v>1</v>
      </c>
      <c r="Z725" t="s">
        <v>3547</v>
      </c>
      <c r="AA725" t="s">
        <v>151</v>
      </c>
      <c r="AB725" s="12" t="s">
        <v>3548</v>
      </c>
      <c r="AC725" t="s">
        <v>424</v>
      </c>
      <c r="AD725" s="5">
        <v>0.01</v>
      </c>
      <c r="AE725" t="s">
        <v>5</v>
      </c>
      <c r="AF725">
        <v>0.99994015000000003</v>
      </c>
      <c r="AG725" t="s">
        <v>4</v>
      </c>
      <c r="AH725">
        <v>5.7708799999999999E-3</v>
      </c>
    </row>
    <row r="726" spans="1:34" x14ac:dyDescent="0.25">
      <c r="A726" t="str">
        <f t="shared" si="11"/>
        <v>feynman_II_11_20_21962</v>
      </c>
      <c r="B726" t="s">
        <v>111</v>
      </c>
      <c r="C726" t="s">
        <v>143</v>
      </c>
      <c r="D726">
        <v>3600</v>
      </c>
      <c r="E726" t="s">
        <v>144</v>
      </c>
      <c r="F726">
        <v>1000000</v>
      </c>
      <c r="G726" t="s">
        <v>145</v>
      </c>
      <c r="H726">
        <v>21962</v>
      </c>
      <c r="I726" t="s">
        <v>146</v>
      </c>
      <c r="J726">
        <v>1E-3</v>
      </c>
      <c r="K726" t="s">
        <v>3</v>
      </c>
      <c r="L726">
        <v>0.99880290000000005</v>
      </c>
      <c r="M726" t="s">
        <v>2</v>
      </c>
      <c r="N726">
        <v>0.2417851</v>
      </c>
      <c r="O726" t="s">
        <v>6</v>
      </c>
      <c r="P726">
        <v>55</v>
      </c>
      <c r="Q726" t="s">
        <v>0</v>
      </c>
      <c r="R726">
        <v>464.7</v>
      </c>
      <c r="S726" t="s">
        <v>141</v>
      </c>
      <c r="T726">
        <v>2</v>
      </c>
      <c r="U726" t="s">
        <v>142</v>
      </c>
      <c r="V726">
        <v>19</v>
      </c>
      <c r="W726" t="s">
        <v>140</v>
      </c>
      <c r="X726">
        <v>56148</v>
      </c>
      <c r="Y726" t="s">
        <v>1</v>
      </c>
      <c r="Z726" t="s">
        <v>4193</v>
      </c>
      <c r="AA726" t="s">
        <v>151</v>
      </c>
      <c r="AB726" s="12" t="s">
        <v>4194</v>
      </c>
      <c r="AC726" t="s">
        <v>424</v>
      </c>
      <c r="AD726" s="5">
        <v>0.01</v>
      </c>
      <c r="AE726" t="s">
        <v>5</v>
      </c>
      <c r="AF726">
        <v>0.99893633000000004</v>
      </c>
      <c r="AG726" t="s">
        <v>4</v>
      </c>
      <c r="AH726">
        <v>0.22221334000000001</v>
      </c>
    </row>
    <row r="727" spans="1:34" x14ac:dyDescent="0.25">
      <c r="A727" t="str">
        <f t="shared" si="11"/>
        <v>feynman_I_8_14_16850</v>
      </c>
      <c r="B727" t="s">
        <v>78</v>
      </c>
      <c r="C727" t="s">
        <v>143</v>
      </c>
      <c r="D727">
        <v>3600</v>
      </c>
      <c r="E727" t="s">
        <v>144</v>
      </c>
      <c r="F727">
        <v>1000000</v>
      </c>
      <c r="G727" t="s">
        <v>145</v>
      </c>
      <c r="H727">
        <v>16850</v>
      </c>
      <c r="I727" t="s">
        <v>146</v>
      </c>
      <c r="J727">
        <v>1E-3</v>
      </c>
      <c r="K727" t="s">
        <v>3</v>
      </c>
      <c r="L727">
        <v>0.94486329999999996</v>
      </c>
      <c r="M727" t="s">
        <v>2</v>
      </c>
      <c r="N727">
        <v>0.23375290000000001</v>
      </c>
      <c r="O727" t="s">
        <v>6</v>
      </c>
      <c r="P727">
        <v>58</v>
      </c>
      <c r="Q727" t="s">
        <v>0</v>
      </c>
      <c r="R727">
        <v>3602.2</v>
      </c>
      <c r="S727" t="s">
        <v>141</v>
      </c>
      <c r="T727">
        <v>6</v>
      </c>
      <c r="U727" t="s">
        <v>142</v>
      </c>
      <c r="V727">
        <v>88</v>
      </c>
      <c r="W727" t="s">
        <v>140</v>
      </c>
      <c r="X727">
        <v>372485</v>
      </c>
      <c r="Y727" t="s">
        <v>1</v>
      </c>
      <c r="Z727" t="s">
        <v>4195</v>
      </c>
      <c r="AA727" t="s">
        <v>151</v>
      </c>
      <c r="AB727" s="12" t="s">
        <v>4196</v>
      </c>
      <c r="AC727" t="s">
        <v>424</v>
      </c>
      <c r="AD727" s="5">
        <v>0.01</v>
      </c>
      <c r="AE727" t="s">
        <v>5</v>
      </c>
      <c r="AF727">
        <v>0.94586329000000002</v>
      </c>
      <c r="AG727" t="s">
        <v>4</v>
      </c>
      <c r="AH727">
        <v>0.23105990000000001</v>
      </c>
    </row>
    <row r="728" spans="1:34" x14ac:dyDescent="0.25">
      <c r="A728" t="str">
        <f t="shared" si="11"/>
        <v>feynman_test_7_16850</v>
      </c>
      <c r="B728" t="s">
        <v>107</v>
      </c>
      <c r="C728" t="s">
        <v>143</v>
      </c>
      <c r="D728">
        <v>3600</v>
      </c>
      <c r="E728" t="s">
        <v>144</v>
      </c>
      <c r="F728">
        <v>1000000</v>
      </c>
      <c r="G728" t="s">
        <v>145</v>
      </c>
      <c r="H728">
        <v>16850</v>
      </c>
      <c r="I728" t="s">
        <v>146</v>
      </c>
      <c r="J728">
        <v>1E-3</v>
      </c>
      <c r="K728" t="s">
        <v>3</v>
      </c>
      <c r="L728">
        <v>0.99670729999999996</v>
      </c>
      <c r="M728" t="s">
        <v>2</v>
      </c>
      <c r="N728">
        <v>7.0832000000000006E-2</v>
      </c>
      <c r="O728" t="s">
        <v>6</v>
      </c>
      <c r="P728">
        <v>14</v>
      </c>
      <c r="Q728" t="s">
        <v>0</v>
      </c>
      <c r="R728">
        <v>27.8</v>
      </c>
      <c r="S728" t="s">
        <v>141</v>
      </c>
      <c r="T728">
        <v>1</v>
      </c>
      <c r="U728" t="s">
        <v>142</v>
      </c>
      <c r="V728">
        <v>6</v>
      </c>
      <c r="W728" t="s">
        <v>140</v>
      </c>
      <c r="X728">
        <v>5001</v>
      </c>
      <c r="Y728" t="s">
        <v>1</v>
      </c>
      <c r="Z728" t="s">
        <v>4197</v>
      </c>
      <c r="AA728" t="s">
        <v>151</v>
      </c>
      <c r="AB728" s="12" t="s">
        <v>4198</v>
      </c>
      <c r="AC728" t="s">
        <v>424</v>
      </c>
      <c r="AD728" s="5">
        <v>0.01</v>
      </c>
      <c r="AE728" t="s">
        <v>5</v>
      </c>
      <c r="AF728">
        <v>0.99875756999999998</v>
      </c>
      <c r="AG728" t="s">
        <v>4</v>
      </c>
      <c r="AH728">
        <v>4.356488E-2</v>
      </c>
    </row>
    <row r="729" spans="1:34" x14ac:dyDescent="0.25">
      <c r="A729" t="str">
        <f t="shared" si="11"/>
        <v>feynman_test_14_16850</v>
      </c>
      <c r="B729" t="s">
        <v>120</v>
      </c>
      <c r="C729" t="s">
        <v>143</v>
      </c>
      <c r="D729">
        <v>3600</v>
      </c>
      <c r="E729" t="s">
        <v>144</v>
      </c>
      <c r="F729">
        <v>1000000</v>
      </c>
      <c r="G729" t="s">
        <v>145</v>
      </c>
      <c r="H729">
        <v>16850</v>
      </c>
      <c r="I729" t="s">
        <v>146</v>
      </c>
      <c r="J729">
        <v>1E-3</v>
      </c>
      <c r="K729" t="s">
        <v>3</v>
      </c>
      <c r="L729">
        <v>0.4935833</v>
      </c>
      <c r="M729" t="s">
        <v>2</v>
      </c>
      <c r="N729">
        <v>9.3679734000000003</v>
      </c>
      <c r="O729" t="s">
        <v>6</v>
      </c>
      <c r="P729">
        <v>111</v>
      </c>
      <c r="Q729" t="s">
        <v>0</v>
      </c>
      <c r="R729">
        <v>2755.8</v>
      </c>
      <c r="S729" t="s">
        <v>141</v>
      </c>
      <c r="T729">
        <v>3</v>
      </c>
      <c r="U729" t="s">
        <v>142</v>
      </c>
      <c r="V729">
        <v>44</v>
      </c>
      <c r="W729" t="s">
        <v>140</v>
      </c>
      <c r="X729">
        <v>252212</v>
      </c>
      <c r="Y729" t="s">
        <v>1</v>
      </c>
      <c r="Z729" t="s">
        <v>4199</v>
      </c>
      <c r="AA729" t="s">
        <v>151</v>
      </c>
      <c r="AB729" s="12" t="s">
        <v>4200</v>
      </c>
      <c r="AC729" t="s">
        <v>424</v>
      </c>
      <c r="AD729" s="5">
        <v>0.01</v>
      </c>
      <c r="AE729" t="s">
        <v>5</v>
      </c>
      <c r="AF729">
        <v>0.48585919999999999</v>
      </c>
      <c r="AG729" t="s">
        <v>4</v>
      </c>
      <c r="AH729">
        <v>9.2140790100000007</v>
      </c>
    </row>
    <row r="730" spans="1:34" x14ac:dyDescent="0.25">
      <c r="A730" t="str">
        <f t="shared" si="11"/>
        <v>feynman_I_15_3x_16850</v>
      </c>
      <c r="B730" t="s">
        <v>82</v>
      </c>
      <c r="C730" t="s">
        <v>143</v>
      </c>
      <c r="D730">
        <v>3600</v>
      </c>
      <c r="E730" t="s">
        <v>144</v>
      </c>
      <c r="F730">
        <v>1000000</v>
      </c>
      <c r="G730" t="s">
        <v>145</v>
      </c>
      <c r="H730">
        <v>16850</v>
      </c>
      <c r="I730" t="s">
        <v>146</v>
      </c>
      <c r="J730">
        <v>1E-3</v>
      </c>
      <c r="K730" t="s">
        <v>3</v>
      </c>
      <c r="L730">
        <v>0.99839679999999997</v>
      </c>
      <c r="M730" t="s">
        <v>2</v>
      </c>
      <c r="N730">
        <v>6.4370499999999997E-2</v>
      </c>
      <c r="O730" t="s">
        <v>6</v>
      </c>
      <c r="P730">
        <v>17</v>
      </c>
      <c r="Q730" t="s">
        <v>0</v>
      </c>
      <c r="R730">
        <v>51.4</v>
      </c>
      <c r="S730" t="s">
        <v>141</v>
      </c>
      <c r="T730">
        <v>1</v>
      </c>
      <c r="U730" t="s">
        <v>142</v>
      </c>
      <c r="V730">
        <v>7</v>
      </c>
      <c r="W730" t="s">
        <v>140</v>
      </c>
      <c r="X730">
        <v>7942</v>
      </c>
      <c r="Y730" t="s">
        <v>1</v>
      </c>
      <c r="Z730" t="s">
        <v>3757</v>
      </c>
      <c r="AA730" t="s">
        <v>151</v>
      </c>
      <c r="AB730" s="12" t="s">
        <v>3758</v>
      </c>
      <c r="AC730" t="s">
        <v>424</v>
      </c>
      <c r="AD730" s="5">
        <v>0.01</v>
      </c>
      <c r="AE730" t="s">
        <v>5</v>
      </c>
      <c r="AF730">
        <v>0.99957567000000003</v>
      </c>
      <c r="AG730" t="s">
        <v>4</v>
      </c>
      <c r="AH730">
        <v>3.2853939999999998E-2</v>
      </c>
    </row>
    <row r="731" spans="1:34" x14ac:dyDescent="0.25">
      <c r="A731" t="str">
        <f t="shared" si="11"/>
        <v>feynman_I_18_4_16850</v>
      </c>
      <c r="B731" t="s">
        <v>74</v>
      </c>
      <c r="C731" t="s">
        <v>143</v>
      </c>
      <c r="D731">
        <v>3600</v>
      </c>
      <c r="E731" t="s">
        <v>144</v>
      </c>
      <c r="F731">
        <v>1000000</v>
      </c>
      <c r="G731" t="s">
        <v>145</v>
      </c>
      <c r="H731">
        <v>16850</v>
      </c>
      <c r="I731" t="s">
        <v>146</v>
      </c>
      <c r="J731">
        <v>1E-3</v>
      </c>
      <c r="K731" t="s">
        <v>3</v>
      </c>
      <c r="L731">
        <v>0.99148199999999997</v>
      </c>
      <c r="M731" t="s">
        <v>2</v>
      </c>
      <c r="N731">
        <v>7.8454700000000002E-2</v>
      </c>
      <c r="O731" t="s">
        <v>6</v>
      </c>
      <c r="P731">
        <v>44</v>
      </c>
      <c r="Q731" t="s">
        <v>0</v>
      </c>
      <c r="R731">
        <v>1070.8</v>
      </c>
      <c r="S731" t="s">
        <v>141</v>
      </c>
      <c r="T731">
        <v>8</v>
      </c>
      <c r="U731" t="s">
        <v>142</v>
      </c>
      <c r="V731">
        <v>88</v>
      </c>
      <c r="W731" t="s">
        <v>140</v>
      </c>
      <c r="X731">
        <v>129319</v>
      </c>
      <c r="Y731" t="s">
        <v>1</v>
      </c>
      <c r="Z731" t="s">
        <v>4201</v>
      </c>
      <c r="AA731" t="s">
        <v>151</v>
      </c>
      <c r="AB731" s="12" t="s">
        <v>4202</v>
      </c>
      <c r="AC731" t="s">
        <v>424</v>
      </c>
      <c r="AD731" s="5">
        <v>0.01</v>
      </c>
      <c r="AE731" t="s">
        <v>5</v>
      </c>
      <c r="AF731">
        <v>0.99275674999999997</v>
      </c>
      <c r="AG731" t="s">
        <v>4</v>
      </c>
      <c r="AH731">
        <v>7.2384030000000002E-2</v>
      </c>
    </row>
    <row r="732" spans="1:34" x14ac:dyDescent="0.25">
      <c r="A732" t="str">
        <f t="shared" si="11"/>
        <v>feynman_test_20_860</v>
      </c>
      <c r="B732" t="s">
        <v>137</v>
      </c>
      <c r="C732" t="s">
        <v>143</v>
      </c>
      <c r="D732">
        <v>3600</v>
      </c>
      <c r="E732" t="s">
        <v>144</v>
      </c>
      <c r="F732">
        <v>1000000</v>
      </c>
      <c r="G732" t="s">
        <v>145</v>
      </c>
      <c r="H732">
        <v>860</v>
      </c>
      <c r="I732" t="s">
        <v>146</v>
      </c>
      <c r="J732">
        <v>1E-3</v>
      </c>
      <c r="K732" t="s">
        <v>3</v>
      </c>
      <c r="L732">
        <v>0.94170790000000004</v>
      </c>
      <c r="M732" t="s">
        <v>2</v>
      </c>
      <c r="N732">
        <v>3.7474276</v>
      </c>
      <c r="O732" t="s">
        <v>6</v>
      </c>
      <c r="P732">
        <v>73</v>
      </c>
      <c r="Q732" t="s">
        <v>0</v>
      </c>
      <c r="R732">
        <v>1292.4000000000001</v>
      </c>
      <c r="S732" t="s">
        <v>141</v>
      </c>
      <c r="T732">
        <v>5</v>
      </c>
      <c r="U732" t="s">
        <v>142</v>
      </c>
      <c r="V732">
        <v>31</v>
      </c>
      <c r="W732" t="s">
        <v>140</v>
      </c>
      <c r="X732">
        <v>151132</v>
      </c>
      <c r="Y732" t="s">
        <v>1</v>
      </c>
      <c r="Z732" t="s">
        <v>4203</v>
      </c>
      <c r="AA732" t="s">
        <v>151</v>
      </c>
      <c r="AB732" s="12" t="s">
        <v>4204</v>
      </c>
      <c r="AC732" t="s">
        <v>424</v>
      </c>
      <c r="AD732" s="5">
        <v>0.01</v>
      </c>
      <c r="AE732" t="s">
        <v>5</v>
      </c>
      <c r="AF732">
        <v>0.97019460999999996</v>
      </c>
      <c r="AG732" t="s">
        <v>4</v>
      </c>
      <c r="AH732">
        <v>2.3019120900000001</v>
      </c>
    </row>
    <row r="733" spans="1:34" x14ac:dyDescent="0.25">
      <c r="A733" t="str">
        <f t="shared" si="11"/>
        <v>feynman_III_8_54_4426</v>
      </c>
      <c r="B733" t="s">
        <v>63</v>
      </c>
      <c r="C733" t="s">
        <v>143</v>
      </c>
      <c r="D733">
        <v>3600</v>
      </c>
      <c r="E733" t="s">
        <v>144</v>
      </c>
      <c r="F733">
        <v>1000000</v>
      </c>
      <c r="G733" t="s">
        <v>145</v>
      </c>
      <c r="H733">
        <v>4426</v>
      </c>
      <c r="I733" t="s">
        <v>146</v>
      </c>
      <c r="J733">
        <v>1E-3</v>
      </c>
      <c r="K733" t="s">
        <v>3</v>
      </c>
      <c r="L733">
        <v>0.75492159999999997</v>
      </c>
      <c r="M733" t="s">
        <v>2</v>
      </c>
      <c r="N733">
        <v>0.1749733</v>
      </c>
      <c r="O733" t="s">
        <v>6</v>
      </c>
      <c r="P733">
        <v>67</v>
      </c>
      <c r="Q733" t="s">
        <v>0</v>
      </c>
      <c r="R733">
        <v>3601.3</v>
      </c>
      <c r="S733" t="s">
        <v>141</v>
      </c>
      <c r="T733">
        <v>9</v>
      </c>
      <c r="U733" t="s">
        <v>142</v>
      </c>
      <c r="V733">
        <v>90</v>
      </c>
      <c r="W733" t="s">
        <v>140</v>
      </c>
      <c r="X733">
        <v>424622</v>
      </c>
      <c r="Y733" t="s">
        <v>1</v>
      </c>
      <c r="Z733" t="s">
        <v>4205</v>
      </c>
      <c r="AA733" t="s">
        <v>151</v>
      </c>
      <c r="AB733" s="12" t="s">
        <v>4206</v>
      </c>
      <c r="AC733" t="s">
        <v>424</v>
      </c>
      <c r="AD733" s="5">
        <v>0.01</v>
      </c>
      <c r="AE733" t="s">
        <v>5</v>
      </c>
      <c r="AF733">
        <v>0.75692941000000002</v>
      </c>
      <c r="AG733" t="s">
        <v>4</v>
      </c>
      <c r="AH733">
        <v>0.17432958000000001</v>
      </c>
    </row>
    <row r="734" spans="1:34" x14ac:dyDescent="0.25">
      <c r="A734" t="str">
        <f t="shared" si="11"/>
        <v>feynman_test_16_15795</v>
      </c>
      <c r="B734" t="s">
        <v>129</v>
      </c>
      <c r="C734" t="s">
        <v>143</v>
      </c>
      <c r="D734">
        <v>3600</v>
      </c>
      <c r="E734" t="s">
        <v>144</v>
      </c>
      <c r="F734">
        <v>1000000</v>
      </c>
      <c r="G734" t="s">
        <v>145</v>
      </c>
      <c r="H734">
        <v>15795</v>
      </c>
      <c r="I734" t="s">
        <v>146</v>
      </c>
      <c r="J734">
        <v>1E-3</v>
      </c>
      <c r="K734" t="s">
        <v>3</v>
      </c>
      <c r="L734">
        <v>0.99792309999999995</v>
      </c>
      <c r="M734" t="s">
        <v>2</v>
      </c>
      <c r="N734">
        <v>1.3016418000000001</v>
      </c>
      <c r="O734" t="s">
        <v>6</v>
      </c>
      <c r="P734">
        <v>61</v>
      </c>
      <c r="Q734" t="s">
        <v>0</v>
      </c>
      <c r="R734">
        <v>3602.1</v>
      </c>
      <c r="S734" t="s">
        <v>141</v>
      </c>
      <c r="T734">
        <v>6</v>
      </c>
      <c r="U734" t="s">
        <v>142</v>
      </c>
      <c r="V734">
        <v>103</v>
      </c>
      <c r="W734" t="s">
        <v>140</v>
      </c>
      <c r="X734">
        <v>381280</v>
      </c>
      <c r="Y734" t="s">
        <v>1</v>
      </c>
      <c r="Z734" t="s">
        <v>4207</v>
      </c>
      <c r="AA734" t="s">
        <v>151</v>
      </c>
      <c r="AB734" s="12" t="s">
        <v>4208</v>
      </c>
      <c r="AC734" t="s">
        <v>424</v>
      </c>
      <c r="AD734" s="5">
        <v>0.01</v>
      </c>
      <c r="AE734" t="s">
        <v>5</v>
      </c>
      <c r="AF734">
        <v>0.99831376000000005</v>
      </c>
      <c r="AG734" t="s">
        <v>4</v>
      </c>
      <c r="AH734">
        <v>1.1722935699999999</v>
      </c>
    </row>
    <row r="735" spans="1:34" x14ac:dyDescent="0.25">
      <c r="A735" t="str">
        <f t="shared" si="11"/>
        <v>feynman_I_10_7_15795</v>
      </c>
      <c r="B735" t="s">
        <v>46</v>
      </c>
      <c r="C735" t="s">
        <v>143</v>
      </c>
      <c r="D735">
        <v>3600</v>
      </c>
      <c r="E735" t="s">
        <v>144</v>
      </c>
      <c r="F735">
        <v>1000000</v>
      </c>
      <c r="G735" t="s">
        <v>145</v>
      </c>
      <c r="H735">
        <v>15795</v>
      </c>
      <c r="I735" t="s">
        <v>146</v>
      </c>
      <c r="J735">
        <v>1E-3</v>
      </c>
      <c r="K735" t="s">
        <v>3</v>
      </c>
      <c r="L735">
        <v>0.99914749999999997</v>
      </c>
      <c r="M735" t="s">
        <v>2</v>
      </c>
      <c r="N735">
        <v>3.5418199999999997E-2</v>
      </c>
      <c r="O735" t="s">
        <v>6</v>
      </c>
      <c r="P735">
        <v>15</v>
      </c>
      <c r="Q735" t="s">
        <v>0</v>
      </c>
      <c r="R735">
        <v>21.8</v>
      </c>
      <c r="S735" t="s">
        <v>141</v>
      </c>
      <c r="T735">
        <v>1</v>
      </c>
      <c r="U735" t="s">
        <v>142</v>
      </c>
      <c r="V735">
        <v>5</v>
      </c>
      <c r="W735" t="s">
        <v>140</v>
      </c>
      <c r="X735">
        <v>3837</v>
      </c>
      <c r="Y735" t="s">
        <v>1</v>
      </c>
      <c r="Z735" t="s">
        <v>3835</v>
      </c>
      <c r="AA735" t="s">
        <v>151</v>
      </c>
      <c r="AB735" s="12" t="s">
        <v>3836</v>
      </c>
      <c r="AC735" t="s">
        <v>424</v>
      </c>
      <c r="AD735" s="5">
        <v>0.01</v>
      </c>
      <c r="AE735" t="s">
        <v>5</v>
      </c>
      <c r="AF735">
        <v>0.99990849999999998</v>
      </c>
      <c r="AG735" t="s">
        <v>4</v>
      </c>
      <c r="AH735">
        <v>1.1631890000000001E-2</v>
      </c>
    </row>
    <row r="736" spans="1:34" x14ac:dyDescent="0.25">
      <c r="A736" t="str">
        <f t="shared" si="11"/>
        <v>feynman_I_25_13_860</v>
      </c>
      <c r="B736" t="s">
        <v>24</v>
      </c>
      <c r="C736" t="s">
        <v>143</v>
      </c>
      <c r="D736">
        <v>3600</v>
      </c>
      <c r="E736" t="s">
        <v>144</v>
      </c>
      <c r="F736">
        <v>1000000</v>
      </c>
      <c r="G736" t="s">
        <v>145</v>
      </c>
      <c r="H736">
        <v>860</v>
      </c>
      <c r="I736" t="s">
        <v>146</v>
      </c>
      <c r="J736">
        <v>1E-3</v>
      </c>
      <c r="K736" t="s">
        <v>3</v>
      </c>
      <c r="L736">
        <v>0.99965890000000002</v>
      </c>
      <c r="M736" t="s">
        <v>2</v>
      </c>
      <c r="N736">
        <v>1.44324E-2</v>
      </c>
      <c r="O736" t="s">
        <v>6</v>
      </c>
      <c r="P736">
        <v>5</v>
      </c>
      <c r="Q736" t="s">
        <v>0</v>
      </c>
      <c r="R736">
        <v>3.9</v>
      </c>
      <c r="S736" t="s">
        <v>141</v>
      </c>
      <c r="T736">
        <v>1</v>
      </c>
      <c r="U736" t="s">
        <v>142</v>
      </c>
      <c r="V736">
        <v>2</v>
      </c>
      <c r="W736" t="s">
        <v>140</v>
      </c>
      <c r="X736">
        <v>799</v>
      </c>
      <c r="Y736" t="s">
        <v>1</v>
      </c>
      <c r="Z736" t="s">
        <v>2339</v>
      </c>
      <c r="AA736" t="s">
        <v>151</v>
      </c>
      <c r="AB736" s="12" t="s">
        <v>406</v>
      </c>
      <c r="AC736" t="s">
        <v>424</v>
      </c>
      <c r="AD736" s="5">
        <v>0.01</v>
      </c>
      <c r="AE736" t="s">
        <v>5</v>
      </c>
      <c r="AF736">
        <v>1</v>
      </c>
      <c r="AG736" t="s">
        <v>4</v>
      </c>
      <c r="AH736">
        <v>0</v>
      </c>
    </row>
    <row r="737" spans="1:34" x14ac:dyDescent="0.25">
      <c r="A737" t="str">
        <f t="shared" si="11"/>
        <v>feynman_II_34_2a_860</v>
      </c>
      <c r="B737" t="s">
        <v>55</v>
      </c>
      <c r="C737" t="s">
        <v>143</v>
      </c>
      <c r="D737">
        <v>3600</v>
      </c>
      <c r="E737" t="s">
        <v>144</v>
      </c>
      <c r="F737">
        <v>1000000</v>
      </c>
      <c r="G737" t="s">
        <v>145</v>
      </c>
      <c r="H737">
        <v>860</v>
      </c>
      <c r="I737" t="s">
        <v>146</v>
      </c>
      <c r="J737">
        <v>1E-3</v>
      </c>
      <c r="K737" t="s">
        <v>3</v>
      </c>
      <c r="L737">
        <v>0.99966679999999997</v>
      </c>
      <c r="M737" t="s">
        <v>2</v>
      </c>
      <c r="N737">
        <v>8.3473000000000002E-3</v>
      </c>
      <c r="O737" t="s">
        <v>6</v>
      </c>
      <c r="P737">
        <v>7</v>
      </c>
      <c r="Q737" t="s">
        <v>0</v>
      </c>
      <c r="R737">
        <v>7.3</v>
      </c>
      <c r="S737" t="s">
        <v>141</v>
      </c>
      <c r="T737">
        <v>1</v>
      </c>
      <c r="U737" t="s">
        <v>142</v>
      </c>
      <c r="V737">
        <v>3</v>
      </c>
      <c r="W737" t="s">
        <v>140</v>
      </c>
      <c r="X737">
        <v>1543</v>
      </c>
      <c r="Y737" t="s">
        <v>1</v>
      </c>
      <c r="Z737" t="s">
        <v>3498</v>
      </c>
      <c r="AA737" t="s">
        <v>151</v>
      </c>
      <c r="AB737" s="12" t="s">
        <v>3499</v>
      </c>
      <c r="AC737" t="s">
        <v>424</v>
      </c>
      <c r="AD737" s="5">
        <v>0.01</v>
      </c>
      <c r="AE737" t="s">
        <v>5</v>
      </c>
      <c r="AF737">
        <v>0.99992773000000001</v>
      </c>
      <c r="AG737" t="s">
        <v>4</v>
      </c>
      <c r="AH737">
        <v>3.9434400000000003E-3</v>
      </c>
    </row>
    <row r="738" spans="1:34" x14ac:dyDescent="0.25">
      <c r="A738" t="str">
        <f t="shared" si="11"/>
        <v>feynman_I_43_16_860</v>
      </c>
      <c r="B738" t="s">
        <v>89</v>
      </c>
      <c r="C738" t="s">
        <v>143</v>
      </c>
      <c r="D738">
        <v>3600</v>
      </c>
      <c r="E738" t="s">
        <v>144</v>
      </c>
      <c r="F738">
        <v>1000000</v>
      </c>
      <c r="G738" t="s">
        <v>145</v>
      </c>
      <c r="H738">
        <v>860</v>
      </c>
      <c r="I738" t="s">
        <v>146</v>
      </c>
      <c r="J738">
        <v>1E-3</v>
      </c>
      <c r="K738" t="s">
        <v>3</v>
      </c>
      <c r="L738">
        <v>0.99978389999999995</v>
      </c>
      <c r="M738" t="s">
        <v>2</v>
      </c>
      <c r="N738">
        <v>0.14786009999999999</v>
      </c>
      <c r="O738" t="s">
        <v>6</v>
      </c>
      <c r="P738">
        <v>7</v>
      </c>
      <c r="Q738" t="s">
        <v>0</v>
      </c>
      <c r="R738">
        <v>12.9</v>
      </c>
      <c r="S738" t="s">
        <v>141</v>
      </c>
      <c r="T738">
        <v>1</v>
      </c>
      <c r="U738" t="s">
        <v>142</v>
      </c>
      <c r="V738">
        <v>4</v>
      </c>
      <c r="W738" t="s">
        <v>140</v>
      </c>
      <c r="X738">
        <v>2560</v>
      </c>
      <c r="Y738" t="s">
        <v>1</v>
      </c>
      <c r="Z738" t="s">
        <v>2358</v>
      </c>
      <c r="AA738" t="s">
        <v>151</v>
      </c>
      <c r="AB738" s="12" t="s">
        <v>415</v>
      </c>
      <c r="AC738" t="s">
        <v>424</v>
      </c>
      <c r="AD738" s="5">
        <v>0.01</v>
      </c>
      <c r="AE738" t="s">
        <v>5</v>
      </c>
      <c r="AF738">
        <v>1</v>
      </c>
      <c r="AG738" t="s">
        <v>4</v>
      </c>
      <c r="AH738">
        <v>0</v>
      </c>
    </row>
    <row r="739" spans="1:34" x14ac:dyDescent="0.25">
      <c r="A739" t="str">
        <f t="shared" si="11"/>
        <v>strogatz_glider2_860</v>
      </c>
      <c r="B739" t="s">
        <v>8</v>
      </c>
      <c r="C739" t="s">
        <v>143</v>
      </c>
      <c r="D739">
        <v>3600</v>
      </c>
      <c r="E739" t="s">
        <v>144</v>
      </c>
      <c r="F739">
        <v>1000000</v>
      </c>
      <c r="G739" t="s">
        <v>145</v>
      </c>
      <c r="H739">
        <v>860</v>
      </c>
      <c r="I739" t="s">
        <v>146</v>
      </c>
      <c r="J739">
        <v>1E-3</v>
      </c>
      <c r="K739" t="s">
        <v>3</v>
      </c>
      <c r="L739">
        <v>0.99938769999999999</v>
      </c>
      <c r="M739" t="s">
        <v>2</v>
      </c>
      <c r="N739">
        <v>2.3996900000000002E-2</v>
      </c>
      <c r="O739" t="s">
        <v>6</v>
      </c>
      <c r="P739">
        <v>9</v>
      </c>
      <c r="Q739" t="s">
        <v>0</v>
      </c>
      <c r="R739">
        <v>10.4</v>
      </c>
      <c r="S739" t="s">
        <v>141</v>
      </c>
      <c r="T739">
        <v>2</v>
      </c>
      <c r="U739" t="s">
        <v>142</v>
      </c>
      <c r="V739">
        <v>11</v>
      </c>
      <c r="W739" t="s">
        <v>140</v>
      </c>
      <c r="X739">
        <v>6501</v>
      </c>
      <c r="Y739" t="s">
        <v>1</v>
      </c>
      <c r="Z739" t="s">
        <v>4209</v>
      </c>
      <c r="AA739" t="s">
        <v>151</v>
      </c>
      <c r="AB739" s="12" t="s">
        <v>4210</v>
      </c>
      <c r="AC739" t="s">
        <v>424</v>
      </c>
      <c r="AD739" s="5">
        <v>0.01</v>
      </c>
      <c r="AE739" t="s">
        <v>5</v>
      </c>
      <c r="AF739">
        <v>0.99994930000000004</v>
      </c>
      <c r="AG739" t="s">
        <v>4</v>
      </c>
      <c r="AH739">
        <v>7.4025599999999999E-3</v>
      </c>
    </row>
    <row r="740" spans="1:34" x14ac:dyDescent="0.25">
      <c r="A740" t="str">
        <f t="shared" si="11"/>
        <v>feynman_III_14_14_16850</v>
      </c>
      <c r="B740" t="s">
        <v>108</v>
      </c>
      <c r="C740" t="s">
        <v>143</v>
      </c>
      <c r="D740">
        <v>3600</v>
      </c>
      <c r="E740" t="s">
        <v>144</v>
      </c>
      <c r="F740">
        <v>1000000</v>
      </c>
      <c r="G740" t="s">
        <v>145</v>
      </c>
      <c r="H740">
        <v>16850</v>
      </c>
      <c r="I740" t="s">
        <v>146</v>
      </c>
      <c r="J740">
        <v>1E-3</v>
      </c>
      <c r="K740" t="s">
        <v>3</v>
      </c>
      <c r="L740">
        <v>0.99893529999999997</v>
      </c>
      <c r="M740" t="s">
        <v>2</v>
      </c>
      <c r="N740">
        <v>0.22398889999999999</v>
      </c>
      <c r="O740" t="s">
        <v>6</v>
      </c>
      <c r="P740">
        <v>64</v>
      </c>
      <c r="Q740" t="s">
        <v>0</v>
      </c>
      <c r="R740">
        <v>612.4</v>
      </c>
      <c r="S740" t="s">
        <v>141</v>
      </c>
      <c r="T740">
        <v>1</v>
      </c>
      <c r="U740" t="s">
        <v>142</v>
      </c>
      <c r="V740">
        <v>18</v>
      </c>
      <c r="W740" t="s">
        <v>140</v>
      </c>
      <c r="X740">
        <v>66479</v>
      </c>
      <c r="Y740" t="s">
        <v>1</v>
      </c>
      <c r="Z740" t="s">
        <v>4211</v>
      </c>
      <c r="AA740" t="s">
        <v>151</v>
      </c>
      <c r="AB740" s="12" t="s">
        <v>4212</v>
      </c>
      <c r="AC740" t="s">
        <v>424</v>
      </c>
      <c r="AD740" s="5">
        <v>0.01</v>
      </c>
      <c r="AE740" t="s">
        <v>5</v>
      </c>
      <c r="AF740">
        <v>0.99842677999999996</v>
      </c>
      <c r="AG740" t="s">
        <v>4</v>
      </c>
      <c r="AH740">
        <v>0.27683732999999999</v>
      </c>
    </row>
    <row r="741" spans="1:34" x14ac:dyDescent="0.25">
      <c r="A741" t="str">
        <f t="shared" si="11"/>
        <v>feynman_II_35_18_4426</v>
      </c>
      <c r="B741" t="s">
        <v>109</v>
      </c>
      <c r="C741" t="s">
        <v>143</v>
      </c>
      <c r="D741">
        <v>3600</v>
      </c>
      <c r="E741" t="s">
        <v>144</v>
      </c>
      <c r="F741">
        <v>1000000</v>
      </c>
      <c r="G741" t="s">
        <v>145</v>
      </c>
      <c r="H741">
        <v>4426</v>
      </c>
      <c r="I741" t="s">
        <v>146</v>
      </c>
      <c r="J741">
        <v>1E-3</v>
      </c>
      <c r="K741" t="s">
        <v>3</v>
      </c>
      <c r="L741">
        <v>0.98932050000000005</v>
      </c>
      <c r="M741" t="s">
        <v>2</v>
      </c>
      <c r="N741">
        <v>3.2736700000000001E-2</v>
      </c>
      <c r="O741" t="s">
        <v>6</v>
      </c>
      <c r="P741">
        <v>20</v>
      </c>
      <c r="Q741" t="s">
        <v>0</v>
      </c>
      <c r="R741">
        <v>454.3</v>
      </c>
      <c r="S741" t="s">
        <v>141</v>
      </c>
      <c r="T741">
        <v>8</v>
      </c>
      <c r="U741" t="s">
        <v>142</v>
      </c>
      <c r="V741">
        <v>35</v>
      </c>
      <c r="W741" t="s">
        <v>140</v>
      </c>
      <c r="X741">
        <v>64859</v>
      </c>
      <c r="Y741" t="s">
        <v>1</v>
      </c>
      <c r="Z741" t="s">
        <v>4213</v>
      </c>
      <c r="AA741" t="s">
        <v>151</v>
      </c>
      <c r="AB741" s="12" t="s">
        <v>4214</v>
      </c>
      <c r="AC741" t="s">
        <v>424</v>
      </c>
      <c r="AD741" s="5">
        <v>0.01</v>
      </c>
      <c r="AE741" t="s">
        <v>5</v>
      </c>
      <c r="AF741">
        <v>0.98985261000000002</v>
      </c>
      <c r="AG741" t="s">
        <v>4</v>
      </c>
      <c r="AH741">
        <v>3.1973479999999999E-2</v>
      </c>
    </row>
    <row r="742" spans="1:34" x14ac:dyDescent="0.25">
      <c r="A742" t="str">
        <f t="shared" si="11"/>
        <v>feynman_test_12_4426</v>
      </c>
      <c r="B742" t="s">
        <v>113</v>
      </c>
      <c r="C742" t="s">
        <v>143</v>
      </c>
      <c r="D742">
        <v>3600</v>
      </c>
      <c r="E742" t="s">
        <v>144</v>
      </c>
      <c r="F742">
        <v>1000000</v>
      </c>
      <c r="G742" t="s">
        <v>145</v>
      </c>
      <c r="H742">
        <v>4426</v>
      </c>
      <c r="I742" t="s">
        <v>146</v>
      </c>
      <c r="J742">
        <v>1E-3</v>
      </c>
      <c r="K742" t="s">
        <v>3</v>
      </c>
      <c r="L742">
        <v>0.99978990000000001</v>
      </c>
      <c r="M742" t="s">
        <v>2</v>
      </c>
      <c r="N742">
        <v>0.21076110000000001</v>
      </c>
      <c r="O742" t="s">
        <v>6</v>
      </c>
      <c r="P742">
        <v>9</v>
      </c>
      <c r="Q742" t="s">
        <v>0</v>
      </c>
      <c r="R742">
        <v>24.9</v>
      </c>
      <c r="S742" t="s">
        <v>141</v>
      </c>
      <c r="T742">
        <v>1</v>
      </c>
      <c r="U742" t="s">
        <v>142</v>
      </c>
      <c r="V742">
        <v>5</v>
      </c>
      <c r="W742" t="s">
        <v>140</v>
      </c>
      <c r="X742">
        <v>4669</v>
      </c>
      <c r="Y742" t="s">
        <v>1</v>
      </c>
      <c r="Z742" t="s">
        <v>4215</v>
      </c>
      <c r="AA742" t="s">
        <v>151</v>
      </c>
      <c r="AB742" s="12" t="s">
        <v>4216</v>
      </c>
      <c r="AC742" t="s">
        <v>424</v>
      </c>
      <c r="AD742" s="5">
        <v>0.01</v>
      </c>
      <c r="AE742" t="s">
        <v>5</v>
      </c>
      <c r="AF742">
        <v>0.99999842999999999</v>
      </c>
      <c r="AG742" t="s">
        <v>4</v>
      </c>
      <c r="AH742">
        <v>1.8185099999999999E-2</v>
      </c>
    </row>
    <row r="743" spans="1:34" x14ac:dyDescent="0.25">
      <c r="A743" t="str">
        <f t="shared" si="11"/>
        <v>feynman_test_11_16850</v>
      </c>
      <c r="B743" t="s">
        <v>80</v>
      </c>
      <c r="C743" t="s">
        <v>143</v>
      </c>
      <c r="D743">
        <v>3600</v>
      </c>
      <c r="E743" t="s">
        <v>144</v>
      </c>
      <c r="F743">
        <v>1000000</v>
      </c>
      <c r="G743" t="s">
        <v>145</v>
      </c>
      <c r="H743">
        <v>16850</v>
      </c>
      <c r="I743" t="s">
        <v>146</v>
      </c>
      <c r="J743">
        <v>1E-3</v>
      </c>
      <c r="K743" t="s">
        <v>3</v>
      </c>
      <c r="L743">
        <v>0.99286229999999998</v>
      </c>
      <c r="M743" t="s">
        <v>2</v>
      </c>
      <c r="N743">
        <v>8.7594599999999995E-2</v>
      </c>
      <c r="O743" t="s">
        <v>6</v>
      </c>
      <c r="P743">
        <v>38</v>
      </c>
      <c r="Q743" t="s">
        <v>0</v>
      </c>
      <c r="R743">
        <v>1386.1</v>
      </c>
      <c r="S743" t="s">
        <v>141</v>
      </c>
      <c r="T743">
        <v>5</v>
      </c>
      <c r="U743" t="s">
        <v>142</v>
      </c>
      <c r="V743">
        <v>83</v>
      </c>
      <c r="W743" t="s">
        <v>140</v>
      </c>
      <c r="X743">
        <v>168484</v>
      </c>
      <c r="Y743" t="s">
        <v>1</v>
      </c>
      <c r="Z743" t="s">
        <v>4217</v>
      </c>
      <c r="AA743" t="s">
        <v>151</v>
      </c>
      <c r="AB743" s="12" t="s">
        <v>4218</v>
      </c>
      <c r="AC743" t="s">
        <v>424</v>
      </c>
      <c r="AD743" s="5">
        <v>0.01</v>
      </c>
      <c r="AE743" t="s">
        <v>5</v>
      </c>
      <c r="AF743">
        <v>0.99343362000000002</v>
      </c>
      <c r="AG743" t="s">
        <v>4</v>
      </c>
      <c r="AH743">
        <v>8.4227430000000006E-2</v>
      </c>
    </row>
    <row r="744" spans="1:34" x14ac:dyDescent="0.25">
      <c r="A744" t="str">
        <f t="shared" si="11"/>
        <v>feynman_I_16_6_16850</v>
      </c>
      <c r="B744" t="s">
        <v>39</v>
      </c>
      <c r="C744" t="s">
        <v>143</v>
      </c>
      <c r="D744">
        <v>3600</v>
      </c>
      <c r="E744" t="s">
        <v>144</v>
      </c>
      <c r="F744">
        <v>1000000</v>
      </c>
      <c r="G744" t="s">
        <v>145</v>
      </c>
      <c r="H744">
        <v>16850</v>
      </c>
      <c r="I744" t="s">
        <v>146</v>
      </c>
      <c r="J744">
        <v>1E-3</v>
      </c>
      <c r="K744" t="s">
        <v>3</v>
      </c>
      <c r="L744">
        <v>0.99424310000000005</v>
      </c>
      <c r="M744" t="s">
        <v>2</v>
      </c>
      <c r="N744">
        <v>8.6552500000000004E-2</v>
      </c>
      <c r="O744" t="s">
        <v>6</v>
      </c>
      <c r="P744">
        <v>53</v>
      </c>
      <c r="Q744" t="s">
        <v>0</v>
      </c>
      <c r="R744">
        <v>351.3</v>
      </c>
      <c r="S744" t="s">
        <v>141</v>
      </c>
      <c r="T744">
        <v>2</v>
      </c>
      <c r="U744" t="s">
        <v>142</v>
      </c>
      <c r="V744">
        <v>31</v>
      </c>
      <c r="W744" t="s">
        <v>140</v>
      </c>
      <c r="X744">
        <v>47327</v>
      </c>
      <c r="Y744" t="s">
        <v>1</v>
      </c>
      <c r="Z744" t="s">
        <v>4219</v>
      </c>
      <c r="AA744" t="s">
        <v>151</v>
      </c>
      <c r="AB744" s="12" t="s">
        <v>4220</v>
      </c>
      <c r="AC744" t="s">
        <v>424</v>
      </c>
      <c r="AD744" s="5">
        <v>0.01</v>
      </c>
      <c r="AE744" t="s">
        <v>5</v>
      </c>
      <c r="AF744">
        <v>0.99498284000000004</v>
      </c>
      <c r="AG744" t="s">
        <v>4</v>
      </c>
      <c r="AH744">
        <v>8.0374230000000005E-2</v>
      </c>
    </row>
    <row r="745" spans="1:34" x14ac:dyDescent="0.25">
      <c r="A745" t="str">
        <f t="shared" si="11"/>
        <v>feynman_test_3_16850</v>
      </c>
      <c r="B745" t="s">
        <v>75</v>
      </c>
      <c r="C745" t="s">
        <v>143</v>
      </c>
      <c r="D745">
        <v>3600</v>
      </c>
      <c r="E745" t="s">
        <v>144</v>
      </c>
      <c r="F745">
        <v>1000000</v>
      </c>
      <c r="G745" t="s">
        <v>145</v>
      </c>
      <c r="H745">
        <v>16850</v>
      </c>
      <c r="I745" t="s">
        <v>146</v>
      </c>
      <c r="J745">
        <v>1E-3</v>
      </c>
      <c r="K745" t="s">
        <v>3</v>
      </c>
      <c r="L745">
        <v>0.99873809999999996</v>
      </c>
      <c r="M745" t="s">
        <v>2</v>
      </c>
      <c r="N745">
        <v>6.5388600000000005E-2</v>
      </c>
      <c r="O745" t="s">
        <v>6</v>
      </c>
      <c r="P745">
        <v>19</v>
      </c>
      <c r="Q745" t="s">
        <v>0</v>
      </c>
      <c r="R745">
        <v>163.69999999999999</v>
      </c>
      <c r="S745" t="s">
        <v>141</v>
      </c>
      <c r="T745">
        <v>5</v>
      </c>
      <c r="U745" t="s">
        <v>142</v>
      </c>
      <c r="V745">
        <v>30</v>
      </c>
      <c r="W745" t="s">
        <v>140</v>
      </c>
      <c r="X745">
        <v>27553</v>
      </c>
      <c r="Y745" t="s">
        <v>1</v>
      </c>
      <c r="Z745" t="s">
        <v>3713</v>
      </c>
      <c r="AA745" t="s">
        <v>151</v>
      </c>
      <c r="AB745" s="12" t="s">
        <v>3714</v>
      </c>
      <c r="AC745" t="s">
        <v>424</v>
      </c>
      <c r="AD745" s="5">
        <v>0.01</v>
      </c>
      <c r="AE745" t="s">
        <v>5</v>
      </c>
      <c r="AF745">
        <v>0.99937443000000004</v>
      </c>
      <c r="AG745" t="s">
        <v>4</v>
      </c>
      <c r="AH745">
        <v>4.6061199999999997E-2</v>
      </c>
    </row>
    <row r="746" spans="1:34" x14ac:dyDescent="0.25">
      <c r="A746" t="str">
        <f t="shared" si="11"/>
        <v>feynman_III_12_43_29910</v>
      </c>
      <c r="B746" t="s">
        <v>22</v>
      </c>
      <c r="C746" t="s">
        <v>143</v>
      </c>
      <c r="D746">
        <v>3600</v>
      </c>
      <c r="E746" t="s">
        <v>144</v>
      </c>
      <c r="F746">
        <v>1000000</v>
      </c>
      <c r="G746" t="s">
        <v>145</v>
      </c>
      <c r="H746">
        <v>29910</v>
      </c>
      <c r="I746" t="s">
        <v>146</v>
      </c>
      <c r="J746">
        <v>1E-3</v>
      </c>
      <c r="K746" t="s">
        <v>3</v>
      </c>
      <c r="L746">
        <v>0.99946760000000001</v>
      </c>
      <c r="M746" t="s">
        <v>2</v>
      </c>
      <c r="N746">
        <v>1.8665999999999999E-2</v>
      </c>
      <c r="O746" t="s">
        <v>6</v>
      </c>
      <c r="P746">
        <v>4</v>
      </c>
      <c r="Q746" t="s">
        <v>0</v>
      </c>
      <c r="R746">
        <v>2.4</v>
      </c>
      <c r="S746" t="s">
        <v>141</v>
      </c>
      <c r="T746">
        <v>1</v>
      </c>
      <c r="U746" t="s">
        <v>142</v>
      </c>
      <c r="V746">
        <v>2</v>
      </c>
      <c r="W746" t="s">
        <v>140</v>
      </c>
      <c r="X746">
        <v>520</v>
      </c>
      <c r="Y746" t="s">
        <v>1</v>
      </c>
      <c r="Z746" t="s">
        <v>3488</v>
      </c>
      <c r="AA746" t="s">
        <v>151</v>
      </c>
      <c r="AB746" s="12" t="s">
        <v>3489</v>
      </c>
      <c r="AC746" t="s">
        <v>424</v>
      </c>
      <c r="AD746" s="5">
        <v>0.01</v>
      </c>
      <c r="AE746" t="s">
        <v>5</v>
      </c>
      <c r="AF746">
        <v>0.99988372000000003</v>
      </c>
      <c r="AG746" t="s">
        <v>4</v>
      </c>
      <c r="AH746">
        <v>8.6820100000000004E-3</v>
      </c>
    </row>
    <row r="747" spans="1:34" x14ac:dyDescent="0.25">
      <c r="A747" t="str">
        <f t="shared" si="11"/>
        <v>feynman_I_43_31_29910</v>
      </c>
      <c r="B747" t="s">
        <v>61</v>
      </c>
      <c r="C747" t="s">
        <v>143</v>
      </c>
      <c r="D747">
        <v>3600</v>
      </c>
      <c r="E747" t="s">
        <v>144</v>
      </c>
      <c r="F747">
        <v>1000000</v>
      </c>
      <c r="G747" t="s">
        <v>145</v>
      </c>
      <c r="H747">
        <v>29910</v>
      </c>
      <c r="I747" t="s">
        <v>146</v>
      </c>
      <c r="J747">
        <v>1E-3</v>
      </c>
      <c r="K747" t="s">
        <v>3</v>
      </c>
      <c r="L747">
        <v>0.99970309999999996</v>
      </c>
      <c r="M747" t="s">
        <v>2</v>
      </c>
      <c r="N747">
        <v>0.3349703</v>
      </c>
      <c r="O747" t="s">
        <v>6</v>
      </c>
      <c r="P747">
        <v>4</v>
      </c>
      <c r="Q747" t="s">
        <v>0</v>
      </c>
      <c r="R747">
        <v>5.2</v>
      </c>
      <c r="S747" t="s">
        <v>141</v>
      </c>
      <c r="T747">
        <v>1</v>
      </c>
      <c r="U747" t="s">
        <v>142</v>
      </c>
      <c r="V747">
        <v>3</v>
      </c>
      <c r="W747" t="s">
        <v>140</v>
      </c>
      <c r="X747">
        <v>1134</v>
      </c>
      <c r="Y747" t="s">
        <v>1</v>
      </c>
      <c r="Z747" t="s">
        <v>2341</v>
      </c>
      <c r="AA747" t="s">
        <v>151</v>
      </c>
      <c r="AB747" s="12" t="s">
        <v>409</v>
      </c>
      <c r="AC747" t="s">
        <v>424</v>
      </c>
      <c r="AD747" s="5">
        <v>0.01</v>
      </c>
      <c r="AE747" t="s">
        <v>5</v>
      </c>
      <c r="AF747">
        <v>1</v>
      </c>
      <c r="AG747" t="s">
        <v>4</v>
      </c>
      <c r="AH747">
        <v>0</v>
      </c>
    </row>
    <row r="748" spans="1:34" x14ac:dyDescent="0.25">
      <c r="A748" t="str">
        <f t="shared" si="11"/>
        <v>feynman_II_38_14_29910</v>
      </c>
      <c r="B748" t="s">
        <v>29</v>
      </c>
      <c r="C748" t="s">
        <v>143</v>
      </c>
      <c r="D748">
        <v>3600</v>
      </c>
      <c r="E748" t="s">
        <v>144</v>
      </c>
      <c r="F748">
        <v>1000000</v>
      </c>
      <c r="G748" t="s">
        <v>145</v>
      </c>
      <c r="H748">
        <v>29910</v>
      </c>
      <c r="I748" t="s">
        <v>146</v>
      </c>
      <c r="J748">
        <v>1E-3</v>
      </c>
      <c r="K748" t="s">
        <v>3</v>
      </c>
      <c r="L748">
        <v>0.99952300000000005</v>
      </c>
      <c r="M748" t="s">
        <v>2</v>
      </c>
      <c r="N748">
        <v>4.6553000000000002E-3</v>
      </c>
      <c r="O748" t="s">
        <v>6</v>
      </c>
      <c r="P748">
        <v>10</v>
      </c>
      <c r="Q748" t="s">
        <v>0</v>
      </c>
      <c r="R748">
        <v>8</v>
      </c>
      <c r="S748" t="s">
        <v>141</v>
      </c>
      <c r="T748">
        <v>1</v>
      </c>
      <c r="U748" t="s">
        <v>142</v>
      </c>
      <c r="V748">
        <v>3</v>
      </c>
      <c r="W748" t="s">
        <v>140</v>
      </c>
      <c r="X748">
        <v>1506</v>
      </c>
      <c r="Y748" t="s">
        <v>1</v>
      </c>
      <c r="Z748" t="s">
        <v>157</v>
      </c>
      <c r="AA748" t="s">
        <v>151</v>
      </c>
      <c r="AB748" s="12" t="s">
        <v>3432</v>
      </c>
      <c r="AC748" t="s">
        <v>424</v>
      </c>
      <c r="AD748" s="5">
        <v>0.01</v>
      </c>
      <c r="AE748" t="s">
        <v>5</v>
      </c>
      <c r="AF748">
        <v>1</v>
      </c>
      <c r="AG748" t="s">
        <v>4</v>
      </c>
      <c r="AH748">
        <v>0</v>
      </c>
    </row>
    <row r="749" spans="1:34" x14ac:dyDescent="0.25">
      <c r="A749" t="str">
        <f t="shared" si="11"/>
        <v>feynman_test_17_16850</v>
      </c>
      <c r="B749" t="s">
        <v>134</v>
      </c>
      <c r="C749" t="s">
        <v>143</v>
      </c>
      <c r="D749">
        <v>3600</v>
      </c>
      <c r="E749" t="s">
        <v>144</v>
      </c>
      <c r="F749">
        <v>1000000</v>
      </c>
      <c r="G749" t="s">
        <v>145</v>
      </c>
      <c r="H749">
        <v>16850</v>
      </c>
      <c r="I749" t="s">
        <v>146</v>
      </c>
      <c r="J749">
        <v>1E-3</v>
      </c>
      <c r="K749" t="s">
        <v>3</v>
      </c>
      <c r="L749">
        <v>0.9998515</v>
      </c>
      <c r="M749" t="s">
        <v>2</v>
      </c>
      <c r="N749">
        <v>18.014539500000001</v>
      </c>
      <c r="O749" t="s">
        <v>6</v>
      </c>
      <c r="P749">
        <v>30</v>
      </c>
      <c r="Q749" t="s">
        <v>0</v>
      </c>
      <c r="R749">
        <v>3601.1</v>
      </c>
      <c r="S749" t="s">
        <v>141</v>
      </c>
      <c r="T749">
        <v>7</v>
      </c>
      <c r="U749" t="s">
        <v>142</v>
      </c>
      <c r="V749">
        <v>169</v>
      </c>
      <c r="W749" t="s">
        <v>140</v>
      </c>
      <c r="X749">
        <v>486451</v>
      </c>
      <c r="Y749" t="s">
        <v>1</v>
      </c>
      <c r="Z749" t="s">
        <v>4221</v>
      </c>
      <c r="AA749" t="s">
        <v>151</v>
      </c>
      <c r="AB749" s="12" t="s">
        <v>4222</v>
      </c>
      <c r="AC749" t="s">
        <v>424</v>
      </c>
      <c r="AD749" s="5">
        <v>0.01</v>
      </c>
      <c r="AE749" t="s">
        <v>5</v>
      </c>
      <c r="AF749">
        <v>0.99998788000000005</v>
      </c>
      <c r="AG749" t="s">
        <v>4</v>
      </c>
      <c r="AH749">
        <v>5.2606957100000002</v>
      </c>
    </row>
    <row r="750" spans="1:34" x14ac:dyDescent="0.25">
      <c r="A750" t="str">
        <f t="shared" si="11"/>
        <v>feynman_I_12_4_29910</v>
      </c>
      <c r="B750" t="s">
        <v>72</v>
      </c>
      <c r="C750" t="s">
        <v>143</v>
      </c>
      <c r="D750">
        <v>3600</v>
      </c>
      <c r="E750" t="s">
        <v>144</v>
      </c>
      <c r="F750">
        <v>1000000</v>
      </c>
      <c r="G750" t="s">
        <v>145</v>
      </c>
      <c r="H750">
        <v>29910</v>
      </c>
      <c r="I750" t="s">
        <v>146</v>
      </c>
      <c r="J750">
        <v>1E-3</v>
      </c>
      <c r="K750" t="s">
        <v>3</v>
      </c>
      <c r="L750">
        <v>0.99980440000000004</v>
      </c>
      <c r="M750" t="s">
        <v>2</v>
      </c>
      <c r="N750">
        <v>3.7790000000000002E-4</v>
      </c>
      <c r="O750" t="s">
        <v>6</v>
      </c>
      <c r="P750">
        <v>9</v>
      </c>
      <c r="Q750" t="s">
        <v>0</v>
      </c>
      <c r="R750">
        <v>17.899999999999999</v>
      </c>
      <c r="S750" t="s">
        <v>141</v>
      </c>
      <c r="T750">
        <v>1</v>
      </c>
      <c r="U750" t="s">
        <v>142</v>
      </c>
      <c r="V750">
        <v>4</v>
      </c>
      <c r="W750" t="s">
        <v>140</v>
      </c>
      <c r="X750">
        <v>3355</v>
      </c>
      <c r="Y750" t="s">
        <v>1</v>
      </c>
      <c r="Z750" t="s">
        <v>3508</v>
      </c>
      <c r="AA750" t="s">
        <v>151</v>
      </c>
      <c r="AB750" s="12" t="s">
        <v>3509</v>
      </c>
      <c r="AC750" t="s">
        <v>424</v>
      </c>
      <c r="AD750" s="5">
        <v>0.01</v>
      </c>
      <c r="AE750" t="s">
        <v>5</v>
      </c>
      <c r="AF750">
        <v>0.99995750999999999</v>
      </c>
      <c r="AG750" t="s">
        <v>4</v>
      </c>
      <c r="AH750">
        <v>1.7516E-4</v>
      </c>
    </row>
    <row r="751" spans="1:34" x14ac:dyDescent="0.25">
      <c r="A751" t="str">
        <f t="shared" si="11"/>
        <v>feynman_I_27_6_29910</v>
      </c>
      <c r="B751" t="s">
        <v>49</v>
      </c>
      <c r="C751" t="s">
        <v>143</v>
      </c>
      <c r="D751">
        <v>3600</v>
      </c>
      <c r="E751" t="s">
        <v>144</v>
      </c>
      <c r="F751">
        <v>1000000</v>
      </c>
      <c r="G751" t="s">
        <v>145</v>
      </c>
      <c r="H751">
        <v>29910</v>
      </c>
      <c r="I751" t="s">
        <v>146</v>
      </c>
      <c r="J751">
        <v>1E-3</v>
      </c>
      <c r="K751" t="s">
        <v>3</v>
      </c>
      <c r="L751">
        <v>0.99943459999999995</v>
      </c>
      <c r="M751" t="s">
        <v>2</v>
      </c>
      <c r="N751">
        <v>8.5170999999999997E-3</v>
      </c>
      <c r="O751" t="s">
        <v>6</v>
      </c>
      <c r="P751">
        <v>11</v>
      </c>
      <c r="Q751" t="s">
        <v>0</v>
      </c>
      <c r="R751">
        <v>25</v>
      </c>
      <c r="S751" t="s">
        <v>141</v>
      </c>
      <c r="T751">
        <v>1</v>
      </c>
      <c r="U751" t="s">
        <v>142</v>
      </c>
      <c r="V751">
        <v>5</v>
      </c>
      <c r="W751" t="s">
        <v>140</v>
      </c>
      <c r="X751">
        <v>4506</v>
      </c>
      <c r="Y751" t="s">
        <v>1</v>
      </c>
      <c r="Z751" t="s">
        <v>2368</v>
      </c>
      <c r="AA751" t="s">
        <v>151</v>
      </c>
      <c r="AB751" s="12" t="s">
        <v>2292</v>
      </c>
      <c r="AC751" t="s">
        <v>424</v>
      </c>
      <c r="AD751" s="5">
        <v>0.01</v>
      </c>
      <c r="AE751" t="s">
        <v>5</v>
      </c>
      <c r="AF751">
        <v>1</v>
      </c>
      <c r="AG751" t="s">
        <v>4</v>
      </c>
      <c r="AH751">
        <v>0</v>
      </c>
    </row>
    <row r="752" spans="1:34" x14ac:dyDescent="0.25">
      <c r="A752" t="str">
        <f t="shared" si="11"/>
        <v>feynman_II_13_34_16850</v>
      </c>
      <c r="B752" t="s">
        <v>45</v>
      </c>
      <c r="C752" t="s">
        <v>143</v>
      </c>
      <c r="D752">
        <v>3600</v>
      </c>
      <c r="E752" t="s">
        <v>144</v>
      </c>
      <c r="F752">
        <v>1000000</v>
      </c>
      <c r="G752" t="s">
        <v>145</v>
      </c>
      <c r="H752">
        <v>16850</v>
      </c>
      <c r="I752" t="s">
        <v>146</v>
      </c>
      <c r="J752">
        <v>1E-3</v>
      </c>
      <c r="K752" t="s">
        <v>3</v>
      </c>
      <c r="L752">
        <v>0.9992415</v>
      </c>
      <c r="M752" t="s">
        <v>2</v>
      </c>
      <c r="N752">
        <v>5.8020099999999998E-2</v>
      </c>
      <c r="O752" t="s">
        <v>6</v>
      </c>
      <c r="P752">
        <v>18</v>
      </c>
      <c r="Q752" t="s">
        <v>0</v>
      </c>
      <c r="R752">
        <v>48.6</v>
      </c>
      <c r="S752" t="s">
        <v>141</v>
      </c>
      <c r="T752">
        <v>1</v>
      </c>
      <c r="U752" t="s">
        <v>142</v>
      </c>
      <c r="V752">
        <v>7</v>
      </c>
      <c r="W752" t="s">
        <v>140</v>
      </c>
      <c r="X752">
        <v>8048</v>
      </c>
      <c r="Y752" t="s">
        <v>1</v>
      </c>
      <c r="Z752" t="s">
        <v>4121</v>
      </c>
      <c r="AA752" t="s">
        <v>151</v>
      </c>
      <c r="AB752" s="12" t="s">
        <v>4122</v>
      </c>
      <c r="AC752" t="s">
        <v>424</v>
      </c>
      <c r="AD752" s="5">
        <v>0.01</v>
      </c>
      <c r="AE752" t="s">
        <v>5</v>
      </c>
      <c r="AF752">
        <v>0.99984139999999999</v>
      </c>
      <c r="AG752" t="s">
        <v>4</v>
      </c>
      <c r="AH752">
        <v>2.6613850000000001E-2</v>
      </c>
    </row>
    <row r="753" spans="1:34" x14ac:dyDescent="0.25">
      <c r="A753" t="str">
        <f t="shared" si="11"/>
        <v>feynman_I_32_17_16850</v>
      </c>
      <c r="B753" t="s">
        <v>126</v>
      </c>
      <c r="C753" t="s">
        <v>143</v>
      </c>
      <c r="D753">
        <v>3600</v>
      </c>
      <c r="E753" t="s">
        <v>144</v>
      </c>
      <c r="F753">
        <v>1000000</v>
      </c>
      <c r="G753" t="s">
        <v>145</v>
      </c>
      <c r="H753">
        <v>16850</v>
      </c>
      <c r="I753" t="s">
        <v>146</v>
      </c>
      <c r="J753">
        <v>1E-3</v>
      </c>
      <c r="K753" t="s">
        <v>3</v>
      </c>
      <c r="L753">
        <v>0.99814579999999997</v>
      </c>
      <c r="M753" t="s">
        <v>2</v>
      </c>
      <c r="N753">
        <v>0.20347319999999999</v>
      </c>
      <c r="O753" t="s">
        <v>6</v>
      </c>
      <c r="P753">
        <v>60</v>
      </c>
      <c r="Q753" t="s">
        <v>0</v>
      </c>
      <c r="R753">
        <v>533.29999999999995</v>
      </c>
      <c r="S753" t="s">
        <v>141</v>
      </c>
      <c r="T753">
        <v>1</v>
      </c>
      <c r="U753" t="s">
        <v>142</v>
      </c>
      <c r="V753">
        <v>18</v>
      </c>
      <c r="W753" t="s">
        <v>140</v>
      </c>
      <c r="X753">
        <v>65412</v>
      </c>
      <c r="Y753" t="s">
        <v>1</v>
      </c>
      <c r="Z753" t="s">
        <v>4223</v>
      </c>
      <c r="AA753" t="s">
        <v>151</v>
      </c>
      <c r="AB753" s="12" t="s">
        <v>4224</v>
      </c>
      <c r="AC753" t="s">
        <v>424</v>
      </c>
      <c r="AD753" s="5">
        <v>0.01</v>
      </c>
      <c r="AE753" t="s">
        <v>5</v>
      </c>
      <c r="AF753">
        <v>0.99816773000000003</v>
      </c>
      <c r="AG753" t="s">
        <v>4</v>
      </c>
      <c r="AH753">
        <v>0.19374633999999999</v>
      </c>
    </row>
    <row r="754" spans="1:34" x14ac:dyDescent="0.25">
      <c r="A754" t="str">
        <f t="shared" si="11"/>
        <v>feynman_I_13_12_4426</v>
      </c>
      <c r="B754" t="s">
        <v>117</v>
      </c>
      <c r="C754" t="s">
        <v>143</v>
      </c>
      <c r="D754">
        <v>3600</v>
      </c>
      <c r="E754" t="s">
        <v>144</v>
      </c>
      <c r="F754">
        <v>1000000</v>
      </c>
      <c r="G754" t="s">
        <v>145</v>
      </c>
      <c r="H754">
        <v>4426</v>
      </c>
      <c r="I754" t="s">
        <v>146</v>
      </c>
      <c r="J754">
        <v>1E-3</v>
      </c>
      <c r="K754" t="s">
        <v>3</v>
      </c>
      <c r="L754">
        <v>0.99730719999999995</v>
      </c>
      <c r="M754" t="s">
        <v>2</v>
      </c>
      <c r="N754">
        <v>0.47362880000000002</v>
      </c>
      <c r="O754" t="s">
        <v>6</v>
      </c>
      <c r="P754">
        <v>49</v>
      </c>
      <c r="Q754" t="s">
        <v>0</v>
      </c>
      <c r="R754">
        <v>737</v>
      </c>
      <c r="S754" t="s">
        <v>141</v>
      </c>
      <c r="T754">
        <v>2</v>
      </c>
      <c r="U754" t="s">
        <v>142</v>
      </c>
      <c r="V754">
        <v>29</v>
      </c>
      <c r="W754" t="s">
        <v>140</v>
      </c>
      <c r="X754">
        <v>97057</v>
      </c>
      <c r="Y754" t="s">
        <v>1</v>
      </c>
      <c r="Z754" t="s">
        <v>4225</v>
      </c>
      <c r="AA754" t="s">
        <v>151</v>
      </c>
      <c r="AB754" s="12" t="s">
        <v>4226</v>
      </c>
      <c r="AC754" t="s">
        <v>424</v>
      </c>
      <c r="AD754" s="5">
        <v>0.01</v>
      </c>
      <c r="AE754" t="s">
        <v>5</v>
      </c>
      <c r="AF754">
        <v>0.99741139000000001</v>
      </c>
      <c r="AG754" t="s">
        <v>4</v>
      </c>
      <c r="AH754">
        <v>0.46053309999999997</v>
      </c>
    </row>
    <row r="755" spans="1:34" x14ac:dyDescent="0.25">
      <c r="A755" t="str">
        <f t="shared" si="11"/>
        <v>strogatz_vdp2_21962</v>
      </c>
      <c r="B755" t="s">
        <v>7</v>
      </c>
      <c r="C755" t="s">
        <v>143</v>
      </c>
      <c r="D755">
        <v>3600</v>
      </c>
      <c r="E755" t="s">
        <v>144</v>
      </c>
      <c r="F755">
        <v>1000000</v>
      </c>
      <c r="G755" t="s">
        <v>145</v>
      </c>
      <c r="H755">
        <v>21962</v>
      </c>
      <c r="I755" t="s">
        <v>146</v>
      </c>
      <c r="J755">
        <v>1E-3</v>
      </c>
      <c r="K755" t="s">
        <v>3</v>
      </c>
      <c r="L755">
        <v>0.99985089999999999</v>
      </c>
      <c r="M755" t="s">
        <v>2</v>
      </c>
      <c r="N755">
        <v>1.0723E-3</v>
      </c>
      <c r="O755" t="s">
        <v>6</v>
      </c>
      <c r="P755">
        <v>3</v>
      </c>
      <c r="Q755" t="s">
        <v>0</v>
      </c>
      <c r="R755">
        <v>0.5</v>
      </c>
      <c r="S755" t="s">
        <v>141</v>
      </c>
      <c r="T755">
        <v>1</v>
      </c>
      <c r="U755" t="s">
        <v>142</v>
      </c>
      <c r="V755">
        <v>2</v>
      </c>
      <c r="W755" t="s">
        <v>140</v>
      </c>
      <c r="X755">
        <v>376</v>
      </c>
      <c r="Y755" t="s">
        <v>1</v>
      </c>
      <c r="Z755" t="s">
        <v>150</v>
      </c>
      <c r="AA755" t="s">
        <v>151</v>
      </c>
      <c r="AB755" s="12" t="s">
        <v>3431</v>
      </c>
      <c r="AC755" t="s">
        <v>424</v>
      </c>
      <c r="AD755" s="5">
        <v>0.01</v>
      </c>
      <c r="AE755" t="s">
        <v>5</v>
      </c>
      <c r="AF755">
        <v>1</v>
      </c>
      <c r="AG755" t="s">
        <v>4</v>
      </c>
      <c r="AH755">
        <v>0</v>
      </c>
    </row>
    <row r="756" spans="1:34" x14ac:dyDescent="0.25">
      <c r="A756" t="str">
        <f t="shared" si="11"/>
        <v>feynman_I_34_14_16850</v>
      </c>
      <c r="B756" t="s">
        <v>40</v>
      </c>
      <c r="C756" t="s">
        <v>143</v>
      </c>
      <c r="D756">
        <v>3600</v>
      </c>
      <c r="E756" t="s">
        <v>144</v>
      </c>
      <c r="F756">
        <v>1000000</v>
      </c>
      <c r="G756" t="s">
        <v>145</v>
      </c>
      <c r="H756">
        <v>16850</v>
      </c>
      <c r="I756" t="s">
        <v>146</v>
      </c>
      <c r="J756">
        <v>1E-3</v>
      </c>
      <c r="K756" t="s">
        <v>3</v>
      </c>
      <c r="L756">
        <v>0.99926409999999999</v>
      </c>
      <c r="M756" t="s">
        <v>2</v>
      </c>
      <c r="N756">
        <v>4.3939300000000001E-2</v>
      </c>
      <c r="O756" t="s">
        <v>6</v>
      </c>
      <c r="P756">
        <v>15</v>
      </c>
      <c r="Q756" t="s">
        <v>0</v>
      </c>
      <c r="R756">
        <v>30.6</v>
      </c>
      <c r="S756" t="s">
        <v>141</v>
      </c>
      <c r="T756">
        <v>1</v>
      </c>
      <c r="U756" t="s">
        <v>142</v>
      </c>
      <c r="V756">
        <v>6</v>
      </c>
      <c r="W756" t="s">
        <v>140</v>
      </c>
      <c r="X756">
        <v>5277</v>
      </c>
      <c r="Y756" t="s">
        <v>1</v>
      </c>
      <c r="Z756" t="s">
        <v>3743</v>
      </c>
      <c r="AA756" t="s">
        <v>151</v>
      </c>
      <c r="AB756" s="12" t="s">
        <v>3744</v>
      </c>
      <c r="AC756" t="s">
        <v>424</v>
      </c>
      <c r="AD756" s="5">
        <v>0.01</v>
      </c>
      <c r="AE756" t="s">
        <v>5</v>
      </c>
      <c r="AF756">
        <v>0.99996037999999998</v>
      </c>
      <c r="AG756" t="s">
        <v>4</v>
      </c>
      <c r="AH756">
        <v>1.0216009999999999E-2</v>
      </c>
    </row>
    <row r="757" spans="1:34" x14ac:dyDescent="0.25">
      <c r="A757" t="str">
        <f t="shared" si="11"/>
        <v>feynman_I_14_4_21962</v>
      </c>
      <c r="B757" t="s">
        <v>30</v>
      </c>
      <c r="C757" t="s">
        <v>143</v>
      </c>
      <c r="D757">
        <v>3600</v>
      </c>
      <c r="E757" t="s">
        <v>144</v>
      </c>
      <c r="F757">
        <v>1000000</v>
      </c>
      <c r="G757" t="s">
        <v>145</v>
      </c>
      <c r="H757">
        <v>21962</v>
      </c>
      <c r="I757" t="s">
        <v>146</v>
      </c>
      <c r="J757">
        <v>1E-3</v>
      </c>
      <c r="K757" t="s">
        <v>3</v>
      </c>
      <c r="L757">
        <v>0.99975530000000001</v>
      </c>
      <c r="M757" t="s">
        <v>2</v>
      </c>
      <c r="N757">
        <v>0.1993579</v>
      </c>
      <c r="O757" t="s">
        <v>6</v>
      </c>
      <c r="P757">
        <v>6</v>
      </c>
      <c r="Q757" t="s">
        <v>0</v>
      </c>
      <c r="R757">
        <v>7</v>
      </c>
      <c r="S757" t="s">
        <v>141</v>
      </c>
      <c r="T757">
        <v>1</v>
      </c>
      <c r="U757" t="s">
        <v>142</v>
      </c>
      <c r="V757">
        <v>3</v>
      </c>
      <c r="W757" t="s">
        <v>140</v>
      </c>
      <c r="X757">
        <v>1431</v>
      </c>
      <c r="Y757" t="s">
        <v>1</v>
      </c>
      <c r="Z757" t="s">
        <v>154</v>
      </c>
      <c r="AA757" t="s">
        <v>151</v>
      </c>
      <c r="AB757" s="12" t="s">
        <v>407</v>
      </c>
      <c r="AC757" t="s">
        <v>424</v>
      </c>
      <c r="AD757" s="5">
        <v>0.01</v>
      </c>
      <c r="AE757" t="s">
        <v>5</v>
      </c>
      <c r="AF757">
        <v>1</v>
      </c>
      <c r="AG757" t="s">
        <v>4</v>
      </c>
      <c r="AH757">
        <v>0</v>
      </c>
    </row>
    <row r="758" spans="1:34" x14ac:dyDescent="0.25">
      <c r="A758" t="str">
        <f t="shared" si="11"/>
        <v>feynman_II_11_28_16850</v>
      </c>
      <c r="B758" t="s">
        <v>34</v>
      </c>
      <c r="C758" t="s">
        <v>143</v>
      </c>
      <c r="D758">
        <v>3600</v>
      </c>
      <c r="E758" t="s">
        <v>144</v>
      </c>
      <c r="F758">
        <v>1000000</v>
      </c>
      <c r="G758" t="s">
        <v>145</v>
      </c>
      <c r="H758">
        <v>16850</v>
      </c>
      <c r="I758" t="s">
        <v>146</v>
      </c>
      <c r="J758">
        <v>1E-3</v>
      </c>
      <c r="K758" t="s">
        <v>3</v>
      </c>
      <c r="L758">
        <v>0.99749480000000001</v>
      </c>
      <c r="M758" t="s">
        <v>2</v>
      </c>
      <c r="N758">
        <v>1.46093E-2</v>
      </c>
      <c r="O758" t="s">
        <v>6</v>
      </c>
      <c r="P758">
        <v>9</v>
      </c>
      <c r="Q758" t="s">
        <v>0</v>
      </c>
      <c r="R758">
        <v>9.8000000000000007</v>
      </c>
      <c r="S758" t="s">
        <v>141</v>
      </c>
      <c r="T758">
        <v>1</v>
      </c>
      <c r="U758" t="s">
        <v>142</v>
      </c>
      <c r="V758">
        <v>4</v>
      </c>
      <c r="W758" t="s">
        <v>140</v>
      </c>
      <c r="X758">
        <v>2096</v>
      </c>
      <c r="Y758" t="s">
        <v>1</v>
      </c>
      <c r="Z758" t="s">
        <v>4105</v>
      </c>
      <c r="AA758" t="s">
        <v>151</v>
      </c>
      <c r="AB758" s="12" t="s">
        <v>4106</v>
      </c>
      <c r="AC758" t="s">
        <v>424</v>
      </c>
      <c r="AD758" s="5">
        <v>0.01</v>
      </c>
      <c r="AE758" t="s">
        <v>5</v>
      </c>
      <c r="AF758">
        <v>0.99956217999999997</v>
      </c>
      <c r="AG758" t="s">
        <v>4</v>
      </c>
      <c r="AH758">
        <v>6.0463299999999999E-3</v>
      </c>
    </row>
    <row r="759" spans="1:34" x14ac:dyDescent="0.25">
      <c r="A759" t="str">
        <f t="shared" si="11"/>
        <v>feynman_II_4_23_21962</v>
      </c>
      <c r="B759" t="s">
        <v>70</v>
      </c>
      <c r="C759" t="s">
        <v>143</v>
      </c>
      <c r="D759">
        <v>3600</v>
      </c>
      <c r="E759" t="s">
        <v>144</v>
      </c>
      <c r="F759">
        <v>1000000</v>
      </c>
      <c r="G759" t="s">
        <v>145</v>
      </c>
      <c r="H759">
        <v>21962</v>
      </c>
      <c r="I759" t="s">
        <v>146</v>
      </c>
      <c r="J759">
        <v>1E-3</v>
      </c>
      <c r="K759" t="s">
        <v>3</v>
      </c>
      <c r="L759">
        <v>0.99970300000000001</v>
      </c>
      <c r="M759" t="s">
        <v>2</v>
      </c>
      <c r="N759">
        <v>5.7609999999999996E-4</v>
      </c>
      <c r="O759" t="s">
        <v>6</v>
      </c>
      <c r="P759">
        <v>9</v>
      </c>
      <c r="Q759" t="s">
        <v>0</v>
      </c>
      <c r="R759">
        <v>8.9</v>
      </c>
      <c r="S759" t="s">
        <v>141</v>
      </c>
      <c r="T759">
        <v>1</v>
      </c>
      <c r="U759" t="s">
        <v>142</v>
      </c>
      <c r="V759">
        <v>3</v>
      </c>
      <c r="W759" t="s">
        <v>140</v>
      </c>
      <c r="X759">
        <v>1775</v>
      </c>
      <c r="Y759" t="s">
        <v>1</v>
      </c>
      <c r="Z759" t="s">
        <v>3500</v>
      </c>
      <c r="AA759" t="s">
        <v>151</v>
      </c>
      <c r="AB759" s="12" t="s">
        <v>3501</v>
      </c>
      <c r="AC759" t="s">
        <v>424</v>
      </c>
      <c r="AD759" s="5">
        <v>0.01</v>
      </c>
      <c r="AE759" t="s">
        <v>5</v>
      </c>
      <c r="AF759">
        <v>0.99993430999999999</v>
      </c>
      <c r="AG759" t="s">
        <v>4</v>
      </c>
      <c r="AH759">
        <v>2.7119999999999998E-4</v>
      </c>
    </row>
    <row r="760" spans="1:34" x14ac:dyDescent="0.25">
      <c r="A760" t="str">
        <f t="shared" si="11"/>
        <v>feynman_I_29_4_29910</v>
      </c>
      <c r="B760" t="s">
        <v>27</v>
      </c>
      <c r="C760" t="s">
        <v>143</v>
      </c>
      <c r="D760">
        <v>3600</v>
      </c>
      <c r="E760" t="s">
        <v>144</v>
      </c>
      <c r="F760">
        <v>1000000</v>
      </c>
      <c r="G760" t="s">
        <v>145</v>
      </c>
      <c r="H760">
        <v>29910</v>
      </c>
      <c r="I760" t="s">
        <v>146</v>
      </c>
      <c r="J760">
        <v>1E-3</v>
      </c>
      <c r="K760" t="s">
        <v>3</v>
      </c>
      <c r="L760">
        <v>0.99978409999999995</v>
      </c>
      <c r="M760" t="s">
        <v>2</v>
      </c>
      <c r="N760">
        <v>1.9506800000000001E-2</v>
      </c>
      <c r="O760" t="s">
        <v>6</v>
      </c>
      <c r="P760">
        <v>5</v>
      </c>
      <c r="Q760" t="s">
        <v>0</v>
      </c>
      <c r="R760">
        <v>3.7</v>
      </c>
      <c r="S760" t="s">
        <v>141</v>
      </c>
      <c r="T760">
        <v>1</v>
      </c>
      <c r="U760" t="s">
        <v>142</v>
      </c>
      <c r="V760">
        <v>2</v>
      </c>
      <c r="W760" t="s">
        <v>140</v>
      </c>
      <c r="X760">
        <v>799</v>
      </c>
      <c r="Y760" t="s">
        <v>1</v>
      </c>
      <c r="Z760" t="s">
        <v>2339</v>
      </c>
      <c r="AA760" t="s">
        <v>151</v>
      </c>
      <c r="AB760" s="12" t="s">
        <v>406</v>
      </c>
      <c r="AC760" t="s">
        <v>424</v>
      </c>
      <c r="AD760" s="5">
        <v>0.01</v>
      </c>
      <c r="AE760" t="s">
        <v>5</v>
      </c>
      <c r="AF760">
        <v>1</v>
      </c>
      <c r="AG760" t="s">
        <v>4</v>
      </c>
      <c r="AH760">
        <v>0</v>
      </c>
    </row>
    <row r="761" spans="1:34" x14ac:dyDescent="0.25">
      <c r="A761" t="str">
        <f t="shared" si="11"/>
        <v>feynman_I_34_8_21962</v>
      </c>
      <c r="B761" t="s">
        <v>91</v>
      </c>
      <c r="C761" t="s">
        <v>143</v>
      </c>
      <c r="D761">
        <v>3600</v>
      </c>
      <c r="E761" t="s">
        <v>144</v>
      </c>
      <c r="F761">
        <v>1000000</v>
      </c>
      <c r="G761" t="s">
        <v>145</v>
      </c>
      <c r="H761">
        <v>21962</v>
      </c>
      <c r="I761" t="s">
        <v>146</v>
      </c>
      <c r="J761">
        <v>1E-3</v>
      </c>
      <c r="K761" t="s">
        <v>3</v>
      </c>
      <c r="L761">
        <v>0.99978829999999996</v>
      </c>
      <c r="M761" t="s">
        <v>2</v>
      </c>
      <c r="N761">
        <v>0.14882529999999999</v>
      </c>
      <c r="O761" t="s">
        <v>6</v>
      </c>
      <c r="P761">
        <v>7</v>
      </c>
      <c r="Q761" t="s">
        <v>0</v>
      </c>
      <c r="R761">
        <v>13.1</v>
      </c>
      <c r="S761" t="s">
        <v>141</v>
      </c>
      <c r="T761">
        <v>1</v>
      </c>
      <c r="U761" t="s">
        <v>142</v>
      </c>
      <c r="V761">
        <v>4</v>
      </c>
      <c r="W761" t="s">
        <v>140</v>
      </c>
      <c r="X761">
        <v>2583</v>
      </c>
      <c r="Y761" t="s">
        <v>1</v>
      </c>
      <c r="Z761" t="s">
        <v>2358</v>
      </c>
      <c r="AA761" t="s">
        <v>151</v>
      </c>
      <c r="AB761" s="12" t="s">
        <v>415</v>
      </c>
      <c r="AC761" t="s">
        <v>424</v>
      </c>
      <c r="AD761" s="5">
        <v>0.01</v>
      </c>
      <c r="AE761" t="s">
        <v>5</v>
      </c>
      <c r="AF761">
        <v>1</v>
      </c>
      <c r="AG761" t="s">
        <v>4</v>
      </c>
      <c r="AH761">
        <v>0</v>
      </c>
    </row>
    <row r="762" spans="1:34" x14ac:dyDescent="0.25">
      <c r="A762" t="str">
        <f t="shared" si="11"/>
        <v>feynman_II_15_5_21962</v>
      </c>
      <c r="B762" t="s">
        <v>58</v>
      </c>
      <c r="C762" t="s">
        <v>143</v>
      </c>
      <c r="D762">
        <v>3600</v>
      </c>
      <c r="E762" t="s">
        <v>144</v>
      </c>
      <c r="F762">
        <v>1000000</v>
      </c>
      <c r="G762" t="s">
        <v>145</v>
      </c>
      <c r="H762">
        <v>21962</v>
      </c>
      <c r="I762" t="s">
        <v>146</v>
      </c>
      <c r="J762">
        <v>1E-3</v>
      </c>
      <c r="K762" t="s">
        <v>3</v>
      </c>
      <c r="L762">
        <v>0.99984150000000005</v>
      </c>
      <c r="M762" t="s">
        <v>2</v>
      </c>
      <c r="N762">
        <v>6.5870799999999993E-2</v>
      </c>
      <c r="O762" t="s">
        <v>6</v>
      </c>
      <c r="P762">
        <v>6</v>
      </c>
      <c r="Q762" t="s">
        <v>0</v>
      </c>
      <c r="R762">
        <v>14.3</v>
      </c>
      <c r="S762" t="s">
        <v>141</v>
      </c>
      <c r="T762">
        <v>1</v>
      </c>
      <c r="U762" t="s">
        <v>142</v>
      </c>
      <c r="V762">
        <v>6</v>
      </c>
      <c r="W762" t="s">
        <v>140</v>
      </c>
      <c r="X762">
        <v>2895</v>
      </c>
      <c r="Y762" t="s">
        <v>1</v>
      </c>
      <c r="Z762" t="s">
        <v>161</v>
      </c>
      <c r="AA762" t="s">
        <v>151</v>
      </c>
      <c r="AB762" s="12" t="s">
        <v>3436</v>
      </c>
      <c r="AC762" t="s">
        <v>424</v>
      </c>
      <c r="AD762" s="5">
        <v>0.01</v>
      </c>
      <c r="AE762" t="s">
        <v>5</v>
      </c>
      <c r="AF762">
        <v>1</v>
      </c>
      <c r="AG762" t="s">
        <v>4</v>
      </c>
      <c r="AH762">
        <v>0</v>
      </c>
    </row>
    <row r="763" spans="1:34" x14ac:dyDescent="0.25">
      <c r="A763" t="str">
        <f t="shared" si="11"/>
        <v>feynman_III_19_51_21962</v>
      </c>
      <c r="B763" t="s">
        <v>124</v>
      </c>
      <c r="C763" t="s">
        <v>143</v>
      </c>
      <c r="D763">
        <v>3600</v>
      </c>
      <c r="E763" t="s">
        <v>144</v>
      </c>
      <c r="F763">
        <v>1000000</v>
      </c>
      <c r="G763" t="s">
        <v>145</v>
      </c>
      <c r="H763">
        <v>21962</v>
      </c>
      <c r="I763" t="s">
        <v>146</v>
      </c>
      <c r="J763">
        <v>1E-3</v>
      </c>
      <c r="K763" t="s">
        <v>3</v>
      </c>
      <c r="L763">
        <v>0.99978339999999999</v>
      </c>
      <c r="M763" t="s">
        <v>2</v>
      </c>
      <c r="N763">
        <v>3.1857900000000001E-2</v>
      </c>
      <c r="O763" t="s">
        <v>6</v>
      </c>
      <c r="P763">
        <v>24</v>
      </c>
      <c r="Q763" t="s">
        <v>0</v>
      </c>
      <c r="R763">
        <v>64.5</v>
      </c>
      <c r="S763" t="s">
        <v>141</v>
      </c>
      <c r="T763">
        <v>1</v>
      </c>
      <c r="U763" t="s">
        <v>142</v>
      </c>
      <c r="V763">
        <v>8</v>
      </c>
      <c r="W763" t="s">
        <v>140</v>
      </c>
      <c r="X763">
        <v>11326</v>
      </c>
      <c r="Y763" t="s">
        <v>1</v>
      </c>
      <c r="Z763" t="s">
        <v>4227</v>
      </c>
      <c r="AA763" t="s">
        <v>151</v>
      </c>
      <c r="AB763" s="12" t="s">
        <v>4228</v>
      </c>
      <c r="AC763" t="s">
        <v>424</v>
      </c>
      <c r="AD763" s="5">
        <v>0.01</v>
      </c>
      <c r="AE763" t="s">
        <v>5</v>
      </c>
      <c r="AF763">
        <v>0.99988237000000002</v>
      </c>
      <c r="AG763" t="s">
        <v>4</v>
      </c>
      <c r="AH763">
        <v>2.022115E-2</v>
      </c>
    </row>
    <row r="764" spans="1:34" x14ac:dyDescent="0.25">
      <c r="A764" t="str">
        <f t="shared" si="11"/>
        <v>strogatz_vdp1_21962</v>
      </c>
      <c r="B764" t="s">
        <v>19</v>
      </c>
      <c r="C764" t="s">
        <v>143</v>
      </c>
      <c r="D764">
        <v>3600</v>
      </c>
      <c r="E764" t="s">
        <v>144</v>
      </c>
      <c r="F764">
        <v>1000000</v>
      </c>
      <c r="G764" t="s">
        <v>145</v>
      </c>
      <c r="H764">
        <v>21962</v>
      </c>
      <c r="I764" t="s">
        <v>146</v>
      </c>
      <c r="J764">
        <v>1E-3</v>
      </c>
      <c r="K764" t="s">
        <v>3</v>
      </c>
      <c r="L764">
        <v>0.99988779999999999</v>
      </c>
      <c r="M764" t="s">
        <v>2</v>
      </c>
      <c r="N764">
        <v>1.8905499999999999E-2</v>
      </c>
      <c r="O764" t="s">
        <v>6</v>
      </c>
      <c r="P764">
        <v>16</v>
      </c>
      <c r="Q764" t="s">
        <v>0</v>
      </c>
      <c r="R764">
        <v>13.6</v>
      </c>
      <c r="S764" t="s">
        <v>141</v>
      </c>
      <c r="T764">
        <v>1</v>
      </c>
      <c r="U764" t="s">
        <v>142</v>
      </c>
      <c r="V764">
        <v>10</v>
      </c>
      <c r="W764" t="s">
        <v>140</v>
      </c>
      <c r="X764">
        <v>7394</v>
      </c>
      <c r="Y764" t="s">
        <v>1</v>
      </c>
      <c r="Z764" t="s">
        <v>4229</v>
      </c>
      <c r="AA764" t="s">
        <v>151</v>
      </c>
      <c r="AB764" s="12" t="s">
        <v>4230</v>
      </c>
      <c r="AC764" t="s">
        <v>424</v>
      </c>
      <c r="AD764" s="5">
        <v>0.01</v>
      </c>
      <c r="AE764" t="s">
        <v>5</v>
      </c>
      <c r="AF764">
        <v>0.99998195999999995</v>
      </c>
      <c r="AG764" t="s">
        <v>4</v>
      </c>
      <c r="AH764">
        <v>7.0544700000000002E-3</v>
      </c>
    </row>
    <row r="765" spans="1:34" x14ac:dyDescent="0.25">
      <c r="A765" t="str">
        <f t="shared" si="11"/>
        <v>feynman_I_44_4_21962</v>
      </c>
      <c r="B765" t="s">
        <v>118</v>
      </c>
      <c r="C765" t="s">
        <v>143</v>
      </c>
      <c r="D765">
        <v>3600</v>
      </c>
      <c r="E765" t="s">
        <v>144</v>
      </c>
      <c r="F765">
        <v>1000000</v>
      </c>
      <c r="G765" t="s">
        <v>145</v>
      </c>
      <c r="H765">
        <v>21962</v>
      </c>
      <c r="I765" t="s">
        <v>146</v>
      </c>
      <c r="J765">
        <v>1E-3</v>
      </c>
      <c r="K765" t="s">
        <v>3</v>
      </c>
      <c r="L765">
        <v>0.99990089999999998</v>
      </c>
      <c r="M765" t="s">
        <v>2</v>
      </c>
      <c r="N765">
        <v>0.2039175</v>
      </c>
      <c r="O765" t="s">
        <v>6</v>
      </c>
      <c r="P765">
        <v>10</v>
      </c>
      <c r="Q765" t="s">
        <v>0</v>
      </c>
      <c r="R765">
        <v>24.2</v>
      </c>
      <c r="S765" t="s">
        <v>141</v>
      </c>
      <c r="T765">
        <v>1</v>
      </c>
      <c r="U765" t="s">
        <v>142</v>
      </c>
      <c r="V765">
        <v>6</v>
      </c>
      <c r="W765" t="s">
        <v>140</v>
      </c>
      <c r="X765">
        <v>5200</v>
      </c>
      <c r="Y765" t="s">
        <v>1</v>
      </c>
      <c r="Z765" t="s">
        <v>2587</v>
      </c>
      <c r="AA765" t="s">
        <v>151</v>
      </c>
      <c r="AB765" s="12" t="s">
        <v>419</v>
      </c>
      <c r="AC765" t="s">
        <v>424</v>
      </c>
      <c r="AD765" s="5">
        <v>0.01</v>
      </c>
      <c r="AE765" t="s">
        <v>5</v>
      </c>
      <c r="AF765">
        <v>1</v>
      </c>
      <c r="AG765" t="s">
        <v>4</v>
      </c>
      <c r="AH765">
        <v>0</v>
      </c>
    </row>
    <row r="766" spans="1:34" x14ac:dyDescent="0.25">
      <c r="A766" t="str">
        <f t="shared" si="11"/>
        <v>strogatz_predprey1_21962</v>
      </c>
      <c r="B766" t="s">
        <v>20</v>
      </c>
      <c r="C766" t="s">
        <v>143</v>
      </c>
      <c r="D766">
        <v>3600</v>
      </c>
      <c r="E766" t="s">
        <v>144</v>
      </c>
      <c r="F766">
        <v>1000000</v>
      </c>
      <c r="G766" t="s">
        <v>145</v>
      </c>
      <c r="H766">
        <v>21962</v>
      </c>
      <c r="I766" t="s">
        <v>146</v>
      </c>
      <c r="J766">
        <v>1E-3</v>
      </c>
      <c r="K766" t="s">
        <v>3</v>
      </c>
      <c r="L766">
        <v>0.73022620000000005</v>
      </c>
      <c r="M766" t="s">
        <v>2</v>
      </c>
      <c r="N766">
        <v>1.2812547999999999</v>
      </c>
      <c r="O766" t="s">
        <v>6</v>
      </c>
      <c r="P766">
        <v>27</v>
      </c>
      <c r="Q766" t="s">
        <v>0</v>
      </c>
      <c r="R766">
        <v>21.4</v>
      </c>
      <c r="S766" t="s">
        <v>141</v>
      </c>
      <c r="T766">
        <v>1</v>
      </c>
      <c r="U766" t="s">
        <v>142</v>
      </c>
      <c r="V766">
        <v>8</v>
      </c>
      <c r="W766" t="s">
        <v>140</v>
      </c>
      <c r="X766">
        <v>9543</v>
      </c>
      <c r="Y766" t="s">
        <v>1</v>
      </c>
      <c r="Z766" t="s">
        <v>4231</v>
      </c>
      <c r="AA766" t="s">
        <v>151</v>
      </c>
      <c r="AB766" s="12" t="s">
        <v>4232</v>
      </c>
      <c r="AC766" t="s">
        <v>424</v>
      </c>
      <c r="AD766" s="5">
        <v>0.01</v>
      </c>
      <c r="AE766" t="s">
        <v>5</v>
      </c>
      <c r="AF766">
        <v>0.73399742000000001</v>
      </c>
      <c r="AG766" t="s">
        <v>4</v>
      </c>
      <c r="AH766">
        <v>1.1546917699999999</v>
      </c>
    </row>
    <row r="767" spans="1:34" x14ac:dyDescent="0.25">
      <c r="A767" t="str">
        <f t="shared" si="11"/>
        <v>feynman_II_11_3_29910</v>
      </c>
      <c r="B767" t="s">
        <v>115</v>
      </c>
      <c r="C767" t="s">
        <v>143</v>
      </c>
      <c r="D767">
        <v>3600</v>
      </c>
      <c r="E767" t="s">
        <v>144</v>
      </c>
      <c r="F767">
        <v>1000000</v>
      </c>
      <c r="G767" t="s">
        <v>145</v>
      </c>
      <c r="H767">
        <v>29910</v>
      </c>
      <c r="I767" t="s">
        <v>146</v>
      </c>
      <c r="J767">
        <v>1E-3</v>
      </c>
      <c r="K767" t="s">
        <v>3</v>
      </c>
      <c r="L767">
        <v>0.99968880000000004</v>
      </c>
      <c r="M767" t="s">
        <v>2</v>
      </c>
      <c r="N767">
        <v>2.1759000000000001E-3</v>
      </c>
      <c r="O767" t="s">
        <v>6</v>
      </c>
      <c r="P767">
        <v>18</v>
      </c>
      <c r="Q767" t="s">
        <v>0</v>
      </c>
      <c r="R767">
        <v>781.1</v>
      </c>
      <c r="S767" t="s">
        <v>141</v>
      </c>
      <c r="T767">
        <v>4</v>
      </c>
      <c r="U767" t="s">
        <v>142</v>
      </c>
      <c r="V767">
        <v>57</v>
      </c>
      <c r="W767" t="s">
        <v>140</v>
      </c>
      <c r="X767">
        <v>109155</v>
      </c>
      <c r="Y767" t="s">
        <v>1</v>
      </c>
      <c r="Z767" t="s">
        <v>2400</v>
      </c>
      <c r="AA767" t="s">
        <v>151</v>
      </c>
      <c r="AB767" s="12" t="s">
        <v>2304</v>
      </c>
      <c r="AC767" t="s">
        <v>424</v>
      </c>
      <c r="AD767" s="5">
        <v>0.01</v>
      </c>
      <c r="AE767" t="s">
        <v>5</v>
      </c>
      <c r="AF767">
        <v>1</v>
      </c>
      <c r="AG767" t="s">
        <v>4</v>
      </c>
      <c r="AH767">
        <v>0</v>
      </c>
    </row>
    <row r="768" spans="1:34" x14ac:dyDescent="0.25">
      <c r="A768" t="str">
        <f t="shared" si="11"/>
        <v>feynman_I_30_3_21962</v>
      </c>
      <c r="B768" t="s">
        <v>53</v>
      </c>
      <c r="C768" t="s">
        <v>143</v>
      </c>
      <c r="D768">
        <v>3600</v>
      </c>
      <c r="E768" t="s">
        <v>144</v>
      </c>
      <c r="F768">
        <v>1000000</v>
      </c>
      <c r="G768" t="s">
        <v>145</v>
      </c>
      <c r="H768">
        <v>21962</v>
      </c>
      <c r="I768" t="s">
        <v>146</v>
      </c>
      <c r="J768">
        <v>1E-3</v>
      </c>
      <c r="K768" t="s">
        <v>3</v>
      </c>
      <c r="L768">
        <v>0.1034284</v>
      </c>
      <c r="M768" t="s">
        <v>2</v>
      </c>
      <c r="N768">
        <v>2.4371708999999999</v>
      </c>
      <c r="O768" t="s">
        <v>6</v>
      </c>
      <c r="P768">
        <v>31</v>
      </c>
      <c r="Q768" t="s">
        <v>0</v>
      </c>
      <c r="R768">
        <v>2707.2</v>
      </c>
      <c r="S768" t="s">
        <v>141</v>
      </c>
      <c r="T768">
        <v>6</v>
      </c>
      <c r="U768" t="s">
        <v>142</v>
      </c>
      <c r="V768">
        <v>95</v>
      </c>
      <c r="W768" t="s">
        <v>140</v>
      </c>
      <c r="X768">
        <v>299638</v>
      </c>
      <c r="Y768" t="s">
        <v>1</v>
      </c>
      <c r="Z768" t="s">
        <v>4233</v>
      </c>
      <c r="AA768" t="s">
        <v>151</v>
      </c>
      <c r="AB768" s="12" t="s">
        <v>4234</v>
      </c>
      <c r="AC768" t="s">
        <v>424</v>
      </c>
      <c r="AD768" s="5">
        <v>0.01</v>
      </c>
      <c r="AE768" t="s">
        <v>5</v>
      </c>
      <c r="AF768">
        <v>0.10701223</v>
      </c>
      <c r="AG768" t="s">
        <v>4</v>
      </c>
      <c r="AH768">
        <v>2.4402033900000002</v>
      </c>
    </row>
    <row r="769" spans="1:34" x14ac:dyDescent="0.25">
      <c r="A769" t="str">
        <f t="shared" si="11"/>
        <v>feynman_I_50_26_14423</v>
      </c>
      <c r="B769" t="s">
        <v>94</v>
      </c>
      <c r="C769" t="s">
        <v>143</v>
      </c>
      <c r="D769">
        <v>3600</v>
      </c>
      <c r="E769" t="s">
        <v>144</v>
      </c>
      <c r="F769">
        <v>1000000</v>
      </c>
      <c r="G769" t="s">
        <v>145</v>
      </c>
      <c r="H769">
        <v>14423</v>
      </c>
      <c r="I769" t="s">
        <v>146</v>
      </c>
      <c r="J769">
        <v>1E-3</v>
      </c>
      <c r="K769" t="s">
        <v>3</v>
      </c>
      <c r="L769">
        <v>0.90039610000000003</v>
      </c>
      <c r="M769" t="s">
        <v>2</v>
      </c>
      <c r="N769">
        <v>0.61933020000000005</v>
      </c>
      <c r="O769" t="s">
        <v>6</v>
      </c>
      <c r="P769">
        <v>29</v>
      </c>
      <c r="Q769" t="s">
        <v>0</v>
      </c>
      <c r="R769">
        <v>3605.6</v>
      </c>
      <c r="S769" t="s">
        <v>141</v>
      </c>
      <c r="T769">
        <v>5</v>
      </c>
      <c r="U769" t="s">
        <v>142</v>
      </c>
      <c r="V769">
        <v>122</v>
      </c>
      <c r="W769" t="s">
        <v>140</v>
      </c>
      <c r="X769">
        <v>414770</v>
      </c>
      <c r="Y769" t="s">
        <v>1</v>
      </c>
      <c r="Z769" t="s">
        <v>4235</v>
      </c>
      <c r="AA769" t="s">
        <v>151</v>
      </c>
      <c r="AB769" s="12" t="s">
        <v>4236</v>
      </c>
      <c r="AC769" t="s">
        <v>424</v>
      </c>
      <c r="AD769" s="5">
        <v>0.01</v>
      </c>
      <c r="AE769" t="s">
        <v>5</v>
      </c>
      <c r="AF769">
        <v>0.90213929000000004</v>
      </c>
      <c r="AG769" t="s">
        <v>4</v>
      </c>
      <c r="AH769">
        <v>0.61633331000000002</v>
      </c>
    </row>
    <row r="770" spans="1:34" x14ac:dyDescent="0.25">
      <c r="A770" t="str">
        <f t="shared" ref="A770:A833" si="12">B770&amp;"_"&amp;H770</f>
        <v>feynman_test_5_14423</v>
      </c>
      <c r="B770" t="s">
        <v>83</v>
      </c>
      <c r="C770" t="s">
        <v>143</v>
      </c>
      <c r="D770">
        <v>3600</v>
      </c>
      <c r="E770" t="s">
        <v>144</v>
      </c>
      <c r="F770">
        <v>1000000</v>
      </c>
      <c r="G770" t="s">
        <v>145</v>
      </c>
      <c r="H770">
        <v>14423</v>
      </c>
      <c r="I770" t="s">
        <v>146</v>
      </c>
      <c r="J770">
        <v>1E-3</v>
      </c>
      <c r="K770" t="s">
        <v>3</v>
      </c>
      <c r="L770">
        <v>0.99505270000000001</v>
      </c>
      <c r="M770" t="s">
        <v>2</v>
      </c>
      <c r="N770">
        <v>0.22456319999999999</v>
      </c>
      <c r="O770" t="s">
        <v>6</v>
      </c>
      <c r="P770">
        <v>31</v>
      </c>
      <c r="Q770" t="s">
        <v>0</v>
      </c>
      <c r="R770">
        <v>141.19999999999999</v>
      </c>
      <c r="S770" t="s">
        <v>141</v>
      </c>
      <c r="T770">
        <v>1</v>
      </c>
      <c r="U770" t="s">
        <v>142</v>
      </c>
      <c r="V770">
        <v>10</v>
      </c>
      <c r="W770" t="s">
        <v>140</v>
      </c>
      <c r="X770">
        <v>17626</v>
      </c>
      <c r="Y770" t="s">
        <v>1</v>
      </c>
      <c r="Z770" t="s">
        <v>4237</v>
      </c>
      <c r="AA770" t="s">
        <v>151</v>
      </c>
      <c r="AB770" s="12" t="s">
        <v>4238</v>
      </c>
      <c r="AC770" t="s">
        <v>424</v>
      </c>
      <c r="AD770" s="5">
        <v>0.01</v>
      </c>
      <c r="AE770" t="s">
        <v>5</v>
      </c>
      <c r="AF770">
        <v>0.99554662000000005</v>
      </c>
      <c r="AG770" t="s">
        <v>4</v>
      </c>
      <c r="AH770">
        <v>0.21226296</v>
      </c>
    </row>
    <row r="771" spans="1:34" x14ac:dyDescent="0.25">
      <c r="A771" t="str">
        <f t="shared" si="12"/>
        <v>feynman_I_41_16_14423</v>
      </c>
      <c r="B771" t="s">
        <v>114</v>
      </c>
      <c r="C771" t="s">
        <v>143</v>
      </c>
      <c r="D771">
        <v>3600</v>
      </c>
      <c r="E771" t="s">
        <v>144</v>
      </c>
      <c r="F771">
        <v>1000000</v>
      </c>
      <c r="G771" t="s">
        <v>145</v>
      </c>
      <c r="H771">
        <v>14423</v>
      </c>
      <c r="I771" t="s">
        <v>146</v>
      </c>
      <c r="J771">
        <v>1E-3</v>
      </c>
      <c r="K771" t="s">
        <v>3</v>
      </c>
      <c r="L771">
        <v>0.9879251</v>
      </c>
      <c r="M771" t="s">
        <v>2</v>
      </c>
      <c r="N771">
        <v>0.32842009999999999</v>
      </c>
      <c r="O771" t="s">
        <v>6</v>
      </c>
      <c r="P771">
        <v>18</v>
      </c>
      <c r="Q771" t="s">
        <v>0</v>
      </c>
      <c r="R771">
        <v>96.9</v>
      </c>
      <c r="S771" t="s">
        <v>141</v>
      </c>
      <c r="T771">
        <v>1</v>
      </c>
      <c r="U771" t="s">
        <v>142</v>
      </c>
      <c r="V771">
        <v>10</v>
      </c>
      <c r="W771" t="s">
        <v>140</v>
      </c>
      <c r="X771">
        <v>15669</v>
      </c>
      <c r="Y771" t="s">
        <v>1</v>
      </c>
      <c r="Z771" t="s">
        <v>3871</v>
      </c>
      <c r="AA771" t="s">
        <v>151</v>
      </c>
      <c r="AB771" s="12" t="s">
        <v>3872</v>
      </c>
      <c r="AC771" t="s">
        <v>424</v>
      </c>
      <c r="AD771" s="5">
        <v>0.01</v>
      </c>
      <c r="AE771" t="s">
        <v>5</v>
      </c>
      <c r="AF771">
        <v>0.98835150999999999</v>
      </c>
      <c r="AG771" t="s">
        <v>4</v>
      </c>
      <c r="AH771">
        <v>0.32213259999999999</v>
      </c>
    </row>
    <row r="772" spans="1:34" x14ac:dyDescent="0.25">
      <c r="A772" t="str">
        <f t="shared" si="12"/>
        <v>feynman_test_6_14423</v>
      </c>
      <c r="B772" t="s">
        <v>135</v>
      </c>
      <c r="C772" t="s">
        <v>143</v>
      </c>
      <c r="D772">
        <v>3600</v>
      </c>
      <c r="E772" t="s">
        <v>144</v>
      </c>
      <c r="F772">
        <v>1000000</v>
      </c>
      <c r="G772" t="s">
        <v>145</v>
      </c>
      <c r="H772">
        <v>14423</v>
      </c>
      <c r="I772" t="s">
        <v>146</v>
      </c>
      <c r="J772">
        <v>1E-3</v>
      </c>
      <c r="K772" t="s">
        <v>3</v>
      </c>
      <c r="L772">
        <v>0.98508410000000002</v>
      </c>
      <c r="M772" t="s">
        <v>2</v>
      </c>
      <c r="N772">
        <v>5.5826599999999997E-2</v>
      </c>
      <c r="O772" t="s">
        <v>6</v>
      </c>
      <c r="P772">
        <v>40</v>
      </c>
      <c r="Q772" t="s">
        <v>0</v>
      </c>
      <c r="R772">
        <v>182</v>
      </c>
      <c r="S772" t="s">
        <v>141</v>
      </c>
      <c r="T772">
        <v>1</v>
      </c>
      <c r="U772" t="s">
        <v>142</v>
      </c>
      <c r="V772">
        <v>9</v>
      </c>
      <c r="W772" t="s">
        <v>140</v>
      </c>
      <c r="X772">
        <v>23475</v>
      </c>
      <c r="Y772" t="s">
        <v>1</v>
      </c>
      <c r="Z772" t="s">
        <v>4239</v>
      </c>
      <c r="AA772" t="s">
        <v>151</v>
      </c>
      <c r="AB772" s="12" t="s">
        <v>4240</v>
      </c>
      <c r="AC772" t="s">
        <v>424</v>
      </c>
      <c r="AD772" s="5">
        <v>0.01</v>
      </c>
      <c r="AE772" t="s">
        <v>5</v>
      </c>
      <c r="AF772">
        <v>0.97624257999999997</v>
      </c>
      <c r="AG772" t="s">
        <v>4</v>
      </c>
      <c r="AH772">
        <v>6.9980710000000002E-2</v>
      </c>
    </row>
    <row r="773" spans="1:34" x14ac:dyDescent="0.25">
      <c r="A773" t="str">
        <f t="shared" si="12"/>
        <v>feynman_II_13_23_14423</v>
      </c>
      <c r="B773" t="s">
        <v>47</v>
      </c>
      <c r="C773" t="s">
        <v>143</v>
      </c>
      <c r="D773">
        <v>3600</v>
      </c>
      <c r="E773" t="s">
        <v>144</v>
      </c>
      <c r="F773">
        <v>1000000</v>
      </c>
      <c r="G773" t="s">
        <v>145</v>
      </c>
      <c r="H773">
        <v>14423</v>
      </c>
      <c r="I773" t="s">
        <v>146</v>
      </c>
      <c r="J773">
        <v>1E-3</v>
      </c>
      <c r="K773" t="s">
        <v>3</v>
      </c>
      <c r="L773">
        <v>0.99914879999999995</v>
      </c>
      <c r="M773" t="s">
        <v>2</v>
      </c>
      <c r="N773">
        <v>3.5475399999999997E-2</v>
      </c>
      <c r="O773" t="s">
        <v>6</v>
      </c>
      <c r="P773">
        <v>15</v>
      </c>
      <c r="Q773" t="s">
        <v>0</v>
      </c>
      <c r="R773">
        <v>23.1</v>
      </c>
      <c r="S773" t="s">
        <v>141</v>
      </c>
      <c r="T773">
        <v>1</v>
      </c>
      <c r="U773" t="s">
        <v>142</v>
      </c>
      <c r="V773">
        <v>5</v>
      </c>
      <c r="W773" t="s">
        <v>140</v>
      </c>
      <c r="X773">
        <v>3837</v>
      </c>
      <c r="Y773" t="s">
        <v>1</v>
      </c>
      <c r="Z773" t="s">
        <v>3835</v>
      </c>
      <c r="AA773" t="s">
        <v>151</v>
      </c>
      <c r="AB773" s="12" t="s">
        <v>3836</v>
      </c>
      <c r="AC773" t="s">
        <v>424</v>
      </c>
      <c r="AD773" s="5">
        <v>0.01</v>
      </c>
      <c r="AE773" t="s">
        <v>5</v>
      </c>
      <c r="AF773">
        <v>0.99990425999999999</v>
      </c>
      <c r="AG773" t="s">
        <v>4</v>
      </c>
      <c r="AH773">
        <v>1.1899140000000001E-2</v>
      </c>
    </row>
    <row r="774" spans="1:34" x14ac:dyDescent="0.25">
      <c r="A774" t="str">
        <f t="shared" si="12"/>
        <v>feynman_II_24_17_14423</v>
      </c>
      <c r="B774" t="s">
        <v>38</v>
      </c>
      <c r="C774" t="s">
        <v>143</v>
      </c>
      <c r="D774">
        <v>3600</v>
      </c>
      <c r="E774" t="s">
        <v>144</v>
      </c>
      <c r="F774">
        <v>1000000</v>
      </c>
      <c r="G774" t="s">
        <v>145</v>
      </c>
      <c r="H774">
        <v>14423</v>
      </c>
      <c r="I774" t="s">
        <v>146</v>
      </c>
      <c r="J774">
        <v>1E-3</v>
      </c>
      <c r="K774" t="s">
        <v>3</v>
      </c>
      <c r="L774">
        <v>0.99701490000000004</v>
      </c>
      <c r="M774" t="s">
        <v>2</v>
      </c>
      <c r="N774">
        <v>4.6975299999999998E-2</v>
      </c>
      <c r="O774" t="s">
        <v>6</v>
      </c>
      <c r="P774">
        <v>13</v>
      </c>
      <c r="Q774" t="s">
        <v>0</v>
      </c>
      <c r="R774">
        <v>10.3</v>
      </c>
      <c r="S774" t="s">
        <v>141</v>
      </c>
      <c r="T774">
        <v>1</v>
      </c>
      <c r="U774" t="s">
        <v>142</v>
      </c>
      <c r="V774">
        <v>3</v>
      </c>
      <c r="W774" t="s">
        <v>140</v>
      </c>
      <c r="X774">
        <v>1898</v>
      </c>
      <c r="Y774" t="s">
        <v>1</v>
      </c>
      <c r="Z774" t="s">
        <v>4241</v>
      </c>
      <c r="AA774" t="s">
        <v>151</v>
      </c>
      <c r="AB774" s="12" t="s">
        <v>4242</v>
      </c>
      <c r="AC774" t="s">
        <v>424</v>
      </c>
      <c r="AD774" s="5">
        <v>0.01</v>
      </c>
      <c r="AE774" t="s">
        <v>5</v>
      </c>
      <c r="AF774">
        <v>0.99849482000000001</v>
      </c>
      <c r="AG774" t="s">
        <v>4</v>
      </c>
      <c r="AH774">
        <v>3.3650340000000001E-2</v>
      </c>
    </row>
    <row r="775" spans="1:34" x14ac:dyDescent="0.25">
      <c r="A775" t="str">
        <f t="shared" si="12"/>
        <v>feynman_I_34_27_28020</v>
      </c>
      <c r="B775" t="s">
        <v>23</v>
      </c>
      <c r="C775" t="s">
        <v>143</v>
      </c>
      <c r="D775">
        <v>3600</v>
      </c>
      <c r="E775" t="s">
        <v>144</v>
      </c>
      <c r="F775">
        <v>1000000</v>
      </c>
      <c r="G775" t="s">
        <v>145</v>
      </c>
      <c r="H775">
        <v>28020</v>
      </c>
      <c r="I775" t="s">
        <v>146</v>
      </c>
      <c r="J775">
        <v>1E-3</v>
      </c>
      <c r="K775" t="s">
        <v>3</v>
      </c>
      <c r="L775">
        <v>0.99947050000000004</v>
      </c>
      <c r="M775" t="s">
        <v>2</v>
      </c>
      <c r="N775">
        <v>1.8652800000000001E-2</v>
      </c>
      <c r="O775" t="s">
        <v>6</v>
      </c>
      <c r="P775">
        <v>4</v>
      </c>
      <c r="Q775" t="s">
        <v>0</v>
      </c>
      <c r="R775">
        <v>3.3</v>
      </c>
      <c r="S775" t="s">
        <v>141</v>
      </c>
      <c r="T775">
        <v>1</v>
      </c>
      <c r="U775" t="s">
        <v>142</v>
      </c>
      <c r="V775">
        <v>2</v>
      </c>
      <c r="W775" t="s">
        <v>140</v>
      </c>
      <c r="X775">
        <v>674</v>
      </c>
      <c r="Y775" t="s">
        <v>1</v>
      </c>
      <c r="Z775" t="s">
        <v>3488</v>
      </c>
      <c r="AA775" t="s">
        <v>151</v>
      </c>
      <c r="AB775" s="12" t="s">
        <v>3489</v>
      </c>
      <c r="AC775" t="s">
        <v>424</v>
      </c>
      <c r="AD775" s="5">
        <v>0.01</v>
      </c>
      <c r="AE775" t="s">
        <v>5</v>
      </c>
      <c r="AF775">
        <v>0.99988365000000001</v>
      </c>
      <c r="AG775" t="s">
        <v>4</v>
      </c>
      <c r="AH775">
        <v>8.7014999999999992E-3</v>
      </c>
    </row>
    <row r="776" spans="1:34" x14ac:dyDescent="0.25">
      <c r="A776" t="str">
        <f t="shared" si="12"/>
        <v>feynman_II_27_18_28020</v>
      </c>
      <c r="B776" t="s">
        <v>32</v>
      </c>
      <c r="C776" t="s">
        <v>143</v>
      </c>
      <c r="D776">
        <v>3600</v>
      </c>
      <c r="E776" t="s">
        <v>144</v>
      </c>
      <c r="F776">
        <v>1000000</v>
      </c>
      <c r="G776" t="s">
        <v>145</v>
      </c>
      <c r="H776">
        <v>28020</v>
      </c>
      <c r="I776" t="s">
        <v>146</v>
      </c>
      <c r="J776">
        <v>1E-3</v>
      </c>
      <c r="K776" t="s">
        <v>3</v>
      </c>
      <c r="L776">
        <v>0.99975199999999997</v>
      </c>
      <c r="M776" t="s">
        <v>2</v>
      </c>
      <c r="N776">
        <v>0.40208870000000002</v>
      </c>
      <c r="O776" t="s">
        <v>6</v>
      </c>
      <c r="P776">
        <v>5</v>
      </c>
      <c r="Q776" t="s">
        <v>0</v>
      </c>
      <c r="R776">
        <v>7.1</v>
      </c>
      <c r="S776" t="s">
        <v>141</v>
      </c>
      <c r="T776">
        <v>1</v>
      </c>
      <c r="U776" t="s">
        <v>142</v>
      </c>
      <c r="V776">
        <v>3</v>
      </c>
      <c r="W776" t="s">
        <v>140</v>
      </c>
      <c r="X776">
        <v>1352</v>
      </c>
      <c r="Y776" t="s">
        <v>1</v>
      </c>
      <c r="Z776" t="s">
        <v>2340</v>
      </c>
      <c r="AA776" t="s">
        <v>151</v>
      </c>
      <c r="AB776" s="12" t="s">
        <v>408</v>
      </c>
      <c r="AC776" t="s">
        <v>424</v>
      </c>
      <c r="AD776" s="5">
        <v>0.01</v>
      </c>
      <c r="AE776" t="s">
        <v>5</v>
      </c>
      <c r="AF776">
        <v>1</v>
      </c>
      <c r="AG776" t="s">
        <v>4</v>
      </c>
      <c r="AH776">
        <v>0</v>
      </c>
    </row>
    <row r="777" spans="1:34" x14ac:dyDescent="0.25">
      <c r="A777" t="str">
        <f t="shared" si="12"/>
        <v>feynman_II_37_1_28020</v>
      </c>
      <c r="B777" t="s">
        <v>64</v>
      </c>
      <c r="C777" t="s">
        <v>143</v>
      </c>
      <c r="D777">
        <v>3600</v>
      </c>
      <c r="E777" t="s">
        <v>144</v>
      </c>
      <c r="F777">
        <v>1000000</v>
      </c>
      <c r="G777" t="s">
        <v>145</v>
      </c>
      <c r="H777">
        <v>28020</v>
      </c>
      <c r="I777" t="s">
        <v>146</v>
      </c>
      <c r="J777">
        <v>1E-3</v>
      </c>
      <c r="K777" t="s">
        <v>3</v>
      </c>
      <c r="L777">
        <v>0.99966549999999998</v>
      </c>
      <c r="M777" t="s">
        <v>2</v>
      </c>
      <c r="N777">
        <v>0.43085590000000001</v>
      </c>
      <c r="O777" t="s">
        <v>6</v>
      </c>
      <c r="P777">
        <v>6</v>
      </c>
      <c r="Q777" t="s">
        <v>0</v>
      </c>
      <c r="R777">
        <v>11.3</v>
      </c>
      <c r="S777" t="s">
        <v>141</v>
      </c>
      <c r="T777">
        <v>1</v>
      </c>
      <c r="U777" t="s">
        <v>142</v>
      </c>
      <c r="V777">
        <v>4</v>
      </c>
      <c r="W777" t="s">
        <v>140</v>
      </c>
      <c r="X777">
        <v>2174</v>
      </c>
      <c r="Y777" t="s">
        <v>1</v>
      </c>
      <c r="Z777" t="s">
        <v>2355</v>
      </c>
      <c r="AA777" t="s">
        <v>151</v>
      </c>
      <c r="AB777" s="12" t="s">
        <v>2290</v>
      </c>
      <c r="AC777" t="s">
        <v>424</v>
      </c>
      <c r="AD777" s="5">
        <v>0.01</v>
      </c>
      <c r="AE777" t="s">
        <v>5</v>
      </c>
      <c r="AF777">
        <v>1</v>
      </c>
      <c r="AG777" t="s">
        <v>4</v>
      </c>
      <c r="AH777">
        <v>0</v>
      </c>
    </row>
    <row r="778" spans="1:34" x14ac:dyDescent="0.25">
      <c r="A778" t="str">
        <f t="shared" si="12"/>
        <v>feynman_II_10_9_28020</v>
      </c>
      <c r="B778" t="s">
        <v>57</v>
      </c>
      <c r="C778" t="s">
        <v>143</v>
      </c>
      <c r="D778">
        <v>3600</v>
      </c>
      <c r="E778" t="s">
        <v>144</v>
      </c>
      <c r="F778">
        <v>1000000</v>
      </c>
      <c r="G778" t="s">
        <v>145</v>
      </c>
      <c r="H778">
        <v>28020</v>
      </c>
      <c r="I778" t="s">
        <v>146</v>
      </c>
      <c r="J778">
        <v>1E-3</v>
      </c>
      <c r="K778" t="s">
        <v>3</v>
      </c>
      <c r="L778">
        <v>0.99972340000000004</v>
      </c>
      <c r="M778" t="s">
        <v>2</v>
      </c>
      <c r="N778">
        <v>4.1288999999999996E-3</v>
      </c>
      <c r="O778" t="s">
        <v>6</v>
      </c>
      <c r="P778">
        <v>13</v>
      </c>
      <c r="Q778" t="s">
        <v>0</v>
      </c>
      <c r="R778">
        <v>15.8</v>
      </c>
      <c r="S778" t="s">
        <v>141</v>
      </c>
      <c r="T778">
        <v>1</v>
      </c>
      <c r="U778" t="s">
        <v>142</v>
      </c>
      <c r="V778">
        <v>4</v>
      </c>
      <c r="W778" t="s">
        <v>140</v>
      </c>
      <c r="X778">
        <v>2899</v>
      </c>
      <c r="Y778" t="s">
        <v>1</v>
      </c>
      <c r="Z778" t="s">
        <v>160</v>
      </c>
      <c r="AA778" t="s">
        <v>151</v>
      </c>
      <c r="AB778" s="12" t="s">
        <v>3434</v>
      </c>
      <c r="AC778" t="s">
        <v>424</v>
      </c>
      <c r="AD778" s="5">
        <v>0.01</v>
      </c>
      <c r="AE778" t="s">
        <v>5</v>
      </c>
      <c r="AF778">
        <v>1</v>
      </c>
      <c r="AG778" t="s">
        <v>4</v>
      </c>
      <c r="AH778">
        <v>0</v>
      </c>
    </row>
    <row r="779" spans="1:34" x14ac:dyDescent="0.25">
      <c r="A779" t="str">
        <f t="shared" si="12"/>
        <v>feynman_I_38_12_28020</v>
      </c>
      <c r="B779" t="s">
        <v>93</v>
      </c>
      <c r="C779" t="s">
        <v>143</v>
      </c>
      <c r="D779">
        <v>3600</v>
      </c>
      <c r="E779" t="s">
        <v>144</v>
      </c>
      <c r="F779">
        <v>1000000</v>
      </c>
      <c r="G779" t="s">
        <v>145</v>
      </c>
      <c r="H779">
        <v>28020</v>
      </c>
      <c r="I779" t="s">
        <v>146</v>
      </c>
      <c r="J779">
        <v>1E-3</v>
      </c>
      <c r="K779" t="s">
        <v>3</v>
      </c>
      <c r="L779">
        <v>0.99983219999999995</v>
      </c>
      <c r="M779" t="s">
        <v>2</v>
      </c>
      <c r="N779">
        <v>1.8345199999999999E-2</v>
      </c>
      <c r="O779" t="s">
        <v>6</v>
      </c>
      <c r="P779">
        <v>12</v>
      </c>
      <c r="Q779" t="s">
        <v>0</v>
      </c>
      <c r="R779">
        <v>30.9</v>
      </c>
      <c r="S779" t="s">
        <v>141</v>
      </c>
      <c r="T779">
        <v>1</v>
      </c>
      <c r="U779" t="s">
        <v>142</v>
      </c>
      <c r="V779">
        <v>6</v>
      </c>
      <c r="W779" t="s">
        <v>140</v>
      </c>
      <c r="X779">
        <v>5506</v>
      </c>
      <c r="Y779" t="s">
        <v>1</v>
      </c>
      <c r="Z779" t="s">
        <v>3512</v>
      </c>
      <c r="AA779" t="s">
        <v>151</v>
      </c>
      <c r="AB779" s="12" t="s">
        <v>3513</v>
      </c>
      <c r="AC779" t="s">
        <v>424</v>
      </c>
      <c r="AD779" s="5">
        <v>0.01</v>
      </c>
      <c r="AE779" t="s">
        <v>5</v>
      </c>
      <c r="AF779">
        <v>0.99996355000000003</v>
      </c>
      <c r="AG779" t="s">
        <v>4</v>
      </c>
      <c r="AH779">
        <v>9.1665900000000005E-3</v>
      </c>
    </row>
    <row r="780" spans="1:34" x14ac:dyDescent="0.25">
      <c r="A780" t="str">
        <f t="shared" si="12"/>
        <v>feynman_II_15_4_28020</v>
      </c>
      <c r="B780" t="s">
        <v>59</v>
      </c>
      <c r="C780" t="s">
        <v>143</v>
      </c>
      <c r="D780">
        <v>3600</v>
      </c>
      <c r="E780" t="s">
        <v>144</v>
      </c>
      <c r="F780">
        <v>1000000</v>
      </c>
      <c r="G780" t="s">
        <v>145</v>
      </c>
      <c r="H780">
        <v>28020</v>
      </c>
      <c r="I780" t="s">
        <v>146</v>
      </c>
      <c r="J780">
        <v>1E-3</v>
      </c>
      <c r="K780" t="s">
        <v>3</v>
      </c>
      <c r="L780">
        <v>0.99984070000000003</v>
      </c>
      <c r="M780" t="s">
        <v>2</v>
      </c>
      <c r="N780">
        <v>6.6016599999999995E-2</v>
      </c>
      <c r="O780" t="s">
        <v>6</v>
      </c>
      <c r="P780">
        <v>6</v>
      </c>
      <c r="Q780" t="s">
        <v>0</v>
      </c>
      <c r="R780">
        <v>13.4</v>
      </c>
      <c r="S780" t="s">
        <v>141</v>
      </c>
      <c r="T780">
        <v>1</v>
      </c>
      <c r="U780" t="s">
        <v>142</v>
      </c>
      <c r="V780">
        <v>6</v>
      </c>
      <c r="W780" t="s">
        <v>140</v>
      </c>
      <c r="X780">
        <v>2895</v>
      </c>
      <c r="Y780" t="s">
        <v>1</v>
      </c>
      <c r="Z780" t="s">
        <v>161</v>
      </c>
      <c r="AA780" t="s">
        <v>151</v>
      </c>
      <c r="AB780" s="12" t="s">
        <v>3436</v>
      </c>
      <c r="AC780" t="s">
        <v>424</v>
      </c>
      <c r="AD780" s="5">
        <v>0.01</v>
      </c>
      <c r="AE780" t="s">
        <v>5</v>
      </c>
      <c r="AF780">
        <v>1</v>
      </c>
      <c r="AG780" t="s">
        <v>4</v>
      </c>
      <c r="AH780">
        <v>0</v>
      </c>
    </row>
    <row r="781" spans="1:34" x14ac:dyDescent="0.25">
      <c r="A781" t="str">
        <f t="shared" si="12"/>
        <v>feynman_II_36_38_28020</v>
      </c>
      <c r="B781" t="s">
        <v>138</v>
      </c>
      <c r="C781" t="s">
        <v>143</v>
      </c>
      <c r="D781">
        <v>3600</v>
      </c>
      <c r="E781" t="s">
        <v>144</v>
      </c>
      <c r="F781">
        <v>1000000</v>
      </c>
      <c r="G781" t="s">
        <v>145</v>
      </c>
      <c r="H781">
        <v>28020</v>
      </c>
      <c r="I781" t="s">
        <v>146</v>
      </c>
      <c r="J781">
        <v>1E-3</v>
      </c>
      <c r="K781" t="s">
        <v>3</v>
      </c>
      <c r="L781">
        <v>0.99968310000000005</v>
      </c>
      <c r="M781" t="s">
        <v>2</v>
      </c>
      <c r="N781">
        <v>1.99299E-2</v>
      </c>
      <c r="O781" t="s">
        <v>6</v>
      </c>
      <c r="P781">
        <v>24</v>
      </c>
      <c r="Q781" t="s">
        <v>0</v>
      </c>
      <c r="R781">
        <v>198.5</v>
      </c>
      <c r="S781" t="s">
        <v>141</v>
      </c>
      <c r="T781">
        <v>1</v>
      </c>
      <c r="U781" t="s">
        <v>142</v>
      </c>
      <c r="V781">
        <v>11</v>
      </c>
      <c r="W781" t="s">
        <v>140</v>
      </c>
      <c r="X781">
        <v>28319</v>
      </c>
      <c r="Y781" t="s">
        <v>1</v>
      </c>
      <c r="Z781" t="s">
        <v>2399</v>
      </c>
      <c r="AA781" t="s">
        <v>151</v>
      </c>
      <c r="AB781" s="12" t="s">
        <v>2303</v>
      </c>
      <c r="AC781" t="s">
        <v>424</v>
      </c>
      <c r="AD781" s="5">
        <v>0.01</v>
      </c>
      <c r="AE781" t="s">
        <v>5</v>
      </c>
      <c r="AF781">
        <v>1</v>
      </c>
      <c r="AG781" t="s">
        <v>4</v>
      </c>
      <c r="AH781">
        <v>0</v>
      </c>
    </row>
    <row r="782" spans="1:34" x14ac:dyDescent="0.25">
      <c r="A782" t="str">
        <f t="shared" si="12"/>
        <v>feynman_I_29_16_16850</v>
      </c>
      <c r="B782" t="s">
        <v>77</v>
      </c>
      <c r="C782" t="s">
        <v>143</v>
      </c>
      <c r="D782">
        <v>3600</v>
      </c>
      <c r="E782" t="s">
        <v>144</v>
      </c>
      <c r="F782">
        <v>1000000</v>
      </c>
      <c r="G782" t="s">
        <v>145</v>
      </c>
      <c r="H782">
        <v>16850</v>
      </c>
      <c r="I782" t="s">
        <v>146</v>
      </c>
      <c r="J782">
        <v>1E-3</v>
      </c>
      <c r="K782" t="s">
        <v>3</v>
      </c>
      <c r="L782">
        <v>0.9562811</v>
      </c>
      <c r="M782" t="s">
        <v>2</v>
      </c>
      <c r="N782">
        <v>0.40058310000000003</v>
      </c>
      <c r="O782" t="s">
        <v>6</v>
      </c>
      <c r="P782">
        <v>51</v>
      </c>
      <c r="Q782" t="s">
        <v>0</v>
      </c>
      <c r="R782">
        <v>3600.6</v>
      </c>
      <c r="S782" t="s">
        <v>141</v>
      </c>
      <c r="T782">
        <v>5</v>
      </c>
      <c r="U782" t="s">
        <v>142</v>
      </c>
      <c r="V782">
        <v>80</v>
      </c>
      <c r="W782" t="s">
        <v>140</v>
      </c>
      <c r="X782">
        <v>346671</v>
      </c>
      <c r="Y782" t="s">
        <v>1</v>
      </c>
      <c r="Z782" t="s">
        <v>4243</v>
      </c>
      <c r="AA782" t="s">
        <v>151</v>
      </c>
      <c r="AB782" s="12" t="s">
        <v>4244</v>
      </c>
      <c r="AC782" t="s">
        <v>424</v>
      </c>
      <c r="AD782" s="5">
        <v>0.01</v>
      </c>
      <c r="AE782" t="s">
        <v>5</v>
      </c>
      <c r="AF782">
        <v>0.95899109999999999</v>
      </c>
      <c r="AG782" t="s">
        <v>4</v>
      </c>
      <c r="AH782">
        <v>0.39084088</v>
      </c>
    </row>
    <row r="783" spans="1:34" x14ac:dyDescent="0.25">
      <c r="A783" t="str">
        <f t="shared" si="12"/>
        <v>feynman_test_2_860</v>
      </c>
      <c r="B783" t="s">
        <v>132</v>
      </c>
      <c r="C783" t="s">
        <v>143</v>
      </c>
      <c r="D783">
        <v>3600</v>
      </c>
      <c r="E783" t="s">
        <v>144</v>
      </c>
      <c r="F783">
        <v>1000000</v>
      </c>
      <c r="G783" t="s">
        <v>145</v>
      </c>
      <c r="H783">
        <v>860</v>
      </c>
      <c r="I783" t="s">
        <v>146</v>
      </c>
      <c r="J783">
        <v>1E-3</v>
      </c>
      <c r="K783" t="s">
        <v>3</v>
      </c>
      <c r="L783">
        <v>-0.92200689999999996</v>
      </c>
      <c r="M783" t="s">
        <v>2</v>
      </c>
      <c r="N783">
        <v>2.8034849999999998</v>
      </c>
      <c r="O783" t="s">
        <v>6</v>
      </c>
      <c r="P783">
        <v>44</v>
      </c>
      <c r="Q783" t="s">
        <v>0</v>
      </c>
      <c r="R783">
        <v>3603.1</v>
      </c>
      <c r="S783" t="s">
        <v>141</v>
      </c>
      <c r="T783">
        <v>7</v>
      </c>
      <c r="U783" t="s">
        <v>142</v>
      </c>
      <c r="V783">
        <v>114</v>
      </c>
      <c r="W783" t="s">
        <v>140</v>
      </c>
      <c r="X783">
        <v>425966</v>
      </c>
      <c r="Y783" t="s">
        <v>1</v>
      </c>
      <c r="Z783" t="s">
        <v>4245</v>
      </c>
      <c r="AA783" t="s">
        <v>151</v>
      </c>
      <c r="AB783" s="12" t="s">
        <v>4246</v>
      </c>
      <c r="AC783" t="s">
        <v>424</v>
      </c>
      <c r="AD783" s="5">
        <v>0.01</v>
      </c>
      <c r="AE783" t="s">
        <v>5</v>
      </c>
      <c r="AF783">
        <v>-1.71753065</v>
      </c>
      <c r="AG783" t="s">
        <v>4</v>
      </c>
      <c r="AH783">
        <v>3.33423377</v>
      </c>
    </row>
    <row r="784" spans="1:34" x14ac:dyDescent="0.25">
      <c r="A784" t="str">
        <f t="shared" si="12"/>
        <v>feynman_I_6_2a_860</v>
      </c>
      <c r="B784" t="s">
        <v>21</v>
      </c>
      <c r="C784" t="s">
        <v>143</v>
      </c>
      <c r="D784">
        <v>3600</v>
      </c>
      <c r="E784" t="s">
        <v>144</v>
      </c>
      <c r="F784">
        <v>1000000</v>
      </c>
      <c r="G784" t="s">
        <v>145</v>
      </c>
      <c r="H784">
        <v>860</v>
      </c>
      <c r="I784" t="s">
        <v>146</v>
      </c>
      <c r="J784">
        <v>1E-3</v>
      </c>
      <c r="K784" t="s">
        <v>3</v>
      </c>
      <c r="L784">
        <v>0.99068990000000001</v>
      </c>
      <c r="M784" t="s">
        <v>2</v>
      </c>
      <c r="N784">
        <v>6.7511000000000003E-3</v>
      </c>
      <c r="O784" t="s">
        <v>6</v>
      </c>
      <c r="P784">
        <v>7</v>
      </c>
      <c r="Q784" t="s">
        <v>0</v>
      </c>
      <c r="R784">
        <v>3.2</v>
      </c>
      <c r="S784" t="s">
        <v>141</v>
      </c>
      <c r="T784">
        <v>1</v>
      </c>
      <c r="U784" t="s">
        <v>142</v>
      </c>
      <c r="V784">
        <v>2</v>
      </c>
      <c r="W784" t="s">
        <v>140</v>
      </c>
      <c r="X784">
        <v>666</v>
      </c>
      <c r="Y784" t="s">
        <v>1</v>
      </c>
      <c r="Z784" t="s">
        <v>3827</v>
      </c>
      <c r="AA784" t="s">
        <v>151</v>
      </c>
      <c r="AB784" s="12" t="s">
        <v>3828</v>
      </c>
      <c r="AC784" t="s">
        <v>424</v>
      </c>
      <c r="AD784" s="5">
        <v>0.01</v>
      </c>
      <c r="AE784" t="s">
        <v>5</v>
      </c>
      <c r="AF784">
        <v>0.99093671999999999</v>
      </c>
      <c r="AG784" t="s">
        <v>4</v>
      </c>
      <c r="AH784">
        <v>6.6895699999999997E-3</v>
      </c>
    </row>
    <row r="785" spans="1:34" x14ac:dyDescent="0.25">
      <c r="A785" t="str">
        <f t="shared" si="12"/>
        <v>feynman_II_8_31_5390</v>
      </c>
      <c r="B785" t="s">
        <v>31</v>
      </c>
      <c r="C785" t="s">
        <v>143</v>
      </c>
      <c r="D785">
        <v>3600</v>
      </c>
      <c r="E785" t="s">
        <v>144</v>
      </c>
      <c r="F785">
        <v>1000000</v>
      </c>
      <c r="G785" t="s">
        <v>145</v>
      </c>
      <c r="H785">
        <v>5390</v>
      </c>
      <c r="I785" t="s">
        <v>146</v>
      </c>
      <c r="J785">
        <v>1E-3</v>
      </c>
      <c r="K785" t="s">
        <v>3</v>
      </c>
      <c r="L785">
        <v>0.99975190000000003</v>
      </c>
      <c r="M785" t="s">
        <v>2</v>
      </c>
      <c r="N785">
        <v>0.20216870000000001</v>
      </c>
      <c r="O785" t="s">
        <v>6</v>
      </c>
      <c r="P785">
        <v>6</v>
      </c>
      <c r="Q785" t="s">
        <v>0</v>
      </c>
      <c r="R785">
        <v>6.8</v>
      </c>
      <c r="S785" t="s">
        <v>141</v>
      </c>
      <c r="T785">
        <v>1</v>
      </c>
      <c r="U785" t="s">
        <v>142</v>
      </c>
      <c r="V785">
        <v>3</v>
      </c>
      <c r="W785" t="s">
        <v>140</v>
      </c>
      <c r="X785">
        <v>1352</v>
      </c>
      <c r="Y785" t="s">
        <v>1</v>
      </c>
      <c r="Z785" t="s">
        <v>154</v>
      </c>
      <c r="AA785" t="s">
        <v>151</v>
      </c>
      <c r="AB785" s="12" t="s">
        <v>407</v>
      </c>
      <c r="AC785" t="s">
        <v>424</v>
      </c>
      <c r="AD785" s="5">
        <v>0.01</v>
      </c>
      <c r="AE785" t="s">
        <v>5</v>
      </c>
      <c r="AF785">
        <v>1</v>
      </c>
      <c r="AG785" t="s">
        <v>4</v>
      </c>
      <c r="AH785">
        <v>0</v>
      </c>
    </row>
    <row r="786" spans="1:34" x14ac:dyDescent="0.25">
      <c r="A786" t="str">
        <f t="shared" si="12"/>
        <v>feynman_I_18_12_5390</v>
      </c>
      <c r="B786" t="s">
        <v>67</v>
      </c>
      <c r="C786" t="s">
        <v>143</v>
      </c>
      <c r="D786">
        <v>3600</v>
      </c>
      <c r="E786" t="s">
        <v>144</v>
      </c>
      <c r="F786">
        <v>1000000</v>
      </c>
      <c r="G786" t="s">
        <v>145</v>
      </c>
      <c r="H786">
        <v>5390</v>
      </c>
      <c r="I786" t="s">
        <v>146</v>
      </c>
      <c r="J786">
        <v>1E-3</v>
      </c>
      <c r="K786" t="s">
        <v>3</v>
      </c>
      <c r="L786">
        <v>0.99989669999999997</v>
      </c>
      <c r="M786" t="s">
        <v>2</v>
      </c>
      <c r="N786">
        <v>7.5300500000000006E-2</v>
      </c>
      <c r="O786" t="s">
        <v>6</v>
      </c>
      <c r="P786">
        <v>5</v>
      </c>
      <c r="Q786" t="s">
        <v>0</v>
      </c>
      <c r="R786">
        <v>7.7</v>
      </c>
      <c r="S786" t="s">
        <v>141</v>
      </c>
      <c r="T786">
        <v>1</v>
      </c>
      <c r="U786" t="s">
        <v>142</v>
      </c>
      <c r="V786">
        <v>4</v>
      </c>
      <c r="W786" t="s">
        <v>140</v>
      </c>
      <c r="X786">
        <v>1607</v>
      </c>
      <c r="Y786" t="s">
        <v>1</v>
      </c>
      <c r="Z786" t="s">
        <v>2352</v>
      </c>
      <c r="AA786" t="s">
        <v>151</v>
      </c>
      <c r="AB786" s="12" t="s">
        <v>410</v>
      </c>
      <c r="AC786" t="s">
        <v>424</v>
      </c>
      <c r="AD786" s="5">
        <v>0.01</v>
      </c>
      <c r="AE786" t="s">
        <v>5</v>
      </c>
      <c r="AF786">
        <v>1</v>
      </c>
      <c r="AG786" t="s">
        <v>4</v>
      </c>
      <c r="AH786">
        <v>0</v>
      </c>
    </row>
    <row r="787" spans="1:34" x14ac:dyDescent="0.25">
      <c r="A787" t="str">
        <f t="shared" si="12"/>
        <v>feynman_III_21_20_5390</v>
      </c>
      <c r="B787" t="s">
        <v>98</v>
      </c>
      <c r="C787" t="s">
        <v>143</v>
      </c>
      <c r="D787">
        <v>3600</v>
      </c>
      <c r="E787" t="s">
        <v>144</v>
      </c>
      <c r="F787">
        <v>1000000</v>
      </c>
      <c r="G787" t="s">
        <v>145</v>
      </c>
      <c r="H787">
        <v>5390</v>
      </c>
      <c r="I787" t="s">
        <v>146</v>
      </c>
      <c r="J787">
        <v>1E-3</v>
      </c>
      <c r="K787" t="s">
        <v>3</v>
      </c>
      <c r="L787">
        <v>0.99978540000000005</v>
      </c>
      <c r="M787" t="s">
        <v>2</v>
      </c>
      <c r="N787">
        <v>0.14848549999999999</v>
      </c>
      <c r="O787" t="s">
        <v>6</v>
      </c>
      <c r="P787">
        <v>8</v>
      </c>
      <c r="Q787" t="s">
        <v>0</v>
      </c>
      <c r="R787">
        <v>12.6</v>
      </c>
      <c r="S787" t="s">
        <v>141</v>
      </c>
      <c r="T787">
        <v>1</v>
      </c>
      <c r="U787" t="s">
        <v>142</v>
      </c>
      <c r="V787">
        <v>4</v>
      </c>
      <c r="W787" t="s">
        <v>140</v>
      </c>
      <c r="X787">
        <v>2577</v>
      </c>
      <c r="Y787" t="s">
        <v>1</v>
      </c>
      <c r="Z787" t="s">
        <v>159</v>
      </c>
      <c r="AA787" t="s">
        <v>151</v>
      </c>
      <c r="AB787" s="12" t="s">
        <v>3433</v>
      </c>
      <c r="AC787" t="s">
        <v>424</v>
      </c>
      <c r="AD787" s="5">
        <v>0.01</v>
      </c>
      <c r="AE787" t="s">
        <v>5</v>
      </c>
      <c r="AF787">
        <v>1</v>
      </c>
      <c r="AG787" t="s">
        <v>4</v>
      </c>
      <c r="AH787">
        <v>0</v>
      </c>
    </row>
    <row r="788" spans="1:34" x14ac:dyDescent="0.25">
      <c r="A788" t="str">
        <f t="shared" si="12"/>
        <v>feynman_I_50_26_28020</v>
      </c>
      <c r="B788" t="s">
        <v>94</v>
      </c>
      <c r="C788" t="s">
        <v>143</v>
      </c>
      <c r="D788">
        <v>3600</v>
      </c>
      <c r="E788" t="s">
        <v>144</v>
      </c>
      <c r="F788">
        <v>1000000</v>
      </c>
      <c r="G788" t="s">
        <v>145</v>
      </c>
      <c r="H788">
        <v>28020</v>
      </c>
      <c r="I788" t="s">
        <v>146</v>
      </c>
      <c r="J788">
        <v>1E-3</v>
      </c>
      <c r="K788" t="s">
        <v>3</v>
      </c>
      <c r="L788">
        <v>0.99983929999999999</v>
      </c>
      <c r="M788" t="s">
        <v>2</v>
      </c>
      <c r="N788">
        <v>2.4955000000000001E-2</v>
      </c>
      <c r="O788" t="s">
        <v>6</v>
      </c>
      <c r="P788">
        <v>18</v>
      </c>
      <c r="Q788" t="s">
        <v>0</v>
      </c>
      <c r="R788">
        <v>488.6</v>
      </c>
      <c r="S788" t="s">
        <v>141</v>
      </c>
      <c r="T788">
        <v>3</v>
      </c>
      <c r="U788" t="s">
        <v>142</v>
      </c>
      <c r="V788">
        <v>42</v>
      </c>
      <c r="W788" t="s">
        <v>140</v>
      </c>
      <c r="X788">
        <v>71066</v>
      </c>
      <c r="Y788" t="s">
        <v>1</v>
      </c>
      <c r="Z788" t="s">
        <v>2514</v>
      </c>
      <c r="AA788" t="s">
        <v>151</v>
      </c>
      <c r="AB788" s="12" t="s">
        <v>2310</v>
      </c>
      <c r="AC788" t="s">
        <v>424</v>
      </c>
      <c r="AD788" s="5">
        <v>0.01</v>
      </c>
      <c r="AE788" t="s">
        <v>5</v>
      </c>
      <c r="AF788">
        <v>1</v>
      </c>
      <c r="AG788" t="s">
        <v>4</v>
      </c>
      <c r="AH788">
        <v>0</v>
      </c>
    </row>
    <row r="789" spans="1:34" x14ac:dyDescent="0.25">
      <c r="A789" t="str">
        <f t="shared" si="12"/>
        <v>feynman_test_5_28020</v>
      </c>
      <c r="B789" t="s">
        <v>83</v>
      </c>
      <c r="C789" t="s">
        <v>143</v>
      </c>
      <c r="D789">
        <v>3600</v>
      </c>
      <c r="E789" t="s">
        <v>144</v>
      </c>
      <c r="F789">
        <v>1000000</v>
      </c>
      <c r="G789" t="s">
        <v>145</v>
      </c>
      <c r="H789">
        <v>28020</v>
      </c>
      <c r="I789" t="s">
        <v>146</v>
      </c>
      <c r="J789">
        <v>1E-3</v>
      </c>
      <c r="K789" t="s">
        <v>3</v>
      </c>
      <c r="L789">
        <v>0.99900310000000003</v>
      </c>
      <c r="M789" t="s">
        <v>2</v>
      </c>
      <c r="N789">
        <v>0.1007464</v>
      </c>
      <c r="O789" t="s">
        <v>6</v>
      </c>
      <c r="P789">
        <v>26</v>
      </c>
      <c r="Q789" t="s">
        <v>0</v>
      </c>
      <c r="R789">
        <v>72.099999999999994</v>
      </c>
      <c r="S789" t="s">
        <v>141</v>
      </c>
      <c r="T789">
        <v>1</v>
      </c>
      <c r="U789" t="s">
        <v>142</v>
      </c>
      <c r="V789">
        <v>8</v>
      </c>
      <c r="W789" t="s">
        <v>140</v>
      </c>
      <c r="X789">
        <v>10819</v>
      </c>
      <c r="Y789" t="s">
        <v>1</v>
      </c>
      <c r="Z789" t="s">
        <v>4247</v>
      </c>
      <c r="AA789" t="s">
        <v>151</v>
      </c>
      <c r="AB789" s="12" t="s">
        <v>4248</v>
      </c>
      <c r="AC789" t="s">
        <v>424</v>
      </c>
      <c r="AD789" s="5">
        <v>0.01</v>
      </c>
      <c r="AE789" t="s">
        <v>5</v>
      </c>
      <c r="AF789">
        <v>0.99958937000000003</v>
      </c>
      <c r="AG789" t="s">
        <v>4</v>
      </c>
      <c r="AH789">
        <v>6.4547489999999999E-2</v>
      </c>
    </row>
    <row r="790" spans="1:34" x14ac:dyDescent="0.25">
      <c r="A790" t="str">
        <f t="shared" si="12"/>
        <v>feynman_II_2_42_16850</v>
      </c>
      <c r="B790" t="s">
        <v>116</v>
      </c>
      <c r="C790" t="s">
        <v>143</v>
      </c>
      <c r="D790">
        <v>3600</v>
      </c>
      <c r="E790" t="s">
        <v>144</v>
      </c>
      <c r="F790">
        <v>1000000</v>
      </c>
      <c r="G790" t="s">
        <v>145</v>
      </c>
      <c r="H790">
        <v>16850</v>
      </c>
      <c r="I790" t="s">
        <v>146</v>
      </c>
      <c r="J790">
        <v>1E-3</v>
      </c>
      <c r="K790" t="s">
        <v>3</v>
      </c>
      <c r="L790">
        <v>0.99989989999999995</v>
      </c>
      <c r="M790" t="s">
        <v>2</v>
      </c>
      <c r="N790">
        <v>7.5352000000000002E-2</v>
      </c>
      <c r="O790" t="s">
        <v>6</v>
      </c>
      <c r="P790">
        <v>11</v>
      </c>
      <c r="Q790" t="s">
        <v>0</v>
      </c>
      <c r="R790">
        <v>418.9</v>
      </c>
      <c r="S790" t="s">
        <v>141</v>
      </c>
      <c r="T790">
        <v>3</v>
      </c>
      <c r="U790" t="s">
        <v>142</v>
      </c>
      <c r="V790">
        <v>25</v>
      </c>
      <c r="W790" t="s">
        <v>140</v>
      </c>
      <c r="X790">
        <v>53041</v>
      </c>
      <c r="Y790" t="s">
        <v>1</v>
      </c>
      <c r="Z790" t="s">
        <v>2483</v>
      </c>
      <c r="AA790" t="s">
        <v>151</v>
      </c>
      <c r="AB790" s="12" t="s">
        <v>2308</v>
      </c>
      <c r="AC790" t="s">
        <v>424</v>
      </c>
      <c r="AD790" s="5">
        <v>0.01</v>
      </c>
      <c r="AE790" t="s">
        <v>5</v>
      </c>
      <c r="AF790">
        <v>1</v>
      </c>
      <c r="AG790" t="s">
        <v>4</v>
      </c>
      <c r="AH790">
        <v>0</v>
      </c>
    </row>
    <row r="791" spans="1:34" x14ac:dyDescent="0.25">
      <c r="A791" t="str">
        <f t="shared" si="12"/>
        <v>feynman_I_39_1_29910</v>
      </c>
      <c r="B791" t="s">
        <v>28</v>
      </c>
      <c r="C791" t="s">
        <v>143</v>
      </c>
      <c r="D791">
        <v>3600</v>
      </c>
      <c r="E791" t="s">
        <v>144</v>
      </c>
      <c r="F791">
        <v>1000000</v>
      </c>
      <c r="G791" t="s">
        <v>145</v>
      </c>
      <c r="H791">
        <v>29910</v>
      </c>
      <c r="I791" t="s">
        <v>146</v>
      </c>
      <c r="J791">
        <v>1E-3</v>
      </c>
      <c r="K791" t="s">
        <v>3</v>
      </c>
      <c r="L791">
        <v>0.99958250000000004</v>
      </c>
      <c r="M791" t="s">
        <v>2</v>
      </c>
      <c r="N791">
        <v>0.15561449999999999</v>
      </c>
      <c r="O791" t="s">
        <v>6</v>
      </c>
      <c r="P791">
        <v>4</v>
      </c>
      <c r="Q791" t="s">
        <v>0</v>
      </c>
      <c r="R791">
        <v>2.5</v>
      </c>
      <c r="S791" t="s">
        <v>141</v>
      </c>
      <c r="T791">
        <v>1</v>
      </c>
      <c r="U791" t="s">
        <v>142</v>
      </c>
      <c r="V791">
        <v>2</v>
      </c>
      <c r="W791" t="s">
        <v>140</v>
      </c>
      <c r="X791">
        <v>520</v>
      </c>
      <c r="Y791" t="s">
        <v>1</v>
      </c>
      <c r="Z791" t="s">
        <v>152</v>
      </c>
      <c r="AA791" t="s">
        <v>151</v>
      </c>
      <c r="AB791" s="12" t="s">
        <v>153</v>
      </c>
      <c r="AC791" t="s">
        <v>424</v>
      </c>
      <c r="AD791" s="5">
        <v>0.01</v>
      </c>
      <c r="AE791" t="s">
        <v>5</v>
      </c>
      <c r="AF791">
        <v>1</v>
      </c>
      <c r="AG791" t="s">
        <v>4</v>
      </c>
      <c r="AH791">
        <v>0</v>
      </c>
    </row>
    <row r="792" spans="1:34" x14ac:dyDescent="0.25">
      <c r="A792" t="str">
        <f t="shared" si="12"/>
        <v>feynman_II_34_2_29910</v>
      </c>
      <c r="B792" t="s">
        <v>52</v>
      </c>
      <c r="C792" t="s">
        <v>143</v>
      </c>
      <c r="D792">
        <v>3600</v>
      </c>
      <c r="E792" t="s">
        <v>144</v>
      </c>
      <c r="F792">
        <v>1000000</v>
      </c>
      <c r="G792" t="s">
        <v>145</v>
      </c>
      <c r="H792">
        <v>29910</v>
      </c>
      <c r="I792" t="s">
        <v>146</v>
      </c>
      <c r="J792">
        <v>1E-3</v>
      </c>
      <c r="K792" t="s">
        <v>3</v>
      </c>
      <c r="L792">
        <v>0.99970239999999999</v>
      </c>
      <c r="M792" t="s">
        <v>2</v>
      </c>
      <c r="N792">
        <v>0.1670729</v>
      </c>
      <c r="O792" t="s">
        <v>6</v>
      </c>
      <c r="P792">
        <v>5</v>
      </c>
      <c r="Q792" t="s">
        <v>0</v>
      </c>
      <c r="R792">
        <v>5.3</v>
      </c>
      <c r="S792" t="s">
        <v>141</v>
      </c>
      <c r="T792">
        <v>1</v>
      </c>
      <c r="U792" t="s">
        <v>142</v>
      </c>
      <c r="V792">
        <v>3</v>
      </c>
      <c r="W792" t="s">
        <v>140</v>
      </c>
      <c r="X792">
        <v>1134</v>
      </c>
      <c r="Y792" t="s">
        <v>1</v>
      </c>
      <c r="Z792" t="s">
        <v>155</v>
      </c>
      <c r="AA792" t="s">
        <v>151</v>
      </c>
      <c r="AB792" s="12" t="s">
        <v>156</v>
      </c>
      <c r="AC792" t="s">
        <v>424</v>
      </c>
      <c r="AD792" s="5">
        <v>0.01</v>
      </c>
      <c r="AE792" t="s">
        <v>5</v>
      </c>
      <c r="AF792">
        <v>1</v>
      </c>
      <c r="AG792" t="s">
        <v>4</v>
      </c>
      <c r="AH792">
        <v>0</v>
      </c>
    </row>
    <row r="793" spans="1:34" x14ac:dyDescent="0.25">
      <c r="A793" t="str">
        <f t="shared" si="12"/>
        <v>feynman_III_15_27_29910</v>
      </c>
      <c r="B793" t="s">
        <v>48</v>
      </c>
      <c r="C793" t="s">
        <v>143</v>
      </c>
      <c r="D793">
        <v>3600</v>
      </c>
      <c r="E793" t="s">
        <v>144</v>
      </c>
      <c r="F793">
        <v>1000000</v>
      </c>
      <c r="G793" t="s">
        <v>145</v>
      </c>
      <c r="H793">
        <v>29910</v>
      </c>
      <c r="I793" t="s">
        <v>146</v>
      </c>
      <c r="J793">
        <v>1E-3</v>
      </c>
      <c r="K793" t="s">
        <v>3</v>
      </c>
      <c r="L793">
        <v>0.99976350000000003</v>
      </c>
      <c r="M793" t="s">
        <v>2</v>
      </c>
      <c r="N793">
        <v>4.0943E-2</v>
      </c>
      <c r="O793" t="s">
        <v>6</v>
      </c>
      <c r="P793">
        <v>9</v>
      </c>
      <c r="Q793" t="s">
        <v>0</v>
      </c>
      <c r="R793">
        <v>9.5</v>
      </c>
      <c r="S793" t="s">
        <v>141</v>
      </c>
      <c r="T793">
        <v>1</v>
      </c>
      <c r="U793" t="s">
        <v>142</v>
      </c>
      <c r="V793">
        <v>3</v>
      </c>
      <c r="W793" t="s">
        <v>140</v>
      </c>
      <c r="X793">
        <v>1775</v>
      </c>
      <c r="Y793" t="s">
        <v>1</v>
      </c>
      <c r="Z793" t="s">
        <v>4149</v>
      </c>
      <c r="AA793" t="s">
        <v>151</v>
      </c>
      <c r="AB793" s="12" t="s">
        <v>4150</v>
      </c>
      <c r="AC793" t="s">
        <v>424</v>
      </c>
      <c r="AD793" s="5">
        <v>0.01</v>
      </c>
      <c r="AE793" t="s">
        <v>5</v>
      </c>
      <c r="AF793">
        <v>0.99999727000000005</v>
      </c>
      <c r="AG793" t="s">
        <v>4</v>
      </c>
      <c r="AH793">
        <v>4.42224E-3</v>
      </c>
    </row>
    <row r="794" spans="1:34" x14ac:dyDescent="0.25">
      <c r="A794" t="str">
        <f t="shared" si="12"/>
        <v>feynman_I_39_22_29910</v>
      </c>
      <c r="B794" t="s">
        <v>88</v>
      </c>
      <c r="C794" t="s">
        <v>143</v>
      </c>
      <c r="D794">
        <v>3600</v>
      </c>
      <c r="E794" t="s">
        <v>144</v>
      </c>
      <c r="F794">
        <v>1000000</v>
      </c>
      <c r="G794" t="s">
        <v>145</v>
      </c>
      <c r="H794">
        <v>29910</v>
      </c>
      <c r="I794" t="s">
        <v>146</v>
      </c>
      <c r="J794">
        <v>1E-3</v>
      </c>
      <c r="K794" t="s">
        <v>3</v>
      </c>
      <c r="L794">
        <v>0.99978350000000005</v>
      </c>
      <c r="M794" t="s">
        <v>2</v>
      </c>
      <c r="N794">
        <v>0.1491681</v>
      </c>
      <c r="O794" t="s">
        <v>6</v>
      </c>
      <c r="P794">
        <v>7</v>
      </c>
      <c r="Q794" t="s">
        <v>0</v>
      </c>
      <c r="R794">
        <v>12.7</v>
      </c>
      <c r="S794" t="s">
        <v>141</v>
      </c>
      <c r="T794">
        <v>1</v>
      </c>
      <c r="U794" t="s">
        <v>142</v>
      </c>
      <c r="V794">
        <v>4</v>
      </c>
      <c r="W794" t="s">
        <v>140</v>
      </c>
      <c r="X794">
        <v>2583</v>
      </c>
      <c r="Y794" t="s">
        <v>1</v>
      </c>
      <c r="Z794" t="s">
        <v>495</v>
      </c>
      <c r="AA794" t="s">
        <v>151</v>
      </c>
      <c r="AB794" s="12" t="s">
        <v>413</v>
      </c>
      <c r="AC794" t="s">
        <v>424</v>
      </c>
      <c r="AD794" s="5">
        <v>0.01</v>
      </c>
      <c r="AE794" t="s">
        <v>5</v>
      </c>
      <c r="AF794">
        <v>1</v>
      </c>
      <c r="AG794" t="s">
        <v>4</v>
      </c>
      <c r="AH794">
        <v>0</v>
      </c>
    </row>
    <row r="795" spans="1:34" x14ac:dyDescent="0.25">
      <c r="A795" t="str">
        <f t="shared" si="12"/>
        <v>feynman_I_43_43_29910</v>
      </c>
      <c r="B795" t="s">
        <v>79</v>
      </c>
      <c r="C795" t="s">
        <v>143</v>
      </c>
      <c r="D795">
        <v>3600</v>
      </c>
      <c r="E795" t="s">
        <v>144</v>
      </c>
      <c r="F795">
        <v>1000000</v>
      </c>
      <c r="G795" t="s">
        <v>145</v>
      </c>
      <c r="H795">
        <v>29910</v>
      </c>
      <c r="I795" t="s">
        <v>146</v>
      </c>
      <c r="J795">
        <v>1E-3</v>
      </c>
      <c r="K795" t="s">
        <v>3</v>
      </c>
      <c r="L795">
        <v>0.99978730000000005</v>
      </c>
      <c r="M795" t="s">
        <v>2</v>
      </c>
      <c r="N795">
        <v>2.2969400000000001E-2</v>
      </c>
      <c r="O795" t="s">
        <v>6</v>
      </c>
      <c r="P795">
        <v>14</v>
      </c>
      <c r="Q795" t="s">
        <v>0</v>
      </c>
      <c r="R795">
        <v>23.8</v>
      </c>
      <c r="S795" t="s">
        <v>141</v>
      </c>
      <c r="T795">
        <v>1</v>
      </c>
      <c r="U795" t="s">
        <v>142</v>
      </c>
      <c r="V795">
        <v>5</v>
      </c>
      <c r="W795" t="s">
        <v>140</v>
      </c>
      <c r="X795">
        <v>4464</v>
      </c>
      <c r="Y795" t="s">
        <v>1</v>
      </c>
      <c r="Z795" t="s">
        <v>162</v>
      </c>
      <c r="AA795" t="s">
        <v>151</v>
      </c>
      <c r="AB795" s="12" t="s">
        <v>3437</v>
      </c>
      <c r="AC795" t="s">
        <v>424</v>
      </c>
      <c r="AD795" s="5">
        <v>0.01</v>
      </c>
      <c r="AE795" t="s">
        <v>5</v>
      </c>
      <c r="AF795">
        <v>1</v>
      </c>
      <c r="AG795" t="s">
        <v>4</v>
      </c>
      <c r="AH795">
        <v>0</v>
      </c>
    </row>
    <row r="796" spans="1:34" x14ac:dyDescent="0.25">
      <c r="A796" t="str">
        <f t="shared" si="12"/>
        <v>strogatz_predprey2_29910</v>
      </c>
      <c r="B796" t="s">
        <v>17</v>
      </c>
      <c r="C796" t="s">
        <v>143</v>
      </c>
      <c r="D796">
        <v>3600</v>
      </c>
      <c r="E796" t="s">
        <v>144</v>
      </c>
      <c r="F796">
        <v>1000000</v>
      </c>
      <c r="G796" t="s">
        <v>145</v>
      </c>
      <c r="H796">
        <v>29910</v>
      </c>
      <c r="I796" t="s">
        <v>146</v>
      </c>
      <c r="J796">
        <v>1E-3</v>
      </c>
      <c r="K796" t="s">
        <v>3</v>
      </c>
      <c r="L796">
        <v>0.99578699999999998</v>
      </c>
      <c r="M796" t="s">
        <v>2</v>
      </c>
      <c r="N796">
        <v>0.1010959</v>
      </c>
      <c r="O796" t="s">
        <v>6</v>
      </c>
      <c r="P796">
        <v>35</v>
      </c>
      <c r="Q796" t="s">
        <v>0</v>
      </c>
      <c r="R796">
        <v>40.5</v>
      </c>
      <c r="S796" t="s">
        <v>141</v>
      </c>
      <c r="T796">
        <v>1</v>
      </c>
      <c r="U796" t="s">
        <v>142</v>
      </c>
      <c r="V796">
        <v>11</v>
      </c>
      <c r="W796" t="s">
        <v>140</v>
      </c>
      <c r="X796">
        <v>15391</v>
      </c>
      <c r="Y796" t="s">
        <v>1</v>
      </c>
      <c r="Z796" t="s">
        <v>4249</v>
      </c>
      <c r="AA796" t="s">
        <v>151</v>
      </c>
      <c r="AB796" s="12" t="s">
        <v>4250</v>
      </c>
      <c r="AC796" t="s">
        <v>424</v>
      </c>
      <c r="AD796" s="5">
        <v>0.01</v>
      </c>
      <c r="AE796" t="s">
        <v>5</v>
      </c>
      <c r="AF796">
        <v>0.99575919000000002</v>
      </c>
      <c r="AG796" t="s">
        <v>4</v>
      </c>
      <c r="AH796">
        <v>0.10214777</v>
      </c>
    </row>
    <row r="797" spans="1:34" x14ac:dyDescent="0.25">
      <c r="A797" t="str">
        <f t="shared" si="12"/>
        <v>feynman_II_27_16_860</v>
      </c>
      <c r="B797" t="s">
        <v>68</v>
      </c>
      <c r="C797" t="s">
        <v>143</v>
      </c>
      <c r="D797">
        <v>3600</v>
      </c>
      <c r="E797" t="s">
        <v>144</v>
      </c>
      <c r="F797">
        <v>1000000</v>
      </c>
      <c r="G797" t="s">
        <v>145</v>
      </c>
      <c r="H797">
        <v>860</v>
      </c>
      <c r="I797" t="s">
        <v>146</v>
      </c>
      <c r="J797">
        <v>1E-3</v>
      </c>
      <c r="K797" t="s">
        <v>3</v>
      </c>
      <c r="L797">
        <v>0.99979050000000003</v>
      </c>
      <c r="M797" t="s">
        <v>2</v>
      </c>
      <c r="N797">
        <v>1.2902228</v>
      </c>
      <c r="O797" t="s">
        <v>6</v>
      </c>
      <c r="P797">
        <v>6</v>
      </c>
      <c r="Q797" t="s">
        <v>0</v>
      </c>
      <c r="R797">
        <v>3600.9</v>
      </c>
      <c r="S797" t="s">
        <v>141</v>
      </c>
      <c r="T797">
        <v>7</v>
      </c>
      <c r="U797" t="s">
        <v>142</v>
      </c>
      <c r="V797">
        <v>751</v>
      </c>
      <c r="W797" t="s">
        <v>140</v>
      </c>
      <c r="X797">
        <v>643641</v>
      </c>
      <c r="Y797" t="s">
        <v>1</v>
      </c>
      <c r="Z797" t="s">
        <v>2381</v>
      </c>
      <c r="AA797" t="s">
        <v>151</v>
      </c>
      <c r="AB797" s="12" t="s">
        <v>416</v>
      </c>
      <c r="AC797" t="s">
        <v>424</v>
      </c>
      <c r="AD797" s="5">
        <v>0.01</v>
      </c>
      <c r="AE797" t="s">
        <v>5</v>
      </c>
      <c r="AF797">
        <v>1</v>
      </c>
      <c r="AG797" t="s">
        <v>4</v>
      </c>
      <c r="AH797">
        <v>0</v>
      </c>
    </row>
    <row r="798" spans="1:34" x14ac:dyDescent="0.25">
      <c r="A798" t="str">
        <f t="shared" si="12"/>
        <v>feynman_I_41_16_28020</v>
      </c>
      <c r="B798" t="s">
        <v>114</v>
      </c>
      <c r="C798" t="s">
        <v>143</v>
      </c>
      <c r="D798">
        <v>3600</v>
      </c>
      <c r="E798" t="s">
        <v>144</v>
      </c>
      <c r="F798">
        <v>1000000</v>
      </c>
      <c r="G798" t="s">
        <v>145</v>
      </c>
      <c r="H798">
        <v>28020</v>
      </c>
      <c r="I798" t="s">
        <v>146</v>
      </c>
      <c r="J798">
        <v>1E-3</v>
      </c>
      <c r="K798" t="s">
        <v>3</v>
      </c>
      <c r="L798">
        <v>0.99754779999999998</v>
      </c>
      <c r="M798" t="s">
        <v>2</v>
      </c>
      <c r="N798">
        <v>0.1479433</v>
      </c>
      <c r="O798" t="s">
        <v>6</v>
      </c>
      <c r="P798">
        <v>33</v>
      </c>
      <c r="Q798" t="s">
        <v>0</v>
      </c>
      <c r="R798">
        <v>256.39999999999998</v>
      </c>
      <c r="S798" t="s">
        <v>141</v>
      </c>
      <c r="T798">
        <v>1</v>
      </c>
      <c r="U798" t="s">
        <v>142</v>
      </c>
      <c r="V798">
        <v>13</v>
      </c>
      <c r="W798" t="s">
        <v>140</v>
      </c>
      <c r="X798">
        <v>33205</v>
      </c>
      <c r="Y798" t="s">
        <v>1</v>
      </c>
      <c r="Z798" t="s">
        <v>4251</v>
      </c>
      <c r="AA798" t="s">
        <v>151</v>
      </c>
      <c r="AB798" s="12" t="s">
        <v>4252</v>
      </c>
      <c r="AC798" t="s">
        <v>424</v>
      </c>
      <c r="AD798" s="5">
        <v>0.01</v>
      </c>
      <c r="AE798" t="s">
        <v>5</v>
      </c>
      <c r="AF798">
        <v>0.99777059999999995</v>
      </c>
      <c r="AG798" t="s">
        <v>4</v>
      </c>
      <c r="AH798">
        <v>0.14114330999999999</v>
      </c>
    </row>
    <row r="799" spans="1:34" x14ac:dyDescent="0.25">
      <c r="A799" t="str">
        <f t="shared" si="12"/>
        <v>feynman_I_13_4_29910</v>
      </c>
      <c r="B799" t="s">
        <v>96</v>
      </c>
      <c r="C799" t="s">
        <v>143</v>
      </c>
      <c r="D799">
        <v>3600</v>
      </c>
      <c r="E799" t="s">
        <v>144</v>
      </c>
      <c r="F799">
        <v>1000000</v>
      </c>
      <c r="G799" t="s">
        <v>145</v>
      </c>
      <c r="H799">
        <v>29910</v>
      </c>
      <c r="I799" t="s">
        <v>146</v>
      </c>
      <c r="J799">
        <v>1E-3</v>
      </c>
      <c r="K799" t="s">
        <v>3</v>
      </c>
      <c r="L799">
        <v>0.99958840000000004</v>
      </c>
      <c r="M799" t="s">
        <v>2</v>
      </c>
      <c r="N799">
        <v>0.53398869999999998</v>
      </c>
      <c r="O799" t="s">
        <v>6</v>
      </c>
      <c r="P799">
        <v>18</v>
      </c>
      <c r="Q799" t="s">
        <v>0</v>
      </c>
      <c r="R799">
        <v>99.6</v>
      </c>
      <c r="S799" t="s">
        <v>141</v>
      </c>
      <c r="T799">
        <v>1</v>
      </c>
      <c r="U799" t="s">
        <v>142</v>
      </c>
      <c r="V799">
        <v>11</v>
      </c>
      <c r="W799" t="s">
        <v>140</v>
      </c>
      <c r="X799">
        <v>14427</v>
      </c>
      <c r="Y799" t="s">
        <v>1</v>
      </c>
      <c r="Z799" t="s">
        <v>3538</v>
      </c>
      <c r="AA799" t="s">
        <v>151</v>
      </c>
      <c r="AB799" s="12" t="s">
        <v>2572</v>
      </c>
      <c r="AC799" t="s">
        <v>424</v>
      </c>
      <c r="AD799" s="5">
        <v>0.01</v>
      </c>
      <c r="AE799" t="s">
        <v>5</v>
      </c>
      <c r="AF799">
        <v>1</v>
      </c>
      <c r="AG799" t="s">
        <v>4</v>
      </c>
      <c r="AH799">
        <v>0</v>
      </c>
    </row>
    <row r="800" spans="1:34" x14ac:dyDescent="0.25">
      <c r="A800" t="str">
        <f t="shared" si="12"/>
        <v>strogatz_lv1_29910</v>
      </c>
      <c r="B800" t="s">
        <v>18</v>
      </c>
      <c r="C800" t="s">
        <v>143</v>
      </c>
      <c r="D800">
        <v>3600</v>
      </c>
      <c r="E800" t="s">
        <v>144</v>
      </c>
      <c r="F800">
        <v>1000000</v>
      </c>
      <c r="G800" t="s">
        <v>145</v>
      </c>
      <c r="H800">
        <v>29910</v>
      </c>
      <c r="I800" t="s">
        <v>146</v>
      </c>
      <c r="J800">
        <v>1E-3</v>
      </c>
      <c r="K800" t="s">
        <v>3</v>
      </c>
      <c r="L800">
        <v>0.68825840000000005</v>
      </c>
      <c r="M800" t="s">
        <v>2</v>
      </c>
      <c r="N800">
        <v>2.3566696999999999</v>
      </c>
      <c r="O800" t="s">
        <v>6</v>
      </c>
      <c r="P800">
        <v>24</v>
      </c>
      <c r="Q800" t="s">
        <v>0</v>
      </c>
      <c r="R800">
        <v>20.3</v>
      </c>
      <c r="S800" t="s">
        <v>141</v>
      </c>
      <c r="T800">
        <v>1</v>
      </c>
      <c r="U800" t="s">
        <v>142</v>
      </c>
      <c r="V800">
        <v>11</v>
      </c>
      <c r="W800" t="s">
        <v>140</v>
      </c>
      <c r="X800">
        <v>9873</v>
      </c>
      <c r="Y800" t="s">
        <v>1</v>
      </c>
      <c r="Z800" t="s">
        <v>4253</v>
      </c>
      <c r="AA800" t="s">
        <v>151</v>
      </c>
      <c r="AB800" s="12" t="s">
        <v>4254</v>
      </c>
      <c r="AC800" t="s">
        <v>424</v>
      </c>
      <c r="AD800" s="5">
        <v>0.01</v>
      </c>
      <c r="AE800" t="s">
        <v>5</v>
      </c>
      <c r="AF800">
        <v>-44.730250259999998</v>
      </c>
      <c r="AG800" t="s">
        <v>4</v>
      </c>
      <c r="AH800">
        <v>12.125796960000001</v>
      </c>
    </row>
    <row r="801" spans="1:34" x14ac:dyDescent="0.25">
      <c r="A801" t="str">
        <f t="shared" si="12"/>
        <v>feynman_test_19_860</v>
      </c>
      <c r="B801" t="s">
        <v>128</v>
      </c>
      <c r="C801" t="s">
        <v>143</v>
      </c>
      <c r="D801">
        <v>3600</v>
      </c>
      <c r="E801" t="s">
        <v>144</v>
      </c>
      <c r="F801">
        <v>1000000</v>
      </c>
      <c r="G801" t="s">
        <v>145</v>
      </c>
      <c r="H801">
        <v>860</v>
      </c>
      <c r="I801" t="s">
        <v>146</v>
      </c>
      <c r="J801">
        <v>1E-3</v>
      </c>
      <c r="K801" t="s">
        <v>3</v>
      </c>
      <c r="L801">
        <v>0.99982649999999995</v>
      </c>
      <c r="M801" t="s">
        <v>2</v>
      </c>
      <c r="N801">
        <v>0.156532</v>
      </c>
      <c r="O801" t="s">
        <v>6</v>
      </c>
      <c r="P801">
        <v>31</v>
      </c>
      <c r="Q801" t="s">
        <v>0</v>
      </c>
      <c r="R801">
        <v>312.5</v>
      </c>
      <c r="S801" t="s">
        <v>141</v>
      </c>
      <c r="T801">
        <v>1</v>
      </c>
      <c r="U801" t="s">
        <v>142</v>
      </c>
      <c r="V801">
        <v>13</v>
      </c>
      <c r="W801" t="s">
        <v>140</v>
      </c>
      <c r="X801">
        <v>39959</v>
      </c>
      <c r="Y801" t="s">
        <v>1</v>
      </c>
      <c r="Z801" t="s">
        <v>4255</v>
      </c>
      <c r="AA801" t="s">
        <v>151</v>
      </c>
      <c r="AB801" s="12" t="s">
        <v>4256</v>
      </c>
      <c r="AC801" t="s">
        <v>424</v>
      </c>
      <c r="AD801" s="5">
        <v>0.01</v>
      </c>
      <c r="AE801" t="s">
        <v>5</v>
      </c>
      <c r="AF801">
        <v>0.99996238000000004</v>
      </c>
      <c r="AG801" t="s">
        <v>4</v>
      </c>
      <c r="AH801">
        <v>7.5053270000000005E-2</v>
      </c>
    </row>
    <row r="802" spans="1:34" x14ac:dyDescent="0.25">
      <c r="A802" t="str">
        <f t="shared" si="12"/>
        <v>feynman_test_6_28020</v>
      </c>
      <c r="B802" t="s">
        <v>135</v>
      </c>
      <c r="C802" t="s">
        <v>143</v>
      </c>
      <c r="D802">
        <v>3600</v>
      </c>
      <c r="E802" t="s">
        <v>144</v>
      </c>
      <c r="F802">
        <v>1000000</v>
      </c>
      <c r="G802" t="s">
        <v>145</v>
      </c>
      <c r="H802">
        <v>28020</v>
      </c>
      <c r="I802" t="s">
        <v>146</v>
      </c>
      <c r="J802">
        <v>1E-3</v>
      </c>
      <c r="K802" t="s">
        <v>3</v>
      </c>
      <c r="L802">
        <v>0.98823539999999999</v>
      </c>
      <c r="M802" t="s">
        <v>2</v>
      </c>
      <c r="N802">
        <v>4.9506399999999999E-2</v>
      </c>
      <c r="O802" t="s">
        <v>6</v>
      </c>
      <c r="P802">
        <v>35</v>
      </c>
      <c r="Q802" t="s">
        <v>0</v>
      </c>
      <c r="R802">
        <v>282</v>
      </c>
      <c r="S802" t="s">
        <v>141</v>
      </c>
      <c r="T802">
        <v>1</v>
      </c>
      <c r="U802" t="s">
        <v>142</v>
      </c>
      <c r="V802">
        <v>11</v>
      </c>
      <c r="W802" t="s">
        <v>140</v>
      </c>
      <c r="X802">
        <v>35976</v>
      </c>
      <c r="Y802" t="s">
        <v>1</v>
      </c>
      <c r="Z802" t="s">
        <v>4257</v>
      </c>
      <c r="AA802" t="s">
        <v>151</v>
      </c>
      <c r="AB802" s="12" t="s">
        <v>4258</v>
      </c>
      <c r="AC802" t="s">
        <v>424</v>
      </c>
      <c r="AD802" s="5">
        <v>0.01</v>
      </c>
      <c r="AE802" t="s">
        <v>5</v>
      </c>
      <c r="AF802">
        <v>0.98744911999999996</v>
      </c>
      <c r="AG802" t="s">
        <v>4</v>
      </c>
      <c r="AH802">
        <v>5.1080609999999999E-2</v>
      </c>
    </row>
    <row r="803" spans="1:34" x14ac:dyDescent="0.25">
      <c r="A803" t="str">
        <f t="shared" si="12"/>
        <v>feynman_II_13_23_28020</v>
      </c>
      <c r="B803" t="s">
        <v>47</v>
      </c>
      <c r="C803" t="s">
        <v>143</v>
      </c>
      <c r="D803">
        <v>3600</v>
      </c>
      <c r="E803" t="s">
        <v>144</v>
      </c>
      <c r="F803">
        <v>1000000</v>
      </c>
      <c r="G803" t="s">
        <v>145</v>
      </c>
      <c r="H803">
        <v>28020</v>
      </c>
      <c r="I803" t="s">
        <v>146</v>
      </c>
      <c r="J803">
        <v>1E-3</v>
      </c>
      <c r="K803" t="s">
        <v>3</v>
      </c>
      <c r="L803">
        <v>0.99914329999999996</v>
      </c>
      <c r="M803" t="s">
        <v>2</v>
      </c>
      <c r="N803">
        <v>3.5549600000000001E-2</v>
      </c>
      <c r="O803" t="s">
        <v>6</v>
      </c>
      <c r="P803">
        <v>15</v>
      </c>
      <c r="Q803" t="s">
        <v>0</v>
      </c>
      <c r="R803">
        <v>20.9</v>
      </c>
      <c r="S803" t="s">
        <v>141</v>
      </c>
      <c r="T803">
        <v>1</v>
      </c>
      <c r="U803" t="s">
        <v>142</v>
      </c>
      <c r="V803">
        <v>5</v>
      </c>
      <c r="W803" t="s">
        <v>140</v>
      </c>
      <c r="X803">
        <v>3837</v>
      </c>
      <c r="Y803" t="s">
        <v>1</v>
      </c>
      <c r="Z803" t="s">
        <v>3835</v>
      </c>
      <c r="AA803" t="s">
        <v>151</v>
      </c>
      <c r="AB803" s="12" t="s">
        <v>3836</v>
      </c>
      <c r="AC803" t="s">
        <v>424</v>
      </c>
      <c r="AD803" s="5">
        <v>0.01</v>
      </c>
      <c r="AE803" t="s">
        <v>5</v>
      </c>
      <c r="AF803">
        <v>0.99990674999999996</v>
      </c>
      <c r="AG803" t="s">
        <v>4</v>
      </c>
      <c r="AH803">
        <v>1.178219E-2</v>
      </c>
    </row>
    <row r="804" spans="1:34" x14ac:dyDescent="0.25">
      <c r="A804" t="str">
        <f t="shared" si="12"/>
        <v>feynman_I_12_2_860</v>
      </c>
      <c r="B804" t="s">
        <v>99</v>
      </c>
      <c r="C804" t="s">
        <v>143</v>
      </c>
      <c r="D804">
        <v>3600</v>
      </c>
      <c r="E804" t="s">
        <v>144</v>
      </c>
      <c r="F804">
        <v>1000000</v>
      </c>
      <c r="G804" t="s">
        <v>145</v>
      </c>
      <c r="H804">
        <v>860</v>
      </c>
      <c r="I804" t="s">
        <v>146</v>
      </c>
      <c r="J804">
        <v>1E-3</v>
      </c>
      <c r="K804" t="s">
        <v>3</v>
      </c>
      <c r="L804">
        <v>0.99981790000000004</v>
      </c>
      <c r="M804" t="s">
        <v>2</v>
      </c>
      <c r="N804">
        <v>1.2052E-3</v>
      </c>
      <c r="O804" t="s">
        <v>6</v>
      </c>
      <c r="P804">
        <v>10</v>
      </c>
      <c r="Q804" t="s">
        <v>0</v>
      </c>
      <c r="R804">
        <v>28.6</v>
      </c>
      <c r="S804" t="s">
        <v>141</v>
      </c>
      <c r="T804">
        <v>1</v>
      </c>
      <c r="U804" t="s">
        <v>142</v>
      </c>
      <c r="V804">
        <v>5</v>
      </c>
      <c r="W804" t="s">
        <v>140</v>
      </c>
      <c r="X804">
        <v>5267</v>
      </c>
      <c r="Y804" t="s">
        <v>1</v>
      </c>
      <c r="Z804" t="s">
        <v>3601</v>
      </c>
      <c r="AA804" t="s">
        <v>151</v>
      </c>
      <c r="AB804" s="12" t="s">
        <v>3602</v>
      </c>
      <c r="AC804" t="s">
        <v>424</v>
      </c>
      <c r="AD804" s="5">
        <v>0.01</v>
      </c>
      <c r="AE804" t="s">
        <v>5</v>
      </c>
      <c r="AF804">
        <v>0.99995999000000002</v>
      </c>
      <c r="AG804" t="s">
        <v>4</v>
      </c>
      <c r="AH804">
        <v>5.6271999999999995E-4</v>
      </c>
    </row>
    <row r="805" spans="1:34" x14ac:dyDescent="0.25">
      <c r="A805" t="str">
        <f t="shared" si="12"/>
        <v>feynman_II_24_17_28020</v>
      </c>
      <c r="B805" t="s">
        <v>38</v>
      </c>
      <c r="C805" t="s">
        <v>143</v>
      </c>
      <c r="D805">
        <v>3600</v>
      </c>
      <c r="E805" t="s">
        <v>144</v>
      </c>
      <c r="F805">
        <v>1000000</v>
      </c>
      <c r="G805" t="s">
        <v>145</v>
      </c>
      <c r="H805">
        <v>28020</v>
      </c>
      <c r="I805" t="s">
        <v>146</v>
      </c>
      <c r="J805">
        <v>1E-3</v>
      </c>
      <c r="K805" t="s">
        <v>3</v>
      </c>
      <c r="L805">
        <v>0.99601700000000004</v>
      </c>
      <c r="M805" t="s">
        <v>2</v>
      </c>
      <c r="N805">
        <v>5.4347300000000001E-2</v>
      </c>
      <c r="O805" t="s">
        <v>6</v>
      </c>
      <c r="P805">
        <v>11</v>
      </c>
      <c r="Q805" t="s">
        <v>0</v>
      </c>
      <c r="R805">
        <v>8.6999999999999993</v>
      </c>
      <c r="S805" t="s">
        <v>141</v>
      </c>
      <c r="T805">
        <v>1</v>
      </c>
      <c r="U805" t="s">
        <v>142</v>
      </c>
      <c r="V805">
        <v>3</v>
      </c>
      <c r="W805" t="s">
        <v>140</v>
      </c>
      <c r="X805">
        <v>1789</v>
      </c>
      <c r="Y805" t="s">
        <v>1</v>
      </c>
      <c r="Z805" t="s">
        <v>4259</v>
      </c>
      <c r="AA805" t="s">
        <v>151</v>
      </c>
      <c r="AB805" s="12" t="s">
        <v>4260</v>
      </c>
      <c r="AC805" t="s">
        <v>424</v>
      </c>
      <c r="AD805" s="5">
        <v>0.01</v>
      </c>
      <c r="AE805" t="s">
        <v>5</v>
      </c>
      <c r="AF805">
        <v>0.99759165999999999</v>
      </c>
      <c r="AG805" t="s">
        <v>4</v>
      </c>
      <c r="AH805">
        <v>4.2364869999999999E-2</v>
      </c>
    </row>
    <row r="806" spans="1:34" x14ac:dyDescent="0.25">
      <c r="A806" t="str">
        <f t="shared" si="12"/>
        <v>strogatz_shearflow2_29910</v>
      </c>
      <c r="B806" t="s">
        <v>9</v>
      </c>
      <c r="C806" t="s">
        <v>143</v>
      </c>
      <c r="D806">
        <v>3600</v>
      </c>
      <c r="E806" t="s">
        <v>144</v>
      </c>
      <c r="F806">
        <v>1000000</v>
      </c>
      <c r="G806" t="s">
        <v>145</v>
      </c>
      <c r="H806">
        <v>29910</v>
      </c>
      <c r="I806" t="s">
        <v>146</v>
      </c>
      <c r="J806">
        <v>1E-3</v>
      </c>
      <c r="K806" t="s">
        <v>3</v>
      </c>
      <c r="L806">
        <v>-2.6833071999999998</v>
      </c>
      <c r="M806" t="s">
        <v>2</v>
      </c>
      <c r="N806">
        <v>0.45594459999999998</v>
      </c>
      <c r="O806" t="s">
        <v>6</v>
      </c>
      <c r="P806">
        <v>38</v>
      </c>
      <c r="Q806" t="s">
        <v>0</v>
      </c>
      <c r="R806">
        <v>2800.8</v>
      </c>
      <c r="S806" t="s">
        <v>141</v>
      </c>
      <c r="T806">
        <v>6</v>
      </c>
      <c r="U806" t="s">
        <v>142</v>
      </c>
      <c r="V806">
        <v>898</v>
      </c>
      <c r="W806" t="s">
        <v>140</v>
      </c>
      <c r="X806">
        <v>1001147</v>
      </c>
      <c r="Y806" t="s">
        <v>1</v>
      </c>
      <c r="Z806" t="s">
        <v>4261</v>
      </c>
      <c r="AA806" t="s">
        <v>151</v>
      </c>
      <c r="AB806" s="12" t="s">
        <v>4262</v>
      </c>
      <c r="AC806" t="s">
        <v>424</v>
      </c>
      <c r="AD806" s="5">
        <v>0.01</v>
      </c>
      <c r="AE806" t="s">
        <v>5</v>
      </c>
      <c r="AF806">
        <v>0.38574994000000001</v>
      </c>
      <c r="AG806" t="s">
        <v>4</v>
      </c>
      <c r="AH806">
        <v>0.18829192</v>
      </c>
    </row>
    <row r="807" spans="1:34" x14ac:dyDescent="0.25">
      <c r="A807" t="str">
        <f t="shared" si="12"/>
        <v>strogatz_bacres1_29910</v>
      </c>
      <c r="B807" t="s">
        <v>15</v>
      </c>
      <c r="C807" t="s">
        <v>143</v>
      </c>
      <c r="D807">
        <v>3600</v>
      </c>
      <c r="E807" t="s">
        <v>144</v>
      </c>
      <c r="F807">
        <v>1000000</v>
      </c>
      <c r="G807" t="s">
        <v>145</v>
      </c>
      <c r="H807">
        <v>29910</v>
      </c>
      <c r="I807" t="s">
        <v>146</v>
      </c>
      <c r="J807">
        <v>1E-3</v>
      </c>
      <c r="K807" t="s">
        <v>3</v>
      </c>
      <c r="L807">
        <v>0.99891450000000004</v>
      </c>
      <c r="M807" t="s">
        <v>2</v>
      </c>
      <c r="N807">
        <v>8.6594599999999994E-2</v>
      </c>
      <c r="O807" t="s">
        <v>6</v>
      </c>
      <c r="P807">
        <v>11</v>
      </c>
      <c r="Q807" t="s">
        <v>0</v>
      </c>
      <c r="R807">
        <v>3.8</v>
      </c>
      <c r="S807" t="s">
        <v>141</v>
      </c>
      <c r="T807">
        <v>1</v>
      </c>
      <c r="U807" t="s">
        <v>142</v>
      </c>
      <c r="V807">
        <v>4</v>
      </c>
      <c r="W807" t="s">
        <v>140</v>
      </c>
      <c r="X807">
        <v>2432</v>
      </c>
      <c r="Y807" t="s">
        <v>1</v>
      </c>
      <c r="Z807" t="s">
        <v>4263</v>
      </c>
      <c r="AA807" t="s">
        <v>151</v>
      </c>
      <c r="AB807" s="12" t="s">
        <v>4264</v>
      </c>
      <c r="AC807" t="s">
        <v>424</v>
      </c>
      <c r="AD807" s="5">
        <v>0.01</v>
      </c>
      <c r="AE807" t="s">
        <v>5</v>
      </c>
      <c r="AF807">
        <v>0.99922833</v>
      </c>
      <c r="AG807" t="s">
        <v>4</v>
      </c>
      <c r="AH807">
        <v>6.2514440000000004E-2</v>
      </c>
    </row>
    <row r="808" spans="1:34" x14ac:dyDescent="0.25">
      <c r="A808" t="str">
        <f t="shared" si="12"/>
        <v>feynman_test_9_16850</v>
      </c>
      <c r="B808" t="s">
        <v>125</v>
      </c>
      <c r="C808" t="s">
        <v>143</v>
      </c>
      <c r="D808">
        <v>3600</v>
      </c>
      <c r="E808" t="s">
        <v>144</v>
      </c>
      <c r="F808">
        <v>1000000</v>
      </c>
      <c r="G808" t="s">
        <v>145</v>
      </c>
      <c r="H808">
        <v>16850</v>
      </c>
      <c r="I808" t="s">
        <v>146</v>
      </c>
      <c r="J808">
        <v>1E-3</v>
      </c>
      <c r="K808" t="s">
        <v>3</v>
      </c>
      <c r="L808">
        <v>0.99975060000000004</v>
      </c>
      <c r="M808" t="s">
        <v>2</v>
      </c>
      <c r="N808">
        <v>106.86632830000001</v>
      </c>
      <c r="O808" t="s">
        <v>6</v>
      </c>
      <c r="P808">
        <v>56</v>
      </c>
      <c r="Q808" t="s">
        <v>0</v>
      </c>
      <c r="R808">
        <v>3602.7</v>
      </c>
      <c r="S808" t="s">
        <v>141</v>
      </c>
      <c r="T808">
        <v>5</v>
      </c>
      <c r="U808" t="s">
        <v>142</v>
      </c>
      <c r="V808">
        <v>74</v>
      </c>
      <c r="W808" t="s">
        <v>140</v>
      </c>
      <c r="X808">
        <v>395024</v>
      </c>
      <c r="Y808" t="s">
        <v>1</v>
      </c>
      <c r="Z808" t="s">
        <v>4265</v>
      </c>
      <c r="AA808" t="s">
        <v>151</v>
      </c>
      <c r="AB808" s="12" t="s">
        <v>4266</v>
      </c>
      <c r="AC808" t="s">
        <v>424</v>
      </c>
      <c r="AD808" s="5">
        <v>0.01</v>
      </c>
      <c r="AE808" t="s">
        <v>5</v>
      </c>
      <c r="AF808">
        <v>0.99985345999999997</v>
      </c>
      <c r="AG808" t="s">
        <v>4</v>
      </c>
      <c r="AH808">
        <v>84.597710840000005</v>
      </c>
    </row>
    <row r="809" spans="1:34" x14ac:dyDescent="0.25">
      <c r="A809" t="str">
        <f t="shared" si="12"/>
        <v>feynman_I_15_10_29910</v>
      </c>
      <c r="B809" t="s">
        <v>44</v>
      </c>
      <c r="C809" t="s">
        <v>143</v>
      </c>
      <c r="D809">
        <v>3600</v>
      </c>
      <c r="E809" t="s">
        <v>144</v>
      </c>
      <c r="F809">
        <v>1000000</v>
      </c>
      <c r="G809" t="s">
        <v>145</v>
      </c>
      <c r="H809">
        <v>29910</v>
      </c>
      <c r="I809" t="s">
        <v>146</v>
      </c>
      <c r="J809">
        <v>1E-3</v>
      </c>
      <c r="K809" t="s">
        <v>3</v>
      </c>
      <c r="L809">
        <v>0.99918750000000001</v>
      </c>
      <c r="M809" t="s">
        <v>2</v>
      </c>
      <c r="N809">
        <v>6.0086000000000001E-2</v>
      </c>
      <c r="O809" t="s">
        <v>6</v>
      </c>
      <c r="P809">
        <v>14</v>
      </c>
      <c r="Q809" t="s">
        <v>0</v>
      </c>
      <c r="R809">
        <v>32.200000000000003</v>
      </c>
      <c r="S809" t="s">
        <v>141</v>
      </c>
      <c r="T809">
        <v>1</v>
      </c>
      <c r="U809" t="s">
        <v>142</v>
      </c>
      <c r="V809">
        <v>7</v>
      </c>
      <c r="W809" t="s">
        <v>140</v>
      </c>
      <c r="X809">
        <v>6197</v>
      </c>
      <c r="Y809" t="s">
        <v>1</v>
      </c>
      <c r="Z809" t="s">
        <v>3751</v>
      </c>
      <c r="AA809" t="s">
        <v>151</v>
      </c>
      <c r="AB809" s="12" t="s">
        <v>3752</v>
      </c>
      <c r="AC809" t="s">
        <v>424</v>
      </c>
      <c r="AD809" s="5">
        <v>0.01</v>
      </c>
      <c r="AE809" t="s">
        <v>5</v>
      </c>
      <c r="AF809">
        <v>0.99978908</v>
      </c>
      <c r="AG809" t="s">
        <v>4</v>
      </c>
      <c r="AH809">
        <v>3.0791860000000001E-2</v>
      </c>
    </row>
    <row r="810" spans="1:34" x14ac:dyDescent="0.25">
      <c r="A810" t="str">
        <f t="shared" si="12"/>
        <v>feynman_I_12_1_29910</v>
      </c>
      <c r="B810" t="s">
        <v>26</v>
      </c>
      <c r="C810" t="s">
        <v>143</v>
      </c>
      <c r="D810">
        <v>3600</v>
      </c>
      <c r="E810" t="s">
        <v>144</v>
      </c>
      <c r="F810">
        <v>1000000</v>
      </c>
      <c r="G810" t="s">
        <v>145</v>
      </c>
      <c r="H810">
        <v>29910</v>
      </c>
      <c r="I810" t="s">
        <v>146</v>
      </c>
      <c r="J810">
        <v>1E-3</v>
      </c>
      <c r="K810" t="s">
        <v>3</v>
      </c>
      <c r="L810">
        <v>0.99958279999999999</v>
      </c>
      <c r="M810" t="s">
        <v>2</v>
      </c>
      <c r="N810">
        <v>0.1036096</v>
      </c>
      <c r="O810" t="s">
        <v>6</v>
      </c>
      <c r="P810">
        <v>3</v>
      </c>
      <c r="Q810" t="s">
        <v>0</v>
      </c>
      <c r="R810">
        <v>2.2000000000000002</v>
      </c>
      <c r="S810" t="s">
        <v>141</v>
      </c>
      <c r="T810">
        <v>1</v>
      </c>
      <c r="U810" t="s">
        <v>142</v>
      </c>
      <c r="V810">
        <v>2</v>
      </c>
      <c r="W810" t="s">
        <v>140</v>
      </c>
      <c r="X810">
        <v>520</v>
      </c>
      <c r="Y810" t="s">
        <v>1</v>
      </c>
      <c r="Z810" t="s">
        <v>2335</v>
      </c>
      <c r="AA810" t="s">
        <v>151</v>
      </c>
      <c r="AB810" s="12" t="s">
        <v>405</v>
      </c>
      <c r="AC810" t="s">
        <v>424</v>
      </c>
      <c r="AD810" s="5">
        <v>0.01</v>
      </c>
      <c r="AE810" t="s">
        <v>5</v>
      </c>
      <c r="AF810">
        <v>1</v>
      </c>
      <c r="AG810" t="s">
        <v>4</v>
      </c>
      <c r="AH810">
        <v>0</v>
      </c>
    </row>
    <row r="811" spans="1:34" x14ac:dyDescent="0.25">
      <c r="A811" t="str">
        <f t="shared" si="12"/>
        <v>feynman_II_3_24_29910</v>
      </c>
      <c r="B811" t="s">
        <v>35</v>
      </c>
      <c r="C811" t="s">
        <v>143</v>
      </c>
      <c r="D811">
        <v>3600</v>
      </c>
      <c r="E811" t="s">
        <v>144</v>
      </c>
      <c r="F811">
        <v>1000000</v>
      </c>
      <c r="G811" t="s">
        <v>145</v>
      </c>
      <c r="H811">
        <v>29910</v>
      </c>
      <c r="I811" t="s">
        <v>146</v>
      </c>
      <c r="J811">
        <v>1E-3</v>
      </c>
      <c r="K811" t="s">
        <v>3</v>
      </c>
      <c r="L811">
        <v>0.99977839999999996</v>
      </c>
      <c r="M811" t="s">
        <v>2</v>
      </c>
      <c r="N811">
        <v>8.4060000000000005E-4</v>
      </c>
      <c r="O811" t="s">
        <v>6</v>
      </c>
      <c r="P811">
        <v>6</v>
      </c>
      <c r="Q811" t="s">
        <v>0</v>
      </c>
      <c r="R811">
        <v>8</v>
      </c>
      <c r="S811" t="s">
        <v>141</v>
      </c>
      <c r="T811">
        <v>1</v>
      </c>
      <c r="U811" t="s">
        <v>142</v>
      </c>
      <c r="V811">
        <v>3</v>
      </c>
      <c r="W811" t="s">
        <v>140</v>
      </c>
      <c r="X811">
        <v>1658</v>
      </c>
      <c r="Y811" t="s">
        <v>1</v>
      </c>
      <c r="Z811" t="s">
        <v>3496</v>
      </c>
      <c r="AA811" t="s">
        <v>151</v>
      </c>
      <c r="AB811" s="12" t="s">
        <v>3497</v>
      </c>
      <c r="AC811" t="s">
        <v>424</v>
      </c>
      <c r="AD811" s="5">
        <v>0.01</v>
      </c>
      <c r="AE811" t="s">
        <v>5</v>
      </c>
      <c r="AF811">
        <v>0.99995131000000004</v>
      </c>
      <c r="AG811" t="s">
        <v>4</v>
      </c>
      <c r="AH811">
        <v>3.9220999999999999E-4</v>
      </c>
    </row>
    <row r="812" spans="1:34" x14ac:dyDescent="0.25">
      <c r="A812" t="str">
        <f t="shared" si="12"/>
        <v>feynman_II_38_3_29910</v>
      </c>
      <c r="B812" t="s">
        <v>90</v>
      </c>
      <c r="C812" t="s">
        <v>143</v>
      </c>
      <c r="D812">
        <v>3600</v>
      </c>
      <c r="E812" t="s">
        <v>144</v>
      </c>
      <c r="F812">
        <v>1000000</v>
      </c>
      <c r="G812" t="s">
        <v>145</v>
      </c>
      <c r="H812">
        <v>29910</v>
      </c>
      <c r="I812" t="s">
        <v>146</v>
      </c>
      <c r="J812">
        <v>1E-3</v>
      </c>
      <c r="K812" t="s">
        <v>3</v>
      </c>
      <c r="L812">
        <v>0.99978109999999998</v>
      </c>
      <c r="M812" t="s">
        <v>2</v>
      </c>
      <c r="N812">
        <v>0.14741090000000001</v>
      </c>
      <c r="O812" t="s">
        <v>6</v>
      </c>
      <c r="P812">
        <v>7</v>
      </c>
      <c r="Q812" t="s">
        <v>0</v>
      </c>
      <c r="R812">
        <v>12.5</v>
      </c>
      <c r="S812" t="s">
        <v>141</v>
      </c>
      <c r="T812">
        <v>1</v>
      </c>
      <c r="U812" t="s">
        <v>142</v>
      </c>
      <c r="V812">
        <v>4</v>
      </c>
      <c r="W812" t="s">
        <v>140</v>
      </c>
      <c r="X812">
        <v>2583</v>
      </c>
      <c r="Y812" t="s">
        <v>1</v>
      </c>
      <c r="Z812" t="s">
        <v>495</v>
      </c>
      <c r="AA812" t="s">
        <v>151</v>
      </c>
      <c r="AB812" s="12" t="s">
        <v>413</v>
      </c>
      <c r="AC812" t="s">
        <v>424</v>
      </c>
      <c r="AD812" s="5">
        <v>0.01</v>
      </c>
      <c r="AE812" t="s">
        <v>5</v>
      </c>
      <c r="AF812">
        <v>1</v>
      </c>
      <c r="AG812" t="s">
        <v>4</v>
      </c>
      <c r="AH812">
        <v>0</v>
      </c>
    </row>
    <row r="813" spans="1:34" x14ac:dyDescent="0.25">
      <c r="A813" t="str">
        <f t="shared" si="12"/>
        <v>feynman_III_15_14_29910</v>
      </c>
      <c r="B813" t="s">
        <v>73</v>
      </c>
      <c r="C813" t="s">
        <v>143</v>
      </c>
      <c r="D813">
        <v>3600</v>
      </c>
      <c r="E813" t="s">
        <v>144</v>
      </c>
      <c r="F813">
        <v>1000000</v>
      </c>
      <c r="G813" t="s">
        <v>145</v>
      </c>
      <c r="H813">
        <v>29910</v>
      </c>
      <c r="I813" t="s">
        <v>146</v>
      </c>
      <c r="J813">
        <v>1E-3</v>
      </c>
      <c r="K813" t="s">
        <v>3</v>
      </c>
      <c r="L813">
        <v>0.93929759999999995</v>
      </c>
      <c r="M813" t="s">
        <v>2</v>
      </c>
      <c r="N813">
        <v>4.2763999999999996E-3</v>
      </c>
      <c r="O813" t="s">
        <v>6</v>
      </c>
      <c r="P813">
        <v>11</v>
      </c>
      <c r="Q813" t="s">
        <v>0</v>
      </c>
      <c r="R813">
        <v>71.5</v>
      </c>
      <c r="S813" t="s">
        <v>141</v>
      </c>
      <c r="T813">
        <v>1</v>
      </c>
      <c r="U813" t="s">
        <v>142</v>
      </c>
      <c r="V813">
        <v>8</v>
      </c>
      <c r="W813" t="s">
        <v>140</v>
      </c>
      <c r="X813">
        <v>11817</v>
      </c>
      <c r="Y813" t="s">
        <v>1</v>
      </c>
      <c r="Z813" t="s">
        <v>3510</v>
      </c>
      <c r="AA813" t="s">
        <v>151</v>
      </c>
      <c r="AB813" s="12" t="s">
        <v>3511</v>
      </c>
      <c r="AC813" t="s">
        <v>424</v>
      </c>
      <c r="AD813" s="5">
        <v>0.01</v>
      </c>
      <c r="AE813" t="s">
        <v>5</v>
      </c>
      <c r="AF813">
        <v>0.93895719</v>
      </c>
      <c r="AG813" t="s">
        <v>4</v>
      </c>
      <c r="AH813">
        <v>4.2376699999999998E-3</v>
      </c>
    </row>
    <row r="814" spans="1:34" x14ac:dyDescent="0.25">
      <c r="A814" t="str">
        <f t="shared" si="12"/>
        <v>feynman_I_12_11_29910</v>
      </c>
      <c r="B814" t="s">
        <v>119</v>
      </c>
      <c r="C814" t="s">
        <v>143</v>
      </c>
      <c r="D814">
        <v>3600</v>
      </c>
      <c r="E814" t="s">
        <v>144</v>
      </c>
      <c r="F814">
        <v>1000000</v>
      </c>
      <c r="G814" t="s">
        <v>145</v>
      </c>
      <c r="H814">
        <v>29910</v>
      </c>
      <c r="I814" t="s">
        <v>146</v>
      </c>
      <c r="J814">
        <v>1E-3</v>
      </c>
      <c r="K814" t="s">
        <v>3</v>
      </c>
      <c r="L814">
        <v>0.99988189999999999</v>
      </c>
      <c r="M814" t="s">
        <v>2</v>
      </c>
      <c r="N814">
        <v>0.2834564</v>
      </c>
      <c r="O814" t="s">
        <v>6</v>
      </c>
      <c r="P814">
        <v>9</v>
      </c>
      <c r="Q814" t="s">
        <v>0</v>
      </c>
      <c r="R814">
        <v>37.799999999999997</v>
      </c>
      <c r="S814" t="s">
        <v>141</v>
      </c>
      <c r="T814">
        <v>1</v>
      </c>
      <c r="U814" t="s">
        <v>142</v>
      </c>
      <c r="V814">
        <v>7</v>
      </c>
      <c r="W814" t="s">
        <v>140</v>
      </c>
      <c r="X814">
        <v>7335</v>
      </c>
      <c r="Y814" t="s">
        <v>1</v>
      </c>
      <c r="Z814" t="s">
        <v>2373</v>
      </c>
      <c r="AA814" t="s">
        <v>151</v>
      </c>
      <c r="AB814" s="12" t="s">
        <v>2295</v>
      </c>
      <c r="AC814" t="s">
        <v>424</v>
      </c>
      <c r="AD814" s="5">
        <v>0.01</v>
      </c>
      <c r="AE814" t="s">
        <v>5</v>
      </c>
      <c r="AF814">
        <v>1</v>
      </c>
      <c r="AG814" t="s">
        <v>4</v>
      </c>
      <c r="AH814">
        <v>0</v>
      </c>
    </row>
    <row r="815" spans="1:34" x14ac:dyDescent="0.25">
      <c r="A815" t="str">
        <f t="shared" si="12"/>
        <v>feynman_I_24_6_29910</v>
      </c>
      <c r="B815" t="s">
        <v>95</v>
      </c>
      <c r="C815" t="s">
        <v>143</v>
      </c>
      <c r="D815">
        <v>3600</v>
      </c>
      <c r="E815" t="s">
        <v>144</v>
      </c>
      <c r="F815">
        <v>1000000</v>
      </c>
      <c r="G815" t="s">
        <v>145</v>
      </c>
      <c r="H815">
        <v>29910</v>
      </c>
      <c r="I815" t="s">
        <v>146</v>
      </c>
      <c r="J815">
        <v>1E-3</v>
      </c>
      <c r="K815" t="s">
        <v>3</v>
      </c>
      <c r="L815">
        <v>0.99596240000000003</v>
      </c>
      <c r="M815" t="s">
        <v>2</v>
      </c>
      <c r="N815">
        <v>0.9204639</v>
      </c>
      <c r="O815" t="s">
        <v>6</v>
      </c>
      <c r="P815">
        <v>22</v>
      </c>
      <c r="Q815" t="s">
        <v>0</v>
      </c>
      <c r="R815">
        <v>86.8</v>
      </c>
      <c r="S815" t="s">
        <v>141</v>
      </c>
      <c r="T815">
        <v>1</v>
      </c>
      <c r="U815" t="s">
        <v>142</v>
      </c>
      <c r="V815">
        <v>9</v>
      </c>
      <c r="W815" t="s">
        <v>140</v>
      </c>
      <c r="X815">
        <v>14146</v>
      </c>
      <c r="Y815" t="s">
        <v>1</v>
      </c>
      <c r="Z815" t="s">
        <v>4267</v>
      </c>
      <c r="AA815" t="s">
        <v>151</v>
      </c>
      <c r="AB815" s="12" t="s">
        <v>4268</v>
      </c>
      <c r="AC815" t="s">
        <v>424</v>
      </c>
      <c r="AD815" s="5">
        <v>0.01</v>
      </c>
      <c r="AE815" t="s">
        <v>5</v>
      </c>
      <c r="AF815">
        <v>0.99624608000000003</v>
      </c>
      <c r="AG815" t="s">
        <v>4</v>
      </c>
      <c r="AH815">
        <v>0.88942783999999997</v>
      </c>
    </row>
    <row r="816" spans="1:34" x14ac:dyDescent="0.25">
      <c r="A816" t="str">
        <f t="shared" si="12"/>
        <v>feynman_II_6_15b_860</v>
      </c>
      <c r="B816" t="s">
        <v>104</v>
      </c>
      <c r="C816" t="s">
        <v>143</v>
      </c>
      <c r="D816">
        <v>3600</v>
      </c>
      <c r="E816" t="s">
        <v>144</v>
      </c>
      <c r="F816">
        <v>1000000</v>
      </c>
      <c r="G816" t="s">
        <v>145</v>
      </c>
      <c r="H816">
        <v>860</v>
      </c>
      <c r="I816" t="s">
        <v>146</v>
      </c>
      <c r="J816">
        <v>1E-3</v>
      </c>
      <c r="K816" t="s">
        <v>3</v>
      </c>
      <c r="L816">
        <v>0.99168650000000003</v>
      </c>
      <c r="M816" t="s">
        <v>2</v>
      </c>
      <c r="N816">
        <v>2.7328999999999999E-3</v>
      </c>
      <c r="O816" t="s">
        <v>6</v>
      </c>
      <c r="P816">
        <v>34</v>
      </c>
      <c r="Q816" t="s">
        <v>0</v>
      </c>
      <c r="R816">
        <v>667.4</v>
      </c>
      <c r="S816" t="s">
        <v>141</v>
      </c>
      <c r="T816">
        <v>3</v>
      </c>
      <c r="U816" t="s">
        <v>142</v>
      </c>
      <c r="V816">
        <v>30</v>
      </c>
      <c r="W816" t="s">
        <v>140</v>
      </c>
      <c r="X816">
        <v>95446</v>
      </c>
      <c r="Y816" t="s">
        <v>1</v>
      </c>
      <c r="Z816" t="s">
        <v>4269</v>
      </c>
      <c r="AA816" t="s">
        <v>151</v>
      </c>
      <c r="AB816" s="12" t="s">
        <v>4270</v>
      </c>
      <c r="AC816" t="s">
        <v>424</v>
      </c>
      <c r="AD816" s="5">
        <v>0.01</v>
      </c>
      <c r="AE816" t="s">
        <v>5</v>
      </c>
      <c r="AF816">
        <v>0.99151734000000002</v>
      </c>
      <c r="AG816" t="s">
        <v>4</v>
      </c>
      <c r="AH816">
        <v>2.7065100000000001E-3</v>
      </c>
    </row>
    <row r="817" spans="1:34" x14ac:dyDescent="0.25">
      <c r="A817" t="str">
        <f t="shared" si="12"/>
        <v>feynman_III_7_38_29910</v>
      </c>
      <c r="B817" t="s">
        <v>65</v>
      </c>
      <c r="C817" t="s">
        <v>143</v>
      </c>
      <c r="D817">
        <v>3600</v>
      </c>
      <c r="E817" t="s">
        <v>144</v>
      </c>
      <c r="F817">
        <v>1000000</v>
      </c>
      <c r="G817" t="s">
        <v>145</v>
      </c>
      <c r="H817">
        <v>29910</v>
      </c>
      <c r="I817" t="s">
        <v>146</v>
      </c>
      <c r="J817">
        <v>1E-3</v>
      </c>
      <c r="K817" t="s">
        <v>3</v>
      </c>
      <c r="L817">
        <v>0.99973920000000005</v>
      </c>
      <c r="M817" t="s">
        <v>2</v>
      </c>
      <c r="N817">
        <v>0.58411639999999998</v>
      </c>
      <c r="O817" t="s">
        <v>6</v>
      </c>
      <c r="P817">
        <v>7</v>
      </c>
      <c r="Q817" t="s">
        <v>0</v>
      </c>
      <c r="R817">
        <v>3600.9</v>
      </c>
      <c r="S817" t="s">
        <v>141</v>
      </c>
      <c r="T817">
        <v>10</v>
      </c>
      <c r="U817" t="s">
        <v>142</v>
      </c>
      <c r="V817">
        <v>850</v>
      </c>
      <c r="W817" t="s">
        <v>140</v>
      </c>
      <c r="X817">
        <v>673438</v>
      </c>
      <c r="Y817" t="s">
        <v>1</v>
      </c>
      <c r="Z817" t="s">
        <v>3749</v>
      </c>
      <c r="AA817" t="s">
        <v>151</v>
      </c>
      <c r="AB817" s="12" t="s">
        <v>3750</v>
      </c>
      <c r="AC817" t="s">
        <v>424</v>
      </c>
      <c r="AD817" s="5">
        <v>0.01</v>
      </c>
      <c r="AE817" t="s">
        <v>5</v>
      </c>
      <c r="AF817">
        <v>0.99999978</v>
      </c>
      <c r="AG817" t="s">
        <v>4</v>
      </c>
      <c r="AH817">
        <v>1.6610799999999998E-2</v>
      </c>
    </row>
    <row r="818" spans="1:34" x14ac:dyDescent="0.25">
      <c r="A818" t="str">
        <f t="shared" si="12"/>
        <v>feynman_I_18_14_29910</v>
      </c>
      <c r="B818" t="s">
        <v>100</v>
      </c>
      <c r="C818" t="s">
        <v>143</v>
      </c>
      <c r="D818">
        <v>3600</v>
      </c>
      <c r="E818" t="s">
        <v>144</v>
      </c>
      <c r="F818">
        <v>1000000</v>
      </c>
      <c r="G818" t="s">
        <v>145</v>
      </c>
      <c r="H818">
        <v>29910</v>
      </c>
      <c r="I818" t="s">
        <v>146</v>
      </c>
      <c r="J818">
        <v>1E-3</v>
      </c>
      <c r="K818" t="s">
        <v>3</v>
      </c>
      <c r="L818">
        <v>0.99989890000000003</v>
      </c>
      <c r="M818" t="s">
        <v>2</v>
      </c>
      <c r="N818">
        <v>0.25716299999999997</v>
      </c>
      <c r="O818" t="s">
        <v>6</v>
      </c>
      <c r="P818">
        <v>6</v>
      </c>
      <c r="Q818" t="s">
        <v>0</v>
      </c>
      <c r="R818">
        <v>16.7</v>
      </c>
      <c r="S818" t="s">
        <v>141</v>
      </c>
      <c r="T818">
        <v>1</v>
      </c>
      <c r="U818" t="s">
        <v>142</v>
      </c>
      <c r="V818">
        <v>5</v>
      </c>
      <c r="W818" t="s">
        <v>140</v>
      </c>
      <c r="X818">
        <v>3753</v>
      </c>
      <c r="Y818" t="s">
        <v>1</v>
      </c>
      <c r="Z818" t="s">
        <v>2357</v>
      </c>
      <c r="AA818" t="s">
        <v>151</v>
      </c>
      <c r="AB818" s="12" t="s">
        <v>414</v>
      </c>
      <c r="AC818" t="s">
        <v>424</v>
      </c>
      <c r="AD818" s="5">
        <v>0.01</v>
      </c>
      <c r="AE818" t="s">
        <v>5</v>
      </c>
      <c r="AF818">
        <v>1</v>
      </c>
      <c r="AG818" t="s">
        <v>4</v>
      </c>
      <c r="AH818">
        <v>0</v>
      </c>
    </row>
    <row r="819" spans="1:34" x14ac:dyDescent="0.25">
      <c r="A819" t="str">
        <f t="shared" si="12"/>
        <v>feynman_III_8_54_21962</v>
      </c>
      <c r="B819" t="s">
        <v>63</v>
      </c>
      <c r="C819" t="s">
        <v>143</v>
      </c>
      <c r="D819">
        <v>3600</v>
      </c>
      <c r="E819" t="s">
        <v>144</v>
      </c>
      <c r="F819">
        <v>1000000</v>
      </c>
      <c r="G819" t="s">
        <v>145</v>
      </c>
      <c r="H819">
        <v>21962</v>
      </c>
      <c r="I819" t="s">
        <v>146</v>
      </c>
      <c r="J819">
        <v>1E-3</v>
      </c>
      <c r="K819" t="s">
        <v>3</v>
      </c>
      <c r="L819">
        <v>0.97612169999999998</v>
      </c>
      <c r="M819" t="s">
        <v>2</v>
      </c>
      <c r="N819">
        <v>5.46122E-2</v>
      </c>
      <c r="O819" t="s">
        <v>6</v>
      </c>
      <c r="P819">
        <v>34</v>
      </c>
      <c r="Q819" t="s">
        <v>0</v>
      </c>
      <c r="R819">
        <v>3600.3</v>
      </c>
      <c r="S819" t="s">
        <v>141</v>
      </c>
      <c r="T819">
        <v>8</v>
      </c>
      <c r="U819" t="s">
        <v>142</v>
      </c>
      <c r="V819">
        <v>134</v>
      </c>
      <c r="W819" t="s">
        <v>140</v>
      </c>
      <c r="X819">
        <v>453777</v>
      </c>
      <c r="Y819" t="s">
        <v>1</v>
      </c>
      <c r="Z819" t="s">
        <v>4271</v>
      </c>
      <c r="AA819" t="s">
        <v>151</v>
      </c>
      <c r="AB819" s="12" t="s">
        <v>4272</v>
      </c>
      <c r="AC819" t="s">
        <v>424</v>
      </c>
      <c r="AD819" s="5">
        <v>0.01</v>
      </c>
      <c r="AE819" t="s">
        <v>5</v>
      </c>
      <c r="AF819">
        <v>0.97674963000000004</v>
      </c>
      <c r="AG819" t="s">
        <v>4</v>
      </c>
      <c r="AH819">
        <v>5.3936100000000001E-2</v>
      </c>
    </row>
    <row r="820" spans="1:34" x14ac:dyDescent="0.25">
      <c r="A820" t="str">
        <f t="shared" si="12"/>
        <v>strogatz_barmag1_29910</v>
      </c>
      <c r="B820" t="s">
        <v>10</v>
      </c>
      <c r="C820" t="s">
        <v>143</v>
      </c>
      <c r="D820">
        <v>3600</v>
      </c>
      <c r="E820" t="s">
        <v>144</v>
      </c>
      <c r="F820">
        <v>1000000</v>
      </c>
      <c r="G820" t="s">
        <v>145</v>
      </c>
      <c r="H820">
        <v>29910</v>
      </c>
      <c r="I820" t="s">
        <v>146</v>
      </c>
      <c r="J820">
        <v>1E-3</v>
      </c>
      <c r="K820" t="s">
        <v>3</v>
      </c>
      <c r="L820">
        <v>0.97271739999999995</v>
      </c>
      <c r="M820" t="s">
        <v>2</v>
      </c>
      <c r="N820">
        <v>3.87804E-2</v>
      </c>
      <c r="O820" t="s">
        <v>6</v>
      </c>
      <c r="P820">
        <v>12</v>
      </c>
      <c r="Q820" t="s">
        <v>0</v>
      </c>
      <c r="R820">
        <v>347.6</v>
      </c>
      <c r="S820" t="s">
        <v>141</v>
      </c>
      <c r="T820">
        <v>4</v>
      </c>
      <c r="U820" t="s">
        <v>142</v>
      </c>
      <c r="V820">
        <v>227</v>
      </c>
      <c r="W820" t="s">
        <v>140</v>
      </c>
      <c r="X820">
        <v>195396</v>
      </c>
      <c r="Y820" t="s">
        <v>1</v>
      </c>
      <c r="Z820" t="s">
        <v>4273</v>
      </c>
      <c r="AA820" t="s">
        <v>151</v>
      </c>
      <c r="AB820" s="12" t="s">
        <v>4274</v>
      </c>
      <c r="AC820" t="s">
        <v>424</v>
      </c>
      <c r="AD820" s="5">
        <v>0.01</v>
      </c>
      <c r="AE820" t="s">
        <v>5</v>
      </c>
      <c r="AF820">
        <v>0.96547824999999998</v>
      </c>
      <c r="AG820" t="s">
        <v>4</v>
      </c>
      <c r="AH820">
        <v>3.5410509999999999E-2</v>
      </c>
    </row>
    <row r="821" spans="1:34" x14ac:dyDescent="0.25">
      <c r="A821" t="str">
        <f t="shared" si="12"/>
        <v>feynman_II_21_32_29910</v>
      </c>
      <c r="B821" t="s">
        <v>123</v>
      </c>
      <c r="C821" t="s">
        <v>143</v>
      </c>
      <c r="D821">
        <v>3600</v>
      </c>
      <c r="E821" t="s">
        <v>144</v>
      </c>
      <c r="F821">
        <v>1000000</v>
      </c>
      <c r="G821" t="s">
        <v>145</v>
      </c>
      <c r="H821">
        <v>29910</v>
      </c>
      <c r="I821" t="s">
        <v>146</v>
      </c>
      <c r="J821">
        <v>1E-3</v>
      </c>
      <c r="K821" t="s">
        <v>3</v>
      </c>
      <c r="L821">
        <v>0.99362159999999999</v>
      </c>
      <c r="M821" t="s">
        <v>2</v>
      </c>
      <c r="N821">
        <v>3.8689000000000002E-3</v>
      </c>
      <c r="O821" t="s">
        <v>6</v>
      </c>
      <c r="P821">
        <v>18</v>
      </c>
      <c r="Q821" t="s">
        <v>0</v>
      </c>
      <c r="R821">
        <v>40.299999999999997</v>
      </c>
      <c r="S821" t="s">
        <v>141</v>
      </c>
      <c r="T821">
        <v>2</v>
      </c>
      <c r="U821" t="s">
        <v>142</v>
      </c>
      <c r="V821">
        <v>6</v>
      </c>
      <c r="W821" t="s">
        <v>140</v>
      </c>
      <c r="X821">
        <v>7653</v>
      </c>
      <c r="Y821" t="s">
        <v>1</v>
      </c>
      <c r="Z821" t="s">
        <v>3727</v>
      </c>
      <c r="AA821" t="s">
        <v>151</v>
      </c>
      <c r="AB821" s="12" t="s">
        <v>3728</v>
      </c>
      <c r="AC821" t="s">
        <v>424</v>
      </c>
      <c r="AD821" s="5">
        <v>0.01</v>
      </c>
      <c r="AE821" t="s">
        <v>5</v>
      </c>
      <c r="AF821">
        <v>0.99432257999999996</v>
      </c>
      <c r="AG821" t="s">
        <v>4</v>
      </c>
      <c r="AH821">
        <v>3.6777799999999999E-3</v>
      </c>
    </row>
    <row r="822" spans="1:34" x14ac:dyDescent="0.25">
      <c r="A822" t="str">
        <f t="shared" si="12"/>
        <v>feynman_test_4_29910</v>
      </c>
      <c r="B822" t="s">
        <v>106</v>
      </c>
      <c r="C822" t="s">
        <v>143</v>
      </c>
      <c r="D822">
        <v>3600</v>
      </c>
      <c r="E822" t="s">
        <v>144</v>
      </c>
      <c r="F822">
        <v>1000000</v>
      </c>
      <c r="G822" t="s">
        <v>145</v>
      </c>
      <c r="H822">
        <v>29910</v>
      </c>
      <c r="I822" t="s">
        <v>146</v>
      </c>
      <c r="J822">
        <v>1E-3</v>
      </c>
      <c r="K822" t="s">
        <v>3</v>
      </c>
      <c r="L822">
        <v>0.99565199999999998</v>
      </c>
      <c r="M822" t="s">
        <v>2</v>
      </c>
      <c r="N822">
        <v>3.2846E-2</v>
      </c>
      <c r="O822" t="s">
        <v>6</v>
      </c>
      <c r="P822">
        <v>27</v>
      </c>
      <c r="Q822" t="s">
        <v>0</v>
      </c>
      <c r="R822">
        <v>120.3</v>
      </c>
      <c r="S822" t="s">
        <v>141</v>
      </c>
      <c r="T822">
        <v>2</v>
      </c>
      <c r="U822" t="s">
        <v>142</v>
      </c>
      <c r="V822">
        <v>12</v>
      </c>
      <c r="W822" t="s">
        <v>140</v>
      </c>
      <c r="X822">
        <v>19846</v>
      </c>
      <c r="Y822" t="s">
        <v>1</v>
      </c>
      <c r="Z822" t="s">
        <v>4275</v>
      </c>
      <c r="AA822" t="s">
        <v>151</v>
      </c>
      <c r="AB822" s="12" t="s">
        <v>4276</v>
      </c>
      <c r="AC822" t="s">
        <v>424</v>
      </c>
      <c r="AD822" s="5">
        <v>0.01</v>
      </c>
      <c r="AE822" t="s">
        <v>5</v>
      </c>
      <c r="AF822">
        <v>0.99902475999999996</v>
      </c>
      <c r="AG822" t="s">
        <v>4</v>
      </c>
      <c r="AH822">
        <v>1.5556499999999999E-2</v>
      </c>
    </row>
    <row r="823" spans="1:34" x14ac:dyDescent="0.25">
      <c r="A823" t="str">
        <f t="shared" si="12"/>
        <v>feynman_II_35_18_21962</v>
      </c>
      <c r="B823" t="s">
        <v>109</v>
      </c>
      <c r="C823" t="s">
        <v>143</v>
      </c>
      <c r="D823">
        <v>3600</v>
      </c>
      <c r="E823" t="s">
        <v>144</v>
      </c>
      <c r="F823">
        <v>1000000</v>
      </c>
      <c r="G823" t="s">
        <v>145</v>
      </c>
      <c r="H823">
        <v>21962</v>
      </c>
      <c r="I823" t="s">
        <v>146</v>
      </c>
      <c r="J823">
        <v>1E-3</v>
      </c>
      <c r="K823" t="s">
        <v>3</v>
      </c>
      <c r="L823">
        <v>0.99519080000000004</v>
      </c>
      <c r="M823" t="s">
        <v>2</v>
      </c>
      <c r="N823">
        <v>2.1993100000000002E-2</v>
      </c>
      <c r="O823" t="s">
        <v>6</v>
      </c>
      <c r="P823">
        <v>29</v>
      </c>
      <c r="Q823" t="s">
        <v>0</v>
      </c>
      <c r="R823">
        <v>411.3</v>
      </c>
      <c r="S823" t="s">
        <v>141</v>
      </c>
      <c r="T823">
        <v>5</v>
      </c>
      <c r="U823" t="s">
        <v>142</v>
      </c>
      <c r="V823">
        <v>33</v>
      </c>
      <c r="W823" t="s">
        <v>140</v>
      </c>
      <c r="X823">
        <v>63870</v>
      </c>
      <c r="Y823" t="s">
        <v>1</v>
      </c>
      <c r="Z823" t="s">
        <v>4277</v>
      </c>
      <c r="AA823" t="s">
        <v>151</v>
      </c>
      <c r="AB823" s="12" t="s">
        <v>4278</v>
      </c>
      <c r="AC823" t="s">
        <v>424</v>
      </c>
      <c r="AD823" s="5">
        <v>0.01</v>
      </c>
      <c r="AE823" t="s">
        <v>5</v>
      </c>
      <c r="AF823">
        <v>0.99561272999999995</v>
      </c>
      <c r="AG823" t="s">
        <v>4</v>
      </c>
      <c r="AH823">
        <v>2.0949990000000002E-2</v>
      </c>
    </row>
    <row r="824" spans="1:34" x14ac:dyDescent="0.25">
      <c r="A824" t="str">
        <f t="shared" si="12"/>
        <v>feynman_test_12_21962</v>
      </c>
      <c r="B824" t="s">
        <v>113</v>
      </c>
      <c r="C824" t="s">
        <v>143</v>
      </c>
      <c r="D824">
        <v>3600</v>
      </c>
      <c r="E824" t="s">
        <v>144</v>
      </c>
      <c r="F824">
        <v>1000000</v>
      </c>
      <c r="G824" t="s">
        <v>145</v>
      </c>
      <c r="H824">
        <v>21962</v>
      </c>
      <c r="I824" t="s">
        <v>146</v>
      </c>
      <c r="J824">
        <v>1E-3</v>
      </c>
      <c r="K824" t="s">
        <v>3</v>
      </c>
      <c r="L824">
        <v>0.99979260000000003</v>
      </c>
      <c r="M824" t="s">
        <v>2</v>
      </c>
      <c r="N824">
        <v>0.21018139999999999</v>
      </c>
      <c r="O824" t="s">
        <v>6</v>
      </c>
      <c r="P824">
        <v>7</v>
      </c>
      <c r="Q824" t="s">
        <v>0</v>
      </c>
      <c r="R824">
        <v>23.4</v>
      </c>
      <c r="S824" t="s">
        <v>141</v>
      </c>
      <c r="T824">
        <v>1</v>
      </c>
      <c r="U824" t="s">
        <v>142</v>
      </c>
      <c r="V824">
        <v>5</v>
      </c>
      <c r="W824" t="s">
        <v>140</v>
      </c>
      <c r="X824">
        <v>4569</v>
      </c>
      <c r="Y824" t="s">
        <v>1</v>
      </c>
      <c r="Z824" t="s">
        <v>164</v>
      </c>
      <c r="AA824" t="s">
        <v>151</v>
      </c>
      <c r="AB824" s="12" t="s">
        <v>417</v>
      </c>
      <c r="AC824" t="s">
        <v>424</v>
      </c>
      <c r="AD824" s="5">
        <v>0.01</v>
      </c>
      <c r="AE824" t="s">
        <v>5</v>
      </c>
      <c r="AF824">
        <v>0.99999830999999995</v>
      </c>
      <c r="AG824" t="s">
        <v>4</v>
      </c>
      <c r="AH824">
        <v>1.860995E-2</v>
      </c>
    </row>
    <row r="825" spans="1:34" x14ac:dyDescent="0.25">
      <c r="A825" t="str">
        <f t="shared" si="12"/>
        <v>feynman_test_8_29910</v>
      </c>
      <c r="B825" t="s">
        <v>76</v>
      </c>
      <c r="C825" t="s">
        <v>143</v>
      </c>
      <c r="D825">
        <v>3600</v>
      </c>
      <c r="E825" t="s">
        <v>144</v>
      </c>
      <c r="F825">
        <v>1000000</v>
      </c>
      <c r="G825" t="s">
        <v>145</v>
      </c>
      <c r="H825">
        <v>29910</v>
      </c>
      <c r="I825" t="s">
        <v>146</v>
      </c>
      <c r="J825">
        <v>1E-3</v>
      </c>
      <c r="K825" t="s">
        <v>3</v>
      </c>
      <c r="L825">
        <v>0.99048930000000002</v>
      </c>
      <c r="M825" t="s">
        <v>2</v>
      </c>
      <c r="N825">
        <v>4.3828100000000002E-2</v>
      </c>
      <c r="O825" t="s">
        <v>6</v>
      </c>
      <c r="P825">
        <v>30</v>
      </c>
      <c r="Q825" t="s">
        <v>0</v>
      </c>
      <c r="R825">
        <v>231.9</v>
      </c>
      <c r="S825" t="s">
        <v>141</v>
      </c>
      <c r="T825">
        <v>4</v>
      </c>
      <c r="U825" t="s">
        <v>142</v>
      </c>
      <c r="V825">
        <v>20</v>
      </c>
      <c r="W825" t="s">
        <v>140</v>
      </c>
      <c r="X825">
        <v>34897</v>
      </c>
      <c r="Y825" t="s">
        <v>1</v>
      </c>
      <c r="Z825" t="s">
        <v>4279</v>
      </c>
      <c r="AA825" t="s">
        <v>151</v>
      </c>
      <c r="AB825" s="12" t="s">
        <v>4280</v>
      </c>
      <c r="AC825" t="s">
        <v>424</v>
      </c>
      <c r="AD825" s="5">
        <v>0.01</v>
      </c>
      <c r="AE825" t="s">
        <v>5</v>
      </c>
      <c r="AF825">
        <v>0.99159573000000001</v>
      </c>
      <c r="AG825" t="s">
        <v>4</v>
      </c>
      <c r="AH825">
        <v>4.1400619999999999E-2</v>
      </c>
    </row>
    <row r="826" spans="1:34" x14ac:dyDescent="0.25">
      <c r="A826" t="str">
        <f t="shared" si="12"/>
        <v>feynman_I_40_1_21962</v>
      </c>
      <c r="B826" t="s">
        <v>133</v>
      </c>
      <c r="C826" t="s">
        <v>143</v>
      </c>
      <c r="D826">
        <v>3600</v>
      </c>
      <c r="E826" t="s">
        <v>144</v>
      </c>
      <c r="F826">
        <v>1000000</v>
      </c>
      <c r="G826" t="s">
        <v>145</v>
      </c>
      <c r="H826">
        <v>21962</v>
      </c>
      <c r="I826" t="s">
        <v>146</v>
      </c>
      <c r="J826">
        <v>1E-3</v>
      </c>
      <c r="K826" t="s">
        <v>3</v>
      </c>
      <c r="L826">
        <v>0.98994099999999996</v>
      </c>
      <c r="M826" t="s">
        <v>2</v>
      </c>
      <c r="N826">
        <v>6.5457799999999997E-2</v>
      </c>
      <c r="O826" t="s">
        <v>6</v>
      </c>
      <c r="P826">
        <v>32</v>
      </c>
      <c r="Q826" t="s">
        <v>0</v>
      </c>
      <c r="R826">
        <v>3601.3</v>
      </c>
      <c r="S826" t="s">
        <v>141</v>
      </c>
      <c r="T826">
        <v>10</v>
      </c>
      <c r="U826" t="s">
        <v>142</v>
      </c>
      <c r="V826">
        <v>201</v>
      </c>
      <c r="W826" t="s">
        <v>140</v>
      </c>
      <c r="X826">
        <v>553591</v>
      </c>
      <c r="Y826" t="s">
        <v>1</v>
      </c>
      <c r="Z826" t="s">
        <v>4281</v>
      </c>
      <c r="AA826" t="s">
        <v>151</v>
      </c>
      <c r="AB826" s="12" t="s">
        <v>4282</v>
      </c>
      <c r="AC826" t="s">
        <v>424</v>
      </c>
      <c r="AD826" s="5">
        <v>0.01</v>
      </c>
      <c r="AE826" t="s">
        <v>5</v>
      </c>
      <c r="AF826">
        <v>0.99036674000000002</v>
      </c>
      <c r="AG826" t="s">
        <v>4</v>
      </c>
      <c r="AH826">
        <v>6.3884189999999993E-2</v>
      </c>
    </row>
    <row r="827" spans="1:34" x14ac:dyDescent="0.25">
      <c r="A827" t="str">
        <f t="shared" si="12"/>
        <v>feynman_I_13_12_21962</v>
      </c>
      <c r="B827" t="s">
        <v>117</v>
      </c>
      <c r="C827" t="s">
        <v>143</v>
      </c>
      <c r="D827">
        <v>3600</v>
      </c>
      <c r="E827" t="s">
        <v>144</v>
      </c>
      <c r="F827">
        <v>1000000</v>
      </c>
      <c r="G827" t="s">
        <v>145</v>
      </c>
      <c r="H827">
        <v>21962</v>
      </c>
      <c r="I827" t="s">
        <v>146</v>
      </c>
      <c r="J827">
        <v>1E-3</v>
      </c>
      <c r="K827" t="s">
        <v>3</v>
      </c>
      <c r="L827">
        <v>0.99914429999999999</v>
      </c>
      <c r="M827" t="s">
        <v>2</v>
      </c>
      <c r="N827">
        <v>0.26590200000000003</v>
      </c>
      <c r="O827" t="s">
        <v>6</v>
      </c>
      <c r="P827">
        <v>29</v>
      </c>
      <c r="Q827" t="s">
        <v>0</v>
      </c>
      <c r="R827">
        <v>189.2</v>
      </c>
      <c r="S827" t="s">
        <v>141</v>
      </c>
      <c r="T827">
        <v>1</v>
      </c>
      <c r="U827" t="s">
        <v>142</v>
      </c>
      <c r="V827">
        <v>14</v>
      </c>
      <c r="W827" t="s">
        <v>140</v>
      </c>
      <c r="X827">
        <v>30122</v>
      </c>
      <c r="Y827" t="s">
        <v>1</v>
      </c>
      <c r="Z827" t="s">
        <v>4283</v>
      </c>
      <c r="AA827" t="s">
        <v>151</v>
      </c>
      <c r="AB827" s="12" t="s">
        <v>4284</v>
      </c>
      <c r="AC827" t="s">
        <v>424</v>
      </c>
      <c r="AD827" s="5">
        <v>0.01</v>
      </c>
      <c r="AE827" t="s">
        <v>5</v>
      </c>
      <c r="AF827">
        <v>0.99926572999999996</v>
      </c>
      <c r="AG827" t="s">
        <v>4</v>
      </c>
      <c r="AH827">
        <v>0.24832470000000001</v>
      </c>
    </row>
    <row r="828" spans="1:34" x14ac:dyDescent="0.25">
      <c r="A828" t="str">
        <f t="shared" si="12"/>
        <v>strogatz_vdp2_14423</v>
      </c>
      <c r="B828" t="s">
        <v>7</v>
      </c>
      <c r="C828" t="s">
        <v>143</v>
      </c>
      <c r="D828">
        <v>3600</v>
      </c>
      <c r="E828" t="s">
        <v>144</v>
      </c>
      <c r="F828">
        <v>1000000</v>
      </c>
      <c r="G828" t="s">
        <v>145</v>
      </c>
      <c r="H828">
        <v>14423</v>
      </c>
      <c r="I828" t="s">
        <v>146</v>
      </c>
      <c r="J828">
        <v>1E-3</v>
      </c>
      <c r="K828" t="s">
        <v>3</v>
      </c>
      <c r="L828">
        <v>0.99986280000000005</v>
      </c>
      <c r="M828" t="s">
        <v>2</v>
      </c>
      <c r="N828">
        <v>1.0483000000000001E-3</v>
      </c>
      <c r="O828" t="s">
        <v>6</v>
      </c>
      <c r="P828">
        <v>3</v>
      </c>
      <c r="Q828" t="s">
        <v>0</v>
      </c>
      <c r="R828">
        <v>0.4</v>
      </c>
      <c r="S828" t="s">
        <v>141</v>
      </c>
      <c r="T828">
        <v>1</v>
      </c>
      <c r="U828" t="s">
        <v>142</v>
      </c>
      <c r="V828">
        <v>2</v>
      </c>
      <c r="W828" t="s">
        <v>140</v>
      </c>
      <c r="X828">
        <v>376</v>
      </c>
      <c r="Y828" t="s">
        <v>1</v>
      </c>
      <c r="Z828" t="s">
        <v>150</v>
      </c>
      <c r="AA828" t="s">
        <v>151</v>
      </c>
      <c r="AB828" s="12" t="s">
        <v>3431</v>
      </c>
      <c r="AC828" t="s">
        <v>424</v>
      </c>
      <c r="AD828" s="5">
        <v>0.01</v>
      </c>
      <c r="AE828" t="s">
        <v>5</v>
      </c>
      <c r="AF828">
        <v>1</v>
      </c>
      <c r="AG828" t="s">
        <v>4</v>
      </c>
      <c r="AH828">
        <v>0</v>
      </c>
    </row>
    <row r="829" spans="1:34" x14ac:dyDescent="0.25">
      <c r="A829" t="str">
        <f t="shared" si="12"/>
        <v>feynman_I_14_4_14423</v>
      </c>
      <c r="B829" t="s">
        <v>30</v>
      </c>
      <c r="C829" t="s">
        <v>143</v>
      </c>
      <c r="D829">
        <v>3600</v>
      </c>
      <c r="E829" t="s">
        <v>144</v>
      </c>
      <c r="F829">
        <v>1000000</v>
      </c>
      <c r="G829" t="s">
        <v>145</v>
      </c>
      <c r="H829">
        <v>14423</v>
      </c>
      <c r="I829" t="s">
        <v>146</v>
      </c>
      <c r="J829">
        <v>1E-3</v>
      </c>
      <c r="K829" t="s">
        <v>3</v>
      </c>
      <c r="L829">
        <v>0.99975460000000005</v>
      </c>
      <c r="M829" t="s">
        <v>2</v>
      </c>
      <c r="N829">
        <v>0.19964699999999999</v>
      </c>
      <c r="O829" t="s">
        <v>6</v>
      </c>
      <c r="P829">
        <v>6</v>
      </c>
      <c r="Q829" t="s">
        <v>0</v>
      </c>
      <c r="R829">
        <v>9.6</v>
      </c>
      <c r="S829" t="s">
        <v>141</v>
      </c>
      <c r="T829">
        <v>1</v>
      </c>
      <c r="U829" t="s">
        <v>142</v>
      </c>
      <c r="V829">
        <v>4</v>
      </c>
      <c r="W829" t="s">
        <v>140</v>
      </c>
      <c r="X829">
        <v>2109</v>
      </c>
      <c r="Y829" t="s">
        <v>1</v>
      </c>
      <c r="Z829" t="s">
        <v>154</v>
      </c>
      <c r="AA829" t="s">
        <v>151</v>
      </c>
      <c r="AB829" s="12" t="s">
        <v>407</v>
      </c>
      <c r="AC829" t="s">
        <v>424</v>
      </c>
      <c r="AD829" s="5">
        <v>0.01</v>
      </c>
      <c r="AE829" t="s">
        <v>5</v>
      </c>
      <c r="AF829">
        <v>1</v>
      </c>
      <c r="AG829" t="s">
        <v>4</v>
      </c>
      <c r="AH829">
        <v>0</v>
      </c>
    </row>
    <row r="830" spans="1:34" x14ac:dyDescent="0.25">
      <c r="A830" t="str">
        <f t="shared" si="12"/>
        <v>feynman_III_10_19_21962</v>
      </c>
      <c r="B830" t="s">
        <v>92</v>
      </c>
      <c r="C830" t="s">
        <v>143</v>
      </c>
      <c r="D830">
        <v>3600</v>
      </c>
      <c r="E830" t="s">
        <v>144</v>
      </c>
      <c r="F830">
        <v>1000000</v>
      </c>
      <c r="G830" t="s">
        <v>145</v>
      </c>
      <c r="H830">
        <v>21962</v>
      </c>
      <c r="I830" t="s">
        <v>146</v>
      </c>
      <c r="J830">
        <v>1E-3</v>
      </c>
      <c r="K830" t="s">
        <v>3</v>
      </c>
      <c r="L830">
        <v>0.9757574</v>
      </c>
      <c r="M830" t="s">
        <v>2</v>
      </c>
      <c r="N830">
        <v>1.133148</v>
      </c>
      <c r="O830" t="s">
        <v>6</v>
      </c>
      <c r="P830">
        <v>36</v>
      </c>
      <c r="Q830" t="s">
        <v>0</v>
      </c>
      <c r="R830">
        <v>167.8</v>
      </c>
      <c r="S830" t="s">
        <v>141</v>
      </c>
      <c r="T830">
        <v>1</v>
      </c>
      <c r="U830" t="s">
        <v>142</v>
      </c>
      <c r="V830">
        <v>11</v>
      </c>
      <c r="W830" t="s">
        <v>140</v>
      </c>
      <c r="X830">
        <v>22195</v>
      </c>
      <c r="Y830" t="s">
        <v>1</v>
      </c>
      <c r="Z830" t="s">
        <v>4285</v>
      </c>
      <c r="AA830" t="s">
        <v>151</v>
      </c>
      <c r="AB830" s="12" t="s">
        <v>4286</v>
      </c>
      <c r="AC830" t="s">
        <v>424</v>
      </c>
      <c r="AD830" s="5">
        <v>0.01</v>
      </c>
      <c r="AE830" t="s">
        <v>5</v>
      </c>
      <c r="AF830">
        <v>0.97634661</v>
      </c>
      <c r="AG830" t="s">
        <v>4</v>
      </c>
      <c r="AH830">
        <v>1.11320128</v>
      </c>
    </row>
    <row r="831" spans="1:34" x14ac:dyDescent="0.25">
      <c r="A831" t="str">
        <f t="shared" si="12"/>
        <v>feynman_II_4_23_14423</v>
      </c>
      <c r="B831" t="s">
        <v>70</v>
      </c>
      <c r="C831" t="s">
        <v>143</v>
      </c>
      <c r="D831">
        <v>3600</v>
      </c>
      <c r="E831" t="s">
        <v>144</v>
      </c>
      <c r="F831">
        <v>1000000</v>
      </c>
      <c r="G831" t="s">
        <v>145</v>
      </c>
      <c r="H831">
        <v>14423</v>
      </c>
      <c r="I831" t="s">
        <v>146</v>
      </c>
      <c r="J831">
        <v>1E-3</v>
      </c>
      <c r="K831" t="s">
        <v>3</v>
      </c>
      <c r="L831">
        <v>0.99970429999999999</v>
      </c>
      <c r="M831" t="s">
        <v>2</v>
      </c>
      <c r="N831">
        <v>5.7640000000000002E-4</v>
      </c>
      <c r="O831" t="s">
        <v>6</v>
      </c>
      <c r="P831">
        <v>9</v>
      </c>
      <c r="Q831" t="s">
        <v>0</v>
      </c>
      <c r="R831">
        <v>8.1</v>
      </c>
      <c r="S831" t="s">
        <v>141</v>
      </c>
      <c r="T831">
        <v>1</v>
      </c>
      <c r="U831" t="s">
        <v>142</v>
      </c>
      <c r="V831">
        <v>3</v>
      </c>
      <c r="W831" t="s">
        <v>140</v>
      </c>
      <c r="X831">
        <v>1775</v>
      </c>
      <c r="Y831" t="s">
        <v>1</v>
      </c>
      <c r="Z831" t="s">
        <v>3500</v>
      </c>
      <c r="AA831" t="s">
        <v>151</v>
      </c>
      <c r="AB831" s="12" t="s">
        <v>3501</v>
      </c>
      <c r="AC831" t="s">
        <v>424</v>
      </c>
      <c r="AD831" s="5">
        <v>0.01</v>
      </c>
      <c r="AE831" t="s">
        <v>5</v>
      </c>
      <c r="AF831">
        <v>0.99993387</v>
      </c>
      <c r="AG831" t="s">
        <v>4</v>
      </c>
      <c r="AH831">
        <v>2.7E-4</v>
      </c>
    </row>
    <row r="832" spans="1:34" x14ac:dyDescent="0.25">
      <c r="A832" t="str">
        <f t="shared" si="12"/>
        <v>feynman_I_15_3t_21962</v>
      </c>
      <c r="B832" t="s">
        <v>81</v>
      </c>
      <c r="C832" t="s">
        <v>143</v>
      </c>
      <c r="D832">
        <v>3600</v>
      </c>
      <c r="E832" t="s">
        <v>144</v>
      </c>
      <c r="F832">
        <v>1000000</v>
      </c>
      <c r="G832" t="s">
        <v>145</v>
      </c>
      <c r="H832">
        <v>21962</v>
      </c>
      <c r="I832" t="s">
        <v>146</v>
      </c>
      <c r="J832">
        <v>1E-3</v>
      </c>
      <c r="K832" t="s">
        <v>3</v>
      </c>
      <c r="L832">
        <v>0.99488160000000003</v>
      </c>
      <c r="M832" t="s">
        <v>2</v>
      </c>
      <c r="N832">
        <v>8.6606000000000002E-2</v>
      </c>
      <c r="O832" t="s">
        <v>6</v>
      </c>
      <c r="P832">
        <v>7</v>
      </c>
      <c r="Q832" t="s">
        <v>0</v>
      </c>
      <c r="R832">
        <v>5.2</v>
      </c>
      <c r="S832" t="s">
        <v>141</v>
      </c>
      <c r="T832">
        <v>1</v>
      </c>
      <c r="U832" t="s">
        <v>142</v>
      </c>
      <c r="V832">
        <v>3</v>
      </c>
      <c r="W832" t="s">
        <v>140</v>
      </c>
      <c r="X832">
        <v>1160</v>
      </c>
      <c r="Y832" t="s">
        <v>1</v>
      </c>
      <c r="Z832" t="s">
        <v>3643</v>
      </c>
      <c r="AA832" t="s">
        <v>151</v>
      </c>
      <c r="AB832" s="12" t="s">
        <v>3644</v>
      </c>
      <c r="AC832" t="s">
        <v>424</v>
      </c>
      <c r="AD832" s="5">
        <v>0.01</v>
      </c>
      <c r="AE832" t="s">
        <v>5</v>
      </c>
      <c r="AF832">
        <v>0.99548506000000003</v>
      </c>
      <c r="AG832" t="s">
        <v>4</v>
      </c>
      <c r="AH832">
        <v>8.1196779999999996E-2</v>
      </c>
    </row>
    <row r="833" spans="1:34" x14ac:dyDescent="0.25">
      <c r="A833" t="str">
        <f t="shared" si="12"/>
        <v>feynman_I_34_8_14423</v>
      </c>
      <c r="B833" t="s">
        <v>91</v>
      </c>
      <c r="C833" t="s">
        <v>143</v>
      </c>
      <c r="D833">
        <v>3600</v>
      </c>
      <c r="E833" t="s">
        <v>144</v>
      </c>
      <c r="F833">
        <v>1000000</v>
      </c>
      <c r="G833" t="s">
        <v>145</v>
      </c>
      <c r="H833">
        <v>14423</v>
      </c>
      <c r="I833" t="s">
        <v>146</v>
      </c>
      <c r="J833">
        <v>1E-3</v>
      </c>
      <c r="K833" t="s">
        <v>3</v>
      </c>
      <c r="L833">
        <v>0.99978650000000002</v>
      </c>
      <c r="M833" t="s">
        <v>2</v>
      </c>
      <c r="N833">
        <v>0.14817279999999999</v>
      </c>
      <c r="O833" t="s">
        <v>6</v>
      </c>
      <c r="P833">
        <v>7</v>
      </c>
      <c r="Q833" t="s">
        <v>0</v>
      </c>
      <c r="R833">
        <v>12</v>
      </c>
      <c r="S833" t="s">
        <v>141</v>
      </c>
      <c r="T833">
        <v>1</v>
      </c>
      <c r="U833" t="s">
        <v>142</v>
      </c>
      <c r="V833">
        <v>4</v>
      </c>
      <c r="W833" t="s">
        <v>140</v>
      </c>
      <c r="X833">
        <v>2583</v>
      </c>
      <c r="Y833" t="s">
        <v>1</v>
      </c>
      <c r="Z833" t="s">
        <v>2358</v>
      </c>
      <c r="AA833" t="s">
        <v>151</v>
      </c>
      <c r="AB833" s="12" t="s">
        <v>415</v>
      </c>
      <c r="AC833" t="s">
        <v>424</v>
      </c>
      <c r="AD833" s="5">
        <v>0.01</v>
      </c>
      <c r="AE833" t="s">
        <v>5</v>
      </c>
      <c r="AF833">
        <v>1</v>
      </c>
      <c r="AG833" t="s">
        <v>4</v>
      </c>
      <c r="AH833">
        <v>0</v>
      </c>
    </row>
    <row r="834" spans="1:34" x14ac:dyDescent="0.25">
      <c r="A834" t="str">
        <f t="shared" ref="A834:A897" si="13">B834&amp;"_"&amp;H834</f>
        <v>feynman_III_4_32_21962</v>
      </c>
      <c r="B834" t="s">
        <v>87</v>
      </c>
      <c r="C834" t="s">
        <v>143</v>
      </c>
      <c r="D834">
        <v>3600</v>
      </c>
      <c r="E834" t="s">
        <v>144</v>
      </c>
      <c r="F834">
        <v>1000000</v>
      </c>
      <c r="G834" t="s">
        <v>145</v>
      </c>
      <c r="H834">
        <v>21962</v>
      </c>
      <c r="I834" t="s">
        <v>146</v>
      </c>
      <c r="J834">
        <v>1E-3</v>
      </c>
      <c r="K834" t="s">
        <v>3</v>
      </c>
      <c r="L834">
        <v>0.99980999999999998</v>
      </c>
      <c r="M834" t="s">
        <v>2</v>
      </c>
      <c r="N834">
        <v>0.12834229999999999</v>
      </c>
      <c r="O834" t="s">
        <v>6</v>
      </c>
      <c r="P834">
        <v>12</v>
      </c>
      <c r="Q834" t="s">
        <v>0</v>
      </c>
      <c r="R834">
        <v>14.3</v>
      </c>
      <c r="S834" t="s">
        <v>141</v>
      </c>
      <c r="T834">
        <v>1</v>
      </c>
      <c r="U834" t="s">
        <v>142</v>
      </c>
      <c r="V834">
        <v>4</v>
      </c>
      <c r="W834" t="s">
        <v>140</v>
      </c>
      <c r="X834">
        <v>3045</v>
      </c>
      <c r="Y834" t="s">
        <v>1</v>
      </c>
      <c r="Z834" t="s">
        <v>3645</v>
      </c>
      <c r="AA834" t="s">
        <v>151</v>
      </c>
      <c r="AB834" s="12" t="s">
        <v>3646</v>
      </c>
      <c r="AC834" t="s">
        <v>424</v>
      </c>
      <c r="AD834" s="5">
        <v>0.01</v>
      </c>
      <c r="AE834" t="s">
        <v>5</v>
      </c>
      <c r="AF834">
        <v>0.99999596999999996</v>
      </c>
      <c r="AG834" t="s">
        <v>4</v>
      </c>
      <c r="AH834">
        <v>1.8156720000000001E-2</v>
      </c>
    </row>
    <row r="835" spans="1:34" x14ac:dyDescent="0.25">
      <c r="A835" t="str">
        <f t="shared" si="13"/>
        <v>feynman_I_12_5_14423</v>
      </c>
      <c r="B835" t="s">
        <v>25</v>
      </c>
      <c r="C835" t="s">
        <v>143</v>
      </c>
      <c r="D835">
        <v>3600</v>
      </c>
      <c r="E835" t="s">
        <v>144</v>
      </c>
      <c r="F835">
        <v>1000000</v>
      </c>
      <c r="G835" t="s">
        <v>145</v>
      </c>
      <c r="H835">
        <v>14423</v>
      </c>
      <c r="I835" t="s">
        <v>146</v>
      </c>
      <c r="J835">
        <v>1E-3</v>
      </c>
      <c r="K835" t="s">
        <v>3</v>
      </c>
      <c r="L835">
        <v>0.9995868</v>
      </c>
      <c r="M835" t="s">
        <v>2</v>
      </c>
      <c r="N835">
        <v>0.10329389999999999</v>
      </c>
      <c r="O835" t="s">
        <v>6</v>
      </c>
      <c r="P835">
        <v>3</v>
      </c>
      <c r="Q835" t="s">
        <v>0</v>
      </c>
      <c r="R835">
        <v>2.6</v>
      </c>
      <c r="S835" t="s">
        <v>141</v>
      </c>
      <c r="T835">
        <v>1</v>
      </c>
      <c r="U835" t="s">
        <v>142</v>
      </c>
      <c r="V835">
        <v>2</v>
      </c>
      <c r="W835" t="s">
        <v>140</v>
      </c>
      <c r="X835">
        <v>595</v>
      </c>
      <c r="Y835" t="s">
        <v>1</v>
      </c>
      <c r="Z835" t="s">
        <v>2335</v>
      </c>
      <c r="AA835" t="s">
        <v>151</v>
      </c>
      <c r="AB835" s="12" t="s">
        <v>405</v>
      </c>
      <c r="AC835" t="s">
        <v>424</v>
      </c>
      <c r="AD835" s="5">
        <v>0.01</v>
      </c>
      <c r="AE835" t="s">
        <v>5</v>
      </c>
      <c r="AF835">
        <v>1</v>
      </c>
      <c r="AG835" t="s">
        <v>4</v>
      </c>
      <c r="AH835">
        <v>0</v>
      </c>
    </row>
    <row r="836" spans="1:34" x14ac:dyDescent="0.25">
      <c r="A836" t="str">
        <f t="shared" si="13"/>
        <v>feynman_II_15_5_14423</v>
      </c>
      <c r="B836" t="s">
        <v>58</v>
      </c>
      <c r="C836" t="s">
        <v>143</v>
      </c>
      <c r="D836">
        <v>3600</v>
      </c>
      <c r="E836" t="s">
        <v>144</v>
      </c>
      <c r="F836">
        <v>1000000</v>
      </c>
      <c r="G836" t="s">
        <v>145</v>
      </c>
      <c r="H836">
        <v>14423</v>
      </c>
      <c r="I836" t="s">
        <v>146</v>
      </c>
      <c r="J836">
        <v>1E-3</v>
      </c>
      <c r="K836" t="s">
        <v>3</v>
      </c>
      <c r="L836">
        <v>0.99983770000000005</v>
      </c>
      <c r="M836" t="s">
        <v>2</v>
      </c>
      <c r="N836">
        <v>6.6883100000000001E-2</v>
      </c>
      <c r="O836" t="s">
        <v>6</v>
      </c>
      <c r="P836">
        <v>8</v>
      </c>
      <c r="Q836" t="s">
        <v>0</v>
      </c>
      <c r="R836">
        <v>13.8</v>
      </c>
      <c r="S836" t="s">
        <v>141</v>
      </c>
      <c r="T836">
        <v>1</v>
      </c>
      <c r="U836" t="s">
        <v>142</v>
      </c>
      <c r="V836">
        <v>6</v>
      </c>
      <c r="W836" t="s">
        <v>140</v>
      </c>
      <c r="X836">
        <v>2983</v>
      </c>
      <c r="Y836" t="s">
        <v>1</v>
      </c>
      <c r="Z836" t="s">
        <v>3516</v>
      </c>
      <c r="AA836" t="s">
        <v>151</v>
      </c>
      <c r="AB836" s="12" t="s">
        <v>3517</v>
      </c>
      <c r="AC836" t="s">
        <v>424</v>
      </c>
      <c r="AD836" s="5">
        <v>0.01</v>
      </c>
      <c r="AE836" t="s">
        <v>5</v>
      </c>
      <c r="AF836">
        <v>0.99999627999999996</v>
      </c>
      <c r="AG836" t="s">
        <v>4</v>
      </c>
      <c r="AH836">
        <v>0.01</v>
      </c>
    </row>
    <row r="837" spans="1:34" x14ac:dyDescent="0.25">
      <c r="A837" t="str">
        <f t="shared" si="13"/>
        <v>feynman_II_34_29a_14423</v>
      </c>
      <c r="B837" t="s">
        <v>60</v>
      </c>
      <c r="C837" t="s">
        <v>143</v>
      </c>
      <c r="D837">
        <v>3600</v>
      </c>
      <c r="E837" t="s">
        <v>144</v>
      </c>
      <c r="F837">
        <v>1000000</v>
      </c>
      <c r="G837" t="s">
        <v>145</v>
      </c>
      <c r="H837">
        <v>14423</v>
      </c>
      <c r="I837" t="s">
        <v>146</v>
      </c>
      <c r="J837">
        <v>1E-3</v>
      </c>
      <c r="K837" t="s">
        <v>3</v>
      </c>
      <c r="L837">
        <v>0.99966940000000004</v>
      </c>
      <c r="M837" t="s">
        <v>2</v>
      </c>
      <c r="N837">
        <v>4.1663999999999998E-3</v>
      </c>
      <c r="O837" t="s">
        <v>6</v>
      </c>
      <c r="P837">
        <v>7</v>
      </c>
      <c r="Q837" t="s">
        <v>0</v>
      </c>
      <c r="R837">
        <v>6.6</v>
      </c>
      <c r="S837" t="s">
        <v>141</v>
      </c>
      <c r="T837">
        <v>1</v>
      </c>
      <c r="U837" t="s">
        <v>142</v>
      </c>
      <c r="V837">
        <v>3</v>
      </c>
      <c r="W837" t="s">
        <v>140</v>
      </c>
      <c r="X837">
        <v>1543</v>
      </c>
      <c r="Y837" t="s">
        <v>1</v>
      </c>
      <c r="Z837" t="s">
        <v>3494</v>
      </c>
      <c r="AA837" t="s">
        <v>151</v>
      </c>
      <c r="AB837" s="12" t="s">
        <v>3495</v>
      </c>
      <c r="AC837" t="s">
        <v>424</v>
      </c>
      <c r="AD837" s="5">
        <v>0.01</v>
      </c>
      <c r="AE837" t="s">
        <v>5</v>
      </c>
      <c r="AF837">
        <v>0.99992652999999998</v>
      </c>
      <c r="AG837" t="s">
        <v>4</v>
      </c>
      <c r="AH837">
        <v>1.95225E-3</v>
      </c>
    </row>
    <row r="838" spans="1:34" x14ac:dyDescent="0.25">
      <c r="A838" t="str">
        <f t="shared" si="13"/>
        <v>feynman_II_34_11_14423</v>
      </c>
      <c r="B838" t="s">
        <v>84</v>
      </c>
      <c r="C838" t="s">
        <v>143</v>
      </c>
      <c r="D838">
        <v>3600</v>
      </c>
      <c r="E838" t="s">
        <v>144</v>
      </c>
      <c r="F838">
        <v>1000000</v>
      </c>
      <c r="G838" t="s">
        <v>145</v>
      </c>
      <c r="H838">
        <v>14423</v>
      </c>
      <c r="I838" t="s">
        <v>146</v>
      </c>
      <c r="J838">
        <v>1E-3</v>
      </c>
      <c r="K838" t="s">
        <v>3</v>
      </c>
      <c r="L838">
        <v>0.99978339999999999</v>
      </c>
      <c r="M838" t="s">
        <v>2</v>
      </c>
      <c r="N838">
        <v>7.4520900000000001E-2</v>
      </c>
      <c r="O838" t="s">
        <v>6</v>
      </c>
      <c r="P838">
        <v>10</v>
      </c>
      <c r="Q838" t="s">
        <v>0</v>
      </c>
      <c r="R838">
        <v>12.3</v>
      </c>
      <c r="S838" t="s">
        <v>141</v>
      </c>
      <c r="T838">
        <v>1</v>
      </c>
      <c r="U838" t="s">
        <v>142</v>
      </c>
      <c r="V838">
        <v>4</v>
      </c>
      <c r="W838" t="s">
        <v>140</v>
      </c>
      <c r="X838">
        <v>2678</v>
      </c>
      <c r="Y838" t="s">
        <v>1</v>
      </c>
      <c r="Z838" t="s">
        <v>4287</v>
      </c>
      <c r="AA838" t="s">
        <v>151</v>
      </c>
      <c r="AB838" s="12" t="s">
        <v>4288</v>
      </c>
      <c r="AC838" t="s">
        <v>424</v>
      </c>
      <c r="AD838" s="5">
        <v>0.01</v>
      </c>
      <c r="AE838" t="s">
        <v>5</v>
      </c>
      <c r="AF838">
        <v>0.99999605999999996</v>
      </c>
      <c r="AG838" t="s">
        <v>4</v>
      </c>
      <c r="AH838">
        <v>0.01</v>
      </c>
    </row>
    <row r="839" spans="1:34" x14ac:dyDescent="0.25">
      <c r="A839" t="str">
        <f t="shared" si="13"/>
        <v>feynman_I_34_1_14423</v>
      </c>
      <c r="B839" t="s">
        <v>41</v>
      </c>
      <c r="C839" t="s">
        <v>143</v>
      </c>
      <c r="D839">
        <v>3600</v>
      </c>
      <c r="E839" t="s">
        <v>144</v>
      </c>
      <c r="F839">
        <v>1000000</v>
      </c>
      <c r="G839" t="s">
        <v>145</v>
      </c>
      <c r="H839">
        <v>14423</v>
      </c>
      <c r="I839" t="s">
        <v>146</v>
      </c>
      <c r="J839">
        <v>1E-3</v>
      </c>
      <c r="K839" t="s">
        <v>3</v>
      </c>
      <c r="L839">
        <v>0.99936000000000003</v>
      </c>
      <c r="M839" t="s">
        <v>2</v>
      </c>
      <c r="N839">
        <v>4.5065899999999999E-2</v>
      </c>
      <c r="O839" t="s">
        <v>6</v>
      </c>
      <c r="P839">
        <v>10</v>
      </c>
      <c r="Q839" t="s">
        <v>0</v>
      </c>
      <c r="R839">
        <v>25.6</v>
      </c>
      <c r="S839" t="s">
        <v>141</v>
      </c>
      <c r="T839">
        <v>1</v>
      </c>
      <c r="U839" t="s">
        <v>142</v>
      </c>
      <c r="V839">
        <v>6</v>
      </c>
      <c r="W839" t="s">
        <v>140</v>
      </c>
      <c r="X839">
        <v>5026</v>
      </c>
      <c r="Y839" t="s">
        <v>1</v>
      </c>
      <c r="Z839" t="s">
        <v>3307</v>
      </c>
      <c r="AA839" t="s">
        <v>151</v>
      </c>
      <c r="AB839" s="12" t="s">
        <v>2333</v>
      </c>
      <c r="AC839" t="s">
        <v>424</v>
      </c>
      <c r="AD839" s="5">
        <v>0.01</v>
      </c>
      <c r="AE839" t="s">
        <v>5</v>
      </c>
      <c r="AF839">
        <v>1</v>
      </c>
      <c r="AG839" t="s">
        <v>4</v>
      </c>
      <c r="AH839">
        <v>0</v>
      </c>
    </row>
    <row r="840" spans="1:34" x14ac:dyDescent="0.25">
      <c r="A840" t="str">
        <f t="shared" si="13"/>
        <v>feynman_III_19_51_14423</v>
      </c>
      <c r="B840" t="s">
        <v>124</v>
      </c>
      <c r="C840" t="s">
        <v>143</v>
      </c>
      <c r="D840">
        <v>3600</v>
      </c>
      <c r="E840" t="s">
        <v>144</v>
      </c>
      <c r="F840">
        <v>1000000</v>
      </c>
      <c r="G840" t="s">
        <v>145</v>
      </c>
      <c r="H840">
        <v>14423</v>
      </c>
      <c r="I840" t="s">
        <v>146</v>
      </c>
      <c r="J840">
        <v>1E-3</v>
      </c>
      <c r="K840" t="s">
        <v>3</v>
      </c>
      <c r="L840">
        <v>0.99821979999999999</v>
      </c>
      <c r="M840" t="s">
        <v>2</v>
      </c>
      <c r="N840">
        <v>8.6133299999999996E-2</v>
      </c>
      <c r="O840" t="s">
        <v>6</v>
      </c>
      <c r="P840">
        <v>15</v>
      </c>
      <c r="Q840" t="s">
        <v>0</v>
      </c>
      <c r="R840">
        <v>53.6</v>
      </c>
      <c r="S840" t="s">
        <v>141</v>
      </c>
      <c r="T840">
        <v>1</v>
      </c>
      <c r="U840" t="s">
        <v>142</v>
      </c>
      <c r="V840">
        <v>7</v>
      </c>
      <c r="W840" t="s">
        <v>140</v>
      </c>
      <c r="X840">
        <v>9747</v>
      </c>
      <c r="Y840" t="s">
        <v>1</v>
      </c>
      <c r="Z840" t="s">
        <v>3785</v>
      </c>
      <c r="AA840" t="s">
        <v>151</v>
      </c>
      <c r="AB840" s="12" t="s">
        <v>3786</v>
      </c>
      <c r="AC840" t="s">
        <v>424</v>
      </c>
      <c r="AD840" s="5">
        <v>0.01</v>
      </c>
      <c r="AE840" t="s">
        <v>5</v>
      </c>
      <c r="AF840">
        <v>0.99832885999999998</v>
      </c>
      <c r="AG840" t="s">
        <v>4</v>
      </c>
      <c r="AH840">
        <v>9.172363E-2</v>
      </c>
    </row>
    <row r="841" spans="1:34" x14ac:dyDescent="0.25">
      <c r="A841" t="str">
        <f t="shared" si="13"/>
        <v>feynman_III_17_37_14423</v>
      </c>
      <c r="B841" t="s">
        <v>66</v>
      </c>
      <c r="C841" t="s">
        <v>143</v>
      </c>
      <c r="D841">
        <v>3600</v>
      </c>
      <c r="E841" t="s">
        <v>144</v>
      </c>
      <c r="F841">
        <v>1000000</v>
      </c>
      <c r="G841" t="s">
        <v>145</v>
      </c>
      <c r="H841">
        <v>14423</v>
      </c>
      <c r="I841" t="s">
        <v>146</v>
      </c>
      <c r="J841">
        <v>1E-3</v>
      </c>
      <c r="K841" t="s">
        <v>3</v>
      </c>
      <c r="L841">
        <v>0.99989640000000002</v>
      </c>
      <c r="M841" t="s">
        <v>2</v>
      </c>
      <c r="N841">
        <v>5.1061200000000001E-2</v>
      </c>
      <c r="O841" t="s">
        <v>6</v>
      </c>
      <c r="P841">
        <v>8</v>
      </c>
      <c r="Q841" t="s">
        <v>0</v>
      </c>
      <c r="R841">
        <v>21.4</v>
      </c>
      <c r="S841" t="s">
        <v>141</v>
      </c>
      <c r="T841">
        <v>1</v>
      </c>
      <c r="U841" t="s">
        <v>142</v>
      </c>
      <c r="V841">
        <v>7</v>
      </c>
      <c r="W841" t="s">
        <v>140</v>
      </c>
      <c r="X841">
        <v>4511</v>
      </c>
      <c r="Y841" t="s">
        <v>1</v>
      </c>
      <c r="Z841" t="s">
        <v>2374</v>
      </c>
      <c r="AA841" t="s">
        <v>151</v>
      </c>
      <c r="AB841" s="12" t="s">
        <v>2296</v>
      </c>
      <c r="AC841" t="s">
        <v>424</v>
      </c>
      <c r="AD841" s="5">
        <v>0.01</v>
      </c>
      <c r="AE841" t="s">
        <v>5</v>
      </c>
      <c r="AF841">
        <v>1</v>
      </c>
      <c r="AG841" t="s">
        <v>4</v>
      </c>
      <c r="AH841">
        <v>0</v>
      </c>
    </row>
    <row r="842" spans="1:34" x14ac:dyDescent="0.25">
      <c r="A842" t="str">
        <f t="shared" si="13"/>
        <v>feynman_III_15_12_14423</v>
      </c>
      <c r="B842" t="s">
        <v>56</v>
      </c>
      <c r="C842" t="s">
        <v>143</v>
      </c>
      <c r="D842">
        <v>3600</v>
      </c>
      <c r="E842" t="s">
        <v>144</v>
      </c>
      <c r="F842">
        <v>1000000</v>
      </c>
      <c r="G842" t="s">
        <v>145</v>
      </c>
      <c r="H842">
        <v>14423</v>
      </c>
      <c r="I842" t="s">
        <v>146</v>
      </c>
      <c r="J842">
        <v>1E-3</v>
      </c>
      <c r="K842" t="s">
        <v>3</v>
      </c>
      <c r="L842">
        <v>0.99968380000000001</v>
      </c>
      <c r="M842" t="s">
        <v>2</v>
      </c>
      <c r="N842">
        <v>9.1141200000000006E-2</v>
      </c>
      <c r="O842" t="s">
        <v>6</v>
      </c>
      <c r="P842">
        <v>12</v>
      </c>
      <c r="Q842" t="s">
        <v>0</v>
      </c>
      <c r="R842">
        <v>45.3</v>
      </c>
      <c r="S842" t="s">
        <v>141</v>
      </c>
      <c r="T842">
        <v>1</v>
      </c>
      <c r="U842" t="s">
        <v>142</v>
      </c>
      <c r="V842">
        <v>9</v>
      </c>
      <c r="W842" t="s">
        <v>140</v>
      </c>
      <c r="X842">
        <v>8321</v>
      </c>
      <c r="Y842" t="s">
        <v>1</v>
      </c>
      <c r="Z842" t="s">
        <v>4289</v>
      </c>
      <c r="AA842" t="s">
        <v>151</v>
      </c>
      <c r="AB842" s="12" t="s">
        <v>4290</v>
      </c>
      <c r="AC842" t="s">
        <v>424</v>
      </c>
      <c r="AD842" s="5">
        <v>0.01</v>
      </c>
      <c r="AE842" t="s">
        <v>5</v>
      </c>
      <c r="AF842">
        <v>0.99993259999999995</v>
      </c>
      <c r="AG842" t="s">
        <v>4</v>
      </c>
      <c r="AH842">
        <v>4.201328E-2</v>
      </c>
    </row>
    <row r="843" spans="1:34" x14ac:dyDescent="0.25">
      <c r="A843" t="str">
        <f t="shared" si="13"/>
        <v>strogatz_vdp1_14423</v>
      </c>
      <c r="B843" t="s">
        <v>19</v>
      </c>
      <c r="C843" t="s">
        <v>143</v>
      </c>
      <c r="D843">
        <v>3600</v>
      </c>
      <c r="E843" t="s">
        <v>144</v>
      </c>
      <c r="F843">
        <v>1000000</v>
      </c>
      <c r="G843" t="s">
        <v>145</v>
      </c>
      <c r="H843">
        <v>14423</v>
      </c>
      <c r="I843" t="s">
        <v>146</v>
      </c>
      <c r="J843">
        <v>1E-3</v>
      </c>
      <c r="K843" t="s">
        <v>3</v>
      </c>
      <c r="L843">
        <v>0.99987950000000003</v>
      </c>
      <c r="M843" t="s">
        <v>2</v>
      </c>
      <c r="N843">
        <v>1.88054E-2</v>
      </c>
      <c r="O843" t="s">
        <v>6</v>
      </c>
      <c r="P843">
        <v>12</v>
      </c>
      <c r="Q843" t="s">
        <v>0</v>
      </c>
      <c r="R843">
        <v>153.6</v>
      </c>
      <c r="S843" t="s">
        <v>141</v>
      </c>
      <c r="T843">
        <v>2</v>
      </c>
      <c r="U843" t="s">
        <v>142</v>
      </c>
      <c r="V843">
        <v>51</v>
      </c>
      <c r="W843" t="s">
        <v>140</v>
      </c>
      <c r="X843">
        <v>68785</v>
      </c>
      <c r="Y843" t="s">
        <v>1</v>
      </c>
      <c r="Z843" t="s">
        <v>4291</v>
      </c>
      <c r="AA843" t="s">
        <v>151</v>
      </c>
      <c r="AB843" s="12" t="s">
        <v>4292</v>
      </c>
      <c r="AC843" t="s">
        <v>424</v>
      </c>
      <c r="AD843" s="5">
        <v>0.01</v>
      </c>
      <c r="AE843" t="s">
        <v>5</v>
      </c>
      <c r="AF843">
        <v>0.99997248000000005</v>
      </c>
      <c r="AG843" t="s">
        <v>4</v>
      </c>
      <c r="AH843">
        <v>9.7950099999999998E-3</v>
      </c>
    </row>
    <row r="844" spans="1:34" x14ac:dyDescent="0.25">
      <c r="A844" t="str">
        <f t="shared" si="13"/>
        <v>feynman_I_44_4_14423</v>
      </c>
      <c r="B844" t="s">
        <v>118</v>
      </c>
      <c r="C844" t="s">
        <v>143</v>
      </c>
      <c r="D844">
        <v>3600</v>
      </c>
      <c r="E844" t="s">
        <v>144</v>
      </c>
      <c r="F844">
        <v>1000000</v>
      </c>
      <c r="G844" t="s">
        <v>145</v>
      </c>
      <c r="H844">
        <v>14423</v>
      </c>
      <c r="I844" t="s">
        <v>146</v>
      </c>
      <c r="J844">
        <v>1E-3</v>
      </c>
      <c r="K844" t="s">
        <v>3</v>
      </c>
      <c r="L844">
        <v>0.9998996</v>
      </c>
      <c r="M844" t="s">
        <v>2</v>
      </c>
      <c r="N844">
        <v>0.20497190000000001</v>
      </c>
      <c r="O844" t="s">
        <v>6</v>
      </c>
      <c r="P844">
        <v>13</v>
      </c>
      <c r="Q844" t="s">
        <v>0</v>
      </c>
      <c r="R844">
        <v>26.2</v>
      </c>
      <c r="S844" t="s">
        <v>141</v>
      </c>
      <c r="T844">
        <v>1</v>
      </c>
      <c r="U844" t="s">
        <v>142</v>
      </c>
      <c r="V844">
        <v>7</v>
      </c>
      <c r="W844" t="s">
        <v>140</v>
      </c>
      <c r="X844">
        <v>5944</v>
      </c>
      <c r="Y844" t="s">
        <v>1</v>
      </c>
      <c r="Z844" t="s">
        <v>4293</v>
      </c>
      <c r="AA844" t="s">
        <v>151</v>
      </c>
      <c r="AB844" s="12" t="s">
        <v>4294</v>
      </c>
      <c r="AC844" t="s">
        <v>424</v>
      </c>
      <c r="AD844" s="5">
        <v>0.01</v>
      </c>
      <c r="AE844" t="s">
        <v>5</v>
      </c>
      <c r="AF844">
        <v>0.99999906999999999</v>
      </c>
      <c r="AG844" t="s">
        <v>4</v>
      </c>
      <c r="AH844">
        <v>0.02</v>
      </c>
    </row>
    <row r="845" spans="1:34" x14ac:dyDescent="0.25">
      <c r="A845" t="str">
        <f t="shared" si="13"/>
        <v>strogatz_predprey1_14423</v>
      </c>
      <c r="B845" t="s">
        <v>20</v>
      </c>
      <c r="C845" t="s">
        <v>143</v>
      </c>
      <c r="D845">
        <v>3600</v>
      </c>
      <c r="E845" t="s">
        <v>144</v>
      </c>
      <c r="F845">
        <v>1000000</v>
      </c>
      <c r="G845" t="s">
        <v>145</v>
      </c>
      <c r="H845">
        <v>14423</v>
      </c>
      <c r="I845" t="s">
        <v>146</v>
      </c>
      <c r="J845">
        <v>1E-3</v>
      </c>
      <c r="K845" t="s">
        <v>3</v>
      </c>
      <c r="L845">
        <v>0.83766819999999997</v>
      </c>
      <c r="M845" t="s">
        <v>2</v>
      </c>
      <c r="N845">
        <v>0.87356739999999999</v>
      </c>
      <c r="O845" t="s">
        <v>6</v>
      </c>
      <c r="P845">
        <v>18</v>
      </c>
      <c r="Q845" t="s">
        <v>0</v>
      </c>
      <c r="R845">
        <v>19.8</v>
      </c>
      <c r="S845" t="s">
        <v>141</v>
      </c>
      <c r="T845">
        <v>1</v>
      </c>
      <c r="U845" t="s">
        <v>142</v>
      </c>
      <c r="V845">
        <v>9</v>
      </c>
      <c r="W845" t="s">
        <v>140</v>
      </c>
      <c r="X845">
        <v>9665</v>
      </c>
      <c r="Y845" t="s">
        <v>1</v>
      </c>
      <c r="Z845" t="s">
        <v>4295</v>
      </c>
      <c r="AA845" t="s">
        <v>151</v>
      </c>
      <c r="AB845" s="12" t="s">
        <v>4296</v>
      </c>
      <c r="AC845" t="s">
        <v>424</v>
      </c>
      <c r="AD845" s="5">
        <v>0.01</v>
      </c>
      <c r="AE845" t="s">
        <v>5</v>
      </c>
      <c r="AF845">
        <v>0.91393893999999998</v>
      </c>
      <c r="AG845" t="s">
        <v>4</v>
      </c>
      <c r="AH845">
        <v>0.88797630999999999</v>
      </c>
    </row>
    <row r="846" spans="1:34" x14ac:dyDescent="0.25">
      <c r="A846" t="str">
        <f t="shared" si="13"/>
        <v>feynman_test_18_14423</v>
      </c>
      <c r="B846" t="s">
        <v>112</v>
      </c>
      <c r="C846" t="s">
        <v>143</v>
      </c>
      <c r="D846">
        <v>3600</v>
      </c>
      <c r="E846" t="s">
        <v>144</v>
      </c>
      <c r="F846">
        <v>1000000</v>
      </c>
      <c r="G846" t="s">
        <v>145</v>
      </c>
      <c r="H846">
        <v>14423</v>
      </c>
      <c r="I846" t="s">
        <v>146</v>
      </c>
      <c r="J846">
        <v>1E-3</v>
      </c>
      <c r="K846" t="s">
        <v>3</v>
      </c>
      <c r="L846">
        <v>0.98788200000000004</v>
      </c>
      <c r="M846" t="s">
        <v>2</v>
      </c>
      <c r="N846">
        <v>8.19912E-2</v>
      </c>
      <c r="O846" t="s">
        <v>6</v>
      </c>
      <c r="P846">
        <v>36</v>
      </c>
      <c r="Q846" t="s">
        <v>0</v>
      </c>
      <c r="R846">
        <v>271.8</v>
      </c>
      <c r="S846" t="s">
        <v>141</v>
      </c>
      <c r="T846">
        <v>2</v>
      </c>
      <c r="U846" t="s">
        <v>142</v>
      </c>
      <c r="V846">
        <v>15</v>
      </c>
      <c r="W846" t="s">
        <v>140</v>
      </c>
      <c r="X846">
        <v>39225</v>
      </c>
      <c r="Y846" t="s">
        <v>1</v>
      </c>
      <c r="Z846" t="s">
        <v>4297</v>
      </c>
      <c r="AA846" t="s">
        <v>151</v>
      </c>
      <c r="AB846" s="12" t="s">
        <v>4298</v>
      </c>
      <c r="AC846" t="s">
        <v>424</v>
      </c>
      <c r="AD846" s="5">
        <v>0.01</v>
      </c>
      <c r="AE846" t="s">
        <v>5</v>
      </c>
      <c r="AF846">
        <v>0.98779806999999997</v>
      </c>
      <c r="AG846" t="s">
        <v>4</v>
      </c>
      <c r="AH846">
        <v>8.4281270000000005E-2</v>
      </c>
    </row>
    <row r="847" spans="1:34" x14ac:dyDescent="0.25">
      <c r="A847" t="str">
        <f t="shared" si="13"/>
        <v>feynman_II_11_20_14423</v>
      </c>
      <c r="B847" t="s">
        <v>111</v>
      </c>
      <c r="C847" t="s">
        <v>143</v>
      </c>
      <c r="D847">
        <v>3600</v>
      </c>
      <c r="E847" t="s">
        <v>144</v>
      </c>
      <c r="F847">
        <v>1000000</v>
      </c>
      <c r="G847" t="s">
        <v>145</v>
      </c>
      <c r="H847">
        <v>14423</v>
      </c>
      <c r="I847" t="s">
        <v>146</v>
      </c>
      <c r="J847">
        <v>1E-3</v>
      </c>
      <c r="K847" t="s">
        <v>3</v>
      </c>
      <c r="L847">
        <v>0.99969450000000004</v>
      </c>
      <c r="M847" t="s">
        <v>2</v>
      </c>
      <c r="N847">
        <v>0.1214681</v>
      </c>
      <c r="O847" t="s">
        <v>6</v>
      </c>
      <c r="P847">
        <v>13</v>
      </c>
      <c r="Q847" t="s">
        <v>0</v>
      </c>
      <c r="R847">
        <v>167.4</v>
      </c>
      <c r="S847" t="s">
        <v>141</v>
      </c>
      <c r="T847">
        <v>1</v>
      </c>
      <c r="U847" t="s">
        <v>142</v>
      </c>
      <c r="V847">
        <v>12</v>
      </c>
      <c r="W847" t="s">
        <v>140</v>
      </c>
      <c r="X847">
        <v>25056</v>
      </c>
      <c r="Y847" t="s">
        <v>1</v>
      </c>
      <c r="Z847" t="s">
        <v>3711</v>
      </c>
      <c r="AA847" t="s">
        <v>151</v>
      </c>
      <c r="AB847" s="12" t="s">
        <v>3712</v>
      </c>
      <c r="AC847" t="s">
        <v>424</v>
      </c>
      <c r="AD847" s="5">
        <v>0.01</v>
      </c>
      <c r="AE847" t="s">
        <v>5</v>
      </c>
      <c r="AF847">
        <v>0.99984744000000003</v>
      </c>
      <c r="AG847" t="s">
        <v>4</v>
      </c>
      <c r="AH847">
        <v>8.5641949999999994E-2</v>
      </c>
    </row>
    <row r="848" spans="1:34" x14ac:dyDescent="0.25">
      <c r="A848" t="str">
        <f t="shared" si="13"/>
        <v>feynman_II_34_29b_5390</v>
      </c>
      <c r="B848" t="s">
        <v>122</v>
      </c>
      <c r="C848" t="s">
        <v>143</v>
      </c>
      <c r="D848">
        <v>3600</v>
      </c>
      <c r="E848" t="s">
        <v>144</v>
      </c>
      <c r="F848">
        <v>1000000</v>
      </c>
      <c r="G848" t="s">
        <v>145</v>
      </c>
      <c r="H848">
        <v>5390</v>
      </c>
      <c r="I848" t="s">
        <v>146</v>
      </c>
      <c r="J848">
        <v>1E-3</v>
      </c>
      <c r="K848" t="s">
        <v>3</v>
      </c>
      <c r="L848">
        <v>0.99981229999999999</v>
      </c>
      <c r="M848" t="s">
        <v>2</v>
      </c>
      <c r="N848">
        <v>3.0263013999999999</v>
      </c>
      <c r="O848" t="s">
        <v>6</v>
      </c>
      <c r="P848">
        <v>9</v>
      </c>
      <c r="Q848" t="s">
        <v>0</v>
      </c>
      <c r="R848">
        <v>3600.9</v>
      </c>
      <c r="S848" t="s">
        <v>141</v>
      </c>
      <c r="T848">
        <v>6</v>
      </c>
      <c r="U848" t="s">
        <v>142</v>
      </c>
      <c r="V848">
        <v>596</v>
      </c>
      <c r="W848" t="s">
        <v>140</v>
      </c>
      <c r="X848">
        <v>690746</v>
      </c>
      <c r="Y848" t="s">
        <v>1</v>
      </c>
      <c r="Z848" t="s">
        <v>3585</v>
      </c>
      <c r="AA848" t="s">
        <v>151</v>
      </c>
      <c r="AB848" s="12" t="s">
        <v>3586</v>
      </c>
      <c r="AC848" t="s">
        <v>424</v>
      </c>
      <c r="AD848" s="5">
        <v>0.01</v>
      </c>
      <c r="AE848" t="s">
        <v>5</v>
      </c>
      <c r="AF848">
        <v>0.99999952000000003</v>
      </c>
      <c r="AG848" t="s">
        <v>4</v>
      </c>
      <c r="AH848">
        <v>0.15232229</v>
      </c>
    </row>
    <row r="849" spans="1:34" x14ac:dyDescent="0.25">
      <c r="A849" t="str">
        <f t="shared" si="13"/>
        <v>strogatz_barmag2_5390</v>
      </c>
      <c r="B849" t="s">
        <v>13</v>
      </c>
      <c r="C849" t="s">
        <v>143</v>
      </c>
      <c r="D849">
        <v>3600</v>
      </c>
      <c r="E849" t="s">
        <v>144</v>
      </c>
      <c r="F849">
        <v>1000000</v>
      </c>
      <c r="G849" t="s">
        <v>145</v>
      </c>
      <c r="H849">
        <v>5390</v>
      </c>
      <c r="I849" t="s">
        <v>146</v>
      </c>
      <c r="J849">
        <v>1E-3</v>
      </c>
      <c r="K849" t="s">
        <v>3</v>
      </c>
      <c r="L849">
        <v>0.91945189999999999</v>
      </c>
      <c r="M849" t="s">
        <v>2</v>
      </c>
      <c r="N849">
        <v>8.1317799999999996E-2</v>
      </c>
      <c r="O849" t="s">
        <v>6</v>
      </c>
      <c r="P849">
        <v>22</v>
      </c>
      <c r="Q849" t="s">
        <v>0</v>
      </c>
      <c r="R849">
        <v>11</v>
      </c>
      <c r="S849" t="s">
        <v>141</v>
      </c>
      <c r="T849">
        <v>2</v>
      </c>
      <c r="U849" t="s">
        <v>142</v>
      </c>
      <c r="V849">
        <v>8</v>
      </c>
      <c r="W849" t="s">
        <v>140</v>
      </c>
      <c r="X849">
        <v>6514</v>
      </c>
      <c r="Y849" t="s">
        <v>1</v>
      </c>
      <c r="Z849" t="s">
        <v>4299</v>
      </c>
      <c r="AA849" t="s">
        <v>151</v>
      </c>
      <c r="AB849" s="12" t="s">
        <v>4300</v>
      </c>
      <c r="AC849" t="s">
        <v>424</v>
      </c>
      <c r="AD849" s="5">
        <v>0.01</v>
      </c>
      <c r="AE849" t="s">
        <v>5</v>
      </c>
      <c r="AF849">
        <v>0.72219849000000003</v>
      </c>
      <c r="AG849" t="s">
        <v>4</v>
      </c>
      <c r="AH849">
        <v>0.14091761</v>
      </c>
    </row>
    <row r="850" spans="1:34" x14ac:dyDescent="0.25">
      <c r="A850" t="str">
        <f t="shared" si="13"/>
        <v>feynman_II_6_11_5390</v>
      </c>
      <c r="B850" t="s">
        <v>105</v>
      </c>
      <c r="C850" t="s">
        <v>143</v>
      </c>
      <c r="D850">
        <v>3600</v>
      </c>
      <c r="E850" t="s">
        <v>144</v>
      </c>
      <c r="F850">
        <v>1000000</v>
      </c>
      <c r="G850" t="s">
        <v>145</v>
      </c>
      <c r="H850">
        <v>5390</v>
      </c>
      <c r="I850" t="s">
        <v>146</v>
      </c>
      <c r="J850">
        <v>1E-3</v>
      </c>
      <c r="K850" t="s">
        <v>3</v>
      </c>
      <c r="L850">
        <v>0.99984059999999997</v>
      </c>
      <c r="M850" t="s">
        <v>2</v>
      </c>
      <c r="N850">
        <v>2.5779999999999998E-4</v>
      </c>
      <c r="O850" t="s">
        <v>6</v>
      </c>
      <c r="P850">
        <v>11</v>
      </c>
      <c r="Q850" t="s">
        <v>0</v>
      </c>
      <c r="R850">
        <v>88.1</v>
      </c>
      <c r="S850" t="s">
        <v>141</v>
      </c>
      <c r="T850">
        <v>1</v>
      </c>
      <c r="U850" t="s">
        <v>142</v>
      </c>
      <c r="V850">
        <v>10</v>
      </c>
      <c r="W850" t="s">
        <v>140</v>
      </c>
      <c r="X850">
        <v>14294</v>
      </c>
      <c r="Y850" t="s">
        <v>1</v>
      </c>
      <c r="Z850" t="s">
        <v>3591</v>
      </c>
      <c r="AA850" t="s">
        <v>151</v>
      </c>
      <c r="AB850" s="12" t="s">
        <v>3592</v>
      </c>
      <c r="AC850" t="s">
        <v>424</v>
      </c>
      <c r="AD850" s="5">
        <v>0.01</v>
      </c>
      <c r="AE850" t="s">
        <v>5</v>
      </c>
      <c r="AF850">
        <v>0.99996454999999995</v>
      </c>
      <c r="AG850" t="s">
        <v>4</v>
      </c>
      <c r="AH850">
        <v>1.2013E-4</v>
      </c>
    </row>
    <row r="851" spans="1:34" x14ac:dyDescent="0.25">
      <c r="A851" t="str">
        <f t="shared" si="13"/>
        <v>feynman_test_15_5390</v>
      </c>
      <c r="B851" t="s">
        <v>86</v>
      </c>
      <c r="C851" t="s">
        <v>143</v>
      </c>
      <c r="D851">
        <v>3600</v>
      </c>
      <c r="E851" t="s">
        <v>144</v>
      </c>
      <c r="F851">
        <v>1000000</v>
      </c>
      <c r="G851" t="s">
        <v>145</v>
      </c>
      <c r="H851">
        <v>5390</v>
      </c>
      <c r="I851" t="s">
        <v>146</v>
      </c>
      <c r="J851">
        <v>1E-3</v>
      </c>
      <c r="K851" t="s">
        <v>3</v>
      </c>
      <c r="L851">
        <v>0.99501229999999996</v>
      </c>
      <c r="M851" t="s">
        <v>2</v>
      </c>
      <c r="N851">
        <v>8.9215500000000003E-2</v>
      </c>
      <c r="O851" t="s">
        <v>6</v>
      </c>
      <c r="P851">
        <v>11</v>
      </c>
      <c r="Q851" t="s">
        <v>0</v>
      </c>
      <c r="R851">
        <v>27.7</v>
      </c>
      <c r="S851" t="s">
        <v>141</v>
      </c>
      <c r="T851">
        <v>1</v>
      </c>
      <c r="U851" t="s">
        <v>142</v>
      </c>
      <c r="V851">
        <v>7</v>
      </c>
      <c r="W851" t="s">
        <v>140</v>
      </c>
      <c r="X851">
        <v>5373</v>
      </c>
      <c r="Y851" t="s">
        <v>1</v>
      </c>
      <c r="Z851" t="s">
        <v>4301</v>
      </c>
      <c r="AA851" t="s">
        <v>151</v>
      </c>
      <c r="AB851" s="12" t="s">
        <v>4302</v>
      </c>
      <c r="AC851" t="s">
        <v>424</v>
      </c>
      <c r="AD851" s="5">
        <v>0.01</v>
      </c>
      <c r="AE851" t="s">
        <v>5</v>
      </c>
      <c r="AF851">
        <v>0.99581973999999995</v>
      </c>
      <c r="AG851" t="s">
        <v>4</v>
      </c>
      <c r="AH851">
        <v>8.154902E-2</v>
      </c>
    </row>
    <row r="852" spans="1:34" x14ac:dyDescent="0.25">
      <c r="A852" t="str">
        <f t="shared" si="13"/>
        <v>feynman_I_30_3_14423</v>
      </c>
      <c r="B852" t="s">
        <v>53</v>
      </c>
      <c r="C852" t="s">
        <v>143</v>
      </c>
      <c r="D852">
        <v>3600</v>
      </c>
      <c r="E852" t="s">
        <v>144</v>
      </c>
      <c r="F852">
        <v>1000000</v>
      </c>
      <c r="G852" t="s">
        <v>145</v>
      </c>
      <c r="H852">
        <v>14423</v>
      </c>
      <c r="I852" t="s">
        <v>146</v>
      </c>
      <c r="J852">
        <v>1E-3</v>
      </c>
      <c r="K852" t="s">
        <v>3</v>
      </c>
      <c r="L852">
        <v>0.9962107</v>
      </c>
      <c r="M852" t="s">
        <v>2</v>
      </c>
      <c r="N852">
        <v>0.1586157</v>
      </c>
      <c r="O852" t="s">
        <v>6</v>
      </c>
      <c r="P852">
        <v>68</v>
      </c>
      <c r="Q852" t="s">
        <v>0</v>
      </c>
      <c r="R852">
        <v>1281.4000000000001</v>
      </c>
      <c r="S852" t="s">
        <v>141</v>
      </c>
      <c r="T852">
        <v>3</v>
      </c>
      <c r="U852" t="s">
        <v>142</v>
      </c>
      <c r="V852">
        <v>53</v>
      </c>
      <c r="W852" t="s">
        <v>140</v>
      </c>
      <c r="X852">
        <v>152296</v>
      </c>
      <c r="Y852" t="s">
        <v>1</v>
      </c>
      <c r="Z852" t="s">
        <v>4303</v>
      </c>
      <c r="AA852" t="s">
        <v>151</v>
      </c>
      <c r="AB852" s="12" t="s">
        <v>4304</v>
      </c>
      <c r="AC852" t="s">
        <v>424</v>
      </c>
      <c r="AD852" s="5">
        <v>0.01</v>
      </c>
      <c r="AE852" t="s">
        <v>5</v>
      </c>
      <c r="AF852">
        <v>0.99648853999999998</v>
      </c>
      <c r="AG852" t="s">
        <v>4</v>
      </c>
      <c r="AH852">
        <v>0.15252082</v>
      </c>
    </row>
    <row r="853" spans="1:34" x14ac:dyDescent="0.25">
      <c r="A853" t="str">
        <f t="shared" si="13"/>
        <v>feynman_I_6_2b_29910</v>
      </c>
      <c r="B853" t="s">
        <v>54</v>
      </c>
      <c r="C853" t="s">
        <v>143</v>
      </c>
      <c r="D853">
        <v>3600</v>
      </c>
      <c r="E853" t="s">
        <v>144</v>
      </c>
      <c r="F853">
        <v>1000000</v>
      </c>
      <c r="G853" t="s">
        <v>145</v>
      </c>
      <c r="H853">
        <v>29910</v>
      </c>
      <c r="I853" t="s">
        <v>146</v>
      </c>
      <c r="J853">
        <v>1E-3</v>
      </c>
      <c r="K853" t="s">
        <v>3</v>
      </c>
      <c r="L853">
        <v>0.98505819999999999</v>
      </c>
      <c r="M853" t="s">
        <v>2</v>
      </c>
      <c r="N853">
        <v>7.3317E-3</v>
      </c>
      <c r="O853" t="s">
        <v>6</v>
      </c>
      <c r="P853">
        <v>19</v>
      </c>
      <c r="Q853" t="s">
        <v>0</v>
      </c>
      <c r="R853">
        <v>3600.7</v>
      </c>
      <c r="S853" t="s">
        <v>141</v>
      </c>
      <c r="T853">
        <v>5</v>
      </c>
      <c r="U853" t="s">
        <v>142</v>
      </c>
      <c r="V853">
        <v>750</v>
      </c>
      <c r="W853" t="s">
        <v>140</v>
      </c>
      <c r="X853">
        <v>655307</v>
      </c>
      <c r="Y853" t="s">
        <v>1</v>
      </c>
      <c r="Z853" t="s">
        <v>4305</v>
      </c>
      <c r="AA853" t="s">
        <v>151</v>
      </c>
      <c r="AB853" s="12" t="s">
        <v>4306</v>
      </c>
      <c r="AC853" t="s">
        <v>424</v>
      </c>
      <c r="AD853" s="5">
        <v>0.01</v>
      </c>
      <c r="AE853" t="s">
        <v>5</v>
      </c>
      <c r="AF853">
        <v>0.98603660999999998</v>
      </c>
      <c r="AG853" t="s">
        <v>4</v>
      </c>
      <c r="AH853">
        <v>7.15381E-3</v>
      </c>
    </row>
    <row r="854" spans="1:34" x14ac:dyDescent="0.25">
      <c r="A854" t="str">
        <f t="shared" si="13"/>
        <v>feynman_I_8_14_29910</v>
      </c>
      <c r="B854" t="s">
        <v>78</v>
      </c>
      <c r="C854" t="s">
        <v>143</v>
      </c>
      <c r="D854">
        <v>3600</v>
      </c>
      <c r="E854" t="s">
        <v>144</v>
      </c>
      <c r="F854">
        <v>1000000</v>
      </c>
      <c r="G854" t="s">
        <v>145</v>
      </c>
      <c r="H854">
        <v>29910</v>
      </c>
      <c r="I854" t="s">
        <v>146</v>
      </c>
      <c r="J854">
        <v>1E-3</v>
      </c>
      <c r="K854" t="s">
        <v>3</v>
      </c>
      <c r="L854">
        <v>0.94934640000000003</v>
      </c>
      <c r="M854" t="s">
        <v>2</v>
      </c>
      <c r="N854">
        <v>0.22392770000000001</v>
      </c>
      <c r="O854" t="s">
        <v>6</v>
      </c>
      <c r="P854">
        <v>59</v>
      </c>
      <c r="Q854" t="s">
        <v>0</v>
      </c>
      <c r="R854">
        <v>3603.6</v>
      </c>
      <c r="S854" t="s">
        <v>141</v>
      </c>
      <c r="T854">
        <v>7</v>
      </c>
      <c r="U854" t="s">
        <v>142</v>
      </c>
      <c r="V854">
        <v>111</v>
      </c>
      <c r="W854" t="s">
        <v>140</v>
      </c>
      <c r="X854">
        <v>438302</v>
      </c>
      <c r="Y854" t="s">
        <v>1</v>
      </c>
      <c r="Z854" t="s">
        <v>4307</v>
      </c>
      <c r="AA854" t="s">
        <v>151</v>
      </c>
      <c r="AB854" s="12" t="s">
        <v>4308</v>
      </c>
      <c r="AC854" t="s">
        <v>424</v>
      </c>
      <c r="AD854" s="5">
        <v>0.01</v>
      </c>
      <c r="AE854" t="s">
        <v>5</v>
      </c>
      <c r="AF854">
        <v>0.95106805000000005</v>
      </c>
      <c r="AG854" t="s">
        <v>4</v>
      </c>
      <c r="AH854">
        <v>0.2199624</v>
      </c>
    </row>
    <row r="855" spans="1:34" x14ac:dyDescent="0.25">
      <c r="A855" t="str">
        <f t="shared" si="13"/>
        <v>feynman_test_7_29910</v>
      </c>
      <c r="B855" t="s">
        <v>107</v>
      </c>
      <c r="C855" t="s">
        <v>143</v>
      </c>
      <c r="D855">
        <v>3600</v>
      </c>
      <c r="E855" t="s">
        <v>144</v>
      </c>
      <c r="F855">
        <v>1000000</v>
      </c>
      <c r="G855" t="s">
        <v>145</v>
      </c>
      <c r="H855">
        <v>29910</v>
      </c>
      <c r="I855" t="s">
        <v>146</v>
      </c>
      <c r="J855">
        <v>1E-3</v>
      </c>
      <c r="K855" t="s">
        <v>3</v>
      </c>
      <c r="L855">
        <v>0.99555389999999999</v>
      </c>
      <c r="M855" t="s">
        <v>2</v>
      </c>
      <c r="N855">
        <v>8.2236900000000002E-2</v>
      </c>
      <c r="O855" t="s">
        <v>6</v>
      </c>
      <c r="P855">
        <v>21</v>
      </c>
      <c r="Q855" t="s">
        <v>0</v>
      </c>
      <c r="R855">
        <v>44.2</v>
      </c>
      <c r="S855" t="s">
        <v>141</v>
      </c>
      <c r="T855">
        <v>1</v>
      </c>
      <c r="U855" t="s">
        <v>142</v>
      </c>
      <c r="V855">
        <v>6</v>
      </c>
      <c r="W855" t="s">
        <v>140</v>
      </c>
      <c r="X855">
        <v>7031</v>
      </c>
      <c r="Y855" t="s">
        <v>1</v>
      </c>
      <c r="Z855" t="s">
        <v>4309</v>
      </c>
      <c r="AA855" t="s">
        <v>151</v>
      </c>
      <c r="AB855" s="12" t="s">
        <v>4310</v>
      </c>
      <c r="AC855" t="s">
        <v>424</v>
      </c>
      <c r="AD855" s="5">
        <v>0.01</v>
      </c>
      <c r="AE855" t="s">
        <v>5</v>
      </c>
      <c r="AF855">
        <v>0.99768456000000005</v>
      </c>
      <c r="AG855" t="s">
        <v>4</v>
      </c>
      <c r="AH855">
        <v>5.9645330000000003E-2</v>
      </c>
    </row>
    <row r="856" spans="1:34" x14ac:dyDescent="0.25">
      <c r="A856" t="str">
        <f t="shared" si="13"/>
        <v>feynman_III_9_52_860</v>
      </c>
      <c r="B856" t="s">
        <v>130</v>
      </c>
      <c r="C856" t="s">
        <v>143</v>
      </c>
      <c r="D856">
        <v>3600</v>
      </c>
      <c r="E856" t="s">
        <v>144</v>
      </c>
      <c r="F856">
        <v>1000000</v>
      </c>
      <c r="G856" t="s">
        <v>145</v>
      </c>
      <c r="H856">
        <v>860</v>
      </c>
      <c r="I856" t="s">
        <v>146</v>
      </c>
      <c r="J856">
        <v>1E-3</v>
      </c>
      <c r="K856" t="s">
        <v>3</v>
      </c>
      <c r="L856">
        <v>0.92551150000000004</v>
      </c>
      <c r="M856" t="s">
        <v>2</v>
      </c>
      <c r="N856">
        <v>3.9216584999999999</v>
      </c>
      <c r="O856" t="s">
        <v>6</v>
      </c>
      <c r="P856">
        <v>124</v>
      </c>
      <c r="Q856" t="s">
        <v>0</v>
      </c>
      <c r="R856">
        <v>3601.1</v>
      </c>
      <c r="S856" t="s">
        <v>141</v>
      </c>
      <c r="T856">
        <v>12</v>
      </c>
      <c r="U856" t="s">
        <v>142</v>
      </c>
      <c r="V856">
        <v>155</v>
      </c>
      <c r="W856" t="s">
        <v>140</v>
      </c>
      <c r="X856">
        <v>442012</v>
      </c>
      <c r="Y856" t="s">
        <v>1</v>
      </c>
      <c r="Z856" t="s">
        <v>4311</v>
      </c>
      <c r="AA856" t="s">
        <v>151</v>
      </c>
      <c r="AB856" s="12" t="s">
        <v>4312</v>
      </c>
      <c r="AC856" t="s">
        <v>424</v>
      </c>
      <c r="AD856" s="5">
        <v>0.01</v>
      </c>
      <c r="AE856" t="s">
        <v>5</v>
      </c>
      <c r="AF856">
        <v>0.92701904000000002</v>
      </c>
      <c r="AG856" t="s">
        <v>4</v>
      </c>
      <c r="AH856">
        <v>3.8594060300000002</v>
      </c>
    </row>
    <row r="857" spans="1:34" x14ac:dyDescent="0.25">
      <c r="A857" t="str">
        <f t="shared" si="13"/>
        <v>feynman_III_13_18_29910</v>
      </c>
      <c r="B857" t="s">
        <v>103</v>
      </c>
      <c r="C857" t="s">
        <v>143</v>
      </c>
      <c r="D857">
        <v>3600</v>
      </c>
      <c r="E857" t="s">
        <v>144</v>
      </c>
      <c r="F857">
        <v>1000000</v>
      </c>
      <c r="G857" t="s">
        <v>145</v>
      </c>
      <c r="H857">
        <v>29910</v>
      </c>
      <c r="I857" t="s">
        <v>146</v>
      </c>
      <c r="J857">
        <v>1E-3</v>
      </c>
      <c r="K857" t="s">
        <v>3</v>
      </c>
      <c r="L857">
        <v>0.99982729999999997</v>
      </c>
      <c r="M857" t="s">
        <v>2</v>
      </c>
      <c r="N857">
        <v>7.3095727000000004</v>
      </c>
      <c r="O857" t="s">
        <v>6</v>
      </c>
      <c r="P857">
        <v>10</v>
      </c>
      <c r="Q857" t="s">
        <v>0</v>
      </c>
      <c r="R857">
        <v>3600.1</v>
      </c>
      <c r="S857" t="s">
        <v>141</v>
      </c>
      <c r="T857">
        <v>6</v>
      </c>
      <c r="U857" t="s">
        <v>142</v>
      </c>
      <c r="V857">
        <v>550</v>
      </c>
      <c r="W857" t="s">
        <v>140</v>
      </c>
      <c r="X857">
        <v>653457</v>
      </c>
      <c r="Y857" t="s">
        <v>1</v>
      </c>
      <c r="Z857" t="s">
        <v>3677</v>
      </c>
      <c r="AA857" t="s">
        <v>151</v>
      </c>
      <c r="AB857" s="12" t="s">
        <v>3678</v>
      </c>
      <c r="AC857" t="s">
        <v>424</v>
      </c>
      <c r="AD857" s="5">
        <v>0.01</v>
      </c>
      <c r="AE857" t="s">
        <v>5</v>
      </c>
      <c r="AF857">
        <v>0.99999985999999996</v>
      </c>
      <c r="AG857" t="s">
        <v>4</v>
      </c>
      <c r="AH857">
        <v>0.20941925</v>
      </c>
    </row>
    <row r="858" spans="1:34" x14ac:dyDescent="0.25">
      <c r="A858" t="str">
        <f t="shared" si="13"/>
        <v>feynman_I_32_5_29910</v>
      </c>
      <c r="B858" t="s">
        <v>97</v>
      </c>
      <c r="C858" t="s">
        <v>143</v>
      </c>
      <c r="D858">
        <v>3600</v>
      </c>
      <c r="E858" t="s">
        <v>144</v>
      </c>
      <c r="F858">
        <v>1000000</v>
      </c>
      <c r="G858" t="s">
        <v>145</v>
      </c>
      <c r="H858">
        <v>29910</v>
      </c>
      <c r="I858" t="s">
        <v>146</v>
      </c>
      <c r="J858">
        <v>1E-3</v>
      </c>
      <c r="K858" t="s">
        <v>3</v>
      </c>
      <c r="L858">
        <v>0.99618039999999997</v>
      </c>
      <c r="M858" t="s">
        <v>2</v>
      </c>
      <c r="N858">
        <v>4.8167700000000001E-2</v>
      </c>
      <c r="O858" t="s">
        <v>6</v>
      </c>
      <c r="P858">
        <v>14</v>
      </c>
      <c r="Q858" t="s">
        <v>0</v>
      </c>
      <c r="R858">
        <v>57</v>
      </c>
      <c r="S858" t="s">
        <v>141</v>
      </c>
      <c r="T858">
        <v>1</v>
      </c>
      <c r="U858" t="s">
        <v>142</v>
      </c>
      <c r="V858">
        <v>8</v>
      </c>
      <c r="W858" t="s">
        <v>140</v>
      </c>
      <c r="X858">
        <v>10326</v>
      </c>
      <c r="Y858" t="s">
        <v>1</v>
      </c>
      <c r="Z858" t="s">
        <v>3681</v>
      </c>
      <c r="AA858" t="s">
        <v>151</v>
      </c>
      <c r="AB858" s="12" t="s">
        <v>3682</v>
      </c>
      <c r="AC858" t="s">
        <v>424</v>
      </c>
      <c r="AD858" s="5">
        <v>0.01</v>
      </c>
      <c r="AE858" t="s">
        <v>5</v>
      </c>
      <c r="AF858">
        <v>0.99625529000000002</v>
      </c>
      <c r="AG858" t="s">
        <v>4</v>
      </c>
      <c r="AH858">
        <v>4.597014E-2</v>
      </c>
    </row>
    <row r="859" spans="1:34" x14ac:dyDescent="0.25">
      <c r="A859" t="str">
        <f t="shared" si="13"/>
        <v>feynman_II_8_7_29910</v>
      </c>
      <c r="B859" t="s">
        <v>69</v>
      </c>
      <c r="C859" t="s">
        <v>143</v>
      </c>
      <c r="D859">
        <v>3600</v>
      </c>
      <c r="E859" t="s">
        <v>144</v>
      </c>
      <c r="F859">
        <v>1000000</v>
      </c>
      <c r="G859" t="s">
        <v>145</v>
      </c>
      <c r="H859">
        <v>29910</v>
      </c>
      <c r="I859" t="s">
        <v>146</v>
      </c>
      <c r="J859">
        <v>1E-3</v>
      </c>
      <c r="K859" t="s">
        <v>3</v>
      </c>
      <c r="L859">
        <v>0.9957897</v>
      </c>
      <c r="M859" t="s">
        <v>2</v>
      </c>
      <c r="N859">
        <v>5.7825000000000003E-3</v>
      </c>
      <c r="O859" t="s">
        <v>6</v>
      </c>
      <c r="P859">
        <v>11</v>
      </c>
      <c r="Q859" t="s">
        <v>0</v>
      </c>
      <c r="R859">
        <v>316.60000000000002</v>
      </c>
      <c r="S859" t="s">
        <v>141</v>
      </c>
      <c r="T859">
        <v>3</v>
      </c>
      <c r="U859" t="s">
        <v>142</v>
      </c>
      <c r="V859">
        <v>80</v>
      </c>
      <c r="W859" t="s">
        <v>140</v>
      </c>
      <c r="X859">
        <v>67600</v>
      </c>
      <c r="Y859" t="s">
        <v>1</v>
      </c>
      <c r="Z859" t="s">
        <v>3689</v>
      </c>
      <c r="AA859" t="s">
        <v>151</v>
      </c>
      <c r="AB859" s="12" t="s">
        <v>3690</v>
      </c>
      <c r="AC859" t="s">
        <v>424</v>
      </c>
      <c r="AD859" s="5">
        <v>0.01</v>
      </c>
      <c r="AE859" t="s">
        <v>5</v>
      </c>
      <c r="AF859">
        <v>0.99600383000000003</v>
      </c>
      <c r="AG859" t="s">
        <v>4</v>
      </c>
      <c r="AH859">
        <v>5.7015599999999996E-3</v>
      </c>
    </row>
    <row r="860" spans="1:34" x14ac:dyDescent="0.25">
      <c r="A860" t="str">
        <f t="shared" si="13"/>
        <v>strogatz_bacres2_29910</v>
      </c>
      <c r="B860" t="s">
        <v>11</v>
      </c>
      <c r="C860" t="s">
        <v>143</v>
      </c>
      <c r="D860">
        <v>3600</v>
      </c>
      <c r="E860" t="s">
        <v>144</v>
      </c>
      <c r="F860">
        <v>1000000</v>
      </c>
      <c r="G860" t="s">
        <v>145</v>
      </c>
      <c r="H860">
        <v>29910</v>
      </c>
      <c r="I860" t="s">
        <v>146</v>
      </c>
      <c r="J860">
        <v>1E-3</v>
      </c>
      <c r="K860" t="s">
        <v>3</v>
      </c>
      <c r="L860">
        <v>0.99935909999999994</v>
      </c>
      <c r="M860" t="s">
        <v>2</v>
      </c>
      <c r="N860">
        <v>5.50357E-2</v>
      </c>
      <c r="O860" t="s">
        <v>6</v>
      </c>
      <c r="P860">
        <v>10</v>
      </c>
      <c r="Q860" t="s">
        <v>0</v>
      </c>
      <c r="R860">
        <v>2</v>
      </c>
      <c r="S860" t="s">
        <v>141</v>
      </c>
      <c r="T860">
        <v>1</v>
      </c>
      <c r="U860" t="s">
        <v>142</v>
      </c>
      <c r="V860">
        <v>3</v>
      </c>
      <c r="W860" t="s">
        <v>140</v>
      </c>
      <c r="X860">
        <v>1473</v>
      </c>
      <c r="Y860" t="s">
        <v>1</v>
      </c>
      <c r="Z860" t="s">
        <v>4313</v>
      </c>
      <c r="AA860" t="s">
        <v>151</v>
      </c>
      <c r="AB860" s="12" t="s">
        <v>4314</v>
      </c>
      <c r="AC860" t="s">
        <v>424</v>
      </c>
      <c r="AD860" s="5">
        <v>0.01</v>
      </c>
      <c r="AE860" t="s">
        <v>5</v>
      </c>
      <c r="AF860">
        <v>0.99997137000000003</v>
      </c>
      <c r="AG860" t="s">
        <v>4</v>
      </c>
      <c r="AH860">
        <v>1.162974E-2</v>
      </c>
    </row>
    <row r="861" spans="1:34" x14ac:dyDescent="0.25">
      <c r="A861" t="str">
        <f t="shared" si="13"/>
        <v>feynman_test_14_29910</v>
      </c>
      <c r="B861" t="s">
        <v>120</v>
      </c>
      <c r="C861" t="s">
        <v>143</v>
      </c>
      <c r="D861">
        <v>3600</v>
      </c>
      <c r="E861" t="s">
        <v>144</v>
      </c>
      <c r="F861">
        <v>1000000</v>
      </c>
      <c r="G861" t="s">
        <v>145</v>
      </c>
      <c r="H861">
        <v>29910</v>
      </c>
      <c r="I861" t="s">
        <v>146</v>
      </c>
      <c r="J861">
        <v>1E-3</v>
      </c>
      <c r="K861" t="s">
        <v>3</v>
      </c>
      <c r="L861">
        <v>0.99917639999999996</v>
      </c>
      <c r="M861" t="s">
        <v>2</v>
      </c>
      <c r="N861">
        <v>0.3734132</v>
      </c>
      <c r="O861" t="s">
        <v>6</v>
      </c>
      <c r="P861">
        <v>85</v>
      </c>
      <c r="Q861" t="s">
        <v>0</v>
      </c>
      <c r="R861">
        <v>1314.1</v>
      </c>
      <c r="S861" t="s">
        <v>141</v>
      </c>
      <c r="T861">
        <v>1</v>
      </c>
      <c r="U861" t="s">
        <v>142</v>
      </c>
      <c r="V861">
        <v>25</v>
      </c>
      <c r="W861" t="s">
        <v>140</v>
      </c>
      <c r="X861">
        <v>129375</v>
      </c>
      <c r="Y861" t="s">
        <v>1</v>
      </c>
      <c r="Z861" t="s">
        <v>4315</v>
      </c>
      <c r="AA861" t="s">
        <v>151</v>
      </c>
      <c r="AB861" s="12" t="s">
        <v>4316</v>
      </c>
      <c r="AC861" t="s">
        <v>424</v>
      </c>
      <c r="AD861" s="5">
        <v>0.01</v>
      </c>
      <c r="AE861" t="s">
        <v>5</v>
      </c>
      <c r="AF861">
        <v>0.99933453000000005</v>
      </c>
      <c r="AG861" t="s">
        <v>4</v>
      </c>
      <c r="AH861">
        <v>0.34327946999999998</v>
      </c>
    </row>
    <row r="862" spans="1:34" x14ac:dyDescent="0.25">
      <c r="A862" t="str">
        <f t="shared" si="13"/>
        <v>feynman_I_15_3x_29910</v>
      </c>
      <c r="B862" t="s">
        <v>82</v>
      </c>
      <c r="C862" t="s">
        <v>143</v>
      </c>
      <c r="D862">
        <v>3600</v>
      </c>
      <c r="E862" t="s">
        <v>144</v>
      </c>
      <c r="F862">
        <v>1000000</v>
      </c>
      <c r="G862" t="s">
        <v>145</v>
      </c>
      <c r="H862">
        <v>29910</v>
      </c>
      <c r="I862" t="s">
        <v>146</v>
      </c>
      <c r="J862">
        <v>1E-3</v>
      </c>
      <c r="K862" t="s">
        <v>3</v>
      </c>
      <c r="L862">
        <v>0.99797619999999998</v>
      </c>
      <c r="M862" t="s">
        <v>2</v>
      </c>
      <c r="N862">
        <v>7.2242399999999998E-2</v>
      </c>
      <c r="O862" t="s">
        <v>6</v>
      </c>
      <c r="P862">
        <v>24</v>
      </c>
      <c r="Q862" t="s">
        <v>0</v>
      </c>
      <c r="R862">
        <v>55.8</v>
      </c>
      <c r="S862" t="s">
        <v>141</v>
      </c>
      <c r="T862">
        <v>1</v>
      </c>
      <c r="U862" t="s">
        <v>142</v>
      </c>
      <c r="V862">
        <v>7</v>
      </c>
      <c r="W862" t="s">
        <v>140</v>
      </c>
      <c r="X862">
        <v>8893</v>
      </c>
      <c r="Y862" t="s">
        <v>1</v>
      </c>
      <c r="Z862" t="s">
        <v>4317</v>
      </c>
      <c r="AA862" t="s">
        <v>151</v>
      </c>
      <c r="AB862" s="12" t="s">
        <v>4318</v>
      </c>
      <c r="AC862" t="s">
        <v>424</v>
      </c>
      <c r="AD862" s="5">
        <v>0.01</v>
      </c>
      <c r="AE862" t="s">
        <v>5</v>
      </c>
      <c r="AF862">
        <v>0.99922277999999998</v>
      </c>
      <c r="AG862" t="s">
        <v>4</v>
      </c>
      <c r="AH862">
        <v>4.4612869999999999E-2</v>
      </c>
    </row>
    <row r="863" spans="1:34" x14ac:dyDescent="0.25">
      <c r="A863" t="str">
        <f t="shared" si="13"/>
        <v>feynman_test_17_29910</v>
      </c>
      <c r="B863" t="s">
        <v>134</v>
      </c>
      <c r="C863" t="s">
        <v>143</v>
      </c>
      <c r="D863">
        <v>3600</v>
      </c>
      <c r="E863" t="s">
        <v>144</v>
      </c>
      <c r="F863">
        <v>1000000</v>
      </c>
      <c r="G863" t="s">
        <v>145</v>
      </c>
      <c r="H863">
        <v>29910</v>
      </c>
      <c r="I863" t="s">
        <v>146</v>
      </c>
      <c r="J863">
        <v>1E-3</v>
      </c>
      <c r="K863" t="s">
        <v>3</v>
      </c>
      <c r="L863">
        <v>0.99815640000000005</v>
      </c>
      <c r="M863" t="s">
        <v>2</v>
      </c>
      <c r="N863">
        <v>63.853474800000001</v>
      </c>
      <c r="O863" t="s">
        <v>6</v>
      </c>
      <c r="P863">
        <v>95</v>
      </c>
      <c r="Q863" t="s">
        <v>0</v>
      </c>
      <c r="R863">
        <v>3604</v>
      </c>
      <c r="S863" t="s">
        <v>141</v>
      </c>
      <c r="T863">
        <v>3</v>
      </c>
      <c r="U863" t="s">
        <v>142</v>
      </c>
      <c r="V863">
        <v>41</v>
      </c>
      <c r="W863" t="s">
        <v>140</v>
      </c>
      <c r="X863">
        <v>322762</v>
      </c>
      <c r="Y863" t="s">
        <v>1</v>
      </c>
      <c r="Z863" t="s">
        <v>4319</v>
      </c>
      <c r="AA863" t="s">
        <v>151</v>
      </c>
      <c r="AB863" s="12" t="s">
        <v>4320</v>
      </c>
      <c r="AC863" t="s">
        <v>424</v>
      </c>
      <c r="AD863" s="5">
        <v>0.01</v>
      </c>
      <c r="AE863" t="s">
        <v>5</v>
      </c>
      <c r="AF863">
        <v>0.99826318000000003</v>
      </c>
      <c r="AG863" t="s">
        <v>4</v>
      </c>
      <c r="AH863">
        <v>61.880771330000002</v>
      </c>
    </row>
    <row r="864" spans="1:34" x14ac:dyDescent="0.25">
      <c r="A864" t="str">
        <f t="shared" si="13"/>
        <v>feynman_II_13_34_29910</v>
      </c>
      <c r="B864" t="s">
        <v>45</v>
      </c>
      <c r="C864" t="s">
        <v>143</v>
      </c>
      <c r="D864">
        <v>3600</v>
      </c>
      <c r="E864" t="s">
        <v>144</v>
      </c>
      <c r="F864">
        <v>1000000</v>
      </c>
      <c r="G864" t="s">
        <v>145</v>
      </c>
      <c r="H864">
        <v>29910</v>
      </c>
      <c r="I864" t="s">
        <v>146</v>
      </c>
      <c r="J864">
        <v>1E-3</v>
      </c>
      <c r="K864" t="s">
        <v>3</v>
      </c>
      <c r="L864">
        <v>0.99933550000000004</v>
      </c>
      <c r="M864" t="s">
        <v>2</v>
      </c>
      <c r="N864">
        <v>5.4360800000000001E-2</v>
      </c>
      <c r="O864" t="s">
        <v>6</v>
      </c>
      <c r="P864">
        <v>19</v>
      </c>
      <c r="Q864" t="s">
        <v>0</v>
      </c>
      <c r="R864">
        <v>54.2</v>
      </c>
      <c r="S864" t="s">
        <v>141</v>
      </c>
      <c r="T864">
        <v>1</v>
      </c>
      <c r="U864" t="s">
        <v>142</v>
      </c>
      <c r="V864">
        <v>8</v>
      </c>
      <c r="W864" t="s">
        <v>140</v>
      </c>
      <c r="X864">
        <v>9603</v>
      </c>
      <c r="Y864" t="s">
        <v>1</v>
      </c>
      <c r="Z864" t="s">
        <v>4321</v>
      </c>
      <c r="AA864" t="s">
        <v>151</v>
      </c>
      <c r="AB864" s="12" t="s">
        <v>4322</v>
      </c>
      <c r="AC864" t="s">
        <v>424</v>
      </c>
      <c r="AD864" s="5">
        <v>0.01</v>
      </c>
      <c r="AE864" t="s">
        <v>5</v>
      </c>
      <c r="AF864">
        <v>0.99994050000000001</v>
      </c>
      <c r="AG864" t="s">
        <v>4</v>
      </c>
      <c r="AH864">
        <v>1.625004E-2</v>
      </c>
    </row>
    <row r="865" spans="1:34" x14ac:dyDescent="0.25">
      <c r="A865" t="str">
        <f t="shared" si="13"/>
        <v>strogatz_shearflow1_5390</v>
      </c>
      <c r="B865" t="s">
        <v>12</v>
      </c>
      <c r="C865" t="s">
        <v>143</v>
      </c>
      <c r="D865">
        <v>3600</v>
      </c>
      <c r="E865" t="s">
        <v>144</v>
      </c>
      <c r="F865">
        <v>1000000</v>
      </c>
      <c r="G865" t="s">
        <v>145</v>
      </c>
      <c r="H865">
        <v>5390</v>
      </c>
      <c r="I865" t="s">
        <v>146</v>
      </c>
      <c r="J865">
        <v>1E-3</v>
      </c>
      <c r="K865" t="s">
        <v>3</v>
      </c>
      <c r="L865">
        <v>0.7324543</v>
      </c>
      <c r="M865" t="s">
        <v>2</v>
      </c>
      <c r="N865">
        <v>0.29922179999999998</v>
      </c>
      <c r="O865" t="s">
        <v>6</v>
      </c>
      <c r="P865">
        <v>28</v>
      </c>
      <c r="Q865" t="s">
        <v>0</v>
      </c>
      <c r="R865">
        <v>2261.3000000000002</v>
      </c>
      <c r="S865" t="s">
        <v>141</v>
      </c>
      <c r="T865">
        <v>9</v>
      </c>
      <c r="U865" t="s">
        <v>142</v>
      </c>
      <c r="V865">
        <v>1123</v>
      </c>
      <c r="W865" t="s">
        <v>140</v>
      </c>
      <c r="X865">
        <v>1001395</v>
      </c>
      <c r="Y865" t="s">
        <v>1</v>
      </c>
      <c r="Z865" t="s">
        <v>4323</v>
      </c>
      <c r="AA865" t="s">
        <v>151</v>
      </c>
      <c r="AB865" s="12" t="s">
        <v>4324</v>
      </c>
      <c r="AC865" t="s">
        <v>424</v>
      </c>
      <c r="AD865" s="5">
        <v>0.01</v>
      </c>
      <c r="AE865" t="s">
        <v>5</v>
      </c>
      <c r="AF865">
        <v>0.82707233999999996</v>
      </c>
      <c r="AG865" t="s">
        <v>4</v>
      </c>
      <c r="AH865">
        <v>0.27138272000000002</v>
      </c>
    </row>
    <row r="866" spans="1:34" x14ac:dyDescent="0.25">
      <c r="A866" t="str">
        <f t="shared" si="13"/>
        <v>feynman_III_8_54_14423</v>
      </c>
      <c r="B866" t="s">
        <v>63</v>
      </c>
      <c r="C866" t="s">
        <v>143</v>
      </c>
      <c r="D866">
        <v>3600</v>
      </c>
      <c r="E866" t="s">
        <v>144</v>
      </c>
      <c r="F866">
        <v>1000000</v>
      </c>
      <c r="G866" t="s">
        <v>145</v>
      </c>
      <c r="H866">
        <v>14423</v>
      </c>
      <c r="I866" t="s">
        <v>146</v>
      </c>
      <c r="J866">
        <v>1E-3</v>
      </c>
      <c r="K866" t="s">
        <v>3</v>
      </c>
      <c r="L866">
        <v>0.78150399999999998</v>
      </c>
      <c r="M866" t="s">
        <v>2</v>
      </c>
      <c r="N866">
        <v>0.16522719999999999</v>
      </c>
      <c r="O866" t="s">
        <v>6</v>
      </c>
      <c r="P866">
        <v>28</v>
      </c>
      <c r="Q866" t="s">
        <v>0</v>
      </c>
      <c r="R866">
        <v>3600.3</v>
      </c>
      <c r="S866" t="s">
        <v>141</v>
      </c>
      <c r="T866">
        <v>4</v>
      </c>
      <c r="U866" t="s">
        <v>142</v>
      </c>
      <c r="V866">
        <v>232</v>
      </c>
      <c r="W866" t="s">
        <v>140</v>
      </c>
      <c r="X866">
        <v>539450</v>
      </c>
      <c r="Y866" t="s">
        <v>1</v>
      </c>
      <c r="Z866" t="s">
        <v>4325</v>
      </c>
      <c r="AA866" t="s">
        <v>151</v>
      </c>
      <c r="AB866" s="12" t="s">
        <v>4326</v>
      </c>
      <c r="AC866" t="s">
        <v>424</v>
      </c>
      <c r="AD866" s="5">
        <v>0.01</v>
      </c>
      <c r="AE866" t="s">
        <v>5</v>
      </c>
      <c r="AF866">
        <v>0.78319030999999995</v>
      </c>
      <c r="AG866" t="s">
        <v>4</v>
      </c>
      <c r="AH866">
        <v>0.16458769000000001</v>
      </c>
    </row>
    <row r="867" spans="1:34" x14ac:dyDescent="0.25">
      <c r="A867" t="str">
        <f t="shared" si="13"/>
        <v>feynman_I_18_4_29910</v>
      </c>
      <c r="B867" t="s">
        <v>74</v>
      </c>
      <c r="C867" t="s">
        <v>143</v>
      </c>
      <c r="D867">
        <v>3600</v>
      </c>
      <c r="E867" t="s">
        <v>144</v>
      </c>
      <c r="F867">
        <v>1000000</v>
      </c>
      <c r="G867" t="s">
        <v>145</v>
      </c>
      <c r="H867">
        <v>29910</v>
      </c>
      <c r="I867" t="s">
        <v>146</v>
      </c>
      <c r="J867">
        <v>1E-3</v>
      </c>
      <c r="K867" t="s">
        <v>3</v>
      </c>
      <c r="L867">
        <v>0.99864759999999997</v>
      </c>
      <c r="M867" t="s">
        <v>2</v>
      </c>
      <c r="N867">
        <v>3.1309099999999999E-2</v>
      </c>
      <c r="O867" t="s">
        <v>6</v>
      </c>
      <c r="P867">
        <v>19</v>
      </c>
      <c r="Q867" t="s">
        <v>0</v>
      </c>
      <c r="R867">
        <v>1103.9000000000001</v>
      </c>
      <c r="S867" t="s">
        <v>141</v>
      </c>
      <c r="T867">
        <v>10</v>
      </c>
      <c r="U867" t="s">
        <v>142</v>
      </c>
      <c r="V867">
        <v>145</v>
      </c>
      <c r="W867" t="s">
        <v>140</v>
      </c>
      <c r="X867">
        <v>174896</v>
      </c>
      <c r="Y867" t="s">
        <v>1</v>
      </c>
      <c r="Z867" t="s">
        <v>4327</v>
      </c>
      <c r="AA867" t="s">
        <v>151</v>
      </c>
      <c r="AB867" s="12" t="s">
        <v>4328</v>
      </c>
      <c r="AC867" t="s">
        <v>424</v>
      </c>
      <c r="AD867" s="5">
        <v>0.01</v>
      </c>
      <c r="AE867" t="s">
        <v>5</v>
      </c>
      <c r="AF867">
        <v>1</v>
      </c>
      <c r="AG867" t="s">
        <v>4</v>
      </c>
      <c r="AH867">
        <v>0</v>
      </c>
    </row>
    <row r="868" spans="1:34" x14ac:dyDescent="0.25">
      <c r="A868" t="str">
        <f t="shared" si="13"/>
        <v>feynman_III_14_14_29910</v>
      </c>
      <c r="B868" t="s">
        <v>108</v>
      </c>
      <c r="C868" t="s">
        <v>143</v>
      </c>
      <c r="D868">
        <v>3600</v>
      </c>
      <c r="E868" t="s">
        <v>144</v>
      </c>
      <c r="F868">
        <v>1000000</v>
      </c>
      <c r="G868" t="s">
        <v>145</v>
      </c>
      <c r="H868">
        <v>29910</v>
      </c>
      <c r="I868" t="s">
        <v>146</v>
      </c>
      <c r="J868">
        <v>1E-3</v>
      </c>
      <c r="K868" t="s">
        <v>3</v>
      </c>
      <c r="L868">
        <v>0.97931259999999998</v>
      </c>
      <c r="M868" t="s">
        <v>2</v>
      </c>
      <c r="N868">
        <v>0.99368190000000001</v>
      </c>
      <c r="O868" t="s">
        <v>6</v>
      </c>
      <c r="P868">
        <v>45</v>
      </c>
      <c r="Q868" t="s">
        <v>0</v>
      </c>
      <c r="R868">
        <v>332.7</v>
      </c>
      <c r="S868" t="s">
        <v>141</v>
      </c>
      <c r="T868">
        <v>1</v>
      </c>
      <c r="U868" t="s">
        <v>142</v>
      </c>
      <c r="V868">
        <v>16</v>
      </c>
      <c r="W868" t="s">
        <v>140</v>
      </c>
      <c r="X868">
        <v>46560</v>
      </c>
      <c r="Y868" t="s">
        <v>1</v>
      </c>
      <c r="Z868" t="s">
        <v>4329</v>
      </c>
      <c r="AA868" t="s">
        <v>151</v>
      </c>
      <c r="AB868" s="12" t="s">
        <v>4330</v>
      </c>
      <c r="AC868" t="s">
        <v>424</v>
      </c>
      <c r="AD868" s="5">
        <v>0.01</v>
      </c>
      <c r="AE868" t="s">
        <v>5</v>
      </c>
      <c r="AF868">
        <v>0.98137399999999997</v>
      </c>
      <c r="AG868" t="s">
        <v>4</v>
      </c>
      <c r="AH868">
        <v>0.93480624000000001</v>
      </c>
    </row>
    <row r="869" spans="1:34" x14ac:dyDescent="0.25">
      <c r="A869" t="str">
        <f t="shared" si="13"/>
        <v>feynman_test_11_29910</v>
      </c>
      <c r="B869" t="s">
        <v>80</v>
      </c>
      <c r="C869" t="s">
        <v>143</v>
      </c>
      <c r="D869">
        <v>3600</v>
      </c>
      <c r="E869" t="s">
        <v>144</v>
      </c>
      <c r="F869">
        <v>1000000</v>
      </c>
      <c r="G869" t="s">
        <v>145</v>
      </c>
      <c r="H869">
        <v>29910</v>
      </c>
      <c r="I869" t="s">
        <v>146</v>
      </c>
      <c r="J869">
        <v>1E-3</v>
      </c>
      <c r="K869" t="s">
        <v>3</v>
      </c>
      <c r="L869">
        <v>0.99426890000000001</v>
      </c>
      <c r="M869" t="s">
        <v>2</v>
      </c>
      <c r="N869">
        <v>7.8475600000000006E-2</v>
      </c>
      <c r="O869" t="s">
        <v>6</v>
      </c>
      <c r="P869">
        <v>41</v>
      </c>
      <c r="Q869" t="s">
        <v>0</v>
      </c>
      <c r="R869">
        <v>2183</v>
      </c>
      <c r="S869" t="s">
        <v>141</v>
      </c>
      <c r="T869">
        <v>7</v>
      </c>
      <c r="U869" t="s">
        <v>142</v>
      </c>
      <c r="V869">
        <v>139</v>
      </c>
      <c r="W869" t="s">
        <v>140</v>
      </c>
      <c r="X869">
        <v>301004</v>
      </c>
      <c r="Y869" t="s">
        <v>1</v>
      </c>
      <c r="Z869" t="s">
        <v>4331</v>
      </c>
      <c r="AA869" t="s">
        <v>151</v>
      </c>
      <c r="AB869" s="12" t="s">
        <v>4332</v>
      </c>
      <c r="AC869" t="s">
        <v>424</v>
      </c>
      <c r="AD869" s="5">
        <v>0.01</v>
      </c>
      <c r="AE869" t="s">
        <v>5</v>
      </c>
      <c r="AF869">
        <v>0.99481164</v>
      </c>
      <c r="AG869" t="s">
        <v>4</v>
      </c>
      <c r="AH869">
        <v>7.4960570000000004E-2</v>
      </c>
    </row>
    <row r="870" spans="1:34" x14ac:dyDescent="0.25">
      <c r="A870" t="str">
        <f t="shared" si="13"/>
        <v>feynman_I_6_2_5390</v>
      </c>
      <c r="B870" t="s">
        <v>33</v>
      </c>
      <c r="C870" t="s">
        <v>143</v>
      </c>
      <c r="D870">
        <v>3600</v>
      </c>
      <c r="E870" t="s">
        <v>144</v>
      </c>
      <c r="F870">
        <v>1000000</v>
      </c>
      <c r="G870" t="s">
        <v>145</v>
      </c>
      <c r="H870">
        <v>5390</v>
      </c>
      <c r="I870" t="s">
        <v>146</v>
      </c>
      <c r="J870">
        <v>1E-3</v>
      </c>
      <c r="K870" t="s">
        <v>3</v>
      </c>
      <c r="L870">
        <v>0.98946780000000001</v>
      </c>
      <c r="M870" t="s">
        <v>2</v>
      </c>
      <c r="N870">
        <v>4.3718000000000003E-3</v>
      </c>
      <c r="O870" t="s">
        <v>6</v>
      </c>
      <c r="P870">
        <v>22</v>
      </c>
      <c r="Q870" t="s">
        <v>0</v>
      </c>
      <c r="R870">
        <v>989.4</v>
      </c>
      <c r="S870" t="s">
        <v>141</v>
      </c>
      <c r="T870">
        <v>10</v>
      </c>
      <c r="U870" t="s">
        <v>142</v>
      </c>
      <c r="V870">
        <v>166</v>
      </c>
      <c r="W870" t="s">
        <v>140</v>
      </c>
      <c r="X870">
        <v>175319</v>
      </c>
      <c r="Y870" t="s">
        <v>1</v>
      </c>
      <c r="Z870" t="s">
        <v>4333</v>
      </c>
      <c r="AA870" t="s">
        <v>151</v>
      </c>
      <c r="AB870" s="12" t="s">
        <v>4334</v>
      </c>
      <c r="AC870" t="s">
        <v>424</v>
      </c>
      <c r="AD870" s="5">
        <v>0.01</v>
      </c>
      <c r="AE870" t="s">
        <v>5</v>
      </c>
      <c r="AF870">
        <v>0.99034228000000002</v>
      </c>
      <c r="AG870" t="s">
        <v>4</v>
      </c>
      <c r="AH870">
        <v>4.1946500000000003E-3</v>
      </c>
    </row>
    <row r="871" spans="1:34" x14ac:dyDescent="0.25">
      <c r="A871" t="str">
        <f t="shared" si="13"/>
        <v>feynman_I_16_6_29910</v>
      </c>
      <c r="B871" t="s">
        <v>39</v>
      </c>
      <c r="C871" t="s">
        <v>143</v>
      </c>
      <c r="D871">
        <v>3600</v>
      </c>
      <c r="E871" t="s">
        <v>144</v>
      </c>
      <c r="F871">
        <v>1000000</v>
      </c>
      <c r="G871" t="s">
        <v>145</v>
      </c>
      <c r="H871">
        <v>29910</v>
      </c>
      <c r="I871" t="s">
        <v>146</v>
      </c>
      <c r="J871">
        <v>1E-3</v>
      </c>
      <c r="K871" t="s">
        <v>3</v>
      </c>
      <c r="L871">
        <v>0.99004130000000001</v>
      </c>
      <c r="M871" t="s">
        <v>2</v>
      </c>
      <c r="N871">
        <v>0.11361309999999999</v>
      </c>
      <c r="O871" t="s">
        <v>6</v>
      </c>
      <c r="P871">
        <v>47</v>
      </c>
      <c r="Q871" t="s">
        <v>0</v>
      </c>
      <c r="R871">
        <v>231.2</v>
      </c>
      <c r="S871" t="s">
        <v>141</v>
      </c>
      <c r="T871">
        <v>1</v>
      </c>
      <c r="U871" t="s">
        <v>142</v>
      </c>
      <c r="V871">
        <v>16</v>
      </c>
      <c r="W871" t="s">
        <v>140</v>
      </c>
      <c r="X871">
        <v>33526</v>
      </c>
      <c r="Y871" t="s">
        <v>1</v>
      </c>
      <c r="Z871" t="s">
        <v>4335</v>
      </c>
      <c r="AA871" t="s">
        <v>151</v>
      </c>
      <c r="AB871" s="12" t="s">
        <v>4336</v>
      </c>
      <c r="AC871" t="s">
        <v>424</v>
      </c>
      <c r="AD871" s="5">
        <v>0.01</v>
      </c>
      <c r="AE871" t="s">
        <v>5</v>
      </c>
      <c r="AF871">
        <v>0.99116762999999997</v>
      </c>
      <c r="AG871" t="s">
        <v>4</v>
      </c>
      <c r="AH871">
        <v>0.10735375</v>
      </c>
    </row>
    <row r="872" spans="1:34" x14ac:dyDescent="0.25">
      <c r="A872" t="str">
        <f t="shared" si="13"/>
        <v>feynman_I_32_17_29910</v>
      </c>
      <c r="B872" t="s">
        <v>126</v>
      </c>
      <c r="C872" t="s">
        <v>143</v>
      </c>
      <c r="D872">
        <v>3600</v>
      </c>
      <c r="E872" t="s">
        <v>144</v>
      </c>
      <c r="F872">
        <v>1000000</v>
      </c>
      <c r="G872" t="s">
        <v>145</v>
      </c>
      <c r="H872">
        <v>29910</v>
      </c>
      <c r="I872" t="s">
        <v>146</v>
      </c>
      <c r="J872">
        <v>1E-3</v>
      </c>
      <c r="K872" t="s">
        <v>3</v>
      </c>
      <c r="L872">
        <v>0.99008359999999995</v>
      </c>
      <c r="M872" t="s">
        <v>2</v>
      </c>
      <c r="N872">
        <v>0.46649930000000001</v>
      </c>
      <c r="O872" t="s">
        <v>6</v>
      </c>
      <c r="P872">
        <v>36</v>
      </c>
      <c r="Q872" t="s">
        <v>0</v>
      </c>
      <c r="R872">
        <v>192.5</v>
      </c>
      <c r="S872" t="s">
        <v>141</v>
      </c>
      <c r="T872">
        <v>1</v>
      </c>
      <c r="U872" t="s">
        <v>142</v>
      </c>
      <c r="V872">
        <v>13</v>
      </c>
      <c r="W872" t="s">
        <v>140</v>
      </c>
      <c r="X872">
        <v>30938</v>
      </c>
      <c r="Y872" t="s">
        <v>1</v>
      </c>
      <c r="Z872" t="s">
        <v>4337</v>
      </c>
      <c r="AA872" t="s">
        <v>151</v>
      </c>
      <c r="AB872" s="12" t="s">
        <v>4338</v>
      </c>
      <c r="AC872" t="s">
        <v>424</v>
      </c>
      <c r="AD872" s="5">
        <v>0.01</v>
      </c>
      <c r="AE872" t="s">
        <v>5</v>
      </c>
      <c r="AF872">
        <v>0.99052651000000003</v>
      </c>
      <c r="AG872" t="s">
        <v>4</v>
      </c>
      <c r="AH872">
        <v>0.45261140999999999</v>
      </c>
    </row>
    <row r="873" spans="1:34" x14ac:dyDescent="0.25">
      <c r="A873" t="str">
        <f t="shared" si="13"/>
        <v>feynman_I_34_14_29910</v>
      </c>
      <c r="B873" t="s">
        <v>40</v>
      </c>
      <c r="C873" t="s">
        <v>143</v>
      </c>
      <c r="D873">
        <v>3600</v>
      </c>
      <c r="E873" t="s">
        <v>144</v>
      </c>
      <c r="F873">
        <v>1000000</v>
      </c>
      <c r="G873" t="s">
        <v>145</v>
      </c>
      <c r="H873">
        <v>29910</v>
      </c>
      <c r="I873" t="s">
        <v>146</v>
      </c>
      <c r="J873">
        <v>1E-3</v>
      </c>
      <c r="K873" t="s">
        <v>3</v>
      </c>
      <c r="L873">
        <v>0.9992588</v>
      </c>
      <c r="M873" t="s">
        <v>2</v>
      </c>
      <c r="N873">
        <v>4.4067299999999997E-2</v>
      </c>
      <c r="O873" t="s">
        <v>6</v>
      </c>
      <c r="P873">
        <v>15</v>
      </c>
      <c r="Q873" t="s">
        <v>0</v>
      </c>
      <c r="R873">
        <v>27.1</v>
      </c>
      <c r="S873" t="s">
        <v>141</v>
      </c>
      <c r="T873">
        <v>1</v>
      </c>
      <c r="U873" t="s">
        <v>142</v>
      </c>
      <c r="V873">
        <v>6</v>
      </c>
      <c r="W873" t="s">
        <v>140</v>
      </c>
      <c r="X873">
        <v>5109</v>
      </c>
      <c r="Y873" t="s">
        <v>1</v>
      </c>
      <c r="Z873" t="s">
        <v>3743</v>
      </c>
      <c r="AA873" t="s">
        <v>151</v>
      </c>
      <c r="AB873" s="12" t="s">
        <v>3744</v>
      </c>
      <c r="AC873" t="s">
        <v>424</v>
      </c>
      <c r="AD873" s="5">
        <v>0.01</v>
      </c>
      <c r="AE873" t="s">
        <v>5</v>
      </c>
      <c r="AF873">
        <v>0.99995977999999996</v>
      </c>
      <c r="AG873" t="s">
        <v>4</v>
      </c>
      <c r="AH873">
        <v>1.031255E-2</v>
      </c>
    </row>
    <row r="874" spans="1:34" x14ac:dyDescent="0.25">
      <c r="A874" t="str">
        <f t="shared" si="13"/>
        <v>feynman_II_11_28_29910</v>
      </c>
      <c r="B874" t="s">
        <v>34</v>
      </c>
      <c r="C874" t="s">
        <v>143</v>
      </c>
      <c r="D874">
        <v>3600</v>
      </c>
      <c r="E874" t="s">
        <v>144</v>
      </c>
      <c r="F874">
        <v>1000000</v>
      </c>
      <c r="G874" t="s">
        <v>145</v>
      </c>
      <c r="H874">
        <v>29910</v>
      </c>
      <c r="I874" t="s">
        <v>146</v>
      </c>
      <c r="J874">
        <v>1E-3</v>
      </c>
      <c r="K874" t="s">
        <v>3</v>
      </c>
      <c r="L874">
        <v>0.99707840000000003</v>
      </c>
      <c r="M874" t="s">
        <v>2</v>
      </c>
      <c r="N874">
        <v>1.5743900000000002E-2</v>
      </c>
      <c r="O874" t="s">
        <v>6</v>
      </c>
      <c r="P874">
        <v>8</v>
      </c>
      <c r="Q874" t="s">
        <v>0</v>
      </c>
      <c r="R874">
        <v>7.6</v>
      </c>
      <c r="S874" t="s">
        <v>141</v>
      </c>
      <c r="T874">
        <v>1</v>
      </c>
      <c r="U874" t="s">
        <v>142</v>
      </c>
      <c r="V874">
        <v>4</v>
      </c>
      <c r="W874" t="s">
        <v>140</v>
      </c>
      <c r="X874">
        <v>1825</v>
      </c>
      <c r="Y874" t="s">
        <v>1</v>
      </c>
      <c r="Z874" t="s">
        <v>4339</v>
      </c>
      <c r="AA874" t="s">
        <v>151</v>
      </c>
      <c r="AB874" s="12" t="s">
        <v>4340</v>
      </c>
      <c r="AC874" t="s">
        <v>424</v>
      </c>
      <c r="AD874" s="5">
        <v>0.01</v>
      </c>
      <c r="AE874" t="s">
        <v>5</v>
      </c>
      <c r="AF874">
        <v>0.99918454000000001</v>
      </c>
      <c r="AG874" t="s">
        <v>4</v>
      </c>
      <c r="AH874">
        <v>8.2948999999999991E-3</v>
      </c>
    </row>
    <row r="875" spans="1:34" x14ac:dyDescent="0.25">
      <c r="A875" t="str">
        <f t="shared" si="13"/>
        <v>feynman_I_29_4_4426</v>
      </c>
      <c r="B875" t="s">
        <v>27</v>
      </c>
      <c r="C875" t="s">
        <v>143</v>
      </c>
      <c r="D875">
        <v>3600</v>
      </c>
      <c r="E875" t="s">
        <v>144</v>
      </c>
      <c r="F875">
        <v>1000000</v>
      </c>
      <c r="G875" t="s">
        <v>145</v>
      </c>
      <c r="H875">
        <v>4426</v>
      </c>
      <c r="I875" t="s">
        <v>146</v>
      </c>
      <c r="J875">
        <v>1E-3</v>
      </c>
      <c r="K875" t="s">
        <v>3</v>
      </c>
      <c r="L875">
        <v>0.99978429999999996</v>
      </c>
      <c r="M875" t="s">
        <v>2</v>
      </c>
      <c r="N875">
        <v>1.9498700000000001E-2</v>
      </c>
      <c r="O875" t="s">
        <v>6</v>
      </c>
      <c r="P875">
        <v>5</v>
      </c>
      <c r="Q875" t="s">
        <v>0</v>
      </c>
      <c r="R875">
        <v>3.7</v>
      </c>
      <c r="S875" t="s">
        <v>141</v>
      </c>
      <c r="T875">
        <v>1</v>
      </c>
      <c r="U875" t="s">
        <v>142</v>
      </c>
      <c r="V875">
        <v>2</v>
      </c>
      <c r="W875" t="s">
        <v>140</v>
      </c>
      <c r="X875">
        <v>799</v>
      </c>
      <c r="Y875" t="s">
        <v>1</v>
      </c>
      <c r="Z875" t="s">
        <v>2339</v>
      </c>
      <c r="AA875" t="s">
        <v>151</v>
      </c>
      <c r="AB875" s="12" t="s">
        <v>406</v>
      </c>
      <c r="AC875" t="s">
        <v>424</v>
      </c>
      <c r="AD875" s="5">
        <v>0.01</v>
      </c>
      <c r="AE875" t="s">
        <v>5</v>
      </c>
      <c r="AF875">
        <v>1</v>
      </c>
      <c r="AG875" t="s">
        <v>4</v>
      </c>
      <c r="AH875">
        <v>0</v>
      </c>
    </row>
    <row r="876" spans="1:34" x14ac:dyDescent="0.25">
      <c r="A876" t="str">
        <f t="shared" si="13"/>
        <v>feynman_I_40_1_14423</v>
      </c>
      <c r="B876" t="s">
        <v>133</v>
      </c>
      <c r="C876" t="s">
        <v>143</v>
      </c>
      <c r="D876">
        <v>3600</v>
      </c>
      <c r="E876" t="s">
        <v>144</v>
      </c>
      <c r="F876">
        <v>1000000</v>
      </c>
      <c r="G876" t="s">
        <v>145</v>
      </c>
      <c r="H876">
        <v>14423</v>
      </c>
      <c r="I876" t="s">
        <v>146</v>
      </c>
      <c r="J876">
        <v>1E-3</v>
      </c>
      <c r="K876" t="s">
        <v>3</v>
      </c>
      <c r="L876">
        <v>0.9817399</v>
      </c>
      <c r="M876" t="s">
        <v>2</v>
      </c>
      <c r="N876">
        <v>8.7928999999999993E-2</v>
      </c>
      <c r="O876" t="s">
        <v>6</v>
      </c>
      <c r="P876">
        <v>20</v>
      </c>
      <c r="Q876" t="s">
        <v>0</v>
      </c>
      <c r="R876">
        <v>3600.2</v>
      </c>
      <c r="S876" t="s">
        <v>141</v>
      </c>
      <c r="T876">
        <v>11</v>
      </c>
      <c r="U876" t="s">
        <v>142</v>
      </c>
      <c r="V876">
        <v>268</v>
      </c>
      <c r="W876" t="s">
        <v>140</v>
      </c>
      <c r="X876">
        <v>571740</v>
      </c>
      <c r="Y876" t="s">
        <v>1</v>
      </c>
      <c r="Z876" t="s">
        <v>4341</v>
      </c>
      <c r="AA876" t="s">
        <v>151</v>
      </c>
      <c r="AB876" s="12" t="s">
        <v>4342</v>
      </c>
      <c r="AC876" t="s">
        <v>424</v>
      </c>
      <c r="AD876" s="5">
        <v>0.01</v>
      </c>
      <c r="AE876" t="s">
        <v>5</v>
      </c>
      <c r="AF876">
        <v>0.98200266999999997</v>
      </c>
      <c r="AG876" t="s">
        <v>4</v>
      </c>
      <c r="AH876">
        <v>8.8087429999999994E-2</v>
      </c>
    </row>
    <row r="877" spans="1:34" x14ac:dyDescent="0.25">
      <c r="A877" t="str">
        <f t="shared" si="13"/>
        <v>feynman_III_10_19_14423</v>
      </c>
      <c r="B877" t="s">
        <v>92</v>
      </c>
      <c r="C877" t="s">
        <v>143</v>
      </c>
      <c r="D877">
        <v>3600</v>
      </c>
      <c r="E877" t="s">
        <v>144</v>
      </c>
      <c r="F877">
        <v>1000000</v>
      </c>
      <c r="G877" t="s">
        <v>145</v>
      </c>
      <c r="H877">
        <v>14423</v>
      </c>
      <c r="I877" t="s">
        <v>146</v>
      </c>
      <c r="J877">
        <v>1E-3</v>
      </c>
      <c r="K877" t="s">
        <v>3</v>
      </c>
      <c r="L877">
        <v>0.99903310000000001</v>
      </c>
      <c r="M877" t="s">
        <v>2</v>
      </c>
      <c r="N877">
        <v>0.22646930000000001</v>
      </c>
      <c r="O877" t="s">
        <v>6</v>
      </c>
      <c r="P877">
        <v>38</v>
      </c>
      <c r="Q877" t="s">
        <v>0</v>
      </c>
      <c r="R877">
        <v>185.7</v>
      </c>
      <c r="S877" t="s">
        <v>141</v>
      </c>
      <c r="T877">
        <v>1</v>
      </c>
      <c r="U877" t="s">
        <v>142</v>
      </c>
      <c r="V877">
        <v>11</v>
      </c>
      <c r="W877" t="s">
        <v>140</v>
      </c>
      <c r="X877">
        <v>23264</v>
      </c>
      <c r="Y877" t="s">
        <v>1</v>
      </c>
      <c r="Z877" t="s">
        <v>4343</v>
      </c>
      <c r="AA877" t="s">
        <v>151</v>
      </c>
      <c r="AB877" s="12" t="s">
        <v>4344</v>
      </c>
      <c r="AC877" t="s">
        <v>424</v>
      </c>
      <c r="AD877" s="5">
        <v>0.01</v>
      </c>
      <c r="AE877" t="s">
        <v>5</v>
      </c>
      <c r="AF877">
        <v>0.99962728999999995</v>
      </c>
      <c r="AG877" t="s">
        <v>4</v>
      </c>
      <c r="AH877">
        <v>0.13941350999999999</v>
      </c>
    </row>
    <row r="878" spans="1:34" x14ac:dyDescent="0.25">
      <c r="A878" t="str">
        <f t="shared" si="13"/>
        <v>feynman_I_15_3t_14423</v>
      </c>
      <c r="B878" t="s">
        <v>81</v>
      </c>
      <c r="C878" t="s">
        <v>143</v>
      </c>
      <c r="D878">
        <v>3600</v>
      </c>
      <c r="E878" t="s">
        <v>144</v>
      </c>
      <c r="F878">
        <v>1000000</v>
      </c>
      <c r="G878" t="s">
        <v>145</v>
      </c>
      <c r="H878">
        <v>14423</v>
      </c>
      <c r="I878" t="s">
        <v>146</v>
      </c>
      <c r="J878">
        <v>1E-3</v>
      </c>
      <c r="K878" t="s">
        <v>3</v>
      </c>
      <c r="L878">
        <v>0.9948186</v>
      </c>
      <c r="M878" t="s">
        <v>2</v>
      </c>
      <c r="N878">
        <v>8.70417E-2</v>
      </c>
      <c r="O878" t="s">
        <v>6</v>
      </c>
      <c r="P878">
        <v>7</v>
      </c>
      <c r="Q878" t="s">
        <v>0</v>
      </c>
      <c r="R878">
        <v>5.0999999999999996</v>
      </c>
      <c r="S878" t="s">
        <v>141</v>
      </c>
      <c r="T878">
        <v>1</v>
      </c>
      <c r="U878" t="s">
        <v>142</v>
      </c>
      <c r="V878">
        <v>3</v>
      </c>
      <c r="W878" t="s">
        <v>140</v>
      </c>
      <c r="X878">
        <v>1160</v>
      </c>
      <c r="Y878" t="s">
        <v>1</v>
      </c>
      <c r="Z878" t="s">
        <v>3695</v>
      </c>
      <c r="AA878" t="s">
        <v>151</v>
      </c>
      <c r="AB878" s="12" t="s">
        <v>3696</v>
      </c>
      <c r="AC878" t="s">
        <v>424</v>
      </c>
      <c r="AD878" s="5">
        <v>0.01</v>
      </c>
      <c r="AE878" t="s">
        <v>5</v>
      </c>
      <c r="AF878">
        <v>0.99571772999999997</v>
      </c>
      <c r="AG878" t="s">
        <v>4</v>
      </c>
      <c r="AH878">
        <v>7.9297660000000006E-2</v>
      </c>
    </row>
    <row r="879" spans="1:34" x14ac:dyDescent="0.25">
      <c r="A879" t="str">
        <f t="shared" si="13"/>
        <v>feynman_III_4_32_14423</v>
      </c>
      <c r="B879" t="s">
        <v>87</v>
      </c>
      <c r="C879" t="s">
        <v>143</v>
      </c>
      <c r="D879">
        <v>3600</v>
      </c>
      <c r="E879" t="s">
        <v>144</v>
      </c>
      <c r="F879">
        <v>1000000</v>
      </c>
      <c r="G879" t="s">
        <v>145</v>
      </c>
      <c r="H879">
        <v>14423</v>
      </c>
      <c r="I879" t="s">
        <v>146</v>
      </c>
      <c r="J879">
        <v>1E-3</v>
      </c>
      <c r="K879" t="s">
        <v>3</v>
      </c>
      <c r="L879">
        <v>0.99980840000000004</v>
      </c>
      <c r="M879" t="s">
        <v>2</v>
      </c>
      <c r="N879">
        <v>0.12777959999999999</v>
      </c>
      <c r="O879" t="s">
        <v>6</v>
      </c>
      <c r="P879">
        <v>12</v>
      </c>
      <c r="Q879" t="s">
        <v>0</v>
      </c>
      <c r="R879">
        <v>14.8</v>
      </c>
      <c r="S879" t="s">
        <v>141</v>
      </c>
      <c r="T879">
        <v>1</v>
      </c>
      <c r="U879" t="s">
        <v>142</v>
      </c>
      <c r="V879">
        <v>4</v>
      </c>
      <c r="W879" t="s">
        <v>140</v>
      </c>
      <c r="X879">
        <v>3138</v>
      </c>
      <c r="Y879" t="s">
        <v>1</v>
      </c>
      <c r="Z879" t="s">
        <v>4345</v>
      </c>
      <c r="AA879" t="s">
        <v>151</v>
      </c>
      <c r="AB879" s="12" t="s">
        <v>4346</v>
      </c>
      <c r="AC879" t="s">
        <v>424</v>
      </c>
      <c r="AD879" s="5">
        <v>0.01</v>
      </c>
      <c r="AE879" t="s">
        <v>5</v>
      </c>
      <c r="AF879">
        <v>0.99999592999999998</v>
      </c>
      <c r="AG879" t="s">
        <v>4</v>
      </c>
      <c r="AH879">
        <v>1.8736659999999999E-2</v>
      </c>
    </row>
    <row r="880" spans="1:34" x14ac:dyDescent="0.25">
      <c r="A880" t="str">
        <f t="shared" si="13"/>
        <v>feynman_I_12_5_28020</v>
      </c>
      <c r="B880" t="s">
        <v>25</v>
      </c>
      <c r="C880" t="s">
        <v>143</v>
      </c>
      <c r="D880">
        <v>3600</v>
      </c>
      <c r="E880" t="s">
        <v>144</v>
      </c>
      <c r="F880">
        <v>1000000</v>
      </c>
      <c r="G880" t="s">
        <v>145</v>
      </c>
      <c r="H880">
        <v>28020</v>
      </c>
      <c r="I880" t="s">
        <v>146</v>
      </c>
      <c r="J880">
        <v>1E-3</v>
      </c>
      <c r="K880" t="s">
        <v>3</v>
      </c>
      <c r="L880">
        <v>0.99958360000000002</v>
      </c>
      <c r="M880" t="s">
        <v>2</v>
      </c>
      <c r="N880">
        <v>0.10342949999999999</v>
      </c>
      <c r="O880" t="s">
        <v>6</v>
      </c>
      <c r="P880">
        <v>3</v>
      </c>
      <c r="Q880" t="s">
        <v>0</v>
      </c>
      <c r="R880">
        <v>2.1</v>
      </c>
      <c r="S880" t="s">
        <v>141</v>
      </c>
      <c r="T880">
        <v>1</v>
      </c>
      <c r="U880" t="s">
        <v>142</v>
      </c>
      <c r="V880">
        <v>2</v>
      </c>
      <c r="W880" t="s">
        <v>140</v>
      </c>
      <c r="X880">
        <v>520</v>
      </c>
      <c r="Y880" t="s">
        <v>1</v>
      </c>
      <c r="Z880" t="s">
        <v>2335</v>
      </c>
      <c r="AA880" t="s">
        <v>151</v>
      </c>
      <c r="AB880" s="12" t="s">
        <v>405</v>
      </c>
      <c r="AC880" t="s">
        <v>424</v>
      </c>
      <c r="AD880" s="5">
        <v>0.01</v>
      </c>
      <c r="AE880" t="s">
        <v>5</v>
      </c>
      <c r="AF880">
        <v>1</v>
      </c>
      <c r="AG880" t="s">
        <v>4</v>
      </c>
      <c r="AH880">
        <v>0</v>
      </c>
    </row>
    <row r="881" spans="1:34" x14ac:dyDescent="0.25">
      <c r="A881" t="str">
        <f t="shared" si="13"/>
        <v>feynman_II_34_29a_28020</v>
      </c>
      <c r="B881" t="s">
        <v>60</v>
      </c>
      <c r="C881" t="s">
        <v>143</v>
      </c>
      <c r="D881">
        <v>3600</v>
      </c>
      <c r="E881" t="s">
        <v>144</v>
      </c>
      <c r="F881">
        <v>1000000</v>
      </c>
      <c r="G881" t="s">
        <v>145</v>
      </c>
      <c r="H881">
        <v>28020</v>
      </c>
      <c r="I881" t="s">
        <v>146</v>
      </c>
      <c r="J881">
        <v>1E-3</v>
      </c>
      <c r="K881" t="s">
        <v>3</v>
      </c>
      <c r="L881">
        <v>0.99966900000000003</v>
      </c>
      <c r="M881" t="s">
        <v>2</v>
      </c>
      <c r="N881">
        <v>4.1678000000000002E-3</v>
      </c>
      <c r="O881" t="s">
        <v>6</v>
      </c>
      <c r="P881">
        <v>7</v>
      </c>
      <c r="Q881" t="s">
        <v>0</v>
      </c>
      <c r="R881">
        <v>6.8</v>
      </c>
      <c r="S881" t="s">
        <v>141</v>
      </c>
      <c r="T881">
        <v>1</v>
      </c>
      <c r="U881" t="s">
        <v>142</v>
      </c>
      <c r="V881">
        <v>3</v>
      </c>
      <c r="W881" t="s">
        <v>140</v>
      </c>
      <c r="X881">
        <v>1543</v>
      </c>
      <c r="Y881" t="s">
        <v>1</v>
      </c>
      <c r="Z881" t="s">
        <v>3494</v>
      </c>
      <c r="AA881" t="s">
        <v>151</v>
      </c>
      <c r="AB881" s="12" t="s">
        <v>3495</v>
      </c>
      <c r="AC881" t="s">
        <v>424</v>
      </c>
      <c r="AD881" s="5">
        <v>0.01</v>
      </c>
      <c r="AE881" t="s">
        <v>5</v>
      </c>
      <c r="AF881">
        <v>0.99992661999999999</v>
      </c>
      <c r="AG881" t="s">
        <v>4</v>
      </c>
      <c r="AH881">
        <v>1.9536000000000002E-3</v>
      </c>
    </row>
    <row r="882" spans="1:34" x14ac:dyDescent="0.25">
      <c r="A882" t="str">
        <f t="shared" si="13"/>
        <v>feynman_II_34_11_28020</v>
      </c>
      <c r="B882" t="s">
        <v>84</v>
      </c>
      <c r="C882" t="s">
        <v>143</v>
      </c>
      <c r="D882">
        <v>3600</v>
      </c>
      <c r="E882" t="s">
        <v>144</v>
      </c>
      <c r="F882">
        <v>1000000</v>
      </c>
      <c r="G882" t="s">
        <v>145</v>
      </c>
      <c r="H882">
        <v>28020</v>
      </c>
      <c r="I882" t="s">
        <v>146</v>
      </c>
      <c r="J882">
        <v>1E-3</v>
      </c>
      <c r="K882" t="s">
        <v>3</v>
      </c>
      <c r="L882">
        <v>0.99978590000000001</v>
      </c>
      <c r="M882" t="s">
        <v>2</v>
      </c>
      <c r="N882">
        <v>7.4215699999999996E-2</v>
      </c>
      <c r="O882" t="s">
        <v>6</v>
      </c>
      <c r="P882">
        <v>8</v>
      </c>
      <c r="Q882" t="s">
        <v>0</v>
      </c>
      <c r="R882">
        <v>12.7</v>
      </c>
      <c r="S882" t="s">
        <v>141</v>
      </c>
      <c r="T882">
        <v>1</v>
      </c>
      <c r="U882" t="s">
        <v>142</v>
      </c>
      <c r="V882">
        <v>4</v>
      </c>
      <c r="W882" t="s">
        <v>140</v>
      </c>
      <c r="X882">
        <v>2769</v>
      </c>
      <c r="Y882" t="s">
        <v>1</v>
      </c>
      <c r="Z882" t="s">
        <v>158</v>
      </c>
      <c r="AA882" t="s">
        <v>151</v>
      </c>
      <c r="AB882" s="12" t="s">
        <v>412</v>
      </c>
      <c r="AC882" t="s">
        <v>424</v>
      </c>
      <c r="AD882" s="5">
        <v>0.01</v>
      </c>
      <c r="AE882" t="s">
        <v>5</v>
      </c>
      <c r="AF882">
        <v>1</v>
      </c>
      <c r="AG882" t="s">
        <v>4</v>
      </c>
      <c r="AH882">
        <v>0</v>
      </c>
    </row>
    <row r="883" spans="1:34" x14ac:dyDescent="0.25">
      <c r="A883" t="str">
        <f t="shared" si="13"/>
        <v>feynman_I_34_1_28020</v>
      </c>
      <c r="B883" t="s">
        <v>41</v>
      </c>
      <c r="C883" t="s">
        <v>143</v>
      </c>
      <c r="D883">
        <v>3600</v>
      </c>
      <c r="E883" t="s">
        <v>144</v>
      </c>
      <c r="F883">
        <v>1000000</v>
      </c>
      <c r="G883" t="s">
        <v>145</v>
      </c>
      <c r="H883">
        <v>28020</v>
      </c>
      <c r="I883" t="s">
        <v>146</v>
      </c>
      <c r="J883">
        <v>1E-3</v>
      </c>
      <c r="K883" t="s">
        <v>3</v>
      </c>
      <c r="L883">
        <v>0.99935819999999997</v>
      </c>
      <c r="M883" t="s">
        <v>2</v>
      </c>
      <c r="N883">
        <v>4.5111900000000003E-2</v>
      </c>
      <c r="O883" t="s">
        <v>6</v>
      </c>
      <c r="P883">
        <v>10</v>
      </c>
      <c r="Q883" t="s">
        <v>0</v>
      </c>
      <c r="R883">
        <v>25</v>
      </c>
      <c r="S883" t="s">
        <v>141</v>
      </c>
      <c r="T883">
        <v>1</v>
      </c>
      <c r="U883" t="s">
        <v>142</v>
      </c>
      <c r="V883">
        <v>6</v>
      </c>
      <c r="W883" t="s">
        <v>140</v>
      </c>
      <c r="X883">
        <v>4858</v>
      </c>
      <c r="Y883" t="s">
        <v>1</v>
      </c>
      <c r="Z883" t="s">
        <v>3307</v>
      </c>
      <c r="AA883" t="s">
        <v>151</v>
      </c>
      <c r="AB883" s="12" t="s">
        <v>2333</v>
      </c>
      <c r="AC883" t="s">
        <v>424</v>
      </c>
      <c r="AD883" s="5">
        <v>0.01</v>
      </c>
      <c r="AE883" t="s">
        <v>5</v>
      </c>
      <c r="AF883">
        <v>1</v>
      </c>
      <c r="AG883" t="s">
        <v>4</v>
      </c>
      <c r="AH883">
        <v>0</v>
      </c>
    </row>
    <row r="884" spans="1:34" x14ac:dyDescent="0.25">
      <c r="A884" t="str">
        <f t="shared" si="13"/>
        <v>feynman_III_17_37_28020</v>
      </c>
      <c r="B884" t="s">
        <v>66</v>
      </c>
      <c r="C884" t="s">
        <v>143</v>
      </c>
      <c r="D884">
        <v>3600</v>
      </c>
      <c r="E884" t="s">
        <v>144</v>
      </c>
      <c r="F884">
        <v>1000000</v>
      </c>
      <c r="G884" t="s">
        <v>145</v>
      </c>
      <c r="H884">
        <v>28020</v>
      </c>
      <c r="I884" t="s">
        <v>146</v>
      </c>
      <c r="J884">
        <v>1E-3</v>
      </c>
      <c r="K884" t="s">
        <v>3</v>
      </c>
      <c r="L884">
        <v>0.99989570000000005</v>
      </c>
      <c r="M884" t="s">
        <v>2</v>
      </c>
      <c r="N884">
        <v>5.1278799999999999E-2</v>
      </c>
      <c r="O884" t="s">
        <v>6</v>
      </c>
      <c r="P884">
        <v>8</v>
      </c>
      <c r="Q884" t="s">
        <v>0</v>
      </c>
      <c r="R884">
        <v>21.2</v>
      </c>
      <c r="S884" t="s">
        <v>141</v>
      </c>
      <c r="T884">
        <v>1</v>
      </c>
      <c r="U884" t="s">
        <v>142</v>
      </c>
      <c r="V884">
        <v>7</v>
      </c>
      <c r="W884" t="s">
        <v>140</v>
      </c>
      <c r="X884">
        <v>4511</v>
      </c>
      <c r="Y884" t="s">
        <v>1</v>
      </c>
      <c r="Z884" t="s">
        <v>2374</v>
      </c>
      <c r="AA884" t="s">
        <v>151</v>
      </c>
      <c r="AB884" s="12" t="s">
        <v>2296</v>
      </c>
      <c r="AC884" t="s">
        <v>424</v>
      </c>
      <c r="AD884" s="5">
        <v>0.01</v>
      </c>
      <c r="AE884" t="s">
        <v>5</v>
      </c>
      <c r="AF884">
        <v>1</v>
      </c>
      <c r="AG884" t="s">
        <v>4</v>
      </c>
      <c r="AH884">
        <v>0</v>
      </c>
    </row>
    <row r="885" spans="1:34" x14ac:dyDescent="0.25">
      <c r="A885" t="str">
        <f t="shared" si="13"/>
        <v>feynman_III_15_12_28020</v>
      </c>
      <c r="B885" t="s">
        <v>56</v>
      </c>
      <c r="C885" t="s">
        <v>143</v>
      </c>
      <c r="D885">
        <v>3600</v>
      </c>
      <c r="E885" t="s">
        <v>144</v>
      </c>
      <c r="F885">
        <v>1000000</v>
      </c>
      <c r="G885" t="s">
        <v>145</v>
      </c>
      <c r="H885">
        <v>28020</v>
      </c>
      <c r="I885" t="s">
        <v>146</v>
      </c>
      <c r="J885">
        <v>1E-3</v>
      </c>
      <c r="K885" t="s">
        <v>3</v>
      </c>
      <c r="L885">
        <v>0.99975060000000004</v>
      </c>
      <c r="M885" t="s">
        <v>2</v>
      </c>
      <c r="N885">
        <v>8.0640699999999996E-2</v>
      </c>
      <c r="O885" t="s">
        <v>6</v>
      </c>
      <c r="P885">
        <v>10</v>
      </c>
      <c r="Q885" t="s">
        <v>0</v>
      </c>
      <c r="R885">
        <v>147.6</v>
      </c>
      <c r="S885" t="s">
        <v>141</v>
      </c>
      <c r="T885">
        <v>3</v>
      </c>
      <c r="U885" t="s">
        <v>142</v>
      </c>
      <c r="V885">
        <v>16</v>
      </c>
      <c r="W885" t="s">
        <v>140</v>
      </c>
      <c r="X885">
        <v>23979</v>
      </c>
      <c r="Y885" t="s">
        <v>1</v>
      </c>
      <c r="Z885" t="s">
        <v>2387</v>
      </c>
      <c r="AA885" t="s">
        <v>151</v>
      </c>
      <c r="AB885" s="12" t="s">
        <v>2314</v>
      </c>
      <c r="AC885" t="s">
        <v>424</v>
      </c>
      <c r="AD885" s="5">
        <v>0.01</v>
      </c>
      <c r="AE885" t="s">
        <v>5</v>
      </c>
      <c r="AF885">
        <v>1</v>
      </c>
      <c r="AG885" t="s">
        <v>4</v>
      </c>
      <c r="AH885">
        <v>0</v>
      </c>
    </row>
    <row r="886" spans="1:34" x14ac:dyDescent="0.25">
      <c r="A886" t="str">
        <f t="shared" si="13"/>
        <v>feynman_test_18_28020</v>
      </c>
      <c r="B886" t="s">
        <v>112</v>
      </c>
      <c r="C886" t="s">
        <v>143</v>
      </c>
      <c r="D886">
        <v>3600</v>
      </c>
      <c r="E886" t="s">
        <v>144</v>
      </c>
      <c r="F886">
        <v>1000000</v>
      </c>
      <c r="G886" t="s">
        <v>145</v>
      </c>
      <c r="H886">
        <v>28020</v>
      </c>
      <c r="I886" t="s">
        <v>146</v>
      </c>
      <c r="J886">
        <v>1E-3</v>
      </c>
      <c r="K886" t="s">
        <v>3</v>
      </c>
      <c r="L886">
        <v>0.99476759999999997</v>
      </c>
      <c r="M886" t="s">
        <v>2</v>
      </c>
      <c r="N886">
        <v>5.4308599999999999E-2</v>
      </c>
      <c r="O886" t="s">
        <v>6</v>
      </c>
      <c r="P886">
        <v>40</v>
      </c>
      <c r="Q886" t="s">
        <v>0</v>
      </c>
      <c r="R886">
        <v>303.8</v>
      </c>
      <c r="S886" t="s">
        <v>141</v>
      </c>
      <c r="T886">
        <v>1</v>
      </c>
      <c r="U886" t="s">
        <v>142</v>
      </c>
      <c r="V886">
        <v>13</v>
      </c>
      <c r="W886" t="s">
        <v>140</v>
      </c>
      <c r="X886">
        <v>39206</v>
      </c>
      <c r="Y886" t="s">
        <v>1</v>
      </c>
      <c r="Z886" t="s">
        <v>4347</v>
      </c>
      <c r="AA886" t="s">
        <v>151</v>
      </c>
      <c r="AB886" s="12" t="s">
        <v>4348</v>
      </c>
      <c r="AC886" t="s">
        <v>424</v>
      </c>
      <c r="AD886" s="5">
        <v>0.01</v>
      </c>
      <c r="AE886" t="s">
        <v>5</v>
      </c>
      <c r="AF886">
        <v>0.99512955000000003</v>
      </c>
      <c r="AG886" t="s">
        <v>4</v>
      </c>
      <c r="AH886">
        <v>5.202122E-2</v>
      </c>
    </row>
    <row r="887" spans="1:34" x14ac:dyDescent="0.25">
      <c r="A887" t="str">
        <f t="shared" si="13"/>
        <v>feynman_I_48_2_860</v>
      </c>
      <c r="B887" t="s">
        <v>71</v>
      </c>
      <c r="C887" t="s">
        <v>143</v>
      </c>
      <c r="D887">
        <v>3600</v>
      </c>
      <c r="E887" t="s">
        <v>144</v>
      </c>
      <c r="F887">
        <v>1000000</v>
      </c>
      <c r="G887" t="s">
        <v>145</v>
      </c>
      <c r="H887">
        <v>860</v>
      </c>
      <c r="I887" t="s">
        <v>146</v>
      </c>
      <c r="J887">
        <v>1E-3</v>
      </c>
      <c r="K887" t="s">
        <v>3</v>
      </c>
      <c r="L887">
        <v>0.99966200000000005</v>
      </c>
      <c r="M887" t="s">
        <v>2</v>
      </c>
      <c r="N887">
        <v>1.8651983000000001</v>
      </c>
      <c r="O887" t="s">
        <v>6</v>
      </c>
      <c r="P887">
        <v>18</v>
      </c>
      <c r="Q887" t="s">
        <v>0</v>
      </c>
      <c r="R887">
        <v>3601.2</v>
      </c>
      <c r="S887" t="s">
        <v>141</v>
      </c>
      <c r="T887">
        <v>7</v>
      </c>
      <c r="U887" t="s">
        <v>142</v>
      </c>
      <c r="V887">
        <v>517</v>
      </c>
      <c r="W887" t="s">
        <v>140</v>
      </c>
      <c r="X887">
        <v>625466</v>
      </c>
      <c r="Y887" t="s">
        <v>1</v>
      </c>
      <c r="Z887" t="s">
        <v>4349</v>
      </c>
      <c r="AA887" t="s">
        <v>151</v>
      </c>
      <c r="AB887" s="12" t="s">
        <v>4350</v>
      </c>
      <c r="AC887" t="s">
        <v>424</v>
      </c>
      <c r="AD887" s="5">
        <v>0.01</v>
      </c>
      <c r="AE887" t="s">
        <v>5</v>
      </c>
      <c r="AF887">
        <v>0.99996163000000005</v>
      </c>
      <c r="AG887" t="s">
        <v>4</v>
      </c>
      <c r="AH887">
        <v>0.63128982</v>
      </c>
    </row>
    <row r="888" spans="1:34" x14ac:dyDescent="0.25">
      <c r="A888" t="str">
        <f t="shared" si="13"/>
        <v>feynman_I_29_16_29910</v>
      </c>
      <c r="B888" t="s">
        <v>77</v>
      </c>
      <c r="C888" t="s">
        <v>143</v>
      </c>
      <c r="D888">
        <v>3600</v>
      </c>
      <c r="E888" t="s">
        <v>144</v>
      </c>
      <c r="F888">
        <v>1000000</v>
      </c>
      <c r="G888" t="s">
        <v>145</v>
      </c>
      <c r="H888">
        <v>29910</v>
      </c>
      <c r="I888" t="s">
        <v>146</v>
      </c>
      <c r="J888">
        <v>1E-3</v>
      </c>
      <c r="K888" t="s">
        <v>3</v>
      </c>
      <c r="L888">
        <v>0.97076810000000002</v>
      </c>
      <c r="M888" t="s">
        <v>2</v>
      </c>
      <c r="N888">
        <v>0.32797140000000002</v>
      </c>
      <c r="O888" t="s">
        <v>6</v>
      </c>
      <c r="P888">
        <v>64</v>
      </c>
      <c r="Q888" t="s">
        <v>0</v>
      </c>
      <c r="R888">
        <v>3603</v>
      </c>
      <c r="S888" t="s">
        <v>141</v>
      </c>
      <c r="T888">
        <v>4</v>
      </c>
      <c r="U888" t="s">
        <v>142</v>
      </c>
      <c r="V888">
        <v>129</v>
      </c>
      <c r="W888" t="s">
        <v>140</v>
      </c>
      <c r="X888">
        <v>421799</v>
      </c>
      <c r="Y888" t="s">
        <v>1</v>
      </c>
      <c r="Z888" t="s">
        <v>4351</v>
      </c>
      <c r="AA888" t="s">
        <v>151</v>
      </c>
      <c r="AB888" s="12" t="s">
        <v>4352</v>
      </c>
      <c r="AC888" t="s">
        <v>424</v>
      </c>
      <c r="AD888" s="5">
        <v>0.01</v>
      </c>
      <c r="AE888" t="s">
        <v>5</v>
      </c>
      <c r="AF888">
        <v>0.97059625999999999</v>
      </c>
      <c r="AG888" t="s">
        <v>4</v>
      </c>
      <c r="AH888">
        <v>0.32973671999999998</v>
      </c>
    </row>
    <row r="889" spans="1:34" x14ac:dyDescent="0.25">
      <c r="A889" t="str">
        <f t="shared" si="13"/>
        <v>feynman_test_9_29910</v>
      </c>
      <c r="B889" t="s">
        <v>125</v>
      </c>
      <c r="C889" t="s">
        <v>143</v>
      </c>
      <c r="D889">
        <v>3600</v>
      </c>
      <c r="E889" t="s">
        <v>144</v>
      </c>
      <c r="F889">
        <v>1000000</v>
      </c>
      <c r="G889" t="s">
        <v>145</v>
      </c>
      <c r="H889">
        <v>29910</v>
      </c>
      <c r="I889" t="s">
        <v>146</v>
      </c>
      <c r="J889">
        <v>1E-3</v>
      </c>
      <c r="K889" t="s">
        <v>3</v>
      </c>
      <c r="L889">
        <v>0.99977570000000004</v>
      </c>
      <c r="M889" t="s">
        <v>2</v>
      </c>
      <c r="N889">
        <v>101.7909894</v>
      </c>
      <c r="O889" t="s">
        <v>6</v>
      </c>
      <c r="P889">
        <v>101</v>
      </c>
      <c r="Q889" t="s">
        <v>0</v>
      </c>
      <c r="R889">
        <v>3600.8</v>
      </c>
      <c r="S889" t="s">
        <v>141</v>
      </c>
      <c r="T889">
        <v>4</v>
      </c>
      <c r="U889" t="s">
        <v>142</v>
      </c>
      <c r="V889">
        <v>62</v>
      </c>
      <c r="W889" t="s">
        <v>140</v>
      </c>
      <c r="X889">
        <v>382286</v>
      </c>
      <c r="Y889" t="s">
        <v>1</v>
      </c>
      <c r="Z889" t="s">
        <v>4353</v>
      </c>
      <c r="AA889" t="s">
        <v>151</v>
      </c>
      <c r="AB889" s="12" t="s">
        <v>4354</v>
      </c>
      <c r="AC889" t="s">
        <v>424</v>
      </c>
      <c r="AD889" s="5">
        <v>0.01</v>
      </c>
      <c r="AE889" t="s">
        <v>5</v>
      </c>
      <c r="AF889">
        <v>0.99988246999999997</v>
      </c>
      <c r="AG889" t="s">
        <v>4</v>
      </c>
      <c r="AH889">
        <v>74.824279189999999</v>
      </c>
    </row>
    <row r="890" spans="1:34" x14ac:dyDescent="0.25">
      <c r="A890" t="str">
        <f t="shared" si="13"/>
        <v>feynman_I_12_1_4426</v>
      </c>
      <c r="B890" t="s">
        <v>26</v>
      </c>
      <c r="C890" t="s">
        <v>143</v>
      </c>
      <c r="D890">
        <v>3600</v>
      </c>
      <c r="E890" t="s">
        <v>144</v>
      </c>
      <c r="F890">
        <v>1000000</v>
      </c>
      <c r="G890" t="s">
        <v>145</v>
      </c>
      <c r="H890">
        <v>4426</v>
      </c>
      <c r="I890" t="s">
        <v>146</v>
      </c>
      <c r="J890">
        <v>1E-3</v>
      </c>
      <c r="K890" t="s">
        <v>3</v>
      </c>
      <c r="L890">
        <v>0.99958469999999999</v>
      </c>
      <c r="M890" t="s">
        <v>2</v>
      </c>
      <c r="N890">
        <v>0.10325810000000001</v>
      </c>
      <c r="O890" t="s">
        <v>6</v>
      </c>
      <c r="P890">
        <v>3</v>
      </c>
      <c r="Q890" t="s">
        <v>0</v>
      </c>
      <c r="R890">
        <v>3</v>
      </c>
      <c r="S890" t="s">
        <v>141</v>
      </c>
      <c r="T890">
        <v>1</v>
      </c>
      <c r="U890" t="s">
        <v>142</v>
      </c>
      <c r="V890">
        <v>2</v>
      </c>
      <c r="W890" t="s">
        <v>140</v>
      </c>
      <c r="X890">
        <v>674</v>
      </c>
      <c r="Y890" t="s">
        <v>1</v>
      </c>
      <c r="Z890" t="s">
        <v>2335</v>
      </c>
      <c r="AA890" t="s">
        <v>151</v>
      </c>
      <c r="AB890" s="12" t="s">
        <v>405</v>
      </c>
      <c r="AC890" t="s">
        <v>424</v>
      </c>
      <c r="AD890" s="5">
        <v>0.01</v>
      </c>
      <c r="AE890" t="s">
        <v>5</v>
      </c>
      <c r="AF890">
        <v>1</v>
      </c>
      <c r="AG890" t="s">
        <v>4</v>
      </c>
      <c r="AH890">
        <v>0</v>
      </c>
    </row>
    <row r="891" spans="1:34" x14ac:dyDescent="0.25">
      <c r="A891" t="str">
        <f t="shared" si="13"/>
        <v>feynman_II_3_24_4426</v>
      </c>
      <c r="B891" t="s">
        <v>35</v>
      </c>
      <c r="C891" t="s">
        <v>143</v>
      </c>
      <c r="D891">
        <v>3600</v>
      </c>
      <c r="E891" t="s">
        <v>144</v>
      </c>
      <c r="F891">
        <v>1000000</v>
      </c>
      <c r="G891" t="s">
        <v>145</v>
      </c>
      <c r="H891">
        <v>4426</v>
      </c>
      <c r="I891" t="s">
        <v>146</v>
      </c>
      <c r="J891">
        <v>1E-3</v>
      </c>
      <c r="K891" t="s">
        <v>3</v>
      </c>
      <c r="L891">
        <v>0.99977899999999997</v>
      </c>
      <c r="M891" t="s">
        <v>2</v>
      </c>
      <c r="N891">
        <v>8.4179999999999997E-4</v>
      </c>
      <c r="O891" t="s">
        <v>6</v>
      </c>
      <c r="P891">
        <v>6</v>
      </c>
      <c r="Q891" t="s">
        <v>0</v>
      </c>
      <c r="R891">
        <v>8.1</v>
      </c>
      <c r="S891" t="s">
        <v>141</v>
      </c>
      <c r="T891">
        <v>1</v>
      </c>
      <c r="U891" t="s">
        <v>142</v>
      </c>
      <c r="V891">
        <v>3</v>
      </c>
      <c r="W891" t="s">
        <v>140</v>
      </c>
      <c r="X891">
        <v>1658</v>
      </c>
      <c r="Y891" t="s">
        <v>1</v>
      </c>
      <c r="Z891" t="s">
        <v>3496</v>
      </c>
      <c r="AA891" t="s">
        <v>151</v>
      </c>
      <c r="AB891" s="12" t="s">
        <v>3497</v>
      </c>
      <c r="AC891" t="s">
        <v>424</v>
      </c>
      <c r="AD891" s="5">
        <v>0.01</v>
      </c>
      <c r="AE891" t="s">
        <v>5</v>
      </c>
      <c r="AF891">
        <v>0.99995117</v>
      </c>
      <c r="AG891" t="s">
        <v>4</v>
      </c>
      <c r="AH891">
        <v>3.8927999999999999E-4</v>
      </c>
    </row>
    <row r="892" spans="1:34" x14ac:dyDescent="0.25">
      <c r="A892" t="str">
        <f t="shared" si="13"/>
        <v>feynman_II_38_3_4426</v>
      </c>
      <c r="B892" t="s">
        <v>90</v>
      </c>
      <c r="C892" t="s">
        <v>143</v>
      </c>
      <c r="D892">
        <v>3600</v>
      </c>
      <c r="E892" t="s">
        <v>144</v>
      </c>
      <c r="F892">
        <v>1000000</v>
      </c>
      <c r="G892" t="s">
        <v>145</v>
      </c>
      <c r="H892">
        <v>4426</v>
      </c>
      <c r="I892" t="s">
        <v>146</v>
      </c>
      <c r="J892">
        <v>1E-3</v>
      </c>
      <c r="K892" t="s">
        <v>3</v>
      </c>
      <c r="L892">
        <v>0.99978239999999996</v>
      </c>
      <c r="M892" t="s">
        <v>2</v>
      </c>
      <c r="N892">
        <v>0.1480127</v>
      </c>
      <c r="O892" t="s">
        <v>6</v>
      </c>
      <c r="P892">
        <v>7</v>
      </c>
      <c r="Q892" t="s">
        <v>0</v>
      </c>
      <c r="R892">
        <v>12.3</v>
      </c>
      <c r="S892" t="s">
        <v>141</v>
      </c>
      <c r="T892">
        <v>1</v>
      </c>
      <c r="U892" t="s">
        <v>142</v>
      </c>
      <c r="V892">
        <v>4</v>
      </c>
      <c r="W892" t="s">
        <v>140</v>
      </c>
      <c r="X892">
        <v>2583</v>
      </c>
      <c r="Y892" t="s">
        <v>1</v>
      </c>
      <c r="Z892" t="s">
        <v>495</v>
      </c>
      <c r="AA892" t="s">
        <v>151</v>
      </c>
      <c r="AB892" s="12" t="s">
        <v>413</v>
      </c>
      <c r="AC892" t="s">
        <v>424</v>
      </c>
      <c r="AD892" s="5">
        <v>0.01</v>
      </c>
      <c r="AE892" t="s">
        <v>5</v>
      </c>
      <c r="AF892">
        <v>1</v>
      </c>
      <c r="AG892" t="s">
        <v>4</v>
      </c>
      <c r="AH892">
        <v>0</v>
      </c>
    </row>
    <row r="893" spans="1:34" x14ac:dyDescent="0.25">
      <c r="A893" t="str">
        <f t="shared" si="13"/>
        <v>feynman_III_15_14_4426</v>
      </c>
      <c r="B893" t="s">
        <v>73</v>
      </c>
      <c r="C893" t="s">
        <v>143</v>
      </c>
      <c r="D893">
        <v>3600</v>
      </c>
      <c r="E893" t="s">
        <v>144</v>
      </c>
      <c r="F893">
        <v>1000000</v>
      </c>
      <c r="G893" t="s">
        <v>145</v>
      </c>
      <c r="H893">
        <v>4426</v>
      </c>
      <c r="I893" t="s">
        <v>146</v>
      </c>
      <c r="J893">
        <v>1E-3</v>
      </c>
      <c r="K893" t="s">
        <v>3</v>
      </c>
      <c r="L893">
        <v>0.93920239999999999</v>
      </c>
      <c r="M893" t="s">
        <v>2</v>
      </c>
      <c r="N893">
        <v>4.2662999999999998E-3</v>
      </c>
      <c r="O893" t="s">
        <v>6</v>
      </c>
      <c r="P893">
        <v>11</v>
      </c>
      <c r="Q893" t="s">
        <v>0</v>
      </c>
      <c r="R893">
        <v>17.100000000000001</v>
      </c>
      <c r="S893" t="s">
        <v>141</v>
      </c>
      <c r="T893">
        <v>1</v>
      </c>
      <c r="U893" t="s">
        <v>142</v>
      </c>
      <c r="V893">
        <v>5</v>
      </c>
      <c r="W893" t="s">
        <v>140</v>
      </c>
      <c r="X893">
        <v>3634</v>
      </c>
      <c r="Y893" t="s">
        <v>1</v>
      </c>
      <c r="Z893" t="s">
        <v>3510</v>
      </c>
      <c r="AA893" t="s">
        <v>151</v>
      </c>
      <c r="AB893" s="12" t="s">
        <v>3511</v>
      </c>
      <c r="AC893" t="s">
        <v>424</v>
      </c>
      <c r="AD893" s="5">
        <v>0.01</v>
      </c>
      <c r="AE893" t="s">
        <v>5</v>
      </c>
      <c r="AF893">
        <v>0.93928754000000003</v>
      </c>
      <c r="AG893" t="s">
        <v>4</v>
      </c>
      <c r="AH893">
        <v>4.26656E-3</v>
      </c>
    </row>
    <row r="894" spans="1:34" x14ac:dyDescent="0.25">
      <c r="A894" t="str">
        <f t="shared" si="13"/>
        <v>feynman_I_12_11_4426</v>
      </c>
      <c r="B894" t="s">
        <v>119</v>
      </c>
      <c r="C894" t="s">
        <v>143</v>
      </c>
      <c r="D894">
        <v>3600</v>
      </c>
      <c r="E894" t="s">
        <v>144</v>
      </c>
      <c r="F894">
        <v>1000000</v>
      </c>
      <c r="G894" t="s">
        <v>145</v>
      </c>
      <c r="H894">
        <v>4426</v>
      </c>
      <c r="I894" t="s">
        <v>146</v>
      </c>
      <c r="J894">
        <v>1E-3</v>
      </c>
      <c r="K894" t="s">
        <v>3</v>
      </c>
      <c r="L894">
        <v>0.9998823</v>
      </c>
      <c r="M894" t="s">
        <v>2</v>
      </c>
      <c r="N894">
        <v>0.28311649999999999</v>
      </c>
      <c r="O894" t="s">
        <v>6</v>
      </c>
      <c r="P894">
        <v>9</v>
      </c>
      <c r="Q894" t="s">
        <v>0</v>
      </c>
      <c r="R894">
        <v>37.700000000000003</v>
      </c>
      <c r="S894" t="s">
        <v>141</v>
      </c>
      <c r="T894">
        <v>1</v>
      </c>
      <c r="U894" t="s">
        <v>142</v>
      </c>
      <c r="V894">
        <v>7</v>
      </c>
      <c r="W894" t="s">
        <v>140</v>
      </c>
      <c r="X894">
        <v>7537</v>
      </c>
      <c r="Y894" t="s">
        <v>1</v>
      </c>
      <c r="Z894" t="s">
        <v>2373</v>
      </c>
      <c r="AA894" t="s">
        <v>151</v>
      </c>
      <c r="AB894" s="12" t="s">
        <v>2295</v>
      </c>
      <c r="AC894" t="s">
        <v>424</v>
      </c>
      <c r="AD894" s="5">
        <v>0.01</v>
      </c>
      <c r="AE894" t="s">
        <v>5</v>
      </c>
      <c r="AF894">
        <v>1</v>
      </c>
      <c r="AG894" t="s">
        <v>4</v>
      </c>
      <c r="AH894">
        <v>0</v>
      </c>
    </row>
    <row r="895" spans="1:34" x14ac:dyDescent="0.25">
      <c r="A895" t="str">
        <f t="shared" si="13"/>
        <v>feynman_test_3_29910</v>
      </c>
      <c r="B895" t="s">
        <v>75</v>
      </c>
      <c r="C895" t="s">
        <v>143</v>
      </c>
      <c r="D895">
        <v>3600</v>
      </c>
      <c r="E895" t="s">
        <v>144</v>
      </c>
      <c r="F895">
        <v>1000000</v>
      </c>
      <c r="G895" t="s">
        <v>145</v>
      </c>
      <c r="H895">
        <v>29910</v>
      </c>
      <c r="I895" t="s">
        <v>146</v>
      </c>
      <c r="J895">
        <v>1E-3</v>
      </c>
      <c r="K895" t="s">
        <v>3</v>
      </c>
      <c r="L895">
        <v>0.9987376</v>
      </c>
      <c r="M895" t="s">
        <v>2</v>
      </c>
      <c r="N895">
        <v>6.5575700000000001E-2</v>
      </c>
      <c r="O895" t="s">
        <v>6</v>
      </c>
      <c r="P895">
        <v>19</v>
      </c>
      <c r="Q895" t="s">
        <v>0</v>
      </c>
      <c r="R895">
        <v>2538.1999999999998</v>
      </c>
      <c r="S895" t="s">
        <v>141</v>
      </c>
      <c r="T895">
        <v>13</v>
      </c>
      <c r="U895" t="s">
        <v>142</v>
      </c>
      <c r="V895">
        <v>145</v>
      </c>
      <c r="W895" t="s">
        <v>140</v>
      </c>
      <c r="X895">
        <v>334658</v>
      </c>
      <c r="Y895" t="s">
        <v>1</v>
      </c>
      <c r="Z895" t="s">
        <v>3713</v>
      </c>
      <c r="AA895" t="s">
        <v>151</v>
      </c>
      <c r="AB895" s="12" t="s">
        <v>3714</v>
      </c>
      <c r="AC895" t="s">
        <v>424</v>
      </c>
      <c r="AD895" s="5">
        <v>0.01</v>
      </c>
      <c r="AE895" t="s">
        <v>5</v>
      </c>
      <c r="AF895">
        <v>0.99939135000000001</v>
      </c>
      <c r="AG895" t="s">
        <v>4</v>
      </c>
      <c r="AH895">
        <v>4.5091180000000002E-2</v>
      </c>
    </row>
    <row r="896" spans="1:34" x14ac:dyDescent="0.25">
      <c r="A896" t="str">
        <f t="shared" si="13"/>
        <v>feynman_III_12_43_4426</v>
      </c>
      <c r="B896" t="s">
        <v>22</v>
      </c>
      <c r="C896" t="s">
        <v>143</v>
      </c>
      <c r="D896">
        <v>3600</v>
      </c>
      <c r="E896" t="s">
        <v>144</v>
      </c>
      <c r="F896">
        <v>1000000</v>
      </c>
      <c r="G896" t="s">
        <v>145</v>
      </c>
      <c r="H896">
        <v>4426</v>
      </c>
      <c r="I896" t="s">
        <v>146</v>
      </c>
      <c r="J896">
        <v>1E-3</v>
      </c>
      <c r="K896" t="s">
        <v>3</v>
      </c>
      <c r="L896">
        <v>0.99946919999999995</v>
      </c>
      <c r="M896" t="s">
        <v>2</v>
      </c>
      <c r="N896">
        <v>1.8648499999999998E-2</v>
      </c>
      <c r="O896" t="s">
        <v>6</v>
      </c>
      <c r="P896">
        <v>4</v>
      </c>
      <c r="Q896" t="s">
        <v>0</v>
      </c>
      <c r="R896">
        <v>2.2999999999999998</v>
      </c>
      <c r="S896" t="s">
        <v>141</v>
      </c>
      <c r="T896">
        <v>1</v>
      </c>
      <c r="U896" t="s">
        <v>142</v>
      </c>
      <c r="V896">
        <v>2</v>
      </c>
      <c r="W896" t="s">
        <v>140</v>
      </c>
      <c r="X896">
        <v>520</v>
      </c>
      <c r="Y896" t="s">
        <v>1</v>
      </c>
      <c r="Z896" t="s">
        <v>3488</v>
      </c>
      <c r="AA896" t="s">
        <v>151</v>
      </c>
      <c r="AB896" s="12" t="s">
        <v>3489</v>
      </c>
      <c r="AC896" t="s">
        <v>424</v>
      </c>
      <c r="AD896" s="5">
        <v>0.01</v>
      </c>
      <c r="AE896" t="s">
        <v>5</v>
      </c>
      <c r="AF896">
        <v>0.99988378</v>
      </c>
      <c r="AG896" t="s">
        <v>4</v>
      </c>
      <c r="AH896">
        <v>8.6679300000000008E-3</v>
      </c>
    </row>
    <row r="897" spans="1:34" x14ac:dyDescent="0.25">
      <c r="A897" t="str">
        <f t="shared" si="13"/>
        <v>feynman_I_43_31_4426</v>
      </c>
      <c r="B897" t="s">
        <v>61</v>
      </c>
      <c r="C897" t="s">
        <v>143</v>
      </c>
      <c r="D897">
        <v>3600</v>
      </c>
      <c r="E897" t="s">
        <v>144</v>
      </c>
      <c r="F897">
        <v>1000000</v>
      </c>
      <c r="G897" t="s">
        <v>145</v>
      </c>
      <c r="H897">
        <v>4426</v>
      </c>
      <c r="I897" t="s">
        <v>146</v>
      </c>
      <c r="J897">
        <v>1E-3</v>
      </c>
      <c r="K897" t="s">
        <v>3</v>
      </c>
      <c r="L897">
        <v>0.99970429999999999</v>
      </c>
      <c r="M897" t="s">
        <v>2</v>
      </c>
      <c r="N897">
        <v>0.33450540000000001</v>
      </c>
      <c r="O897" t="s">
        <v>6</v>
      </c>
      <c r="P897">
        <v>4</v>
      </c>
      <c r="Q897" t="s">
        <v>0</v>
      </c>
      <c r="R897">
        <v>6.2</v>
      </c>
      <c r="S897" t="s">
        <v>141</v>
      </c>
      <c r="T897">
        <v>1</v>
      </c>
      <c r="U897" t="s">
        <v>142</v>
      </c>
      <c r="V897">
        <v>3</v>
      </c>
      <c r="W897" t="s">
        <v>140</v>
      </c>
      <c r="X897">
        <v>1388</v>
      </c>
      <c r="Y897" t="s">
        <v>1</v>
      </c>
      <c r="Z897" t="s">
        <v>2341</v>
      </c>
      <c r="AA897" t="s">
        <v>151</v>
      </c>
      <c r="AB897" s="12" t="s">
        <v>409</v>
      </c>
      <c r="AC897" t="s">
        <v>424</v>
      </c>
      <c r="AD897" s="5">
        <v>0.01</v>
      </c>
      <c r="AE897" t="s">
        <v>5</v>
      </c>
      <c r="AF897">
        <v>1</v>
      </c>
      <c r="AG897" t="s">
        <v>4</v>
      </c>
      <c r="AH897">
        <v>0</v>
      </c>
    </row>
    <row r="898" spans="1:34" x14ac:dyDescent="0.25">
      <c r="A898" t="str">
        <f t="shared" ref="A898:A961" si="14">B898&amp;"_"&amp;H898</f>
        <v>feynman_II_38_14_4426</v>
      </c>
      <c r="B898" t="s">
        <v>29</v>
      </c>
      <c r="C898" t="s">
        <v>143</v>
      </c>
      <c r="D898">
        <v>3600</v>
      </c>
      <c r="E898" t="s">
        <v>144</v>
      </c>
      <c r="F898">
        <v>1000000</v>
      </c>
      <c r="G898" t="s">
        <v>145</v>
      </c>
      <c r="H898">
        <v>4426</v>
      </c>
      <c r="I898" t="s">
        <v>146</v>
      </c>
      <c r="J898">
        <v>1E-3</v>
      </c>
      <c r="K898" t="s">
        <v>3</v>
      </c>
      <c r="L898">
        <v>0.99952390000000002</v>
      </c>
      <c r="M898" t="s">
        <v>2</v>
      </c>
      <c r="N898">
        <v>4.6502999999999996E-3</v>
      </c>
      <c r="O898" t="s">
        <v>6</v>
      </c>
      <c r="P898">
        <v>10</v>
      </c>
      <c r="Q898" t="s">
        <v>0</v>
      </c>
      <c r="R898">
        <v>7.4</v>
      </c>
      <c r="S898" t="s">
        <v>141</v>
      </c>
      <c r="T898">
        <v>1</v>
      </c>
      <c r="U898" t="s">
        <v>142</v>
      </c>
      <c r="V898">
        <v>3</v>
      </c>
      <c r="W898" t="s">
        <v>140</v>
      </c>
      <c r="X898">
        <v>1660</v>
      </c>
      <c r="Y898" t="s">
        <v>1</v>
      </c>
      <c r="Z898" t="s">
        <v>157</v>
      </c>
      <c r="AA898" t="s">
        <v>151</v>
      </c>
      <c r="AB898" s="12" t="s">
        <v>3432</v>
      </c>
      <c r="AC898" t="s">
        <v>424</v>
      </c>
      <c r="AD898" s="5">
        <v>0.01</v>
      </c>
      <c r="AE898" t="s">
        <v>5</v>
      </c>
      <c r="AF898">
        <v>1</v>
      </c>
      <c r="AG898" t="s">
        <v>4</v>
      </c>
      <c r="AH898">
        <v>0</v>
      </c>
    </row>
    <row r="899" spans="1:34" x14ac:dyDescent="0.25">
      <c r="A899" t="str">
        <f t="shared" si="14"/>
        <v>feynman_I_24_6_4426</v>
      </c>
      <c r="B899" t="s">
        <v>95</v>
      </c>
      <c r="C899" t="s">
        <v>143</v>
      </c>
      <c r="D899">
        <v>3600</v>
      </c>
      <c r="E899" t="s">
        <v>144</v>
      </c>
      <c r="F899">
        <v>1000000</v>
      </c>
      <c r="G899" t="s">
        <v>145</v>
      </c>
      <c r="H899">
        <v>4426</v>
      </c>
      <c r="I899" t="s">
        <v>146</v>
      </c>
      <c r="J899">
        <v>1E-3</v>
      </c>
      <c r="K899" t="s">
        <v>3</v>
      </c>
      <c r="L899">
        <v>0.99596399999999996</v>
      </c>
      <c r="M899" t="s">
        <v>2</v>
      </c>
      <c r="N899">
        <v>0.92208990000000002</v>
      </c>
      <c r="O899" t="s">
        <v>6</v>
      </c>
      <c r="P899">
        <v>22</v>
      </c>
      <c r="Q899" t="s">
        <v>0</v>
      </c>
      <c r="R899">
        <v>85.6</v>
      </c>
      <c r="S899" t="s">
        <v>141</v>
      </c>
      <c r="T899">
        <v>1</v>
      </c>
      <c r="U899" t="s">
        <v>142</v>
      </c>
      <c r="V899">
        <v>9</v>
      </c>
      <c r="W899" t="s">
        <v>140</v>
      </c>
      <c r="X899">
        <v>14239</v>
      </c>
      <c r="Y899" t="s">
        <v>1</v>
      </c>
      <c r="Z899" t="s">
        <v>4267</v>
      </c>
      <c r="AA899" t="s">
        <v>151</v>
      </c>
      <c r="AB899" s="12" t="s">
        <v>4268</v>
      </c>
      <c r="AC899" t="s">
        <v>424</v>
      </c>
      <c r="AD899" s="5">
        <v>0.01</v>
      </c>
      <c r="AE899" t="s">
        <v>5</v>
      </c>
      <c r="AF899">
        <v>0.99623300000000004</v>
      </c>
      <c r="AG899" t="s">
        <v>4</v>
      </c>
      <c r="AH899">
        <v>0.88597915000000005</v>
      </c>
    </row>
    <row r="900" spans="1:34" x14ac:dyDescent="0.25">
      <c r="A900" t="str">
        <f t="shared" si="14"/>
        <v>feynman_I_12_4_4426</v>
      </c>
      <c r="B900" t="s">
        <v>72</v>
      </c>
      <c r="C900" t="s">
        <v>143</v>
      </c>
      <c r="D900">
        <v>3600</v>
      </c>
      <c r="E900" t="s">
        <v>144</v>
      </c>
      <c r="F900">
        <v>1000000</v>
      </c>
      <c r="G900" t="s">
        <v>145</v>
      </c>
      <c r="H900">
        <v>4426</v>
      </c>
      <c r="I900" t="s">
        <v>146</v>
      </c>
      <c r="J900">
        <v>1E-3</v>
      </c>
      <c r="K900" t="s">
        <v>3</v>
      </c>
      <c r="L900">
        <v>0.99980460000000004</v>
      </c>
      <c r="M900" t="s">
        <v>2</v>
      </c>
      <c r="N900">
        <v>3.7589999999999998E-4</v>
      </c>
      <c r="O900" t="s">
        <v>6</v>
      </c>
      <c r="P900">
        <v>9</v>
      </c>
      <c r="Q900" t="s">
        <v>0</v>
      </c>
      <c r="R900">
        <v>24.8</v>
      </c>
      <c r="S900" t="s">
        <v>141</v>
      </c>
      <c r="T900">
        <v>1</v>
      </c>
      <c r="U900" t="s">
        <v>142</v>
      </c>
      <c r="V900">
        <v>5</v>
      </c>
      <c r="W900" t="s">
        <v>140</v>
      </c>
      <c r="X900">
        <v>4849</v>
      </c>
      <c r="Y900" t="s">
        <v>1</v>
      </c>
      <c r="Z900" t="s">
        <v>3508</v>
      </c>
      <c r="AA900" t="s">
        <v>151</v>
      </c>
      <c r="AB900" s="12" t="s">
        <v>3509</v>
      </c>
      <c r="AC900" t="s">
        <v>424</v>
      </c>
      <c r="AD900" s="5">
        <v>0.01</v>
      </c>
      <c r="AE900" t="s">
        <v>5</v>
      </c>
      <c r="AF900">
        <v>0.99995765000000003</v>
      </c>
      <c r="AG900" t="s">
        <v>4</v>
      </c>
      <c r="AH900">
        <v>1.775E-4</v>
      </c>
    </row>
    <row r="901" spans="1:34" x14ac:dyDescent="0.25">
      <c r="A901" t="str">
        <f t="shared" si="14"/>
        <v>feynman_I_27_6_4426</v>
      </c>
      <c r="B901" t="s">
        <v>49</v>
      </c>
      <c r="C901" t="s">
        <v>143</v>
      </c>
      <c r="D901">
        <v>3600</v>
      </c>
      <c r="E901" t="s">
        <v>144</v>
      </c>
      <c r="F901">
        <v>1000000</v>
      </c>
      <c r="G901" t="s">
        <v>145</v>
      </c>
      <c r="H901">
        <v>4426</v>
      </c>
      <c r="I901" t="s">
        <v>146</v>
      </c>
      <c r="J901">
        <v>1E-3</v>
      </c>
      <c r="K901" t="s">
        <v>3</v>
      </c>
      <c r="L901">
        <v>0.99943380000000004</v>
      </c>
      <c r="M901" t="s">
        <v>2</v>
      </c>
      <c r="N901">
        <v>8.4869999999999998E-3</v>
      </c>
      <c r="O901" t="s">
        <v>6</v>
      </c>
      <c r="P901">
        <v>11</v>
      </c>
      <c r="Q901" t="s">
        <v>0</v>
      </c>
      <c r="R901">
        <v>23.3</v>
      </c>
      <c r="S901" t="s">
        <v>141</v>
      </c>
      <c r="T901">
        <v>1</v>
      </c>
      <c r="U901" t="s">
        <v>142</v>
      </c>
      <c r="V901">
        <v>5</v>
      </c>
      <c r="W901" t="s">
        <v>140</v>
      </c>
      <c r="X901">
        <v>4506</v>
      </c>
      <c r="Y901" t="s">
        <v>1</v>
      </c>
      <c r="Z901" t="s">
        <v>2368</v>
      </c>
      <c r="AA901" t="s">
        <v>151</v>
      </c>
      <c r="AB901" s="12" t="s">
        <v>2292</v>
      </c>
      <c r="AC901" t="s">
        <v>424</v>
      </c>
      <c r="AD901" s="5">
        <v>0.01</v>
      </c>
      <c r="AE901" t="s">
        <v>5</v>
      </c>
      <c r="AF901">
        <v>1</v>
      </c>
      <c r="AG901" t="s">
        <v>4</v>
      </c>
      <c r="AH901">
        <v>0</v>
      </c>
    </row>
    <row r="902" spans="1:34" x14ac:dyDescent="0.25">
      <c r="A902" t="str">
        <f t="shared" si="14"/>
        <v>feynman_II_11_20_28020</v>
      </c>
      <c r="B902" t="s">
        <v>111</v>
      </c>
      <c r="C902" t="s">
        <v>143</v>
      </c>
      <c r="D902">
        <v>3600</v>
      </c>
      <c r="E902" t="s">
        <v>144</v>
      </c>
      <c r="F902">
        <v>1000000</v>
      </c>
      <c r="G902" t="s">
        <v>145</v>
      </c>
      <c r="H902">
        <v>28020</v>
      </c>
      <c r="I902" t="s">
        <v>146</v>
      </c>
      <c r="J902">
        <v>1E-3</v>
      </c>
      <c r="K902" t="s">
        <v>3</v>
      </c>
      <c r="L902">
        <v>0.99953159999999996</v>
      </c>
      <c r="M902" t="s">
        <v>2</v>
      </c>
      <c r="N902">
        <v>0.1508457</v>
      </c>
      <c r="O902" t="s">
        <v>6</v>
      </c>
      <c r="P902">
        <v>42</v>
      </c>
      <c r="Q902" t="s">
        <v>0</v>
      </c>
      <c r="R902">
        <v>1231.3</v>
      </c>
      <c r="S902" t="s">
        <v>141</v>
      </c>
      <c r="T902">
        <v>1</v>
      </c>
      <c r="U902" t="s">
        <v>142</v>
      </c>
      <c r="V902">
        <v>36</v>
      </c>
      <c r="W902" t="s">
        <v>140</v>
      </c>
      <c r="X902">
        <v>144361</v>
      </c>
      <c r="Y902" t="s">
        <v>1</v>
      </c>
      <c r="Z902" t="s">
        <v>4355</v>
      </c>
      <c r="AA902" t="s">
        <v>151</v>
      </c>
      <c r="AB902" s="12" t="s">
        <v>4356</v>
      </c>
      <c r="AC902" t="s">
        <v>424</v>
      </c>
      <c r="AD902" s="5">
        <v>0.01</v>
      </c>
      <c r="AE902" t="s">
        <v>5</v>
      </c>
      <c r="AF902">
        <v>0.99970130000000001</v>
      </c>
      <c r="AG902" t="s">
        <v>4</v>
      </c>
      <c r="AH902">
        <v>0.11871216</v>
      </c>
    </row>
    <row r="903" spans="1:34" x14ac:dyDescent="0.25">
      <c r="A903" t="str">
        <f t="shared" si="14"/>
        <v>feynman_II_35_18_14423</v>
      </c>
      <c r="B903" t="s">
        <v>109</v>
      </c>
      <c r="C903" t="s">
        <v>143</v>
      </c>
      <c r="D903">
        <v>3600</v>
      </c>
      <c r="E903" t="s">
        <v>144</v>
      </c>
      <c r="F903">
        <v>1000000</v>
      </c>
      <c r="G903" t="s">
        <v>145</v>
      </c>
      <c r="H903">
        <v>14423</v>
      </c>
      <c r="I903" t="s">
        <v>146</v>
      </c>
      <c r="J903">
        <v>1E-3</v>
      </c>
      <c r="K903" t="s">
        <v>3</v>
      </c>
      <c r="L903">
        <v>0.95374829999999999</v>
      </c>
      <c r="M903" t="s">
        <v>2</v>
      </c>
      <c r="N903">
        <v>6.8180699999999997E-2</v>
      </c>
      <c r="O903" t="s">
        <v>6</v>
      </c>
      <c r="P903">
        <v>22</v>
      </c>
      <c r="Q903" t="s">
        <v>0</v>
      </c>
      <c r="R903">
        <v>3601.6</v>
      </c>
      <c r="S903" t="s">
        <v>141</v>
      </c>
      <c r="T903">
        <v>3</v>
      </c>
      <c r="U903" t="s">
        <v>142</v>
      </c>
      <c r="V903">
        <v>288</v>
      </c>
      <c r="W903" t="s">
        <v>140</v>
      </c>
      <c r="X903">
        <v>533008</v>
      </c>
      <c r="Y903" t="s">
        <v>1</v>
      </c>
      <c r="Z903" t="s">
        <v>4357</v>
      </c>
      <c r="AA903" t="s">
        <v>151</v>
      </c>
      <c r="AB903" s="12" t="s">
        <v>4358</v>
      </c>
      <c r="AC903" t="s">
        <v>424</v>
      </c>
      <c r="AD903" s="5">
        <v>0.01</v>
      </c>
      <c r="AE903" t="s">
        <v>5</v>
      </c>
      <c r="AF903">
        <v>0.95345029999999997</v>
      </c>
      <c r="AG903" t="s">
        <v>4</v>
      </c>
      <c r="AH903">
        <v>6.8335019999999996E-2</v>
      </c>
    </row>
    <row r="904" spans="1:34" x14ac:dyDescent="0.25">
      <c r="A904" t="str">
        <f t="shared" si="14"/>
        <v>feynman_test_12_14423</v>
      </c>
      <c r="B904" t="s">
        <v>113</v>
      </c>
      <c r="C904" t="s">
        <v>143</v>
      </c>
      <c r="D904">
        <v>3600</v>
      </c>
      <c r="E904" t="s">
        <v>144</v>
      </c>
      <c r="F904">
        <v>1000000</v>
      </c>
      <c r="G904" t="s">
        <v>145</v>
      </c>
      <c r="H904">
        <v>14423</v>
      </c>
      <c r="I904" t="s">
        <v>146</v>
      </c>
      <c r="J904">
        <v>1E-3</v>
      </c>
      <c r="K904" t="s">
        <v>3</v>
      </c>
      <c r="L904">
        <v>0.9997916</v>
      </c>
      <c r="M904" t="s">
        <v>2</v>
      </c>
      <c r="N904">
        <v>0.20961659999999999</v>
      </c>
      <c r="O904" t="s">
        <v>6</v>
      </c>
      <c r="P904">
        <v>7</v>
      </c>
      <c r="Q904" t="s">
        <v>0</v>
      </c>
      <c r="R904">
        <v>22.7</v>
      </c>
      <c r="S904" t="s">
        <v>141</v>
      </c>
      <c r="T904">
        <v>1</v>
      </c>
      <c r="U904" t="s">
        <v>142</v>
      </c>
      <c r="V904">
        <v>5</v>
      </c>
      <c r="W904" t="s">
        <v>140</v>
      </c>
      <c r="X904">
        <v>4569</v>
      </c>
      <c r="Y904" t="s">
        <v>1</v>
      </c>
      <c r="Z904" t="s">
        <v>164</v>
      </c>
      <c r="AA904" t="s">
        <v>151</v>
      </c>
      <c r="AB904" s="12" t="s">
        <v>417</v>
      </c>
      <c r="AC904" t="s">
        <v>424</v>
      </c>
      <c r="AD904" s="5">
        <v>0.01</v>
      </c>
      <c r="AE904" t="s">
        <v>5</v>
      </c>
      <c r="AF904">
        <v>0.99999841</v>
      </c>
      <c r="AG904" t="s">
        <v>4</v>
      </c>
      <c r="AH904">
        <v>1.834413E-2</v>
      </c>
    </row>
    <row r="905" spans="1:34" x14ac:dyDescent="0.25">
      <c r="A905" t="str">
        <f t="shared" si="14"/>
        <v>feynman_II_11_3_4426</v>
      </c>
      <c r="B905" t="s">
        <v>115</v>
      </c>
      <c r="C905" t="s">
        <v>143</v>
      </c>
      <c r="D905">
        <v>3600</v>
      </c>
      <c r="E905" t="s">
        <v>144</v>
      </c>
      <c r="F905">
        <v>1000000</v>
      </c>
      <c r="G905" t="s">
        <v>145</v>
      </c>
      <c r="H905">
        <v>4426</v>
      </c>
      <c r="I905" t="s">
        <v>146</v>
      </c>
      <c r="J905">
        <v>1E-3</v>
      </c>
      <c r="K905" t="s">
        <v>3</v>
      </c>
      <c r="L905">
        <v>0.99968970000000001</v>
      </c>
      <c r="M905" t="s">
        <v>2</v>
      </c>
      <c r="N905">
        <v>2.1741999999999998E-3</v>
      </c>
      <c r="O905" t="s">
        <v>6</v>
      </c>
      <c r="P905">
        <v>18</v>
      </c>
      <c r="Q905" t="s">
        <v>0</v>
      </c>
      <c r="R905">
        <v>416.3</v>
      </c>
      <c r="S905" t="s">
        <v>141</v>
      </c>
      <c r="T905">
        <v>3</v>
      </c>
      <c r="U905" t="s">
        <v>142</v>
      </c>
      <c r="V905">
        <v>33</v>
      </c>
      <c r="W905" t="s">
        <v>140</v>
      </c>
      <c r="X905">
        <v>65096</v>
      </c>
      <c r="Y905" t="s">
        <v>1</v>
      </c>
      <c r="Z905" t="s">
        <v>2400</v>
      </c>
      <c r="AA905" t="s">
        <v>151</v>
      </c>
      <c r="AB905" s="12" t="s">
        <v>2304</v>
      </c>
      <c r="AC905" t="s">
        <v>424</v>
      </c>
      <c r="AD905" s="5">
        <v>0.01</v>
      </c>
      <c r="AE905" t="s">
        <v>5</v>
      </c>
      <c r="AF905">
        <v>1</v>
      </c>
      <c r="AG905" t="s">
        <v>4</v>
      </c>
      <c r="AH905">
        <v>0</v>
      </c>
    </row>
    <row r="906" spans="1:34" x14ac:dyDescent="0.25">
      <c r="A906" t="str">
        <f t="shared" si="14"/>
        <v>strogatz_barmag1_4426</v>
      </c>
      <c r="B906" t="s">
        <v>10</v>
      </c>
      <c r="C906" t="s">
        <v>143</v>
      </c>
      <c r="D906">
        <v>3600</v>
      </c>
      <c r="E906" t="s">
        <v>144</v>
      </c>
      <c r="F906">
        <v>1000000</v>
      </c>
      <c r="G906" t="s">
        <v>145</v>
      </c>
      <c r="H906">
        <v>4426</v>
      </c>
      <c r="I906" t="s">
        <v>146</v>
      </c>
      <c r="J906">
        <v>1E-3</v>
      </c>
      <c r="K906" t="s">
        <v>3</v>
      </c>
      <c r="L906">
        <v>0.75289300000000003</v>
      </c>
      <c r="M906" t="s">
        <v>2</v>
      </c>
      <c r="N906">
        <v>0.1167054</v>
      </c>
      <c r="O906" t="s">
        <v>6</v>
      </c>
      <c r="P906">
        <v>11</v>
      </c>
      <c r="Q906" t="s">
        <v>0</v>
      </c>
      <c r="R906">
        <v>525.1</v>
      </c>
      <c r="S906" t="s">
        <v>141</v>
      </c>
      <c r="T906">
        <v>6</v>
      </c>
      <c r="U906" t="s">
        <v>142</v>
      </c>
      <c r="V906">
        <v>299</v>
      </c>
      <c r="W906" t="s">
        <v>140</v>
      </c>
      <c r="X906">
        <v>283665</v>
      </c>
      <c r="Y906" t="s">
        <v>1</v>
      </c>
      <c r="Z906" t="s">
        <v>4359</v>
      </c>
      <c r="AA906" t="s">
        <v>151</v>
      </c>
      <c r="AB906" s="12" t="s">
        <v>4360</v>
      </c>
      <c r="AC906" t="s">
        <v>424</v>
      </c>
      <c r="AD906" s="5">
        <v>0.01</v>
      </c>
      <c r="AE906" t="s">
        <v>5</v>
      </c>
      <c r="AF906">
        <v>0.73501196000000002</v>
      </c>
      <c r="AG906" t="s">
        <v>4</v>
      </c>
      <c r="AH906">
        <v>9.867397E-2</v>
      </c>
    </row>
    <row r="907" spans="1:34" x14ac:dyDescent="0.25">
      <c r="A907" t="str">
        <f t="shared" si="14"/>
        <v>feynman_II_21_32_4426</v>
      </c>
      <c r="B907" t="s">
        <v>123</v>
      </c>
      <c r="C907" t="s">
        <v>143</v>
      </c>
      <c r="D907">
        <v>3600</v>
      </c>
      <c r="E907" t="s">
        <v>144</v>
      </c>
      <c r="F907">
        <v>1000000</v>
      </c>
      <c r="G907" t="s">
        <v>145</v>
      </c>
      <c r="H907">
        <v>4426</v>
      </c>
      <c r="I907" t="s">
        <v>146</v>
      </c>
      <c r="J907">
        <v>1E-3</v>
      </c>
      <c r="K907" t="s">
        <v>3</v>
      </c>
      <c r="L907">
        <v>0.99564560000000002</v>
      </c>
      <c r="M907" t="s">
        <v>2</v>
      </c>
      <c r="N907">
        <v>3.2055E-3</v>
      </c>
      <c r="O907" t="s">
        <v>6</v>
      </c>
      <c r="P907">
        <v>23</v>
      </c>
      <c r="Q907" t="s">
        <v>0</v>
      </c>
      <c r="R907">
        <v>42.2</v>
      </c>
      <c r="S907" t="s">
        <v>141</v>
      </c>
      <c r="T907">
        <v>2</v>
      </c>
      <c r="U907" t="s">
        <v>142</v>
      </c>
      <c r="V907">
        <v>6</v>
      </c>
      <c r="W907" t="s">
        <v>140</v>
      </c>
      <c r="X907">
        <v>7651</v>
      </c>
      <c r="Y907" t="s">
        <v>1</v>
      </c>
      <c r="Z907" t="s">
        <v>4361</v>
      </c>
      <c r="AA907" t="s">
        <v>151</v>
      </c>
      <c r="AB907" s="12" t="s">
        <v>4362</v>
      </c>
      <c r="AC907" t="s">
        <v>424</v>
      </c>
      <c r="AD907" s="5">
        <v>0.01</v>
      </c>
      <c r="AE907" t="s">
        <v>5</v>
      </c>
      <c r="AF907">
        <v>0.99637578000000004</v>
      </c>
      <c r="AG907" t="s">
        <v>4</v>
      </c>
      <c r="AH907">
        <v>2.9152100000000001E-3</v>
      </c>
    </row>
    <row r="908" spans="1:34" x14ac:dyDescent="0.25">
      <c r="A908" t="str">
        <f t="shared" si="14"/>
        <v>feynman_test_4_4426</v>
      </c>
      <c r="B908" t="s">
        <v>106</v>
      </c>
      <c r="C908" t="s">
        <v>143</v>
      </c>
      <c r="D908">
        <v>3600</v>
      </c>
      <c r="E908" t="s">
        <v>144</v>
      </c>
      <c r="F908">
        <v>1000000</v>
      </c>
      <c r="G908" t="s">
        <v>145</v>
      </c>
      <c r="H908">
        <v>4426</v>
      </c>
      <c r="I908" t="s">
        <v>146</v>
      </c>
      <c r="J908">
        <v>1E-3</v>
      </c>
      <c r="K908" t="s">
        <v>3</v>
      </c>
      <c r="L908">
        <v>0.99564790000000003</v>
      </c>
      <c r="M908" t="s">
        <v>2</v>
      </c>
      <c r="N908">
        <v>3.2910500000000002E-2</v>
      </c>
      <c r="O908" t="s">
        <v>6</v>
      </c>
      <c r="P908">
        <v>27</v>
      </c>
      <c r="Q908" t="s">
        <v>0</v>
      </c>
      <c r="R908">
        <v>91.9</v>
      </c>
      <c r="S908" t="s">
        <v>141</v>
      </c>
      <c r="T908">
        <v>1</v>
      </c>
      <c r="U908" t="s">
        <v>142</v>
      </c>
      <c r="V908">
        <v>9</v>
      </c>
      <c r="W908" t="s">
        <v>140</v>
      </c>
      <c r="X908">
        <v>15067</v>
      </c>
      <c r="Y908" t="s">
        <v>1</v>
      </c>
      <c r="Z908" t="s">
        <v>4363</v>
      </c>
      <c r="AA908" t="s">
        <v>151</v>
      </c>
      <c r="AB908" s="12" t="s">
        <v>4364</v>
      </c>
      <c r="AC908" t="s">
        <v>424</v>
      </c>
      <c r="AD908" s="5">
        <v>0.01</v>
      </c>
      <c r="AE908" t="s">
        <v>5</v>
      </c>
      <c r="AF908">
        <v>0.99900285</v>
      </c>
      <c r="AG908" t="s">
        <v>4</v>
      </c>
      <c r="AH908">
        <v>1.5674250000000001E-2</v>
      </c>
    </row>
    <row r="909" spans="1:34" x14ac:dyDescent="0.25">
      <c r="A909" t="str">
        <f t="shared" si="14"/>
        <v>feynman_I_13_12_14423</v>
      </c>
      <c r="B909" t="s">
        <v>117</v>
      </c>
      <c r="C909" t="s">
        <v>143</v>
      </c>
      <c r="D909">
        <v>3600</v>
      </c>
      <c r="E909" t="s">
        <v>144</v>
      </c>
      <c r="F909">
        <v>1000000</v>
      </c>
      <c r="G909" t="s">
        <v>145</v>
      </c>
      <c r="H909">
        <v>14423</v>
      </c>
      <c r="I909" t="s">
        <v>146</v>
      </c>
      <c r="J909">
        <v>1E-3</v>
      </c>
      <c r="K909" t="s">
        <v>3</v>
      </c>
      <c r="L909">
        <v>0.99865309999999996</v>
      </c>
      <c r="M909" t="s">
        <v>2</v>
      </c>
      <c r="N909">
        <v>0.33389150000000001</v>
      </c>
      <c r="O909" t="s">
        <v>6</v>
      </c>
      <c r="P909">
        <v>24</v>
      </c>
      <c r="Q909" t="s">
        <v>0</v>
      </c>
      <c r="R909">
        <v>500.6</v>
      </c>
      <c r="S909" t="s">
        <v>141</v>
      </c>
      <c r="T909">
        <v>1</v>
      </c>
      <c r="U909" t="s">
        <v>142</v>
      </c>
      <c r="V909">
        <v>19</v>
      </c>
      <c r="W909" t="s">
        <v>140</v>
      </c>
      <c r="X909">
        <v>67664</v>
      </c>
      <c r="Y909" t="s">
        <v>1</v>
      </c>
      <c r="Z909" t="s">
        <v>4365</v>
      </c>
      <c r="AA909" t="s">
        <v>151</v>
      </c>
      <c r="AB909" s="12" t="s">
        <v>4366</v>
      </c>
      <c r="AC909" t="s">
        <v>424</v>
      </c>
      <c r="AD909" s="5">
        <v>0.01</v>
      </c>
      <c r="AE909" t="s">
        <v>5</v>
      </c>
      <c r="AF909">
        <v>0.99873959000000001</v>
      </c>
      <c r="AG909" t="s">
        <v>4</v>
      </c>
      <c r="AH909">
        <v>0.32457381000000002</v>
      </c>
    </row>
    <row r="910" spans="1:34" x14ac:dyDescent="0.25">
      <c r="A910" t="str">
        <f t="shared" si="14"/>
        <v>strogatz_vdp2_28020</v>
      </c>
      <c r="B910" t="s">
        <v>7</v>
      </c>
      <c r="C910" t="s">
        <v>143</v>
      </c>
      <c r="D910">
        <v>3600</v>
      </c>
      <c r="E910" t="s">
        <v>144</v>
      </c>
      <c r="F910">
        <v>1000000</v>
      </c>
      <c r="G910" t="s">
        <v>145</v>
      </c>
      <c r="H910">
        <v>28020</v>
      </c>
      <c r="I910" t="s">
        <v>146</v>
      </c>
      <c r="J910">
        <v>1E-3</v>
      </c>
      <c r="K910" t="s">
        <v>3</v>
      </c>
      <c r="L910">
        <v>0.99985800000000002</v>
      </c>
      <c r="M910" t="s">
        <v>2</v>
      </c>
      <c r="N910">
        <v>1.0943000000000001E-3</v>
      </c>
      <c r="O910" t="s">
        <v>6</v>
      </c>
      <c r="P910">
        <v>3</v>
      </c>
      <c r="Q910" t="s">
        <v>0</v>
      </c>
      <c r="R910">
        <v>0.5</v>
      </c>
      <c r="S910" t="s">
        <v>141</v>
      </c>
      <c r="T910">
        <v>1</v>
      </c>
      <c r="U910" t="s">
        <v>142</v>
      </c>
      <c r="V910">
        <v>2</v>
      </c>
      <c r="W910" t="s">
        <v>140</v>
      </c>
      <c r="X910">
        <v>376</v>
      </c>
      <c r="Y910" t="s">
        <v>1</v>
      </c>
      <c r="Z910" t="s">
        <v>150</v>
      </c>
      <c r="AA910" t="s">
        <v>151</v>
      </c>
      <c r="AB910" s="12" t="s">
        <v>3431</v>
      </c>
      <c r="AC910" t="s">
        <v>424</v>
      </c>
      <c r="AD910" s="5">
        <v>0.01</v>
      </c>
      <c r="AE910" t="s">
        <v>5</v>
      </c>
      <c r="AF910">
        <v>1</v>
      </c>
      <c r="AG910" t="s">
        <v>4</v>
      </c>
      <c r="AH910">
        <v>0</v>
      </c>
    </row>
    <row r="911" spans="1:34" x14ac:dyDescent="0.25">
      <c r="A911" t="str">
        <f t="shared" si="14"/>
        <v>feynman_I_14_4_28020</v>
      </c>
      <c r="B911" t="s">
        <v>30</v>
      </c>
      <c r="C911" t="s">
        <v>143</v>
      </c>
      <c r="D911">
        <v>3600</v>
      </c>
      <c r="E911" t="s">
        <v>144</v>
      </c>
      <c r="F911">
        <v>1000000</v>
      </c>
      <c r="G911" t="s">
        <v>145</v>
      </c>
      <c r="H911">
        <v>28020</v>
      </c>
      <c r="I911" t="s">
        <v>146</v>
      </c>
      <c r="J911">
        <v>1E-3</v>
      </c>
      <c r="K911" t="s">
        <v>3</v>
      </c>
      <c r="L911">
        <v>0.99975259999999999</v>
      </c>
      <c r="M911" t="s">
        <v>2</v>
      </c>
      <c r="N911">
        <v>0.2002121</v>
      </c>
      <c r="O911" t="s">
        <v>6</v>
      </c>
      <c r="P911">
        <v>6</v>
      </c>
      <c r="Q911" t="s">
        <v>0</v>
      </c>
      <c r="R911">
        <v>6.7</v>
      </c>
      <c r="S911" t="s">
        <v>141</v>
      </c>
      <c r="T911">
        <v>1</v>
      </c>
      <c r="U911" t="s">
        <v>142</v>
      </c>
      <c r="V911">
        <v>3</v>
      </c>
      <c r="W911" t="s">
        <v>140</v>
      </c>
      <c r="X911">
        <v>1431</v>
      </c>
      <c r="Y911" t="s">
        <v>1</v>
      </c>
      <c r="Z911" t="s">
        <v>154</v>
      </c>
      <c r="AA911" t="s">
        <v>151</v>
      </c>
      <c r="AB911" s="12" t="s">
        <v>407</v>
      </c>
      <c r="AC911" t="s">
        <v>424</v>
      </c>
      <c r="AD911" s="5">
        <v>0.01</v>
      </c>
      <c r="AE911" t="s">
        <v>5</v>
      </c>
      <c r="AF911">
        <v>1</v>
      </c>
      <c r="AG911" t="s">
        <v>4</v>
      </c>
      <c r="AH911">
        <v>0</v>
      </c>
    </row>
    <row r="912" spans="1:34" x14ac:dyDescent="0.25">
      <c r="A912" t="str">
        <f t="shared" si="14"/>
        <v>feynman_II_4_23_28020</v>
      </c>
      <c r="B912" t="s">
        <v>70</v>
      </c>
      <c r="C912" t="s">
        <v>143</v>
      </c>
      <c r="D912">
        <v>3600</v>
      </c>
      <c r="E912" t="s">
        <v>144</v>
      </c>
      <c r="F912">
        <v>1000000</v>
      </c>
      <c r="G912" t="s">
        <v>145</v>
      </c>
      <c r="H912">
        <v>28020</v>
      </c>
      <c r="I912" t="s">
        <v>146</v>
      </c>
      <c r="J912">
        <v>1E-3</v>
      </c>
      <c r="K912" t="s">
        <v>3</v>
      </c>
      <c r="L912">
        <v>0.99970309999999996</v>
      </c>
      <c r="M912" t="s">
        <v>2</v>
      </c>
      <c r="N912">
        <v>5.7680000000000003E-4</v>
      </c>
      <c r="O912" t="s">
        <v>6</v>
      </c>
      <c r="P912">
        <v>9</v>
      </c>
      <c r="Q912" t="s">
        <v>0</v>
      </c>
      <c r="R912">
        <v>8</v>
      </c>
      <c r="S912" t="s">
        <v>141</v>
      </c>
      <c r="T912">
        <v>1</v>
      </c>
      <c r="U912" t="s">
        <v>142</v>
      </c>
      <c r="V912">
        <v>3</v>
      </c>
      <c r="W912" t="s">
        <v>140</v>
      </c>
      <c r="X912">
        <v>1775</v>
      </c>
      <c r="Y912" t="s">
        <v>1</v>
      </c>
      <c r="Z912" t="s">
        <v>3500</v>
      </c>
      <c r="AA912" t="s">
        <v>151</v>
      </c>
      <c r="AB912" s="12" t="s">
        <v>3501</v>
      </c>
      <c r="AC912" t="s">
        <v>424</v>
      </c>
      <c r="AD912" s="5">
        <v>0.01</v>
      </c>
      <c r="AE912" t="s">
        <v>5</v>
      </c>
      <c r="AF912">
        <v>0.99993394999999996</v>
      </c>
      <c r="AG912" t="s">
        <v>4</v>
      </c>
      <c r="AH912">
        <v>2.7092000000000001E-4</v>
      </c>
    </row>
    <row r="913" spans="1:34" x14ac:dyDescent="0.25">
      <c r="A913" t="str">
        <f t="shared" si="14"/>
        <v>feynman_test_8_4426</v>
      </c>
      <c r="B913" t="s">
        <v>76</v>
      </c>
      <c r="C913" t="s">
        <v>143</v>
      </c>
      <c r="D913">
        <v>3600</v>
      </c>
      <c r="E913" t="s">
        <v>144</v>
      </c>
      <c r="F913">
        <v>1000000</v>
      </c>
      <c r="G913" t="s">
        <v>145</v>
      </c>
      <c r="H913">
        <v>4426</v>
      </c>
      <c r="I913" t="s">
        <v>146</v>
      </c>
      <c r="J913">
        <v>1E-3</v>
      </c>
      <c r="K913" t="s">
        <v>3</v>
      </c>
      <c r="L913">
        <v>0.99177660000000001</v>
      </c>
      <c r="M913" t="s">
        <v>2</v>
      </c>
      <c r="N913">
        <v>4.0797800000000002E-2</v>
      </c>
      <c r="O913" t="s">
        <v>6</v>
      </c>
      <c r="P913">
        <v>29</v>
      </c>
      <c r="Q913" t="s">
        <v>0</v>
      </c>
      <c r="R913">
        <v>132.9</v>
      </c>
      <c r="S913" t="s">
        <v>141</v>
      </c>
      <c r="T913">
        <v>2</v>
      </c>
      <c r="U913" t="s">
        <v>142</v>
      </c>
      <c r="V913">
        <v>12</v>
      </c>
      <c r="W913" t="s">
        <v>140</v>
      </c>
      <c r="X913">
        <v>19978</v>
      </c>
      <c r="Y913" t="s">
        <v>1</v>
      </c>
      <c r="Z913" t="s">
        <v>4367</v>
      </c>
      <c r="AA913" t="s">
        <v>151</v>
      </c>
      <c r="AB913" s="12" t="s">
        <v>4368</v>
      </c>
      <c r="AC913" t="s">
        <v>424</v>
      </c>
      <c r="AD913" s="5">
        <v>0.01</v>
      </c>
      <c r="AE913" t="s">
        <v>5</v>
      </c>
      <c r="AF913">
        <v>0.99307898999999999</v>
      </c>
      <c r="AG913" t="s">
        <v>4</v>
      </c>
      <c r="AH913">
        <v>3.7469519999999999E-2</v>
      </c>
    </row>
    <row r="914" spans="1:34" x14ac:dyDescent="0.25">
      <c r="A914" t="str">
        <f t="shared" si="14"/>
        <v>feynman_I_34_8_28020</v>
      </c>
      <c r="B914" t="s">
        <v>91</v>
      </c>
      <c r="C914" t="s">
        <v>143</v>
      </c>
      <c r="D914">
        <v>3600</v>
      </c>
      <c r="E914" t="s">
        <v>144</v>
      </c>
      <c r="F914">
        <v>1000000</v>
      </c>
      <c r="G914" t="s">
        <v>145</v>
      </c>
      <c r="H914">
        <v>28020</v>
      </c>
      <c r="I914" t="s">
        <v>146</v>
      </c>
      <c r="J914">
        <v>1E-3</v>
      </c>
      <c r="K914" t="s">
        <v>3</v>
      </c>
      <c r="L914">
        <v>0.99978699999999998</v>
      </c>
      <c r="M914" t="s">
        <v>2</v>
      </c>
      <c r="N914">
        <v>0.14963779999999999</v>
      </c>
      <c r="O914" t="s">
        <v>6</v>
      </c>
      <c r="P914">
        <v>7</v>
      </c>
      <c r="Q914" t="s">
        <v>0</v>
      </c>
      <c r="R914">
        <v>12</v>
      </c>
      <c r="S914" t="s">
        <v>141</v>
      </c>
      <c r="T914">
        <v>1</v>
      </c>
      <c r="U914" t="s">
        <v>142</v>
      </c>
      <c r="V914">
        <v>4</v>
      </c>
      <c r="W914" t="s">
        <v>140</v>
      </c>
      <c r="X914">
        <v>2583</v>
      </c>
      <c r="Y914" t="s">
        <v>1</v>
      </c>
      <c r="Z914" t="s">
        <v>2358</v>
      </c>
      <c r="AA914" t="s">
        <v>151</v>
      </c>
      <c r="AB914" s="12" t="s">
        <v>415</v>
      </c>
      <c r="AC914" t="s">
        <v>424</v>
      </c>
      <c r="AD914" s="5">
        <v>0.01</v>
      </c>
      <c r="AE914" t="s">
        <v>5</v>
      </c>
      <c r="AF914">
        <v>1</v>
      </c>
      <c r="AG914" t="s">
        <v>4</v>
      </c>
      <c r="AH914">
        <v>0</v>
      </c>
    </row>
    <row r="915" spans="1:34" x14ac:dyDescent="0.25">
      <c r="A915" t="str">
        <f t="shared" si="14"/>
        <v>feynman_II_15_5_28020</v>
      </c>
      <c r="B915" t="s">
        <v>58</v>
      </c>
      <c r="C915" t="s">
        <v>143</v>
      </c>
      <c r="D915">
        <v>3600</v>
      </c>
      <c r="E915" t="s">
        <v>144</v>
      </c>
      <c r="F915">
        <v>1000000</v>
      </c>
      <c r="G915" t="s">
        <v>145</v>
      </c>
      <c r="H915">
        <v>28020</v>
      </c>
      <c r="I915" t="s">
        <v>146</v>
      </c>
      <c r="J915">
        <v>1E-3</v>
      </c>
      <c r="K915" t="s">
        <v>3</v>
      </c>
      <c r="L915">
        <v>0.99984010000000001</v>
      </c>
      <c r="M915" t="s">
        <v>2</v>
      </c>
      <c r="N915">
        <v>6.6191899999999998E-2</v>
      </c>
      <c r="O915" t="s">
        <v>6</v>
      </c>
      <c r="P915">
        <v>6</v>
      </c>
      <c r="Q915" t="s">
        <v>0</v>
      </c>
      <c r="R915">
        <v>13.1</v>
      </c>
      <c r="S915" t="s">
        <v>141</v>
      </c>
      <c r="T915">
        <v>1</v>
      </c>
      <c r="U915" t="s">
        <v>142</v>
      </c>
      <c r="V915">
        <v>6</v>
      </c>
      <c r="W915" t="s">
        <v>140</v>
      </c>
      <c r="X915">
        <v>2895</v>
      </c>
      <c r="Y915" t="s">
        <v>1</v>
      </c>
      <c r="Z915" t="s">
        <v>161</v>
      </c>
      <c r="AA915" t="s">
        <v>151</v>
      </c>
      <c r="AB915" s="12" t="s">
        <v>3436</v>
      </c>
      <c r="AC915" t="s">
        <v>424</v>
      </c>
      <c r="AD915" s="5">
        <v>0.01</v>
      </c>
      <c r="AE915" t="s">
        <v>5</v>
      </c>
      <c r="AF915">
        <v>1</v>
      </c>
      <c r="AG915" t="s">
        <v>4</v>
      </c>
      <c r="AH915">
        <v>0</v>
      </c>
    </row>
    <row r="916" spans="1:34" x14ac:dyDescent="0.25">
      <c r="A916" t="str">
        <f t="shared" si="14"/>
        <v>feynman_III_19_51_28020</v>
      </c>
      <c r="B916" t="s">
        <v>124</v>
      </c>
      <c r="C916" t="s">
        <v>143</v>
      </c>
      <c r="D916">
        <v>3600</v>
      </c>
      <c r="E916" t="s">
        <v>144</v>
      </c>
      <c r="F916">
        <v>1000000</v>
      </c>
      <c r="G916" t="s">
        <v>145</v>
      </c>
      <c r="H916">
        <v>28020</v>
      </c>
      <c r="I916" t="s">
        <v>146</v>
      </c>
      <c r="J916">
        <v>1E-3</v>
      </c>
      <c r="K916" t="s">
        <v>3</v>
      </c>
      <c r="L916">
        <v>0.99822319999999998</v>
      </c>
      <c r="M916" t="s">
        <v>2</v>
      </c>
      <c r="N916">
        <v>8.9348800000000006E-2</v>
      </c>
      <c r="O916" t="s">
        <v>6</v>
      </c>
      <c r="P916">
        <v>15</v>
      </c>
      <c r="Q916" t="s">
        <v>0</v>
      </c>
      <c r="R916">
        <v>42.7</v>
      </c>
      <c r="S916" t="s">
        <v>141</v>
      </c>
      <c r="T916">
        <v>1</v>
      </c>
      <c r="U916" t="s">
        <v>142</v>
      </c>
      <c r="V916">
        <v>7</v>
      </c>
      <c r="W916" t="s">
        <v>140</v>
      </c>
      <c r="X916">
        <v>8483</v>
      </c>
      <c r="Y916" t="s">
        <v>1</v>
      </c>
      <c r="Z916" t="s">
        <v>3520</v>
      </c>
      <c r="AA916" t="s">
        <v>151</v>
      </c>
      <c r="AB916" s="12" t="s">
        <v>3521</v>
      </c>
      <c r="AC916" t="s">
        <v>424</v>
      </c>
      <c r="AD916" s="5">
        <v>0.01</v>
      </c>
      <c r="AE916" t="s">
        <v>5</v>
      </c>
      <c r="AF916">
        <v>0.99831851999999999</v>
      </c>
      <c r="AG916" t="s">
        <v>4</v>
      </c>
      <c r="AH916">
        <v>8.2591139999999993E-2</v>
      </c>
    </row>
    <row r="917" spans="1:34" x14ac:dyDescent="0.25">
      <c r="A917" t="str">
        <f t="shared" si="14"/>
        <v>strogatz_shearflow2_4426</v>
      </c>
      <c r="B917" t="s">
        <v>9</v>
      </c>
      <c r="C917" t="s">
        <v>143</v>
      </c>
      <c r="D917">
        <v>3600</v>
      </c>
      <c r="E917" t="s">
        <v>144</v>
      </c>
      <c r="F917">
        <v>1000000</v>
      </c>
      <c r="G917" t="s">
        <v>145</v>
      </c>
      <c r="H917">
        <v>4426</v>
      </c>
      <c r="I917" t="s">
        <v>146</v>
      </c>
      <c r="J917">
        <v>1E-3</v>
      </c>
      <c r="K917" t="s">
        <v>3</v>
      </c>
      <c r="L917">
        <v>0.99989830000000002</v>
      </c>
      <c r="M917" t="s">
        <v>2</v>
      </c>
      <c r="N917">
        <v>2.3535000000000001E-3</v>
      </c>
      <c r="O917" t="s">
        <v>6</v>
      </c>
      <c r="P917">
        <v>11</v>
      </c>
      <c r="Q917" t="s">
        <v>0</v>
      </c>
      <c r="R917">
        <v>479.9</v>
      </c>
      <c r="S917" t="s">
        <v>141</v>
      </c>
      <c r="T917">
        <v>7</v>
      </c>
      <c r="U917" t="s">
        <v>142</v>
      </c>
      <c r="V917">
        <v>154</v>
      </c>
      <c r="W917" t="s">
        <v>140</v>
      </c>
      <c r="X917">
        <v>201502</v>
      </c>
      <c r="Y917" t="s">
        <v>1</v>
      </c>
      <c r="Z917" t="s">
        <v>3066</v>
      </c>
      <c r="AA917" t="s">
        <v>151</v>
      </c>
      <c r="AB917" s="12" t="s">
        <v>2331</v>
      </c>
      <c r="AC917" t="s">
        <v>424</v>
      </c>
      <c r="AD917" s="5">
        <v>0.01</v>
      </c>
      <c r="AE917" t="s">
        <v>5</v>
      </c>
      <c r="AF917">
        <v>1</v>
      </c>
      <c r="AG917" t="s">
        <v>4</v>
      </c>
      <c r="AH917">
        <v>0</v>
      </c>
    </row>
    <row r="918" spans="1:34" x14ac:dyDescent="0.25">
      <c r="A918" t="str">
        <f t="shared" si="14"/>
        <v>strogatz_bacres1_4426</v>
      </c>
      <c r="B918" t="s">
        <v>15</v>
      </c>
      <c r="C918" t="s">
        <v>143</v>
      </c>
      <c r="D918">
        <v>3600</v>
      </c>
      <c r="E918" t="s">
        <v>144</v>
      </c>
      <c r="F918">
        <v>1000000</v>
      </c>
      <c r="G918" t="s">
        <v>145</v>
      </c>
      <c r="H918">
        <v>4426</v>
      </c>
      <c r="I918" t="s">
        <v>146</v>
      </c>
      <c r="J918">
        <v>1E-3</v>
      </c>
      <c r="K918" t="s">
        <v>3</v>
      </c>
      <c r="L918">
        <v>0.999112</v>
      </c>
      <c r="M918" t="s">
        <v>2</v>
      </c>
      <c r="N918">
        <v>7.9966400000000007E-2</v>
      </c>
      <c r="O918" t="s">
        <v>6</v>
      </c>
      <c r="P918">
        <v>11</v>
      </c>
      <c r="Q918" t="s">
        <v>0</v>
      </c>
      <c r="R918">
        <v>4.0999999999999996</v>
      </c>
      <c r="S918" t="s">
        <v>141</v>
      </c>
      <c r="T918">
        <v>1</v>
      </c>
      <c r="U918" t="s">
        <v>142</v>
      </c>
      <c r="V918">
        <v>4</v>
      </c>
      <c r="W918" t="s">
        <v>140</v>
      </c>
      <c r="X918">
        <v>2432</v>
      </c>
      <c r="Y918" t="s">
        <v>1</v>
      </c>
      <c r="Z918" t="s">
        <v>4369</v>
      </c>
      <c r="AA918" t="s">
        <v>151</v>
      </c>
      <c r="AB918" s="12" t="s">
        <v>4370</v>
      </c>
      <c r="AC918" t="s">
        <v>424</v>
      </c>
      <c r="AD918" s="5">
        <v>0.01</v>
      </c>
      <c r="AE918" t="s">
        <v>5</v>
      </c>
      <c r="AF918">
        <v>0.99932889999999996</v>
      </c>
      <c r="AG918" t="s">
        <v>4</v>
      </c>
      <c r="AH918">
        <v>5.3521800000000001E-2</v>
      </c>
    </row>
    <row r="919" spans="1:34" x14ac:dyDescent="0.25">
      <c r="A919" t="str">
        <f t="shared" si="14"/>
        <v>strogatz_vdp1_28020</v>
      </c>
      <c r="B919" t="s">
        <v>19</v>
      </c>
      <c r="C919" t="s">
        <v>143</v>
      </c>
      <c r="D919">
        <v>3600</v>
      </c>
      <c r="E919" t="s">
        <v>144</v>
      </c>
      <c r="F919">
        <v>1000000</v>
      </c>
      <c r="G919" t="s">
        <v>145</v>
      </c>
      <c r="H919">
        <v>28020</v>
      </c>
      <c r="I919" t="s">
        <v>146</v>
      </c>
      <c r="J919">
        <v>1E-3</v>
      </c>
      <c r="K919" t="s">
        <v>3</v>
      </c>
      <c r="L919">
        <v>0.88295590000000002</v>
      </c>
      <c r="M919" t="s">
        <v>2</v>
      </c>
      <c r="N919">
        <v>0.61666350000000003</v>
      </c>
      <c r="O919" t="s">
        <v>6</v>
      </c>
      <c r="P919">
        <v>16</v>
      </c>
      <c r="Q919" t="s">
        <v>0</v>
      </c>
      <c r="R919">
        <v>82.6</v>
      </c>
      <c r="S919" t="s">
        <v>141</v>
      </c>
      <c r="T919">
        <v>2</v>
      </c>
      <c r="U919" t="s">
        <v>142</v>
      </c>
      <c r="V919">
        <v>23</v>
      </c>
      <c r="W919" t="s">
        <v>140</v>
      </c>
      <c r="X919">
        <v>35646</v>
      </c>
      <c r="Y919" t="s">
        <v>1</v>
      </c>
      <c r="Z919" t="s">
        <v>4371</v>
      </c>
      <c r="AA919" t="s">
        <v>151</v>
      </c>
      <c r="AB919" s="12" t="s">
        <v>4372</v>
      </c>
      <c r="AC919" t="s">
        <v>424</v>
      </c>
      <c r="AD919" s="5">
        <v>0.01</v>
      </c>
      <c r="AE919" t="s">
        <v>5</v>
      </c>
      <c r="AF919">
        <v>0.92875238999999998</v>
      </c>
      <c r="AG919" t="s">
        <v>4</v>
      </c>
      <c r="AH919">
        <v>0.42899620999999999</v>
      </c>
    </row>
    <row r="920" spans="1:34" x14ac:dyDescent="0.25">
      <c r="A920" t="str">
        <f t="shared" si="14"/>
        <v>feynman_I_44_4_28020</v>
      </c>
      <c r="B920" t="s">
        <v>118</v>
      </c>
      <c r="C920" t="s">
        <v>143</v>
      </c>
      <c r="D920">
        <v>3600</v>
      </c>
      <c r="E920" t="s">
        <v>144</v>
      </c>
      <c r="F920">
        <v>1000000</v>
      </c>
      <c r="G920" t="s">
        <v>145</v>
      </c>
      <c r="H920">
        <v>28020</v>
      </c>
      <c r="I920" t="s">
        <v>146</v>
      </c>
      <c r="J920">
        <v>1E-3</v>
      </c>
      <c r="K920" t="s">
        <v>3</v>
      </c>
      <c r="L920">
        <v>0.99989989999999995</v>
      </c>
      <c r="M920" t="s">
        <v>2</v>
      </c>
      <c r="N920">
        <v>0.20501810000000001</v>
      </c>
      <c r="O920" t="s">
        <v>6</v>
      </c>
      <c r="P920">
        <v>11</v>
      </c>
      <c r="Q920" t="s">
        <v>0</v>
      </c>
      <c r="R920">
        <v>25.4</v>
      </c>
      <c r="S920" t="s">
        <v>141</v>
      </c>
      <c r="T920">
        <v>1</v>
      </c>
      <c r="U920" t="s">
        <v>142</v>
      </c>
      <c r="V920">
        <v>7</v>
      </c>
      <c r="W920" t="s">
        <v>140</v>
      </c>
      <c r="X920">
        <v>5590</v>
      </c>
      <c r="Y920" t="s">
        <v>1</v>
      </c>
      <c r="Z920" t="s">
        <v>163</v>
      </c>
      <c r="AA920" t="s">
        <v>151</v>
      </c>
      <c r="AB920" s="12" t="s">
        <v>3444</v>
      </c>
      <c r="AC920" t="s">
        <v>424</v>
      </c>
      <c r="AD920" s="5">
        <v>0.01</v>
      </c>
      <c r="AE920" t="s">
        <v>5</v>
      </c>
      <c r="AF920">
        <v>1</v>
      </c>
      <c r="AG920" t="s">
        <v>4</v>
      </c>
      <c r="AH920">
        <v>0</v>
      </c>
    </row>
    <row r="921" spans="1:34" x14ac:dyDescent="0.25">
      <c r="A921" t="str">
        <f t="shared" si="14"/>
        <v>feynman_I_15_10_4426</v>
      </c>
      <c r="B921" t="s">
        <v>44</v>
      </c>
      <c r="C921" t="s">
        <v>143</v>
      </c>
      <c r="D921">
        <v>3600</v>
      </c>
      <c r="E921" t="s">
        <v>144</v>
      </c>
      <c r="F921">
        <v>1000000</v>
      </c>
      <c r="G921" t="s">
        <v>145</v>
      </c>
      <c r="H921">
        <v>4426</v>
      </c>
      <c r="I921" t="s">
        <v>146</v>
      </c>
      <c r="J921">
        <v>1E-3</v>
      </c>
      <c r="K921" t="s">
        <v>3</v>
      </c>
      <c r="L921">
        <v>0.99924049999999998</v>
      </c>
      <c r="M921" t="s">
        <v>2</v>
      </c>
      <c r="N921">
        <v>5.81951E-2</v>
      </c>
      <c r="O921" t="s">
        <v>6</v>
      </c>
      <c r="P921">
        <v>18</v>
      </c>
      <c r="Q921" t="s">
        <v>0</v>
      </c>
      <c r="R921">
        <v>45.4</v>
      </c>
      <c r="S921" t="s">
        <v>141</v>
      </c>
      <c r="T921">
        <v>1</v>
      </c>
      <c r="U921" t="s">
        <v>142</v>
      </c>
      <c r="V921">
        <v>7</v>
      </c>
      <c r="W921" t="s">
        <v>140</v>
      </c>
      <c r="X921">
        <v>7880</v>
      </c>
      <c r="Y921" t="s">
        <v>1</v>
      </c>
      <c r="Z921" t="s">
        <v>4121</v>
      </c>
      <c r="AA921" t="s">
        <v>151</v>
      </c>
      <c r="AB921" s="12" t="s">
        <v>4122</v>
      </c>
      <c r="AC921" t="s">
        <v>424</v>
      </c>
      <c r="AD921" s="5">
        <v>0.01</v>
      </c>
      <c r="AE921" t="s">
        <v>5</v>
      </c>
      <c r="AF921">
        <v>0.99983986999999996</v>
      </c>
      <c r="AG921" t="s">
        <v>4</v>
      </c>
      <c r="AH921">
        <v>2.668738E-2</v>
      </c>
    </row>
    <row r="922" spans="1:34" x14ac:dyDescent="0.25">
      <c r="A922" t="str">
        <f t="shared" si="14"/>
        <v>strogatz_predprey1_28020</v>
      </c>
      <c r="B922" t="s">
        <v>20</v>
      </c>
      <c r="C922" t="s">
        <v>143</v>
      </c>
      <c r="D922">
        <v>3600</v>
      </c>
      <c r="E922" t="s">
        <v>144</v>
      </c>
      <c r="F922">
        <v>1000000</v>
      </c>
      <c r="G922" t="s">
        <v>145</v>
      </c>
      <c r="H922">
        <v>28020</v>
      </c>
      <c r="I922" t="s">
        <v>146</v>
      </c>
      <c r="J922">
        <v>1E-3</v>
      </c>
      <c r="K922" t="s">
        <v>3</v>
      </c>
      <c r="L922">
        <v>0.98826860000000005</v>
      </c>
      <c r="M922" t="s">
        <v>2</v>
      </c>
      <c r="N922">
        <v>0.26126569999999999</v>
      </c>
      <c r="O922" t="s">
        <v>6</v>
      </c>
      <c r="P922">
        <v>31</v>
      </c>
      <c r="Q922" t="s">
        <v>0</v>
      </c>
      <c r="R922">
        <v>22.9</v>
      </c>
      <c r="S922" t="s">
        <v>141</v>
      </c>
      <c r="T922">
        <v>1</v>
      </c>
      <c r="U922" t="s">
        <v>142</v>
      </c>
      <c r="V922">
        <v>9</v>
      </c>
      <c r="W922" t="s">
        <v>140</v>
      </c>
      <c r="X922">
        <v>10512</v>
      </c>
      <c r="Y922" t="s">
        <v>1</v>
      </c>
      <c r="Z922" t="s">
        <v>4373</v>
      </c>
      <c r="AA922" t="s">
        <v>151</v>
      </c>
      <c r="AB922" s="12" t="s">
        <v>4374</v>
      </c>
      <c r="AC922" t="s">
        <v>424</v>
      </c>
      <c r="AD922" s="5">
        <v>0.01</v>
      </c>
      <c r="AE922" t="s">
        <v>5</v>
      </c>
      <c r="AF922">
        <v>0.99133020000000005</v>
      </c>
      <c r="AG922" t="s">
        <v>4</v>
      </c>
      <c r="AH922">
        <v>0.22461397</v>
      </c>
    </row>
    <row r="923" spans="1:34" x14ac:dyDescent="0.25">
      <c r="A923" t="str">
        <f t="shared" si="14"/>
        <v>feynman_test_13_5390</v>
      </c>
      <c r="B923" t="s">
        <v>121</v>
      </c>
      <c r="C923" t="s">
        <v>143</v>
      </c>
      <c r="D923">
        <v>3600</v>
      </c>
      <c r="E923" t="s">
        <v>144</v>
      </c>
      <c r="F923">
        <v>1000000</v>
      </c>
      <c r="G923" t="s">
        <v>145</v>
      </c>
      <c r="H923">
        <v>5390</v>
      </c>
      <c r="I923" t="s">
        <v>146</v>
      </c>
      <c r="J923">
        <v>1E-3</v>
      </c>
      <c r="K923" t="s">
        <v>3</v>
      </c>
      <c r="L923">
        <v>0.98063990000000001</v>
      </c>
      <c r="M923" t="s">
        <v>2</v>
      </c>
      <c r="N923">
        <v>2.1354E-3</v>
      </c>
      <c r="O923" t="s">
        <v>6</v>
      </c>
      <c r="P923">
        <v>16</v>
      </c>
      <c r="Q923" t="s">
        <v>0</v>
      </c>
      <c r="R923">
        <v>3600.9</v>
      </c>
      <c r="S923" t="s">
        <v>141</v>
      </c>
      <c r="T923">
        <v>3</v>
      </c>
      <c r="U923" t="s">
        <v>142</v>
      </c>
      <c r="V923">
        <v>342</v>
      </c>
      <c r="W923" t="s">
        <v>140</v>
      </c>
      <c r="X923">
        <v>613339</v>
      </c>
      <c r="Y923" t="s">
        <v>1</v>
      </c>
      <c r="Z923" t="s">
        <v>4375</v>
      </c>
      <c r="AA923" t="s">
        <v>151</v>
      </c>
      <c r="AB923" s="12" t="s">
        <v>4376</v>
      </c>
      <c r="AC923" t="s">
        <v>424</v>
      </c>
      <c r="AD923" s="5">
        <v>0.01</v>
      </c>
      <c r="AE923" t="s">
        <v>5</v>
      </c>
      <c r="AF923">
        <v>0.98197243000000001</v>
      </c>
      <c r="AG923" t="s">
        <v>4</v>
      </c>
      <c r="AH923">
        <v>2.06004E-3</v>
      </c>
    </row>
    <row r="924" spans="1:34" x14ac:dyDescent="0.25">
      <c r="A924" t="str">
        <f t="shared" si="14"/>
        <v>feynman_III_7_38_4426</v>
      </c>
      <c r="B924" t="s">
        <v>65</v>
      </c>
      <c r="C924" t="s">
        <v>143</v>
      </c>
      <c r="D924">
        <v>3600</v>
      </c>
      <c r="E924" t="s">
        <v>144</v>
      </c>
      <c r="F924">
        <v>1000000</v>
      </c>
      <c r="G924" t="s">
        <v>145</v>
      </c>
      <c r="H924">
        <v>4426</v>
      </c>
      <c r="I924" t="s">
        <v>146</v>
      </c>
      <c r="J924">
        <v>1E-3</v>
      </c>
      <c r="K924" t="s">
        <v>3</v>
      </c>
      <c r="L924">
        <v>0.99973820000000002</v>
      </c>
      <c r="M924" t="s">
        <v>2</v>
      </c>
      <c r="N924">
        <v>0.58240170000000002</v>
      </c>
      <c r="O924" t="s">
        <v>6</v>
      </c>
      <c r="P924">
        <v>7</v>
      </c>
      <c r="Q924" t="s">
        <v>0</v>
      </c>
      <c r="R924">
        <v>3600.3</v>
      </c>
      <c r="S924" t="s">
        <v>141</v>
      </c>
      <c r="T924">
        <v>5</v>
      </c>
      <c r="U924" t="s">
        <v>142</v>
      </c>
      <c r="V924">
        <v>810</v>
      </c>
      <c r="W924" t="s">
        <v>140</v>
      </c>
      <c r="X924">
        <v>714111</v>
      </c>
      <c r="Y924" t="s">
        <v>1</v>
      </c>
      <c r="Z924" t="s">
        <v>3851</v>
      </c>
      <c r="AA924" t="s">
        <v>151</v>
      </c>
      <c r="AB924" s="12" t="s">
        <v>3852</v>
      </c>
      <c r="AC924" t="s">
        <v>424</v>
      </c>
      <c r="AD924" s="5">
        <v>0.01</v>
      </c>
      <c r="AE924" t="s">
        <v>5</v>
      </c>
      <c r="AF924">
        <v>0.99999934000000001</v>
      </c>
      <c r="AG924" t="s">
        <v>4</v>
      </c>
      <c r="AH924">
        <v>2.9430290000000001E-2</v>
      </c>
    </row>
    <row r="925" spans="1:34" x14ac:dyDescent="0.25">
      <c r="A925" t="str">
        <f t="shared" si="14"/>
        <v>feynman_I_18_14_4426</v>
      </c>
      <c r="B925" t="s">
        <v>100</v>
      </c>
      <c r="C925" t="s">
        <v>143</v>
      </c>
      <c r="D925">
        <v>3600</v>
      </c>
      <c r="E925" t="s">
        <v>144</v>
      </c>
      <c r="F925">
        <v>1000000</v>
      </c>
      <c r="G925" t="s">
        <v>145</v>
      </c>
      <c r="H925">
        <v>4426</v>
      </c>
      <c r="I925" t="s">
        <v>146</v>
      </c>
      <c r="J925">
        <v>1E-3</v>
      </c>
      <c r="K925" t="s">
        <v>3</v>
      </c>
      <c r="L925">
        <v>0.99989910000000004</v>
      </c>
      <c r="M925" t="s">
        <v>2</v>
      </c>
      <c r="N925">
        <v>0.25660870000000002</v>
      </c>
      <c r="O925" t="s">
        <v>6</v>
      </c>
      <c r="P925">
        <v>6</v>
      </c>
      <c r="Q925" t="s">
        <v>0</v>
      </c>
      <c r="R925">
        <v>16.7</v>
      </c>
      <c r="S925" t="s">
        <v>141</v>
      </c>
      <c r="T925">
        <v>1</v>
      </c>
      <c r="U925" t="s">
        <v>142</v>
      </c>
      <c r="V925">
        <v>5</v>
      </c>
      <c r="W925" t="s">
        <v>140</v>
      </c>
      <c r="X925">
        <v>3563</v>
      </c>
      <c r="Y925" t="s">
        <v>1</v>
      </c>
      <c r="Z925" t="s">
        <v>2357</v>
      </c>
      <c r="AA925" t="s">
        <v>151</v>
      </c>
      <c r="AB925" s="12" t="s">
        <v>414</v>
      </c>
      <c r="AC925" t="s">
        <v>424</v>
      </c>
      <c r="AD925" s="5">
        <v>0.01</v>
      </c>
      <c r="AE925" t="s">
        <v>5</v>
      </c>
      <c r="AF925">
        <v>1</v>
      </c>
      <c r="AG925" t="s">
        <v>4</v>
      </c>
      <c r="AH925">
        <v>0</v>
      </c>
    </row>
    <row r="926" spans="1:34" x14ac:dyDescent="0.25">
      <c r="A926" t="str">
        <f t="shared" si="14"/>
        <v>feynman_II_2_42_29910</v>
      </c>
      <c r="B926" t="s">
        <v>116</v>
      </c>
      <c r="C926" t="s">
        <v>143</v>
      </c>
      <c r="D926">
        <v>3600</v>
      </c>
      <c r="E926" t="s">
        <v>144</v>
      </c>
      <c r="F926">
        <v>1000000</v>
      </c>
      <c r="G926" t="s">
        <v>145</v>
      </c>
      <c r="H926">
        <v>29910</v>
      </c>
      <c r="I926" t="s">
        <v>146</v>
      </c>
      <c r="J926">
        <v>1E-3</v>
      </c>
      <c r="K926" t="s">
        <v>3</v>
      </c>
      <c r="L926">
        <v>0.99989930000000005</v>
      </c>
      <c r="M926" t="s">
        <v>2</v>
      </c>
      <c r="N926">
        <v>7.5132099999999993E-2</v>
      </c>
      <c r="O926" t="s">
        <v>6</v>
      </c>
      <c r="P926">
        <v>11</v>
      </c>
      <c r="Q926" t="s">
        <v>0</v>
      </c>
      <c r="R926">
        <v>2144.5</v>
      </c>
      <c r="S926" t="s">
        <v>141</v>
      </c>
      <c r="T926">
        <v>6</v>
      </c>
      <c r="U926" t="s">
        <v>142</v>
      </c>
      <c r="V926">
        <v>113</v>
      </c>
      <c r="W926" t="s">
        <v>140</v>
      </c>
      <c r="X926">
        <v>284516</v>
      </c>
      <c r="Y926" t="s">
        <v>1</v>
      </c>
      <c r="Z926" t="s">
        <v>2483</v>
      </c>
      <c r="AA926" t="s">
        <v>151</v>
      </c>
      <c r="AB926" s="12" t="s">
        <v>2308</v>
      </c>
      <c r="AC926" t="s">
        <v>424</v>
      </c>
      <c r="AD926" s="5">
        <v>0.01</v>
      </c>
      <c r="AE926" t="s">
        <v>5</v>
      </c>
      <c r="AF926">
        <v>1</v>
      </c>
      <c r="AG926" t="s">
        <v>4</v>
      </c>
      <c r="AH926">
        <v>0</v>
      </c>
    </row>
    <row r="927" spans="1:34" x14ac:dyDescent="0.25">
      <c r="A927" t="str">
        <f t="shared" si="14"/>
        <v>feynman_I_39_1_4426</v>
      </c>
      <c r="B927" t="s">
        <v>28</v>
      </c>
      <c r="C927" t="s">
        <v>143</v>
      </c>
      <c r="D927">
        <v>3600</v>
      </c>
      <c r="E927" t="s">
        <v>144</v>
      </c>
      <c r="F927">
        <v>1000000</v>
      </c>
      <c r="G927" t="s">
        <v>145</v>
      </c>
      <c r="H927">
        <v>4426</v>
      </c>
      <c r="I927" t="s">
        <v>146</v>
      </c>
      <c r="J927">
        <v>1E-3</v>
      </c>
      <c r="K927" t="s">
        <v>3</v>
      </c>
      <c r="L927">
        <v>0.99958480000000005</v>
      </c>
      <c r="M927" t="s">
        <v>2</v>
      </c>
      <c r="N927">
        <v>0.15568199999999999</v>
      </c>
      <c r="O927" t="s">
        <v>6</v>
      </c>
      <c r="P927">
        <v>4</v>
      </c>
      <c r="Q927" t="s">
        <v>0</v>
      </c>
      <c r="R927">
        <v>2.2000000000000002</v>
      </c>
      <c r="S927" t="s">
        <v>141</v>
      </c>
      <c r="T927">
        <v>1</v>
      </c>
      <c r="U927" t="s">
        <v>142</v>
      </c>
      <c r="V927">
        <v>2</v>
      </c>
      <c r="W927" t="s">
        <v>140</v>
      </c>
      <c r="X927">
        <v>520</v>
      </c>
      <c r="Y927" t="s">
        <v>1</v>
      </c>
      <c r="Z927" t="s">
        <v>152</v>
      </c>
      <c r="AA927" t="s">
        <v>151</v>
      </c>
      <c r="AB927" s="12" t="s">
        <v>153</v>
      </c>
      <c r="AC927" t="s">
        <v>424</v>
      </c>
      <c r="AD927" s="5">
        <v>0.01</v>
      </c>
      <c r="AE927" t="s">
        <v>5</v>
      </c>
      <c r="AF927">
        <v>1</v>
      </c>
      <c r="AG927" t="s">
        <v>4</v>
      </c>
      <c r="AH927">
        <v>0</v>
      </c>
    </row>
    <row r="928" spans="1:34" x14ac:dyDescent="0.25">
      <c r="A928" t="str">
        <f t="shared" si="14"/>
        <v>feynman_II_34_2_4426</v>
      </c>
      <c r="B928" t="s">
        <v>52</v>
      </c>
      <c r="C928" t="s">
        <v>143</v>
      </c>
      <c r="D928">
        <v>3600</v>
      </c>
      <c r="E928" t="s">
        <v>144</v>
      </c>
      <c r="F928">
        <v>1000000</v>
      </c>
      <c r="G928" t="s">
        <v>145</v>
      </c>
      <c r="H928">
        <v>4426</v>
      </c>
      <c r="I928" t="s">
        <v>146</v>
      </c>
      <c r="J928">
        <v>1E-3</v>
      </c>
      <c r="K928" t="s">
        <v>3</v>
      </c>
      <c r="L928">
        <v>0.99970329999999996</v>
      </c>
      <c r="M928" t="s">
        <v>2</v>
      </c>
      <c r="N928">
        <v>0.16687109999999999</v>
      </c>
      <c r="O928" t="s">
        <v>6</v>
      </c>
      <c r="P928">
        <v>5</v>
      </c>
      <c r="Q928" t="s">
        <v>0</v>
      </c>
      <c r="R928">
        <v>7.2</v>
      </c>
      <c r="S928" t="s">
        <v>141</v>
      </c>
      <c r="T928">
        <v>1</v>
      </c>
      <c r="U928" t="s">
        <v>142</v>
      </c>
      <c r="V928">
        <v>3</v>
      </c>
      <c r="W928" t="s">
        <v>140</v>
      </c>
      <c r="X928">
        <v>1625</v>
      </c>
      <c r="Y928" t="s">
        <v>1</v>
      </c>
      <c r="Z928" t="s">
        <v>155</v>
      </c>
      <c r="AA928" t="s">
        <v>151</v>
      </c>
      <c r="AB928" s="12" t="s">
        <v>156</v>
      </c>
      <c r="AC928" t="s">
        <v>424</v>
      </c>
      <c r="AD928" s="5">
        <v>0.01</v>
      </c>
      <c r="AE928" t="s">
        <v>5</v>
      </c>
      <c r="AF928">
        <v>1</v>
      </c>
      <c r="AG928" t="s">
        <v>4</v>
      </c>
      <c r="AH928">
        <v>0</v>
      </c>
    </row>
    <row r="929" spans="1:34" x14ac:dyDescent="0.25">
      <c r="A929" t="str">
        <f t="shared" si="14"/>
        <v>feynman_III_15_27_4426</v>
      </c>
      <c r="B929" t="s">
        <v>48</v>
      </c>
      <c r="C929" t="s">
        <v>143</v>
      </c>
      <c r="D929">
        <v>3600</v>
      </c>
      <c r="E929" t="s">
        <v>144</v>
      </c>
      <c r="F929">
        <v>1000000</v>
      </c>
      <c r="G929" t="s">
        <v>145</v>
      </c>
      <c r="H929">
        <v>4426</v>
      </c>
      <c r="I929" t="s">
        <v>146</v>
      </c>
      <c r="J929">
        <v>1E-3</v>
      </c>
      <c r="K929" t="s">
        <v>3</v>
      </c>
      <c r="L929">
        <v>0.99976310000000002</v>
      </c>
      <c r="M929" t="s">
        <v>2</v>
      </c>
      <c r="N929">
        <v>4.0803600000000002E-2</v>
      </c>
      <c r="O929" t="s">
        <v>6</v>
      </c>
      <c r="P929">
        <v>9</v>
      </c>
      <c r="Q929" t="s">
        <v>0</v>
      </c>
      <c r="R929">
        <v>8.3000000000000007</v>
      </c>
      <c r="S929" t="s">
        <v>141</v>
      </c>
      <c r="T929">
        <v>1</v>
      </c>
      <c r="U929" t="s">
        <v>142</v>
      </c>
      <c r="V929">
        <v>3</v>
      </c>
      <c r="W929" t="s">
        <v>140</v>
      </c>
      <c r="X929">
        <v>1863</v>
      </c>
      <c r="Y929" t="s">
        <v>1</v>
      </c>
      <c r="Z929" t="s">
        <v>4149</v>
      </c>
      <c r="AA929" t="s">
        <v>151</v>
      </c>
      <c r="AB929" s="12" t="s">
        <v>4150</v>
      </c>
      <c r="AC929" t="s">
        <v>424</v>
      </c>
      <c r="AD929" s="5">
        <v>0.01</v>
      </c>
      <c r="AE929" t="s">
        <v>5</v>
      </c>
      <c r="AF929">
        <v>0.99999729000000004</v>
      </c>
      <c r="AG929" t="s">
        <v>4</v>
      </c>
      <c r="AH929">
        <v>4.4604299999999996E-3</v>
      </c>
    </row>
    <row r="930" spans="1:34" x14ac:dyDescent="0.25">
      <c r="A930" t="str">
        <f t="shared" si="14"/>
        <v>feynman_I_39_22_4426</v>
      </c>
      <c r="B930" t="s">
        <v>88</v>
      </c>
      <c r="C930" t="s">
        <v>143</v>
      </c>
      <c r="D930">
        <v>3600</v>
      </c>
      <c r="E930" t="s">
        <v>144</v>
      </c>
      <c r="F930">
        <v>1000000</v>
      </c>
      <c r="G930" t="s">
        <v>145</v>
      </c>
      <c r="H930">
        <v>4426</v>
      </c>
      <c r="I930" t="s">
        <v>146</v>
      </c>
      <c r="J930">
        <v>1E-3</v>
      </c>
      <c r="K930" t="s">
        <v>3</v>
      </c>
      <c r="L930">
        <v>0.99978409999999995</v>
      </c>
      <c r="M930" t="s">
        <v>2</v>
      </c>
      <c r="N930">
        <v>0.1492648</v>
      </c>
      <c r="O930" t="s">
        <v>6</v>
      </c>
      <c r="P930">
        <v>7</v>
      </c>
      <c r="Q930" t="s">
        <v>0</v>
      </c>
      <c r="R930">
        <v>12.3</v>
      </c>
      <c r="S930" t="s">
        <v>141</v>
      </c>
      <c r="T930">
        <v>1</v>
      </c>
      <c r="U930" t="s">
        <v>142</v>
      </c>
      <c r="V930">
        <v>4</v>
      </c>
      <c r="W930" t="s">
        <v>140</v>
      </c>
      <c r="X930">
        <v>2583</v>
      </c>
      <c r="Y930" t="s">
        <v>1</v>
      </c>
      <c r="Z930" t="s">
        <v>495</v>
      </c>
      <c r="AA930" t="s">
        <v>151</v>
      </c>
      <c r="AB930" s="12" t="s">
        <v>413</v>
      </c>
      <c r="AC930" t="s">
        <v>424</v>
      </c>
      <c r="AD930" s="5">
        <v>0.01</v>
      </c>
      <c r="AE930" t="s">
        <v>5</v>
      </c>
      <c r="AF930">
        <v>1</v>
      </c>
      <c r="AG930" t="s">
        <v>4</v>
      </c>
      <c r="AH930">
        <v>0</v>
      </c>
    </row>
    <row r="931" spans="1:34" x14ac:dyDescent="0.25">
      <c r="A931" t="str">
        <f t="shared" si="14"/>
        <v>feynman_I_30_3_28020</v>
      </c>
      <c r="B931" t="s">
        <v>53</v>
      </c>
      <c r="C931" t="s">
        <v>143</v>
      </c>
      <c r="D931">
        <v>3600</v>
      </c>
      <c r="E931" t="s">
        <v>144</v>
      </c>
      <c r="F931">
        <v>1000000</v>
      </c>
      <c r="G931" t="s">
        <v>145</v>
      </c>
      <c r="H931">
        <v>28020</v>
      </c>
      <c r="I931" t="s">
        <v>146</v>
      </c>
      <c r="J931">
        <v>1E-3</v>
      </c>
      <c r="K931" t="s">
        <v>3</v>
      </c>
      <c r="L931">
        <v>0.97157479999999996</v>
      </c>
      <c r="M931" t="s">
        <v>2</v>
      </c>
      <c r="N931">
        <v>0.43445830000000002</v>
      </c>
      <c r="O931" t="s">
        <v>6</v>
      </c>
      <c r="P931">
        <v>54</v>
      </c>
      <c r="Q931" t="s">
        <v>0</v>
      </c>
      <c r="R931">
        <v>1643.1</v>
      </c>
      <c r="S931" t="s">
        <v>141</v>
      </c>
      <c r="T931">
        <v>7</v>
      </c>
      <c r="U931" t="s">
        <v>142</v>
      </c>
      <c r="V931">
        <v>92</v>
      </c>
      <c r="W931" t="s">
        <v>140</v>
      </c>
      <c r="X931">
        <v>218993</v>
      </c>
      <c r="Y931" t="s">
        <v>1</v>
      </c>
      <c r="Z931" t="s">
        <v>4377</v>
      </c>
      <c r="AA931" t="s">
        <v>151</v>
      </c>
      <c r="AB931" s="12" t="s">
        <v>4378</v>
      </c>
      <c r="AC931" t="s">
        <v>424</v>
      </c>
      <c r="AD931" s="5">
        <v>0.01</v>
      </c>
      <c r="AE931" t="s">
        <v>5</v>
      </c>
      <c r="AF931">
        <v>0.97180244000000005</v>
      </c>
      <c r="AG931" t="s">
        <v>4</v>
      </c>
      <c r="AH931">
        <v>0.43222878999999997</v>
      </c>
    </row>
    <row r="932" spans="1:34" x14ac:dyDescent="0.25">
      <c r="A932" t="str">
        <f t="shared" si="14"/>
        <v>feynman_I_43_43_4426</v>
      </c>
      <c r="B932" t="s">
        <v>79</v>
      </c>
      <c r="C932" t="s">
        <v>143</v>
      </c>
      <c r="D932">
        <v>3600</v>
      </c>
      <c r="E932" t="s">
        <v>144</v>
      </c>
      <c r="F932">
        <v>1000000</v>
      </c>
      <c r="G932" t="s">
        <v>145</v>
      </c>
      <c r="H932">
        <v>4426</v>
      </c>
      <c r="I932" t="s">
        <v>146</v>
      </c>
      <c r="J932">
        <v>1E-3</v>
      </c>
      <c r="K932" t="s">
        <v>3</v>
      </c>
      <c r="L932">
        <v>0.99978829999999996</v>
      </c>
      <c r="M932" t="s">
        <v>2</v>
      </c>
      <c r="N932">
        <v>2.3186999999999999E-2</v>
      </c>
      <c r="O932" t="s">
        <v>6</v>
      </c>
      <c r="P932">
        <v>14</v>
      </c>
      <c r="Q932" t="s">
        <v>0</v>
      </c>
      <c r="R932">
        <v>39.799999999999997</v>
      </c>
      <c r="S932" t="s">
        <v>141</v>
      </c>
      <c r="T932">
        <v>1</v>
      </c>
      <c r="U932" t="s">
        <v>142</v>
      </c>
      <c r="V932">
        <v>7</v>
      </c>
      <c r="W932" t="s">
        <v>140</v>
      </c>
      <c r="X932">
        <v>7486</v>
      </c>
      <c r="Y932" t="s">
        <v>1</v>
      </c>
      <c r="Z932" t="s">
        <v>162</v>
      </c>
      <c r="AA932" t="s">
        <v>151</v>
      </c>
      <c r="AB932" s="12" t="s">
        <v>3437</v>
      </c>
      <c r="AC932" t="s">
        <v>424</v>
      </c>
      <c r="AD932" s="5">
        <v>0.01</v>
      </c>
      <c r="AE932" t="s">
        <v>5</v>
      </c>
      <c r="AF932">
        <v>1</v>
      </c>
      <c r="AG932" t="s">
        <v>4</v>
      </c>
      <c r="AH932">
        <v>0</v>
      </c>
    </row>
    <row r="933" spans="1:34" x14ac:dyDescent="0.25">
      <c r="A933" t="str">
        <f t="shared" si="14"/>
        <v>strogatz_predprey2_4426</v>
      </c>
      <c r="B933" t="s">
        <v>17</v>
      </c>
      <c r="C933" t="s">
        <v>143</v>
      </c>
      <c r="D933">
        <v>3600</v>
      </c>
      <c r="E933" t="s">
        <v>144</v>
      </c>
      <c r="F933">
        <v>1000000</v>
      </c>
      <c r="G933" t="s">
        <v>145</v>
      </c>
      <c r="H933">
        <v>4426</v>
      </c>
      <c r="I933" t="s">
        <v>146</v>
      </c>
      <c r="J933">
        <v>1E-3</v>
      </c>
      <c r="K933" t="s">
        <v>3</v>
      </c>
      <c r="L933">
        <v>0.99626049999999999</v>
      </c>
      <c r="M933" t="s">
        <v>2</v>
      </c>
      <c r="N933">
        <v>9.4726199999999997E-2</v>
      </c>
      <c r="O933" t="s">
        <v>6</v>
      </c>
      <c r="P933">
        <v>29</v>
      </c>
      <c r="Q933" t="s">
        <v>0</v>
      </c>
      <c r="R933">
        <v>28.5</v>
      </c>
      <c r="S933" t="s">
        <v>141</v>
      </c>
      <c r="T933">
        <v>2</v>
      </c>
      <c r="U933" t="s">
        <v>142</v>
      </c>
      <c r="V933">
        <v>15</v>
      </c>
      <c r="W933" t="s">
        <v>140</v>
      </c>
      <c r="X933">
        <v>14608</v>
      </c>
      <c r="Y933" t="s">
        <v>1</v>
      </c>
      <c r="Z933" t="s">
        <v>4379</v>
      </c>
      <c r="AA933" t="s">
        <v>151</v>
      </c>
      <c r="AB933" s="12" t="s">
        <v>4380</v>
      </c>
      <c r="AC933" t="s">
        <v>424</v>
      </c>
      <c r="AD933" s="5">
        <v>0.01</v>
      </c>
      <c r="AE933" t="s">
        <v>5</v>
      </c>
      <c r="AF933">
        <v>0.99719806</v>
      </c>
      <c r="AG933" t="s">
        <v>4</v>
      </c>
      <c r="AH933">
        <v>8.3984290000000003E-2</v>
      </c>
    </row>
    <row r="934" spans="1:34" x14ac:dyDescent="0.25">
      <c r="A934" t="str">
        <f t="shared" si="14"/>
        <v>feynman_I_13_4_4426</v>
      </c>
      <c r="B934" t="s">
        <v>96</v>
      </c>
      <c r="C934" t="s">
        <v>143</v>
      </c>
      <c r="D934">
        <v>3600</v>
      </c>
      <c r="E934" t="s">
        <v>144</v>
      </c>
      <c r="F934">
        <v>1000000</v>
      </c>
      <c r="G934" t="s">
        <v>145</v>
      </c>
      <c r="H934">
        <v>4426</v>
      </c>
      <c r="I934" t="s">
        <v>146</v>
      </c>
      <c r="J934">
        <v>1E-3</v>
      </c>
      <c r="K934" t="s">
        <v>3</v>
      </c>
      <c r="L934">
        <v>0.99958820000000004</v>
      </c>
      <c r="M934" t="s">
        <v>2</v>
      </c>
      <c r="N934">
        <v>0.53403100000000003</v>
      </c>
      <c r="O934" t="s">
        <v>6</v>
      </c>
      <c r="P934">
        <v>18</v>
      </c>
      <c r="Q934" t="s">
        <v>0</v>
      </c>
      <c r="R934">
        <v>54.7</v>
      </c>
      <c r="S934" t="s">
        <v>141</v>
      </c>
      <c r="T934">
        <v>1</v>
      </c>
      <c r="U934" t="s">
        <v>142</v>
      </c>
      <c r="V934">
        <v>7</v>
      </c>
      <c r="W934" t="s">
        <v>140</v>
      </c>
      <c r="X934">
        <v>8889</v>
      </c>
      <c r="Y934" t="s">
        <v>1</v>
      </c>
      <c r="Z934" t="s">
        <v>3538</v>
      </c>
      <c r="AA934" t="s">
        <v>151</v>
      </c>
      <c r="AB934" s="12" t="s">
        <v>2572</v>
      </c>
      <c r="AC934" t="s">
        <v>424</v>
      </c>
      <c r="AD934" s="5">
        <v>0.01</v>
      </c>
      <c r="AE934" t="s">
        <v>5</v>
      </c>
      <c r="AF934">
        <v>1</v>
      </c>
      <c r="AG934" t="s">
        <v>4</v>
      </c>
      <c r="AH934">
        <v>0</v>
      </c>
    </row>
    <row r="935" spans="1:34" x14ac:dyDescent="0.25">
      <c r="A935" t="str">
        <f t="shared" si="14"/>
        <v>feynman_test_20_5390</v>
      </c>
      <c r="B935" t="s">
        <v>137</v>
      </c>
      <c r="C935" t="s">
        <v>143</v>
      </c>
      <c r="D935">
        <v>3600</v>
      </c>
      <c r="E935" t="s">
        <v>144</v>
      </c>
      <c r="F935">
        <v>1000000</v>
      </c>
      <c r="G935" t="s">
        <v>145</v>
      </c>
      <c r="H935">
        <v>5390</v>
      </c>
      <c r="I935" t="s">
        <v>146</v>
      </c>
      <c r="J935">
        <v>1E-3</v>
      </c>
      <c r="K935" t="s">
        <v>3</v>
      </c>
      <c r="L935">
        <v>0.972912</v>
      </c>
      <c r="M935" t="s">
        <v>2</v>
      </c>
      <c r="N935">
        <v>2.4495803999999999</v>
      </c>
      <c r="O935" t="s">
        <v>6</v>
      </c>
      <c r="P935">
        <v>66</v>
      </c>
      <c r="Q935" t="s">
        <v>0</v>
      </c>
      <c r="R935">
        <v>965</v>
      </c>
      <c r="S935" t="s">
        <v>141</v>
      </c>
      <c r="T935">
        <v>2</v>
      </c>
      <c r="U935" t="s">
        <v>142</v>
      </c>
      <c r="V935">
        <v>20</v>
      </c>
      <c r="W935" t="s">
        <v>140</v>
      </c>
      <c r="X935">
        <v>110719</v>
      </c>
      <c r="Y935" t="s">
        <v>1</v>
      </c>
      <c r="Z935" t="s">
        <v>4381</v>
      </c>
      <c r="AA935" t="s">
        <v>151</v>
      </c>
      <c r="AB935" s="12" t="s">
        <v>4382</v>
      </c>
      <c r="AC935" t="s">
        <v>424</v>
      </c>
      <c r="AD935" s="5">
        <v>0.01</v>
      </c>
      <c r="AE935" t="s">
        <v>5</v>
      </c>
      <c r="AF935">
        <v>0.96789480999999999</v>
      </c>
      <c r="AG935" t="s">
        <v>4</v>
      </c>
      <c r="AH935">
        <v>2.7523811399999998</v>
      </c>
    </row>
    <row r="936" spans="1:34" x14ac:dyDescent="0.25">
      <c r="A936" t="str">
        <f t="shared" si="14"/>
        <v>feynman_I_9_18_860</v>
      </c>
      <c r="B936" t="s">
        <v>139</v>
      </c>
      <c r="C936" t="s">
        <v>143</v>
      </c>
      <c r="D936">
        <v>3600</v>
      </c>
      <c r="E936" t="s">
        <v>144</v>
      </c>
      <c r="F936">
        <v>1000000</v>
      </c>
      <c r="G936" t="s">
        <v>145</v>
      </c>
      <c r="H936">
        <v>860</v>
      </c>
      <c r="I936" t="s">
        <v>146</v>
      </c>
      <c r="J936">
        <v>1E-3</v>
      </c>
      <c r="K936" t="s">
        <v>3</v>
      </c>
      <c r="L936">
        <v>0.9904406</v>
      </c>
      <c r="M936" t="s">
        <v>2</v>
      </c>
      <c r="N936">
        <v>1.2025900000000001E-2</v>
      </c>
      <c r="O936" t="s">
        <v>6</v>
      </c>
      <c r="P936">
        <v>30</v>
      </c>
      <c r="Q936" t="s">
        <v>0</v>
      </c>
      <c r="R936">
        <v>3015.8</v>
      </c>
      <c r="S936" t="s">
        <v>141</v>
      </c>
      <c r="T936">
        <v>9</v>
      </c>
      <c r="U936" t="s">
        <v>142</v>
      </c>
      <c r="V936">
        <v>91</v>
      </c>
      <c r="W936" t="s">
        <v>140</v>
      </c>
      <c r="X936">
        <v>415627</v>
      </c>
      <c r="Y936" t="s">
        <v>1</v>
      </c>
      <c r="Z936" t="s">
        <v>4383</v>
      </c>
      <c r="AA936" t="s">
        <v>151</v>
      </c>
      <c r="AB936" s="12" t="s">
        <v>4384</v>
      </c>
      <c r="AC936" t="s">
        <v>424</v>
      </c>
      <c r="AD936" s="5">
        <v>0.01</v>
      </c>
      <c r="AE936" t="s">
        <v>5</v>
      </c>
      <c r="AF936">
        <v>0.99125752</v>
      </c>
      <c r="AG936" t="s">
        <v>4</v>
      </c>
      <c r="AH936">
        <v>1.149232E-2</v>
      </c>
    </row>
    <row r="937" spans="1:34" x14ac:dyDescent="0.25">
      <c r="A937" t="str">
        <f t="shared" si="14"/>
        <v>strogatz_lv1_4426</v>
      </c>
      <c r="B937" t="s">
        <v>18</v>
      </c>
      <c r="C937" t="s">
        <v>143</v>
      </c>
      <c r="D937">
        <v>3600</v>
      </c>
      <c r="E937" t="s">
        <v>144</v>
      </c>
      <c r="F937">
        <v>1000000</v>
      </c>
      <c r="G937" t="s">
        <v>145</v>
      </c>
      <c r="H937">
        <v>4426</v>
      </c>
      <c r="I937" t="s">
        <v>146</v>
      </c>
      <c r="J937">
        <v>1E-3</v>
      </c>
      <c r="K937" t="s">
        <v>3</v>
      </c>
      <c r="L937">
        <v>0.9992086</v>
      </c>
      <c r="M937" t="s">
        <v>2</v>
      </c>
      <c r="N937">
        <v>0.12228070000000001</v>
      </c>
      <c r="O937" t="s">
        <v>6</v>
      </c>
      <c r="P937">
        <v>13</v>
      </c>
      <c r="Q937" t="s">
        <v>0</v>
      </c>
      <c r="R937">
        <v>1987.9</v>
      </c>
      <c r="S937" t="s">
        <v>141</v>
      </c>
      <c r="T937">
        <v>10</v>
      </c>
      <c r="U937" t="s">
        <v>142</v>
      </c>
      <c r="V937">
        <v>875</v>
      </c>
      <c r="W937" t="s">
        <v>140</v>
      </c>
      <c r="X937">
        <v>1000164</v>
      </c>
      <c r="Y937" t="s">
        <v>1</v>
      </c>
      <c r="Z937" t="s">
        <v>4385</v>
      </c>
      <c r="AA937" t="s">
        <v>151</v>
      </c>
      <c r="AB937" s="12" t="s">
        <v>4386</v>
      </c>
      <c r="AC937" t="s">
        <v>424</v>
      </c>
      <c r="AD937" s="5">
        <v>0.01</v>
      </c>
      <c r="AE937" t="s">
        <v>5</v>
      </c>
      <c r="AF937">
        <v>0.99786540999999995</v>
      </c>
      <c r="AG937" t="s">
        <v>4</v>
      </c>
      <c r="AH937">
        <v>7.9460499999999996E-3</v>
      </c>
    </row>
    <row r="938" spans="1:34" x14ac:dyDescent="0.25">
      <c r="A938" t="str">
        <f t="shared" si="14"/>
        <v>feynman_I_40_1_28020</v>
      </c>
      <c r="B938" t="s">
        <v>133</v>
      </c>
      <c r="C938" t="s">
        <v>143</v>
      </c>
      <c r="D938">
        <v>3600</v>
      </c>
      <c r="E938" t="s">
        <v>144</v>
      </c>
      <c r="F938">
        <v>1000000</v>
      </c>
      <c r="G938" t="s">
        <v>145</v>
      </c>
      <c r="H938">
        <v>28020</v>
      </c>
      <c r="I938" t="s">
        <v>146</v>
      </c>
      <c r="J938">
        <v>1E-3</v>
      </c>
      <c r="K938" t="s">
        <v>3</v>
      </c>
      <c r="L938">
        <v>0.98691879999999998</v>
      </c>
      <c r="M938" t="s">
        <v>2</v>
      </c>
      <c r="N938">
        <v>7.4757400000000002E-2</v>
      </c>
      <c r="O938" t="s">
        <v>6</v>
      </c>
      <c r="P938">
        <v>40</v>
      </c>
      <c r="Q938" t="s">
        <v>0</v>
      </c>
      <c r="R938">
        <v>2217.9</v>
      </c>
      <c r="S938" t="s">
        <v>141</v>
      </c>
      <c r="T938">
        <v>4</v>
      </c>
      <c r="U938" t="s">
        <v>142</v>
      </c>
      <c r="V938">
        <v>84</v>
      </c>
      <c r="W938" t="s">
        <v>140</v>
      </c>
      <c r="X938">
        <v>306600</v>
      </c>
      <c r="Y938" t="s">
        <v>1</v>
      </c>
      <c r="Z938" t="s">
        <v>4387</v>
      </c>
      <c r="AA938" t="s">
        <v>151</v>
      </c>
      <c r="AB938" s="12" t="s">
        <v>4388</v>
      </c>
      <c r="AC938" t="s">
        <v>424</v>
      </c>
      <c r="AD938" s="5">
        <v>0.01</v>
      </c>
      <c r="AE938" t="s">
        <v>5</v>
      </c>
      <c r="AF938">
        <v>0.98627147000000004</v>
      </c>
      <c r="AG938" t="s">
        <v>4</v>
      </c>
      <c r="AH938">
        <v>7.5916460000000005E-2</v>
      </c>
    </row>
    <row r="939" spans="1:34" x14ac:dyDescent="0.25">
      <c r="A939" t="str">
        <f t="shared" si="14"/>
        <v>feynman_III_10_19_28020</v>
      </c>
      <c r="B939" t="s">
        <v>92</v>
      </c>
      <c r="C939" t="s">
        <v>143</v>
      </c>
      <c r="D939">
        <v>3600</v>
      </c>
      <c r="E939" t="s">
        <v>144</v>
      </c>
      <c r="F939">
        <v>1000000</v>
      </c>
      <c r="G939" t="s">
        <v>145</v>
      </c>
      <c r="H939">
        <v>28020</v>
      </c>
      <c r="I939" t="s">
        <v>146</v>
      </c>
      <c r="J939">
        <v>1E-3</v>
      </c>
      <c r="K939" t="s">
        <v>3</v>
      </c>
      <c r="L939">
        <v>0.97265880000000005</v>
      </c>
      <c r="M939" t="s">
        <v>2</v>
      </c>
      <c r="N939">
        <v>1.2037175</v>
      </c>
      <c r="O939" t="s">
        <v>6</v>
      </c>
      <c r="P939">
        <v>36</v>
      </c>
      <c r="Q939" t="s">
        <v>0</v>
      </c>
      <c r="R939">
        <v>167.3</v>
      </c>
      <c r="S939" t="s">
        <v>141</v>
      </c>
      <c r="T939">
        <v>1</v>
      </c>
      <c r="U939" t="s">
        <v>142</v>
      </c>
      <c r="V939">
        <v>11</v>
      </c>
      <c r="W939" t="s">
        <v>140</v>
      </c>
      <c r="X939">
        <v>22100</v>
      </c>
      <c r="Y939" t="s">
        <v>1</v>
      </c>
      <c r="Z939" t="s">
        <v>4389</v>
      </c>
      <c r="AA939" t="s">
        <v>151</v>
      </c>
      <c r="AB939" s="12" t="s">
        <v>4390</v>
      </c>
      <c r="AC939" t="s">
        <v>424</v>
      </c>
      <c r="AD939" s="5">
        <v>0.01</v>
      </c>
      <c r="AE939" t="s">
        <v>5</v>
      </c>
      <c r="AF939">
        <v>0.97324885999999999</v>
      </c>
      <c r="AG939" t="s">
        <v>4</v>
      </c>
      <c r="AH939">
        <v>1.1821172499999999</v>
      </c>
    </row>
    <row r="940" spans="1:34" x14ac:dyDescent="0.25">
      <c r="A940" t="str">
        <f t="shared" si="14"/>
        <v>feynman_I_15_3t_28020</v>
      </c>
      <c r="B940" t="s">
        <v>81</v>
      </c>
      <c r="C940" t="s">
        <v>143</v>
      </c>
      <c r="D940">
        <v>3600</v>
      </c>
      <c r="E940" t="s">
        <v>144</v>
      </c>
      <c r="F940">
        <v>1000000</v>
      </c>
      <c r="G940" t="s">
        <v>145</v>
      </c>
      <c r="H940">
        <v>28020</v>
      </c>
      <c r="I940" t="s">
        <v>146</v>
      </c>
      <c r="J940">
        <v>1E-3</v>
      </c>
      <c r="K940" t="s">
        <v>3</v>
      </c>
      <c r="L940">
        <v>0.99484600000000001</v>
      </c>
      <c r="M940" t="s">
        <v>2</v>
      </c>
      <c r="N940">
        <v>8.6895899999999998E-2</v>
      </c>
      <c r="O940" t="s">
        <v>6</v>
      </c>
      <c r="P940">
        <v>7</v>
      </c>
      <c r="Q940" t="s">
        <v>0</v>
      </c>
      <c r="R940">
        <v>5</v>
      </c>
      <c r="S940" t="s">
        <v>141</v>
      </c>
      <c r="T940">
        <v>1</v>
      </c>
      <c r="U940" t="s">
        <v>142</v>
      </c>
      <c r="V940">
        <v>3</v>
      </c>
      <c r="W940" t="s">
        <v>140</v>
      </c>
      <c r="X940">
        <v>1160</v>
      </c>
      <c r="Y940" t="s">
        <v>1</v>
      </c>
      <c r="Z940" t="s">
        <v>3643</v>
      </c>
      <c r="AA940" t="s">
        <v>151</v>
      </c>
      <c r="AB940" s="12" t="s">
        <v>3644</v>
      </c>
      <c r="AC940" t="s">
        <v>424</v>
      </c>
      <c r="AD940" s="5">
        <v>0.01</v>
      </c>
      <c r="AE940" t="s">
        <v>5</v>
      </c>
      <c r="AF940">
        <v>0.99559993000000002</v>
      </c>
      <c r="AG940" t="s">
        <v>4</v>
      </c>
      <c r="AH940">
        <v>8.0147319999999994E-2</v>
      </c>
    </row>
    <row r="941" spans="1:34" x14ac:dyDescent="0.25">
      <c r="A941" t="str">
        <f t="shared" si="14"/>
        <v>feynman_III_4_32_28020</v>
      </c>
      <c r="B941" t="s">
        <v>87</v>
      </c>
      <c r="C941" t="s">
        <v>143</v>
      </c>
      <c r="D941">
        <v>3600</v>
      </c>
      <c r="E941" t="s">
        <v>144</v>
      </c>
      <c r="F941">
        <v>1000000</v>
      </c>
      <c r="G941" t="s">
        <v>145</v>
      </c>
      <c r="H941">
        <v>28020</v>
      </c>
      <c r="I941" t="s">
        <v>146</v>
      </c>
      <c r="J941">
        <v>1E-3</v>
      </c>
      <c r="K941" t="s">
        <v>3</v>
      </c>
      <c r="L941">
        <v>0.99980599999999997</v>
      </c>
      <c r="M941" t="s">
        <v>2</v>
      </c>
      <c r="N941">
        <v>0.1287596</v>
      </c>
      <c r="O941" t="s">
        <v>6</v>
      </c>
      <c r="P941">
        <v>12</v>
      </c>
      <c r="Q941" t="s">
        <v>0</v>
      </c>
      <c r="R941">
        <v>15.6</v>
      </c>
      <c r="S941" t="s">
        <v>141</v>
      </c>
      <c r="T941">
        <v>1</v>
      </c>
      <c r="U941" t="s">
        <v>142</v>
      </c>
      <c r="V941">
        <v>4</v>
      </c>
      <c r="W941" t="s">
        <v>140</v>
      </c>
      <c r="X941">
        <v>3231</v>
      </c>
      <c r="Y941" t="s">
        <v>1</v>
      </c>
      <c r="Z941" t="s">
        <v>4181</v>
      </c>
      <c r="AA941" t="s">
        <v>151</v>
      </c>
      <c r="AB941" s="12" t="s">
        <v>4182</v>
      </c>
      <c r="AC941" t="s">
        <v>424</v>
      </c>
      <c r="AD941" s="5">
        <v>0.01</v>
      </c>
      <c r="AE941" t="s">
        <v>5</v>
      </c>
      <c r="AF941">
        <v>0.99999494</v>
      </c>
      <c r="AG941" t="s">
        <v>4</v>
      </c>
      <c r="AH941">
        <v>2.0791549999999999E-2</v>
      </c>
    </row>
    <row r="942" spans="1:34" x14ac:dyDescent="0.25">
      <c r="A942" t="str">
        <f t="shared" si="14"/>
        <v>feynman_test_17_4426</v>
      </c>
      <c r="B942" t="s">
        <v>134</v>
      </c>
      <c r="C942" t="s">
        <v>143</v>
      </c>
      <c r="D942">
        <v>3600</v>
      </c>
      <c r="E942" t="s">
        <v>144</v>
      </c>
      <c r="F942">
        <v>1000000</v>
      </c>
      <c r="G942" t="s">
        <v>145</v>
      </c>
      <c r="H942">
        <v>4426</v>
      </c>
      <c r="I942" t="s">
        <v>146</v>
      </c>
      <c r="J942">
        <v>1E-3</v>
      </c>
      <c r="K942" t="s">
        <v>3</v>
      </c>
      <c r="L942">
        <v>0.99986209999999998</v>
      </c>
      <c r="M942" t="s">
        <v>2</v>
      </c>
      <c r="N942">
        <v>17.5824979</v>
      </c>
      <c r="O942" t="s">
        <v>6</v>
      </c>
      <c r="P942">
        <v>24</v>
      </c>
      <c r="Q942" t="s">
        <v>0</v>
      </c>
      <c r="R942">
        <v>3600.5</v>
      </c>
      <c r="S942" t="s">
        <v>141</v>
      </c>
      <c r="T942">
        <v>3</v>
      </c>
      <c r="U942" t="s">
        <v>142</v>
      </c>
      <c r="V942">
        <v>230</v>
      </c>
      <c r="W942" t="s">
        <v>140</v>
      </c>
      <c r="X942">
        <v>573515</v>
      </c>
      <c r="Y942" t="s">
        <v>1</v>
      </c>
      <c r="Z942" t="s">
        <v>4391</v>
      </c>
      <c r="AA942" t="s">
        <v>151</v>
      </c>
      <c r="AB942" s="12" t="s">
        <v>4392</v>
      </c>
      <c r="AC942" t="s">
        <v>424</v>
      </c>
      <c r="AD942" s="5">
        <v>0.01</v>
      </c>
      <c r="AE942" t="s">
        <v>5</v>
      </c>
      <c r="AF942">
        <v>0.99999819999999995</v>
      </c>
      <c r="AG942" t="s">
        <v>4</v>
      </c>
      <c r="AH942">
        <v>1.95169562</v>
      </c>
    </row>
    <row r="943" spans="1:34" x14ac:dyDescent="0.25">
      <c r="A943" t="str">
        <f t="shared" si="14"/>
        <v>feynman_II_13_34_4426</v>
      </c>
      <c r="B943" t="s">
        <v>45</v>
      </c>
      <c r="C943" t="s">
        <v>143</v>
      </c>
      <c r="D943">
        <v>3600</v>
      </c>
      <c r="E943" t="s">
        <v>144</v>
      </c>
      <c r="F943">
        <v>1000000</v>
      </c>
      <c r="G943" t="s">
        <v>145</v>
      </c>
      <c r="H943">
        <v>4426</v>
      </c>
      <c r="I943" t="s">
        <v>146</v>
      </c>
      <c r="J943">
        <v>1E-3</v>
      </c>
      <c r="K943" t="s">
        <v>3</v>
      </c>
      <c r="L943">
        <v>0.99923919999999999</v>
      </c>
      <c r="M943" t="s">
        <v>2</v>
      </c>
      <c r="N943">
        <v>5.8146299999999998E-2</v>
      </c>
      <c r="O943" t="s">
        <v>6</v>
      </c>
      <c r="P943">
        <v>18</v>
      </c>
      <c r="Q943" t="s">
        <v>0</v>
      </c>
      <c r="R943">
        <v>51.3</v>
      </c>
      <c r="S943" t="s">
        <v>141</v>
      </c>
      <c r="T943">
        <v>1</v>
      </c>
      <c r="U943" t="s">
        <v>142</v>
      </c>
      <c r="V943">
        <v>8</v>
      </c>
      <c r="W943" t="s">
        <v>140</v>
      </c>
      <c r="X943">
        <v>9397</v>
      </c>
      <c r="Y943" t="s">
        <v>1</v>
      </c>
      <c r="Z943" t="s">
        <v>4121</v>
      </c>
      <c r="AA943" t="s">
        <v>151</v>
      </c>
      <c r="AB943" s="12" t="s">
        <v>4122</v>
      </c>
      <c r="AC943" t="s">
        <v>424</v>
      </c>
      <c r="AD943" s="5">
        <v>0.01</v>
      </c>
      <c r="AE943" t="s">
        <v>5</v>
      </c>
      <c r="AF943">
        <v>0.99983959</v>
      </c>
      <c r="AG943" t="s">
        <v>4</v>
      </c>
      <c r="AH943">
        <v>2.670809E-2</v>
      </c>
    </row>
    <row r="944" spans="1:34" x14ac:dyDescent="0.25">
      <c r="A944" t="str">
        <f t="shared" si="14"/>
        <v>feynman_I_8_14_4426</v>
      </c>
      <c r="B944" t="s">
        <v>78</v>
      </c>
      <c r="C944" t="s">
        <v>143</v>
      </c>
      <c r="D944">
        <v>3600</v>
      </c>
      <c r="E944" t="s">
        <v>144</v>
      </c>
      <c r="F944">
        <v>1000000</v>
      </c>
      <c r="G944" t="s">
        <v>145</v>
      </c>
      <c r="H944">
        <v>4426</v>
      </c>
      <c r="I944" t="s">
        <v>146</v>
      </c>
      <c r="J944">
        <v>1E-3</v>
      </c>
      <c r="K944" t="s">
        <v>3</v>
      </c>
      <c r="L944">
        <v>0.93904390000000004</v>
      </c>
      <c r="M944" t="s">
        <v>2</v>
      </c>
      <c r="N944">
        <v>0.24559790000000001</v>
      </c>
      <c r="O944" t="s">
        <v>6</v>
      </c>
      <c r="P944">
        <v>78</v>
      </c>
      <c r="Q944" t="s">
        <v>0</v>
      </c>
      <c r="R944">
        <v>3601</v>
      </c>
      <c r="S944" t="s">
        <v>141</v>
      </c>
      <c r="T944">
        <v>7</v>
      </c>
      <c r="U944" t="s">
        <v>142</v>
      </c>
      <c r="V944">
        <v>150</v>
      </c>
      <c r="W944" t="s">
        <v>140</v>
      </c>
      <c r="X944">
        <v>474041</v>
      </c>
      <c r="Y944" t="s">
        <v>1</v>
      </c>
      <c r="Z944" t="s">
        <v>4393</v>
      </c>
      <c r="AA944" t="s">
        <v>151</v>
      </c>
      <c r="AB944" s="12" t="s">
        <v>4394</v>
      </c>
      <c r="AC944" t="s">
        <v>424</v>
      </c>
      <c r="AD944" s="5">
        <v>0.01</v>
      </c>
      <c r="AE944" t="s">
        <v>5</v>
      </c>
      <c r="AF944">
        <v>0.93943783000000003</v>
      </c>
      <c r="AG944" t="s">
        <v>4</v>
      </c>
      <c r="AH944">
        <v>0.24483616</v>
      </c>
    </row>
    <row r="945" spans="1:34" x14ac:dyDescent="0.25">
      <c r="A945" t="str">
        <f t="shared" si="14"/>
        <v>feynman_III_8_54_28020</v>
      </c>
      <c r="B945" t="s">
        <v>63</v>
      </c>
      <c r="C945" t="s">
        <v>143</v>
      </c>
      <c r="D945">
        <v>3600</v>
      </c>
      <c r="E945" t="s">
        <v>144</v>
      </c>
      <c r="F945">
        <v>1000000</v>
      </c>
      <c r="G945" t="s">
        <v>145</v>
      </c>
      <c r="H945">
        <v>28020</v>
      </c>
      <c r="I945" t="s">
        <v>146</v>
      </c>
      <c r="J945">
        <v>1E-3</v>
      </c>
      <c r="K945" t="s">
        <v>3</v>
      </c>
      <c r="L945">
        <v>0.92375240000000003</v>
      </c>
      <c r="M945" t="s">
        <v>2</v>
      </c>
      <c r="N945">
        <v>9.7719799999999996E-2</v>
      </c>
      <c r="O945" t="s">
        <v>6</v>
      </c>
      <c r="P945">
        <v>73</v>
      </c>
      <c r="Q945" t="s">
        <v>0</v>
      </c>
      <c r="R945">
        <v>3601.4</v>
      </c>
      <c r="S945" t="s">
        <v>141</v>
      </c>
      <c r="T945">
        <v>10</v>
      </c>
      <c r="U945" t="s">
        <v>142</v>
      </c>
      <c r="V945">
        <v>149</v>
      </c>
      <c r="W945" t="s">
        <v>140</v>
      </c>
      <c r="X945">
        <v>489211</v>
      </c>
      <c r="Y945" t="s">
        <v>1</v>
      </c>
      <c r="Z945" t="s">
        <v>4395</v>
      </c>
      <c r="AA945" t="s">
        <v>151</v>
      </c>
      <c r="AB945" s="12" t="s">
        <v>4396</v>
      </c>
      <c r="AC945" t="s">
        <v>424</v>
      </c>
      <c r="AD945" s="5">
        <v>0.01</v>
      </c>
      <c r="AE945" t="s">
        <v>5</v>
      </c>
      <c r="AF945">
        <v>0.92287947999999997</v>
      </c>
      <c r="AG945" t="s">
        <v>4</v>
      </c>
      <c r="AH945">
        <v>9.7852320000000007E-2</v>
      </c>
    </row>
    <row r="946" spans="1:34" x14ac:dyDescent="0.25">
      <c r="A946" t="str">
        <f t="shared" si="14"/>
        <v>feynman_test_7_4426</v>
      </c>
      <c r="B946" t="s">
        <v>107</v>
      </c>
      <c r="C946" t="s">
        <v>143</v>
      </c>
      <c r="D946">
        <v>3600</v>
      </c>
      <c r="E946" t="s">
        <v>144</v>
      </c>
      <c r="F946">
        <v>1000000</v>
      </c>
      <c r="G946" t="s">
        <v>145</v>
      </c>
      <c r="H946">
        <v>4426</v>
      </c>
      <c r="I946" t="s">
        <v>146</v>
      </c>
      <c r="J946">
        <v>1E-3</v>
      </c>
      <c r="K946" t="s">
        <v>3</v>
      </c>
      <c r="L946">
        <v>0.99559509999999996</v>
      </c>
      <c r="M946" t="s">
        <v>2</v>
      </c>
      <c r="N946">
        <v>8.2015599999999994E-2</v>
      </c>
      <c r="O946" t="s">
        <v>6</v>
      </c>
      <c r="P946">
        <v>22</v>
      </c>
      <c r="Q946" t="s">
        <v>0</v>
      </c>
      <c r="R946">
        <v>42.3</v>
      </c>
      <c r="S946" t="s">
        <v>141</v>
      </c>
      <c r="T946">
        <v>1</v>
      </c>
      <c r="U946" t="s">
        <v>142</v>
      </c>
      <c r="V946">
        <v>6</v>
      </c>
      <c r="W946" t="s">
        <v>140</v>
      </c>
      <c r="X946">
        <v>7135</v>
      </c>
      <c r="Y946" t="s">
        <v>1</v>
      </c>
      <c r="Z946" t="s">
        <v>4397</v>
      </c>
      <c r="AA946" t="s">
        <v>151</v>
      </c>
      <c r="AB946" s="12" t="s">
        <v>4398</v>
      </c>
      <c r="AC946" t="s">
        <v>424</v>
      </c>
      <c r="AD946" s="5">
        <v>0.01</v>
      </c>
      <c r="AE946" t="s">
        <v>5</v>
      </c>
      <c r="AF946">
        <v>0.99762428000000003</v>
      </c>
      <c r="AG946" t="s">
        <v>4</v>
      </c>
      <c r="AH946">
        <v>6.003174E-2</v>
      </c>
    </row>
    <row r="947" spans="1:34" x14ac:dyDescent="0.25">
      <c r="A947" t="str">
        <f t="shared" si="14"/>
        <v>feynman_I_6_2b_4426</v>
      </c>
      <c r="B947" t="s">
        <v>54</v>
      </c>
      <c r="C947" t="s">
        <v>143</v>
      </c>
      <c r="D947">
        <v>3600</v>
      </c>
      <c r="E947" t="s">
        <v>144</v>
      </c>
      <c r="F947">
        <v>1000000</v>
      </c>
      <c r="G947" t="s">
        <v>145</v>
      </c>
      <c r="H947">
        <v>4426</v>
      </c>
      <c r="I947" t="s">
        <v>146</v>
      </c>
      <c r="J947">
        <v>1E-3</v>
      </c>
      <c r="K947" t="s">
        <v>3</v>
      </c>
      <c r="L947">
        <v>0.98685199999999995</v>
      </c>
      <c r="M947" t="s">
        <v>2</v>
      </c>
      <c r="N947">
        <v>6.8973000000000003E-3</v>
      </c>
      <c r="O947" t="s">
        <v>6</v>
      </c>
      <c r="P947">
        <v>41</v>
      </c>
      <c r="Q947" t="s">
        <v>0</v>
      </c>
      <c r="R947">
        <v>1097.5999999999999</v>
      </c>
      <c r="S947" t="s">
        <v>141</v>
      </c>
      <c r="T947">
        <v>8</v>
      </c>
      <c r="U947" t="s">
        <v>142</v>
      </c>
      <c r="V947">
        <v>87</v>
      </c>
      <c r="W947" t="s">
        <v>140</v>
      </c>
      <c r="X947">
        <v>162960</v>
      </c>
      <c r="Y947" t="s">
        <v>1</v>
      </c>
      <c r="Z947" t="s">
        <v>4399</v>
      </c>
      <c r="AA947" t="s">
        <v>151</v>
      </c>
      <c r="AB947" s="12" t="s">
        <v>4400</v>
      </c>
      <c r="AC947" t="s">
        <v>424</v>
      </c>
      <c r="AD947" s="5">
        <v>0.01</v>
      </c>
      <c r="AE947" t="s">
        <v>5</v>
      </c>
      <c r="AF947">
        <v>0.98801258999999997</v>
      </c>
      <c r="AG947" t="s">
        <v>4</v>
      </c>
      <c r="AH947">
        <v>6.57371E-3</v>
      </c>
    </row>
    <row r="948" spans="1:34" x14ac:dyDescent="0.25">
      <c r="A948" t="str">
        <f t="shared" si="14"/>
        <v>feynman_III_13_18_4426</v>
      </c>
      <c r="B948" t="s">
        <v>103</v>
      </c>
      <c r="C948" t="s">
        <v>143</v>
      </c>
      <c r="D948">
        <v>3600</v>
      </c>
      <c r="E948" t="s">
        <v>144</v>
      </c>
      <c r="F948">
        <v>1000000</v>
      </c>
      <c r="G948" t="s">
        <v>145</v>
      </c>
      <c r="H948">
        <v>4426</v>
      </c>
      <c r="I948" t="s">
        <v>146</v>
      </c>
      <c r="J948">
        <v>1E-3</v>
      </c>
      <c r="K948" t="s">
        <v>3</v>
      </c>
      <c r="L948">
        <v>0.99982720000000003</v>
      </c>
      <c r="M948" t="s">
        <v>2</v>
      </c>
      <c r="N948">
        <v>7.3338482000000003</v>
      </c>
      <c r="O948" t="s">
        <v>6</v>
      </c>
      <c r="P948">
        <v>10</v>
      </c>
      <c r="Q948" t="s">
        <v>0</v>
      </c>
      <c r="R948">
        <v>3601</v>
      </c>
      <c r="S948" t="s">
        <v>141</v>
      </c>
      <c r="T948">
        <v>4</v>
      </c>
      <c r="U948" t="s">
        <v>142</v>
      </c>
      <c r="V948">
        <v>585</v>
      </c>
      <c r="W948" t="s">
        <v>140</v>
      </c>
      <c r="X948">
        <v>669502</v>
      </c>
      <c r="Y948" t="s">
        <v>1</v>
      </c>
      <c r="Z948" t="s">
        <v>4401</v>
      </c>
      <c r="AA948" t="s">
        <v>151</v>
      </c>
      <c r="AB948" s="12" t="s">
        <v>4402</v>
      </c>
      <c r="AC948" t="s">
        <v>424</v>
      </c>
      <c r="AD948" s="5">
        <v>0.01</v>
      </c>
      <c r="AE948" t="s">
        <v>5</v>
      </c>
      <c r="AF948">
        <v>0.99999956000000001</v>
      </c>
      <c r="AG948" t="s">
        <v>4</v>
      </c>
      <c r="AH948">
        <v>0.36406274</v>
      </c>
    </row>
    <row r="949" spans="1:34" x14ac:dyDescent="0.25">
      <c r="A949" t="str">
        <f t="shared" si="14"/>
        <v>feynman_test_11_4426</v>
      </c>
      <c r="B949" t="s">
        <v>80</v>
      </c>
      <c r="C949" t="s">
        <v>143</v>
      </c>
      <c r="D949">
        <v>3600</v>
      </c>
      <c r="E949" t="s">
        <v>144</v>
      </c>
      <c r="F949">
        <v>1000000</v>
      </c>
      <c r="G949" t="s">
        <v>145</v>
      </c>
      <c r="H949">
        <v>4426</v>
      </c>
      <c r="I949" t="s">
        <v>146</v>
      </c>
      <c r="J949">
        <v>1E-3</v>
      </c>
      <c r="K949" t="s">
        <v>3</v>
      </c>
      <c r="L949">
        <v>0.99355610000000005</v>
      </c>
      <c r="M949" t="s">
        <v>2</v>
      </c>
      <c r="N949">
        <v>8.3268200000000001E-2</v>
      </c>
      <c r="O949" t="s">
        <v>6</v>
      </c>
      <c r="P949">
        <v>48</v>
      </c>
      <c r="Q949" t="s">
        <v>0</v>
      </c>
      <c r="R949">
        <v>460.2</v>
      </c>
      <c r="S949" t="s">
        <v>141</v>
      </c>
      <c r="T949">
        <v>2</v>
      </c>
      <c r="U949" t="s">
        <v>142</v>
      </c>
      <c r="V949">
        <v>26</v>
      </c>
      <c r="W949" t="s">
        <v>140</v>
      </c>
      <c r="X949">
        <v>62327</v>
      </c>
      <c r="Y949" t="s">
        <v>1</v>
      </c>
      <c r="Z949" t="s">
        <v>4403</v>
      </c>
      <c r="AA949" t="s">
        <v>151</v>
      </c>
      <c r="AB949" s="12" t="s">
        <v>4404</v>
      </c>
      <c r="AC949" t="s">
        <v>424</v>
      </c>
      <c r="AD949" s="5">
        <v>0.01</v>
      </c>
      <c r="AE949" t="s">
        <v>5</v>
      </c>
      <c r="AF949">
        <v>0.99397835000000001</v>
      </c>
      <c r="AG949" t="s">
        <v>4</v>
      </c>
      <c r="AH949">
        <v>8.0587919999999993E-2</v>
      </c>
    </row>
    <row r="950" spans="1:34" x14ac:dyDescent="0.25">
      <c r="A950" t="str">
        <f t="shared" si="14"/>
        <v>feynman_I_32_5_4426</v>
      </c>
      <c r="B950" t="s">
        <v>97</v>
      </c>
      <c r="C950" t="s">
        <v>143</v>
      </c>
      <c r="D950">
        <v>3600</v>
      </c>
      <c r="E950" t="s">
        <v>144</v>
      </c>
      <c r="F950">
        <v>1000000</v>
      </c>
      <c r="G950" t="s">
        <v>145</v>
      </c>
      <c r="H950">
        <v>4426</v>
      </c>
      <c r="I950" t="s">
        <v>146</v>
      </c>
      <c r="J950">
        <v>1E-3</v>
      </c>
      <c r="K950" t="s">
        <v>3</v>
      </c>
      <c r="L950">
        <v>0.99618379999999995</v>
      </c>
      <c r="M950" t="s">
        <v>2</v>
      </c>
      <c r="N950">
        <v>4.81527E-2</v>
      </c>
      <c r="O950" t="s">
        <v>6</v>
      </c>
      <c r="P950">
        <v>14</v>
      </c>
      <c r="Q950" t="s">
        <v>0</v>
      </c>
      <c r="R950">
        <v>37.799999999999997</v>
      </c>
      <c r="S950" t="s">
        <v>141</v>
      </c>
      <c r="T950">
        <v>1</v>
      </c>
      <c r="U950" t="s">
        <v>142</v>
      </c>
      <c r="V950">
        <v>6</v>
      </c>
      <c r="W950" t="s">
        <v>140</v>
      </c>
      <c r="X950">
        <v>7162</v>
      </c>
      <c r="Y950" t="s">
        <v>1</v>
      </c>
      <c r="Z950" t="s">
        <v>3681</v>
      </c>
      <c r="AA950" t="s">
        <v>151</v>
      </c>
      <c r="AB950" s="12" t="s">
        <v>3682</v>
      </c>
      <c r="AC950" t="s">
        <v>424</v>
      </c>
      <c r="AD950" s="5">
        <v>0.01</v>
      </c>
      <c r="AE950" t="s">
        <v>5</v>
      </c>
      <c r="AF950">
        <v>0.99626459000000001</v>
      </c>
      <c r="AG950" t="s">
        <v>4</v>
      </c>
      <c r="AH950">
        <v>4.5885380000000003E-2</v>
      </c>
    </row>
    <row r="951" spans="1:34" x14ac:dyDescent="0.25">
      <c r="A951" t="str">
        <f t="shared" si="14"/>
        <v>feynman_II_8_7_4426</v>
      </c>
      <c r="B951" t="s">
        <v>69</v>
      </c>
      <c r="C951" t="s">
        <v>143</v>
      </c>
      <c r="D951">
        <v>3600</v>
      </c>
      <c r="E951" t="s">
        <v>144</v>
      </c>
      <c r="F951">
        <v>1000000</v>
      </c>
      <c r="G951" t="s">
        <v>145</v>
      </c>
      <c r="H951">
        <v>4426</v>
      </c>
      <c r="I951" t="s">
        <v>146</v>
      </c>
      <c r="J951">
        <v>1E-3</v>
      </c>
      <c r="K951" t="s">
        <v>3</v>
      </c>
      <c r="L951">
        <v>0.99579340000000005</v>
      </c>
      <c r="M951" t="s">
        <v>2</v>
      </c>
      <c r="N951">
        <v>5.8031000000000003E-3</v>
      </c>
      <c r="O951" t="s">
        <v>6</v>
      </c>
      <c r="P951">
        <v>11</v>
      </c>
      <c r="Q951" t="s">
        <v>0</v>
      </c>
      <c r="R951">
        <v>12</v>
      </c>
      <c r="S951" t="s">
        <v>141</v>
      </c>
      <c r="T951">
        <v>1</v>
      </c>
      <c r="U951" t="s">
        <v>142</v>
      </c>
      <c r="V951">
        <v>4</v>
      </c>
      <c r="W951" t="s">
        <v>140</v>
      </c>
      <c r="X951">
        <v>2642</v>
      </c>
      <c r="Y951" t="s">
        <v>1</v>
      </c>
      <c r="Z951" t="s">
        <v>3689</v>
      </c>
      <c r="AA951" t="s">
        <v>151</v>
      </c>
      <c r="AB951" s="12" t="s">
        <v>3690</v>
      </c>
      <c r="AC951" t="s">
        <v>424</v>
      </c>
      <c r="AD951" s="5">
        <v>0.01</v>
      </c>
      <c r="AE951" t="s">
        <v>5</v>
      </c>
      <c r="AF951">
        <v>0.99599515999999999</v>
      </c>
      <c r="AG951" t="s">
        <v>4</v>
      </c>
      <c r="AH951">
        <v>5.64073E-3</v>
      </c>
    </row>
    <row r="952" spans="1:34" x14ac:dyDescent="0.25">
      <c r="A952" t="str">
        <f t="shared" si="14"/>
        <v>strogatz_bacres2_4426</v>
      </c>
      <c r="B952" t="s">
        <v>11</v>
      </c>
      <c r="C952" t="s">
        <v>143</v>
      </c>
      <c r="D952">
        <v>3600</v>
      </c>
      <c r="E952" t="s">
        <v>144</v>
      </c>
      <c r="F952">
        <v>1000000</v>
      </c>
      <c r="G952" t="s">
        <v>145</v>
      </c>
      <c r="H952">
        <v>4426</v>
      </c>
      <c r="I952" t="s">
        <v>146</v>
      </c>
      <c r="J952">
        <v>1E-3</v>
      </c>
      <c r="K952" t="s">
        <v>3</v>
      </c>
      <c r="L952">
        <v>0.9993978</v>
      </c>
      <c r="M952" t="s">
        <v>2</v>
      </c>
      <c r="N952">
        <v>5.3562400000000003E-2</v>
      </c>
      <c r="O952" t="s">
        <v>6</v>
      </c>
      <c r="P952">
        <v>10</v>
      </c>
      <c r="Q952" t="s">
        <v>0</v>
      </c>
      <c r="R952">
        <v>2</v>
      </c>
      <c r="S952" t="s">
        <v>141</v>
      </c>
      <c r="T952">
        <v>1</v>
      </c>
      <c r="U952" t="s">
        <v>142</v>
      </c>
      <c r="V952">
        <v>3</v>
      </c>
      <c r="W952" t="s">
        <v>140</v>
      </c>
      <c r="X952">
        <v>1473</v>
      </c>
      <c r="Y952" t="s">
        <v>1</v>
      </c>
      <c r="Z952" t="s">
        <v>4405</v>
      </c>
      <c r="AA952" t="s">
        <v>151</v>
      </c>
      <c r="AB952" s="12" t="s">
        <v>4406</v>
      </c>
      <c r="AC952" t="s">
        <v>424</v>
      </c>
      <c r="AD952" s="5">
        <v>0.01</v>
      </c>
      <c r="AE952" t="s">
        <v>5</v>
      </c>
      <c r="AF952">
        <v>0.99994225000000003</v>
      </c>
      <c r="AG952" t="s">
        <v>4</v>
      </c>
      <c r="AH952">
        <v>1.6240899999999999E-2</v>
      </c>
    </row>
    <row r="953" spans="1:34" x14ac:dyDescent="0.25">
      <c r="A953" t="str">
        <f t="shared" si="14"/>
        <v>feynman_test_3_4426</v>
      </c>
      <c r="B953" t="s">
        <v>75</v>
      </c>
      <c r="C953" t="s">
        <v>143</v>
      </c>
      <c r="D953">
        <v>3600</v>
      </c>
      <c r="E953" t="s">
        <v>144</v>
      </c>
      <c r="F953">
        <v>1000000</v>
      </c>
      <c r="G953" t="s">
        <v>145</v>
      </c>
      <c r="H953">
        <v>4426</v>
      </c>
      <c r="I953" t="s">
        <v>146</v>
      </c>
      <c r="J953">
        <v>1E-3</v>
      </c>
      <c r="K953" t="s">
        <v>3</v>
      </c>
      <c r="L953">
        <v>0.9987374</v>
      </c>
      <c r="M953" t="s">
        <v>2</v>
      </c>
      <c r="N953">
        <v>6.5476000000000006E-2</v>
      </c>
      <c r="O953" t="s">
        <v>6</v>
      </c>
      <c r="P953">
        <v>19</v>
      </c>
      <c r="Q953" t="s">
        <v>0</v>
      </c>
      <c r="R953">
        <v>134.80000000000001</v>
      </c>
      <c r="S953" t="s">
        <v>141</v>
      </c>
      <c r="T953">
        <v>5</v>
      </c>
      <c r="U953" t="s">
        <v>142</v>
      </c>
      <c r="V953">
        <v>30</v>
      </c>
      <c r="W953" t="s">
        <v>140</v>
      </c>
      <c r="X953">
        <v>25977</v>
      </c>
      <c r="Y953" t="s">
        <v>1</v>
      </c>
      <c r="Z953" t="s">
        <v>3713</v>
      </c>
      <c r="AA953" t="s">
        <v>151</v>
      </c>
      <c r="AB953" s="12" t="s">
        <v>3714</v>
      </c>
      <c r="AC953" t="s">
        <v>424</v>
      </c>
      <c r="AD953" s="5">
        <v>0.01</v>
      </c>
      <c r="AE953" t="s">
        <v>5</v>
      </c>
      <c r="AF953">
        <v>0.99939469000000003</v>
      </c>
      <c r="AG953" t="s">
        <v>4</v>
      </c>
      <c r="AH953">
        <v>4.52018E-2</v>
      </c>
    </row>
    <row r="954" spans="1:34" x14ac:dyDescent="0.25">
      <c r="A954" t="str">
        <f t="shared" si="14"/>
        <v>feynman_III_12_43_21962</v>
      </c>
      <c r="B954" t="s">
        <v>22</v>
      </c>
      <c r="C954" t="s">
        <v>143</v>
      </c>
      <c r="D954">
        <v>3600</v>
      </c>
      <c r="E954" t="s">
        <v>144</v>
      </c>
      <c r="F954">
        <v>1000000</v>
      </c>
      <c r="G954" t="s">
        <v>145</v>
      </c>
      <c r="H954">
        <v>21962</v>
      </c>
      <c r="I954" t="s">
        <v>146</v>
      </c>
      <c r="J954">
        <v>1E-3</v>
      </c>
      <c r="K954" t="s">
        <v>3</v>
      </c>
      <c r="L954">
        <v>0.99947390000000003</v>
      </c>
      <c r="M954" t="s">
        <v>2</v>
      </c>
      <c r="N954">
        <v>1.8544499999999998E-2</v>
      </c>
      <c r="O954" t="s">
        <v>6</v>
      </c>
      <c r="P954">
        <v>4</v>
      </c>
      <c r="Q954" t="s">
        <v>0</v>
      </c>
      <c r="R954">
        <v>2.1</v>
      </c>
      <c r="S954" t="s">
        <v>141</v>
      </c>
      <c r="T954">
        <v>1</v>
      </c>
      <c r="U954" t="s">
        <v>142</v>
      </c>
      <c r="V954">
        <v>2</v>
      </c>
      <c r="W954" t="s">
        <v>140</v>
      </c>
      <c r="X954">
        <v>520</v>
      </c>
      <c r="Y954" t="s">
        <v>1</v>
      </c>
      <c r="Z954" t="s">
        <v>3488</v>
      </c>
      <c r="AA954" t="s">
        <v>151</v>
      </c>
      <c r="AB954" s="12" t="s">
        <v>3489</v>
      </c>
      <c r="AC954" t="s">
        <v>424</v>
      </c>
      <c r="AD954" s="5">
        <v>0.01</v>
      </c>
      <c r="AE954" t="s">
        <v>5</v>
      </c>
      <c r="AF954">
        <v>0.99988421000000005</v>
      </c>
      <c r="AG954" t="s">
        <v>4</v>
      </c>
      <c r="AH954">
        <v>8.6778700000000007E-3</v>
      </c>
    </row>
    <row r="955" spans="1:34" x14ac:dyDescent="0.25">
      <c r="A955" t="str">
        <f t="shared" si="14"/>
        <v>feynman_I_43_31_21962</v>
      </c>
      <c r="B955" t="s">
        <v>61</v>
      </c>
      <c r="C955" t="s">
        <v>143</v>
      </c>
      <c r="D955">
        <v>3600</v>
      </c>
      <c r="E955" t="s">
        <v>144</v>
      </c>
      <c r="F955">
        <v>1000000</v>
      </c>
      <c r="G955" t="s">
        <v>145</v>
      </c>
      <c r="H955">
        <v>21962</v>
      </c>
      <c r="I955" t="s">
        <v>146</v>
      </c>
      <c r="J955">
        <v>1E-3</v>
      </c>
      <c r="K955" t="s">
        <v>3</v>
      </c>
      <c r="L955">
        <v>0.99970769999999998</v>
      </c>
      <c r="M955" t="s">
        <v>2</v>
      </c>
      <c r="N955">
        <v>0.33139469999999999</v>
      </c>
      <c r="O955" t="s">
        <v>6</v>
      </c>
      <c r="P955">
        <v>4</v>
      </c>
      <c r="Q955" t="s">
        <v>0</v>
      </c>
      <c r="R955">
        <v>4.9000000000000004</v>
      </c>
      <c r="S955" t="s">
        <v>141</v>
      </c>
      <c r="T955">
        <v>1</v>
      </c>
      <c r="U955" t="s">
        <v>142</v>
      </c>
      <c r="V955">
        <v>3</v>
      </c>
      <c r="W955" t="s">
        <v>140</v>
      </c>
      <c r="X955">
        <v>1134</v>
      </c>
      <c r="Y955" t="s">
        <v>1</v>
      </c>
      <c r="Z955" t="s">
        <v>2341</v>
      </c>
      <c r="AA955" t="s">
        <v>151</v>
      </c>
      <c r="AB955" s="12" t="s">
        <v>409</v>
      </c>
      <c r="AC955" t="s">
        <v>424</v>
      </c>
      <c r="AD955" s="5">
        <v>0.01</v>
      </c>
      <c r="AE955" t="s">
        <v>5</v>
      </c>
      <c r="AF955">
        <v>1</v>
      </c>
      <c r="AG955" t="s">
        <v>4</v>
      </c>
      <c r="AH955">
        <v>0</v>
      </c>
    </row>
    <row r="956" spans="1:34" x14ac:dyDescent="0.25">
      <c r="A956" t="str">
        <f t="shared" si="14"/>
        <v>feynman_II_38_14_21962</v>
      </c>
      <c r="B956" t="s">
        <v>29</v>
      </c>
      <c r="C956" t="s">
        <v>143</v>
      </c>
      <c r="D956">
        <v>3600</v>
      </c>
      <c r="E956" t="s">
        <v>144</v>
      </c>
      <c r="F956">
        <v>1000000</v>
      </c>
      <c r="G956" t="s">
        <v>145</v>
      </c>
      <c r="H956">
        <v>21962</v>
      </c>
      <c r="I956" t="s">
        <v>146</v>
      </c>
      <c r="J956">
        <v>1E-3</v>
      </c>
      <c r="K956" t="s">
        <v>3</v>
      </c>
      <c r="L956">
        <v>0.999529</v>
      </c>
      <c r="M956" t="s">
        <v>2</v>
      </c>
      <c r="N956">
        <v>4.6220999999999996E-3</v>
      </c>
      <c r="O956" t="s">
        <v>6</v>
      </c>
      <c r="P956">
        <v>10</v>
      </c>
      <c r="Q956" t="s">
        <v>0</v>
      </c>
      <c r="R956">
        <v>6.8</v>
      </c>
      <c r="S956" t="s">
        <v>141</v>
      </c>
      <c r="T956">
        <v>1</v>
      </c>
      <c r="U956" t="s">
        <v>142</v>
      </c>
      <c r="V956">
        <v>3</v>
      </c>
      <c r="W956" t="s">
        <v>140</v>
      </c>
      <c r="X956">
        <v>1506</v>
      </c>
      <c r="Y956" t="s">
        <v>1</v>
      </c>
      <c r="Z956" t="s">
        <v>157</v>
      </c>
      <c r="AA956" t="s">
        <v>151</v>
      </c>
      <c r="AB956" s="12" t="s">
        <v>3432</v>
      </c>
      <c r="AC956" t="s">
        <v>424</v>
      </c>
      <c r="AD956" s="5">
        <v>0.01</v>
      </c>
      <c r="AE956" t="s">
        <v>5</v>
      </c>
      <c r="AF956">
        <v>1</v>
      </c>
      <c r="AG956" t="s">
        <v>4</v>
      </c>
      <c r="AH956">
        <v>0</v>
      </c>
    </row>
    <row r="957" spans="1:34" x14ac:dyDescent="0.25">
      <c r="A957" t="str">
        <f t="shared" si="14"/>
        <v>feynman_I_12_4_21962</v>
      </c>
      <c r="B957" t="s">
        <v>72</v>
      </c>
      <c r="C957" t="s">
        <v>143</v>
      </c>
      <c r="D957">
        <v>3600</v>
      </c>
      <c r="E957" t="s">
        <v>144</v>
      </c>
      <c r="F957">
        <v>1000000</v>
      </c>
      <c r="G957" t="s">
        <v>145</v>
      </c>
      <c r="H957">
        <v>21962</v>
      </c>
      <c r="I957" t="s">
        <v>146</v>
      </c>
      <c r="J957">
        <v>1E-3</v>
      </c>
      <c r="K957" t="s">
        <v>3</v>
      </c>
      <c r="L957">
        <v>0.99980749999999996</v>
      </c>
      <c r="M957" t="s">
        <v>2</v>
      </c>
      <c r="N957">
        <v>3.726E-4</v>
      </c>
      <c r="O957" t="s">
        <v>6</v>
      </c>
      <c r="P957">
        <v>9</v>
      </c>
      <c r="Q957" t="s">
        <v>0</v>
      </c>
      <c r="R957">
        <v>16.600000000000001</v>
      </c>
      <c r="S957" t="s">
        <v>141</v>
      </c>
      <c r="T957">
        <v>1</v>
      </c>
      <c r="U957" t="s">
        <v>142</v>
      </c>
      <c r="V957">
        <v>4</v>
      </c>
      <c r="W957" t="s">
        <v>140</v>
      </c>
      <c r="X957">
        <v>3355</v>
      </c>
      <c r="Y957" t="s">
        <v>1</v>
      </c>
      <c r="Z957" t="s">
        <v>3508</v>
      </c>
      <c r="AA957" t="s">
        <v>151</v>
      </c>
      <c r="AB957" s="12" t="s">
        <v>3509</v>
      </c>
      <c r="AC957" t="s">
        <v>424</v>
      </c>
      <c r="AD957" s="5">
        <v>0.01</v>
      </c>
      <c r="AE957" t="s">
        <v>5</v>
      </c>
      <c r="AF957">
        <v>0.99995754999999997</v>
      </c>
      <c r="AG957" t="s">
        <v>4</v>
      </c>
      <c r="AH957">
        <v>1.7835999999999999E-4</v>
      </c>
    </row>
    <row r="958" spans="1:34" x14ac:dyDescent="0.25">
      <c r="A958" t="str">
        <f t="shared" si="14"/>
        <v>feynman_I_27_6_21962</v>
      </c>
      <c r="B958" t="s">
        <v>49</v>
      </c>
      <c r="C958" t="s">
        <v>143</v>
      </c>
      <c r="D958">
        <v>3600</v>
      </c>
      <c r="E958" t="s">
        <v>144</v>
      </c>
      <c r="F958">
        <v>1000000</v>
      </c>
      <c r="G958" t="s">
        <v>145</v>
      </c>
      <c r="H958">
        <v>21962</v>
      </c>
      <c r="I958" t="s">
        <v>146</v>
      </c>
      <c r="J958">
        <v>1E-3</v>
      </c>
      <c r="K958" t="s">
        <v>3</v>
      </c>
      <c r="L958">
        <v>0.99944460000000002</v>
      </c>
      <c r="M958" t="s">
        <v>2</v>
      </c>
      <c r="N958">
        <v>8.4439000000000007E-3</v>
      </c>
      <c r="O958" t="s">
        <v>6</v>
      </c>
      <c r="P958">
        <v>11</v>
      </c>
      <c r="Q958" t="s">
        <v>0</v>
      </c>
      <c r="R958">
        <v>22.6</v>
      </c>
      <c r="S958" t="s">
        <v>141</v>
      </c>
      <c r="T958">
        <v>1</v>
      </c>
      <c r="U958" t="s">
        <v>142</v>
      </c>
      <c r="V958">
        <v>5</v>
      </c>
      <c r="W958" t="s">
        <v>140</v>
      </c>
      <c r="X958">
        <v>4506</v>
      </c>
      <c r="Y958" t="s">
        <v>1</v>
      </c>
      <c r="Z958" t="s">
        <v>2368</v>
      </c>
      <c r="AA958" t="s">
        <v>151</v>
      </c>
      <c r="AB958" s="12" t="s">
        <v>2292</v>
      </c>
      <c r="AC958" t="s">
        <v>424</v>
      </c>
      <c r="AD958" s="5">
        <v>0.01</v>
      </c>
      <c r="AE958" t="s">
        <v>5</v>
      </c>
      <c r="AF958">
        <v>1</v>
      </c>
      <c r="AG958" t="s">
        <v>4</v>
      </c>
      <c r="AH958">
        <v>0</v>
      </c>
    </row>
    <row r="959" spans="1:34" x14ac:dyDescent="0.25">
      <c r="A959" t="str">
        <f t="shared" si="14"/>
        <v>feynman_I_18_4_4426</v>
      </c>
      <c r="B959" t="s">
        <v>74</v>
      </c>
      <c r="C959" t="s">
        <v>143</v>
      </c>
      <c r="D959">
        <v>3600</v>
      </c>
      <c r="E959" t="s">
        <v>144</v>
      </c>
      <c r="F959">
        <v>1000000</v>
      </c>
      <c r="G959" t="s">
        <v>145</v>
      </c>
      <c r="H959">
        <v>4426</v>
      </c>
      <c r="I959" t="s">
        <v>146</v>
      </c>
      <c r="J959">
        <v>1E-3</v>
      </c>
      <c r="K959" t="s">
        <v>3</v>
      </c>
      <c r="L959">
        <v>0.99207219999999996</v>
      </c>
      <c r="M959" t="s">
        <v>2</v>
      </c>
      <c r="N959">
        <v>7.5806600000000002E-2</v>
      </c>
      <c r="O959" t="s">
        <v>6</v>
      </c>
      <c r="P959">
        <v>23</v>
      </c>
      <c r="Q959" t="s">
        <v>0</v>
      </c>
      <c r="R959">
        <v>197.4</v>
      </c>
      <c r="S959" t="s">
        <v>141</v>
      </c>
      <c r="T959">
        <v>6</v>
      </c>
      <c r="U959" t="s">
        <v>142</v>
      </c>
      <c r="V959">
        <v>47</v>
      </c>
      <c r="W959" t="s">
        <v>140</v>
      </c>
      <c r="X959">
        <v>35334</v>
      </c>
      <c r="Y959" t="s">
        <v>1</v>
      </c>
      <c r="Z959" t="s">
        <v>4407</v>
      </c>
      <c r="AA959" t="s">
        <v>151</v>
      </c>
      <c r="AB959" s="12" t="s">
        <v>4408</v>
      </c>
      <c r="AC959" t="s">
        <v>424</v>
      </c>
      <c r="AD959" s="5">
        <v>0.01</v>
      </c>
      <c r="AE959" t="s">
        <v>5</v>
      </c>
      <c r="AF959">
        <v>0.99334032000000005</v>
      </c>
      <c r="AG959" t="s">
        <v>4</v>
      </c>
      <c r="AH959">
        <v>6.9094630000000004E-2</v>
      </c>
    </row>
    <row r="960" spans="1:34" x14ac:dyDescent="0.25">
      <c r="A960" t="str">
        <f t="shared" si="14"/>
        <v>feynman_test_2_5390</v>
      </c>
      <c r="B960" t="s">
        <v>132</v>
      </c>
      <c r="C960" t="s">
        <v>143</v>
      </c>
      <c r="D960">
        <v>3600</v>
      </c>
      <c r="E960" t="s">
        <v>144</v>
      </c>
      <c r="F960">
        <v>1000000</v>
      </c>
      <c r="G960" t="s">
        <v>145</v>
      </c>
      <c r="H960">
        <v>5390</v>
      </c>
      <c r="I960" t="s">
        <v>146</v>
      </c>
      <c r="J960">
        <v>1E-3</v>
      </c>
      <c r="K960" t="s">
        <v>3</v>
      </c>
      <c r="L960">
        <v>0.65169869999999996</v>
      </c>
      <c r="M960" t="s">
        <v>2</v>
      </c>
      <c r="N960">
        <v>1.1894064</v>
      </c>
      <c r="O960" t="s">
        <v>6</v>
      </c>
      <c r="P960">
        <v>38</v>
      </c>
      <c r="Q960" t="s">
        <v>0</v>
      </c>
      <c r="R960">
        <v>3602</v>
      </c>
      <c r="S960" t="s">
        <v>141</v>
      </c>
      <c r="T960">
        <v>13</v>
      </c>
      <c r="U960" t="s">
        <v>142</v>
      </c>
      <c r="V960">
        <v>272</v>
      </c>
      <c r="W960" t="s">
        <v>140</v>
      </c>
      <c r="X960">
        <v>579724</v>
      </c>
      <c r="Y960" t="s">
        <v>1</v>
      </c>
      <c r="Z960" t="s">
        <v>4409</v>
      </c>
      <c r="AA960" t="s">
        <v>151</v>
      </c>
      <c r="AB960" s="12" t="s">
        <v>4410</v>
      </c>
      <c r="AC960" t="s">
        <v>424</v>
      </c>
      <c r="AD960" s="5">
        <v>0.01</v>
      </c>
      <c r="AE960" t="s">
        <v>5</v>
      </c>
      <c r="AF960">
        <v>0.65352538999999998</v>
      </c>
      <c r="AG960" t="s">
        <v>4</v>
      </c>
      <c r="AH960">
        <v>1.20241204</v>
      </c>
    </row>
    <row r="961" spans="1:34" x14ac:dyDescent="0.25">
      <c r="A961" t="str">
        <f t="shared" si="14"/>
        <v>feynman_I_6_2a_5390</v>
      </c>
      <c r="B961" t="s">
        <v>21</v>
      </c>
      <c r="C961" t="s">
        <v>143</v>
      </c>
      <c r="D961">
        <v>3600</v>
      </c>
      <c r="E961" t="s">
        <v>144</v>
      </c>
      <c r="F961">
        <v>1000000</v>
      </c>
      <c r="G961" t="s">
        <v>145</v>
      </c>
      <c r="H961">
        <v>5390</v>
      </c>
      <c r="I961" t="s">
        <v>146</v>
      </c>
      <c r="J961">
        <v>1E-3</v>
      </c>
      <c r="K961" t="s">
        <v>3</v>
      </c>
      <c r="L961">
        <v>0.99073370000000005</v>
      </c>
      <c r="M961" t="s">
        <v>2</v>
      </c>
      <c r="N961">
        <v>6.7413000000000004E-3</v>
      </c>
      <c r="O961" t="s">
        <v>6</v>
      </c>
      <c r="P961">
        <v>7</v>
      </c>
      <c r="Q961" t="s">
        <v>0</v>
      </c>
      <c r="R961">
        <v>2.7</v>
      </c>
      <c r="S961" t="s">
        <v>141</v>
      </c>
      <c r="T961">
        <v>1</v>
      </c>
      <c r="U961" t="s">
        <v>142</v>
      </c>
      <c r="V961">
        <v>2</v>
      </c>
      <c r="W961" t="s">
        <v>140</v>
      </c>
      <c r="X961">
        <v>666</v>
      </c>
      <c r="Y961" t="s">
        <v>1</v>
      </c>
      <c r="Z961" t="s">
        <v>3827</v>
      </c>
      <c r="AA961" t="s">
        <v>151</v>
      </c>
      <c r="AB961" s="12" t="s">
        <v>3828</v>
      </c>
      <c r="AC961" t="s">
        <v>424</v>
      </c>
      <c r="AD961" s="5">
        <v>0.01</v>
      </c>
      <c r="AE961" t="s">
        <v>5</v>
      </c>
      <c r="AF961">
        <v>0.99084793999999998</v>
      </c>
      <c r="AG961" t="s">
        <v>4</v>
      </c>
      <c r="AH961">
        <v>6.7052199999999996E-3</v>
      </c>
    </row>
    <row r="962" spans="1:34" x14ac:dyDescent="0.25">
      <c r="A962" t="str">
        <f t="shared" ref="A962:A1025" si="15">B962&amp;"_"&amp;H962</f>
        <v>feynman_II_8_31_16850</v>
      </c>
      <c r="B962" t="s">
        <v>31</v>
      </c>
      <c r="C962" t="s">
        <v>143</v>
      </c>
      <c r="D962">
        <v>3600</v>
      </c>
      <c r="E962" t="s">
        <v>144</v>
      </c>
      <c r="F962">
        <v>1000000</v>
      </c>
      <c r="G962" t="s">
        <v>145</v>
      </c>
      <c r="H962">
        <v>16850</v>
      </c>
      <c r="I962" t="s">
        <v>146</v>
      </c>
      <c r="J962">
        <v>1E-3</v>
      </c>
      <c r="K962" t="s">
        <v>3</v>
      </c>
      <c r="L962">
        <v>0.99975020000000003</v>
      </c>
      <c r="M962" t="s">
        <v>2</v>
      </c>
      <c r="N962">
        <v>0.2021635</v>
      </c>
      <c r="O962" t="s">
        <v>6</v>
      </c>
      <c r="P962">
        <v>8</v>
      </c>
      <c r="Q962" t="s">
        <v>0</v>
      </c>
      <c r="R962">
        <v>8.9</v>
      </c>
      <c r="S962" t="s">
        <v>141</v>
      </c>
      <c r="T962">
        <v>1</v>
      </c>
      <c r="U962" t="s">
        <v>142</v>
      </c>
      <c r="V962">
        <v>4</v>
      </c>
      <c r="W962" t="s">
        <v>140</v>
      </c>
      <c r="X962">
        <v>2055</v>
      </c>
      <c r="Y962" t="s">
        <v>1</v>
      </c>
      <c r="Z962" t="s">
        <v>4411</v>
      </c>
      <c r="AA962" t="s">
        <v>151</v>
      </c>
      <c r="AB962" s="12" t="s">
        <v>4412</v>
      </c>
      <c r="AC962" t="s">
        <v>424</v>
      </c>
      <c r="AD962" s="5">
        <v>0.01</v>
      </c>
      <c r="AE962" t="s">
        <v>5</v>
      </c>
      <c r="AF962">
        <v>0.99999762999999997</v>
      </c>
      <c r="AG962" t="s">
        <v>4</v>
      </c>
      <c r="AH962">
        <v>0.02</v>
      </c>
    </row>
    <row r="963" spans="1:34" x14ac:dyDescent="0.25">
      <c r="A963" t="str">
        <f t="shared" si="15"/>
        <v>feynman_I_18_12_16850</v>
      </c>
      <c r="B963" t="s">
        <v>67</v>
      </c>
      <c r="C963" t="s">
        <v>143</v>
      </c>
      <c r="D963">
        <v>3600</v>
      </c>
      <c r="E963" t="s">
        <v>144</v>
      </c>
      <c r="F963">
        <v>1000000</v>
      </c>
      <c r="G963" t="s">
        <v>145</v>
      </c>
      <c r="H963">
        <v>16850</v>
      </c>
      <c r="I963" t="s">
        <v>146</v>
      </c>
      <c r="J963">
        <v>1E-3</v>
      </c>
      <c r="K963" t="s">
        <v>3</v>
      </c>
      <c r="L963">
        <v>0.99989689999999998</v>
      </c>
      <c r="M963" t="s">
        <v>2</v>
      </c>
      <c r="N963">
        <v>7.5226899999999999E-2</v>
      </c>
      <c r="O963" t="s">
        <v>6</v>
      </c>
      <c r="P963">
        <v>5</v>
      </c>
      <c r="Q963" t="s">
        <v>0</v>
      </c>
      <c r="R963">
        <v>6.5</v>
      </c>
      <c r="S963" t="s">
        <v>141</v>
      </c>
      <c r="T963">
        <v>1</v>
      </c>
      <c r="U963" t="s">
        <v>142</v>
      </c>
      <c r="V963">
        <v>4</v>
      </c>
      <c r="W963" t="s">
        <v>140</v>
      </c>
      <c r="X963">
        <v>1607</v>
      </c>
      <c r="Y963" t="s">
        <v>1</v>
      </c>
      <c r="Z963" t="s">
        <v>2352</v>
      </c>
      <c r="AA963" t="s">
        <v>151</v>
      </c>
      <c r="AB963" s="12" t="s">
        <v>410</v>
      </c>
      <c r="AC963" t="s">
        <v>424</v>
      </c>
      <c r="AD963" s="5">
        <v>0.01</v>
      </c>
      <c r="AE963" t="s">
        <v>5</v>
      </c>
      <c r="AF963">
        <v>1</v>
      </c>
      <c r="AG963" t="s">
        <v>4</v>
      </c>
      <c r="AH963">
        <v>0</v>
      </c>
    </row>
    <row r="964" spans="1:34" x14ac:dyDescent="0.25">
      <c r="A964" t="str">
        <f t="shared" si="15"/>
        <v>feynman_III_21_20_16850</v>
      </c>
      <c r="B964" t="s">
        <v>98</v>
      </c>
      <c r="C964" t="s">
        <v>143</v>
      </c>
      <c r="D964">
        <v>3600</v>
      </c>
      <c r="E964" t="s">
        <v>144</v>
      </c>
      <c r="F964">
        <v>1000000</v>
      </c>
      <c r="G964" t="s">
        <v>145</v>
      </c>
      <c r="H964">
        <v>16850</v>
      </c>
      <c r="I964" t="s">
        <v>146</v>
      </c>
      <c r="J964">
        <v>1E-3</v>
      </c>
      <c r="K964" t="s">
        <v>3</v>
      </c>
      <c r="L964">
        <v>0.99978650000000002</v>
      </c>
      <c r="M964" t="s">
        <v>2</v>
      </c>
      <c r="N964">
        <v>0.14909320000000001</v>
      </c>
      <c r="O964" t="s">
        <v>6</v>
      </c>
      <c r="P964">
        <v>8</v>
      </c>
      <c r="Q964" t="s">
        <v>0</v>
      </c>
      <c r="R964">
        <v>11.4</v>
      </c>
      <c r="S964" t="s">
        <v>141</v>
      </c>
      <c r="T964">
        <v>1</v>
      </c>
      <c r="U964" t="s">
        <v>142</v>
      </c>
      <c r="V964">
        <v>4</v>
      </c>
      <c r="W964" t="s">
        <v>140</v>
      </c>
      <c r="X964">
        <v>2577</v>
      </c>
      <c r="Y964" t="s">
        <v>1</v>
      </c>
      <c r="Z964" t="s">
        <v>159</v>
      </c>
      <c r="AA964" t="s">
        <v>151</v>
      </c>
      <c r="AB964" s="12" t="s">
        <v>3433</v>
      </c>
      <c r="AC964" t="s">
        <v>424</v>
      </c>
      <c r="AD964" s="5">
        <v>0.01</v>
      </c>
      <c r="AE964" t="s">
        <v>5</v>
      </c>
      <c r="AF964">
        <v>1</v>
      </c>
      <c r="AG964" t="s">
        <v>4</v>
      </c>
      <c r="AH964">
        <v>0</v>
      </c>
    </row>
    <row r="965" spans="1:34" x14ac:dyDescent="0.25">
      <c r="A965" t="str">
        <f t="shared" si="15"/>
        <v>feynman_test_16_860</v>
      </c>
      <c r="B965" t="s">
        <v>129</v>
      </c>
      <c r="C965" t="s">
        <v>143</v>
      </c>
      <c r="D965">
        <v>3600</v>
      </c>
      <c r="E965" t="s">
        <v>144</v>
      </c>
      <c r="F965">
        <v>1000000</v>
      </c>
      <c r="G965" t="s">
        <v>145</v>
      </c>
      <c r="H965">
        <v>860</v>
      </c>
      <c r="I965" t="s">
        <v>146</v>
      </c>
      <c r="J965">
        <v>1E-3</v>
      </c>
      <c r="K965" t="s">
        <v>3</v>
      </c>
      <c r="L965">
        <v>0.99842350000000002</v>
      </c>
      <c r="M965" t="s">
        <v>2</v>
      </c>
      <c r="N965">
        <v>1.1355077</v>
      </c>
      <c r="O965" t="s">
        <v>6</v>
      </c>
      <c r="P965">
        <v>57</v>
      </c>
      <c r="Q965" t="s">
        <v>0</v>
      </c>
      <c r="R965">
        <v>3601.1</v>
      </c>
      <c r="S965" t="s">
        <v>141</v>
      </c>
      <c r="T965">
        <v>4</v>
      </c>
      <c r="U965" t="s">
        <v>142</v>
      </c>
      <c r="V965">
        <v>85</v>
      </c>
      <c r="W965" t="s">
        <v>140</v>
      </c>
      <c r="X965">
        <v>384546</v>
      </c>
      <c r="Y965" t="s">
        <v>1</v>
      </c>
      <c r="Z965" t="s">
        <v>4413</v>
      </c>
      <c r="AA965" t="s">
        <v>151</v>
      </c>
      <c r="AB965" s="12" t="s">
        <v>4414</v>
      </c>
      <c r="AC965" t="s">
        <v>424</v>
      </c>
      <c r="AD965" s="5">
        <v>0.01</v>
      </c>
      <c r="AE965" t="s">
        <v>5</v>
      </c>
      <c r="AF965">
        <v>0.99881067000000001</v>
      </c>
      <c r="AG965" t="s">
        <v>4</v>
      </c>
      <c r="AH965">
        <v>0.98045188000000005</v>
      </c>
    </row>
    <row r="966" spans="1:34" x14ac:dyDescent="0.25">
      <c r="A966" t="str">
        <f t="shared" si="15"/>
        <v>feynman_I_10_7_860</v>
      </c>
      <c r="B966" t="s">
        <v>46</v>
      </c>
      <c r="C966" t="s">
        <v>143</v>
      </c>
      <c r="D966">
        <v>3600</v>
      </c>
      <c r="E966" t="s">
        <v>144</v>
      </c>
      <c r="F966">
        <v>1000000</v>
      </c>
      <c r="G966" t="s">
        <v>145</v>
      </c>
      <c r="H966">
        <v>860</v>
      </c>
      <c r="I966" t="s">
        <v>146</v>
      </c>
      <c r="J966">
        <v>1E-3</v>
      </c>
      <c r="K966" t="s">
        <v>3</v>
      </c>
      <c r="L966">
        <v>0.99913870000000005</v>
      </c>
      <c r="M966" t="s">
        <v>2</v>
      </c>
      <c r="N966">
        <v>3.56075E-2</v>
      </c>
      <c r="O966" t="s">
        <v>6</v>
      </c>
      <c r="P966">
        <v>15</v>
      </c>
      <c r="Q966" t="s">
        <v>0</v>
      </c>
      <c r="R966">
        <v>19.100000000000001</v>
      </c>
      <c r="S966" t="s">
        <v>141</v>
      </c>
      <c r="T966">
        <v>1</v>
      </c>
      <c r="U966" t="s">
        <v>142</v>
      </c>
      <c r="V966">
        <v>5</v>
      </c>
      <c r="W966" t="s">
        <v>140</v>
      </c>
      <c r="X966">
        <v>3837</v>
      </c>
      <c r="Y966" t="s">
        <v>1</v>
      </c>
      <c r="Z966" t="s">
        <v>3835</v>
      </c>
      <c r="AA966" t="s">
        <v>151</v>
      </c>
      <c r="AB966" s="12" t="s">
        <v>3836</v>
      </c>
      <c r="AC966" t="s">
        <v>424</v>
      </c>
      <c r="AD966" s="5">
        <v>0.01</v>
      </c>
      <c r="AE966" t="s">
        <v>5</v>
      </c>
      <c r="AF966">
        <v>0.99990816999999999</v>
      </c>
      <c r="AG966" t="s">
        <v>4</v>
      </c>
      <c r="AH966">
        <v>1.165421E-2</v>
      </c>
    </row>
    <row r="967" spans="1:34" x14ac:dyDescent="0.25">
      <c r="A967" t="str">
        <f t="shared" si="15"/>
        <v>feynman_I_25_13_5390</v>
      </c>
      <c r="B967" t="s">
        <v>24</v>
      </c>
      <c r="C967" t="s">
        <v>143</v>
      </c>
      <c r="D967">
        <v>3600</v>
      </c>
      <c r="E967" t="s">
        <v>144</v>
      </c>
      <c r="F967">
        <v>1000000</v>
      </c>
      <c r="G967" t="s">
        <v>145</v>
      </c>
      <c r="H967">
        <v>5390</v>
      </c>
      <c r="I967" t="s">
        <v>146</v>
      </c>
      <c r="J967">
        <v>1E-3</v>
      </c>
      <c r="K967" t="s">
        <v>3</v>
      </c>
      <c r="L967">
        <v>0.99966149999999998</v>
      </c>
      <c r="M967" t="s">
        <v>2</v>
      </c>
      <c r="N967">
        <v>1.4430999999999999E-2</v>
      </c>
      <c r="O967" t="s">
        <v>6</v>
      </c>
      <c r="P967">
        <v>5</v>
      </c>
      <c r="Q967" t="s">
        <v>0</v>
      </c>
      <c r="R967">
        <v>3.3</v>
      </c>
      <c r="S967" t="s">
        <v>141</v>
      </c>
      <c r="T967">
        <v>1</v>
      </c>
      <c r="U967" t="s">
        <v>142</v>
      </c>
      <c r="V967">
        <v>2</v>
      </c>
      <c r="W967" t="s">
        <v>140</v>
      </c>
      <c r="X967">
        <v>799</v>
      </c>
      <c r="Y967" t="s">
        <v>1</v>
      </c>
      <c r="Z967" t="s">
        <v>2339</v>
      </c>
      <c r="AA967" t="s">
        <v>151</v>
      </c>
      <c r="AB967" s="12" t="s">
        <v>406</v>
      </c>
      <c r="AC967" t="s">
        <v>424</v>
      </c>
      <c r="AD967" s="5">
        <v>0.01</v>
      </c>
      <c r="AE967" t="s">
        <v>5</v>
      </c>
      <c r="AF967">
        <v>1</v>
      </c>
      <c r="AG967" t="s">
        <v>4</v>
      </c>
      <c r="AH967">
        <v>0</v>
      </c>
    </row>
    <row r="968" spans="1:34" x14ac:dyDescent="0.25">
      <c r="A968" t="str">
        <f t="shared" si="15"/>
        <v>feynman_II_34_2a_5390</v>
      </c>
      <c r="B968" t="s">
        <v>55</v>
      </c>
      <c r="C968" t="s">
        <v>143</v>
      </c>
      <c r="D968">
        <v>3600</v>
      </c>
      <c r="E968" t="s">
        <v>144</v>
      </c>
      <c r="F968">
        <v>1000000</v>
      </c>
      <c r="G968" t="s">
        <v>145</v>
      </c>
      <c r="H968">
        <v>5390</v>
      </c>
      <c r="I968" t="s">
        <v>146</v>
      </c>
      <c r="J968">
        <v>1E-3</v>
      </c>
      <c r="K968" t="s">
        <v>3</v>
      </c>
      <c r="L968">
        <v>0.99966639999999996</v>
      </c>
      <c r="M968" t="s">
        <v>2</v>
      </c>
      <c r="N968">
        <v>8.3858000000000005E-3</v>
      </c>
      <c r="O968" t="s">
        <v>6</v>
      </c>
      <c r="P968">
        <v>7</v>
      </c>
      <c r="Q968" t="s">
        <v>0</v>
      </c>
      <c r="R968">
        <v>6.7</v>
      </c>
      <c r="S968" t="s">
        <v>141</v>
      </c>
      <c r="T968">
        <v>1</v>
      </c>
      <c r="U968" t="s">
        <v>142</v>
      </c>
      <c r="V968">
        <v>3</v>
      </c>
      <c r="W968" t="s">
        <v>140</v>
      </c>
      <c r="X968">
        <v>1629</v>
      </c>
      <c r="Y968" t="s">
        <v>1</v>
      </c>
      <c r="Z968" t="s">
        <v>3498</v>
      </c>
      <c r="AA968" t="s">
        <v>151</v>
      </c>
      <c r="AB968" s="12" t="s">
        <v>3499</v>
      </c>
      <c r="AC968" t="s">
        <v>424</v>
      </c>
      <c r="AD968" s="5">
        <v>0.01</v>
      </c>
      <c r="AE968" t="s">
        <v>5</v>
      </c>
      <c r="AF968">
        <v>0.99992685999999997</v>
      </c>
      <c r="AG968" t="s">
        <v>4</v>
      </c>
      <c r="AH968">
        <v>3.9202200000000003E-3</v>
      </c>
    </row>
    <row r="969" spans="1:34" x14ac:dyDescent="0.25">
      <c r="A969" t="str">
        <f t="shared" si="15"/>
        <v>feynman_III_14_14_4426</v>
      </c>
      <c r="B969" t="s">
        <v>108</v>
      </c>
      <c r="C969" t="s">
        <v>143</v>
      </c>
      <c r="D969">
        <v>3600</v>
      </c>
      <c r="E969" t="s">
        <v>144</v>
      </c>
      <c r="F969">
        <v>1000000</v>
      </c>
      <c r="G969" t="s">
        <v>145</v>
      </c>
      <c r="H969">
        <v>4426</v>
      </c>
      <c r="I969" t="s">
        <v>146</v>
      </c>
      <c r="J969">
        <v>1E-3</v>
      </c>
      <c r="K969" t="s">
        <v>3</v>
      </c>
      <c r="L969">
        <v>0.998919</v>
      </c>
      <c r="M969" t="s">
        <v>2</v>
      </c>
      <c r="N969">
        <v>0.2235607</v>
      </c>
      <c r="O969" t="s">
        <v>6</v>
      </c>
      <c r="P969">
        <v>62</v>
      </c>
      <c r="Q969" t="s">
        <v>0</v>
      </c>
      <c r="R969">
        <v>486.9</v>
      </c>
      <c r="S969" t="s">
        <v>141</v>
      </c>
      <c r="T969">
        <v>1</v>
      </c>
      <c r="U969" t="s">
        <v>142</v>
      </c>
      <c r="V969">
        <v>17</v>
      </c>
      <c r="W969" t="s">
        <v>140</v>
      </c>
      <c r="X969">
        <v>60049</v>
      </c>
      <c r="Y969" t="s">
        <v>1</v>
      </c>
      <c r="Z969" t="s">
        <v>4415</v>
      </c>
      <c r="AA969" t="s">
        <v>151</v>
      </c>
      <c r="AB969" s="12" t="s">
        <v>4416</v>
      </c>
      <c r="AC969" t="s">
        <v>424</v>
      </c>
      <c r="AD969" s="5">
        <v>0.01</v>
      </c>
      <c r="AE969" t="s">
        <v>5</v>
      </c>
      <c r="AF969">
        <v>0.99925452999999997</v>
      </c>
      <c r="AG969" t="s">
        <v>4</v>
      </c>
      <c r="AH969">
        <v>0.19576303</v>
      </c>
    </row>
    <row r="970" spans="1:34" x14ac:dyDescent="0.25">
      <c r="A970" t="str">
        <f t="shared" si="15"/>
        <v>feynman_I_43_16_5390</v>
      </c>
      <c r="B970" t="s">
        <v>89</v>
      </c>
      <c r="C970" t="s">
        <v>143</v>
      </c>
      <c r="D970">
        <v>3600</v>
      </c>
      <c r="E970" t="s">
        <v>144</v>
      </c>
      <c r="F970">
        <v>1000000</v>
      </c>
      <c r="G970" t="s">
        <v>145</v>
      </c>
      <c r="H970">
        <v>5390</v>
      </c>
      <c r="I970" t="s">
        <v>146</v>
      </c>
      <c r="J970">
        <v>1E-3</v>
      </c>
      <c r="K970" t="s">
        <v>3</v>
      </c>
      <c r="L970">
        <v>0.99978529999999999</v>
      </c>
      <c r="M970" t="s">
        <v>2</v>
      </c>
      <c r="N970">
        <v>0.14834259999999999</v>
      </c>
      <c r="O970" t="s">
        <v>6</v>
      </c>
      <c r="P970">
        <v>7</v>
      </c>
      <c r="Q970" t="s">
        <v>0</v>
      </c>
      <c r="R970">
        <v>11.9</v>
      </c>
      <c r="S970" t="s">
        <v>141</v>
      </c>
      <c r="T970">
        <v>1</v>
      </c>
      <c r="U970" t="s">
        <v>142</v>
      </c>
      <c r="V970">
        <v>4</v>
      </c>
      <c r="W970" t="s">
        <v>140</v>
      </c>
      <c r="X970">
        <v>2676</v>
      </c>
      <c r="Y970" t="s">
        <v>1</v>
      </c>
      <c r="Z970" t="s">
        <v>2358</v>
      </c>
      <c r="AA970" t="s">
        <v>151</v>
      </c>
      <c r="AB970" s="12" t="s">
        <v>415</v>
      </c>
      <c r="AC970" t="s">
        <v>424</v>
      </c>
      <c r="AD970" s="5">
        <v>0.01</v>
      </c>
      <c r="AE970" t="s">
        <v>5</v>
      </c>
      <c r="AF970">
        <v>1</v>
      </c>
      <c r="AG970" t="s">
        <v>4</v>
      </c>
      <c r="AH970">
        <v>0</v>
      </c>
    </row>
    <row r="971" spans="1:34" x14ac:dyDescent="0.25">
      <c r="A971" t="str">
        <f t="shared" si="15"/>
        <v>strogatz_glider2_5390</v>
      </c>
      <c r="B971" t="s">
        <v>8</v>
      </c>
      <c r="C971" t="s">
        <v>143</v>
      </c>
      <c r="D971">
        <v>3600</v>
      </c>
      <c r="E971" t="s">
        <v>144</v>
      </c>
      <c r="F971">
        <v>1000000</v>
      </c>
      <c r="G971" t="s">
        <v>145</v>
      </c>
      <c r="H971">
        <v>5390</v>
      </c>
      <c r="I971" t="s">
        <v>146</v>
      </c>
      <c r="J971">
        <v>1E-3</v>
      </c>
      <c r="K971" t="s">
        <v>3</v>
      </c>
      <c r="L971">
        <v>0.9993069</v>
      </c>
      <c r="M971" t="s">
        <v>2</v>
      </c>
      <c r="N971">
        <v>2.6660400000000001E-2</v>
      </c>
      <c r="O971" t="s">
        <v>6</v>
      </c>
      <c r="P971">
        <v>9</v>
      </c>
      <c r="Q971" t="s">
        <v>0</v>
      </c>
      <c r="R971">
        <v>12</v>
      </c>
      <c r="S971" t="s">
        <v>141</v>
      </c>
      <c r="T971">
        <v>2</v>
      </c>
      <c r="U971" t="s">
        <v>142</v>
      </c>
      <c r="V971">
        <v>12</v>
      </c>
      <c r="W971" t="s">
        <v>140</v>
      </c>
      <c r="X971">
        <v>7797</v>
      </c>
      <c r="Y971" t="s">
        <v>1</v>
      </c>
      <c r="Z971" t="s">
        <v>4417</v>
      </c>
      <c r="AA971" t="s">
        <v>151</v>
      </c>
      <c r="AB971" s="12" t="s">
        <v>4418</v>
      </c>
      <c r="AC971" t="s">
        <v>424</v>
      </c>
      <c r="AD971" s="5">
        <v>0.01</v>
      </c>
      <c r="AE971" t="s">
        <v>5</v>
      </c>
      <c r="AF971">
        <v>0.99993935</v>
      </c>
      <c r="AG971" t="s">
        <v>4</v>
      </c>
      <c r="AH971">
        <v>7.2051800000000003E-3</v>
      </c>
    </row>
    <row r="972" spans="1:34" x14ac:dyDescent="0.25">
      <c r="A972" t="str">
        <f t="shared" si="15"/>
        <v>feynman_I_16_6_4426</v>
      </c>
      <c r="B972" t="s">
        <v>39</v>
      </c>
      <c r="C972" t="s">
        <v>143</v>
      </c>
      <c r="D972">
        <v>3600</v>
      </c>
      <c r="E972" t="s">
        <v>144</v>
      </c>
      <c r="F972">
        <v>1000000</v>
      </c>
      <c r="G972" t="s">
        <v>145</v>
      </c>
      <c r="H972">
        <v>4426</v>
      </c>
      <c r="I972" t="s">
        <v>146</v>
      </c>
      <c r="J972">
        <v>1E-3</v>
      </c>
      <c r="K972" t="s">
        <v>3</v>
      </c>
      <c r="L972">
        <v>0.98869790000000002</v>
      </c>
      <c r="M972" t="s">
        <v>2</v>
      </c>
      <c r="N972">
        <v>0.1212309</v>
      </c>
      <c r="O972" t="s">
        <v>6</v>
      </c>
      <c r="P972">
        <v>48</v>
      </c>
      <c r="Q972" t="s">
        <v>0</v>
      </c>
      <c r="R972">
        <v>185.5</v>
      </c>
      <c r="S972" t="s">
        <v>141</v>
      </c>
      <c r="T972">
        <v>3</v>
      </c>
      <c r="U972" t="s">
        <v>142</v>
      </c>
      <c r="V972">
        <v>17</v>
      </c>
      <c r="W972" t="s">
        <v>140</v>
      </c>
      <c r="X972">
        <v>28571</v>
      </c>
      <c r="Y972" t="s">
        <v>1</v>
      </c>
      <c r="Z972" t="s">
        <v>4419</v>
      </c>
      <c r="AA972" t="s">
        <v>151</v>
      </c>
      <c r="AB972" s="12" t="s">
        <v>4420</v>
      </c>
      <c r="AC972" t="s">
        <v>424</v>
      </c>
      <c r="AD972" s="5">
        <v>0.01</v>
      </c>
      <c r="AE972" t="s">
        <v>5</v>
      </c>
      <c r="AF972">
        <v>0.98902161</v>
      </c>
      <c r="AG972" t="s">
        <v>4</v>
      </c>
      <c r="AH972">
        <v>0.11898478</v>
      </c>
    </row>
    <row r="973" spans="1:34" x14ac:dyDescent="0.25">
      <c r="A973" t="str">
        <f t="shared" si="15"/>
        <v>feynman_I_32_17_4426</v>
      </c>
      <c r="B973" t="s">
        <v>126</v>
      </c>
      <c r="C973" t="s">
        <v>143</v>
      </c>
      <c r="D973">
        <v>3600</v>
      </c>
      <c r="E973" t="s">
        <v>144</v>
      </c>
      <c r="F973">
        <v>1000000</v>
      </c>
      <c r="G973" t="s">
        <v>145</v>
      </c>
      <c r="H973">
        <v>4426</v>
      </c>
      <c r="I973" t="s">
        <v>146</v>
      </c>
      <c r="J973">
        <v>1E-3</v>
      </c>
      <c r="K973" t="s">
        <v>3</v>
      </c>
      <c r="L973">
        <v>0.99271030000000005</v>
      </c>
      <c r="M973" t="s">
        <v>2</v>
      </c>
      <c r="N973">
        <v>0.39943889999999999</v>
      </c>
      <c r="O973" t="s">
        <v>6</v>
      </c>
      <c r="P973">
        <v>25</v>
      </c>
      <c r="Q973" t="s">
        <v>0</v>
      </c>
      <c r="R973">
        <v>144.30000000000001</v>
      </c>
      <c r="S973" t="s">
        <v>141</v>
      </c>
      <c r="T973">
        <v>1</v>
      </c>
      <c r="U973" t="s">
        <v>142</v>
      </c>
      <c r="V973">
        <v>11</v>
      </c>
      <c r="W973" t="s">
        <v>140</v>
      </c>
      <c r="X973">
        <v>24339</v>
      </c>
      <c r="Y973" t="s">
        <v>1</v>
      </c>
      <c r="Z973" t="s">
        <v>4421</v>
      </c>
      <c r="AA973" t="s">
        <v>151</v>
      </c>
      <c r="AB973" s="12" t="s">
        <v>4422</v>
      </c>
      <c r="AC973" t="s">
        <v>424</v>
      </c>
      <c r="AD973" s="5">
        <v>0.01</v>
      </c>
      <c r="AE973" t="s">
        <v>5</v>
      </c>
      <c r="AF973">
        <v>0.99229853999999995</v>
      </c>
      <c r="AG973" t="s">
        <v>4</v>
      </c>
      <c r="AH973">
        <v>0.40978174000000001</v>
      </c>
    </row>
    <row r="974" spans="1:34" x14ac:dyDescent="0.25">
      <c r="A974" t="str">
        <f t="shared" si="15"/>
        <v>feynman_I_34_14_4426</v>
      </c>
      <c r="B974" t="s">
        <v>40</v>
      </c>
      <c r="C974" t="s">
        <v>143</v>
      </c>
      <c r="D974">
        <v>3600</v>
      </c>
      <c r="E974" t="s">
        <v>144</v>
      </c>
      <c r="F974">
        <v>1000000</v>
      </c>
      <c r="G974" t="s">
        <v>145</v>
      </c>
      <c r="H974">
        <v>4426</v>
      </c>
      <c r="I974" t="s">
        <v>146</v>
      </c>
      <c r="J974">
        <v>1E-3</v>
      </c>
      <c r="K974" t="s">
        <v>3</v>
      </c>
      <c r="L974">
        <v>0.99926230000000005</v>
      </c>
      <c r="M974" t="s">
        <v>2</v>
      </c>
      <c r="N974">
        <v>4.4043499999999999E-2</v>
      </c>
      <c r="O974" t="s">
        <v>6</v>
      </c>
      <c r="P974">
        <v>15</v>
      </c>
      <c r="Q974" t="s">
        <v>0</v>
      </c>
      <c r="R974">
        <v>26.8</v>
      </c>
      <c r="S974" t="s">
        <v>141</v>
      </c>
      <c r="T974">
        <v>1</v>
      </c>
      <c r="U974" t="s">
        <v>142</v>
      </c>
      <c r="V974">
        <v>6</v>
      </c>
      <c r="W974" t="s">
        <v>140</v>
      </c>
      <c r="X974">
        <v>5109</v>
      </c>
      <c r="Y974" t="s">
        <v>1</v>
      </c>
      <c r="Z974" t="s">
        <v>3743</v>
      </c>
      <c r="AA974" t="s">
        <v>151</v>
      </c>
      <c r="AB974" s="12" t="s">
        <v>3744</v>
      </c>
      <c r="AC974" t="s">
        <v>424</v>
      </c>
      <c r="AD974" s="5">
        <v>0.01</v>
      </c>
      <c r="AE974" t="s">
        <v>5</v>
      </c>
      <c r="AF974">
        <v>0.99995973000000005</v>
      </c>
      <c r="AG974" t="s">
        <v>4</v>
      </c>
      <c r="AH974">
        <v>1.0270039999999999E-2</v>
      </c>
    </row>
    <row r="975" spans="1:34" x14ac:dyDescent="0.25">
      <c r="A975" t="str">
        <f t="shared" si="15"/>
        <v>feynman_II_11_28_4426</v>
      </c>
      <c r="B975" t="s">
        <v>34</v>
      </c>
      <c r="C975" t="s">
        <v>143</v>
      </c>
      <c r="D975">
        <v>3600</v>
      </c>
      <c r="E975" t="s">
        <v>144</v>
      </c>
      <c r="F975">
        <v>1000000</v>
      </c>
      <c r="G975" t="s">
        <v>145</v>
      </c>
      <c r="H975">
        <v>4426</v>
      </c>
      <c r="I975" t="s">
        <v>146</v>
      </c>
      <c r="J975">
        <v>1E-3</v>
      </c>
      <c r="K975" t="s">
        <v>3</v>
      </c>
      <c r="L975">
        <v>0.9971158</v>
      </c>
      <c r="M975" t="s">
        <v>2</v>
      </c>
      <c r="N975">
        <v>1.56448E-2</v>
      </c>
      <c r="O975" t="s">
        <v>6</v>
      </c>
      <c r="P975">
        <v>9</v>
      </c>
      <c r="Q975" t="s">
        <v>0</v>
      </c>
      <c r="R975">
        <v>8.3000000000000007</v>
      </c>
      <c r="S975" t="s">
        <v>141</v>
      </c>
      <c r="T975">
        <v>1</v>
      </c>
      <c r="U975" t="s">
        <v>142</v>
      </c>
      <c r="V975">
        <v>4</v>
      </c>
      <c r="W975" t="s">
        <v>140</v>
      </c>
      <c r="X975">
        <v>2021</v>
      </c>
      <c r="Y975" t="s">
        <v>1</v>
      </c>
      <c r="Z975" t="s">
        <v>4423</v>
      </c>
      <c r="AA975" t="s">
        <v>151</v>
      </c>
      <c r="AB975" s="12" t="s">
        <v>4424</v>
      </c>
      <c r="AC975" t="s">
        <v>424</v>
      </c>
      <c r="AD975" s="5">
        <v>0.01</v>
      </c>
      <c r="AE975" t="s">
        <v>5</v>
      </c>
      <c r="AF975">
        <v>0.99920319000000002</v>
      </c>
      <c r="AG975" t="s">
        <v>4</v>
      </c>
      <c r="AH975">
        <v>8.1996499999999993E-3</v>
      </c>
    </row>
    <row r="976" spans="1:34" x14ac:dyDescent="0.25">
      <c r="A976" t="str">
        <f t="shared" si="15"/>
        <v>feynman_I_29_4_21962</v>
      </c>
      <c r="B976" t="s">
        <v>27</v>
      </c>
      <c r="C976" t="s">
        <v>143</v>
      </c>
      <c r="D976">
        <v>3600</v>
      </c>
      <c r="E976" t="s">
        <v>144</v>
      </c>
      <c r="F976">
        <v>1000000</v>
      </c>
      <c r="G976" t="s">
        <v>145</v>
      </c>
      <c r="H976">
        <v>21962</v>
      </c>
      <c r="I976" t="s">
        <v>146</v>
      </c>
      <c r="J976">
        <v>1E-3</v>
      </c>
      <c r="K976" t="s">
        <v>3</v>
      </c>
      <c r="L976">
        <v>0.99978730000000005</v>
      </c>
      <c r="M976" t="s">
        <v>2</v>
      </c>
      <c r="N976">
        <v>1.9316400000000001E-2</v>
      </c>
      <c r="O976" t="s">
        <v>6</v>
      </c>
      <c r="P976">
        <v>5</v>
      </c>
      <c r="Q976" t="s">
        <v>0</v>
      </c>
      <c r="R976">
        <v>3.4</v>
      </c>
      <c r="S976" t="s">
        <v>141</v>
      </c>
      <c r="T976">
        <v>1</v>
      </c>
      <c r="U976" t="s">
        <v>142</v>
      </c>
      <c r="V976">
        <v>2</v>
      </c>
      <c r="W976" t="s">
        <v>140</v>
      </c>
      <c r="X976">
        <v>799</v>
      </c>
      <c r="Y976" t="s">
        <v>1</v>
      </c>
      <c r="Z976" t="s">
        <v>2339</v>
      </c>
      <c r="AA976" t="s">
        <v>151</v>
      </c>
      <c r="AB976" s="12" t="s">
        <v>406</v>
      </c>
      <c r="AC976" t="s">
        <v>424</v>
      </c>
      <c r="AD976" s="5">
        <v>0.01</v>
      </c>
      <c r="AE976" t="s">
        <v>5</v>
      </c>
      <c r="AF976">
        <v>1</v>
      </c>
      <c r="AG976" t="s">
        <v>4</v>
      </c>
      <c r="AH976">
        <v>0</v>
      </c>
    </row>
    <row r="977" spans="1:34" x14ac:dyDescent="0.25">
      <c r="A977" t="str">
        <f t="shared" si="15"/>
        <v>feynman_II_11_3_21962</v>
      </c>
      <c r="B977" t="s">
        <v>115</v>
      </c>
      <c r="C977" t="s">
        <v>143</v>
      </c>
      <c r="D977">
        <v>3600</v>
      </c>
      <c r="E977" t="s">
        <v>144</v>
      </c>
      <c r="F977">
        <v>1000000</v>
      </c>
      <c r="G977" t="s">
        <v>145</v>
      </c>
      <c r="H977">
        <v>21962</v>
      </c>
      <c r="I977" t="s">
        <v>146</v>
      </c>
      <c r="J977">
        <v>1E-3</v>
      </c>
      <c r="K977" t="s">
        <v>3</v>
      </c>
      <c r="L977">
        <v>0.99835669999999999</v>
      </c>
      <c r="M977" t="s">
        <v>2</v>
      </c>
      <c r="N977">
        <v>5.0010000000000002E-3</v>
      </c>
      <c r="O977" t="s">
        <v>6</v>
      </c>
      <c r="P977">
        <v>30</v>
      </c>
      <c r="Q977" t="s">
        <v>0</v>
      </c>
      <c r="R977">
        <v>1574.8</v>
      </c>
      <c r="S977" t="s">
        <v>141</v>
      </c>
      <c r="T977">
        <v>7</v>
      </c>
      <c r="U977" t="s">
        <v>142</v>
      </c>
      <c r="V977">
        <v>89</v>
      </c>
      <c r="W977" t="s">
        <v>140</v>
      </c>
      <c r="X977">
        <v>243185</v>
      </c>
      <c r="Y977" t="s">
        <v>1</v>
      </c>
      <c r="Z977" t="s">
        <v>4425</v>
      </c>
      <c r="AA977" t="s">
        <v>151</v>
      </c>
      <c r="AB977" s="12" t="s">
        <v>4426</v>
      </c>
      <c r="AC977" t="s">
        <v>424</v>
      </c>
      <c r="AD977" s="5">
        <v>0.01</v>
      </c>
      <c r="AE977" t="s">
        <v>5</v>
      </c>
      <c r="AF977">
        <v>0.99863626999999999</v>
      </c>
      <c r="AG977" t="s">
        <v>4</v>
      </c>
      <c r="AH977">
        <v>4.5760799999999997E-3</v>
      </c>
    </row>
    <row r="978" spans="1:34" x14ac:dyDescent="0.25">
      <c r="A978" t="str">
        <f t="shared" si="15"/>
        <v>feynman_II_35_18_28020</v>
      </c>
      <c r="B978" t="s">
        <v>109</v>
      </c>
      <c r="C978" t="s">
        <v>143</v>
      </c>
      <c r="D978">
        <v>3600</v>
      </c>
      <c r="E978" t="s">
        <v>144</v>
      </c>
      <c r="F978">
        <v>1000000</v>
      </c>
      <c r="G978" t="s">
        <v>145</v>
      </c>
      <c r="H978">
        <v>28020</v>
      </c>
      <c r="I978" t="s">
        <v>146</v>
      </c>
      <c r="J978">
        <v>1E-3</v>
      </c>
      <c r="K978" t="s">
        <v>3</v>
      </c>
      <c r="L978">
        <v>0.99551869999999998</v>
      </c>
      <c r="M978" t="s">
        <v>2</v>
      </c>
      <c r="N978">
        <v>2.1229499999999998E-2</v>
      </c>
      <c r="O978" t="s">
        <v>6</v>
      </c>
      <c r="P978">
        <v>18</v>
      </c>
      <c r="Q978" t="s">
        <v>0</v>
      </c>
      <c r="R978">
        <v>2323.5</v>
      </c>
      <c r="S978" t="s">
        <v>141</v>
      </c>
      <c r="T978">
        <v>7</v>
      </c>
      <c r="U978" t="s">
        <v>142</v>
      </c>
      <c r="V978">
        <v>189</v>
      </c>
      <c r="W978" t="s">
        <v>140</v>
      </c>
      <c r="X978">
        <v>361240</v>
      </c>
      <c r="Y978" t="s">
        <v>1</v>
      </c>
      <c r="Z978" t="s">
        <v>4427</v>
      </c>
      <c r="AA978" t="s">
        <v>151</v>
      </c>
      <c r="AB978" s="12" t="s">
        <v>4428</v>
      </c>
      <c r="AC978" t="s">
        <v>424</v>
      </c>
      <c r="AD978" s="5">
        <v>0.01</v>
      </c>
      <c r="AE978" t="s">
        <v>5</v>
      </c>
      <c r="AF978">
        <v>0.99589649999999996</v>
      </c>
      <c r="AG978" t="s">
        <v>4</v>
      </c>
      <c r="AH978">
        <v>2.026936E-2</v>
      </c>
    </row>
    <row r="979" spans="1:34" x14ac:dyDescent="0.25">
      <c r="A979" t="str">
        <f t="shared" si="15"/>
        <v>feynman_test_12_28020</v>
      </c>
      <c r="B979" t="s">
        <v>113</v>
      </c>
      <c r="C979" t="s">
        <v>143</v>
      </c>
      <c r="D979">
        <v>3600</v>
      </c>
      <c r="E979" t="s">
        <v>144</v>
      </c>
      <c r="F979">
        <v>1000000</v>
      </c>
      <c r="G979" t="s">
        <v>145</v>
      </c>
      <c r="H979">
        <v>28020</v>
      </c>
      <c r="I979" t="s">
        <v>146</v>
      </c>
      <c r="J979">
        <v>1E-3</v>
      </c>
      <c r="K979" t="s">
        <v>3</v>
      </c>
      <c r="L979">
        <v>0.99979059999999997</v>
      </c>
      <c r="M979" t="s">
        <v>2</v>
      </c>
      <c r="N979">
        <v>0.2100438</v>
      </c>
      <c r="O979" t="s">
        <v>6</v>
      </c>
      <c r="P979">
        <v>7</v>
      </c>
      <c r="Q979" t="s">
        <v>0</v>
      </c>
      <c r="R979">
        <v>21.9</v>
      </c>
      <c r="S979" t="s">
        <v>141</v>
      </c>
      <c r="T979">
        <v>1</v>
      </c>
      <c r="U979" t="s">
        <v>142</v>
      </c>
      <c r="V979">
        <v>5</v>
      </c>
      <c r="W979" t="s">
        <v>140</v>
      </c>
      <c r="X979">
        <v>4569</v>
      </c>
      <c r="Y979" t="s">
        <v>1</v>
      </c>
      <c r="Z979" t="s">
        <v>164</v>
      </c>
      <c r="AA979" t="s">
        <v>151</v>
      </c>
      <c r="AB979" s="12" t="s">
        <v>417</v>
      </c>
      <c r="AC979" t="s">
        <v>424</v>
      </c>
      <c r="AD979" s="5">
        <v>0.01</v>
      </c>
      <c r="AE979" t="s">
        <v>5</v>
      </c>
      <c r="AF979">
        <v>0.99999824999999998</v>
      </c>
      <c r="AG979" t="s">
        <v>4</v>
      </c>
      <c r="AH979">
        <v>1.9250079999999999E-2</v>
      </c>
    </row>
    <row r="980" spans="1:34" x14ac:dyDescent="0.25">
      <c r="A980" t="str">
        <f t="shared" si="15"/>
        <v>strogatz_shearflow2_21962</v>
      </c>
      <c r="B980" t="s">
        <v>9</v>
      </c>
      <c r="C980" t="s">
        <v>143</v>
      </c>
      <c r="D980">
        <v>3600</v>
      </c>
      <c r="E980" t="s">
        <v>144</v>
      </c>
      <c r="F980">
        <v>1000000</v>
      </c>
      <c r="G980" t="s">
        <v>145</v>
      </c>
      <c r="H980">
        <v>21962</v>
      </c>
      <c r="I980" t="s">
        <v>146</v>
      </c>
      <c r="J980">
        <v>1E-3</v>
      </c>
      <c r="K980" t="s">
        <v>3</v>
      </c>
      <c r="L980">
        <v>0.99989490000000003</v>
      </c>
      <c r="M980" t="s">
        <v>2</v>
      </c>
      <c r="N980">
        <v>2.4780000000000002E-3</v>
      </c>
      <c r="O980" t="s">
        <v>6</v>
      </c>
      <c r="P980">
        <v>11</v>
      </c>
      <c r="Q980" t="s">
        <v>0</v>
      </c>
      <c r="R980">
        <v>178.3</v>
      </c>
      <c r="S980" t="s">
        <v>141</v>
      </c>
      <c r="T980">
        <v>5</v>
      </c>
      <c r="U980" t="s">
        <v>142</v>
      </c>
      <c r="V980">
        <v>58</v>
      </c>
      <c r="W980" t="s">
        <v>140</v>
      </c>
      <c r="X980">
        <v>85526</v>
      </c>
      <c r="Y980" t="s">
        <v>1</v>
      </c>
      <c r="Z980" t="s">
        <v>2401</v>
      </c>
      <c r="AA980" t="s">
        <v>151</v>
      </c>
      <c r="AB980" s="12" t="s">
        <v>2305</v>
      </c>
      <c r="AC980" t="s">
        <v>424</v>
      </c>
      <c r="AD980" s="5">
        <v>0.01</v>
      </c>
      <c r="AE980" t="s">
        <v>5</v>
      </c>
      <c r="AF980">
        <v>1</v>
      </c>
      <c r="AG980" t="s">
        <v>4</v>
      </c>
      <c r="AH980">
        <v>0</v>
      </c>
    </row>
    <row r="981" spans="1:34" x14ac:dyDescent="0.25">
      <c r="A981" t="str">
        <f t="shared" si="15"/>
        <v>strogatz_bacres1_21962</v>
      </c>
      <c r="B981" t="s">
        <v>15</v>
      </c>
      <c r="C981" t="s">
        <v>143</v>
      </c>
      <c r="D981">
        <v>3600</v>
      </c>
      <c r="E981" t="s">
        <v>144</v>
      </c>
      <c r="F981">
        <v>1000000</v>
      </c>
      <c r="G981" t="s">
        <v>145</v>
      </c>
      <c r="H981">
        <v>21962</v>
      </c>
      <c r="I981" t="s">
        <v>146</v>
      </c>
      <c r="J981">
        <v>1E-3</v>
      </c>
      <c r="K981" t="s">
        <v>3</v>
      </c>
      <c r="L981">
        <v>0.99926939999999997</v>
      </c>
      <c r="M981" t="s">
        <v>2</v>
      </c>
      <c r="N981">
        <v>6.7054500000000003E-2</v>
      </c>
      <c r="O981" t="s">
        <v>6</v>
      </c>
      <c r="P981">
        <v>11</v>
      </c>
      <c r="Q981" t="s">
        <v>0</v>
      </c>
      <c r="R981">
        <v>3.8</v>
      </c>
      <c r="S981" t="s">
        <v>141</v>
      </c>
      <c r="T981">
        <v>1</v>
      </c>
      <c r="U981" t="s">
        <v>142</v>
      </c>
      <c r="V981">
        <v>4</v>
      </c>
      <c r="W981" t="s">
        <v>140</v>
      </c>
      <c r="X981">
        <v>2432</v>
      </c>
      <c r="Y981" t="s">
        <v>1</v>
      </c>
      <c r="Z981" t="s">
        <v>4429</v>
      </c>
      <c r="AA981" t="s">
        <v>151</v>
      </c>
      <c r="AB981" s="12" t="s">
        <v>4430</v>
      </c>
      <c r="AC981" t="s">
        <v>424</v>
      </c>
      <c r="AD981" s="5">
        <v>0.01</v>
      </c>
      <c r="AE981" t="s">
        <v>5</v>
      </c>
      <c r="AF981">
        <v>0.99982212999999998</v>
      </c>
      <c r="AG981" t="s">
        <v>4</v>
      </c>
      <c r="AH981">
        <v>3.6397779999999998E-2</v>
      </c>
    </row>
    <row r="982" spans="1:34" x14ac:dyDescent="0.25">
      <c r="A982" t="str">
        <f t="shared" si="15"/>
        <v>feynman_I_15_10_21962</v>
      </c>
      <c r="B982" t="s">
        <v>44</v>
      </c>
      <c r="C982" t="s">
        <v>143</v>
      </c>
      <c r="D982">
        <v>3600</v>
      </c>
      <c r="E982" t="s">
        <v>144</v>
      </c>
      <c r="F982">
        <v>1000000</v>
      </c>
      <c r="G982" t="s">
        <v>145</v>
      </c>
      <c r="H982">
        <v>21962</v>
      </c>
      <c r="I982" t="s">
        <v>146</v>
      </c>
      <c r="J982">
        <v>1E-3</v>
      </c>
      <c r="K982" t="s">
        <v>3</v>
      </c>
      <c r="L982">
        <v>0.99925220000000003</v>
      </c>
      <c r="M982" t="s">
        <v>2</v>
      </c>
      <c r="N982">
        <v>5.7743700000000002E-2</v>
      </c>
      <c r="O982" t="s">
        <v>6</v>
      </c>
      <c r="P982">
        <v>14</v>
      </c>
      <c r="Q982" t="s">
        <v>0</v>
      </c>
      <c r="R982">
        <v>31.1</v>
      </c>
      <c r="S982" t="s">
        <v>141</v>
      </c>
      <c r="T982">
        <v>1</v>
      </c>
      <c r="U982" t="s">
        <v>142</v>
      </c>
      <c r="V982">
        <v>7</v>
      </c>
      <c r="W982" t="s">
        <v>140</v>
      </c>
      <c r="X982">
        <v>6197</v>
      </c>
      <c r="Y982" t="s">
        <v>1</v>
      </c>
      <c r="Z982" t="s">
        <v>4431</v>
      </c>
      <c r="AA982" t="s">
        <v>151</v>
      </c>
      <c r="AB982" s="12" t="s">
        <v>4432</v>
      </c>
      <c r="AC982" t="s">
        <v>424</v>
      </c>
      <c r="AD982" s="5">
        <v>0.01</v>
      </c>
      <c r="AE982" t="s">
        <v>5</v>
      </c>
      <c r="AF982">
        <v>0.99985206999999998</v>
      </c>
      <c r="AG982" t="s">
        <v>4</v>
      </c>
      <c r="AH982">
        <v>2.5657329999999999E-2</v>
      </c>
    </row>
    <row r="983" spans="1:34" x14ac:dyDescent="0.25">
      <c r="A983" t="str">
        <f t="shared" si="15"/>
        <v>feynman_I_13_12_28020</v>
      </c>
      <c r="B983" t="s">
        <v>117</v>
      </c>
      <c r="C983" t="s">
        <v>143</v>
      </c>
      <c r="D983">
        <v>3600</v>
      </c>
      <c r="E983" t="s">
        <v>144</v>
      </c>
      <c r="F983">
        <v>1000000</v>
      </c>
      <c r="G983" t="s">
        <v>145</v>
      </c>
      <c r="H983">
        <v>28020</v>
      </c>
      <c r="I983" t="s">
        <v>146</v>
      </c>
      <c r="J983">
        <v>1E-3</v>
      </c>
      <c r="K983" t="s">
        <v>3</v>
      </c>
      <c r="L983">
        <v>0.99913940000000001</v>
      </c>
      <c r="M983" t="s">
        <v>2</v>
      </c>
      <c r="N983">
        <v>0.26460830000000002</v>
      </c>
      <c r="O983" t="s">
        <v>6</v>
      </c>
      <c r="P983">
        <v>29</v>
      </c>
      <c r="Q983" t="s">
        <v>0</v>
      </c>
      <c r="R983">
        <v>176.8</v>
      </c>
      <c r="S983" t="s">
        <v>141</v>
      </c>
      <c r="T983">
        <v>1</v>
      </c>
      <c r="U983" t="s">
        <v>142</v>
      </c>
      <c r="V983">
        <v>14</v>
      </c>
      <c r="W983" t="s">
        <v>140</v>
      </c>
      <c r="X983">
        <v>29835</v>
      </c>
      <c r="Y983" t="s">
        <v>1</v>
      </c>
      <c r="Z983" t="s">
        <v>4433</v>
      </c>
      <c r="AA983" t="s">
        <v>151</v>
      </c>
      <c r="AB983" s="12" t="s">
        <v>4434</v>
      </c>
      <c r="AC983" t="s">
        <v>424</v>
      </c>
      <c r="AD983" s="5">
        <v>0.01</v>
      </c>
      <c r="AE983" t="s">
        <v>5</v>
      </c>
      <c r="AF983">
        <v>0.99926649000000001</v>
      </c>
      <c r="AG983" t="s">
        <v>4</v>
      </c>
      <c r="AH983">
        <v>0.25372957000000002</v>
      </c>
    </row>
    <row r="984" spans="1:34" x14ac:dyDescent="0.25">
      <c r="A984" t="str">
        <f t="shared" si="15"/>
        <v>feynman_test_9_4426</v>
      </c>
      <c r="B984" t="s">
        <v>125</v>
      </c>
      <c r="C984" t="s">
        <v>143</v>
      </c>
      <c r="D984">
        <v>3600</v>
      </c>
      <c r="E984" t="s">
        <v>144</v>
      </c>
      <c r="F984">
        <v>1000000</v>
      </c>
      <c r="G984" t="s">
        <v>145</v>
      </c>
      <c r="H984">
        <v>4426</v>
      </c>
      <c r="I984" t="s">
        <v>146</v>
      </c>
      <c r="J984">
        <v>1E-3</v>
      </c>
      <c r="K984" t="s">
        <v>3</v>
      </c>
      <c r="L984">
        <v>0.99831020000000004</v>
      </c>
      <c r="M984" t="s">
        <v>2</v>
      </c>
      <c r="N984">
        <v>282.36406340000002</v>
      </c>
      <c r="O984" t="s">
        <v>6</v>
      </c>
      <c r="P984">
        <v>146</v>
      </c>
      <c r="Q984" t="s">
        <v>0</v>
      </c>
      <c r="R984">
        <v>3605.7</v>
      </c>
      <c r="S984" t="s">
        <v>141</v>
      </c>
      <c r="T984">
        <v>3</v>
      </c>
      <c r="U984" t="s">
        <v>142</v>
      </c>
      <c r="V984">
        <v>43</v>
      </c>
      <c r="W984" t="s">
        <v>140</v>
      </c>
      <c r="X984">
        <v>343630</v>
      </c>
      <c r="Y984" t="s">
        <v>1</v>
      </c>
      <c r="Z984" t="s">
        <v>4435</v>
      </c>
      <c r="AA984" t="s">
        <v>151</v>
      </c>
      <c r="AB984" s="12" t="s">
        <v>4436</v>
      </c>
      <c r="AC984" t="s">
        <v>424</v>
      </c>
      <c r="AD984" s="5">
        <v>0.01</v>
      </c>
      <c r="AE984" t="s">
        <v>5</v>
      </c>
      <c r="AF984">
        <v>0.99880756000000004</v>
      </c>
      <c r="AG984" t="s">
        <v>4</v>
      </c>
      <c r="AH984">
        <v>230.77927973000001</v>
      </c>
    </row>
    <row r="985" spans="1:34" x14ac:dyDescent="0.25">
      <c r="A985" t="str">
        <f t="shared" si="15"/>
        <v>feynman_I_12_1_21962</v>
      </c>
      <c r="B985" t="s">
        <v>26</v>
      </c>
      <c r="C985" t="s">
        <v>143</v>
      </c>
      <c r="D985">
        <v>3600</v>
      </c>
      <c r="E985" t="s">
        <v>144</v>
      </c>
      <c r="F985">
        <v>1000000</v>
      </c>
      <c r="G985" t="s">
        <v>145</v>
      </c>
      <c r="H985">
        <v>21962</v>
      </c>
      <c r="I985" t="s">
        <v>146</v>
      </c>
      <c r="J985">
        <v>1E-3</v>
      </c>
      <c r="K985" t="s">
        <v>3</v>
      </c>
      <c r="L985">
        <v>0.99958930000000001</v>
      </c>
      <c r="M985" t="s">
        <v>2</v>
      </c>
      <c r="N985">
        <v>0.1028859</v>
      </c>
      <c r="O985" t="s">
        <v>6</v>
      </c>
      <c r="P985">
        <v>3</v>
      </c>
      <c r="Q985" t="s">
        <v>0</v>
      </c>
      <c r="R985">
        <v>2.1</v>
      </c>
      <c r="S985" t="s">
        <v>141</v>
      </c>
      <c r="T985">
        <v>1</v>
      </c>
      <c r="U985" t="s">
        <v>142</v>
      </c>
      <c r="V985">
        <v>2</v>
      </c>
      <c r="W985" t="s">
        <v>140</v>
      </c>
      <c r="X985">
        <v>520</v>
      </c>
      <c r="Y985" t="s">
        <v>1</v>
      </c>
      <c r="Z985" t="s">
        <v>2335</v>
      </c>
      <c r="AA985" t="s">
        <v>151</v>
      </c>
      <c r="AB985" s="12" t="s">
        <v>405</v>
      </c>
      <c r="AC985" t="s">
        <v>424</v>
      </c>
      <c r="AD985" s="5">
        <v>0.01</v>
      </c>
      <c r="AE985" t="s">
        <v>5</v>
      </c>
      <c r="AF985">
        <v>1</v>
      </c>
      <c r="AG985" t="s">
        <v>4</v>
      </c>
      <c r="AH985">
        <v>0</v>
      </c>
    </row>
    <row r="986" spans="1:34" x14ac:dyDescent="0.25">
      <c r="A986" t="str">
        <f t="shared" si="15"/>
        <v>feynman_II_3_24_21962</v>
      </c>
      <c r="B986" t="s">
        <v>35</v>
      </c>
      <c r="C986" t="s">
        <v>143</v>
      </c>
      <c r="D986">
        <v>3600</v>
      </c>
      <c r="E986" t="s">
        <v>144</v>
      </c>
      <c r="F986">
        <v>1000000</v>
      </c>
      <c r="G986" t="s">
        <v>145</v>
      </c>
      <c r="H986">
        <v>21962</v>
      </c>
      <c r="I986" t="s">
        <v>146</v>
      </c>
      <c r="J986">
        <v>1E-3</v>
      </c>
      <c r="K986" t="s">
        <v>3</v>
      </c>
      <c r="L986">
        <v>0.99978149999999999</v>
      </c>
      <c r="M986" t="s">
        <v>2</v>
      </c>
      <c r="N986">
        <v>8.3379999999999999E-4</v>
      </c>
      <c r="O986" t="s">
        <v>6</v>
      </c>
      <c r="P986">
        <v>6</v>
      </c>
      <c r="Q986" t="s">
        <v>0</v>
      </c>
      <c r="R986">
        <v>7.4</v>
      </c>
      <c r="S986" t="s">
        <v>141</v>
      </c>
      <c r="T986">
        <v>1</v>
      </c>
      <c r="U986" t="s">
        <v>142</v>
      </c>
      <c r="V986">
        <v>3</v>
      </c>
      <c r="W986" t="s">
        <v>140</v>
      </c>
      <c r="X986">
        <v>1658</v>
      </c>
      <c r="Y986" t="s">
        <v>1</v>
      </c>
      <c r="Z986" t="s">
        <v>3496</v>
      </c>
      <c r="AA986" t="s">
        <v>151</v>
      </c>
      <c r="AB986" s="12" t="s">
        <v>3497</v>
      </c>
      <c r="AC986" t="s">
        <v>424</v>
      </c>
      <c r="AD986" s="5">
        <v>0.01</v>
      </c>
      <c r="AE986" t="s">
        <v>5</v>
      </c>
      <c r="AF986">
        <v>0.99995175999999997</v>
      </c>
      <c r="AG986" t="s">
        <v>4</v>
      </c>
      <c r="AH986">
        <v>3.9172000000000002E-4</v>
      </c>
    </row>
    <row r="987" spans="1:34" x14ac:dyDescent="0.25">
      <c r="A987" t="str">
        <f t="shared" si="15"/>
        <v>feynman_II_38_3_21962</v>
      </c>
      <c r="B987" t="s">
        <v>90</v>
      </c>
      <c r="C987" t="s">
        <v>143</v>
      </c>
      <c r="D987">
        <v>3600</v>
      </c>
      <c r="E987" t="s">
        <v>144</v>
      </c>
      <c r="F987">
        <v>1000000</v>
      </c>
      <c r="G987" t="s">
        <v>145</v>
      </c>
      <c r="H987">
        <v>21962</v>
      </c>
      <c r="I987" t="s">
        <v>146</v>
      </c>
      <c r="J987">
        <v>1E-3</v>
      </c>
      <c r="K987" t="s">
        <v>3</v>
      </c>
      <c r="L987">
        <v>0.99978639999999996</v>
      </c>
      <c r="M987" t="s">
        <v>2</v>
      </c>
      <c r="N987">
        <v>0.14733479999999999</v>
      </c>
      <c r="O987" t="s">
        <v>6</v>
      </c>
      <c r="P987">
        <v>7</v>
      </c>
      <c r="Q987" t="s">
        <v>0</v>
      </c>
      <c r="R987">
        <v>11.2</v>
      </c>
      <c r="S987" t="s">
        <v>141</v>
      </c>
      <c r="T987">
        <v>1</v>
      </c>
      <c r="U987" t="s">
        <v>142</v>
      </c>
      <c r="V987">
        <v>4</v>
      </c>
      <c r="W987" t="s">
        <v>140</v>
      </c>
      <c r="X987">
        <v>2583</v>
      </c>
      <c r="Y987" t="s">
        <v>1</v>
      </c>
      <c r="Z987" t="s">
        <v>495</v>
      </c>
      <c r="AA987" t="s">
        <v>151</v>
      </c>
      <c r="AB987" s="12" t="s">
        <v>413</v>
      </c>
      <c r="AC987" t="s">
        <v>424</v>
      </c>
      <c r="AD987" s="5">
        <v>0.01</v>
      </c>
      <c r="AE987" t="s">
        <v>5</v>
      </c>
      <c r="AF987">
        <v>1</v>
      </c>
      <c r="AG987" t="s">
        <v>4</v>
      </c>
      <c r="AH987">
        <v>0</v>
      </c>
    </row>
    <row r="988" spans="1:34" x14ac:dyDescent="0.25">
      <c r="A988" t="str">
        <f t="shared" si="15"/>
        <v>feynman_III_15_14_21962</v>
      </c>
      <c r="B988" t="s">
        <v>73</v>
      </c>
      <c r="C988" t="s">
        <v>143</v>
      </c>
      <c r="D988">
        <v>3600</v>
      </c>
      <c r="E988" t="s">
        <v>144</v>
      </c>
      <c r="F988">
        <v>1000000</v>
      </c>
      <c r="G988" t="s">
        <v>145</v>
      </c>
      <c r="H988">
        <v>21962</v>
      </c>
      <c r="I988" t="s">
        <v>146</v>
      </c>
      <c r="J988">
        <v>1E-3</v>
      </c>
      <c r="K988" t="s">
        <v>3</v>
      </c>
      <c r="L988">
        <v>0.93910309999999997</v>
      </c>
      <c r="M988" t="s">
        <v>2</v>
      </c>
      <c r="N988">
        <v>4.2620000000000002E-3</v>
      </c>
      <c r="O988" t="s">
        <v>6</v>
      </c>
      <c r="P988">
        <v>11</v>
      </c>
      <c r="Q988" t="s">
        <v>0</v>
      </c>
      <c r="R988">
        <v>15.5</v>
      </c>
      <c r="S988" t="s">
        <v>141</v>
      </c>
      <c r="T988">
        <v>1</v>
      </c>
      <c r="U988" t="s">
        <v>142</v>
      </c>
      <c r="V988">
        <v>5</v>
      </c>
      <c r="W988" t="s">
        <v>140</v>
      </c>
      <c r="X988">
        <v>3634</v>
      </c>
      <c r="Y988" t="s">
        <v>1</v>
      </c>
      <c r="Z988" t="s">
        <v>3510</v>
      </c>
      <c r="AA988" t="s">
        <v>151</v>
      </c>
      <c r="AB988" s="12" t="s">
        <v>3511</v>
      </c>
      <c r="AC988" t="s">
        <v>424</v>
      </c>
      <c r="AD988" s="5">
        <v>0.01</v>
      </c>
      <c r="AE988" t="s">
        <v>5</v>
      </c>
      <c r="AF988">
        <v>0.93952141</v>
      </c>
      <c r="AG988" t="s">
        <v>4</v>
      </c>
      <c r="AH988">
        <v>4.2817999999999997E-3</v>
      </c>
    </row>
    <row r="989" spans="1:34" x14ac:dyDescent="0.25">
      <c r="A989" t="str">
        <f t="shared" si="15"/>
        <v>feynman_I_12_11_21962</v>
      </c>
      <c r="B989" t="s">
        <v>119</v>
      </c>
      <c r="C989" t="s">
        <v>143</v>
      </c>
      <c r="D989">
        <v>3600</v>
      </c>
      <c r="E989" t="s">
        <v>144</v>
      </c>
      <c r="F989">
        <v>1000000</v>
      </c>
      <c r="G989" t="s">
        <v>145</v>
      </c>
      <c r="H989">
        <v>21962</v>
      </c>
      <c r="I989" t="s">
        <v>146</v>
      </c>
      <c r="J989">
        <v>1E-3</v>
      </c>
      <c r="K989" t="s">
        <v>3</v>
      </c>
      <c r="L989">
        <v>0.99988370000000004</v>
      </c>
      <c r="M989" t="s">
        <v>2</v>
      </c>
      <c r="N989">
        <v>0.2800298</v>
      </c>
      <c r="O989" t="s">
        <v>6</v>
      </c>
      <c r="P989">
        <v>9</v>
      </c>
      <c r="Q989" t="s">
        <v>0</v>
      </c>
      <c r="R989">
        <v>33.799999999999997</v>
      </c>
      <c r="S989" t="s">
        <v>141</v>
      </c>
      <c r="T989">
        <v>1</v>
      </c>
      <c r="U989" t="s">
        <v>142</v>
      </c>
      <c r="V989">
        <v>7</v>
      </c>
      <c r="W989" t="s">
        <v>140</v>
      </c>
      <c r="X989">
        <v>7335</v>
      </c>
      <c r="Y989" t="s">
        <v>1</v>
      </c>
      <c r="Z989" t="s">
        <v>2373</v>
      </c>
      <c r="AA989" t="s">
        <v>151</v>
      </c>
      <c r="AB989" s="12" t="s">
        <v>2295</v>
      </c>
      <c r="AC989" t="s">
        <v>424</v>
      </c>
      <c r="AD989" s="5">
        <v>0.01</v>
      </c>
      <c r="AE989" t="s">
        <v>5</v>
      </c>
      <c r="AF989">
        <v>1</v>
      </c>
      <c r="AG989" t="s">
        <v>4</v>
      </c>
      <c r="AH989">
        <v>0</v>
      </c>
    </row>
    <row r="990" spans="1:34" x14ac:dyDescent="0.25">
      <c r="A990" t="str">
        <f t="shared" si="15"/>
        <v>feynman_I_24_6_21962</v>
      </c>
      <c r="B990" t="s">
        <v>95</v>
      </c>
      <c r="C990" t="s">
        <v>143</v>
      </c>
      <c r="D990">
        <v>3600</v>
      </c>
      <c r="E990" t="s">
        <v>144</v>
      </c>
      <c r="F990">
        <v>1000000</v>
      </c>
      <c r="G990" t="s">
        <v>145</v>
      </c>
      <c r="H990">
        <v>21962</v>
      </c>
      <c r="I990" t="s">
        <v>146</v>
      </c>
      <c r="J990">
        <v>1E-3</v>
      </c>
      <c r="K990" t="s">
        <v>3</v>
      </c>
      <c r="L990">
        <v>0.99973400000000001</v>
      </c>
      <c r="M990" t="s">
        <v>2</v>
      </c>
      <c r="N990">
        <v>0.2371048</v>
      </c>
      <c r="O990" t="s">
        <v>6</v>
      </c>
      <c r="P990">
        <v>16</v>
      </c>
      <c r="Q990" t="s">
        <v>0</v>
      </c>
      <c r="R990">
        <v>93.3</v>
      </c>
      <c r="S990" t="s">
        <v>141</v>
      </c>
      <c r="T990">
        <v>1</v>
      </c>
      <c r="U990" t="s">
        <v>142</v>
      </c>
      <c r="V990">
        <v>11</v>
      </c>
      <c r="W990" t="s">
        <v>140</v>
      </c>
      <c r="X990">
        <v>16180</v>
      </c>
      <c r="Y990" t="s">
        <v>1</v>
      </c>
      <c r="Z990" t="s">
        <v>3526</v>
      </c>
      <c r="AA990" t="s">
        <v>151</v>
      </c>
      <c r="AB990" s="12" t="s">
        <v>3527</v>
      </c>
      <c r="AC990" t="s">
        <v>424</v>
      </c>
      <c r="AD990" s="5">
        <v>0.01</v>
      </c>
      <c r="AE990" t="s">
        <v>5</v>
      </c>
      <c r="AF990">
        <v>1</v>
      </c>
      <c r="AG990" t="s">
        <v>4</v>
      </c>
      <c r="AH990">
        <v>0</v>
      </c>
    </row>
    <row r="991" spans="1:34" x14ac:dyDescent="0.25">
      <c r="A991" t="str">
        <f t="shared" si="15"/>
        <v>strogatz_barmag1_21962</v>
      </c>
      <c r="B991" t="s">
        <v>10</v>
      </c>
      <c r="C991" t="s">
        <v>143</v>
      </c>
      <c r="D991">
        <v>3600</v>
      </c>
      <c r="E991" t="s">
        <v>144</v>
      </c>
      <c r="F991">
        <v>1000000</v>
      </c>
      <c r="G991" t="s">
        <v>145</v>
      </c>
      <c r="H991">
        <v>21962</v>
      </c>
      <c r="I991" t="s">
        <v>146</v>
      </c>
      <c r="J991">
        <v>1E-3</v>
      </c>
      <c r="K991" t="s">
        <v>3</v>
      </c>
      <c r="L991">
        <v>0.95474630000000005</v>
      </c>
      <c r="M991" t="s">
        <v>2</v>
      </c>
      <c r="N991">
        <v>4.5563600000000003E-2</v>
      </c>
      <c r="O991" t="s">
        <v>6</v>
      </c>
      <c r="P991">
        <v>12</v>
      </c>
      <c r="Q991" t="s">
        <v>0</v>
      </c>
      <c r="R991">
        <v>28</v>
      </c>
      <c r="S991" t="s">
        <v>141</v>
      </c>
      <c r="T991">
        <v>5</v>
      </c>
      <c r="U991" t="s">
        <v>142</v>
      </c>
      <c r="V991">
        <v>16</v>
      </c>
      <c r="W991" t="s">
        <v>140</v>
      </c>
      <c r="X991">
        <v>16179</v>
      </c>
      <c r="Y991" t="s">
        <v>1</v>
      </c>
      <c r="Z991" t="s">
        <v>4437</v>
      </c>
      <c r="AA991" t="s">
        <v>151</v>
      </c>
      <c r="AB991" s="12" t="s">
        <v>4438</v>
      </c>
      <c r="AC991" t="s">
        <v>424</v>
      </c>
      <c r="AD991" s="5">
        <v>0.01</v>
      </c>
      <c r="AE991" t="s">
        <v>5</v>
      </c>
      <c r="AF991">
        <v>0.97935070999999996</v>
      </c>
      <c r="AG991" t="s">
        <v>4</v>
      </c>
      <c r="AH991">
        <v>3.6495859999999998E-2</v>
      </c>
    </row>
    <row r="992" spans="1:34" x14ac:dyDescent="0.25">
      <c r="A992" t="str">
        <f t="shared" si="15"/>
        <v>feynman_II_21_32_21962</v>
      </c>
      <c r="B992" t="s">
        <v>123</v>
      </c>
      <c r="C992" t="s">
        <v>143</v>
      </c>
      <c r="D992">
        <v>3600</v>
      </c>
      <c r="E992" t="s">
        <v>144</v>
      </c>
      <c r="F992">
        <v>1000000</v>
      </c>
      <c r="G992" t="s">
        <v>145</v>
      </c>
      <c r="H992">
        <v>21962</v>
      </c>
      <c r="I992" t="s">
        <v>146</v>
      </c>
      <c r="J992">
        <v>1E-3</v>
      </c>
      <c r="K992" t="s">
        <v>3</v>
      </c>
      <c r="L992">
        <v>0.99583670000000002</v>
      </c>
      <c r="M992" t="s">
        <v>2</v>
      </c>
      <c r="N992">
        <v>3.1148999999999999E-3</v>
      </c>
      <c r="O992" t="s">
        <v>6</v>
      </c>
      <c r="P992">
        <v>23</v>
      </c>
      <c r="Q992" t="s">
        <v>0</v>
      </c>
      <c r="R992">
        <v>38.6</v>
      </c>
      <c r="S992" t="s">
        <v>141</v>
      </c>
      <c r="T992">
        <v>2</v>
      </c>
      <c r="U992" t="s">
        <v>142</v>
      </c>
      <c r="V992">
        <v>6</v>
      </c>
      <c r="W992" t="s">
        <v>140</v>
      </c>
      <c r="X992">
        <v>7753</v>
      </c>
      <c r="Y992" t="s">
        <v>1</v>
      </c>
      <c r="Z992" t="s">
        <v>4361</v>
      </c>
      <c r="AA992" t="s">
        <v>151</v>
      </c>
      <c r="AB992" s="12" t="s">
        <v>4362</v>
      </c>
      <c r="AC992" t="s">
        <v>424</v>
      </c>
      <c r="AD992" s="5">
        <v>0.01</v>
      </c>
      <c r="AE992" t="s">
        <v>5</v>
      </c>
      <c r="AF992">
        <v>0.99583630999999995</v>
      </c>
      <c r="AG992" t="s">
        <v>4</v>
      </c>
      <c r="AH992">
        <v>3.18075E-3</v>
      </c>
    </row>
    <row r="993" spans="1:34" x14ac:dyDescent="0.25">
      <c r="A993" t="str">
        <f t="shared" si="15"/>
        <v>feynman_test_4_21962</v>
      </c>
      <c r="B993" t="s">
        <v>106</v>
      </c>
      <c r="C993" t="s">
        <v>143</v>
      </c>
      <c r="D993">
        <v>3600</v>
      </c>
      <c r="E993" t="s">
        <v>144</v>
      </c>
      <c r="F993">
        <v>1000000</v>
      </c>
      <c r="G993" t="s">
        <v>145</v>
      </c>
      <c r="H993">
        <v>21962</v>
      </c>
      <c r="I993" t="s">
        <v>146</v>
      </c>
      <c r="J993">
        <v>1E-3</v>
      </c>
      <c r="K993" t="s">
        <v>3</v>
      </c>
      <c r="L993">
        <v>0.99579110000000004</v>
      </c>
      <c r="M993" t="s">
        <v>2</v>
      </c>
      <c r="N993">
        <v>3.2341700000000001E-2</v>
      </c>
      <c r="O993" t="s">
        <v>6</v>
      </c>
      <c r="P993">
        <v>27</v>
      </c>
      <c r="Q993" t="s">
        <v>0</v>
      </c>
      <c r="R993">
        <v>80.7</v>
      </c>
      <c r="S993" t="s">
        <v>141</v>
      </c>
      <c r="T993">
        <v>1</v>
      </c>
      <c r="U993" t="s">
        <v>142</v>
      </c>
      <c r="V993">
        <v>8</v>
      </c>
      <c r="W993" t="s">
        <v>140</v>
      </c>
      <c r="X993">
        <v>14602</v>
      </c>
      <c r="Y993" t="s">
        <v>1</v>
      </c>
      <c r="Z993" t="s">
        <v>4439</v>
      </c>
      <c r="AA993" t="s">
        <v>151</v>
      </c>
      <c r="AB993" s="12" t="s">
        <v>4440</v>
      </c>
      <c r="AC993" t="s">
        <v>424</v>
      </c>
      <c r="AD993" s="5">
        <v>0.01</v>
      </c>
      <c r="AE993" t="s">
        <v>5</v>
      </c>
      <c r="AF993">
        <v>0.99904804999999997</v>
      </c>
      <c r="AG993" t="s">
        <v>4</v>
      </c>
      <c r="AH993">
        <v>1.533674E-2</v>
      </c>
    </row>
    <row r="994" spans="1:34" x14ac:dyDescent="0.25">
      <c r="A994" t="str">
        <f t="shared" si="15"/>
        <v>feynman_test_14_4426</v>
      </c>
      <c r="B994" t="s">
        <v>120</v>
      </c>
      <c r="C994" t="s">
        <v>143</v>
      </c>
      <c r="D994">
        <v>3600</v>
      </c>
      <c r="E994" t="s">
        <v>144</v>
      </c>
      <c r="F994">
        <v>1000000</v>
      </c>
      <c r="G994" t="s">
        <v>145</v>
      </c>
      <c r="H994">
        <v>4426</v>
      </c>
      <c r="I994" t="s">
        <v>146</v>
      </c>
      <c r="J994">
        <v>1E-3</v>
      </c>
      <c r="K994" t="s">
        <v>3</v>
      </c>
      <c r="L994">
        <v>0.61088609999999999</v>
      </c>
      <c r="M994" t="s">
        <v>2</v>
      </c>
      <c r="N994">
        <v>8.1026630999999991</v>
      </c>
      <c r="O994" t="s">
        <v>6</v>
      </c>
      <c r="P994">
        <v>151</v>
      </c>
      <c r="Q994" t="s">
        <v>0</v>
      </c>
      <c r="R994">
        <v>3602.4</v>
      </c>
      <c r="S994" t="s">
        <v>141</v>
      </c>
      <c r="T994">
        <v>2</v>
      </c>
      <c r="U994" t="s">
        <v>142</v>
      </c>
      <c r="V994">
        <v>42</v>
      </c>
      <c r="W994" t="s">
        <v>140</v>
      </c>
      <c r="X994">
        <v>286036</v>
      </c>
      <c r="Y994" t="s">
        <v>1</v>
      </c>
      <c r="Z994" t="s">
        <v>4441</v>
      </c>
      <c r="AA994" t="s">
        <v>151</v>
      </c>
      <c r="AB994" s="12" t="s">
        <v>4442</v>
      </c>
      <c r="AC994" t="s">
        <v>424</v>
      </c>
      <c r="AD994" s="5">
        <v>0.01</v>
      </c>
      <c r="AE994" t="s">
        <v>5</v>
      </c>
      <c r="AF994">
        <v>0.24701239999999999</v>
      </c>
      <c r="AG994" t="s">
        <v>4</v>
      </c>
      <c r="AH994">
        <v>11.60626033</v>
      </c>
    </row>
    <row r="995" spans="1:34" x14ac:dyDescent="0.25">
      <c r="A995" t="str">
        <f t="shared" si="15"/>
        <v>feynman_I_15_3x_4426</v>
      </c>
      <c r="B995" t="s">
        <v>82</v>
      </c>
      <c r="C995" t="s">
        <v>143</v>
      </c>
      <c r="D995">
        <v>3600</v>
      </c>
      <c r="E995" t="s">
        <v>144</v>
      </c>
      <c r="F995">
        <v>1000000</v>
      </c>
      <c r="G995" t="s">
        <v>145</v>
      </c>
      <c r="H995">
        <v>4426</v>
      </c>
      <c r="I995" t="s">
        <v>146</v>
      </c>
      <c r="J995">
        <v>1E-3</v>
      </c>
      <c r="K995" t="s">
        <v>3</v>
      </c>
      <c r="L995">
        <v>0.99783160000000004</v>
      </c>
      <c r="M995" t="s">
        <v>2</v>
      </c>
      <c r="N995">
        <v>7.4595300000000003E-2</v>
      </c>
      <c r="O995" t="s">
        <v>6</v>
      </c>
      <c r="P995">
        <v>17</v>
      </c>
      <c r="Q995" t="s">
        <v>0</v>
      </c>
      <c r="R995">
        <v>38.299999999999997</v>
      </c>
      <c r="S995" t="s">
        <v>141</v>
      </c>
      <c r="T995">
        <v>1</v>
      </c>
      <c r="U995" t="s">
        <v>142</v>
      </c>
      <c r="V995">
        <v>8</v>
      </c>
      <c r="W995" t="s">
        <v>140</v>
      </c>
      <c r="X995">
        <v>7744</v>
      </c>
      <c r="Y995" t="s">
        <v>1</v>
      </c>
      <c r="Z995" t="s">
        <v>4443</v>
      </c>
      <c r="AA995" t="s">
        <v>151</v>
      </c>
      <c r="AB995" s="12" t="s">
        <v>4444</v>
      </c>
      <c r="AC995" t="s">
        <v>424</v>
      </c>
      <c r="AD995" s="5">
        <v>0.01</v>
      </c>
      <c r="AE995" t="s">
        <v>5</v>
      </c>
      <c r="AF995">
        <v>0.99904656999999997</v>
      </c>
      <c r="AG995" t="s">
        <v>4</v>
      </c>
      <c r="AH995">
        <v>4.9790210000000001E-2</v>
      </c>
    </row>
    <row r="996" spans="1:34" x14ac:dyDescent="0.25">
      <c r="A996" t="str">
        <f t="shared" si="15"/>
        <v>feynman_test_8_21962</v>
      </c>
      <c r="B996" t="s">
        <v>76</v>
      </c>
      <c r="C996" t="s">
        <v>143</v>
      </c>
      <c r="D996">
        <v>3600</v>
      </c>
      <c r="E996" t="s">
        <v>144</v>
      </c>
      <c r="F996">
        <v>1000000</v>
      </c>
      <c r="G996" t="s">
        <v>145</v>
      </c>
      <c r="H996">
        <v>21962</v>
      </c>
      <c r="I996" t="s">
        <v>146</v>
      </c>
      <c r="J996">
        <v>1E-3</v>
      </c>
      <c r="K996" t="s">
        <v>3</v>
      </c>
      <c r="L996">
        <v>0.98957300000000004</v>
      </c>
      <c r="M996" t="s">
        <v>2</v>
      </c>
      <c r="N996">
        <v>4.6072599999999998E-2</v>
      </c>
      <c r="O996" t="s">
        <v>6</v>
      </c>
      <c r="P996">
        <v>32</v>
      </c>
      <c r="Q996" t="s">
        <v>0</v>
      </c>
      <c r="R996">
        <v>664.4</v>
      </c>
      <c r="S996" t="s">
        <v>141</v>
      </c>
      <c r="T996">
        <v>4</v>
      </c>
      <c r="U996" t="s">
        <v>142</v>
      </c>
      <c r="V996">
        <v>61</v>
      </c>
      <c r="W996" t="s">
        <v>140</v>
      </c>
      <c r="X996">
        <v>119083</v>
      </c>
      <c r="Y996" t="s">
        <v>1</v>
      </c>
      <c r="Z996" t="s">
        <v>4445</v>
      </c>
      <c r="AA996" t="s">
        <v>151</v>
      </c>
      <c r="AB996" s="12" t="s">
        <v>4446</v>
      </c>
      <c r="AC996" t="s">
        <v>424</v>
      </c>
      <c r="AD996" s="5">
        <v>0.01</v>
      </c>
      <c r="AE996" t="s">
        <v>5</v>
      </c>
      <c r="AF996">
        <v>0.99059934999999999</v>
      </c>
      <c r="AG996" t="s">
        <v>4</v>
      </c>
      <c r="AH996">
        <v>4.3270410000000002E-2</v>
      </c>
    </row>
    <row r="997" spans="1:34" x14ac:dyDescent="0.25">
      <c r="A997" t="str">
        <f t="shared" si="15"/>
        <v>feynman_II_34_29b_16850</v>
      </c>
      <c r="B997" t="s">
        <v>122</v>
      </c>
      <c r="C997" t="s">
        <v>143</v>
      </c>
      <c r="D997">
        <v>3600</v>
      </c>
      <c r="E997" t="s">
        <v>144</v>
      </c>
      <c r="F997">
        <v>1000000</v>
      </c>
      <c r="G997" t="s">
        <v>145</v>
      </c>
      <c r="H997">
        <v>16850</v>
      </c>
      <c r="I997" t="s">
        <v>146</v>
      </c>
      <c r="J997">
        <v>1E-3</v>
      </c>
      <c r="K997" t="s">
        <v>3</v>
      </c>
      <c r="L997">
        <v>0.9998127</v>
      </c>
      <c r="M997" t="s">
        <v>2</v>
      </c>
      <c r="N997">
        <v>3.032203</v>
      </c>
      <c r="O997" t="s">
        <v>6</v>
      </c>
      <c r="P997">
        <v>11</v>
      </c>
      <c r="Q997" t="s">
        <v>0</v>
      </c>
      <c r="R997">
        <v>3600.6</v>
      </c>
      <c r="S997" t="s">
        <v>141</v>
      </c>
      <c r="T997">
        <v>2</v>
      </c>
      <c r="U997" t="s">
        <v>142</v>
      </c>
      <c r="V997">
        <v>633</v>
      </c>
      <c r="W997" t="s">
        <v>140</v>
      </c>
      <c r="X997">
        <v>763033</v>
      </c>
      <c r="Y997" t="s">
        <v>1</v>
      </c>
      <c r="Z997" t="s">
        <v>4447</v>
      </c>
      <c r="AA997" t="s">
        <v>151</v>
      </c>
      <c r="AB997" s="12" t="s">
        <v>4448</v>
      </c>
      <c r="AC997" t="s">
        <v>424</v>
      </c>
      <c r="AD997" s="5">
        <v>0.01</v>
      </c>
      <c r="AE997" t="s">
        <v>5</v>
      </c>
      <c r="AF997">
        <v>0.99999868000000003</v>
      </c>
      <c r="AG997" t="s">
        <v>4</v>
      </c>
      <c r="AH997">
        <v>0.25145789000000002</v>
      </c>
    </row>
    <row r="998" spans="1:34" x14ac:dyDescent="0.25">
      <c r="A998" t="str">
        <f t="shared" si="15"/>
        <v>strogatz_barmag2_16850</v>
      </c>
      <c r="B998" t="s">
        <v>13</v>
      </c>
      <c r="C998" t="s">
        <v>143</v>
      </c>
      <c r="D998">
        <v>3600</v>
      </c>
      <c r="E998" t="s">
        <v>144</v>
      </c>
      <c r="F998">
        <v>1000000</v>
      </c>
      <c r="G998" t="s">
        <v>145</v>
      </c>
      <c r="H998">
        <v>16850</v>
      </c>
      <c r="I998" t="s">
        <v>146</v>
      </c>
      <c r="J998">
        <v>1E-3</v>
      </c>
      <c r="K998" t="s">
        <v>3</v>
      </c>
      <c r="L998">
        <v>0.99988739999999998</v>
      </c>
      <c r="M998" t="s">
        <v>2</v>
      </c>
      <c r="N998">
        <v>3.1075999999999999E-3</v>
      </c>
      <c r="O998" t="s">
        <v>6</v>
      </c>
      <c r="P998">
        <v>13</v>
      </c>
      <c r="Q998" t="s">
        <v>0</v>
      </c>
      <c r="R998">
        <v>17.2</v>
      </c>
      <c r="S998" t="s">
        <v>141</v>
      </c>
      <c r="T998">
        <v>3</v>
      </c>
      <c r="U998" t="s">
        <v>142</v>
      </c>
      <c r="V998">
        <v>18</v>
      </c>
      <c r="W998" t="s">
        <v>140</v>
      </c>
      <c r="X998">
        <v>12540</v>
      </c>
      <c r="Y998" t="s">
        <v>1</v>
      </c>
      <c r="Z998" t="s">
        <v>2403</v>
      </c>
      <c r="AA998" t="s">
        <v>151</v>
      </c>
      <c r="AB998" s="12" t="s">
        <v>3440</v>
      </c>
      <c r="AC998" t="s">
        <v>424</v>
      </c>
      <c r="AD998" s="5">
        <v>0.01</v>
      </c>
      <c r="AE998" t="s">
        <v>5</v>
      </c>
      <c r="AF998">
        <v>1</v>
      </c>
      <c r="AG998" t="s">
        <v>4</v>
      </c>
      <c r="AH998">
        <v>0</v>
      </c>
    </row>
    <row r="999" spans="1:34" x14ac:dyDescent="0.25">
      <c r="A999" t="str">
        <f t="shared" si="15"/>
        <v>feynman_II_27_16_5390</v>
      </c>
      <c r="B999" t="s">
        <v>68</v>
      </c>
      <c r="C999" t="s">
        <v>143</v>
      </c>
      <c r="D999">
        <v>3600</v>
      </c>
      <c r="E999" t="s">
        <v>144</v>
      </c>
      <c r="F999">
        <v>1000000</v>
      </c>
      <c r="G999" t="s">
        <v>145</v>
      </c>
      <c r="H999">
        <v>5390</v>
      </c>
      <c r="I999" t="s">
        <v>146</v>
      </c>
      <c r="J999">
        <v>1E-3</v>
      </c>
      <c r="K999" t="s">
        <v>3</v>
      </c>
      <c r="L999">
        <v>0.99979209999999996</v>
      </c>
      <c r="M999" t="s">
        <v>2</v>
      </c>
      <c r="N999">
        <v>1.2883764</v>
      </c>
      <c r="O999" t="s">
        <v>6</v>
      </c>
      <c r="P999">
        <v>6</v>
      </c>
      <c r="Q999" t="s">
        <v>0</v>
      </c>
      <c r="R999">
        <v>3600.7</v>
      </c>
      <c r="S999" t="s">
        <v>141</v>
      </c>
      <c r="T999">
        <v>8</v>
      </c>
      <c r="U999" t="s">
        <v>142</v>
      </c>
      <c r="V999">
        <v>738</v>
      </c>
      <c r="W999" t="s">
        <v>140</v>
      </c>
      <c r="X999">
        <v>687472</v>
      </c>
      <c r="Y999" t="s">
        <v>1</v>
      </c>
      <c r="Z999" t="s">
        <v>2381</v>
      </c>
      <c r="AA999" t="s">
        <v>151</v>
      </c>
      <c r="AB999" s="12" t="s">
        <v>416</v>
      </c>
      <c r="AC999" t="s">
        <v>424</v>
      </c>
      <c r="AD999" s="5">
        <v>0.01</v>
      </c>
      <c r="AE999" t="s">
        <v>5</v>
      </c>
      <c r="AF999">
        <v>1</v>
      </c>
      <c r="AG999" t="s">
        <v>4</v>
      </c>
      <c r="AH999">
        <v>0</v>
      </c>
    </row>
    <row r="1000" spans="1:34" x14ac:dyDescent="0.25">
      <c r="A1000" t="str">
        <f t="shared" si="15"/>
        <v>feynman_test_19_5390</v>
      </c>
      <c r="B1000" t="s">
        <v>128</v>
      </c>
      <c r="C1000" t="s">
        <v>143</v>
      </c>
      <c r="D1000">
        <v>3600</v>
      </c>
      <c r="E1000" t="s">
        <v>144</v>
      </c>
      <c r="F1000">
        <v>1000000</v>
      </c>
      <c r="G1000" t="s">
        <v>145</v>
      </c>
      <c r="H1000">
        <v>5390</v>
      </c>
      <c r="I1000" t="s">
        <v>146</v>
      </c>
      <c r="J1000">
        <v>1E-3</v>
      </c>
      <c r="K1000" t="s">
        <v>3</v>
      </c>
      <c r="L1000">
        <v>0.99982769999999999</v>
      </c>
      <c r="M1000" t="s">
        <v>2</v>
      </c>
      <c r="N1000">
        <v>0.15759400000000001</v>
      </c>
      <c r="O1000" t="s">
        <v>6</v>
      </c>
      <c r="P1000">
        <v>28</v>
      </c>
      <c r="Q1000" t="s">
        <v>0</v>
      </c>
      <c r="R1000">
        <v>222.4</v>
      </c>
      <c r="S1000" t="s">
        <v>141</v>
      </c>
      <c r="T1000">
        <v>1</v>
      </c>
      <c r="U1000" t="s">
        <v>142</v>
      </c>
      <c r="V1000">
        <v>12</v>
      </c>
      <c r="W1000" t="s">
        <v>140</v>
      </c>
      <c r="X1000">
        <v>34620</v>
      </c>
      <c r="Y1000" t="s">
        <v>1</v>
      </c>
      <c r="Z1000" t="s">
        <v>3971</v>
      </c>
      <c r="AA1000" t="s">
        <v>151</v>
      </c>
      <c r="AB1000" s="12" t="s">
        <v>3972</v>
      </c>
      <c r="AC1000" t="s">
        <v>424</v>
      </c>
      <c r="AD1000" s="5">
        <v>0.01</v>
      </c>
      <c r="AE1000" t="s">
        <v>5</v>
      </c>
      <c r="AF1000">
        <v>0.99996193</v>
      </c>
      <c r="AG1000" t="s">
        <v>4</v>
      </c>
      <c r="AH1000">
        <v>7.331725E-2</v>
      </c>
    </row>
    <row r="1001" spans="1:34" x14ac:dyDescent="0.25">
      <c r="A1001" t="str">
        <f t="shared" si="15"/>
        <v>feynman_I_12_2_5390</v>
      </c>
      <c r="B1001" t="s">
        <v>99</v>
      </c>
      <c r="C1001" t="s">
        <v>143</v>
      </c>
      <c r="D1001">
        <v>3600</v>
      </c>
      <c r="E1001" t="s">
        <v>144</v>
      </c>
      <c r="F1001">
        <v>1000000</v>
      </c>
      <c r="G1001" t="s">
        <v>145</v>
      </c>
      <c r="H1001">
        <v>5390</v>
      </c>
      <c r="I1001" t="s">
        <v>146</v>
      </c>
      <c r="J1001">
        <v>1E-3</v>
      </c>
      <c r="K1001" t="s">
        <v>3</v>
      </c>
      <c r="L1001">
        <v>0.99981660000000006</v>
      </c>
      <c r="M1001" t="s">
        <v>2</v>
      </c>
      <c r="N1001">
        <v>1.2024E-3</v>
      </c>
      <c r="O1001" t="s">
        <v>6</v>
      </c>
      <c r="P1001">
        <v>10</v>
      </c>
      <c r="Q1001" t="s">
        <v>0</v>
      </c>
      <c r="R1001">
        <v>15.6</v>
      </c>
      <c r="S1001" t="s">
        <v>141</v>
      </c>
      <c r="T1001">
        <v>1</v>
      </c>
      <c r="U1001" t="s">
        <v>142</v>
      </c>
      <c r="V1001">
        <v>5</v>
      </c>
      <c r="W1001" t="s">
        <v>140</v>
      </c>
      <c r="X1001">
        <v>3735</v>
      </c>
      <c r="Y1001" t="s">
        <v>1</v>
      </c>
      <c r="Z1001" t="s">
        <v>3601</v>
      </c>
      <c r="AA1001" t="s">
        <v>151</v>
      </c>
      <c r="AB1001" s="12" t="s">
        <v>3602</v>
      </c>
      <c r="AC1001" t="s">
        <v>424</v>
      </c>
      <c r="AD1001" s="5">
        <v>0.01</v>
      </c>
      <c r="AE1001" t="s">
        <v>5</v>
      </c>
      <c r="AF1001">
        <v>0.99996032000000001</v>
      </c>
      <c r="AG1001" t="s">
        <v>4</v>
      </c>
      <c r="AH1001">
        <v>5.7034000000000002E-4</v>
      </c>
    </row>
    <row r="1002" spans="1:34" x14ac:dyDescent="0.25">
      <c r="A1002" t="str">
        <f t="shared" si="15"/>
        <v>feynman_III_7_38_21962</v>
      </c>
      <c r="B1002" t="s">
        <v>65</v>
      </c>
      <c r="C1002" t="s">
        <v>143</v>
      </c>
      <c r="D1002">
        <v>3600</v>
      </c>
      <c r="E1002" t="s">
        <v>144</v>
      </c>
      <c r="F1002">
        <v>1000000</v>
      </c>
      <c r="G1002" t="s">
        <v>145</v>
      </c>
      <c r="H1002">
        <v>21962</v>
      </c>
      <c r="I1002" t="s">
        <v>146</v>
      </c>
      <c r="J1002">
        <v>1E-3</v>
      </c>
      <c r="K1002" t="s">
        <v>3</v>
      </c>
      <c r="L1002">
        <v>0.9997433</v>
      </c>
      <c r="M1002" t="s">
        <v>2</v>
      </c>
      <c r="N1002">
        <v>0.57875069999999995</v>
      </c>
      <c r="O1002" t="s">
        <v>6</v>
      </c>
      <c r="P1002">
        <v>7</v>
      </c>
      <c r="Q1002" t="s">
        <v>0</v>
      </c>
      <c r="R1002">
        <v>3600.5</v>
      </c>
      <c r="S1002" t="s">
        <v>141</v>
      </c>
      <c r="T1002">
        <v>6</v>
      </c>
      <c r="U1002" t="s">
        <v>142</v>
      </c>
      <c r="V1002">
        <v>778</v>
      </c>
      <c r="W1002" t="s">
        <v>140</v>
      </c>
      <c r="X1002">
        <v>753338</v>
      </c>
      <c r="Y1002" t="s">
        <v>1</v>
      </c>
      <c r="Z1002" t="s">
        <v>3749</v>
      </c>
      <c r="AA1002" t="s">
        <v>151</v>
      </c>
      <c r="AB1002" s="12" t="s">
        <v>3750</v>
      </c>
      <c r="AC1002" t="s">
        <v>424</v>
      </c>
      <c r="AD1002" s="5">
        <v>0.01</v>
      </c>
      <c r="AE1002" t="s">
        <v>5</v>
      </c>
      <c r="AF1002">
        <v>0.99999978</v>
      </c>
      <c r="AG1002" t="s">
        <v>4</v>
      </c>
      <c r="AH1002">
        <v>1.6685530000000001E-2</v>
      </c>
    </row>
    <row r="1003" spans="1:34" x14ac:dyDescent="0.25">
      <c r="A1003" t="str">
        <f t="shared" si="15"/>
        <v>feynman_I_18_14_21962</v>
      </c>
      <c r="B1003" t="s">
        <v>100</v>
      </c>
      <c r="C1003" t="s">
        <v>143</v>
      </c>
      <c r="D1003">
        <v>3600</v>
      </c>
      <c r="E1003" t="s">
        <v>144</v>
      </c>
      <c r="F1003">
        <v>1000000</v>
      </c>
      <c r="G1003" t="s">
        <v>145</v>
      </c>
      <c r="H1003">
        <v>21962</v>
      </c>
      <c r="I1003" t="s">
        <v>146</v>
      </c>
      <c r="J1003">
        <v>1E-3</v>
      </c>
      <c r="K1003" t="s">
        <v>3</v>
      </c>
      <c r="L1003">
        <v>0.99990040000000002</v>
      </c>
      <c r="M1003" t="s">
        <v>2</v>
      </c>
      <c r="N1003">
        <v>0.25449579999999999</v>
      </c>
      <c r="O1003" t="s">
        <v>6</v>
      </c>
      <c r="P1003">
        <v>6</v>
      </c>
      <c r="Q1003" t="s">
        <v>0</v>
      </c>
      <c r="R1003">
        <v>13.9</v>
      </c>
      <c r="S1003" t="s">
        <v>141</v>
      </c>
      <c r="T1003">
        <v>1</v>
      </c>
      <c r="U1003" t="s">
        <v>142</v>
      </c>
      <c r="V1003">
        <v>5</v>
      </c>
      <c r="W1003" t="s">
        <v>140</v>
      </c>
      <c r="X1003">
        <v>3563</v>
      </c>
      <c r="Y1003" t="s">
        <v>1</v>
      </c>
      <c r="Z1003" t="s">
        <v>2357</v>
      </c>
      <c r="AA1003" t="s">
        <v>151</v>
      </c>
      <c r="AB1003" s="12" t="s">
        <v>414</v>
      </c>
      <c r="AC1003" t="s">
        <v>424</v>
      </c>
      <c r="AD1003" s="5">
        <v>0.01</v>
      </c>
      <c r="AE1003" t="s">
        <v>5</v>
      </c>
      <c r="AF1003">
        <v>1</v>
      </c>
      <c r="AG1003" t="s">
        <v>4</v>
      </c>
      <c r="AH1003">
        <v>0</v>
      </c>
    </row>
    <row r="1004" spans="1:34" x14ac:dyDescent="0.25">
      <c r="A1004" t="str">
        <f t="shared" si="15"/>
        <v>feynman_II_6_11_16850</v>
      </c>
      <c r="B1004" t="s">
        <v>105</v>
      </c>
      <c r="C1004" t="s">
        <v>143</v>
      </c>
      <c r="D1004">
        <v>3600</v>
      </c>
      <c r="E1004" t="s">
        <v>144</v>
      </c>
      <c r="F1004">
        <v>1000000</v>
      </c>
      <c r="G1004" t="s">
        <v>145</v>
      </c>
      <c r="H1004">
        <v>16850</v>
      </c>
      <c r="I1004" t="s">
        <v>146</v>
      </c>
      <c r="J1004">
        <v>1E-3</v>
      </c>
      <c r="K1004" t="s">
        <v>3</v>
      </c>
      <c r="L1004">
        <v>0.99983929999999999</v>
      </c>
      <c r="M1004" t="s">
        <v>2</v>
      </c>
      <c r="N1004">
        <v>2.5809999999999999E-4</v>
      </c>
      <c r="O1004" t="s">
        <v>6</v>
      </c>
      <c r="P1004">
        <v>11</v>
      </c>
      <c r="Q1004" t="s">
        <v>0</v>
      </c>
      <c r="R1004">
        <v>519.70000000000005</v>
      </c>
      <c r="S1004" t="s">
        <v>141</v>
      </c>
      <c r="T1004">
        <v>4</v>
      </c>
      <c r="U1004" t="s">
        <v>142</v>
      </c>
      <c r="V1004">
        <v>54</v>
      </c>
      <c r="W1004" t="s">
        <v>140</v>
      </c>
      <c r="X1004">
        <v>92714</v>
      </c>
      <c r="Y1004" t="s">
        <v>1</v>
      </c>
      <c r="Z1004" t="s">
        <v>3591</v>
      </c>
      <c r="AA1004" t="s">
        <v>151</v>
      </c>
      <c r="AB1004" s="12" t="s">
        <v>3592</v>
      </c>
      <c r="AC1004" t="s">
        <v>424</v>
      </c>
      <c r="AD1004" s="5">
        <v>0.01</v>
      </c>
      <c r="AE1004" t="s">
        <v>5</v>
      </c>
      <c r="AF1004">
        <v>0.99996461000000003</v>
      </c>
      <c r="AG1004" t="s">
        <v>4</v>
      </c>
      <c r="AH1004">
        <v>1.2107E-4</v>
      </c>
    </row>
    <row r="1005" spans="1:34" x14ac:dyDescent="0.25">
      <c r="A1005" t="str">
        <f t="shared" si="15"/>
        <v>feynman_test_15_16850</v>
      </c>
      <c r="B1005" t="s">
        <v>86</v>
      </c>
      <c r="C1005" t="s">
        <v>143</v>
      </c>
      <c r="D1005">
        <v>3600</v>
      </c>
      <c r="E1005" t="s">
        <v>144</v>
      </c>
      <c r="F1005">
        <v>1000000</v>
      </c>
      <c r="G1005" t="s">
        <v>145</v>
      </c>
      <c r="H1005">
        <v>16850</v>
      </c>
      <c r="I1005" t="s">
        <v>146</v>
      </c>
      <c r="J1005">
        <v>1E-3</v>
      </c>
      <c r="K1005" t="s">
        <v>3</v>
      </c>
      <c r="L1005">
        <v>0.99501090000000003</v>
      </c>
      <c r="M1005" t="s">
        <v>2</v>
      </c>
      <c r="N1005">
        <v>8.9168600000000001E-2</v>
      </c>
      <c r="O1005" t="s">
        <v>6</v>
      </c>
      <c r="P1005">
        <v>11</v>
      </c>
      <c r="Q1005" t="s">
        <v>0</v>
      </c>
      <c r="R1005">
        <v>22.6</v>
      </c>
      <c r="S1005" t="s">
        <v>141</v>
      </c>
      <c r="T1005">
        <v>1</v>
      </c>
      <c r="U1005" t="s">
        <v>142</v>
      </c>
      <c r="V1005">
        <v>6</v>
      </c>
      <c r="W1005" t="s">
        <v>140</v>
      </c>
      <c r="X1005">
        <v>4934</v>
      </c>
      <c r="Y1005" t="s">
        <v>1</v>
      </c>
      <c r="Z1005" t="s">
        <v>4449</v>
      </c>
      <c r="AA1005" t="s">
        <v>151</v>
      </c>
      <c r="AB1005" s="12" t="s">
        <v>4450</v>
      </c>
      <c r="AC1005" t="s">
        <v>424</v>
      </c>
      <c r="AD1005" s="5">
        <v>0.01</v>
      </c>
      <c r="AE1005" t="s">
        <v>5</v>
      </c>
      <c r="AF1005">
        <v>0.99584572000000005</v>
      </c>
      <c r="AG1005" t="s">
        <v>4</v>
      </c>
      <c r="AH1005">
        <v>8.1453890000000001E-2</v>
      </c>
    </row>
    <row r="1006" spans="1:34" x14ac:dyDescent="0.25">
      <c r="A1006" t="str">
        <f t="shared" si="15"/>
        <v>feynman_I_8_14_21962</v>
      </c>
      <c r="B1006" t="s">
        <v>78</v>
      </c>
      <c r="C1006" t="s">
        <v>143</v>
      </c>
      <c r="D1006">
        <v>3600</v>
      </c>
      <c r="E1006" t="s">
        <v>144</v>
      </c>
      <c r="F1006">
        <v>1000000</v>
      </c>
      <c r="G1006" t="s">
        <v>145</v>
      </c>
      <c r="H1006">
        <v>21962</v>
      </c>
      <c r="I1006" t="s">
        <v>146</v>
      </c>
      <c r="J1006">
        <v>1E-3</v>
      </c>
      <c r="K1006" t="s">
        <v>3</v>
      </c>
      <c r="L1006">
        <v>0.95853909999999998</v>
      </c>
      <c r="M1006" t="s">
        <v>2</v>
      </c>
      <c r="N1006">
        <v>0.2025525</v>
      </c>
      <c r="O1006" t="s">
        <v>6</v>
      </c>
      <c r="P1006">
        <v>51</v>
      </c>
      <c r="Q1006" t="s">
        <v>0</v>
      </c>
      <c r="R1006">
        <v>3600.6</v>
      </c>
      <c r="S1006" t="s">
        <v>141</v>
      </c>
      <c r="T1006">
        <v>6</v>
      </c>
      <c r="U1006" t="s">
        <v>142</v>
      </c>
      <c r="V1006">
        <v>134</v>
      </c>
      <c r="W1006" t="s">
        <v>140</v>
      </c>
      <c r="X1006">
        <v>485633</v>
      </c>
      <c r="Y1006" t="s">
        <v>1</v>
      </c>
      <c r="Z1006" t="s">
        <v>4451</v>
      </c>
      <c r="AA1006" t="s">
        <v>151</v>
      </c>
      <c r="AB1006" s="12" t="s">
        <v>4452</v>
      </c>
      <c r="AC1006" t="s">
        <v>424</v>
      </c>
      <c r="AD1006" s="5">
        <v>0.01</v>
      </c>
      <c r="AE1006" t="s">
        <v>5</v>
      </c>
      <c r="AF1006">
        <v>0.95892867000000004</v>
      </c>
      <c r="AG1006" t="s">
        <v>4</v>
      </c>
      <c r="AH1006">
        <v>0.20166091</v>
      </c>
    </row>
    <row r="1007" spans="1:34" x14ac:dyDescent="0.25">
      <c r="A1007" t="str">
        <f t="shared" si="15"/>
        <v>feynman_test_7_21962</v>
      </c>
      <c r="B1007" t="s">
        <v>107</v>
      </c>
      <c r="C1007" t="s">
        <v>143</v>
      </c>
      <c r="D1007">
        <v>3600</v>
      </c>
      <c r="E1007" t="s">
        <v>144</v>
      </c>
      <c r="F1007">
        <v>1000000</v>
      </c>
      <c r="G1007" t="s">
        <v>145</v>
      </c>
      <c r="H1007">
        <v>21962</v>
      </c>
      <c r="I1007" t="s">
        <v>146</v>
      </c>
      <c r="J1007">
        <v>1E-3</v>
      </c>
      <c r="K1007" t="s">
        <v>3</v>
      </c>
      <c r="L1007">
        <v>0.9955174</v>
      </c>
      <c r="M1007" t="s">
        <v>2</v>
      </c>
      <c r="N1007">
        <v>8.2844899999999999E-2</v>
      </c>
      <c r="O1007" t="s">
        <v>6</v>
      </c>
      <c r="P1007">
        <v>22</v>
      </c>
      <c r="Q1007" t="s">
        <v>0</v>
      </c>
      <c r="R1007">
        <v>39.200000000000003</v>
      </c>
      <c r="S1007" t="s">
        <v>141</v>
      </c>
      <c r="T1007">
        <v>1</v>
      </c>
      <c r="U1007" t="s">
        <v>142</v>
      </c>
      <c r="V1007">
        <v>6</v>
      </c>
      <c r="W1007" t="s">
        <v>140</v>
      </c>
      <c r="X1007">
        <v>7231</v>
      </c>
      <c r="Y1007" t="s">
        <v>1</v>
      </c>
      <c r="Z1007" t="s">
        <v>4453</v>
      </c>
      <c r="AA1007" t="s">
        <v>151</v>
      </c>
      <c r="AB1007" s="12" t="s">
        <v>4454</v>
      </c>
      <c r="AC1007" t="s">
        <v>424</v>
      </c>
      <c r="AD1007" s="5">
        <v>0.01</v>
      </c>
      <c r="AE1007" t="s">
        <v>5</v>
      </c>
      <c r="AF1007">
        <v>0.99754027000000001</v>
      </c>
      <c r="AG1007" t="s">
        <v>4</v>
      </c>
      <c r="AH1007">
        <v>6.0918640000000003E-2</v>
      </c>
    </row>
    <row r="1008" spans="1:34" x14ac:dyDescent="0.25">
      <c r="A1008" t="str">
        <f t="shared" si="15"/>
        <v>strogatz_shearflow1_16850</v>
      </c>
      <c r="B1008" t="s">
        <v>12</v>
      </c>
      <c r="C1008" t="s">
        <v>143</v>
      </c>
      <c r="D1008">
        <v>3600</v>
      </c>
      <c r="E1008" t="s">
        <v>144</v>
      </c>
      <c r="F1008">
        <v>1000000</v>
      </c>
      <c r="G1008" t="s">
        <v>145</v>
      </c>
      <c r="H1008">
        <v>16850</v>
      </c>
      <c r="I1008" t="s">
        <v>146</v>
      </c>
      <c r="J1008">
        <v>1E-3</v>
      </c>
      <c r="K1008" t="s">
        <v>3</v>
      </c>
      <c r="L1008">
        <v>0.75173860000000003</v>
      </c>
      <c r="M1008" t="s">
        <v>2</v>
      </c>
      <c r="N1008">
        <v>0.32639289999999999</v>
      </c>
      <c r="O1008" t="s">
        <v>6</v>
      </c>
      <c r="P1008">
        <v>17</v>
      </c>
      <c r="Q1008" t="s">
        <v>0</v>
      </c>
      <c r="R1008">
        <v>1820.1</v>
      </c>
      <c r="S1008" t="s">
        <v>141</v>
      </c>
      <c r="T1008">
        <v>7</v>
      </c>
      <c r="U1008" t="s">
        <v>142</v>
      </c>
      <c r="V1008">
        <v>981</v>
      </c>
      <c r="W1008" t="s">
        <v>140</v>
      </c>
      <c r="X1008">
        <v>1000482</v>
      </c>
      <c r="Y1008" t="s">
        <v>1</v>
      </c>
      <c r="Z1008" t="s">
        <v>4455</v>
      </c>
      <c r="AA1008" t="s">
        <v>151</v>
      </c>
      <c r="AB1008" s="12" t="s">
        <v>4456</v>
      </c>
      <c r="AC1008" t="s">
        <v>424</v>
      </c>
      <c r="AD1008" s="5">
        <v>0.01</v>
      </c>
      <c r="AE1008" t="s">
        <v>5</v>
      </c>
      <c r="AF1008">
        <v>0.26031124999999999</v>
      </c>
      <c r="AG1008" t="s">
        <v>4</v>
      </c>
      <c r="AH1008">
        <v>0.31966709999999998</v>
      </c>
    </row>
    <row r="1009" spans="1:34" x14ac:dyDescent="0.25">
      <c r="A1009" t="str">
        <f t="shared" si="15"/>
        <v>feynman_II_6_15b_5390</v>
      </c>
      <c r="B1009" t="s">
        <v>104</v>
      </c>
      <c r="C1009" t="s">
        <v>143</v>
      </c>
      <c r="D1009">
        <v>3600</v>
      </c>
      <c r="E1009" t="s">
        <v>144</v>
      </c>
      <c r="F1009">
        <v>1000000</v>
      </c>
      <c r="G1009" t="s">
        <v>145</v>
      </c>
      <c r="H1009">
        <v>5390</v>
      </c>
      <c r="I1009" t="s">
        <v>146</v>
      </c>
      <c r="J1009">
        <v>1E-3</v>
      </c>
      <c r="K1009" t="s">
        <v>3</v>
      </c>
      <c r="L1009">
        <v>0.99985840000000004</v>
      </c>
      <c r="M1009" t="s">
        <v>2</v>
      </c>
      <c r="N1009">
        <v>3.548E-4</v>
      </c>
      <c r="O1009" t="s">
        <v>6</v>
      </c>
      <c r="P1009">
        <v>13</v>
      </c>
      <c r="Q1009" t="s">
        <v>0</v>
      </c>
      <c r="R1009">
        <v>2413</v>
      </c>
      <c r="S1009" t="s">
        <v>141</v>
      </c>
      <c r="T1009">
        <v>3</v>
      </c>
      <c r="U1009" t="s">
        <v>142</v>
      </c>
      <c r="V1009">
        <v>111</v>
      </c>
      <c r="W1009" t="s">
        <v>140</v>
      </c>
      <c r="X1009">
        <v>356628</v>
      </c>
      <c r="Y1009" t="s">
        <v>1</v>
      </c>
      <c r="Z1009" t="s">
        <v>4457</v>
      </c>
      <c r="AA1009" t="s">
        <v>151</v>
      </c>
      <c r="AB1009" s="12" t="s">
        <v>4458</v>
      </c>
      <c r="AC1009" t="s">
        <v>424</v>
      </c>
      <c r="AD1009" s="5">
        <v>0.01</v>
      </c>
      <c r="AE1009" t="s">
        <v>5</v>
      </c>
      <c r="AF1009">
        <v>0.99996868999999999</v>
      </c>
      <c r="AG1009" t="s">
        <v>4</v>
      </c>
      <c r="AH1009">
        <v>1.671E-4</v>
      </c>
    </row>
    <row r="1010" spans="1:34" x14ac:dyDescent="0.25">
      <c r="A1010" t="str">
        <f t="shared" si="15"/>
        <v>feynman_I_6_2_16850</v>
      </c>
      <c r="B1010" t="s">
        <v>33</v>
      </c>
      <c r="C1010" t="s">
        <v>143</v>
      </c>
      <c r="D1010">
        <v>3600</v>
      </c>
      <c r="E1010" t="s">
        <v>144</v>
      </c>
      <c r="F1010">
        <v>1000000</v>
      </c>
      <c r="G1010" t="s">
        <v>145</v>
      </c>
      <c r="H1010">
        <v>16850</v>
      </c>
      <c r="I1010" t="s">
        <v>146</v>
      </c>
      <c r="J1010">
        <v>1E-3</v>
      </c>
      <c r="K1010" t="s">
        <v>3</v>
      </c>
      <c r="L1010">
        <v>0.82797030000000005</v>
      </c>
      <c r="M1010" t="s">
        <v>2</v>
      </c>
      <c r="N1010">
        <v>1.7699900000000001E-2</v>
      </c>
      <c r="O1010" t="s">
        <v>6</v>
      </c>
      <c r="P1010">
        <v>20</v>
      </c>
      <c r="Q1010" t="s">
        <v>0</v>
      </c>
      <c r="R1010">
        <v>355.3</v>
      </c>
      <c r="S1010" t="s">
        <v>141</v>
      </c>
      <c r="T1010">
        <v>7</v>
      </c>
      <c r="U1010" t="s">
        <v>142</v>
      </c>
      <c r="V1010">
        <v>65</v>
      </c>
      <c r="W1010" t="s">
        <v>140</v>
      </c>
      <c r="X1010">
        <v>70127</v>
      </c>
      <c r="Y1010" t="s">
        <v>1</v>
      </c>
      <c r="Z1010" t="s">
        <v>4459</v>
      </c>
      <c r="AA1010" t="s">
        <v>151</v>
      </c>
      <c r="AB1010" s="12" t="s">
        <v>4460</v>
      </c>
      <c r="AC1010" t="s">
        <v>424</v>
      </c>
      <c r="AD1010" s="5">
        <v>0.01</v>
      </c>
      <c r="AE1010" t="s">
        <v>5</v>
      </c>
      <c r="AF1010">
        <v>0.82706961000000001</v>
      </c>
      <c r="AG1010" t="s">
        <v>4</v>
      </c>
      <c r="AH1010">
        <v>1.7662899999999999E-2</v>
      </c>
    </row>
    <row r="1011" spans="1:34" x14ac:dyDescent="0.25">
      <c r="A1011" t="str">
        <f t="shared" si="15"/>
        <v>feynman_I_29_16_4426</v>
      </c>
      <c r="B1011" t="s">
        <v>77</v>
      </c>
      <c r="C1011" t="s">
        <v>143</v>
      </c>
      <c r="D1011">
        <v>3600</v>
      </c>
      <c r="E1011" t="s">
        <v>144</v>
      </c>
      <c r="F1011">
        <v>1000000</v>
      </c>
      <c r="G1011" t="s">
        <v>145</v>
      </c>
      <c r="H1011">
        <v>4426</v>
      </c>
      <c r="I1011" t="s">
        <v>146</v>
      </c>
      <c r="J1011">
        <v>1E-3</v>
      </c>
      <c r="K1011" t="s">
        <v>3</v>
      </c>
      <c r="L1011">
        <v>0.98661770000000004</v>
      </c>
      <c r="M1011" t="s">
        <v>2</v>
      </c>
      <c r="N1011">
        <v>0.22233330000000001</v>
      </c>
      <c r="O1011" t="s">
        <v>6</v>
      </c>
      <c r="P1011">
        <v>59</v>
      </c>
      <c r="Q1011" t="s">
        <v>0</v>
      </c>
      <c r="R1011">
        <v>3600.8</v>
      </c>
      <c r="S1011" t="s">
        <v>141</v>
      </c>
      <c r="T1011">
        <v>3</v>
      </c>
      <c r="U1011" t="s">
        <v>142</v>
      </c>
      <c r="V1011">
        <v>136</v>
      </c>
      <c r="W1011" t="s">
        <v>140</v>
      </c>
      <c r="X1011">
        <v>550708</v>
      </c>
      <c r="Y1011" t="s">
        <v>1</v>
      </c>
      <c r="Z1011" t="s">
        <v>4461</v>
      </c>
      <c r="AA1011" t="s">
        <v>151</v>
      </c>
      <c r="AB1011" s="12" t="s">
        <v>4462</v>
      </c>
      <c r="AC1011" t="s">
        <v>424</v>
      </c>
      <c r="AD1011" s="5">
        <v>0.01</v>
      </c>
      <c r="AE1011" t="s">
        <v>5</v>
      </c>
      <c r="AF1011">
        <v>0.98695036999999997</v>
      </c>
      <c r="AG1011" t="s">
        <v>4</v>
      </c>
      <c r="AH1011">
        <v>0.21835220999999999</v>
      </c>
    </row>
    <row r="1012" spans="1:34" x14ac:dyDescent="0.25">
      <c r="A1012" t="str">
        <f t="shared" si="15"/>
        <v>feynman_test_17_21962</v>
      </c>
      <c r="B1012" t="s">
        <v>134</v>
      </c>
      <c r="C1012" t="s">
        <v>143</v>
      </c>
      <c r="D1012">
        <v>3600</v>
      </c>
      <c r="E1012" t="s">
        <v>144</v>
      </c>
      <c r="F1012">
        <v>1000000</v>
      </c>
      <c r="G1012" t="s">
        <v>145</v>
      </c>
      <c r="H1012">
        <v>21962</v>
      </c>
      <c r="I1012" t="s">
        <v>146</v>
      </c>
      <c r="J1012">
        <v>1E-3</v>
      </c>
      <c r="K1012" t="s">
        <v>3</v>
      </c>
      <c r="L1012">
        <v>0.99986330000000001</v>
      </c>
      <c r="M1012" t="s">
        <v>2</v>
      </c>
      <c r="N1012">
        <v>17.4077476</v>
      </c>
      <c r="O1012" t="s">
        <v>6</v>
      </c>
      <c r="P1012">
        <v>28</v>
      </c>
      <c r="Q1012" t="s">
        <v>0</v>
      </c>
      <c r="R1012">
        <v>3600.7</v>
      </c>
      <c r="S1012" t="s">
        <v>141</v>
      </c>
      <c r="T1012">
        <v>3</v>
      </c>
      <c r="U1012" t="s">
        <v>142</v>
      </c>
      <c r="V1012">
        <v>236</v>
      </c>
      <c r="W1012" t="s">
        <v>140</v>
      </c>
      <c r="X1012">
        <v>618655</v>
      </c>
      <c r="Y1012" t="s">
        <v>1</v>
      </c>
      <c r="Z1012" t="s">
        <v>4463</v>
      </c>
      <c r="AA1012" t="s">
        <v>151</v>
      </c>
      <c r="AB1012" s="12" t="s">
        <v>4464</v>
      </c>
      <c r="AC1012" t="s">
        <v>424</v>
      </c>
      <c r="AD1012" s="5">
        <v>0.01</v>
      </c>
      <c r="AE1012" t="s">
        <v>5</v>
      </c>
      <c r="AF1012">
        <v>0.99999768</v>
      </c>
      <c r="AG1012" t="s">
        <v>4</v>
      </c>
      <c r="AH1012">
        <v>2.25559018</v>
      </c>
    </row>
    <row r="1013" spans="1:34" x14ac:dyDescent="0.25">
      <c r="A1013" t="str">
        <f t="shared" si="15"/>
        <v>feynman_II_2_42_4426</v>
      </c>
      <c r="B1013" t="s">
        <v>116</v>
      </c>
      <c r="C1013" t="s">
        <v>143</v>
      </c>
      <c r="D1013">
        <v>3600</v>
      </c>
      <c r="E1013" t="s">
        <v>144</v>
      </c>
      <c r="F1013">
        <v>1000000</v>
      </c>
      <c r="G1013" t="s">
        <v>145</v>
      </c>
      <c r="H1013">
        <v>4426</v>
      </c>
      <c r="I1013" t="s">
        <v>146</v>
      </c>
      <c r="J1013">
        <v>1E-3</v>
      </c>
      <c r="K1013" t="s">
        <v>3</v>
      </c>
      <c r="L1013">
        <v>0.99989950000000005</v>
      </c>
      <c r="M1013" t="s">
        <v>2</v>
      </c>
      <c r="N1013">
        <v>7.5333899999999995E-2</v>
      </c>
      <c r="O1013" t="s">
        <v>6</v>
      </c>
      <c r="P1013">
        <v>11</v>
      </c>
      <c r="Q1013" t="s">
        <v>0</v>
      </c>
      <c r="R1013">
        <v>386.7</v>
      </c>
      <c r="S1013" t="s">
        <v>141</v>
      </c>
      <c r="T1013">
        <v>3</v>
      </c>
      <c r="U1013" t="s">
        <v>142</v>
      </c>
      <c r="V1013">
        <v>26</v>
      </c>
      <c r="W1013" t="s">
        <v>140</v>
      </c>
      <c r="X1013">
        <v>58222</v>
      </c>
      <c r="Y1013" t="s">
        <v>1</v>
      </c>
      <c r="Z1013" t="s">
        <v>2483</v>
      </c>
      <c r="AA1013" t="s">
        <v>151</v>
      </c>
      <c r="AB1013" s="12" t="s">
        <v>2308</v>
      </c>
      <c r="AC1013" t="s">
        <v>424</v>
      </c>
      <c r="AD1013" s="5">
        <v>0.01</v>
      </c>
      <c r="AE1013" t="s">
        <v>5</v>
      </c>
      <c r="AF1013">
        <v>1</v>
      </c>
      <c r="AG1013" t="s">
        <v>4</v>
      </c>
      <c r="AH1013">
        <v>0</v>
      </c>
    </row>
    <row r="1014" spans="1:34" x14ac:dyDescent="0.25">
      <c r="A1014" t="str">
        <f t="shared" si="15"/>
        <v>feynman_II_13_34_21962</v>
      </c>
      <c r="B1014" t="s">
        <v>45</v>
      </c>
      <c r="C1014" t="s">
        <v>143</v>
      </c>
      <c r="D1014">
        <v>3600</v>
      </c>
      <c r="E1014" t="s">
        <v>144</v>
      </c>
      <c r="F1014">
        <v>1000000</v>
      </c>
      <c r="G1014" t="s">
        <v>145</v>
      </c>
      <c r="H1014">
        <v>21962</v>
      </c>
      <c r="I1014" t="s">
        <v>146</v>
      </c>
      <c r="J1014">
        <v>1E-3</v>
      </c>
      <c r="K1014" t="s">
        <v>3</v>
      </c>
      <c r="L1014">
        <v>0.99928620000000001</v>
      </c>
      <c r="M1014" t="s">
        <v>2</v>
      </c>
      <c r="N1014">
        <v>5.6306099999999998E-2</v>
      </c>
      <c r="O1014" t="s">
        <v>6</v>
      </c>
      <c r="P1014">
        <v>18</v>
      </c>
      <c r="Q1014" t="s">
        <v>0</v>
      </c>
      <c r="R1014">
        <v>40.6</v>
      </c>
      <c r="S1014" t="s">
        <v>141</v>
      </c>
      <c r="T1014">
        <v>1</v>
      </c>
      <c r="U1014" t="s">
        <v>142</v>
      </c>
      <c r="V1014">
        <v>7</v>
      </c>
      <c r="W1014" t="s">
        <v>140</v>
      </c>
      <c r="X1014">
        <v>8048</v>
      </c>
      <c r="Y1014" t="s">
        <v>1</v>
      </c>
      <c r="Z1014" t="s">
        <v>4465</v>
      </c>
      <c r="AA1014" t="s">
        <v>151</v>
      </c>
      <c r="AB1014" s="12" t="s">
        <v>4466</v>
      </c>
      <c r="AC1014" t="s">
        <v>424</v>
      </c>
      <c r="AD1014" s="5">
        <v>0.01</v>
      </c>
      <c r="AE1014" t="s">
        <v>5</v>
      </c>
      <c r="AF1014">
        <v>0.99987928000000004</v>
      </c>
      <c r="AG1014" t="s">
        <v>4</v>
      </c>
      <c r="AH1014">
        <v>2.3185730000000002E-2</v>
      </c>
    </row>
    <row r="1015" spans="1:34" x14ac:dyDescent="0.25">
      <c r="A1015" t="str">
        <f t="shared" si="15"/>
        <v>feynman_I_39_1_21962</v>
      </c>
      <c r="B1015" t="s">
        <v>28</v>
      </c>
      <c r="C1015" t="s">
        <v>143</v>
      </c>
      <c r="D1015">
        <v>3600</v>
      </c>
      <c r="E1015" t="s">
        <v>144</v>
      </c>
      <c r="F1015">
        <v>1000000</v>
      </c>
      <c r="G1015" t="s">
        <v>145</v>
      </c>
      <c r="H1015">
        <v>21962</v>
      </c>
      <c r="I1015" t="s">
        <v>146</v>
      </c>
      <c r="J1015">
        <v>1E-3</v>
      </c>
      <c r="K1015" t="s">
        <v>3</v>
      </c>
      <c r="L1015">
        <v>0.99959039999999999</v>
      </c>
      <c r="M1015" t="s">
        <v>2</v>
      </c>
      <c r="N1015">
        <v>0.1547163</v>
      </c>
      <c r="O1015" t="s">
        <v>6</v>
      </c>
      <c r="P1015">
        <v>4</v>
      </c>
      <c r="Q1015" t="s">
        <v>0</v>
      </c>
      <c r="R1015">
        <v>2</v>
      </c>
      <c r="S1015" t="s">
        <v>141</v>
      </c>
      <c r="T1015">
        <v>1</v>
      </c>
      <c r="U1015" t="s">
        <v>142</v>
      </c>
      <c r="V1015">
        <v>2</v>
      </c>
      <c r="W1015" t="s">
        <v>140</v>
      </c>
      <c r="X1015">
        <v>520</v>
      </c>
      <c r="Y1015" t="s">
        <v>1</v>
      </c>
      <c r="Z1015" t="s">
        <v>152</v>
      </c>
      <c r="AA1015" t="s">
        <v>151</v>
      </c>
      <c r="AB1015" s="12" t="s">
        <v>153</v>
      </c>
      <c r="AC1015" t="s">
        <v>424</v>
      </c>
      <c r="AD1015" s="5">
        <v>0.01</v>
      </c>
      <c r="AE1015" t="s">
        <v>5</v>
      </c>
      <c r="AF1015">
        <v>1</v>
      </c>
      <c r="AG1015" t="s">
        <v>4</v>
      </c>
      <c r="AH1015">
        <v>0</v>
      </c>
    </row>
    <row r="1016" spans="1:34" x14ac:dyDescent="0.25">
      <c r="A1016" t="str">
        <f t="shared" si="15"/>
        <v>feynman_II_34_2_21962</v>
      </c>
      <c r="B1016" t="s">
        <v>52</v>
      </c>
      <c r="C1016" t="s">
        <v>143</v>
      </c>
      <c r="D1016">
        <v>3600</v>
      </c>
      <c r="E1016" t="s">
        <v>144</v>
      </c>
      <c r="F1016">
        <v>1000000</v>
      </c>
      <c r="G1016" t="s">
        <v>145</v>
      </c>
      <c r="H1016">
        <v>21962</v>
      </c>
      <c r="I1016" t="s">
        <v>146</v>
      </c>
      <c r="J1016">
        <v>1E-3</v>
      </c>
      <c r="K1016" t="s">
        <v>3</v>
      </c>
      <c r="L1016">
        <v>0.99970760000000003</v>
      </c>
      <c r="M1016" t="s">
        <v>2</v>
      </c>
      <c r="N1016">
        <v>0.16610929999999999</v>
      </c>
      <c r="O1016" t="s">
        <v>6</v>
      </c>
      <c r="P1016">
        <v>5</v>
      </c>
      <c r="Q1016" t="s">
        <v>0</v>
      </c>
      <c r="R1016">
        <v>4.5999999999999996</v>
      </c>
      <c r="S1016" t="s">
        <v>141</v>
      </c>
      <c r="T1016">
        <v>1</v>
      </c>
      <c r="U1016" t="s">
        <v>142</v>
      </c>
      <c r="V1016">
        <v>3</v>
      </c>
      <c r="W1016" t="s">
        <v>140</v>
      </c>
      <c r="X1016">
        <v>1222</v>
      </c>
      <c r="Y1016" t="s">
        <v>1</v>
      </c>
      <c r="Z1016" t="s">
        <v>155</v>
      </c>
      <c r="AA1016" t="s">
        <v>151</v>
      </c>
      <c r="AB1016" s="12" t="s">
        <v>156</v>
      </c>
      <c r="AC1016" t="s">
        <v>424</v>
      </c>
      <c r="AD1016" s="5">
        <v>0.01</v>
      </c>
      <c r="AE1016" t="s">
        <v>5</v>
      </c>
      <c r="AF1016">
        <v>1</v>
      </c>
      <c r="AG1016" t="s">
        <v>4</v>
      </c>
      <c r="AH1016">
        <v>0</v>
      </c>
    </row>
    <row r="1017" spans="1:34" x14ac:dyDescent="0.25">
      <c r="A1017" t="str">
        <f t="shared" si="15"/>
        <v>feynman_III_15_27_21962</v>
      </c>
      <c r="B1017" t="s">
        <v>48</v>
      </c>
      <c r="C1017" t="s">
        <v>143</v>
      </c>
      <c r="D1017">
        <v>3600</v>
      </c>
      <c r="E1017" t="s">
        <v>144</v>
      </c>
      <c r="F1017">
        <v>1000000</v>
      </c>
      <c r="G1017" t="s">
        <v>145</v>
      </c>
      <c r="H1017">
        <v>21962</v>
      </c>
      <c r="I1017" t="s">
        <v>146</v>
      </c>
      <c r="J1017">
        <v>1E-3</v>
      </c>
      <c r="K1017" t="s">
        <v>3</v>
      </c>
      <c r="L1017">
        <v>0.99977020000000005</v>
      </c>
      <c r="M1017" t="s">
        <v>2</v>
      </c>
      <c r="N1017">
        <v>4.0690200000000003E-2</v>
      </c>
      <c r="O1017" t="s">
        <v>6</v>
      </c>
      <c r="P1017">
        <v>9</v>
      </c>
      <c r="Q1017" t="s">
        <v>0</v>
      </c>
      <c r="R1017">
        <v>7.1</v>
      </c>
      <c r="S1017" t="s">
        <v>141</v>
      </c>
      <c r="T1017">
        <v>1</v>
      </c>
      <c r="U1017" t="s">
        <v>142</v>
      </c>
      <c r="V1017">
        <v>3</v>
      </c>
      <c r="W1017" t="s">
        <v>140</v>
      </c>
      <c r="X1017">
        <v>1775</v>
      </c>
      <c r="Y1017" t="s">
        <v>1</v>
      </c>
      <c r="Z1017" t="s">
        <v>3502</v>
      </c>
      <c r="AA1017" t="s">
        <v>151</v>
      </c>
      <c r="AB1017" s="12" t="s">
        <v>3503</v>
      </c>
      <c r="AC1017" t="s">
        <v>424</v>
      </c>
      <c r="AD1017" s="5">
        <v>0.01</v>
      </c>
      <c r="AE1017" t="s">
        <v>5</v>
      </c>
      <c r="AF1017">
        <v>0.99999939000000004</v>
      </c>
      <c r="AG1017" t="s">
        <v>4</v>
      </c>
      <c r="AH1017">
        <v>2.03213E-3</v>
      </c>
    </row>
    <row r="1018" spans="1:34" x14ac:dyDescent="0.25">
      <c r="A1018" t="str">
        <f t="shared" si="15"/>
        <v>feynman_I_39_22_21962</v>
      </c>
      <c r="B1018" t="s">
        <v>88</v>
      </c>
      <c r="C1018" t="s">
        <v>143</v>
      </c>
      <c r="D1018">
        <v>3600</v>
      </c>
      <c r="E1018" t="s">
        <v>144</v>
      </c>
      <c r="F1018">
        <v>1000000</v>
      </c>
      <c r="G1018" t="s">
        <v>145</v>
      </c>
      <c r="H1018">
        <v>21962</v>
      </c>
      <c r="I1018" t="s">
        <v>146</v>
      </c>
      <c r="J1018">
        <v>1E-3</v>
      </c>
      <c r="K1018" t="s">
        <v>3</v>
      </c>
      <c r="L1018">
        <v>0.99978610000000001</v>
      </c>
      <c r="M1018" t="s">
        <v>2</v>
      </c>
      <c r="N1018">
        <v>0.14762420000000001</v>
      </c>
      <c r="O1018" t="s">
        <v>6</v>
      </c>
      <c r="P1018">
        <v>7</v>
      </c>
      <c r="Q1018" t="s">
        <v>0</v>
      </c>
      <c r="R1018">
        <v>11</v>
      </c>
      <c r="S1018" t="s">
        <v>141</v>
      </c>
      <c r="T1018">
        <v>1</v>
      </c>
      <c r="U1018" t="s">
        <v>142</v>
      </c>
      <c r="V1018">
        <v>4</v>
      </c>
      <c r="W1018" t="s">
        <v>140</v>
      </c>
      <c r="X1018">
        <v>2583</v>
      </c>
      <c r="Y1018" t="s">
        <v>1</v>
      </c>
      <c r="Z1018" t="s">
        <v>495</v>
      </c>
      <c r="AA1018" t="s">
        <v>151</v>
      </c>
      <c r="AB1018" s="12" t="s">
        <v>413</v>
      </c>
      <c r="AC1018" t="s">
        <v>424</v>
      </c>
      <c r="AD1018" s="5">
        <v>0.01</v>
      </c>
      <c r="AE1018" t="s">
        <v>5</v>
      </c>
      <c r="AF1018">
        <v>1</v>
      </c>
      <c r="AG1018" t="s">
        <v>4</v>
      </c>
      <c r="AH1018">
        <v>0</v>
      </c>
    </row>
    <row r="1019" spans="1:34" x14ac:dyDescent="0.25">
      <c r="A1019" t="str">
        <f t="shared" si="15"/>
        <v>feynman_I_43_43_21962</v>
      </c>
      <c r="B1019" t="s">
        <v>79</v>
      </c>
      <c r="C1019" t="s">
        <v>143</v>
      </c>
      <c r="D1019">
        <v>3600</v>
      </c>
      <c r="E1019" t="s">
        <v>144</v>
      </c>
      <c r="F1019">
        <v>1000000</v>
      </c>
      <c r="G1019" t="s">
        <v>145</v>
      </c>
      <c r="H1019">
        <v>21962</v>
      </c>
      <c r="I1019" t="s">
        <v>146</v>
      </c>
      <c r="J1019">
        <v>1E-3</v>
      </c>
      <c r="K1019" t="s">
        <v>3</v>
      </c>
      <c r="L1019">
        <v>0.9906682</v>
      </c>
      <c r="M1019" t="s">
        <v>2</v>
      </c>
      <c r="N1019">
        <v>0.15248709999999999</v>
      </c>
      <c r="O1019" t="s">
        <v>6</v>
      </c>
      <c r="P1019">
        <v>28</v>
      </c>
      <c r="Q1019" t="s">
        <v>0</v>
      </c>
      <c r="R1019">
        <v>88.4</v>
      </c>
      <c r="S1019" t="s">
        <v>141</v>
      </c>
      <c r="T1019">
        <v>1</v>
      </c>
      <c r="U1019" t="s">
        <v>142</v>
      </c>
      <c r="V1019">
        <v>11</v>
      </c>
      <c r="W1019" t="s">
        <v>140</v>
      </c>
      <c r="X1019">
        <v>16087</v>
      </c>
      <c r="Y1019" t="s">
        <v>1</v>
      </c>
      <c r="Z1019" t="s">
        <v>4467</v>
      </c>
      <c r="AA1019" t="s">
        <v>151</v>
      </c>
      <c r="AB1019" s="12" t="s">
        <v>4468</v>
      </c>
      <c r="AC1019" t="s">
        <v>424</v>
      </c>
      <c r="AD1019" s="5">
        <v>0.01</v>
      </c>
      <c r="AE1019" t="s">
        <v>5</v>
      </c>
      <c r="AF1019">
        <v>0.99053594</v>
      </c>
      <c r="AG1019" t="s">
        <v>4</v>
      </c>
      <c r="AH1019">
        <v>0.15606378000000001</v>
      </c>
    </row>
    <row r="1020" spans="1:34" x14ac:dyDescent="0.25">
      <c r="A1020" t="str">
        <f t="shared" si="15"/>
        <v>strogatz_predprey2_21962</v>
      </c>
      <c r="B1020" t="s">
        <v>17</v>
      </c>
      <c r="C1020" t="s">
        <v>143</v>
      </c>
      <c r="D1020">
        <v>3600</v>
      </c>
      <c r="E1020" t="s">
        <v>144</v>
      </c>
      <c r="F1020">
        <v>1000000</v>
      </c>
      <c r="G1020" t="s">
        <v>145</v>
      </c>
      <c r="H1020">
        <v>21962</v>
      </c>
      <c r="I1020" t="s">
        <v>146</v>
      </c>
      <c r="J1020">
        <v>1E-3</v>
      </c>
      <c r="K1020" t="s">
        <v>3</v>
      </c>
      <c r="L1020">
        <v>0.9961875</v>
      </c>
      <c r="M1020" t="s">
        <v>2</v>
      </c>
      <c r="N1020">
        <v>9.4520300000000002E-2</v>
      </c>
      <c r="O1020" t="s">
        <v>6</v>
      </c>
      <c r="P1020">
        <v>45</v>
      </c>
      <c r="Q1020" t="s">
        <v>0</v>
      </c>
      <c r="R1020">
        <v>76.8</v>
      </c>
      <c r="S1020" t="s">
        <v>141</v>
      </c>
      <c r="T1020">
        <v>2</v>
      </c>
      <c r="U1020" t="s">
        <v>142</v>
      </c>
      <c r="V1020">
        <v>13</v>
      </c>
      <c r="W1020" t="s">
        <v>140</v>
      </c>
      <c r="X1020">
        <v>28962</v>
      </c>
      <c r="Y1020" t="s">
        <v>1</v>
      </c>
      <c r="Z1020" t="s">
        <v>4469</v>
      </c>
      <c r="AA1020" t="s">
        <v>151</v>
      </c>
      <c r="AB1020" s="12" t="s">
        <v>4470</v>
      </c>
      <c r="AC1020" t="s">
        <v>424</v>
      </c>
      <c r="AD1020" s="5">
        <v>0.01</v>
      </c>
      <c r="AE1020" t="s">
        <v>5</v>
      </c>
      <c r="AF1020">
        <v>0.99839902000000003</v>
      </c>
      <c r="AG1020" t="s">
        <v>4</v>
      </c>
      <c r="AH1020">
        <v>6.6358799999999996E-2</v>
      </c>
    </row>
    <row r="1021" spans="1:34" x14ac:dyDescent="0.25">
      <c r="A1021" t="str">
        <f t="shared" si="15"/>
        <v>feynman_I_13_4_21962</v>
      </c>
      <c r="B1021" t="s">
        <v>96</v>
      </c>
      <c r="C1021" t="s">
        <v>143</v>
      </c>
      <c r="D1021">
        <v>3600</v>
      </c>
      <c r="E1021" t="s">
        <v>144</v>
      </c>
      <c r="F1021">
        <v>1000000</v>
      </c>
      <c r="G1021" t="s">
        <v>145</v>
      </c>
      <c r="H1021">
        <v>21962</v>
      </c>
      <c r="I1021" t="s">
        <v>146</v>
      </c>
      <c r="J1021">
        <v>1E-3</v>
      </c>
      <c r="K1021" t="s">
        <v>3</v>
      </c>
      <c r="L1021">
        <v>0.99959450000000005</v>
      </c>
      <c r="M1021" t="s">
        <v>2</v>
      </c>
      <c r="N1021">
        <v>0.53126810000000002</v>
      </c>
      <c r="O1021" t="s">
        <v>6</v>
      </c>
      <c r="P1021">
        <v>18</v>
      </c>
      <c r="Q1021" t="s">
        <v>0</v>
      </c>
      <c r="R1021">
        <v>47.9</v>
      </c>
      <c r="S1021" t="s">
        <v>141</v>
      </c>
      <c r="T1021">
        <v>1</v>
      </c>
      <c r="U1021" t="s">
        <v>142</v>
      </c>
      <c r="V1021">
        <v>7</v>
      </c>
      <c r="W1021" t="s">
        <v>140</v>
      </c>
      <c r="X1021">
        <v>8889</v>
      </c>
      <c r="Y1021" t="s">
        <v>1</v>
      </c>
      <c r="Z1021" t="s">
        <v>3538</v>
      </c>
      <c r="AA1021" t="s">
        <v>151</v>
      </c>
      <c r="AB1021" s="12" t="s">
        <v>2572</v>
      </c>
      <c r="AC1021" t="s">
        <v>424</v>
      </c>
      <c r="AD1021" s="5">
        <v>0.01</v>
      </c>
      <c r="AE1021" t="s">
        <v>5</v>
      </c>
      <c r="AF1021">
        <v>1</v>
      </c>
      <c r="AG1021" t="s">
        <v>4</v>
      </c>
      <c r="AH1021">
        <v>0</v>
      </c>
    </row>
    <row r="1022" spans="1:34" x14ac:dyDescent="0.25">
      <c r="A1022" t="str">
        <f t="shared" si="15"/>
        <v>strogatz_lv1_21962</v>
      </c>
      <c r="B1022" t="s">
        <v>18</v>
      </c>
      <c r="C1022" t="s">
        <v>143</v>
      </c>
      <c r="D1022">
        <v>3600</v>
      </c>
      <c r="E1022" t="s">
        <v>144</v>
      </c>
      <c r="F1022">
        <v>1000000</v>
      </c>
      <c r="G1022" t="s">
        <v>145</v>
      </c>
      <c r="H1022">
        <v>21962</v>
      </c>
      <c r="I1022" t="s">
        <v>146</v>
      </c>
      <c r="J1022">
        <v>1E-3</v>
      </c>
      <c r="K1022" t="s">
        <v>3</v>
      </c>
      <c r="L1022">
        <v>0.93146340000000005</v>
      </c>
      <c r="M1022" t="s">
        <v>2</v>
      </c>
      <c r="N1022">
        <v>0.34229979999999999</v>
      </c>
      <c r="O1022" t="s">
        <v>6</v>
      </c>
      <c r="P1022">
        <v>16</v>
      </c>
      <c r="Q1022" t="s">
        <v>0</v>
      </c>
      <c r="R1022">
        <v>5.8</v>
      </c>
      <c r="S1022" t="s">
        <v>141</v>
      </c>
      <c r="T1022">
        <v>1</v>
      </c>
      <c r="U1022" t="s">
        <v>142</v>
      </c>
      <c r="V1022">
        <v>5</v>
      </c>
      <c r="W1022" t="s">
        <v>140</v>
      </c>
      <c r="X1022">
        <v>3633</v>
      </c>
      <c r="Y1022" t="s">
        <v>1</v>
      </c>
      <c r="Z1022" t="s">
        <v>4471</v>
      </c>
      <c r="AA1022" t="s">
        <v>151</v>
      </c>
      <c r="AB1022" s="12" t="s">
        <v>4472</v>
      </c>
      <c r="AC1022" t="s">
        <v>424</v>
      </c>
      <c r="AD1022" s="5">
        <v>0.01</v>
      </c>
      <c r="AE1022" t="s">
        <v>5</v>
      </c>
      <c r="AF1022">
        <v>-28.619359939999999</v>
      </c>
      <c r="AG1022" t="s">
        <v>4</v>
      </c>
      <c r="AH1022">
        <v>38.979506540000003</v>
      </c>
    </row>
    <row r="1023" spans="1:34" x14ac:dyDescent="0.25">
      <c r="A1023" t="str">
        <f t="shared" si="15"/>
        <v>feynman_I_6_2b_21962</v>
      </c>
      <c r="B1023" t="s">
        <v>54</v>
      </c>
      <c r="C1023" t="s">
        <v>143</v>
      </c>
      <c r="D1023">
        <v>3600</v>
      </c>
      <c r="E1023" t="s">
        <v>144</v>
      </c>
      <c r="F1023">
        <v>1000000</v>
      </c>
      <c r="G1023" t="s">
        <v>145</v>
      </c>
      <c r="H1023">
        <v>21962</v>
      </c>
      <c r="I1023" t="s">
        <v>146</v>
      </c>
      <c r="J1023">
        <v>1E-3</v>
      </c>
      <c r="K1023" t="s">
        <v>3</v>
      </c>
      <c r="L1023">
        <v>0.96178019999999997</v>
      </c>
      <c r="M1023" t="s">
        <v>2</v>
      </c>
      <c r="N1023">
        <v>1.1757500000000001E-2</v>
      </c>
      <c r="O1023" t="s">
        <v>6</v>
      </c>
      <c r="P1023">
        <v>28</v>
      </c>
      <c r="Q1023" t="s">
        <v>0</v>
      </c>
      <c r="R1023">
        <v>239.1</v>
      </c>
      <c r="S1023" t="s">
        <v>141</v>
      </c>
      <c r="T1023">
        <v>6</v>
      </c>
      <c r="U1023" t="s">
        <v>142</v>
      </c>
      <c r="V1023">
        <v>74</v>
      </c>
      <c r="W1023" t="s">
        <v>140</v>
      </c>
      <c r="X1023">
        <v>51128</v>
      </c>
      <c r="Y1023" t="s">
        <v>1</v>
      </c>
      <c r="Z1023" t="s">
        <v>4473</v>
      </c>
      <c r="AA1023" t="s">
        <v>151</v>
      </c>
      <c r="AB1023" s="12" t="s">
        <v>4474</v>
      </c>
      <c r="AC1023" t="s">
        <v>424</v>
      </c>
      <c r="AD1023" s="5">
        <v>0.01</v>
      </c>
      <c r="AE1023" t="s">
        <v>5</v>
      </c>
      <c r="AF1023">
        <v>0.96259636999999998</v>
      </c>
      <c r="AG1023" t="s">
        <v>4</v>
      </c>
      <c r="AH1023">
        <v>1.161738E-2</v>
      </c>
    </row>
    <row r="1024" spans="1:34" x14ac:dyDescent="0.25">
      <c r="A1024" t="str">
        <f t="shared" si="15"/>
        <v>feynman_III_13_18_21962</v>
      </c>
      <c r="B1024" t="s">
        <v>103</v>
      </c>
      <c r="C1024" t="s">
        <v>143</v>
      </c>
      <c r="D1024">
        <v>3600</v>
      </c>
      <c r="E1024" t="s">
        <v>144</v>
      </c>
      <c r="F1024">
        <v>1000000</v>
      </c>
      <c r="G1024" t="s">
        <v>145</v>
      </c>
      <c r="H1024">
        <v>21962</v>
      </c>
      <c r="I1024" t="s">
        <v>146</v>
      </c>
      <c r="J1024">
        <v>1E-3</v>
      </c>
      <c r="K1024" t="s">
        <v>3</v>
      </c>
      <c r="L1024">
        <v>0.99982970000000004</v>
      </c>
      <c r="M1024" t="s">
        <v>2</v>
      </c>
      <c r="N1024">
        <v>7.2467483000000001</v>
      </c>
      <c r="O1024" t="s">
        <v>6</v>
      </c>
      <c r="P1024">
        <v>10</v>
      </c>
      <c r="Q1024" t="s">
        <v>0</v>
      </c>
      <c r="R1024">
        <v>3600.6</v>
      </c>
      <c r="S1024" t="s">
        <v>141</v>
      </c>
      <c r="T1024">
        <v>6</v>
      </c>
      <c r="U1024" t="s">
        <v>142</v>
      </c>
      <c r="V1024">
        <v>682</v>
      </c>
      <c r="W1024" t="s">
        <v>140</v>
      </c>
      <c r="X1024">
        <v>756546</v>
      </c>
      <c r="Y1024" t="s">
        <v>1</v>
      </c>
      <c r="Z1024" t="s">
        <v>3677</v>
      </c>
      <c r="AA1024" t="s">
        <v>151</v>
      </c>
      <c r="AB1024" s="12" t="s">
        <v>3678</v>
      </c>
      <c r="AC1024" t="s">
        <v>424</v>
      </c>
      <c r="AD1024" s="5">
        <v>0.01</v>
      </c>
      <c r="AE1024" t="s">
        <v>5</v>
      </c>
      <c r="AF1024">
        <v>0.99999985999999996</v>
      </c>
      <c r="AG1024" t="s">
        <v>4</v>
      </c>
      <c r="AH1024">
        <v>0.20997563999999999</v>
      </c>
    </row>
    <row r="1025" spans="1:34" x14ac:dyDescent="0.25">
      <c r="A1025" t="str">
        <f t="shared" si="15"/>
        <v>feynman_I_32_5_21962</v>
      </c>
      <c r="B1025" t="s">
        <v>97</v>
      </c>
      <c r="C1025" t="s">
        <v>143</v>
      </c>
      <c r="D1025">
        <v>3600</v>
      </c>
      <c r="E1025" t="s">
        <v>144</v>
      </c>
      <c r="F1025">
        <v>1000000</v>
      </c>
      <c r="G1025" t="s">
        <v>145</v>
      </c>
      <c r="H1025">
        <v>21962</v>
      </c>
      <c r="I1025" t="s">
        <v>146</v>
      </c>
      <c r="J1025">
        <v>1E-3</v>
      </c>
      <c r="K1025" t="s">
        <v>3</v>
      </c>
      <c r="L1025">
        <v>0.99616039999999995</v>
      </c>
      <c r="M1025" t="s">
        <v>2</v>
      </c>
      <c r="N1025">
        <v>4.7091000000000001E-2</v>
      </c>
      <c r="O1025" t="s">
        <v>6</v>
      </c>
      <c r="P1025">
        <v>14</v>
      </c>
      <c r="Q1025" t="s">
        <v>0</v>
      </c>
      <c r="R1025">
        <v>25.8</v>
      </c>
      <c r="S1025" t="s">
        <v>141</v>
      </c>
      <c r="T1025">
        <v>1</v>
      </c>
      <c r="U1025" t="s">
        <v>142</v>
      </c>
      <c r="V1025">
        <v>6</v>
      </c>
      <c r="W1025" t="s">
        <v>140</v>
      </c>
      <c r="X1025">
        <v>5666</v>
      </c>
      <c r="Y1025" t="s">
        <v>1</v>
      </c>
      <c r="Z1025" t="s">
        <v>3681</v>
      </c>
      <c r="AA1025" t="s">
        <v>151</v>
      </c>
      <c r="AB1025" s="12" t="s">
        <v>3682</v>
      </c>
      <c r="AC1025" t="s">
        <v>424</v>
      </c>
      <c r="AD1025" s="5">
        <v>0.01</v>
      </c>
      <c r="AE1025" t="s">
        <v>5</v>
      </c>
      <c r="AF1025">
        <v>0.99629765999999997</v>
      </c>
      <c r="AG1025" t="s">
        <v>4</v>
      </c>
      <c r="AH1025">
        <v>4.9209099999999999E-2</v>
      </c>
    </row>
    <row r="1026" spans="1:34" x14ac:dyDescent="0.25">
      <c r="A1026" t="str">
        <f t="shared" ref="A1026:A1089" si="16">B1026&amp;"_"&amp;H1026</f>
        <v>feynman_II_8_7_21962</v>
      </c>
      <c r="B1026" t="s">
        <v>69</v>
      </c>
      <c r="C1026" t="s">
        <v>143</v>
      </c>
      <c r="D1026">
        <v>3600</v>
      </c>
      <c r="E1026" t="s">
        <v>144</v>
      </c>
      <c r="F1026">
        <v>1000000</v>
      </c>
      <c r="G1026" t="s">
        <v>145</v>
      </c>
      <c r="H1026">
        <v>21962</v>
      </c>
      <c r="I1026" t="s">
        <v>146</v>
      </c>
      <c r="J1026">
        <v>1E-3</v>
      </c>
      <c r="K1026" t="s">
        <v>3</v>
      </c>
      <c r="L1026">
        <v>0.98129789999999995</v>
      </c>
      <c r="M1026" t="s">
        <v>2</v>
      </c>
      <c r="N1026">
        <v>1.21931E-2</v>
      </c>
      <c r="O1026" t="s">
        <v>6</v>
      </c>
      <c r="P1026">
        <v>17</v>
      </c>
      <c r="Q1026" t="s">
        <v>0</v>
      </c>
      <c r="R1026">
        <v>94</v>
      </c>
      <c r="S1026" t="s">
        <v>141</v>
      </c>
      <c r="T1026">
        <v>2</v>
      </c>
      <c r="U1026" t="s">
        <v>142</v>
      </c>
      <c r="V1026">
        <v>27</v>
      </c>
      <c r="W1026" t="s">
        <v>140</v>
      </c>
      <c r="X1026">
        <v>21994</v>
      </c>
      <c r="Y1026" t="s">
        <v>1</v>
      </c>
      <c r="Z1026" t="s">
        <v>4475</v>
      </c>
      <c r="AA1026" t="s">
        <v>151</v>
      </c>
      <c r="AB1026" s="12" t="s">
        <v>4476</v>
      </c>
      <c r="AC1026" t="s">
        <v>424</v>
      </c>
      <c r="AD1026" s="5">
        <v>0.01</v>
      </c>
      <c r="AE1026" t="s">
        <v>5</v>
      </c>
      <c r="AF1026">
        <v>0.98151832999999999</v>
      </c>
      <c r="AG1026" t="s">
        <v>4</v>
      </c>
      <c r="AH1026">
        <v>1.2251089999999999E-2</v>
      </c>
    </row>
    <row r="1027" spans="1:34" x14ac:dyDescent="0.25">
      <c r="A1027" t="str">
        <f t="shared" si="16"/>
        <v>strogatz_bacres2_21962</v>
      </c>
      <c r="B1027" t="s">
        <v>11</v>
      </c>
      <c r="C1027" t="s">
        <v>143</v>
      </c>
      <c r="D1027">
        <v>3600</v>
      </c>
      <c r="E1027" t="s">
        <v>144</v>
      </c>
      <c r="F1027">
        <v>1000000</v>
      </c>
      <c r="G1027" t="s">
        <v>145</v>
      </c>
      <c r="H1027">
        <v>21962</v>
      </c>
      <c r="I1027" t="s">
        <v>146</v>
      </c>
      <c r="J1027">
        <v>1E-3</v>
      </c>
      <c r="K1027" t="s">
        <v>3</v>
      </c>
      <c r="L1027">
        <v>0.99859339999999996</v>
      </c>
      <c r="M1027" t="s">
        <v>2</v>
      </c>
      <c r="N1027">
        <v>8.1253699999999998E-2</v>
      </c>
      <c r="O1027" t="s">
        <v>6</v>
      </c>
      <c r="P1027">
        <v>8</v>
      </c>
      <c r="Q1027" t="s">
        <v>0</v>
      </c>
      <c r="R1027">
        <v>1.1000000000000001</v>
      </c>
      <c r="S1027" t="s">
        <v>141</v>
      </c>
      <c r="T1027">
        <v>1</v>
      </c>
      <c r="U1027" t="s">
        <v>142</v>
      </c>
      <c r="V1027">
        <v>2</v>
      </c>
      <c r="W1027" t="s">
        <v>140</v>
      </c>
      <c r="X1027">
        <v>776</v>
      </c>
      <c r="Y1027" t="s">
        <v>1</v>
      </c>
      <c r="Z1027" t="s">
        <v>4477</v>
      </c>
      <c r="AA1027" t="s">
        <v>151</v>
      </c>
      <c r="AB1027" s="12" t="s">
        <v>4478</v>
      </c>
      <c r="AC1027" t="s">
        <v>424</v>
      </c>
      <c r="AD1027" s="5">
        <v>0.01</v>
      </c>
      <c r="AE1027" t="s">
        <v>5</v>
      </c>
      <c r="AF1027">
        <v>0.99965176</v>
      </c>
      <c r="AG1027" t="s">
        <v>4</v>
      </c>
      <c r="AH1027">
        <v>4.0694569999999999E-2</v>
      </c>
    </row>
    <row r="1028" spans="1:34" x14ac:dyDescent="0.25">
      <c r="A1028" t="str">
        <f t="shared" si="16"/>
        <v>feynman_I_18_4_21962</v>
      </c>
      <c r="B1028" t="s">
        <v>74</v>
      </c>
      <c r="C1028" t="s">
        <v>143</v>
      </c>
      <c r="D1028">
        <v>3600</v>
      </c>
      <c r="E1028" t="s">
        <v>144</v>
      </c>
      <c r="F1028">
        <v>1000000</v>
      </c>
      <c r="G1028" t="s">
        <v>145</v>
      </c>
      <c r="H1028">
        <v>21962</v>
      </c>
      <c r="I1028" t="s">
        <v>146</v>
      </c>
      <c r="J1028">
        <v>1E-3</v>
      </c>
      <c r="K1028" t="s">
        <v>3</v>
      </c>
      <c r="L1028">
        <v>0.99362139999999999</v>
      </c>
      <c r="M1028" t="s">
        <v>2</v>
      </c>
      <c r="N1028">
        <v>6.7812200000000003E-2</v>
      </c>
      <c r="O1028" t="s">
        <v>6</v>
      </c>
      <c r="P1028">
        <v>28</v>
      </c>
      <c r="Q1028" t="s">
        <v>0</v>
      </c>
      <c r="R1028">
        <v>168.7</v>
      </c>
      <c r="S1028" t="s">
        <v>141</v>
      </c>
      <c r="T1028">
        <v>5</v>
      </c>
      <c r="U1028" t="s">
        <v>142</v>
      </c>
      <c r="V1028">
        <v>46</v>
      </c>
      <c r="W1028" t="s">
        <v>140</v>
      </c>
      <c r="X1028">
        <v>32128</v>
      </c>
      <c r="Y1028" t="s">
        <v>1</v>
      </c>
      <c r="Z1028" t="s">
        <v>4479</v>
      </c>
      <c r="AA1028" t="s">
        <v>151</v>
      </c>
      <c r="AB1028" s="12" t="s">
        <v>4480</v>
      </c>
      <c r="AC1028" t="s">
        <v>424</v>
      </c>
      <c r="AD1028" s="5">
        <v>0.01</v>
      </c>
      <c r="AE1028" t="s">
        <v>5</v>
      </c>
      <c r="AF1028">
        <v>0.99507637999999998</v>
      </c>
      <c r="AG1028" t="s">
        <v>4</v>
      </c>
      <c r="AH1028">
        <v>5.9903369999999997E-2</v>
      </c>
    </row>
    <row r="1029" spans="1:34" x14ac:dyDescent="0.25">
      <c r="A1029" t="str">
        <f t="shared" si="16"/>
        <v>feynman_III_14_14_21962</v>
      </c>
      <c r="B1029" t="s">
        <v>108</v>
      </c>
      <c r="C1029" t="s">
        <v>143</v>
      </c>
      <c r="D1029">
        <v>3600</v>
      </c>
      <c r="E1029" t="s">
        <v>144</v>
      </c>
      <c r="F1029">
        <v>1000000</v>
      </c>
      <c r="G1029" t="s">
        <v>145</v>
      </c>
      <c r="H1029">
        <v>21962</v>
      </c>
      <c r="I1029" t="s">
        <v>146</v>
      </c>
      <c r="J1029">
        <v>1E-3</v>
      </c>
      <c r="K1029" t="s">
        <v>3</v>
      </c>
      <c r="L1029">
        <v>0.98683520000000002</v>
      </c>
      <c r="M1029" t="s">
        <v>2</v>
      </c>
      <c r="N1029">
        <v>0.79243319999999995</v>
      </c>
      <c r="O1029" t="s">
        <v>6</v>
      </c>
      <c r="P1029">
        <v>39</v>
      </c>
      <c r="Q1029" t="s">
        <v>0</v>
      </c>
      <c r="R1029">
        <v>247.3</v>
      </c>
      <c r="S1029" t="s">
        <v>141</v>
      </c>
      <c r="T1029">
        <v>2</v>
      </c>
      <c r="U1029" t="s">
        <v>142</v>
      </c>
      <c r="V1029">
        <v>24</v>
      </c>
      <c r="W1029" t="s">
        <v>140</v>
      </c>
      <c r="X1029">
        <v>44913</v>
      </c>
      <c r="Y1029" t="s">
        <v>1</v>
      </c>
      <c r="Z1029" t="s">
        <v>4481</v>
      </c>
      <c r="AA1029" t="s">
        <v>151</v>
      </c>
      <c r="AB1029" s="12" t="s">
        <v>4482</v>
      </c>
      <c r="AC1029" t="s">
        <v>424</v>
      </c>
      <c r="AD1029" s="5">
        <v>0.01</v>
      </c>
      <c r="AE1029" t="s">
        <v>5</v>
      </c>
      <c r="AF1029">
        <v>0.98486768999999996</v>
      </c>
      <c r="AG1029" t="s">
        <v>4</v>
      </c>
      <c r="AH1029">
        <v>0.84344812000000002</v>
      </c>
    </row>
    <row r="1030" spans="1:34" x14ac:dyDescent="0.25">
      <c r="A1030" t="str">
        <f t="shared" si="16"/>
        <v>feynman_I_16_6_21962</v>
      </c>
      <c r="B1030" t="s">
        <v>39</v>
      </c>
      <c r="C1030" t="s">
        <v>143</v>
      </c>
      <c r="D1030">
        <v>3600</v>
      </c>
      <c r="E1030" t="s">
        <v>144</v>
      </c>
      <c r="F1030">
        <v>1000000</v>
      </c>
      <c r="G1030" t="s">
        <v>145</v>
      </c>
      <c r="H1030">
        <v>21962</v>
      </c>
      <c r="I1030" t="s">
        <v>146</v>
      </c>
      <c r="J1030">
        <v>1E-3</v>
      </c>
      <c r="K1030" t="s">
        <v>3</v>
      </c>
      <c r="L1030">
        <v>0.99145260000000002</v>
      </c>
      <c r="M1030" t="s">
        <v>2</v>
      </c>
      <c r="N1030">
        <v>0.1053798</v>
      </c>
      <c r="O1030" t="s">
        <v>6</v>
      </c>
      <c r="P1030">
        <v>31</v>
      </c>
      <c r="Q1030" t="s">
        <v>0</v>
      </c>
      <c r="R1030">
        <v>90.9</v>
      </c>
      <c r="S1030" t="s">
        <v>141</v>
      </c>
      <c r="T1030">
        <v>1</v>
      </c>
      <c r="U1030" t="s">
        <v>142</v>
      </c>
      <c r="V1030">
        <v>11</v>
      </c>
      <c r="W1030" t="s">
        <v>140</v>
      </c>
      <c r="X1030">
        <v>15458</v>
      </c>
      <c r="Y1030" t="s">
        <v>1</v>
      </c>
      <c r="Z1030" t="s">
        <v>4483</v>
      </c>
      <c r="AA1030" t="s">
        <v>151</v>
      </c>
      <c r="AB1030" s="12" t="s">
        <v>4484</v>
      </c>
      <c r="AC1030" t="s">
        <v>424</v>
      </c>
      <c r="AD1030" s="5">
        <v>0.01</v>
      </c>
      <c r="AE1030" t="s">
        <v>5</v>
      </c>
      <c r="AF1030">
        <v>0.99224276</v>
      </c>
      <c r="AG1030" t="s">
        <v>4</v>
      </c>
      <c r="AH1030">
        <v>0.10022201999999999</v>
      </c>
    </row>
    <row r="1031" spans="1:34" x14ac:dyDescent="0.25">
      <c r="A1031" t="str">
        <f t="shared" si="16"/>
        <v>feynman_I_32_17_21962</v>
      </c>
      <c r="B1031" t="s">
        <v>126</v>
      </c>
      <c r="C1031" t="s">
        <v>143</v>
      </c>
      <c r="D1031">
        <v>3600</v>
      </c>
      <c r="E1031" t="s">
        <v>144</v>
      </c>
      <c r="F1031">
        <v>1000000</v>
      </c>
      <c r="G1031" t="s">
        <v>145</v>
      </c>
      <c r="H1031">
        <v>21962</v>
      </c>
      <c r="I1031" t="s">
        <v>146</v>
      </c>
      <c r="J1031">
        <v>1E-3</v>
      </c>
      <c r="K1031" t="s">
        <v>3</v>
      </c>
      <c r="L1031">
        <v>0.98778549999999998</v>
      </c>
      <c r="M1031" t="s">
        <v>2</v>
      </c>
      <c r="N1031">
        <v>0.51532140000000004</v>
      </c>
      <c r="O1031" t="s">
        <v>6</v>
      </c>
      <c r="P1031">
        <v>31</v>
      </c>
      <c r="Q1031" t="s">
        <v>0</v>
      </c>
      <c r="R1031">
        <v>114.2</v>
      </c>
      <c r="S1031" t="s">
        <v>141</v>
      </c>
      <c r="T1031">
        <v>1</v>
      </c>
      <c r="U1031" t="s">
        <v>142</v>
      </c>
      <c r="V1031">
        <v>12</v>
      </c>
      <c r="W1031" t="s">
        <v>140</v>
      </c>
      <c r="X1031">
        <v>22144</v>
      </c>
      <c r="Y1031" t="s">
        <v>1</v>
      </c>
      <c r="Z1031" t="s">
        <v>4485</v>
      </c>
      <c r="AA1031" t="s">
        <v>151</v>
      </c>
      <c r="AB1031" s="12" t="s">
        <v>4486</v>
      </c>
      <c r="AC1031" t="s">
        <v>424</v>
      </c>
      <c r="AD1031" s="5">
        <v>0.01</v>
      </c>
      <c r="AE1031" t="s">
        <v>5</v>
      </c>
      <c r="AF1031">
        <v>0.98749365</v>
      </c>
      <c r="AG1031" t="s">
        <v>4</v>
      </c>
      <c r="AH1031">
        <v>0.52741917999999999</v>
      </c>
    </row>
    <row r="1032" spans="1:34" x14ac:dyDescent="0.25">
      <c r="A1032" t="str">
        <f t="shared" si="16"/>
        <v>feynman_I_34_14_21962</v>
      </c>
      <c r="B1032" t="s">
        <v>40</v>
      </c>
      <c r="C1032" t="s">
        <v>143</v>
      </c>
      <c r="D1032">
        <v>3600</v>
      </c>
      <c r="E1032" t="s">
        <v>144</v>
      </c>
      <c r="F1032">
        <v>1000000</v>
      </c>
      <c r="G1032" t="s">
        <v>145</v>
      </c>
      <c r="H1032">
        <v>21962</v>
      </c>
      <c r="I1032" t="s">
        <v>146</v>
      </c>
      <c r="J1032">
        <v>1E-3</v>
      </c>
      <c r="K1032" t="s">
        <v>3</v>
      </c>
      <c r="L1032">
        <v>0.99926959999999998</v>
      </c>
      <c r="M1032" t="s">
        <v>2</v>
      </c>
      <c r="N1032">
        <v>4.37887E-2</v>
      </c>
      <c r="O1032" t="s">
        <v>6</v>
      </c>
      <c r="P1032">
        <v>15</v>
      </c>
      <c r="Q1032" t="s">
        <v>0</v>
      </c>
      <c r="R1032">
        <v>24.4</v>
      </c>
      <c r="S1032" t="s">
        <v>141</v>
      </c>
      <c r="T1032">
        <v>1</v>
      </c>
      <c r="U1032" t="s">
        <v>142</v>
      </c>
      <c r="V1032">
        <v>6</v>
      </c>
      <c r="W1032" t="s">
        <v>140</v>
      </c>
      <c r="X1032">
        <v>5109</v>
      </c>
      <c r="Y1032" t="s">
        <v>1</v>
      </c>
      <c r="Z1032" t="s">
        <v>3743</v>
      </c>
      <c r="AA1032" t="s">
        <v>151</v>
      </c>
      <c r="AB1032" s="12" t="s">
        <v>3744</v>
      </c>
      <c r="AC1032" t="s">
        <v>424</v>
      </c>
      <c r="AD1032" s="5">
        <v>0.01</v>
      </c>
      <c r="AE1032" t="s">
        <v>5</v>
      </c>
      <c r="AF1032">
        <v>0.99995995999999998</v>
      </c>
      <c r="AG1032" t="s">
        <v>4</v>
      </c>
      <c r="AH1032">
        <v>1.02574E-2</v>
      </c>
    </row>
    <row r="1033" spans="1:34" x14ac:dyDescent="0.25">
      <c r="A1033" t="str">
        <f t="shared" si="16"/>
        <v>feynman_II_11_28_21962</v>
      </c>
      <c r="B1033" t="s">
        <v>34</v>
      </c>
      <c r="C1033" t="s">
        <v>143</v>
      </c>
      <c r="D1033">
        <v>3600</v>
      </c>
      <c r="E1033" t="s">
        <v>144</v>
      </c>
      <c r="F1033">
        <v>1000000</v>
      </c>
      <c r="G1033" t="s">
        <v>145</v>
      </c>
      <c r="H1033">
        <v>21962</v>
      </c>
      <c r="I1033" t="s">
        <v>146</v>
      </c>
      <c r="J1033">
        <v>1E-3</v>
      </c>
      <c r="K1033" t="s">
        <v>3</v>
      </c>
      <c r="L1033">
        <v>0.99700339999999998</v>
      </c>
      <c r="M1033" t="s">
        <v>2</v>
      </c>
      <c r="N1033">
        <v>1.5957800000000001E-2</v>
      </c>
      <c r="O1033" t="s">
        <v>6</v>
      </c>
      <c r="P1033">
        <v>8</v>
      </c>
      <c r="Q1033" t="s">
        <v>0</v>
      </c>
      <c r="R1033">
        <v>7.8</v>
      </c>
      <c r="S1033" t="s">
        <v>141</v>
      </c>
      <c r="T1033">
        <v>1</v>
      </c>
      <c r="U1033" t="s">
        <v>142</v>
      </c>
      <c r="V1033">
        <v>4</v>
      </c>
      <c r="W1033" t="s">
        <v>140</v>
      </c>
      <c r="X1033">
        <v>1979</v>
      </c>
      <c r="Y1033" t="s">
        <v>1</v>
      </c>
      <c r="Z1033" t="s">
        <v>3969</v>
      </c>
      <c r="AA1033" t="s">
        <v>151</v>
      </c>
      <c r="AB1033" s="12" t="s">
        <v>3970</v>
      </c>
      <c r="AC1033" t="s">
        <v>424</v>
      </c>
      <c r="AD1033" s="5">
        <v>0.01</v>
      </c>
      <c r="AE1033" t="s">
        <v>5</v>
      </c>
      <c r="AF1033">
        <v>0.99903156999999998</v>
      </c>
      <c r="AG1033" t="s">
        <v>4</v>
      </c>
      <c r="AH1033">
        <v>9.0158600000000005E-3</v>
      </c>
    </row>
    <row r="1034" spans="1:34" x14ac:dyDescent="0.25">
      <c r="A1034" t="str">
        <f t="shared" si="16"/>
        <v>feynman_I_29_4_14423</v>
      </c>
      <c r="B1034" t="s">
        <v>27</v>
      </c>
      <c r="C1034" t="s">
        <v>143</v>
      </c>
      <c r="D1034">
        <v>3600</v>
      </c>
      <c r="E1034" t="s">
        <v>144</v>
      </c>
      <c r="F1034">
        <v>1000000</v>
      </c>
      <c r="G1034" t="s">
        <v>145</v>
      </c>
      <c r="H1034">
        <v>14423</v>
      </c>
      <c r="I1034" t="s">
        <v>146</v>
      </c>
      <c r="J1034">
        <v>1E-3</v>
      </c>
      <c r="K1034" t="s">
        <v>3</v>
      </c>
      <c r="L1034">
        <v>0.99978619999999996</v>
      </c>
      <c r="M1034" t="s">
        <v>2</v>
      </c>
      <c r="N1034">
        <v>1.93102E-2</v>
      </c>
      <c r="O1034" t="s">
        <v>6</v>
      </c>
      <c r="P1034">
        <v>5</v>
      </c>
      <c r="Q1034" t="s">
        <v>0</v>
      </c>
      <c r="R1034">
        <v>3.1</v>
      </c>
      <c r="S1034" t="s">
        <v>141</v>
      </c>
      <c r="T1034">
        <v>1</v>
      </c>
      <c r="U1034" t="s">
        <v>142</v>
      </c>
      <c r="V1034">
        <v>2</v>
      </c>
      <c r="W1034" t="s">
        <v>140</v>
      </c>
      <c r="X1034">
        <v>799</v>
      </c>
      <c r="Y1034" t="s">
        <v>1</v>
      </c>
      <c r="Z1034" t="s">
        <v>2339</v>
      </c>
      <c r="AA1034" t="s">
        <v>151</v>
      </c>
      <c r="AB1034" s="12" t="s">
        <v>406</v>
      </c>
      <c r="AC1034" t="s">
        <v>424</v>
      </c>
      <c r="AD1034" s="5">
        <v>0.01</v>
      </c>
      <c r="AE1034" t="s">
        <v>5</v>
      </c>
      <c r="AF1034">
        <v>1</v>
      </c>
      <c r="AG1034" t="s">
        <v>4</v>
      </c>
      <c r="AH1034">
        <v>0</v>
      </c>
    </row>
    <row r="1035" spans="1:34" x14ac:dyDescent="0.25">
      <c r="A1035" t="str">
        <f t="shared" si="16"/>
        <v>feynman_test_11_21962</v>
      </c>
      <c r="B1035" t="s">
        <v>80</v>
      </c>
      <c r="C1035" t="s">
        <v>143</v>
      </c>
      <c r="D1035">
        <v>3600</v>
      </c>
      <c r="E1035" t="s">
        <v>144</v>
      </c>
      <c r="F1035">
        <v>1000000</v>
      </c>
      <c r="G1035" t="s">
        <v>145</v>
      </c>
      <c r="H1035">
        <v>21962</v>
      </c>
      <c r="I1035" t="s">
        <v>146</v>
      </c>
      <c r="J1035">
        <v>1E-3</v>
      </c>
      <c r="K1035" t="s">
        <v>3</v>
      </c>
      <c r="L1035">
        <v>0.98605779999999998</v>
      </c>
      <c r="M1035" t="s">
        <v>2</v>
      </c>
      <c r="N1035">
        <v>0.12242459999999999</v>
      </c>
      <c r="O1035" t="s">
        <v>6</v>
      </c>
      <c r="P1035">
        <v>20</v>
      </c>
      <c r="Q1035" t="s">
        <v>0</v>
      </c>
      <c r="R1035">
        <v>3601.4</v>
      </c>
      <c r="S1035" t="s">
        <v>141</v>
      </c>
      <c r="T1035">
        <v>5</v>
      </c>
      <c r="U1035" t="s">
        <v>142</v>
      </c>
      <c r="V1035">
        <v>261</v>
      </c>
      <c r="W1035" t="s">
        <v>140</v>
      </c>
      <c r="X1035">
        <v>542736</v>
      </c>
      <c r="Y1035" t="s">
        <v>1</v>
      </c>
      <c r="Z1035" t="s">
        <v>4487</v>
      </c>
      <c r="AA1035" t="s">
        <v>151</v>
      </c>
      <c r="AB1035" s="12" t="s">
        <v>4488</v>
      </c>
      <c r="AC1035" t="s">
        <v>424</v>
      </c>
      <c r="AD1035" s="5">
        <v>0.01</v>
      </c>
      <c r="AE1035" t="s">
        <v>5</v>
      </c>
      <c r="AF1035">
        <v>0.98649348999999997</v>
      </c>
      <c r="AG1035" t="s">
        <v>4</v>
      </c>
      <c r="AH1035">
        <v>0.12086352</v>
      </c>
    </row>
    <row r="1036" spans="1:34" x14ac:dyDescent="0.25">
      <c r="A1036" t="str">
        <f t="shared" si="16"/>
        <v>feynman_test_3_21962</v>
      </c>
      <c r="B1036" t="s">
        <v>75</v>
      </c>
      <c r="C1036" t="s">
        <v>143</v>
      </c>
      <c r="D1036">
        <v>3600</v>
      </c>
      <c r="E1036" t="s">
        <v>144</v>
      </c>
      <c r="F1036">
        <v>1000000</v>
      </c>
      <c r="G1036" t="s">
        <v>145</v>
      </c>
      <c r="H1036">
        <v>21962</v>
      </c>
      <c r="I1036" t="s">
        <v>146</v>
      </c>
      <c r="J1036">
        <v>1E-3</v>
      </c>
      <c r="K1036" t="s">
        <v>3</v>
      </c>
      <c r="L1036">
        <v>0.99855020000000005</v>
      </c>
      <c r="M1036" t="s">
        <v>2</v>
      </c>
      <c r="N1036">
        <v>7.01653E-2</v>
      </c>
      <c r="O1036" t="s">
        <v>6</v>
      </c>
      <c r="P1036">
        <v>22</v>
      </c>
      <c r="Q1036" t="s">
        <v>0</v>
      </c>
      <c r="R1036">
        <v>131.1</v>
      </c>
      <c r="S1036" t="s">
        <v>141</v>
      </c>
      <c r="T1036">
        <v>4</v>
      </c>
      <c r="U1036" t="s">
        <v>142</v>
      </c>
      <c r="V1036">
        <v>28</v>
      </c>
      <c r="W1036" t="s">
        <v>140</v>
      </c>
      <c r="X1036">
        <v>26398</v>
      </c>
      <c r="Y1036" t="s">
        <v>1</v>
      </c>
      <c r="Z1036" t="s">
        <v>4489</v>
      </c>
      <c r="AA1036" t="s">
        <v>151</v>
      </c>
      <c r="AB1036" s="12" t="s">
        <v>4490</v>
      </c>
      <c r="AC1036" t="s">
        <v>424</v>
      </c>
      <c r="AD1036" s="5">
        <v>0.01</v>
      </c>
      <c r="AE1036" t="s">
        <v>5</v>
      </c>
      <c r="AF1036">
        <v>0.99918786999999998</v>
      </c>
      <c r="AG1036" t="s">
        <v>4</v>
      </c>
      <c r="AH1036">
        <v>5.23478E-2</v>
      </c>
    </row>
    <row r="1037" spans="1:34" x14ac:dyDescent="0.25">
      <c r="A1037" t="str">
        <f t="shared" si="16"/>
        <v>feynman_III_12_43_14423</v>
      </c>
      <c r="B1037" t="s">
        <v>22</v>
      </c>
      <c r="C1037" t="s">
        <v>143</v>
      </c>
      <c r="D1037">
        <v>3600</v>
      </c>
      <c r="E1037" t="s">
        <v>144</v>
      </c>
      <c r="F1037">
        <v>1000000</v>
      </c>
      <c r="G1037" t="s">
        <v>145</v>
      </c>
      <c r="H1037">
        <v>14423</v>
      </c>
      <c r="I1037" t="s">
        <v>146</v>
      </c>
      <c r="J1037">
        <v>1E-3</v>
      </c>
      <c r="K1037" t="s">
        <v>3</v>
      </c>
      <c r="L1037">
        <v>0.99947660000000005</v>
      </c>
      <c r="M1037" t="s">
        <v>2</v>
      </c>
      <c r="N1037">
        <v>1.8499499999999999E-2</v>
      </c>
      <c r="O1037" t="s">
        <v>6</v>
      </c>
      <c r="P1037">
        <v>4</v>
      </c>
      <c r="Q1037" t="s">
        <v>0</v>
      </c>
      <c r="R1037">
        <v>1.9</v>
      </c>
      <c r="S1037" t="s">
        <v>141</v>
      </c>
      <c r="T1037">
        <v>1</v>
      </c>
      <c r="U1037" t="s">
        <v>142</v>
      </c>
      <c r="V1037">
        <v>2</v>
      </c>
      <c r="W1037" t="s">
        <v>140</v>
      </c>
      <c r="X1037">
        <v>520</v>
      </c>
      <c r="Y1037" t="s">
        <v>1</v>
      </c>
      <c r="Z1037" t="s">
        <v>3488</v>
      </c>
      <c r="AA1037" t="s">
        <v>151</v>
      </c>
      <c r="AB1037" s="12" t="s">
        <v>3489</v>
      </c>
      <c r="AC1037" t="s">
        <v>424</v>
      </c>
      <c r="AD1037" s="5">
        <v>0.01</v>
      </c>
      <c r="AE1037" t="s">
        <v>5</v>
      </c>
      <c r="AF1037">
        <v>0.99988250999999995</v>
      </c>
      <c r="AG1037" t="s">
        <v>4</v>
      </c>
      <c r="AH1037">
        <v>8.7399799999999996E-3</v>
      </c>
    </row>
    <row r="1038" spans="1:34" x14ac:dyDescent="0.25">
      <c r="A1038" t="str">
        <f t="shared" si="16"/>
        <v>feynman_I_43_31_14423</v>
      </c>
      <c r="B1038" t="s">
        <v>61</v>
      </c>
      <c r="C1038" t="s">
        <v>143</v>
      </c>
      <c r="D1038">
        <v>3600</v>
      </c>
      <c r="E1038" t="s">
        <v>144</v>
      </c>
      <c r="F1038">
        <v>1000000</v>
      </c>
      <c r="G1038" t="s">
        <v>145</v>
      </c>
      <c r="H1038">
        <v>14423</v>
      </c>
      <c r="I1038" t="s">
        <v>146</v>
      </c>
      <c r="J1038">
        <v>1E-3</v>
      </c>
      <c r="K1038" t="s">
        <v>3</v>
      </c>
      <c r="L1038">
        <v>0.99970680000000001</v>
      </c>
      <c r="M1038" t="s">
        <v>2</v>
      </c>
      <c r="N1038">
        <v>0.33235490000000001</v>
      </c>
      <c r="O1038" t="s">
        <v>6</v>
      </c>
      <c r="P1038">
        <v>4</v>
      </c>
      <c r="Q1038" t="s">
        <v>0</v>
      </c>
      <c r="R1038">
        <v>5.3</v>
      </c>
      <c r="S1038" t="s">
        <v>141</v>
      </c>
      <c r="T1038">
        <v>1</v>
      </c>
      <c r="U1038" t="s">
        <v>142</v>
      </c>
      <c r="V1038">
        <v>3</v>
      </c>
      <c r="W1038" t="s">
        <v>140</v>
      </c>
      <c r="X1038">
        <v>1302</v>
      </c>
      <c r="Y1038" t="s">
        <v>1</v>
      </c>
      <c r="Z1038" t="s">
        <v>2341</v>
      </c>
      <c r="AA1038" t="s">
        <v>151</v>
      </c>
      <c r="AB1038" s="12" t="s">
        <v>409</v>
      </c>
      <c r="AC1038" t="s">
        <v>424</v>
      </c>
      <c r="AD1038" s="5">
        <v>0.01</v>
      </c>
      <c r="AE1038" t="s">
        <v>5</v>
      </c>
      <c r="AF1038">
        <v>1</v>
      </c>
      <c r="AG1038" t="s">
        <v>4</v>
      </c>
      <c r="AH1038">
        <v>0</v>
      </c>
    </row>
    <row r="1039" spans="1:34" x14ac:dyDescent="0.25">
      <c r="A1039" t="str">
        <f t="shared" si="16"/>
        <v>feynman_II_38_14_14423</v>
      </c>
      <c r="B1039" t="s">
        <v>29</v>
      </c>
      <c r="C1039" t="s">
        <v>143</v>
      </c>
      <c r="D1039">
        <v>3600</v>
      </c>
      <c r="E1039" t="s">
        <v>144</v>
      </c>
      <c r="F1039">
        <v>1000000</v>
      </c>
      <c r="G1039" t="s">
        <v>145</v>
      </c>
      <c r="H1039">
        <v>14423</v>
      </c>
      <c r="I1039" t="s">
        <v>146</v>
      </c>
      <c r="J1039">
        <v>1E-3</v>
      </c>
      <c r="K1039" t="s">
        <v>3</v>
      </c>
      <c r="L1039">
        <v>0.9995288</v>
      </c>
      <c r="M1039" t="s">
        <v>2</v>
      </c>
      <c r="N1039">
        <v>4.6303000000000004E-3</v>
      </c>
      <c r="O1039" t="s">
        <v>6</v>
      </c>
      <c r="P1039">
        <v>10</v>
      </c>
      <c r="Q1039" t="s">
        <v>0</v>
      </c>
      <c r="R1039">
        <v>6.7</v>
      </c>
      <c r="S1039" t="s">
        <v>141</v>
      </c>
      <c r="T1039">
        <v>1</v>
      </c>
      <c r="U1039" t="s">
        <v>142</v>
      </c>
      <c r="V1039">
        <v>3</v>
      </c>
      <c r="W1039" t="s">
        <v>140</v>
      </c>
      <c r="X1039">
        <v>1660</v>
      </c>
      <c r="Y1039" t="s">
        <v>1</v>
      </c>
      <c r="Z1039" t="s">
        <v>157</v>
      </c>
      <c r="AA1039" t="s">
        <v>151</v>
      </c>
      <c r="AB1039" s="12" t="s">
        <v>3432</v>
      </c>
      <c r="AC1039" t="s">
        <v>424</v>
      </c>
      <c r="AD1039" s="5">
        <v>0.01</v>
      </c>
      <c r="AE1039" t="s">
        <v>5</v>
      </c>
      <c r="AF1039">
        <v>1</v>
      </c>
      <c r="AG1039" t="s">
        <v>4</v>
      </c>
      <c r="AH1039">
        <v>0</v>
      </c>
    </row>
    <row r="1040" spans="1:34" x14ac:dyDescent="0.25">
      <c r="A1040" t="str">
        <f t="shared" si="16"/>
        <v>feynman_I_12_4_14423</v>
      </c>
      <c r="B1040" t="s">
        <v>72</v>
      </c>
      <c r="C1040" t="s">
        <v>143</v>
      </c>
      <c r="D1040">
        <v>3600</v>
      </c>
      <c r="E1040" t="s">
        <v>144</v>
      </c>
      <c r="F1040">
        <v>1000000</v>
      </c>
      <c r="G1040" t="s">
        <v>145</v>
      </c>
      <c r="H1040">
        <v>14423</v>
      </c>
      <c r="I1040" t="s">
        <v>146</v>
      </c>
      <c r="J1040">
        <v>1E-3</v>
      </c>
      <c r="K1040" t="s">
        <v>3</v>
      </c>
      <c r="L1040">
        <v>0.99980670000000005</v>
      </c>
      <c r="M1040" t="s">
        <v>2</v>
      </c>
      <c r="N1040">
        <v>3.7530000000000002E-4</v>
      </c>
      <c r="O1040" t="s">
        <v>6</v>
      </c>
      <c r="P1040">
        <v>9</v>
      </c>
      <c r="Q1040" t="s">
        <v>0</v>
      </c>
      <c r="R1040">
        <v>14.9</v>
      </c>
      <c r="S1040" t="s">
        <v>141</v>
      </c>
      <c r="T1040">
        <v>1</v>
      </c>
      <c r="U1040" t="s">
        <v>142</v>
      </c>
      <c r="V1040">
        <v>4</v>
      </c>
      <c r="W1040" t="s">
        <v>140</v>
      </c>
      <c r="X1040">
        <v>3355</v>
      </c>
      <c r="Y1040" t="s">
        <v>1</v>
      </c>
      <c r="Z1040" t="s">
        <v>3508</v>
      </c>
      <c r="AA1040" t="s">
        <v>151</v>
      </c>
      <c r="AB1040" s="12" t="s">
        <v>3509</v>
      </c>
      <c r="AC1040" t="s">
        <v>424</v>
      </c>
      <c r="AD1040" s="5">
        <v>0.01</v>
      </c>
      <c r="AE1040" t="s">
        <v>5</v>
      </c>
      <c r="AF1040">
        <v>0.99995743999999998</v>
      </c>
      <c r="AG1040" t="s">
        <v>4</v>
      </c>
      <c r="AH1040">
        <v>1.7592000000000001E-4</v>
      </c>
    </row>
    <row r="1041" spans="1:34" x14ac:dyDescent="0.25">
      <c r="A1041" t="str">
        <f t="shared" si="16"/>
        <v>feynman_I_27_6_14423</v>
      </c>
      <c r="B1041" t="s">
        <v>49</v>
      </c>
      <c r="C1041" t="s">
        <v>143</v>
      </c>
      <c r="D1041">
        <v>3600</v>
      </c>
      <c r="E1041" t="s">
        <v>144</v>
      </c>
      <c r="F1041">
        <v>1000000</v>
      </c>
      <c r="G1041" t="s">
        <v>145</v>
      </c>
      <c r="H1041">
        <v>14423</v>
      </c>
      <c r="I1041" t="s">
        <v>146</v>
      </c>
      <c r="J1041">
        <v>1E-3</v>
      </c>
      <c r="K1041" t="s">
        <v>3</v>
      </c>
      <c r="L1041">
        <v>0.99943959999999998</v>
      </c>
      <c r="M1041" t="s">
        <v>2</v>
      </c>
      <c r="N1041">
        <v>8.4609999999999998E-3</v>
      </c>
      <c r="O1041" t="s">
        <v>6</v>
      </c>
      <c r="P1041">
        <v>11</v>
      </c>
      <c r="Q1041" t="s">
        <v>0</v>
      </c>
      <c r="R1041">
        <v>20.2</v>
      </c>
      <c r="S1041" t="s">
        <v>141</v>
      </c>
      <c r="T1041">
        <v>1</v>
      </c>
      <c r="U1041" t="s">
        <v>142</v>
      </c>
      <c r="V1041">
        <v>5</v>
      </c>
      <c r="W1041" t="s">
        <v>140</v>
      </c>
      <c r="X1041">
        <v>4506</v>
      </c>
      <c r="Y1041" t="s">
        <v>1</v>
      </c>
      <c r="Z1041" t="s">
        <v>2368</v>
      </c>
      <c r="AA1041" t="s">
        <v>151</v>
      </c>
      <c r="AB1041" s="12" t="s">
        <v>2292</v>
      </c>
      <c r="AC1041" t="s">
        <v>424</v>
      </c>
      <c r="AD1041" s="5">
        <v>0.01</v>
      </c>
      <c r="AE1041" t="s">
        <v>5</v>
      </c>
      <c r="AF1041">
        <v>1</v>
      </c>
      <c r="AG1041" t="s">
        <v>4</v>
      </c>
      <c r="AH1041">
        <v>0</v>
      </c>
    </row>
    <row r="1042" spans="1:34" x14ac:dyDescent="0.25">
      <c r="A1042" t="str">
        <f t="shared" si="16"/>
        <v>feynman_test_14_21962</v>
      </c>
      <c r="B1042" t="s">
        <v>120</v>
      </c>
      <c r="C1042" t="s">
        <v>143</v>
      </c>
      <c r="D1042">
        <v>3600</v>
      </c>
      <c r="E1042" t="s">
        <v>144</v>
      </c>
      <c r="F1042">
        <v>1000000</v>
      </c>
      <c r="G1042" t="s">
        <v>145</v>
      </c>
      <c r="H1042">
        <v>21962</v>
      </c>
      <c r="I1042" t="s">
        <v>146</v>
      </c>
      <c r="J1042">
        <v>1E-3</v>
      </c>
      <c r="K1042" t="s">
        <v>3</v>
      </c>
      <c r="L1042">
        <v>0.99982170000000004</v>
      </c>
      <c r="M1042" t="s">
        <v>2</v>
      </c>
      <c r="N1042">
        <v>0.17579919999999999</v>
      </c>
      <c r="O1042" t="s">
        <v>6</v>
      </c>
      <c r="P1042">
        <v>20</v>
      </c>
      <c r="Q1042" t="s">
        <v>0</v>
      </c>
      <c r="R1042">
        <v>1649.7</v>
      </c>
      <c r="S1042" t="s">
        <v>141</v>
      </c>
      <c r="T1042">
        <v>3</v>
      </c>
      <c r="U1042" t="s">
        <v>142</v>
      </c>
      <c r="V1042">
        <v>40</v>
      </c>
      <c r="W1042" t="s">
        <v>140</v>
      </c>
      <c r="X1042">
        <v>198154</v>
      </c>
      <c r="Y1042" t="s">
        <v>1</v>
      </c>
      <c r="Z1042" t="s">
        <v>3755</v>
      </c>
      <c r="AA1042" t="s">
        <v>151</v>
      </c>
      <c r="AB1042" s="12" t="s">
        <v>3756</v>
      </c>
      <c r="AC1042" t="s">
        <v>424</v>
      </c>
      <c r="AD1042" s="5">
        <v>0.01</v>
      </c>
      <c r="AE1042" t="s">
        <v>5</v>
      </c>
      <c r="AF1042">
        <v>0.99992208999999999</v>
      </c>
      <c r="AG1042" t="s">
        <v>4</v>
      </c>
      <c r="AH1042">
        <v>0.11338657000000001</v>
      </c>
    </row>
    <row r="1043" spans="1:34" x14ac:dyDescent="0.25">
      <c r="A1043" t="str">
        <f t="shared" si="16"/>
        <v>feynman_I_15_3x_21962</v>
      </c>
      <c r="B1043" t="s">
        <v>82</v>
      </c>
      <c r="C1043" t="s">
        <v>143</v>
      </c>
      <c r="D1043">
        <v>3600</v>
      </c>
      <c r="E1043" t="s">
        <v>144</v>
      </c>
      <c r="F1043">
        <v>1000000</v>
      </c>
      <c r="G1043" t="s">
        <v>145</v>
      </c>
      <c r="H1043">
        <v>21962</v>
      </c>
      <c r="I1043" t="s">
        <v>146</v>
      </c>
      <c r="J1043">
        <v>1E-3</v>
      </c>
      <c r="K1043" t="s">
        <v>3</v>
      </c>
      <c r="L1043">
        <v>0.99829409999999996</v>
      </c>
      <c r="M1043" t="s">
        <v>2</v>
      </c>
      <c r="N1043">
        <v>6.6101499999999994E-2</v>
      </c>
      <c r="O1043" t="s">
        <v>6</v>
      </c>
      <c r="P1043">
        <v>18</v>
      </c>
      <c r="Q1043" t="s">
        <v>0</v>
      </c>
      <c r="R1043">
        <v>50.5</v>
      </c>
      <c r="S1043" t="s">
        <v>141</v>
      </c>
      <c r="T1043">
        <v>1</v>
      </c>
      <c r="U1043" t="s">
        <v>142</v>
      </c>
      <c r="V1043">
        <v>8</v>
      </c>
      <c r="W1043" t="s">
        <v>140</v>
      </c>
      <c r="X1043">
        <v>9616</v>
      </c>
      <c r="Y1043" t="s">
        <v>1</v>
      </c>
      <c r="Z1043" t="s">
        <v>4491</v>
      </c>
      <c r="AA1043" t="s">
        <v>151</v>
      </c>
      <c r="AB1043" s="12" t="s">
        <v>4492</v>
      </c>
      <c r="AC1043" t="s">
        <v>424</v>
      </c>
      <c r="AD1043" s="5">
        <v>0.01</v>
      </c>
      <c r="AE1043" t="s">
        <v>5</v>
      </c>
      <c r="AF1043">
        <v>0.99949474999999999</v>
      </c>
      <c r="AG1043" t="s">
        <v>4</v>
      </c>
      <c r="AH1043">
        <v>3.633314E-2</v>
      </c>
    </row>
    <row r="1044" spans="1:34" x14ac:dyDescent="0.25">
      <c r="A1044" t="str">
        <f t="shared" si="16"/>
        <v>feynman_II_11_3_14423</v>
      </c>
      <c r="B1044" t="s">
        <v>115</v>
      </c>
      <c r="C1044" t="s">
        <v>143</v>
      </c>
      <c r="D1044">
        <v>3600</v>
      </c>
      <c r="E1044" t="s">
        <v>144</v>
      </c>
      <c r="F1044">
        <v>1000000</v>
      </c>
      <c r="G1044" t="s">
        <v>145</v>
      </c>
      <c r="H1044">
        <v>14423</v>
      </c>
      <c r="I1044" t="s">
        <v>146</v>
      </c>
      <c r="J1044">
        <v>1E-3</v>
      </c>
      <c r="K1044" t="s">
        <v>3</v>
      </c>
      <c r="L1044">
        <v>0.99969330000000001</v>
      </c>
      <c r="M1044" t="s">
        <v>2</v>
      </c>
      <c r="N1044">
        <v>2.1668E-3</v>
      </c>
      <c r="O1044" t="s">
        <v>6</v>
      </c>
      <c r="P1044">
        <v>18</v>
      </c>
      <c r="Q1044" t="s">
        <v>0</v>
      </c>
      <c r="R1044">
        <v>847.8</v>
      </c>
      <c r="S1044" t="s">
        <v>141</v>
      </c>
      <c r="T1044">
        <v>7</v>
      </c>
      <c r="U1044" t="s">
        <v>142</v>
      </c>
      <c r="V1044">
        <v>70</v>
      </c>
      <c r="W1044" t="s">
        <v>140</v>
      </c>
      <c r="X1044">
        <v>147100</v>
      </c>
      <c r="Y1044" t="s">
        <v>1</v>
      </c>
      <c r="Z1044" t="s">
        <v>404</v>
      </c>
      <c r="AA1044" t="s">
        <v>151</v>
      </c>
      <c r="AB1044" s="12" t="s">
        <v>2311</v>
      </c>
      <c r="AC1044" t="s">
        <v>424</v>
      </c>
      <c r="AD1044" s="5">
        <v>0.01</v>
      </c>
      <c r="AE1044" t="s">
        <v>5</v>
      </c>
      <c r="AF1044">
        <v>1</v>
      </c>
      <c r="AG1044" t="s">
        <v>4</v>
      </c>
      <c r="AH1044">
        <v>0</v>
      </c>
    </row>
    <row r="1045" spans="1:34" x14ac:dyDescent="0.25">
      <c r="A1045" t="str">
        <f t="shared" si="16"/>
        <v>feynman_III_9_52_5390</v>
      </c>
      <c r="B1045" t="s">
        <v>130</v>
      </c>
      <c r="C1045" t="s">
        <v>143</v>
      </c>
      <c r="D1045">
        <v>3600</v>
      </c>
      <c r="E1045" t="s">
        <v>144</v>
      </c>
      <c r="F1045">
        <v>1000000</v>
      </c>
      <c r="G1045" t="s">
        <v>145</v>
      </c>
      <c r="H1045">
        <v>5390</v>
      </c>
      <c r="I1045" t="s">
        <v>146</v>
      </c>
      <c r="J1045">
        <v>1E-3</v>
      </c>
      <c r="K1045" t="s">
        <v>3</v>
      </c>
      <c r="L1045">
        <v>0.9981778</v>
      </c>
      <c r="M1045" t="s">
        <v>2</v>
      </c>
      <c r="N1045">
        <v>0.61288770000000004</v>
      </c>
      <c r="O1045" t="s">
        <v>6</v>
      </c>
      <c r="P1045">
        <v>66</v>
      </c>
      <c r="Q1045" t="s">
        <v>0</v>
      </c>
      <c r="R1045">
        <v>3602</v>
      </c>
      <c r="S1045" t="s">
        <v>141</v>
      </c>
      <c r="T1045">
        <v>5</v>
      </c>
      <c r="U1045" t="s">
        <v>142</v>
      </c>
      <c r="V1045">
        <v>91</v>
      </c>
      <c r="W1045" t="s">
        <v>140</v>
      </c>
      <c r="X1045">
        <v>447042</v>
      </c>
      <c r="Y1045" t="s">
        <v>1</v>
      </c>
      <c r="Z1045" t="s">
        <v>4493</v>
      </c>
      <c r="AA1045" t="s">
        <v>151</v>
      </c>
      <c r="AB1045" s="12" t="s">
        <v>4494</v>
      </c>
      <c r="AC1045" t="s">
        <v>424</v>
      </c>
      <c r="AD1045" s="5">
        <v>0.01</v>
      </c>
      <c r="AE1045" t="s">
        <v>5</v>
      </c>
      <c r="AF1045">
        <v>0.99829668999999999</v>
      </c>
      <c r="AG1045" t="s">
        <v>4</v>
      </c>
      <c r="AH1045">
        <v>0.59089944999999999</v>
      </c>
    </row>
    <row r="1046" spans="1:34" x14ac:dyDescent="0.25">
      <c r="A1046" t="str">
        <f t="shared" si="16"/>
        <v>feynman_test_13_16850</v>
      </c>
      <c r="B1046" t="s">
        <v>121</v>
      </c>
      <c r="C1046" t="s">
        <v>143</v>
      </c>
      <c r="D1046">
        <v>3600</v>
      </c>
      <c r="E1046" t="s">
        <v>144</v>
      </c>
      <c r="F1046">
        <v>1000000</v>
      </c>
      <c r="G1046" t="s">
        <v>145</v>
      </c>
      <c r="H1046">
        <v>16850</v>
      </c>
      <c r="I1046" t="s">
        <v>146</v>
      </c>
      <c r="J1046">
        <v>1E-3</v>
      </c>
      <c r="K1046" t="s">
        <v>3</v>
      </c>
      <c r="L1046">
        <v>0.57455339999999999</v>
      </c>
      <c r="M1046" t="s">
        <v>2</v>
      </c>
      <c r="N1046">
        <v>9.9988999999999998E-3</v>
      </c>
      <c r="O1046" t="s">
        <v>6</v>
      </c>
      <c r="P1046">
        <v>16</v>
      </c>
      <c r="Q1046" t="s">
        <v>0</v>
      </c>
      <c r="R1046">
        <v>3601.6</v>
      </c>
      <c r="S1046" t="s">
        <v>141</v>
      </c>
      <c r="T1046">
        <v>4</v>
      </c>
      <c r="U1046" t="s">
        <v>142</v>
      </c>
      <c r="V1046">
        <v>261</v>
      </c>
      <c r="W1046" t="s">
        <v>140</v>
      </c>
      <c r="X1046">
        <v>620838</v>
      </c>
      <c r="Y1046" t="s">
        <v>1</v>
      </c>
      <c r="Z1046" t="s">
        <v>4495</v>
      </c>
      <c r="AA1046" t="s">
        <v>151</v>
      </c>
      <c r="AB1046" s="12" t="s">
        <v>4496</v>
      </c>
      <c r="AC1046" t="s">
        <v>424</v>
      </c>
      <c r="AD1046" s="5">
        <v>0.01</v>
      </c>
      <c r="AE1046" t="s">
        <v>5</v>
      </c>
      <c r="AF1046">
        <v>0.57442651</v>
      </c>
      <c r="AG1046" t="s">
        <v>4</v>
      </c>
      <c r="AH1046">
        <v>1.004127E-2</v>
      </c>
    </row>
    <row r="1047" spans="1:34" x14ac:dyDescent="0.25">
      <c r="A1047" t="str">
        <f t="shared" si="16"/>
        <v>strogatz_shearflow2_14423</v>
      </c>
      <c r="B1047" t="s">
        <v>9</v>
      </c>
      <c r="C1047" t="s">
        <v>143</v>
      </c>
      <c r="D1047">
        <v>3600</v>
      </c>
      <c r="E1047" t="s">
        <v>144</v>
      </c>
      <c r="F1047">
        <v>1000000</v>
      </c>
      <c r="G1047" t="s">
        <v>145</v>
      </c>
      <c r="H1047">
        <v>14423</v>
      </c>
      <c r="I1047" t="s">
        <v>146</v>
      </c>
      <c r="J1047">
        <v>1E-3</v>
      </c>
      <c r="K1047" t="s">
        <v>3</v>
      </c>
      <c r="L1047">
        <v>0.94971709999999998</v>
      </c>
      <c r="M1047" t="s">
        <v>2</v>
      </c>
      <c r="N1047">
        <v>5.4076899999999997E-2</v>
      </c>
      <c r="O1047" t="s">
        <v>6</v>
      </c>
      <c r="P1047">
        <v>32</v>
      </c>
      <c r="Q1047" t="s">
        <v>0</v>
      </c>
      <c r="R1047">
        <v>408.2</v>
      </c>
      <c r="S1047" t="s">
        <v>141</v>
      </c>
      <c r="T1047">
        <v>8</v>
      </c>
      <c r="U1047" t="s">
        <v>142</v>
      </c>
      <c r="V1047">
        <v>145</v>
      </c>
      <c r="W1047" t="s">
        <v>140</v>
      </c>
      <c r="X1047">
        <v>208794</v>
      </c>
      <c r="Y1047" t="s">
        <v>1</v>
      </c>
      <c r="Z1047" t="s">
        <v>4497</v>
      </c>
      <c r="AA1047" t="s">
        <v>151</v>
      </c>
      <c r="AB1047" s="12" t="s">
        <v>4498</v>
      </c>
      <c r="AC1047" t="s">
        <v>424</v>
      </c>
      <c r="AD1047" s="5">
        <v>0.01</v>
      </c>
      <c r="AE1047" t="s">
        <v>5</v>
      </c>
      <c r="AF1047">
        <v>0.83922070999999998</v>
      </c>
      <c r="AG1047" t="s">
        <v>4</v>
      </c>
      <c r="AH1047">
        <v>9.2368660000000005E-2</v>
      </c>
    </row>
    <row r="1048" spans="1:34" x14ac:dyDescent="0.25">
      <c r="A1048" t="str">
        <f t="shared" si="16"/>
        <v>strogatz_bacres1_14423</v>
      </c>
      <c r="B1048" t="s">
        <v>15</v>
      </c>
      <c r="C1048" t="s">
        <v>143</v>
      </c>
      <c r="D1048">
        <v>3600</v>
      </c>
      <c r="E1048" t="s">
        <v>144</v>
      </c>
      <c r="F1048">
        <v>1000000</v>
      </c>
      <c r="G1048" t="s">
        <v>145</v>
      </c>
      <c r="H1048">
        <v>14423</v>
      </c>
      <c r="I1048" t="s">
        <v>146</v>
      </c>
      <c r="J1048">
        <v>1E-3</v>
      </c>
      <c r="K1048" t="s">
        <v>3</v>
      </c>
      <c r="L1048">
        <v>0.99985109999999999</v>
      </c>
      <c r="M1048" t="s">
        <v>2</v>
      </c>
      <c r="N1048">
        <v>3.1156E-2</v>
      </c>
      <c r="O1048" t="s">
        <v>6</v>
      </c>
      <c r="P1048">
        <v>11</v>
      </c>
      <c r="Q1048" t="s">
        <v>0</v>
      </c>
      <c r="R1048">
        <v>3.6</v>
      </c>
      <c r="S1048" t="s">
        <v>141</v>
      </c>
      <c r="T1048">
        <v>1</v>
      </c>
      <c r="U1048" t="s">
        <v>142</v>
      </c>
      <c r="V1048">
        <v>4</v>
      </c>
      <c r="W1048" t="s">
        <v>140</v>
      </c>
      <c r="X1048">
        <v>2432</v>
      </c>
      <c r="Y1048" t="s">
        <v>1</v>
      </c>
      <c r="Z1048" t="s">
        <v>4499</v>
      </c>
      <c r="AA1048" t="s">
        <v>151</v>
      </c>
      <c r="AB1048" s="12" t="s">
        <v>4500</v>
      </c>
      <c r="AC1048" t="s">
        <v>424</v>
      </c>
      <c r="AD1048" s="5">
        <v>0.01</v>
      </c>
      <c r="AE1048" t="s">
        <v>5</v>
      </c>
      <c r="AF1048">
        <v>0.99858168999999997</v>
      </c>
      <c r="AG1048" t="s">
        <v>4</v>
      </c>
      <c r="AH1048">
        <v>9.4673359999999998E-2</v>
      </c>
    </row>
    <row r="1049" spans="1:34" x14ac:dyDescent="0.25">
      <c r="A1049" t="str">
        <f t="shared" si="16"/>
        <v>feynman_I_15_10_14423</v>
      </c>
      <c r="B1049" t="s">
        <v>44</v>
      </c>
      <c r="C1049" t="s">
        <v>143</v>
      </c>
      <c r="D1049">
        <v>3600</v>
      </c>
      <c r="E1049" t="s">
        <v>144</v>
      </c>
      <c r="F1049">
        <v>1000000</v>
      </c>
      <c r="G1049" t="s">
        <v>145</v>
      </c>
      <c r="H1049">
        <v>14423</v>
      </c>
      <c r="I1049" t="s">
        <v>146</v>
      </c>
      <c r="J1049">
        <v>1E-3</v>
      </c>
      <c r="K1049" t="s">
        <v>3</v>
      </c>
      <c r="L1049">
        <v>0.9992451</v>
      </c>
      <c r="M1049" t="s">
        <v>2</v>
      </c>
      <c r="N1049">
        <v>5.8038800000000001E-2</v>
      </c>
      <c r="O1049" t="s">
        <v>6</v>
      </c>
      <c r="P1049">
        <v>15</v>
      </c>
      <c r="Q1049" t="s">
        <v>0</v>
      </c>
      <c r="R1049">
        <v>28.8</v>
      </c>
      <c r="S1049" t="s">
        <v>141</v>
      </c>
      <c r="T1049">
        <v>1</v>
      </c>
      <c r="U1049" t="s">
        <v>142</v>
      </c>
      <c r="V1049">
        <v>7</v>
      </c>
      <c r="W1049" t="s">
        <v>140</v>
      </c>
      <c r="X1049">
        <v>6117</v>
      </c>
      <c r="Y1049" t="s">
        <v>1</v>
      </c>
      <c r="Z1049" t="s">
        <v>3833</v>
      </c>
      <c r="AA1049" t="s">
        <v>151</v>
      </c>
      <c r="AB1049" s="12" t="s">
        <v>3834</v>
      </c>
      <c r="AC1049" t="s">
        <v>424</v>
      </c>
      <c r="AD1049" s="5">
        <v>0.01</v>
      </c>
      <c r="AE1049" t="s">
        <v>5</v>
      </c>
      <c r="AF1049">
        <v>0.99985683000000003</v>
      </c>
      <c r="AG1049" t="s">
        <v>4</v>
      </c>
      <c r="AH1049">
        <v>2.521458E-2</v>
      </c>
    </row>
    <row r="1050" spans="1:34" x14ac:dyDescent="0.25">
      <c r="A1050" t="str">
        <f t="shared" si="16"/>
        <v>feynman_test_9_21962</v>
      </c>
      <c r="B1050" t="s">
        <v>125</v>
      </c>
      <c r="C1050" t="s">
        <v>143</v>
      </c>
      <c r="D1050">
        <v>3600</v>
      </c>
      <c r="E1050" t="s">
        <v>144</v>
      </c>
      <c r="F1050">
        <v>1000000</v>
      </c>
      <c r="G1050" t="s">
        <v>145</v>
      </c>
      <c r="H1050">
        <v>21962</v>
      </c>
      <c r="I1050" t="s">
        <v>146</v>
      </c>
      <c r="J1050">
        <v>1E-3</v>
      </c>
      <c r="K1050" t="s">
        <v>3</v>
      </c>
      <c r="L1050">
        <v>0.99984150000000005</v>
      </c>
      <c r="M1050" t="s">
        <v>2</v>
      </c>
      <c r="N1050">
        <v>84.713429099999999</v>
      </c>
      <c r="O1050" t="s">
        <v>6</v>
      </c>
      <c r="P1050">
        <v>61</v>
      </c>
      <c r="Q1050" t="s">
        <v>0</v>
      </c>
      <c r="R1050">
        <v>3601.2</v>
      </c>
      <c r="S1050" t="s">
        <v>141</v>
      </c>
      <c r="T1050">
        <v>4</v>
      </c>
      <c r="U1050" t="s">
        <v>142</v>
      </c>
      <c r="V1050">
        <v>120</v>
      </c>
      <c r="W1050" t="s">
        <v>140</v>
      </c>
      <c r="X1050">
        <v>497287</v>
      </c>
      <c r="Y1050" t="s">
        <v>1</v>
      </c>
      <c r="Z1050" t="s">
        <v>4501</v>
      </c>
      <c r="AA1050" t="s">
        <v>151</v>
      </c>
      <c r="AB1050" s="12" t="s">
        <v>4502</v>
      </c>
      <c r="AC1050" t="s">
        <v>424</v>
      </c>
      <c r="AD1050" s="5">
        <v>0.01</v>
      </c>
      <c r="AE1050" t="s">
        <v>5</v>
      </c>
      <c r="AF1050">
        <v>0.99994764000000003</v>
      </c>
      <c r="AG1050" t="s">
        <v>4</v>
      </c>
      <c r="AH1050">
        <v>51.389405230000001</v>
      </c>
    </row>
    <row r="1051" spans="1:34" x14ac:dyDescent="0.25">
      <c r="A1051" t="str">
        <f t="shared" si="16"/>
        <v>feynman_I_12_1_14423</v>
      </c>
      <c r="B1051" t="s">
        <v>26</v>
      </c>
      <c r="C1051" t="s">
        <v>143</v>
      </c>
      <c r="D1051">
        <v>3600</v>
      </c>
      <c r="E1051" t="s">
        <v>144</v>
      </c>
      <c r="F1051">
        <v>1000000</v>
      </c>
      <c r="G1051" t="s">
        <v>145</v>
      </c>
      <c r="H1051">
        <v>14423</v>
      </c>
      <c r="I1051" t="s">
        <v>146</v>
      </c>
      <c r="J1051">
        <v>1E-3</v>
      </c>
      <c r="K1051" t="s">
        <v>3</v>
      </c>
      <c r="L1051">
        <v>0.9995889</v>
      </c>
      <c r="M1051" t="s">
        <v>2</v>
      </c>
      <c r="N1051">
        <v>0.1029365</v>
      </c>
      <c r="O1051" t="s">
        <v>6</v>
      </c>
      <c r="P1051">
        <v>3</v>
      </c>
      <c r="Q1051" t="s">
        <v>0</v>
      </c>
      <c r="R1051">
        <v>2.7</v>
      </c>
      <c r="S1051" t="s">
        <v>141</v>
      </c>
      <c r="T1051">
        <v>1</v>
      </c>
      <c r="U1051" t="s">
        <v>142</v>
      </c>
      <c r="V1051">
        <v>2</v>
      </c>
      <c r="W1051" t="s">
        <v>140</v>
      </c>
      <c r="X1051">
        <v>674</v>
      </c>
      <c r="Y1051" t="s">
        <v>1</v>
      </c>
      <c r="Z1051" t="s">
        <v>2335</v>
      </c>
      <c r="AA1051" t="s">
        <v>151</v>
      </c>
      <c r="AB1051" s="12" t="s">
        <v>405</v>
      </c>
      <c r="AC1051" t="s">
        <v>424</v>
      </c>
      <c r="AD1051" s="5">
        <v>0.01</v>
      </c>
      <c r="AE1051" t="s">
        <v>5</v>
      </c>
      <c r="AF1051">
        <v>1</v>
      </c>
      <c r="AG1051" t="s">
        <v>4</v>
      </c>
      <c r="AH1051">
        <v>0</v>
      </c>
    </row>
    <row r="1052" spans="1:34" x14ac:dyDescent="0.25">
      <c r="A1052" t="str">
        <f t="shared" si="16"/>
        <v>feynman_II_3_24_14423</v>
      </c>
      <c r="B1052" t="s">
        <v>35</v>
      </c>
      <c r="C1052" t="s">
        <v>143</v>
      </c>
      <c r="D1052">
        <v>3600</v>
      </c>
      <c r="E1052" t="s">
        <v>144</v>
      </c>
      <c r="F1052">
        <v>1000000</v>
      </c>
      <c r="G1052" t="s">
        <v>145</v>
      </c>
      <c r="H1052">
        <v>14423</v>
      </c>
      <c r="I1052" t="s">
        <v>146</v>
      </c>
      <c r="J1052">
        <v>1E-3</v>
      </c>
      <c r="K1052" t="s">
        <v>3</v>
      </c>
      <c r="L1052">
        <v>0.99978239999999996</v>
      </c>
      <c r="M1052" t="s">
        <v>2</v>
      </c>
      <c r="N1052">
        <v>8.3719999999999997E-4</v>
      </c>
      <c r="O1052" t="s">
        <v>6</v>
      </c>
      <c r="P1052">
        <v>6</v>
      </c>
      <c r="Q1052" t="s">
        <v>0</v>
      </c>
      <c r="R1052">
        <v>7.2</v>
      </c>
      <c r="S1052" t="s">
        <v>141</v>
      </c>
      <c r="T1052">
        <v>1</v>
      </c>
      <c r="U1052" t="s">
        <v>142</v>
      </c>
      <c r="V1052">
        <v>3</v>
      </c>
      <c r="W1052" t="s">
        <v>140</v>
      </c>
      <c r="X1052">
        <v>1658</v>
      </c>
      <c r="Y1052" t="s">
        <v>1</v>
      </c>
      <c r="Z1052" t="s">
        <v>3496</v>
      </c>
      <c r="AA1052" t="s">
        <v>151</v>
      </c>
      <c r="AB1052" s="12" t="s">
        <v>3497</v>
      </c>
      <c r="AC1052" t="s">
        <v>424</v>
      </c>
      <c r="AD1052" s="5">
        <v>0.01</v>
      </c>
      <c r="AE1052" t="s">
        <v>5</v>
      </c>
      <c r="AF1052">
        <v>0.99995122000000003</v>
      </c>
      <c r="AG1052" t="s">
        <v>4</v>
      </c>
      <c r="AH1052">
        <v>3.8662000000000001E-4</v>
      </c>
    </row>
    <row r="1053" spans="1:34" x14ac:dyDescent="0.25">
      <c r="A1053" t="str">
        <f t="shared" si="16"/>
        <v>feynman_II_38_3_14423</v>
      </c>
      <c r="B1053" t="s">
        <v>90</v>
      </c>
      <c r="C1053" t="s">
        <v>143</v>
      </c>
      <c r="D1053">
        <v>3600</v>
      </c>
      <c r="E1053" t="s">
        <v>144</v>
      </c>
      <c r="F1053">
        <v>1000000</v>
      </c>
      <c r="G1053" t="s">
        <v>145</v>
      </c>
      <c r="H1053">
        <v>14423</v>
      </c>
      <c r="I1053" t="s">
        <v>146</v>
      </c>
      <c r="J1053">
        <v>1E-3</v>
      </c>
      <c r="K1053" t="s">
        <v>3</v>
      </c>
      <c r="L1053">
        <v>0.99978440000000002</v>
      </c>
      <c r="M1053" t="s">
        <v>2</v>
      </c>
      <c r="N1053">
        <v>0.14743120000000001</v>
      </c>
      <c r="O1053" t="s">
        <v>6</v>
      </c>
      <c r="P1053">
        <v>7</v>
      </c>
      <c r="Q1053" t="s">
        <v>0</v>
      </c>
      <c r="R1053">
        <v>10.9</v>
      </c>
      <c r="S1053" t="s">
        <v>141</v>
      </c>
      <c r="T1053">
        <v>1</v>
      </c>
      <c r="U1053" t="s">
        <v>142</v>
      </c>
      <c r="V1053">
        <v>4</v>
      </c>
      <c r="W1053" t="s">
        <v>140</v>
      </c>
      <c r="X1053">
        <v>2678</v>
      </c>
      <c r="Y1053" t="s">
        <v>1</v>
      </c>
      <c r="Z1053" t="s">
        <v>495</v>
      </c>
      <c r="AA1053" t="s">
        <v>151</v>
      </c>
      <c r="AB1053" s="12" t="s">
        <v>413</v>
      </c>
      <c r="AC1053" t="s">
        <v>424</v>
      </c>
      <c r="AD1053" s="5">
        <v>0.01</v>
      </c>
      <c r="AE1053" t="s">
        <v>5</v>
      </c>
      <c r="AF1053">
        <v>1</v>
      </c>
      <c r="AG1053" t="s">
        <v>4</v>
      </c>
      <c r="AH1053">
        <v>0</v>
      </c>
    </row>
    <row r="1054" spans="1:34" x14ac:dyDescent="0.25">
      <c r="A1054" t="str">
        <f t="shared" si="16"/>
        <v>feynman_III_15_14_14423</v>
      </c>
      <c r="B1054" t="s">
        <v>73</v>
      </c>
      <c r="C1054" t="s">
        <v>143</v>
      </c>
      <c r="D1054">
        <v>3600</v>
      </c>
      <c r="E1054" t="s">
        <v>144</v>
      </c>
      <c r="F1054">
        <v>1000000</v>
      </c>
      <c r="G1054" t="s">
        <v>145</v>
      </c>
      <c r="H1054">
        <v>14423</v>
      </c>
      <c r="I1054" t="s">
        <v>146</v>
      </c>
      <c r="J1054">
        <v>1E-3</v>
      </c>
      <c r="K1054" t="s">
        <v>3</v>
      </c>
      <c r="L1054">
        <v>0.93922559999999999</v>
      </c>
      <c r="M1054" t="s">
        <v>2</v>
      </c>
      <c r="N1054">
        <v>4.2970999999999999E-3</v>
      </c>
      <c r="O1054" t="s">
        <v>6</v>
      </c>
      <c r="P1054">
        <v>11</v>
      </c>
      <c r="Q1054" t="s">
        <v>0</v>
      </c>
      <c r="R1054">
        <v>15.3</v>
      </c>
      <c r="S1054" t="s">
        <v>141</v>
      </c>
      <c r="T1054">
        <v>1</v>
      </c>
      <c r="U1054" t="s">
        <v>142</v>
      </c>
      <c r="V1054">
        <v>5</v>
      </c>
      <c r="W1054" t="s">
        <v>140</v>
      </c>
      <c r="X1054">
        <v>3634</v>
      </c>
      <c r="Y1054" t="s">
        <v>1</v>
      </c>
      <c r="Z1054" t="s">
        <v>3510</v>
      </c>
      <c r="AA1054" t="s">
        <v>151</v>
      </c>
      <c r="AB1054" s="12" t="s">
        <v>3511</v>
      </c>
      <c r="AC1054" t="s">
        <v>424</v>
      </c>
      <c r="AD1054" s="5">
        <v>0.01</v>
      </c>
      <c r="AE1054" t="s">
        <v>5</v>
      </c>
      <c r="AF1054">
        <v>0.93912914000000003</v>
      </c>
      <c r="AG1054" t="s">
        <v>4</v>
      </c>
      <c r="AH1054">
        <v>4.17585E-3</v>
      </c>
    </row>
    <row r="1055" spans="1:34" x14ac:dyDescent="0.25">
      <c r="A1055" t="str">
        <f t="shared" si="16"/>
        <v>feynman_I_12_11_14423</v>
      </c>
      <c r="B1055" t="s">
        <v>119</v>
      </c>
      <c r="C1055" t="s">
        <v>143</v>
      </c>
      <c r="D1055">
        <v>3600</v>
      </c>
      <c r="E1055" t="s">
        <v>144</v>
      </c>
      <c r="F1055">
        <v>1000000</v>
      </c>
      <c r="G1055" t="s">
        <v>145</v>
      </c>
      <c r="H1055">
        <v>14423</v>
      </c>
      <c r="I1055" t="s">
        <v>146</v>
      </c>
      <c r="J1055">
        <v>1E-3</v>
      </c>
      <c r="K1055" t="s">
        <v>3</v>
      </c>
      <c r="L1055">
        <v>0.99988330000000003</v>
      </c>
      <c r="M1055" t="s">
        <v>2</v>
      </c>
      <c r="N1055">
        <v>0.2817653</v>
      </c>
      <c r="O1055" t="s">
        <v>6</v>
      </c>
      <c r="P1055">
        <v>9</v>
      </c>
      <c r="Q1055" t="s">
        <v>0</v>
      </c>
      <c r="R1055">
        <v>26.3</v>
      </c>
      <c r="S1055" t="s">
        <v>141</v>
      </c>
      <c r="T1055">
        <v>1</v>
      </c>
      <c r="U1055" t="s">
        <v>142</v>
      </c>
      <c r="V1055">
        <v>7</v>
      </c>
      <c r="W1055" t="s">
        <v>140</v>
      </c>
      <c r="X1055">
        <v>5989</v>
      </c>
      <c r="Y1055" t="s">
        <v>1</v>
      </c>
      <c r="Z1055" t="s">
        <v>2373</v>
      </c>
      <c r="AA1055" t="s">
        <v>151</v>
      </c>
      <c r="AB1055" s="12" t="s">
        <v>2295</v>
      </c>
      <c r="AC1055" t="s">
        <v>424</v>
      </c>
      <c r="AD1055" s="5">
        <v>0.01</v>
      </c>
      <c r="AE1055" t="s">
        <v>5</v>
      </c>
      <c r="AF1055">
        <v>1</v>
      </c>
      <c r="AG1055" t="s">
        <v>4</v>
      </c>
      <c r="AH1055">
        <v>0</v>
      </c>
    </row>
    <row r="1056" spans="1:34" x14ac:dyDescent="0.25">
      <c r="A1056" t="str">
        <f t="shared" si="16"/>
        <v>feynman_test_20_16850</v>
      </c>
      <c r="B1056" t="s">
        <v>137</v>
      </c>
      <c r="C1056" t="s">
        <v>143</v>
      </c>
      <c r="D1056">
        <v>3600</v>
      </c>
      <c r="E1056" t="s">
        <v>144</v>
      </c>
      <c r="F1056">
        <v>1000000</v>
      </c>
      <c r="G1056" t="s">
        <v>145</v>
      </c>
      <c r="H1056">
        <v>16850</v>
      </c>
      <c r="I1056" t="s">
        <v>146</v>
      </c>
      <c r="J1056">
        <v>1E-3</v>
      </c>
      <c r="K1056" t="s">
        <v>3</v>
      </c>
      <c r="L1056">
        <v>0.97524029999999995</v>
      </c>
      <c r="M1056" t="s">
        <v>2</v>
      </c>
      <c r="N1056">
        <v>2.2694730999999999</v>
      </c>
      <c r="O1056" t="s">
        <v>6</v>
      </c>
      <c r="P1056">
        <v>36</v>
      </c>
      <c r="Q1056" t="s">
        <v>0</v>
      </c>
      <c r="R1056">
        <v>654.1</v>
      </c>
      <c r="S1056" t="s">
        <v>141</v>
      </c>
      <c r="T1056">
        <v>4</v>
      </c>
      <c r="U1056" t="s">
        <v>142</v>
      </c>
      <c r="V1056">
        <v>23</v>
      </c>
      <c r="W1056" t="s">
        <v>140</v>
      </c>
      <c r="X1056">
        <v>97940</v>
      </c>
      <c r="Y1056" t="s">
        <v>1</v>
      </c>
      <c r="Z1056" t="s">
        <v>4503</v>
      </c>
      <c r="AA1056" t="s">
        <v>151</v>
      </c>
      <c r="AB1056" s="12" t="s">
        <v>4504</v>
      </c>
      <c r="AC1056" t="s">
        <v>424</v>
      </c>
      <c r="AD1056" s="5">
        <v>0.01</v>
      </c>
      <c r="AE1056" t="s">
        <v>5</v>
      </c>
      <c r="AF1056">
        <v>0.96697347</v>
      </c>
      <c r="AG1056" t="s">
        <v>4</v>
      </c>
      <c r="AH1056">
        <v>3.0218450300000002</v>
      </c>
    </row>
    <row r="1057" spans="1:34" x14ac:dyDescent="0.25">
      <c r="A1057" t="str">
        <f t="shared" si="16"/>
        <v>feynman_I_24_6_14423</v>
      </c>
      <c r="B1057" t="s">
        <v>95</v>
      </c>
      <c r="C1057" t="s">
        <v>143</v>
      </c>
      <c r="D1057">
        <v>3600</v>
      </c>
      <c r="E1057" t="s">
        <v>144</v>
      </c>
      <c r="F1057">
        <v>1000000</v>
      </c>
      <c r="G1057" t="s">
        <v>145</v>
      </c>
      <c r="H1057">
        <v>14423</v>
      </c>
      <c r="I1057" t="s">
        <v>146</v>
      </c>
      <c r="J1057">
        <v>1E-3</v>
      </c>
      <c r="K1057" t="s">
        <v>3</v>
      </c>
      <c r="L1057">
        <v>0.99972810000000001</v>
      </c>
      <c r="M1057" t="s">
        <v>2</v>
      </c>
      <c r="N1057">
        <v>0.23891100000000001</v>
      </c>
      <c r="O1057" t="s">
        <v>6</v>
      </c>
      <c r="P1057">
        <v>21</v>
      </c>
      <c r="Q1057" t="s">
        <v>0</v>
      </c>
      <c r="R1057">
        <v>123.4</v>
      </c>
      <c r="S1057" t="s">
        <v>141</v>
      </c>
      <c r="T1057">
        <v>1</v>
      </c>
      <c r="U1057" t="s">
        <v>142</v>
      </c>
      <c r="V1057">
        <v>12</v>
      </c>
      <c r="W1057" t="s">
        <v>140</v>
      </c>
      <c r="X1057">
        <v>21237</v>
      </c>
      <c r="Y1057" t="s">
        <v>1</v>
      </c>
      <c r="Z1057" t="s">
        <v>4505</v>
      </c>
      <c r="AA1057" t="s">
        <v>151</v>
      </c>
      <c r="AB1057" s="12" t="s">
        <v>4506</v>
      </c>
      <c r="AC1057" t="s">
        <v>424</v>
      </c>
      <c r="AD1057" s="5">
        <v>0.01</v>
      </c>
      <c r="AE1057" t="s">
        <v>5</v>
      </c>
      <c r="AF1057">
        <v>0.99999572000000003</v>
      </c>
      <c r="AG1057" t="s">
        <v>4</v>
      </c>
      <c r="AH1057">
        <v>0.03</v>
      </c>
    </row>
    <row r="1058" spans="1:34" x14ac:dyDescent="0.25">
      <c r="A1058" t="str">
        <f t="shared" si="16"/>
        <v>strogatz_barmag1_14423</v>
      </c>
      <c r="B1058" t="s">
        <v>10</v>
      </c>
      <c r="C1058" t="s">
        <v>143</v>
      </c>
      <c r="D1058">
        <v>3600</v>
      </c>
      <c r="E1058" t="s">
        <v>144</v>
      </c>
      <c r="F1058">
        <v>1000000</v>
      </c>
      <c r="G1058" t="s">
        <v>145</v>
      </c>
      <c r="H1058">
        <v>14423</v>
      </c>
      <c r="I1058" t="s">
        <v>146</v>
      </c>
      <c r="J1058">
        <v>1E-3</v>
      </c>
      <c r="K1058" t="s">
        <v>3</v>
      </c>
      <c r="L1058">
        <v>0.95227919999999999</v>
      </c>
      <c r="M1058" t="s">
        <v>2</v>
      </c>
      <c r="N1058">
        <v>4.7762600000000002E-2</v>
      </c>
      <c r="O1058" t="s">
        <v>6</v>
      </c>
      <c r="P1058">
        <v>20</v>
      </c>
      <c r="Q1058" t="s">
        <v>0</v>
      </c>
      <c r="R1058">
        <v>15.8</v>
      </c>
      <c r="S1058" t="s">
        <v>141</v>
      </c>
      <c r="T1058">
        <v>2</v>
      </c>
      <c r="U1058" t="s">
        <v>142</v>
      </c>
      <c r="V1058">
        <v>9</v>
      </c>
      <c r="W1058" t="s">
        <v>140</v>
      </c>
      <c r="X1058">
        <v>8842</v>
      </c>
      <c r="Y1058" t="s">
        <v>1</v>
      </c>
      <c r="Z1058" t="s">
        <v>4507</v>
      </c>
      <c r="AA1058" t="s">
        <v>151</v>
      </c>
      <c r="AB1058" s="12" t="s">
        <v>4508</v>
      </c>
      <c r="AC1058" t="s">
        <v>424</v>
      </c>
      <c r="AD1058" s="5">
        <v>0.01</v>
      </c>
      <c r="AE1058" t="s">
        <v>5</v>
      </c>
      <c r="AF1058">
        <v>0.96244666999999995</v>
      </c>
      <c r="AG1058" t="s">
        <v>4</v>
      </c>
      <c r="AH1058">
        <v>4.6922760000000001E-2</v>
      </c>
    </row>
    <row r="1059" spans="1:34" x14ac:dyDescent="0.25">
      <c r="A1059" t="str">
        <f t="shared" si="16"/>
        <v>feynman_II_21_32_14423</v>
      </c>
      <c r="B1059" t="s">
        <v>123</v>
      </c>
      <c r="C1059" t="s">
        <v>143</v>
      </c>
      <c r="D1059">
        <v>3600</v>
      </c>
      <c r="E1059" t="s">
        <v>144</v>
      </c>
      <c r="F1059">
        <v>1000000</v>
      </c>
      <c r="G1059" t="s">
        <v>145</v>
      </c>
      <c r="H1059">
        <v>14423</v>
      </c>
      <c r="I1059" t="s">
        <v>146</v>
      </c>
      <c r="J1059">
        <v>1E-3</v>
      </c>
      <c r="K1059" t="s">
        <v>3</v>
      </c>
      <c r="L1059">
        <v>0.98878010000000005</v>
      </c>
      <c r="M1059" t="s">
        <v>2</v>
      </c>
      <c r="N1059">
        <v>5.1336000000000003E-3</v>
      </c>
      <c r="O1059" t="s">
        <v>6</v>
      </c>
      <c r="P1059">
        <v>23</v>
      </c>
      <c r="Q1059" t="s">
        <v>0</v>
      </c>
      <c r="R1059">
        <v>37.4</v>
      </c>
      <c r="S1059" t="s">
        <v>141</v>
      </c>
      <c r="T1059">
        <v>2</v>
      </c>
      <c r="U1059" t="s">
        <v>142</v>
      </c>
      <c r="V1059">
        <v>6</v>
      </c>
      <c r="W1059" t="s">
        <v>140</v>
      </c>
      <c r="X1059">
        <v>7653</v>
      </c>
      <c r="Y1059" t="s">
        <v>1</v>
      </c>
      <c r="Z1059" t="s">
        <v>4509</v>
      </c>
      <c r="AA1059" t="s">
        <v>151</v>
      </c>
      <c r="AB1059" s="12" t="s">
        <v>4510</v>
      </c>
      <c r="AC1059" t="s">
        <v>424</v>
      </c>
      <c r="AD1059" s="5">
        <v>0.01</v>
      </c>
      <c r="AE1059" t="s">
        <v>5</v>
      </c>
      <c r="AF1059">
        <v>0.98956122000000002</v>
      </c>
      <c r="AG1059" t="s">
        <v>4</v>
      </c>
      <c r="AH1059">
        <v>4.9819199999999999E-3</v>
      </c>
    </row>
    <row r="1060" spans="1:34" x14ac:dyDescent="0.25">
      <c r="A1060" t="str">
        <f t="shared" si="16"/>
        <v>feynman_test_4_14423</v>
      </c>
      <c r="B1060" t="s">
        <v>106</v>
      </c>
      <c r="C1060" t="s">
        <v>143</v>
      </c>
      <c r="D1060">
        <v>3600</v>
      </c>
      <c r="E1060" t="s">
        <v>144</v>
      </c>
      <c r="F1060">
        <v>1000000</v>
      </c>
      <c r="G1060" t="s">
        <v>145</v>
      </c>
      <c r="H1060">
        <v>14423</v>
      </c>
      <c r="I1060" t="s">
        <v>146</v>
      </c>
      <c r="J1060">
        <v>1E-3</v>
      </c>
      <c r="K1060" t="s">
        <v>3</v>
      </c>
      <c r="L1060">
        <v>0.99578880000000003</v>
      </c>
      <c r="M1060" t="s">
        <v>2</v>
      </c>
      <c r="N1060">
        <v>3.2328900000000001E-2</v>
      </c>
      <c r="O1060" t="s">
        <v>6</v>
      </c>
      <c r="P1060">
        <v>27</v>
      </c>
      <c r="Q1060" t="s">
        <v>0</v>
      </c>
      <c r="R1060">
        <v>80.7</v>
      </c>
      <c r="S1060" t="s">
        <v>141</v>
      </c>
      <c r="T1060">
        <v>1</v>
      </c>
      <c r="U1060" t="s">
        <v>142</v>
      </c>
      <c r="V1060">
        <v>9</v>
      </c>
      <c r="W1060" t="s">
        <v>140</v>
      </c>
      <c r="X1060">
        <v>14967</v>
      </c>
      <c r="Y1060" t="s">
        <v>1</v>
      </c>
      <c r="Z1060" t="s">
        <v>4511</v>
      </c>
      <c r="AA1060" t="s">
        <v>151</v>
      </c>
      <c r="AB1060" s="12" t="s">
        <v>4512</v>
      </c>
      <c r="AC1060" t="s">
        <v>424</v>
      </c>
      <c r="AD1060" s="5">
        <v>0.01</v>
      </c>
      <c r="AE1060" t="s">
        <v>5</v>
      </c>
      <c r="AF1060">
        <v>0.99913408999999997</v>
      </c>
      <c r="AG1060" t="s">
        <v>4</v>
      </c>
      <c r="AH1060">
        <v>1.4651809999999999E-2</v>
      </c>
    </row>
    <row r="1061" spans="1:34" x14ac:dyDescent="0.25">
      <c r="A1061" t="str">
        <f t="shared" si="16"/>
        <v>feynman_test_8_14423</v>
      </c>
      <c r="B1061" t="s">
        <v>76</v>
      </c>
      <c r="C1061" t="s">
        <v>143</v>
      </c>
      <c r="D1061">
        <v>3600</v>
      </c>
      <c r="E1061" t="s">
        <v>144</v>
      </c>
      <c r="F1061">
        <v>1000000</v>
      </c>
      <c r="G1061" t="s">
        <v>145</v>
      </c>
      <c r="H1061">
        <v>14423</v>
      </c>
      <c r="I1061" t="s">
        <v>146</v>
      </c>
      <c r="J1061">
        <v>1E-3</v>
      </c>
      <c r="K1061" t="s">
        <v>3</v>
      </c>
      <c r="L1061">
        <v>0.98197860000000003</v>
      </c>
      <c r="M1061" t="s">
        <v>2</v>
      </c>
      <c r="N1061">
        <v>6.0428200000000001E-2</v>
      </c>
      <c r="O1061" t="s">
        <v>6</v>
      </c>
      <c r="P1061">
        <v>29</v>
      </c>
      <c r="Q1061" t="s">
        <v>0</v>
      </c>
      <c r="R1061">
        <v>595.6</v>
      </c>
      <c r="S1061" t="s">
        <v>141</v>
      </c>
      <c r="T1061">
        <v>8</v>
      </c>
      <c r="U1061" t="s">
        <v>142</v>
      </c>
      <c r="V1061">
        <v>61</v>
      </c>
      <c r="W1061" t="s">
        <v>140</v>
      </c>
      <c r="X1061">
        <v>101758</v>
      </c>
      <c r="Y1061" t="s">
        <v>1</v>
      </c>
      <c r="Z1061" t="s">
        <v>4513</v>
      </c>
      <c r="AA1061" t="s">
        <v>151</v>
      </c>
      <c r="AB1061" s="12" t="s">
        <v>4514</v>
      </c>
      <c r="AC1061" t="s">
        <v>424</v>
      </c>
      <c r="AD1061" s="5">
        <v>0.01</v>
      </c>
      <c r="AE1061" t="s">
        <v>5</v>
      </c>
      <c r="AF1061">
        <v>0.98302729</v>
      </c>
      <c r="AG1061" t="s">
        <v>4</v>
      </c>
      <c r="AH1061">
        <v>5.8582740000000001E-2</v>
      </c>
    </row>
    <row r="1062" spans="1:34" x14ac:dyDescent="0.25">
      <c r="A1062" t="str">
        <f t="shared" si="16"/>
        <v>feynman_III_7_38_14423</v>
      </c>
      <c r="B1062" t="s">
        <v>65</v>
      </c>
      <c r="C1062" t="s">
        <v>143</v>
      </c>
      <c r="D1062">
        <v>3600</v>
      </c>
      <c r="E1062" t="s">
        <v>144</v>
      </c>
      <c r="F1062">
        <v>1000000</v>
      </c>
      <c r="G1062" t="s">
        <v>145</v>
      </c>
      <c r="H1062">
        <v>14423</v>
      </c>
      <c r="I1062" t="s">
        <v>146</v>
      </c>
      <c r="J1062">
        <v>1E-3</v>
      </c>
      <c r="K1062" t="s">
        <v>3</v>
      </c>
      <c r="L1062">
        <v>0.99973860000000003</v>
      </c>
      <c r="M1062" t="s">
        <v>2</v>
      </c>
      <c r="N1062">
        <v>0.58175699999999997</v>
      </c>
      <c r="O1062" t="s">
        <v>6</v>
      </c>
      <c r="P1062">
        <v>7</v>
      </c>
      <c r="Q1062" t="s">
        <v>0</v>
      </c>
      <c r="R1062">
        <v>3600.5</v>
      </c>
      <c r="S1062" t="s">
        <v>141</v>
      </c>
      <c r="T1062">
        <v>9</v>
      </c>
      <c r="U1062" t="s">
        <v>142</v>
      </c>
      <c r="V1062">
        <v>847</v>
      </c>
      <c r="W1062" t="s">
        <v>140</v>
      </c>
      <c r="X1062">
        <v>749055</v>
      </c>
      <c r="Y1062" t="s">
        <v>1</v>
      </c>
      <c r="Z1062" t="s">
        <v>3581</v>
      </c>
      <c r="AA1062" t="s">
        <v>151</v>
      </c>
      <c r="AB1062" s="12" t="s">
        <v>3582</v>
      </c>
      <c r="AC1062" t="s">
        <v>424</v>
      </c>
      <c r="AD1062" s="5">
        <v>0.01</v>
      </c>
      <c r="AE1062" t="s">
        <v>5</v>
      </c>
      <c r="AF1062">
        <v>0.99999696999999999</v>
      </c>
      <c r="AG1062" t="s">
        <v>4</v>
      </c>
      <c r="AH1062">
        <v>6.2990859999999996E-2</v>
      </c>
    </row>
    <row r="1063" spans="1:34" x14ac:dyDescent="0.25">
      <c r="A1063" t="str">
        <f t="shared" si="16"/>
        <v>feynman_I_18_14_14423</v>
      </c>
      <c r="B1063" t="s">
        <v>100</v>
      </c>
      <c r="C1063" t="s">
        <v>143</v>
      </c>
      <c r="D1063">
        <v>3600</v>
      </c>
      <c r="E1063" t="s">
        <v>144</v>
      </c>
      <c r="F1063">
        <v>1000000</v>
      </c>
      <c r="G1063" t="s">
        <v>145</v>
      </c>
      <c r="H1063">
        <v>14423</v>
      </c>
      <c r="I1063" t="s">
        <v>146</v>
      </c>
      <c r="J1063">
        <v>1E-3</v>
      </c>
      <c r="K1063" t="s">
        <v>3</v>
      </c>
      <c r="L1063">
        <v>0.9998996</v>
      </c>
      <c r="M1063" t="s">
        <v>2</v>
      </c>
      <c r="N1063">
        <v>0.25676569999999999</v>
      </c>
      <c r="O1063" t="s">
        <v>6</v>
      </c>
      <c r="P1063">
        <v>8</v>
      </c>
      <c r="Q1063" t="s">
        <v>0</v>
      </c>
      <c r="R1063">
        <v>14.8</v>
      </c>
      <c r="S1063" t="s">
        <v>141</v>
      </c>
      <c r="T1063">
        <v>1</v>
      </c>
      <c r="U1063" t="s">
        <v>142</v>
      </c>
      <c r="V1063">
        <v>5</v>
      </c>
      <c r="W1063" t="s">
        <v>140</v>
      </c>
      <c r="X1063">
        <v>3658</v>
      </c>
      <c r="Y1063" t="s">
        <v>1</v>
      </c>
      <c r="Z1063" t="s">
        <v>3583</v>
      </c>
      <c r="AA1063" t="s">
        <v>151</v>
      </c>
      <c r="AB1063" s="12" t="s">
        <v>3584</v>
      </c>
      <c r="AC1063" t="s">
        <v>424</v>
      </c>
      <c r="AD1063" s="5">
        <v>0.01</v>
      </c>
      <c r="AE1063" t="s">
        <v>5</v>
      </c>
      <c r="AF1063">
        <v>0.99999937000000005</v>
      </c>
      <c r="AG1063" t="s">
        <v>4</v>
      </c>
      <c r="AH1063">
        <v>0.02</v>
      </c>
    </row>
    <row r="1064" spans="1:34" x14ac:dyDescent="0.25">
      <c r="A1064" t="str">
        <f t="shared" si="16"/>
        <v>feynman_I_29_16_21962</v>
      </c>
      <c r="B1064" t="s">
        <v>77</v>
      </c>
      <c r="C1064" t="s">
        <v>143</v>
      </c>
      <c r="D1064">
        <v>3600</v>
      </c>
      <c r="E1064" t="s">
        <v>144</v>
      </c>
      <c r="F1064">
        <v>1000000</v>
      </c>
      <c r="G1064" t="s">
        <v>145</v>
      </c>
      <c r="H1064">
        <v>21962</v>
      </c>
      <c r="I1064" t="s">
        <v>146</v>
      </c>
      <c r="J1064">
        <v>1E-3</v>
      </c>
      <c r="K1064" t="s">
        <v>3</v>
      </c>
      <c r="L1064">
        <v>0.98233250000000005</v>
      </c>
      <c r="M1064" t="s">
        <v>2</v>
      </c>
      <c r="N1064">
        <v>0.2554032</v>
      </c>
      <c r="O1064" t="s">
        <v>6</v>
      </c>
      <c r="P1064">
        <v>55</v>
      </c>
      <c r="Q1064" t="s">
        <v>0</v>
      </c>
      <c r="R1064">
        <v>3601.9</v>
      </c>
      <c r="S1064" t="s">
        <v>141</v>
      </c>
      <c r="T1064">
        <v>11</v>
      </c>
      <c r="U1064" t="s">
        <v>142</v>
      </c>
      <c r="V1064">
        <v>153</v>
      </c>
      <c r="W1064" t="s">
        <v>140</v>
      </c>
      <c r="X1064">
        <v>469496</v>
      </c>
      <c r="Y1064" t="s">
        <v>1</v>
      </c>
      <c r="Z1064" t="s">
        <v>4515</v>
      </c>
      <c r="AA1064" t="s">
        <v>151</v>
      </c>
      <c r="AB1064" s="12" t="s">
        <v>4516</v>
      </c>
      <c r="AC1064" t="s">
        <v>424</v>
      </c>
      <c r="AD1064" s="5">
        <v>0.01</v>
      </c>
      <c r="AE1064" t="s">
        <v>5</v>
      </c>
      <c r="AF1064">
        <v>0.98270531000000005</v>
      </c>
      <c r="AG1064" t="s">
        <v>4</v>
      </c>
      <c r="AH1064">
        <v>0.25156136000000001</v>
      </c>
    </row>
    <row r="1065" spans="1:34" x14ac:dyDescent="0.25">
      <c r="A1065" t="str">
        <f t="shared" si="16"/>
        <v>feynman_I_48_2_5390</v>
      </c>
      <c r="B1065" t="s">
        <v>71</v>
      </c>
      <c r="C1065" t="s">
        <v>143</v>
      </c>
      <c r="D1065">
        <v>3600</v>
      </c>
      <c r="E1065" t="s">
        <v>144</v>
      </c>
      <c r="F1065">
        <v>1000000</v>
      </c>
      <c r="G1065" t="s">
        <v>145</v>
      </c>
      <c r="H1065">
        <v>5390</v>
      </c>
      <c r="I1065" t="s">
        <v>146</v>
      </c>
      <c r="J1065">
        <v>1E-3</v>
      </c>
      <c r="K1065" t="s">
        <v>3</v>
      </c>
      <c r="L1065">
        <v>0.99966290000000002</v>
      </c>
      <c r="M1065" t="s">
        <v>2</v>
      </c>
      <c r="N1065">
        <v>1.8634123</v>
      </c>
      <c r="O1065" t="s">
        <v>6</v>
      </c>
      <c r="P1065">
        <v>20</v>
      </c>
      <c r="Q1065" t="s">
        <v>0</v>
      </c>
      <c r="R1065">
        <v>3600.3</v>
      </c>
      <c r="S1065" t="s">
        <v>141</v>
      </c>
      <c r="T1065">
        <v>10</v>
      </c>
      <c r="U1065" t="s">
        <v>142</v>
      </c>
      <c r="V1065">
        <v>481</v>
      </c>
      <c r="W1065" t="s">
        <v>140</v>
      </c>
      <c r="X1065">
        <v>641231</v>
      </c>
      <c r="Y1065" t="s">
        <v>1</v>
      </c>
      <c r="Z1065" t="s">
        <v>4517</v>
      </c>
      <c r="AA1065" t="s">
        <v>151</v>
      </c>
      <c r="AB1065" s="12" t="s">
        <v>4518</v>
      </c>
      <c r="AC1065" t="s">
        <v>424</v>
      </c>
      <c r="AD1065" s="5">
        <v>0.01</v>
      </c>
      <c r="AE1065" t="s">
        <v>5</v>
      </c>
      <c r="AF1065">
        <v>0.99996065000000001</v>
      </c>
      <c r="AG1065" t="s">
        <v>4</v>
      </c>
      <c r="AH1065">
        <v>0.63837588000000001</v>
      </c>
    </row>
    <row r="1066" spans="1:34" x14ac:dyDescent="0.25">
      <c r="A1066" t="str">
        <f t="shared" si="16"/>
        <v>feynman_II_2_42_21962</v>
      </c>
      <c r="B1066" t="s">
        <v>116</v>
      </c>
      <c r="C1066" t="s">
        <v>143</v>
      </c>
      <c r="D1066">
        <v>3600</v>
      </c>
      <c r="E1066" t="s">
        <v>144</v>
      </c>
      <c r="F1066">
        <v>1000000</v>
      </c>
      <c r="G1066" t="s">
        <v>145</v>
      </c>
      <c r="H1066">
        <v>21962</v>
      </c>
      <c r="I1066" t="s">
        <v>146</v>
      </c>
      <c r="J1066">
        <v>1E-3</v>
      </c>
      <c r="K1066" t="s">
        <v>3</v>
      </c>
      <c r="L1066">
        <v>0.99990089999999998</v>
      </c>
      <c r="M1066" t="s">
        <v>2</v>
      </c>
      <c r="N1066">
        <v>7.4561600000000006E-2</v>
      </c>
      <c r="O1066" t="s">
        <v>6</v>
      </c>
      <c r="P1066">
        <v>11</v>
      </c>
      <c r="Q1066" t="s">
        <v>0</v>
      </c>
      <c r="R1066">
        <v>867.5</v>
      </c>
      <c r="S1066" t="s">
        <v>141</v>
      </c>
      <c r="T1066">
        <v>6</v>
      </c>
      <c r="U1066" t="s">
        <v>142</v>
      </c>
      <c r="V1066">
        <v>54</v>
      </c>
      <c r="W1066" t="s">
        <v>140</v>
      </c>
      <c r="X1066">
        <v>127316</v>
      </c>
      <c r="Y1066" t="s">
        <v>1</v>
      </c>
      <c r="Z1066" t="s">
        <v>2483</v>
      </c>
      <c r="AA1066" t="s">
        <v>151</v>
      </c>
      <c r="AB1066" s="12" t="s">
        <v>2308</v>
      </c>
      <c r="AC1066" t="s">
        <v>424</v>
      </c>
      <c r="AD1066" s="5">
        <v>0.01</v>
      </c>
      <c r="AE1066" t="s">
        <v>5</v>
      </c>
      <c r="AF1066">
        <v>1</v>
      </c>
      <c r="AG1066" t="s">
        <v>4</v>
      </c>
      <c r="AH1066">
        <v>0</v>
      </c>
    </row>
    <row r="1067" spans="1:34" x14ac:dyDescent="0.25">
      <c r="A1067" t="str">
        <f t="shared" si="16"/>
        <v>feynman_I_39_1_14423</v>
      </c>
      <c r="B1067" t="s">
        <v>28</v>
      </c>
      <c r="C1067" t="s">
        <v>143</v>
      </c>
      <c r="D1067">
        <v>3600</v>
      </c>
      <c r="E1067" t="s">
        <v>144</v>
      </c>
      <c r="F1067">
        <v>1000000</v>
      </c>
      <c r="G1067" t="s">
        <v>145</v>
      </c>
      <c r="H1067">
        <v>14423</v>
      </c>
      <c r="I1067" t="s">
        <v>146</v>
      </c>
      <c r="J1067">
        <v>1E-3</v>
      </c>
      <c r="K1067" t="s">
        <v>3</v>
      </c>
      <c r="L1067">
        <v>0.99958809999999998</v>
      </c>
      <c r="M1067" t="s">
        <v>2</v>
      </c>
      <c r="N1067">
        <v>0.15487780000000001</v>
      </c>
      <c r="O1067" t="s">
        <v>6</v>
      </c>
      <c r="P1067">
        <v>4</v>
      </c>
      <c r="Q1067" t="s">
        <v>0</v>
      </c>
      <c r="R1067">
        <v>2</v>
      </c>
      <c r="S1067" t="s">
        <v>141</v>
      </c>
      <c r="T1067">
        <v>1</v>
      </c>
      <c r="U1067" t="s">
        <v>142</v>
      </c>
      <c r="V1067">
        <v>2</v>
      </c>
      <c r="W1067" t="s">
        <v>140</v>
      </c>
      <c r="X1067">
        <v>520</v>
      </c>
      <c r="Y1067" t="s">
        <v>1</v>
      </c>
      <c r="Z1067" t="s">
        <v>152</v>
      </c>
      <c r="AA1067" t="s">
        <v>151</v>
      </c>
      <c r="AB1067" s="12" t="s">
        <v>153</v>
      </c>
      <c r="AC1067" t="s">
        <v>424</v>
      </c>
      <c r="AD1067" s="5">
        <v>0.01</v>
      </c>
      <c r="AE1067" t="s">
        <v>5</v>
      </c>
      <c r="AF1067">
        <v>1</v>
      </c>
      <c r="AG1067" t="s">
        <v>4</v>
      </c>
      <c r="AH1067">
        <v>0</v>
      </c>
    </row>
    <row r="1068" spans="1:34" x14ac:dyDescent="0.25">
      <c r="A1068" t="str">
        <f t="shared" si="16"/>
        <v>feynman_II_34_2_14423</v>
      </c>
      <c r="B1068" t="s">
        <v>52</v>
      </c>
      <c r="C1068" t="s">
        <v>143</v>
      </c>
      <c r="D1068">
        <v>3600</v>
      </c>
      <c r="E1068" t="s">
        <v>144</v>
      </c>
      <c r="F1068">
        <v>1000000</v>
      </c>
      <c r="G1068" t="s">
        <v>145</v>
      </c>
      <c r="H1068">
        <v>14423</v>
      </c>
      <c r="I1068" t="s">
        <v>146</v>
      </c>
      <c r="J1068">
        <v>1E-3</v>
      </c>
      <c r="K1068" t="s">
        <v>3</v>
      </c>
      <c r="L1068">
        <v>0.99970630000000005</v>
      </c>
      <c r="M1068" t="s">
        <v>2</v>
      </c>
      <c r="N1068">
        <v>0.1661137</v>
      </c>
      <c r="O1068" t="s">
        <v>6</v>
      </c>
      <c r="P1068">
        <v>5</v>
      </c>
      <c r="Q1068" t="s">
        <v>0</v>
      </c>
      <c r="R1068">
        <v>5.3</v>
      </c>
      <c r="S1068" t="s">
        <v>141</v>
      </c>
      <c r="T1068">
        <v>1</v>
      </c>
      <c r="U1068" t="s">
        <v>142</v>
      </c>
      <c r="V1068">
        <v>3</v>
      </c>
      <c r="W1068" t="s">
        <v>140</v>
      </c>
      <c r="X1068">
        <v>1302</v>
      </c>
      <c r="Y1068" t="s">
        <v>1</v>
      </c>
      <c r="Z1068" t="s">
        <v>155</v>
      </c>
      <c r="AA1068" t="s">
        <v>151</v>
      </c>
      <c r="AB1068" s="12" t="s">
        <v>156</v>
      </c>
      <c r="AC1068" t="s">
        <v>424</v>
      </c>
      <c r="AD1068" s="5">
        <v>0.01</v>
      </c>
      <c r="AE1068" t="s">
        <v>5</v>
      </c>
      <c r="AF1068">
        <v>1</v>
      </c>
      <c r="AG1068" t="s">
        <v>4</v>
      </c>
      <c r="AH1068">
        <v>0</v>
      </c>
    </row>
    <row r="1069" spans="1:34" x14ac:dyDescent="0.25">
      <c r="A1069" t="str">
        <f t="shared" si="16"/>
        <v>feynman_III_15_27_14423</v>
      </c>
      <c r="B1069" t="s">
        <v>48</v>
      </c>
      <c r="C1069" t="s">
        <v>143</v>
      </c>
      <c r="D1069">
        <v>3600</v>
      </c>
      <c r="E1069" t="s">
        <v>144</v>
      </c>
      <c r="F1069">
        <v>1000000</v>
      </c>
      <c r="G1069" t="s">
        <v>145</v>
      </c>
      <c r="H1069">
        <v>14423</v>
      </c>
      <c r="I1069" t="s">
        <v>146</v>
      </c>
      <c r="J1069">
        <v>1E-3</v>
      </c>
      <c r="K1069" t="s">
        <v>3</v>
      </c>
      <c r="L1069">
        <v>0.99976690000000001</v>
      </c>
      <c r="M1069" t="s">
        <v>2</v>
      </c>
      <c r="N1069">
        <v>4.0696299999999998E-2</v>
      </c>
      <c r="O1069" t="s">
        <v>6</v>
      </c>
      <c r="P1069">
        <v>9</v>
      </c>
      <c r="Q1069" t="s">
        <v>0</v>
      </c>
      <c r="R1069">
        <v>7.5</v>
      </c>
      <c r="S1069" t="s">
        <v>141</v>
      </c>
      <c r="T1069">
        <v>1</v>
      </c>
      <c r="U1069" t="s">
        <v>142</v>
      </c>
      <c r="V1069">
        <v>3</v>
      </c>
      <c r="W1069" t="s">
        <v>140</v>
      </c>
      <c r="X1069">
        <v>1775</v>
      </c>
      <c r="Y1069" t="s">
        <v>1</v>
      </c>
      <c r="Z1069" t="s">
        <v>4149</v>
      </c>
      <c r="AA1069" t="s">
        <v>151</v>
      </c>
      <c r="AB1069" s="12" t="s">
        <v>4150</v>
      </c>
      <c r="AC1069" t="s">
        <v>424</v>
      </c>
      <c r="AD1069" s="5">
        <v>0.01</v>
      </c>
      <c r="AE1069" t="s">
        <v>5</v>
      </c>
      <c r="AF1069">
        <v>0.99999724999999995</v>
      </c>
      <c r="AG1069" t="s">
        <v>4</v>
      </c>
      <c r="AH1069">
        <v>4.4226500000000002E-3</v>
      </c>
    </row>
    <row r="1070" spans="1:34" x14ac:dyDescent="0.25">
      <c r="A1070" t="str">
        <f t="shared" si="16"/>
        <v>feynman_I_39_22_14423</v>
      </c>
      <c r="B1070" t="s">
        <v>88</v>
      </c>
      <c r="C1070" t="s">
        <v>143</v>
      </c>
      <c r="D1070">
        <v>3600</v>
      </c>
      <c r="E1070" t="s">
        <v>144</v>
      </c>
      <c r="F1070">
        <v>1000000</v>
      </c>
      <c r="G1070" t="s">
        <v>145</v>
      </c>
      <c r="H1070">
        <v>14423</v>
      </c>
      <c r="I1070" t="s">
        <v>146</v>
      </c>
      <c r="J1070">
        <v>1E-3</v>
      </c>
      <c r="K1070" t="s">
        <v>3</v>
      </c>
      <c r="L1070">
        <v>0.99978520000000004</v>
      </c>
      <c r="M1070" t="s">
        <v>2</v>
      </c>
      <c r="N1070">
        <v>0.147818</v>
      </c>
      <c r="O1070" t="s">
        <v>6</v>
      </c>
      <c r="P1070">
        <v>7</v>
      </c>
      <c r="Q1070" t="s">
        <v>0</v>
      </c>
      <c r="R1070">
        <v>11.1</v>
      </c>
      <c r="S1070" t="s">
        <v>141</v>
      </c>
      <c r="T1070">
        <v>1</v>
      </c>
      <c r="U1070" t="s">
        <v>142</v>
      </c>
      <c r="V1070">
        <v>4</v>
      </c>
      <c r="W1070" t="s">
        <v>140</v>
      </c>
      <c r="X1070">
        <v>2583</v>
      </c>
      <c r="Y1070" t="s">
        <v>1</v>
      </c>
      <c r="Z1070" t="s">
        <v>495</v>
      </c>
      <c r="AA1070" t="s">
        <v>151</v>
      </c>
      <c r="AB1070" s="12" t="s">
        <v>413</v>
      </c>
      <c r="AC1070" t="s">
        <v>424</v>
      </c>
      <c r="AD1070" s="5">
        <v>0.01</v>
      </c>
      <c r="AE1070" t="s">
        <v>5</v>
      </c>
      <c r="AF1070">
        <v>1</v>
      </c>
      <c r="AG1070" t="s">
        <v>4</v>
      </c>
      <c r="AH1070">
        <v>0</v>
      </c>
    </row>
    <row r="1071" spans="1:34" x14ac:dyDescent="0.25">
      <c r="A1071" t="str">
        <f t="shared" si="16"/>
        <v>feynman_I_8_14_14423</v>
      </c>
      <c r="B1071" t="s">
        <v>78</v>
      </c>
      <c r="C1071" t="s">
        <v>143</v>
      </c>
      <c r="D1071">
        <v>3600</v>
      </c>
      <c r="E1071" t="s">
        <v>144</v>
      </c>
      <c r="F1071">
        <v>1000000</v>
      </c>
      <c r="G1071" t="s">
        <v>145</v>
      </c>
      <c r="H1071">
        <v>14423</v>
      </c>
      <c r="I1071" t="s">
        <v>146</v>
      </c>
      <c r="J1071">
        <v>1E-3</v>
      </c>
      <c r="K1071" t="s">
        <v>3</v>
      </c>
      <c r="L1071">
        <v>0.94667820000000003</v>
      </c>
      <c r="M1071" t="s">
        <v>2</v>
      </c>
      <c r="N1071">
        <v>0.22969729999999999</v>
      </c>
      <c r="O1071" t="s">
        <v>6</v>
      </c>
      <c r="P1071">
        <v>47</v>
      </c>
      <c r="Q1071" t="s">
        <v>0</v>
      </c>
      <c r="R1071">
        <v>3601.1</v>
      </c>
      <c r="S1071" t="s">
        <v>141</v>
      </c>
      <c r="T1071">
        <v>4</v>
      </c>
      <c r="U1071" t="s">
        <v>142</v>
      </c>
      <c r="V1071">
        <v>110</v>
      </c>
      <c r="W1071" t="s">
        <v>140</v>
      </c>
      <c r="X1071">
        <v>456067</v>
      </c>
      <c r="Y1071" t="s">
        <v>1</v>
      </c>
      <c r="Z1071" t="s">
        <v>4519</v>
      </c>
      <c r="AA1071" t="s">
        <v>151</v>
      </c>
      <c r="AB1071" s="12" t="s">
        <v>4520</v>
      </c>
      <c r="AC1071" t="s">
        <v>424</v>
      </c>
      <c r="AD1071" s="5">
        <v>0.01</v>
      </c>
      <c r="AE1071" t="s">
        <v>5</v>
      </c>
      <c r="AF1071">
        <v>0.94787310000000002</v>
      </c>
      <c r="AG1071" t="s">
        <v>4</v>
      </c>
      <c r="AH1071">
        <v>0.22717165</v>
      </c>
    </row>
    <row r="1072" spans="1:34" x14ac:dyDescent="0.25">
      <c r="A1072" t="str">
        <f t="shared" si="16"/>
        <v>feynman_I_43_43_14423</v>
      </c>
      <c r="B1072" t="s">
        <v>79</v>
      </c>
      <c r="C1072" t="s">
        <v>143</v>
      </c>
      <c r="D1072">
        <v>3600</v>
      </c>
      <c r="E1072" t="s">
        <v>144</v>
      </c>
      <c r="F1072">
        <v>1000000</v>
      </c>
      <c r="G1072" t="s">
        <v>145</v>
      </c>
      <c r="H1072">
        <v>14423</v>
      </c>
      <c r="I1072" t="s">
        <v>146</v>
      </c>
      <c r="J1072">
        <v>1E-3</v>
      </c>
      <c r="K1072" t="s">
        <v>3</v>
      </c>
      <c r="L1072">
        <v>0.99978999999999996</v>
      </c>
      <c r="M1072" t="s">
        <v>2</v>
      </c>
      <c r="N1072">
        <v>2.30041E-2</v>
      </c>
      <c r="O1072" t="s">
        <v>6</v>
      </c>
      <c r="P1072">
        <v>14</v>
      </c>
      <c r="Q1072" t="s">
        <v>0</v>
      </c>
      <c r="R1072">
        <v>35.299999999999997</v>
      </c>
      <c r="S1072" t="s">
        <v>141</v>
      </c>
      <c r="T1072">
        <v>1</v>
      </c>
      <c r="U1072" t="s">
        <v>142</v>
      </c>
      <c r="V1072">
        <v>7</v>
      </c>
      <c r="W1072" t="s">
        <v>140</v>
      </c>
      <c r="X1072">
        <v>7486</v>
      </c>
      <c r="Y1072" t="s">
        <v>1</v>
      </c>
      <c r="Z1072" t="s">
        <v>162</v>
      </c>
      <c r="AA1072" t="s">
        <v>151</v>
      </c>
      <c r="AB1072" s="12" t="s">
        <v>3437</v>
      </c>
      <c r="AC1072" t="s">
        <v>424</v>
      </c>
      <c r="AD1072" s="5">
        <v>0.01</v>
      </c>
      <c r="AE1072" t="s">
        <v>5</v>
      </c>
      <c r="AF1072">
        <v>1</v>
      </c>
      <c r="AG1072" t="s">
        <v>4</v>
      </c>
      <c r="AH1072">
        <v>0</v>
      </c>
    </row>
    <row r="1073" spans="1:34" x14ac:dyDescent="0.25">
      <c r="A1073" t="str">
        <f t="shared" si="16"/>
        <v>feynman_test_7_14423</v>
      </c>
      <c r="B1073" t="s">
        <v>107</v>
      </c>
      <c r="C1073" t="s">
        <v>143</v>
      </c>
      <c r="D1073">
        <v>3600</v>
      </c>
      <c r="E1073" t="s">
        <v>144</v>
      </c>
      <c r="F1073">
        <v>1000000</v>
      </c>
      <c r="G1073" t="s">
        <v>145</v>
      </c>
      <c r="H1073">
        <v>14423</v>
      </c>
      <c r="I1073" t="s">
        <v>146</v>
      </c>
      <c r="J1073">
        <v>1E-3</v>
      </c>
      <c r="K1073" t="s">
        <v>3</v>
      </c>
      <c r="L1073">
        <v>0.99630890000000005</v>
      </c>
      <c r="M1073" t="s">
        <v>2</v>
      </c>
      <c r="N1073">
        <v>7.4886300000000003E-2</v>
      </c>
      <c r="O1073" t="s">
        <v>6</v>
      </c>
      <c r="P1073">
        <v>14</v>
      </c>
      <c r="Q1073" t="s">
        <v>0</v>
      </c>
      <c r="R1073">
        <v>26.3</v>
      </c>
      <c r="S1073" t="s">
        <v>141</v>
      </c>
      <c r="T1073">
        <v>1</v>
      </c>
      <c r="U1073" t="s">
        <v>142</v>
      </c>
      <c r="V1073">
        <v>6</v>
      </c>
      <c r="W1073" t="s">
        <v>140</v>
      </c>
      <c r="X1073">
        <v>5438</v>
      </c>
      <c r="Y1073" t="s">
        <v>1</v>
      </c>
      <c r="Z1073" t="s">
        <v>4521</v>
      </c>
      <c r="AA1073" t="s">
        <v>151</v>
      </c>
      <c r="AB1073" s="12" t="s">
        <v>4522</v>
      </c>
      <c r="AC1073" t="s">
        <v>424</v>
      </c>
      <c r="AD1073" s="5">
        <v>0.01</v>
      </c>
      <c r="AE1073" t="s">
        <v>5</v>
      </c>
      <c r="AF1073">
        <v>0.99841570999999996</v>
      </c>
      <c r="AG1073" t="s">
        <v>4</v>
      </c>
      <c r="AH1073">
        <v>4.9408639999999997E-2</v>
      </c>
    </row>
    <row r="1074" spans="1:34" x14ac:dyDescent="0.25">
      <c r="A1074" t="str">
        <f t="shared" si="16"/>
        <v>strogatz_predprey2_14423</v>
      </c>
      <c r="B1074" t="s">
        <v>17</v>
      </c>
      <c r="C1074" t="s">
        <v>143</v>
      </c>
      <c r="D1074">
        <v>3600</v>
      </c>
      <c r="E1074" t="s">
        <v>144</v>
      </c>
      <c r="F1074">
        <v>1000000</v>
      </c>
      <c r="G1074" t="s">
        <v>145</v>
      </c>
      <c r="H1074">
        <v>14423</v>
      </c>
      <c r="I1074" t="s">
        <v>146</v>
      </c>
      <c r="J1074">
        <v>1E-3</v>
      </c>
      <c r="K1074" t="s">
        <v>3</v>
      </c>
      <c r="L1074">
        <v>0.98995690000000003</v>
      </c>
      <c r="M1074" t="s">
        <v>2</v>
      </c>
      <c r="N1074">
        <v>0.15987879999999999</v>
      </c>
      <c r="O1074" t="s">
        <v>6</v>
      </c>
      <c r="P1074">
        <v>24</v>
      </c>
      <c r="Q1074" t="s">
        <v>0</v>
      </c>
      <c r="R1074">
        <v>9.9</v>
      </c>
      <c r="S1074" t="s">
        <v>141</v>
      </c>
      <c r="T1074">
        <v>1</v>
      </c>
      <c r="U1074" t="s">
        <v>142</v>
      </c>
      <c r="V1074">
        <v>7</v>
      </c>
      <c r="W1074" t="s">
        <v>140</v>
      </c>
      <c r="X1074">
        <v>6106</v>
      </c>
      <c r="Y1074" t="s">
        <v>1</v>
      </c>
      <c r="Z1074" t="s">
        <v>4523</v>
      </c>
      <c r="AA1074" t="s">
        <v>151</v>
      </c>
      <c r="AB1074" s="12" t="s">
        <v>4524</v>
      </c>
      <c r="AC1074" t="s">
        <v>424</v>
      </c>
      <c r="AD1074" s="5">
        <v>0.01</v>
      </c>
      <c r="AE1074" t="s">
        <v>5</v>
      </c>
      <c r="AF1074">
        <v>0.98408207999999997</v>
      </c>
      <c r="AG1074" t="s">
        <v>4</v>
      </c>
      <c r="AH1074">
        <v>0.18512207999999999</v>
      </c>
    </row>
    <row r="1075" spans="1:34" x14ac:dyDescent="0.25">
      <c r="A1075" t="str">
        <f t="shared" si="16"/>
        <v>feynman_I_13_4_14423</v>
      </c>
      <c r="B1075" t="s">
        <v>96</v>
      </c>
      <c r="C1075" t="s">
        <v>143</v>
      </c>
      <c r="D1075">
        <v>3600</v>
      </c>
      <c r="E1075" t="s">
        <v>144</v>
      </c>
      <c r="F1075">
        <v>1000000</v>
      </c>
      <c r="G1075" t="s">
        <v>145</v>
      </c>
      <c r="H1075">
        <v>14423</v>
      </c>
      <c r="I1075" t="s">
        <v>146</v>
      </c>
      <c r="J1075">
        <v>1E-3</v>
      </c>
      <c r="K1075" t="s">
        <v>3</v>
      </c>
      <c r="L1075">
        <v>0.99953650000000005</v>
      </c>
      <c r="M1075" t="s">
        <v>2</v>
      </c>
      <c r="N1075">
        <v>0.56695320000000005</v>
      </c>
      <c r="O1075" t="s">
        <v>6</v>
      </c>
      <c r="P1075">
        <v>24</v>
      </c>
      <c r="Q1075" t="s">
        <v>0</v>
      </c>
      <c r="R1075">
        <v>59.9</v>
      </c>
      <c r="S1075" t="s">
        <v>141</v>
      </c>
      <c r="T1075">
        <v>1</v>
      </c>
      <c r="U1075" t="s">
        <v>142</v>
      </c>
      <c r="V1075">
        <v>8</v>
      </c>
      <c r="W1075" t="s">
        <v>140</v>
      </c>
      <c r="X1075">
        <v>11119</v>
      </c>
      <c r="Y1075" t="s">
        <v>1</v>
      </c>
      <c r="Z1075" t="s">
        <v>4525</v>
      </c>
      <c r="AA1075" t="s">
        <v>151</v>
      </c>
      <c r="AB1075" s="12" t="s">
        <v>4526</v>
      </c>
      <c r="AC1075" t="s">
        <v>424</v>
      </c>
      <c r="AD1075" s="5">
        <v>0.01</v>
      </c>
      <c r="AE1075" t="s">
        <v>5</v>
      </c>
      <c r="AF1075">
        <v>0.99994353999999996</v>
      </c>
      <c r="AG1075" t="s">
        <v>4</v>
      </c>
      <c r="AH1075">
        <v>0.19912183999999999</v>
      </c>
    </row>
    <row r="1076" spans="1:34" x14ac:dyDescent="0.25">
      <c r="A1076" t="str">
        <f t="shared" si="16"/>
        <v>strogatz_lv1_14423</v>
      </c>
      <c r="B1076" t="s">
        <v>18</v>
      </c>
      <c r="C1076" t="s">
        <v>143</v>
      </c>
      <c r="D1076">
        <v>3600</v>
      </c>
      <c r="E1076" t="s">
        <v>144</v>
      </c>
      <c r="F1076">
        <v>1000000</v>
      </c>
      <c r="G1076" t="s">
        <v>145</v>
      </c>
      <c r="H1076">
        <v>14423</v>
      </c>
      <c r="I1076" t="s">
        <v>146</v>
      </c>
      <c r="J1076">
        <v>1E-3</v>
      </c>
      <c r="K1076" t="s">
        <v>3</v>
      </c>
      <c r="L1076">
        <v>-1.6161764999999999</v>
      </c>
      <c r="M1076" t="s">
        <v>2</v>
      </c>
      <c r="N1076">
        <v>6.9285392999999997</v>
      </c>
      <c r="O1076" t="s">
        <v>6</v>
      </c>
      <c r="P1076">
        <v>19</v>
      </c>
      <c r="Q1076" t="s">
        <v>0</v>
      </c>
      <c r="R1076">
        <v>9.6999999999999993</v>
      </c>
      <c r="S1076" t="s">
        <v>141</v>
      </c>
      <c r="T1076">
        <v>1</v>
      </c>
      <c r="U1076" t="s">
        <v>142</v>
      </c>
      <c r="V1076">
        <v>7</v>
      </c>
      <c r="W1076" t="s">
        <v>140</v>
      </c>
      <c r="X1076">
        <v>6427</v>
      </c>
      <c r="Y1076" t="s">
        <v>1</v>
      </c>
      <c r="Z1076" t="s">
        <v>4527</v>
      </c>
      <c r="AA1076" t="s">
        <v>151</v>
      </c>
      <c r="AB1076" s="12" t="s">
        <v>4528</v>
      </c>
      <c r="AC1076" t="s">
        <v>424</v>
      </c>
      <c r="AD1076" s="5">
        <v>0.01</v>
      </c>
      <c r="AE1076" t="s">
        <v>5</v>
      </c>
      <c r="AF1076">
        <v>-122.10595775</v>
      </c>
      <c r="AG1076" t="s">
        <v>4</v>
      </c>
      <c r="AH1076">
        <v>14.371526660000001</v>
      </c>
    </row>
    <row r="1077" spans="1:34" x14ac:dyDescent="0.25">
      <c r="A1077" t="str">
        <f t="shared" si="16"/>
        <v>feynman_I_9_18_5390</v>
      </c>
      <c r="B1077" t="s">
        <v>139</v>
      </c>
      <c r="C1077" t="s">
        <v>143</v>
      </c>
      <c r="D1077">
        <v>3600</v>
      </c>
      <c r="E1077" t="s">
        <v>144</v>
      </c>
      <c r="F1077">
        <v>1000000</v>
      </c>
      <c r="G1077" t="s">
        <v>145</v>
      </c>
      <c r="H1077">
        <v>5390</v>
      </c>
      <c r="I1077" t="s">
        <v>146</v>
      </c>
      <c r="J1077">
        <v>1E-3</v>
      </c>
      <c r="K1077" t="s">
        <v>3</v>
      </c>
      <c r="L1077">
        <v>0.98864209999999997</v>
      </c>
      <c r="M1077" t="s">
        <v>2</v>
      </c>
      <c r="N1077">
        <v>1.3117500000000001E-2</v>
      </c>
      <c r="O1077" t="s">
        <v>6</v>
      </c>
      <c r="P1077">
        <v>30</v>
      </c>
      <c r="Q1077" t="s">
        <v>0</v>
      </c>
      <c r="R1077">
        <v>202.6</v>
      </c>
      <c r="S1077" t="s">
        <v>141</v>
      </c>
      <c r="T1077">
        <v>2</v>
      </c>
      <c r="U1077" t="s">
        <v>142</v>
      </c>
      <c r="V1077">
        <v>13</v>
      </c>
      <c r="W1077" t="s">
        <v>140</v>
      </c>
      <c r="X1077">
        <v>34267</v>
      </c>
      <c r="Y1077" t="s">
        <v>1</v>
      </c>
      <c r="Z1077" t="s">
        <v>4529</v>
      </c>
      <c r="AA1077" t="s">
        <v>151</v>
      </c>
      <c r="AB1077" s="12" t="s">
        <v>4530</v>
      </c>
      <c r="AC1077" t="s">
        <v>424</v>
      </c>
      <c r="AD1077" s="5">
        <v>0.01</v>
      </c>
      <c r="AE1077" t="s">
        <v>5</v>
      </c>
      <c r="AF1077">
        <v>0.98918837000000004</v>
      </c>
      <c r="AG1077" t="s">
        <v>4</v>
      </c>
      <c r="AH1077">
        <v>1.2751739999999999E-2</v>
      </c>
    </row>
    <row r="1078" spans="1:34" x14ac:dyDescent="0.25">
      <c r="A1078" t="str">
        <f t="shared" si="16"/>
        <v>feynman_test_2_16850</v>
      </c>
      <c r="B1078" t="s">
        <v>132</v>
      </c>
      <c r="C1078" t="s">
        <v>143</v>
      </c>
      <c r="D1078">
        <v>3600</v>
      </c>
      <c r="E1078" t="s">
        <v>144</v>
      </c>
      <c r="F1078">
        <v>1000000</v>
      </c>
      <c r="G1078" t="s">
        <v>145</v>
      </c>
      <c r="H1078">
        <v>16850</v>
      </c>
      <c r="I1078" t="s">
        <v>146</v>
      </c>
      <c r="J1078">
        <v>1E-3</v>
      </c>
      <c r="K1078" t="s">
        <v>3</v>
      </c>
      <c r="L1078" t="s">
        <v>149</v>
      </c>
      <c r="M1078" t="s">
        <v>2</v>
      </c>
      <c r="N1078" t="s">
        <v>149</v>
      </c>
      <c r="O1078" t="s">
        <v>6</v>
      </c>
      <c r="P1078">
        <v>73</v>
      </c>
      <c r="Q1078" t="s">
        <v>0</v>
      </c>
      <c r="R1078">
        <v>3600.6</v>
      </c>
      <c r="S1078" t="s">
        <v>141</v>
      </c>
      <c r="T1078">
        <v>11</v>
      </c>
      <c r="U1078" t="s">
        <v>142</v>
      </c>
      <c r="V1078">
        <v>364</v>
      </c>
      <c r="W1078" t="s">
        <v>140</v>
      </c>
      <c r="X1078">
        <v>676417</v>
      </c>
      <c r="Y1078" t="s">
        <v>1</v>
      </c>
      <c r="Z1078" t="s">
        <v>4531</v>
      </c>
      <c r="AA1078" t="s">
        <v>151</v>
      </c>
      <c r="AB1078" s="12" t="s">
        <v>4532</v>
      </c>
      <c r="AC1078" t="s">
        <v>424</v>
      </c>
      <c r="AD1078" s="5">
        <v>0.01</v>
      </c>
      <c r="AE1078" t="s">
        <v>5</v>
      </c>
      <c r="AF1078">
        <v>0.80734254999999999</v>
      </c>
      <c r="AG1078" t="s">
        <v>4</v>
      </c>
      <c r="AH1078">
        <v>0.89828874000000003</v>
      </c>
    </row>
    <row r="1079" spans="1:34" x14ac:dyDescent="0.25">
      <c r="A1079" t="str">
        <f t="shared" si="16"/>
        <v>feynman_I_6_2a_16850</v>
      </c>
      <c r="B1079" t="s">
        <v>21</v>
      </c>
      <c r="C1079" t="s">
        <v>143</v>
      </c>
      <c r="D1079">
        <v>3600</v>
      </c>
      <c r="E1079" t="s">
        <v>144</v>
      </c>
      <c r="F1079">
        <v>1000000</v>
      </c>
      <c r="G1079" t="s">
        <v>145</v>
      </c>
      <c r="H1079">
        <v>16850</v>
      </c>
      <c r="I1079" t="s">
        <v>146</v>
      </c>
      <c r="J1079">
        <v>1E-3</v>
      </c>
      <c r="K1079" t="s">
        <v>3</v>
      </c>
      <c r="L1079">
        <v>0.99068330000000004</v>
      </c>
      <c r="M1079" t="s">
        <v>2</v>
      </c>
      <c r="N1079">
        <v>6.7553999999999999E-3</v>
      </c>
      <c r="O1079" t="s">
        <v>6</v>
      </c>
      <c r="P1079">
        <v>7</v>
      </c>
      <c r="Q1079" t="s">
        <v>0</v>
      </c>
      <c r="R1079">
        <v>2.5</v>
      </c>
      <c r="S1079" t="s">
        <v>141</v>
      </c>
      <c r="T1079">
        <v>1</v>
      </c>
      <c r="U1079" t="s">
        <v>142</v>
      </c>
      <c r="V1079">
        <v>2</v>
      </c>
      <c r="W1079" t="s">
        <v>140</v>
      </c>
      <c r="X1079">
        <v>666</v>
      </c>
      <c r="Y1079" t="s">
        <v>1</v>
      </c>
      <c r="Z1079" t="s">
        <v>3827</v>
      </c>
      <c r="AA1079" t="s">
        <v>151</v>
      </c>
      <c r="AB1079" s="12" t="s">
        <v>3828</v>
      </c>
      <c r="AC1079" t="s">
        <v>424</v>
      </c>
      <c r="AD1079" s="5">
        <v>0.01</v>
      </c>
      <c r="AE1079" t="s">
        <v>5</v>
      </c>
      <c r="AF1079">
        <v>0.99097654999999996</v>
      </c>
      <c r="AG1079" t="s">
        <v>4</v>
      </c>
      <c r="AH1079">
        <v>6.6695000000000001E-3</v>
      </c>
    </row>
    <row r="1080" spans="1:34" x14ac:dyDescent="0.25">
      <c r="A1080" t="str">
        <f t="shared" si="16"/>
        <v>feynman_II_8_31_29910</v>
      </c>
      <c r="B1080" t="s">
        <v>31</v>
      </c>
      <c r="C1080" t="s">
        <v>143</v>
      </c>
      <c r="D1080">
        <v>3600</v>
      </c>
      <c r="E1080" t="s">
        <v>144</v>
      </c>
      <c r="F1080">
        <v>1000000</v>
      </c>
      <c r="G1080" t="s">
        <v>145</v>
      </c>
      <c r="H1080">
        <v>29910</v>
      </c>
      <c r="I1080" t="s">
        <v>146</v>
      </c>
      <c r="J1080">
        <v>1E-3</v>
      </c>
      <c r="K1080" t="s">
        <v>3</v>
      </c>
      <c r="L1080">
        <v>0.9997511</v>
      </c>
      <c r="M1080" t="s">
        <v>2</v>
      </c>
      <c r="N1080">
        <v>0.20229220000000001</v>
      </c>
      <c r="O1080" t="s">
        <v>6</v>
      </c>
      <c r="P1080">
        <v>6</v>
      </c>
      <c r="Q1080" t="s">
        <v>0</v>
      </c>
      <c r="R1080">
        <v>4.2</v>
      </c>
      <c r="S1080" t="s">
        <v>141</v>
      </c>
      <c r="T1080">
        <v>1</v>
      </c>
      <c r="U1080" t="s">
        <v>142</v>
      </c>
      <c r="V1080">
        <v>3</v>
      </c>
      <c r="W1080" t="s">
        <v>140</v>
      </c>
      <c r="X1080">
        <v>1061</v>
      </c>
      <c r="Y1080" t="s">
        <v>1</v>
      </c>
      <c r="Z1080" t="s">
        <v>154</v>
      </c>
      <c r="AA1080" t="s">
        <v>151</v>
      </c>
      <c r="AB1080" s="12" t="s">
        <v>407</v>
      </c>
      <c r="AC1080" t="s">
        <v>424</v>
      </c>
      <c r="AD1080" s="5">
        <v>0.01</v>
      </c>
      <c r="AE1080" t="s">
        <v>5</v>
      </c>
      <c r="AF1080">
        <v>1</v>
      </c>
      <c r="AG1080" t="s">
        <v>4</v>
      </c>
      <c r="AH1080">
        <v>0</v>
      </c>
    </row>
    <row r="1081" spans="1:34" x14ac:dyDescent="0.25">
      <c r="A1081" t="str">
        <f t="shared" si="16"/>
        <v>feynman_I_18_12_29910</v>
      </c>
      <c r="B1081" t="s">
        <v>67</v>
      </c>
      <c r="C1081" t="s">
        <v>143</v>
      </c>
      <c r="D1081">
        <v>3600</v>
      </c>
      <c r="E1081" t="s">
        <v>144</v>
      </c>
      <c r="F1081">
        <v>1000000</v>
      </c>
      <c r="G1081" t="s">
        <v>145</v>
      </c>
      <c r="H1081">
        <v>29910</v>
      </c>
      <c r="I1081" t="s">
        <v>146</v>
      </c>
      <c r="J1081">
        <v>1E-3</v>
      </c>
      <c r="K1081" t="s">
        <v>3</v>
      </c>
      <c r="L1081">
        <v>0.99989620000000001</v>
      </c>
      <c r="M1081" t="s">
        <v>2</v>
      </c>
      <c r="N1081">
        <v>7.54528E-2</v>
      </c>
      <c r="O1081" t="s">
        <v>6</v>
      </c>
      <c r="P1081">
        <v>5</v>
      </c>
      <c r="Q1081" t="s">
        <v>0</v>
      </c>
      <c r="R1081">
        <v>6</v>
      </c>
      <c r="S1081" t="s">
        <v>141</v>
      </c>
      <c r="T1081">
        <v>1</v>
      </c>
      <c r="U1081" t="s">
        <v>142</v>
      </c>
      <c r="V1081">
        <v>4</v>
      </c>
      <c r="W1081" t="s">
        <v>140</v>
      </c>
      <c r="X1081">
        <v>1607</v>
      </c>
      <c r="Y1081" t="s">
        <v>1</v>
      </c>
      <c r="Z1081" t="s">
        <v>2352</v>
      </c>
      <c r="AA1081" t="s">
        <v>151</v>
      </c>
      <c r="AB1081" s="12" t="s">
        <v>410</v>
      </c>
      <c r="AC1081" t="s">
        <v>424</v>
      </c>
      <c r="AD1081" s="5">
        <v>0.01</v>
      </c>
      <c r="AE1081" t="s">
        <v>5</v>
      </c>
      <c r="AF1081">
        <v>1</v>
      </c>
      <c r="AG1081" t="s">
        <v>4</v>
      </c>
      <c r="AH1081">
        <v>0</v>
      </c>
    </row>
    <row r="1082" spans="1:34" x14ac:dyDescent="0.25">
      <c r="A1082" t="str">
        <f t="shared" si="16"/>
        <v>feynman_III_21_20_29910</v>
      </c>
      <c r="B1082" t="s">
        <v>98</v>
      </c>
      <c r="C1082" t="s">
        <v>143</v>
      </c>
      <c r="D1082">
        <v>3600</v>
      </c>
      <c r="E1082" t="s">
        <v>144</v>
      </c>
      <c r="F1082">
        <v>1000000</v>
      </c>
      <c r="G1082" t="s">
        <v>145</v>
      </c>
      <c r="H1082">
        <v>29910</v>
      </c>
      <c r="I1082" t="s">
        <v>146</v>
      </c>
      <c r="J1082">
        <v>1E-3</v>
      </c>
      <c r="K1082" t="s">
        <v>3</v>
      </c>
      <c r="L1082">
        <v>0.99978370000000005</v>
      </c>
      <c r="M1082" t="s">
        <v>2</v>
      </c>
      <c r="N1082">
        <v>0.14871190000000001</v>
      </c>
      <c r="O1082" t="s">
        <v>6</v>
      </c>
      <c r="P1082">
        <v>8</v>
      </c>
      <c r="Q1082" t="s">
        <v>0</v>
      </c>
      <c r="R1082">
        <v>10.6</v>
      </c>
      <c r="S1082" t="s">
        <v>141</v>
      </c>
      <c r="T1082">
        <v>1</v>
      </c>
      <c r="U1082" t="s">
        <v>142</v>
      </c>
      <c r="V1082">
        <v>4</v>
      </c>
      <c r="W1082" t="s">
        <v>140</v>
      </c>
      <c r="X1082">
        <v>2577</v>
      </c>
      <c r="Y1082" t="s">
        <v>1</v>
      </c>
      <c r="Z1082" t="s">
        <v>159</v>
      </c>
      <c r="AA1082" t="s">
        <v>151</v>
      </c>
      <c r="AB1082" s="12" t="s">
        <v>3433</v>
      </c>
      <c r="AC1082" t="s">
        <v>424</v>
      </c>
      <c r="AD1082" s="5">
        <v>0.01</v>
      </c>
      <c r="AE1082" t="s">
        <v>5</v>
      </c>
      <c r="AF1082">
        <v>1</v>
      </c>
      <c r="AG1082" t="s">
        <v>4</v>
      </c>
      <c r="AH1082">
        <v>0</v>
      </c>
    </row>
    <row r="1083" spans="1:34" x14ac:dyDescent="0.25">
      <c r="A1083" t="str">
        <f t="shared" si="16"/>
        <v>feynman_test_11_14423</v>
      </c>
      <c r="B1083" t="s">
        <v>80</v>
      </c>
      <c r="C1083" t="s">
        <v>143</v>
      </c>
      <c r="D1083">
        <v>3600</v>
      </c>
      <c r="E1083" t="s">
        <v>144</v>
      </c>
      <c r="F1083">
        <v>1000000</v>
      </c>
      <c r="G1083" t="s">
        <v>145</v>
      </c>
      <c r="H1083">
        <v>14423</v>
      </c>
      <c r="I1083" t="s">
        <v>146</v>
      </c>
      <c r="J1083">
        <v>1E-3</v>
      </c>
      <c r="K1083" t="s">
        <v>3</v>
      </c>
      <c r="L1083">
        <v>0.98854549999999997</v>
      </c>
      <c r="M1083" t="s">
        <v>2</v>
      </c>
      <c r="N1083">
        <v>0.11092390000000001</v>
      </c>
      <c r="O1083" t="s">
        <v>6</v>
      </c>
      <c r="P1083">
        <v>31</v>
      </c>
      <c r="Q1083" t="s">
        <v>0</v>
      </c>
      <c r="R1083">
        <v>819.8</v>
      </c>
      <c r="S1083" t="s">
        <v>141</v>
      </c>
      <c r="T1083">
        <v>3</v>
      </c>
      <c r="U1083" t="s">
        <v>142</v>
      </c>
      <c r="V1083">
        <v>67</v>
      </c>
      <c r="W1083" t="s">
        <v>140</v>
      </c>
      <c r="X1083">
        <v>126932</v>
      </c>
      <c r="Y1083" t="s">
        <v>1</v>
      </c>
      <c r="Z1083" t="s">
        <v>4533</v>
      </c>
      <c r="AA1083" t="s">
        <v>151</v>
      </c>
      <c r="AB1083" s="12" t="s">
        <v>4534</v>
      </c>
      <c r="AC1083" t="s">
        <v>424</v>
      </c>
      <c r="AD1083" s="5">
        <v>0.01</v>
      </c>
      <c r="AE1083" t="s">
        <v>5</v>
      </c>
      <c r="AF1083">
        <v>0.98912783000000004</v>
      </c>
      <c r="AG1083" t="s">
        <v>4</v>
      </c>
      <c r="AH1083">
        <v>0.10857347000000001</v>
      </c>
    </row>
    <row r="1084" spans="1:34" x14ac:dyDescent="0.25">
      <c r="A1084" t="str">
        <f t="shared" si="16"/>
        <v>feynman_test_3_14423</v>
      </c>
      <c r="B1084" t="s">
        <v>75</v>
      </c>
      <c r="C1084" t="s">
        <v>143</v>
      </c>
      <c r="D1084">
        <v>3600</v>
      </c>
      <c r="E1084" t="s">
        <v>144</v>
      </c>
      <c r="F1084">
        <v>1000000</v>
      </c>
      <c r="G1084" t="s">
        <v>145</v>
      </c>
      <c r="H1084">
        <v>14423</v>
      </c>
      <c r="I1084" t="s">
        <v>146</v>
      </c>
      <c r="J1084">
        <v>1E-3</v>
      </c>
      <c r="K1084" t="s">
        <v>3</v>
      </c>
      <c r="L1084">
        <v>0.99892340000000002</v>
      </c>
      <c r="M1084" t="s">
        <v>2</v>
      </c>
      <c r="N1084">
        <v>6.0406399999999999E-2</v>
      </c>
      <c r="O1084" t="s">
        <v>6</v>
      </c>
      <c r="P1084">
        <v>19</v>
      </c>
      <c r="Q1084" t="s">
        <v>0</v>
      </c>
      <c r="R1084">
        <v>131.4</v>
      </c>
      <c r="S1084" t="s">
        <v>141</v>
      </c>
      <c r="T1084">
        <v>3</v>
      </c>
      <c r="U1084" t="s">
        <v>142</v>
      </c>
      <c r="V1084">
        <v>29</v>
      </c>
      <c r="W1084" t="s">
        <v>140</v>
      </c>
      <c r="X1084">
        <v>26105</v>
      </c>
      <c r="Y1084" t="s">
        <v>1</v>
      </c>
      <c r="Z1084" t="s">
        <v>3991</v>
      </c>
      <c r="AA1084" t="s">
        <v>151</v>
      </c>
      <c r="AB1084" s="12" t="s">
        <v>3992</v>
      </c>
      <c r="AC1084" t="s">
        <v>424</v>
      </c>
      <c r="AD1084" s="5">
        <v>0.01</v>
      </c>
      <c r="AE1084" t="s">
        <v>5</v>
      </c>
      <c r="AF1084">
        <v>0.99957293999999997</v>
      </c>
      <c r="AG1084" t="s">
        <v>4</v>
      </c>
      <c r="AH1084">
        <v>3.806553E-2</v>
      </c>
    </row>
    <row r="1085" spans="1:34" x14ac:dyDescent="0.25">
      <c r="A1085" t="str">
        <f t="shared" si="16"/>
        <v>feynman_III_12_43_28020</v>
      </c>
      <c r="B1085" t="s">
        <v>22</v>
      </c>
      <c r="C1085" t="s">
        <v>143</v>
      </c>
      <c r="D1085">
        <v>3600</v>
      </c>
      <c r="E1085" t="s">
        <v>144</v>
      </c>
      <c r="F1085">
        <v>1000000</v>
      </c>
      <c r="G1085" t="s">
        <v>145</v>
      </c>
      <c r="H1085">
        <v>28020</v>
      </c>
      <c r="I1085" t="s">
        <v>146</v>
      </c>
      <c r="J1085">
        <v>1E-3</v>
      </c>
      <c r="K1085" t="s">
        <v>3</v>
      </c>
      <c r="L1085">
        <v>0.99947299999999994</v>
      </c>
      <c r="M1085" t="s">
        <v>2</v>
      </c>
      <c r="N1085">
        <v>1.85484E-2</v>
      </c>
      <c r="O1085" t="s">
        <v>6</v>
      </c>
      <c r="P1085">
        <v>4</v>
      </c>
      <c r="Q1085" t="s">
        <v>0</v>
      </c>
      <c r="R1085">
        <v>2.5</v>
      </c>
      <c r="S1085" t="s">
        <v>141</v>
      </c>
      <c r="T1085">
        <v>1</v>
      </c>
      <c r="U1085" t="s">
        <v>142</v>
      </c>
      <c r="V1085">
        <v>2</v>
      </c>
      <c r="W1085" t="s">
        <v>140</v>
      </c>
      <c r="X1085">
        <v>674</v>
      </c>
      <c r="Y1085" t="s">
        <v>1</v>
      </c>
      <c r="Z1085" t="s">
        <v>3488</v>
      </c>
      <c r="AA1085" t="s">
        <v>151</v>
      </c>
      <c r="AB1085" s="12" t="s">
        <v>3489</v>
      </c>
      <c r="AC1085" t="s">
        <v>424</v>
      </c>
      <c r="AD1085" s="5">
        <v>0.01</v>
      </c>
      <c r="AE1085" t="s">
        <v>5</v>
      </c>
      <c r="AF1085">
        <v>0.99988354999999995</v>
      </c>
      <c r="AG1085" t="s">
        <v>4</v>
      </c>
      <c r="AH1085">
        <v>8.7235699999999999E-3</v>
      </c>
    </row>
    <row r="1086" spans="1:34" x14ac:dyDescent="0.25">
      <c r="A1086" t="str">
        <f t="shared" si="16"/>
        <v>feynman_I_43_31_28020</v>
      </c>
      <c r="B1086" t="s">
        <v>61</v>
      </c>
      <c r="C1086" t="s">
        <v>143</v>
      </c>
      <c r="D1086">
        <v>3600</v>
      </c>
      <c r="E1086" t="s">
        <v>144</v>
      </c>
      <c r="F1086">
        <v>1000000</v>
      </c>
      <c r="G1086" t="s">
        <v>145</v>
      </c>
      <c r="H1086">
        <v>28020</v>
      </c>
      <c r="I1086" t="s">
        <v>146</v>
      </c>
      <c r="J1086">
        <v>1E-3</v>
      </c>
      <c r="K1086" t="s">
        <v>3</v>
      </c>
      <c r="L1086">
        <v>0.99970460000000005</v>
      </c>
      <c r="M1086" t="s">
        <v>2</v>
      </c>
      <c r="N1086">
        <v>0.33307920000000002</v>
      </c>
      <c r="O1086" t="s">
        <v>6</v>
      </c>
      <c r="P1086">
        <v>4</v>
      </c>
      <c r="Q1086" t="s">
        <v>0</v>
      </c>
      <c r="R1086">
        <v>4.4000000000000004</v>
      </c>
      <c r="S1086" t="s">
        <v>141</v>
      </c>
      <c r="T1086">
        <v>1</v>
      </c>
      <c r="U1086" t="s">
        <v>142</v>
      </c>
      <c r="V1086">
        <v>3</v>
      </c>
      <c r="W1086" t="s">
        <v>140</v>
      </c>
      <c r="X1086">
        <v>1134</v>
      </c>
      <c r="Y1086" t="s">
        <v>1</v>
      </c>
      <c r="Z1086" t="s">
        <v>2341</v>
      </c>
      <c r="AA1086" t="s">
        <v>151</v>
      </c>
      <c r="AB1086" s="12" t="s">
        <v>409</v>
      </c>
      <c r="AC1086" t="s">
        <v>424</v>
      </c>
      <c r="AD1086" s="5">
        <v>0.01</v>
      </c>
      <c r="AE1086" t="s">
        <v>5</v>
      </c>
      <c r="AF1086">
        <v>1</v>
      </c>
      <c r="AG1086" t="s">
        <v>4</v>
      </c>
      <c r="AH1086">
        <v>0</v>
      </c>
    </row>
    <row r="1087" spans="1:34" x14ac:dyDescent="0.25">
      <c r="A1087" t="str">
        <f t="shared" si="16"/>
        <v>feynman_II_38_14_28020</v>
      </c>
      <c r="B1087" t="s">
        <v>29</v>
      </c>
      <c r="C1087" t="s">
        <v>143</v>
      </c>
      <c r="D1087">
        <v>3600</v>
      </c>
      <c r="E1087" t="s">
        <v>144</v>
      </c>
      <c r="F1087">
        <v>1000000</v>
      </c>
      <c r="G1087" t="s">
        <v>145</v>
      </c>
      <c r="H1087">
        <v>28020</v>
      </c>
      <c r="I1087" t="s">
        <v>146</v>
      </c>
      <c r="J1087">
        <v>1E-3</v>
      </c>
      <c r="K1087" t="s">
        <v>3</v>
      </c>
      <c r="L1087">
        <v>0.99952669999999999</v>
      </c>
      <c r="M1087" t="s">
        <v>2</v>
      </c>
      <c r="N1087">
        <v>4.6458999999999997E-3</v>
      </c>
      <c r="O1087" t="s">
        <v>6</v>
      </c>
      <c r="P1087">
        <v>10</v>
      </c>
      <c r="Q1087" t="s">
        <v>0</v>
      </c>
      <c r="R1087">
        <v>6.3</v>
      </c>
      <c r="S1087" t="s">
        <v>141</v>
      </c>
      <c r="T1087">
        <v>1</v>
      </c>
      <c r="U1087" t="s">
        <v>142</v>
      </c>
      <c r="V1087">
        <v>3</v>
      </c>
      <c r="W1087" t="s">
        <v>140</v>
      </c>
      <c r="X1087">
        <v>1506</v>
      </c>
      <c r="Y1087" t="s">
        <v>1</v>
      </c>
      <c r="Z1087" t="s">
        <v>157</v>
      </c>
      <c r="AA1087" t="s">
        <v>151</v>
      </c>
      <c r="AB1087" s="12" t="s">
        <v>3432</v>
      </c>
      <c r="AC1087" t="s">
        <v>424</v>
      </c>
      <c r="AD1087" s="5">
        <v>0.01</v>
      </c>
      <c r="AE1087" t="s">
        <v>5</v>
      </c>
      <c r="AF1087">
        <v>1</v>
      </c>
      <c r="AG1087" t="s">
        <v>4</v>
      </c>
      <c r="AH1087">
        <v>0</v>
      </c>
    </row>
    <row r="1088" spans="1:34" x14ac:dyDescent="0.25">
      <c r="A1088" t="str">
        <f t="shared" si="16"/>
        <v>feynman_I_12_4_28020</v>
      </c>
      <c r="B1088" t="s">
        <v>72</v>
      </c>
      <c r="C1088" t="s">
        <v>143</v>
      </c>
      <c r="D1088">
        <v>3600</v>
      </c>
      <c r="E1088" t="s">
        <v>144</v>
      </c>
      <c r="F1088">
        <v>1000000</v>
      </c>
      <c r="G1088" t="s">
        <v>145</v>
      </c>
      <c r="H1088">
        <v>28020</v>
      </c>
      <c r="I1088" t="s">
        <v>146</v>
      </c>
      <c r="J1088">
        <v>1E-3</v>
      </c>
      <c r="K1088" t="s">
        <v>3</v>
      </c>
      <c r="L1088">
        <v>0.99980579999999997</v>
      </c>
      <c r="M1088" t="s">
        <v>2</v>
      </c>
      <c r="N1088">
        <v>3.7419999999999999E-4</v>
      </c>
      <c r="O1088" t="s">
        <v>6</v>
      </c>
      <c r="P1088">
        <v>9</v>
      </c>
      <c r="Q1088" t="s">
        <v>0</v>
      </c>
      <c r="R1088">
        <v>15</v>
      </c>
      <c r="S1088" t="s">
        <v>141</v>
      </c>
      <c r="T1088">
        <v>1</v>
      </c>
      <c r="U1088" t="s">
        <v>142</v>
      </c>
      <c r="V1088">
        <v>4</v>
      </c>
      <c r="W1088" t="s">
        <v>140</v>
      </c>
      <c r="X1088">
        <v>3355</v>
      </c>
      <c r="Y1088" t="s">
        <v>1</v>
      </c>
      <c r="Z1088" t="s">
        <v>3508</v>
      </c>
      <c r="AA1088" t="s">
        <v>151</v>
      </c>
      <c r="AB1088" s="12" t="s">
        <v>3509</v>
      </c>
      <c r="AC1088" t="s">
        <v>424</v>
      </c>
      <c r="AD1088" s="5">
        <v>0.01</v>
      </c>
      <c r="AE1088" t="s">
        <v>5</v>
      </c>
      <c r="AF1088">
        <v>0.99995761000000005</v>
      </c>
      <c r="AG1088" t="s">
        <v>4</v>
      </c>
      <c r="AH1088">
        <v>1.7828000000000001E-4</v>
      </c>
    </row>
    <row r="1089" spans="1:34" x14ac:dyDescent="0.25">
      <c r="A1089" t="str">
        <f t="shared" si="16"/>
        <v>feynman_I_27_6_28020</v>
      </c>
      <c r="B1089" t="s">
        <v>49</v>
      </c>
      <c r="C1089" t="s">
        <v>143</v>
      </c>
      <c r="D1089">
        <v>3600</v>
      </c>
      <c r="E1089" t="s">
        <v>144</v>
      </c>
      <c r="F1089">
        <v>1000000</v>
      </c>
      <c r="G1089" t="s">
        <v>145</v>
      </c>
      <c r="H1089">
        <v>28020</v>
      </c>
      <c r="I1089" t="s">
        <v>146</v>
      </c>
      <c r="J1089">
        <v>1E-3</v>
      </c>
      <c r="K1089" t="s">
        <v>3</v>
      </c>
      <c r="L1089">
        <v>0.99943780000000004</v>
      </c>
      <c r="M1089" t="s">
        <v>2</v>
      </c>
      <c r="N1089">
        <v>8.4877000000000008E-3</v>
      </c>
      <c r="O1089" t="s">
        <v>6</v>
      </c>
      <c r="P1089">
        <v>11</v>
      </c>
      <c r="Q1089" t="s">
        <v>0</v>
      </c>
      <c r="R1089">
        <v>20.9</v>
      </c>
      <c r="S1089" t="s">
        <v>141</v>
      </c>
      <c r="T1089">
        <v>1</v>
      </c>
      <c r="U1089" t="s">
        <v>142</v>
      </c>
      <c r="V1089">
        <v>5</v>
      </c>
      <c r="W1089" t="s">
        <v>140</v>
      </c>
      <c r="X1089">
        <v>4506</v>
      </c>
      <c r="Y1089" t="s">
        <v>1</v>
      </c>
      <c r="Z1089" t="s">
        <v>2368</v>
      </c>
      <c r="AA1089" t="s">
        <v>151</v>
      </c>
      <c r="AB1089" s="12" t="s">
        <v>2292</v>
      </c>
      <c r="AC1089" t="s">
        <v>424</v>
      </c>
      <c r="AD1089" s="5">
        <v>0.01</v>
      </c>
      <c r="AE1089" t="s">
        <v>5</v>
      </c>
      <c r="AF1089">
        <v>1</v>
      </c>
      <c r="AG1089" t="s">
        <v>4</v>
      </c>
      <c r="AH1089">
        <v>0</v>
      </c>
    </row>
    <row r="1090" spans="1:34" x14ac:dyDescent="0.25">
      <c r="A1090" t="str">
        <f t="shared" ref="A1090:A1153" si="17">B1090&amp;"_"&amp;H1090</f>
        <v>feynman_test_17_14423</v>
      </c>
      <c r="B1090" t="s">
        <v>134</v>
      </c>
      <c r="C1090" t="s">
        <v>143</v>
      </c>
      <c r="D1090">
        <v>3600</v>
      </c>
      <c r="E1090" t="s">
        <v>144</v>
      </c>
      <c r="F1090">
        <v>1000000</v>
      </c>
      <c r="G1090" t="s">
        <v>145</v>
      </c>
      <c r="H1090">
        <v>14423</v>
      </c>
      <c r="I1090" t="s">
        <v>146</v>
      </c>
      <c r="J1090">
        <v>1E-3</v>
      </c>
      <c r="K1090" t="s">
        <v>3</v>
      </c>
      <c r="L1090">
        <v>0.99986339999999996</v>
      </c>
      <c r="M1090" t="s">
        <v>2</v>
      </c>
      <c r="N1090">
        <v>17.395973399999999</v>
      </c>
      <c r="O1090" t="s">
        <v>6</v>
      </c>
      <c r="P1090">
        <v>24</v>
      </c>
      <c r="Q1090" t="s">
        <v>0</v>
      </c>
      <c r="R1090">
        <v>3600.6</v>
      </c>
      <c r="S1090" t="s">
        <v>141</v>
      </c>
      <c r="T1090">
        <v>5</v>
      </c>
      <c r="U1090" t="s">
        <v>142</v>
      </c>
      <c r="V1090">
        <v>248</v>
      </c>
      <c r="W1090" t="s">
        <v>140</v>
      </c>
      <c r="X1090">
        <v>632499</v>
      </c>
      <c r="Y1090" t="s">
        <v>1</v>
      </c>
      <c r="Z1090" t="s">
        <v>4535</v>
      </c>
      <c r="AA1090" t="s">
        <v>151</v>
      </c>
      <c r="AB1090" s="12" t="s">
        <v>4536</v>
      </c>
      <c r="AC1090" t="s">
        <v>424</v>
      </c>
      <c r="AD1090" s="5">
        <v>0.01</v>
      </c>
      <c r="AE1090" t="s">
        <v>5</v>
      </c>
      <c r="AF1090">
        <v>0.99999822999999999</v>
      </c>
      <c r="AG1090" t="s">
        <v>4</v>
      </c>
      <c r="AH1090">
        <v>1.97122979</v>
      </c>
    </row>
    <row r="1091" spans="1:34" x14ac:dyDescent="0.25">
      <c r="A1091" t="str">
        <f t="shared" si="17"/>
        <v>feynman_II_13_34_14423</v>
      </c>
      <c r="B1091" t="s">
        <v>45</v>
      </c>
      <c r="C1091" t="s">
        <v>143</v>
      </c>
      <c r="D1091">
        <v>3600</v>
      </c>
      <c r="E1091" t="s">
        <v>144</v>
      </c>
      <c r="F1091">
        <v>1000000</v>
      </c>
      <c r="G1091" t="s">
        <v>145</v>
      </c>
      <c r="H1091">
        <v>14423</v>
      </c>
      <c r="I1091" t="s">
        <v>146</v>
      </c>
      <c r="J1091">
        <v>1E-3</v>
      </c>
      <c r="K1091" t="s">
        <v>3</v>
      </c>
      <c r="L1091">
        <v>0.99911280000000002</v>
      </c>
      <c r="M1091" t="s">
        <v>2</v>
      </c>
      <c r="N1091">
        <v>6.2764299999999995E-2</v>
      </c>
      <c r="O1091" t="s">
        <v>6</v>
      </c>
      <c r="P1091">
        <v>13</v>
      </c>
      <c r="Q1091" t="s">
        <v>0</v>
      </c>
      <c r="R1091">
        <v>28.2</v>
      </c>
      <c r="S1091" t="s">
        <v>141</v>
      </c>
      <c r="T1091">
        <v>1</v>
      </c>
      <c r="U1091" t="s">
        <v>142</v>
      </c>
      <c r="V1091">
        <v>7</v>
      </c>
      <c r="W1091" t="s">
        <v>140</v>
      </c>
      <c r="X1091">
        <v>6197</v>
      </c>
      <c r="Y1091" t="s">
        <v>1</v>
      </c>
      <c r="Z1091" t="s">
        <v>4537</v>
      </c>
      <c r="AA1091" t="s">
        <v>151</v>
      </c>
      <c r="AB1091" s="12" t="s">
        <v>4538</v>
      </c>
      <c r="AC1091" t="s">
        <v>424</v>
      </c>
      <c r="AD1091" s="5">
        <v>0.01</v>
      </c>
      <c r="AE1091" t="s">
        <v>5</v>
      </c>
      <c r="AF1091">
        <v>0.99971465000000004</v>
      </c>
      <c r="AG1091" t="s">
        <v>4</v>
      </c>
      <c r="AH1091">
        <v>3.567273E-2</v>
      </c>
    </row>
    <row r="1092" spans="1:34" x14ac:dyDescent="0.25">
      <c r="A1092" t="str">
        <f t="shared" si="17"/>
        <v>feynman_II_11_3_28020</v>
      </c>
      <c r="B1092" t="s">
        <v>115</v>
      </c>
      <c r="C1092" t="s">
        <v>143</v>
      </c>
      <c r="D1092">
        <v>3600</v>
      </c>
      <c r="E1092" t="s">
        <v>144</v>
      </c>
      <c r="F1092">
        <v>1000000</v>
      </c>
      <c r="G1092" t="s">
        <v>145</v>
      </c>
      <c r="H1092">
        <v>28020</v>
      </c>
      <c r="I1092" t="s">
        <v>146</v>
      </c>
      <c r="J1092">
        <v>1E-3</v>
      </c>
      <c r="K1092" t="s">
        <v>3</v>
      </c>
      <c r="L1092">
        <v>0.99969240000000004</v>
      </c>
      <c r="M1092" t="s">
        <v>2</v>
      </c>
      <c r="N1092">
        <v>2.1713000000000001E-3</v>
      </c>
      <c r="O1092" t="s">
        <v>6</v>
      </c>
      <c r="P1092">
        <v>18</v>
      </c>
      <c r="Q1092" t="s">
        <v>0</v>
      </c>
      <c r="R1092">
        <v>875</v>
      </c>
      <c r="S1092" t="s">
        <v>141</v>
      </c>
      <c r="T1092">
        <v>8</v>
      </c>
      <c r="U1092" t="s">
        <v>142</v>
      </c>
      <c r="V1092">
        <v>76</v>
      </c>
      <c r="W1092" t="s">
        <v>140</v>
      </c>
      <c r="X1092">
        <v>153563</v>
      </c>
      <c r="Y1092" t="s">
        <v>1</v>
      </c>
      <c r="Z1092" t="s">
        <v>2400</v>
      </c>
      <c r="AA1092" t="s">
        <v>151</v>
      </c>
      <c r="AB1092" s="12" t="s">
        <v>2304</v>
      </c>
      <c r="AC1092" t="s">
        <v>424</v>
      </c>
      <c r="AD1092" s="5">
        <v>0.01</v>
      </c>
      <c r="AE1092" t="s">
        <v>5</v>
      </c>
      <c r="AF1092">
        <v>1</v>
      </c>
      <c r="AG1092" t="s">
        <v>4</v>
      </c>
      <c r="AH1092">
        <v>0</v>
      </c>
    </row>
    <row r="1093" spans="1:34" x14ac:dyDescent="0.25">
      <c r="A1093" t="str">
        <f t="shared" si="17"/>
        <v>strogatz_shearflow2_28020</v>
      </c>
      <c r="B1093" t="s">
        <v>9</v>
      </c>
      <c r="C1093" t="s">
        <v>143</v>
      </c>
      <c r="D1093">
        <v>3600</v>
      </c>
      <c r="E1093" t="s">
        <v>144</v>
      </c>
      <c r="F1093">
        <v>1000000</v>
      </c>
      <c r="G1093" t="s">
        <v>145</v>
      </c>
      <c r="H1093">
        <v>28020</v>
      </c>
      <c r="I1093" t="s">
        <v>146</v>
      </c>
      <c r="J1093">
        <v>1E-3</v>
      </c>
      <c r="K1093" t="s">
        <v>3</v>
      </c>
      <c r="L1093">
        <v>0.99989039999999996</v>
      </c>
      <c r="M1093" t="s">
        <v>2</v>
      </c>
      <c r="N1093">
        <v>2.5133999999999998E-3</v>
      </c>
      <c r="O1093" t="s">
        <v>6</v>
      </c>
      <c r="P1093">
        <v>11</v>
      </c>
      <c r="Q1093" t="s">
        <v>0</v>
      </c>
      <c r="R1093">
        <v>16.399999999999999</v>
      </c>
      <c r="S1093" t="s">
        <v>141</v>
      </c>
      <c r="T1093">
        <v>3</v>
      </c>
      <c r="U1093" t="s">
        <v>142</v>
      </c>
      <c r="V1093">
        <v>15</v>
      </c>
      <c r="W1093" t="s">
        <v>140</v>
      </c>
      <c r="X1093">
        <v>11061</v>
      </c>
      <c r="Y1093" t="s">
        <v>1</v>
      </c>
      <c r="Z1093" t="s">
        <v>3066</v>
      </c>
      <c r="AA1093" t="s">
        <v>151</v>
      </c>
      <c r="AB1093" s="12" t="s">
        <v>2331</v>
      </c>
      <c r="AC1093" t="s">
        <v>424</v>
      </c>
      <c r="AD1093" s="5">
        <v>0.01</v>
      </c>
      <c r="AE1093" t="s">
        <v>5</v>
      </c>
      <c r="AF1093">
        <v>1</v>
      </c>
      <c r="AG1093" t="s">
        <v>4</v>
      </c>
      <c r="AH1093">
        <v>0</v>
      </c>
    </row>
    <row r="1094" spans="1:34" x14ac:dyDescent="0.25">
      <c r="A1094" t="str">
        <f t="shared" si="17"/>
        <v>strogatz_bacres1_28020</v>
      </c>
      <c r="B1094" t="s">
        <v>15</v>
      </c>
      <c r="C1094" t="s">
        <v>143</v>
      </c>
      <c r="D1094">
        <v>3600</v>
      </c>
      <c r="E1094" t="s">
        <v>144</v>
      </c>
      <c r="F1094">
        <v>1000000</v>
      </c>
      <c r="G1094" t="s">
        <v>145</v>
      </c>
      <c r="H1094">
        <v>28020</v>
      </c>
      <c r="I1094" t="s">
        <v>146</v>
      </c>
      <c r="J1094">
        <v>1E-3</v>
      </c>
      <c r="K1094" t="s">
        <v>3</v>
      </c>
      <c r="L1094">
        <v>0.99947730000000001</v>
      </c>
      <c r="M1094" t="s">
        <v>2</v>
      </c>
      <c r="N1094">
        <v>5.7647799999999999E-2</v>
      </c>
      <c r="O1094" t="s">
        <v>6</v>
      </c>
      <c r="P1094">
        <v>15</v>
      </c>
      <c r="Q1094" t="s">
        <v>0</v>
      </c>
      <c r="R1094">
        <v>5.7</v>
      </c>
      <c r="S1094" t="s">
        <v>141</v>
      </c>
      <c r="T1094">
        <v>1</v>
      </c>
      <c r="U1094" t="s">
        <v>142</v>
      </c>
      <c r="V1094">
        <v>5</v>
      </c>
      <c r="W1094" t="s">
        <v>140</v>
      </c>
      <c r="X1094">
        <v>3587</v>
      </c>
      <c r="Y1094" t="s">
        <v>1</v>
      </c>
      <c r="Z1094" t="s">
        <v>4539</v>
      </c>
      <c r="AA1094" t="s">
        <v>151</v>
      </c>
      <c r="AB1094" s="12" t="s">
        <v>4540</v>
      </c>
      <c r="AC1094" t="s">
        <v>424</v>
      </c>
      <c r="AD1094" s="5">
        <v>0.01</v>
      </c>
      <c r="AE1094" t="s">
        <v>5</v>
      </c>
      <c r="AF1094">
        <v>0.99955965000000002</v>
      </c>
      <c r="AG1094" t="s">
        <v>4</v>
      </c>
      <c r="AH1094">
        <v>5.4839819999999997E-2</v>
      </c>
    </row>
    <row r="1095" spans="1:34" x14ac:dyDescent="0.25">
      <c r="A1095" t="str">
        <f t="shared" si="17"/>
        <v>feynman_I_15_10_28020</v>
      </c>
      <c r="B1095" t="s">
        <v>44</v>
      </c>
      <c r="C1095" t="s">
        <v>143</v>
      </c>
      <c r="D1095">
        <v>3600</v>
      </c>
      <c r="E1095" t="s">
        <v>144</v>
      </c>
      <c r="F1095">
        <v>1000000</v>
      </c>
      <c r="G1095" t="s">
        <v>145</v>
      </c>
      <c r="H1095">
        <v>28020</v>
      </c>
      <c r="I1095" t="s">
        <v>146</v>
      </c>
      <c r="J1095">
        <v>1E-3</v>
      </c>
      <c r="K1095" t="s">
        <v>3</v>
      </c>
      <c r="L1095">
        <v>0.99734820000000002</v>
      </c>
      <c r="M1095" t="s">
        <v>2</v>
      </c>
      <c r="N1095">
        <v>0.1087709</v>
      </c>
      <c r="O1095" t="s">
        <v>6</v>
      </c>
      <c r="P1095">
        <v>20</v>
      </c>
      <c r="Q1095" t="s">
        <v>0</v>
      </c>
      <c r="R1095">
        <v>20.399999999999999</v>
      </c>
      <c r="S1095" t="s">
        <v>141</v>
      </c>
      <c r="T1095">
        <v>1</v>
      </c>
      <c r="U1095" t="s">
        <v>142</v>
      </c>
      <c r="V1095">
        <v>5</v>
      </c>
      <c r="W1095" t="s">
        <v>140</v>
      </c>
      <c r="X1095">
        <v>4355</v>
      </c>
      <c r="Y1095" t="s">
        <v>1</v>
      </c>
      <c r="Z1095" t="s">
        <v>4541</v>
      </c>
      <c r="AA1095" t="s">
        <v>151</v>
      </c>
      <c r="AB1095" s="12" t="s">
        <v>4542</v>
      </c>
      <c r="AC1095" t="s">
        <v>424</v>
      </c>
      <c r="AD1095" s="5">
        <v>0.01</v>
      </c>
      <c r="AE1095" t="s">
        <v>5</v>
      </c>
      <c r="AF1095">
        <v>0.99789251000000001</v>
      </c>
      <c r="AG1095" t="s">
        <v>4</v>
      </c>
      <c r="AH1095">
        <v>9.6766530000000003E-2</v>
      </c>
    </row>
    <row r="1096" spans="1:34" x14ac:dyDescent="0.25">
      <c r="A1096" t="str">
        <f t="shared" si="17"/>
        <v>feynman_III_13_18_14423</v>
      </c>
      <c r="B1096" t="s">
        <v>103</v>
      </c>
      <c r="C1096" t="s">
        <v>143</v>
      </c>
      <c r="D1096">
        <v>3600</v>
      </c>
      <c r="E1096" t="s">
        <v>144</v>
      </c>
      <c r="F1096">
        <v>1000000</v>
      </c>
      <c r="G1096" t="s">
        <v>145</v>
      </c>
      <c r="H1096">
        <v>14423</v>
      </c>
      <c r="I1096" t="s">
        <v>146</v>
      </c>
      <c r="J1096">
        <v>1E-3</v>
      </c>
      <c r="K1096" t="s">
        <v>3</v>
      </c>
      <c r="L1096">
        <v>0.99982669999999996</v>
      </c>
      <c r="M1096" t="s">
        <v>2</v>
      </c>
      <c r="N1096">
        <v>7.2422541000000002</v>
      </c>
      <c r="O1096" t="s">
        <v>6</v>
      </c>
      <c r="P1096">
        <v>10</v>
      </c>
      <c r="Q1096" t="s">
        <v>0</v>
      </c>
      <c r="R1096">
        <v>3605.4</v>
      </c>
      <c r="S1096" t="s">
        <v>141</v>
      </c>
      <c r="T1096">
        <v>4</v>
      </c>
      <c r="U1096" t="s">
        <v>142</v>
      </c>
      <c r="V1096">
        <v>584</v>
      </c>
      <c r="W1096" t="s">
        <v>140</v>
      </c>
      <c r="X1096">
        <v>714171</v>
      </c>
      <c r="Y1096" t="s">
        <v>1</v>
      </c>
      <c r="Z1096" t="s">
        <v>4183</v>
      </c>
      <c r="AA1096" t="s">
        <v>151</v>
      </c>
      <c r="AB1096" s="12" t="s">
        <v>4184</v>
      </c>
      <c r="AC1096" t="s">
        <v>424</v>
      </c>
      <c r="AD1096" s="5">
        <v>0.01</v>
      </c>
      <c r="AE1096" t="s">
        <v>5</v>
      </c>
      <c r="AF1096">
        <v>0.99999800000000005</v>
      </c>
      <c r="AG1096" t="s">
        <v>4</v>
      </c>
      <c r="AH1096">
        <v>0.80571950999999997</v>
      </c>
    </row>
    <row r="1097" spans="1:34" x14ac:dyDescent="0.25">
      <c r="A1097" t="str">
        <f t="shared" si="17"/>
        <v>feynman_I_32_5_14423</v>
      </c>
      <c r="B1097" t="s">
        <v>97</v>
      </c>
      <c r="C1097" t="s">
        <v>143</v>
      </c>
      <c r="D1097">
        <v>3600</v>
      </c>
      <c r="E1097" t="s">
        <v>144</v>
      </c>
      <c r="F1097">
        <v>1000000</v>
      </c>
      <c r="G1097" t="s">
        <v>145</v>
      </c>
      <c r="H1097">
        <v>14423</v>
      </c>
      <c r="I1097" t="s">
        <v>146</v>
      </c>
      <c r="J1097">
        <v>1E-3</v>
      </c>
      <c r="K1097" t="s">
        <v>3</v>
      </c>
      <c r="L1097">
        <v>0.99615830000000005</v>
      </c>
      <c r="M1097" t="s">
        <v>2</v>
      </c>
      <c r="N1097">
        <v>4.7104600000000003E-2</v>
      </c>
      <c r="O1097" t="s">
        <v>6</v>
      </c>
      <c r="P1097">
        <v>14</v>
      </c>
      <c r="Q1097" t="s">
        <v>0</v>
      </c>
      <c r="R1097">
        <v>25.4</v>
      </c>
      <c r="S1097" t="s">
        <v>141</v>
      </c>
      <c r="T1097">
        <v>1</v>
      </c>
      <c r="U1097" t="s">
        <v>142</v>
      </c>
      <c r="V1097">
        <v>6</v>
      </c>
      <c r="W1097" t="s">
        <v>140</v>
      </c>
      <c r="X1097">
        <v>5761</v>
      </c>
      <c r="Y1097" t="s">
        <v>1</v>
      </c>
      <c r="Z1097" t="s">
        <v>3681</v>
      </c>
      <c r="AA1097" t="s">
        <v>151</v>
      </c>
      <c r="AB1097" s="12" t="s">
        <v>3682</v>
      </c>
      <c r="AC1097" t="s">
        <v>424</v>
      </c>
      <c r="AD1097" s="5">
        <v>0.01</v>
      </c>
      <c r="AE1097" t="s">
        <v>5</v>
      </c>
      <c r="AF1097">
        <v>0.99630967000000004</v>
      </c>
      <c r="AG1097" t="s">
        <v>4</v>
      </c>
      <c r="AH1097">
        <v>4.9125050000000003E-2</v>
      </c>
    </row>
    <row r="1098" spans="1:34" x14ac:dyDescent="0.25">
      <c r="A1098" t="str">
        <f t="shared" si="17"/>
        <v>feynman_II_8_7_14423</v>
      </c>
      <c r="B1098" t="s">
        <v>69</v>
      </c>
      <c r="C1098" t="s">
        <v>143</v>
      </c>
      <c r="D1098">
        <v>3600</v>
      </c>
      <c r="E1098" t="s">
        <v>144</v>
      </c>
      <c r="F1098">
        <v>1000000</v>
      </c>
      <c r="G1098" t="s">
        <v>145</v>
      </c>
      <c r="H1098">
        <v>14423</v>
      </c>
      <c r="I1098" t="s">
        <v>146</v>
      </c>
      <c r="J1098">
        <v>1E-3</v>
      </c>
      <c r="K1098" t="s">
        <v>3</v>
      </c>
      <c r="L1098">
        <v>0.97846109999999997</v>
      </c>
      <c r="M1098" t="s">
        <v>2</v>
      </c>
      <c r="N1098">
        <v>1.31089E-2</v>
      </c>
      <c r="O1098" t="s">
        <v>6</v>
      </c>
      <c r="P1098">
        <v>17</v>
      </c>
      <c r="Q1098" t="s">
        <v>0</v>
      </c>
      <c r="R1098">
        <v>93.6</v>
      </c>
      <c r="S1098" t="s">
        <v>141</v>
      </c>
      <c r="T1098">
        <v>2</v>
      </c>
      <c r="U1098" t="s">
        <v>142</v>
      </c>
      <c r="V1098">
        <v>28</v>
      </c>
      <c r="W1098" t="s">
        <v>140</v>
      </c>
      <c r="X1098">
        <v>22531</v>
      </c>
      <c r="Y1098" t="s">
        <v>1</v>
      </c>
      <c r="Z1098" t="s">
        <v>4543</v>
      </c>
      <c r="AA1098" t="s">
        <v>151</v>
      </c>
      <c r="AB1098" s="12" t="s">
        <v>4544</v>
      </c>
      <c r="AC1098" t="s">
        <v>424</v>
      </c>
      <c r="AD1098" s="5">
        <v>0.01</v>
      </c>
      <c r="AE1098" t="s">
        <v>5</v>
      </c>
      <c r="AF1098">
        <v>0.97854613000000001</v>
      </c>
      <c r="AG1098" t="s">
        <v>4</v>
      </c>
      <c r="AH1098">
        <v>1.3121839999999999E-2</v>
      </c>
    </row>
    <row r="1099" spans="1:34" x14ac:dyDescent="0.25">
      <c r="A1099" t="str">
        <f t="shared" si="17"/>
        <v>strogatz_bacres2_14423</v>
      </c>
      <c r="B1099" t="s">
        <v>11</v>
      </c>
      <c r="C1099" t="s">
        <v>143</v>
      </c>
      <c r="D1099">
        <v>3600</v>
      </c>
      <c r="E1099" t="s">
        <v>144</v>
      </c>
      <c r="F1099">
        <v>1000000</v>
      </c>
      <c r="G1099" t="s">
        <v>145</v>
      </c>
      <c r="H1099">
        <v>14423</v>
      </c>
      <c r="I1099" t="s">
        <v>146</v>
      </c>
      <c r="J1099">
        <v>1E-3</v>
      </c>
      <c r="K1099" t="s">
        <v>3</v>
      </c>
      <c r="L1099">
        <v>0.99948099999999995</v>
      </c>
      <c r="M1099" t="s">
        <v>2</v>
      </c>
      <c r="N1099">
        <v>4.9566300000000001E-2</v>
      </c>
      <c r="O1099" t="s">
        <v>6</v>
      </c>
      <c r="P1099">
        <v>10</v>
      </c>
      <c r="Q1099" t="s">
        <v>0</v>
      </c>
      <c r="R1099">
        <v>2</v>
      </c>
      <c r="S1099" t="s">
        <v>141</v>
      </c>
      <c r="T1099">
        <v>1</v>
      </c>
      <c r="U1099" t="s">
        <v>142</v>
      </c>
      <c r="V1099">
        <v>3</v>
      </c>
      <c r="W1099" t="s">
        <v>140</v>
      </c>
      <c r="X1099">
        <v>1473</v>
      </c>
      <c r="Y1099" t="s">
        <v>1</v>
      </c>
      <c r="Z1099" t="s">
        <v>4545</v>
      </c>
      <c r="AA1099" t="s">
        <v>151</v>
      </c>
      <c r="AB1099" s="12" t="s">
        <v>4546</v>
      </c>
      <c r="AC1099" t="s">
        <v>424</v>
      </c>
      <c r="AD1099" s="5">
        <v>0.01</v>
      </c>
      <c r="AE1099" t="s">
        <v>5</v>
      </c>
      <c r="AF1099">
        <v>0.99979562</v>
      </c>
      <c r="AG1099" t="s">
        <v>4</v>
      </c>
      <c r="AH1099">
        <v>3.096811E-2</v>
      </c>
    </row>
    <row r="1100" spans="1:34" x14ac:dyDescent="0.25">
      <c r="A1100" t="str">
        <f t="shared" si="17"/>
        <v>feynman_I_18_4_14423</v>
      </c>
      <c r="B1100" t="s">
        <v>74</v>
      </c>
      <c r="C1100" t="s">
        <v>143</v>
      </c>
      <c r="D1100">
        <v>3600</v>
      </c>
      <c r="E1100" t="s">
        <v>144</v>
      </c>
      <c r="F1100">
        <v>1000000</v>
      </c>
      <c r="G1100" t="s">
        <v>145</v>
      </c>
      <c r="H1100">
        <v>14423</v>
      </c>
      <c r="I1100" t="s">
        <v>146</v>
      </c>
      <c r="J1100">
        <v>1E-3</v>
      </c>
      <c r="K1100" t="s">
        <v>3</v>
      </c>
      <c r="L1100">
        <v>0.9954577</v>
      </c>
      <c r="M1100" t="s">
        <v>2</v>
      </c>
      <c r="N1100">
        <v>5.7306599999999999E-2</v>
      </c>
      <c r="O1100" t="s">
        <v>6</v>
      </c>
      <c r="P1100">
        <v>23</v>
      </c>
      <c r="Q1100" t="s">
        <v>0</v>
      </c>
      <c r="R1100">
        <v>184.9</v>
      </c>
      <c r="S1100" t="s">
        <v>141</v>
      </c>
      <c r="T1100">
        <v>6</v>
      </c>
      <c r="U1100" t="s">
        <v>142</v>
      </c>
      <c r="V1100">
        <v>49</v>
      </c>
      <c r="W1100" t="s">
        <v>140</v>
      </c>
      <c r="X1100">
        <v>36099</v>
      </c>
      <c r="Y1100" t="s">
        <v>1</v>
      </c>
      <c r="Z1100" t="s">
        <v>4547</v>
      </c>
      <c r="AA1100" t="s">
        <v>151</v>
      </c>
      <c r="AB1100" s="12" t="s">
        <v>4548</v>
      </c>
      <c r="AC1100" t="s">
        <v>424</v>
      </c>
      <c r="AD1100" s="5">
        <v>0.01</v>
      </c>
      <c r="AE1100" t="s">
        <v>5</v>
      </c>
      <c r="AF1100">
        <v>0.99673208999999996</v>
      </c>
      <c r="AG1100" t="s">
        <v>4</v>
      </c>
      <c r="AH1100">
        <v>4.8611759999999997E-2</v>
      </c>
    </row>
    <row r="1101" spans="1:34" x14ac:dyDescent="0.25">
      <c r="A1101" t="str">
        <f t="shared" si="17"/>
        <v>feynman_III_14_14_14423</v>
      </c>
      <c r="B1101" t="s">
        <v>108</v>
      </c>
      <c r="C1101" t="s">
        <v>143</v>
      </c>
      <c r="D1101">
        <v>3600</v>
      </c>
      <c r="E1101" t="s">
        <v>144</v>
      </c>
      <c r="F1101">
        <v>1000000</v>
      </c>
      <c r="G1101" t="s">
        <v>145</v>
      </c>
      <c r="H1101">
        <v>14423</v>
      </c>
      <c r="I1101" t="s">
        <v>146</v>
      </c>
      <c r="J1101">
        <v>1E-3</v>
      </c>
      <c r="K1101" t="s">
        <v>3</v>
      </c>
      <c r="L1101">
        <v>0.98810019999999998</v>
      </c>
      <c r="M1101" t="s">
        <v>2</v>
      </c>
      <c r="N1101">
        <v>0.7512527</v>
      </c>
      <c r="O1101" t="s">
        <v>6</v>
      </c>
      <c r="P1101">
        <v>36</v>
      </c>
      <c r="Q1101" t="s">
        <v>0</v>
      </c>
      <c r="R1101">
        <v>174.5</v>
      </c>
      <c r="S1101" t="s">
        <v>141</v>
      </c>
      <c r="T1101">
        <v>1</v>
      </c>
      <c r="U1101" t="s">
        <v>142</v>
      </c>
      <c r="V1101">
        <v>14</v>
      </c>
      <c r="W1101" t="s">
        <v>140</v>
      </c>
      <c r="X1101">
        <v>29923</v>
      </c>
      <c r="Y1101" t="s">
        <v>1</v>
      </c>
      <c r="Z1101" t="s">
        <v>4549</v>
      </c>
      <c r="AA1101" t="s">
        <v>151</v>
      </c>
      <c r="AB1101" s="12" t="s">
        <v>4550</v>
      </c>
      <c r="AC1101" t="s">
        <v>424</v>
      </c>
      <c r="AD1101" s="5">
        <v>0.01</v>
      </c>
      <c r="AE1101" t="s">
        <v>5</v>
      </c>
      <c r="AF1101">
        <v>0.99133707999999998</v>
      </c>
      <c r="AG1101" t="s">
        <v>4</v>
      </c>
      <c r="AH1101">
        <v>0.64359102999999995</v>
      </c>
    </row>
    <row r="1102" spans="1:34" x14ac:dyDescent="0.25">
      <c r="A1102" t="str">
        <f t="shared" si="17"/>
        <v>feynman_I_16_6_14423</v>
      </c>
      <c r="B1102" t="s">
        <v>39</v>
      </c>
      <c r="C1102" t="s">
        <v>143</v>
      </c>
      <c r="D1102">
        <v>3600</v>
      </c>
      <c r="E1102" t="s">
        <v>144</v>
      </c>
      <c r="F1102">
        <v>1000000</v>
      </c>
      <c r="G1102" t="s">
        <v>145</v>
      </c>
      <c r="H1102">
        <v>14423</v>
      </c>
      <c r="I1102" t="s">
        <v>146</v>
      </c>
      <c r="J1102">
        <v>1E-3</v>
      </c>
      <c r="K1102" t="s">
        <v>3</v>
      </c>
      <c r="L1102">
        <v>0.99321599999999999</v>
      </c>
      <c r="M1102" t="s">
        <v>2</v>
      </c>
      <c r="N1102">
        <v>9.3869099999999997E-2</v>
      </c>
      <c r="O1102" t="s">
        <v>6</v>
      </c>
      <c r="P1102">
        <v>32</v>
      </c>
      <c r="Q1102" t="s">
        <v>0</v>
      </c>
      <c r="R1102">
        <v>232.1</v>
      </c>
      <c r="S1102" t="s">
        <v>141</v>
      </c>
      <c r="T1102">
        <v>3</v>
      </c>
      <c r="U1102" t="s">
        <v>142</v>
      </c>
      <c r="V1102">
        <v>30</v>
      </c>
      <c r="W1102" t="s">
        <v>140</v>
      </c>
      <c r="X1102">
        <v>39942</v>
      </c>
      <c r="Y1102" t="s">
        <v>1</v>
      </c>
      <c r="Z1102" t="s">
        <v>4551</v>
      </c>
      <c r="AA1102" t="s">
        <v>151</v>
      </c>
      <c r="AB1102" s="12" t="s">
        <v>4552</v>
      </c>
      <c r="AC1102" t="s">
        <v>424</v>
      </c>
      <c r="AD1102" s="5">
        <v>0.01</v>
      </c>
      <c r="AE1102" t="s">
        <v>5</v>
      </c>
      <c r="AF1102">
        <v>0.99388049000000001</v>
      </c>
      <c r="AG1102" t="s">
        <v>4</v>
      </c>
      <c r="AH1102">
        <v>8.9083560000000006E-2</v>
      </c>
    </row>
    <row r="1103" spans="1:34" x14ac:dyDescent="0.25">
      <c r="A1103" t="str">
        <f t="shared" si="17"/>
        <v>feynman_I_6_2b_14423</v>
      </c>
      <c r="B1103" t="s">
        <v>54</v>
      </c>
      <c r="C1103" t="s">
        <v>143</v>
      </c>
      <c r="D1103">
        <v>3600</v>
      </c>
      <c r="E1103" t="s">
        <v>144</v>
      </c>
      <c r="F1103">
        <v>1000000</v>
      </c>
      <c r="G1103" t="s">
        <v>145</v>
      </c>
      <c r="H1103">
        <v>14423</v>
      </c>
      <c r="I1103" t="s">
        <v>146</v>
      </c>
      <c r="J1103">
        <v>1E-3</v>
      </c>
      <c r="K1103" t="s">
        <v>3</v>
      </c>
      <c r="L1103">
        <v>0.98162309999999997</v>
      </c>
      <c r="M1103" t="s">
        <v>2</v>
      </c>
      <c r="N1103">
        <v>8.1452E-3</v>
      </c>
      <c r="O1103" t="s">
        <v>6</v>
      </c>
      <c r="P1103">
        <v>19</v>
      </c>
      <c r="Q1103" t="s">
        <v>0</v>
      </c>
      <c r="R1103">
        <v>3600.4</v>
      </c>
      <c r="S1103" t="s">
        <v>141</v>
      </c>
      <c r="T1103">
        <v>12</v>
      </c>
      <c r="U1103" t="s">
        <v>142</v>
      </c>
      <c r="V1103">
        <v>558</v>
      </c>
      <c r="W1103" t="s">
        <v>140</v>
      </c>
      <c r="X1103">
        <v>676936</v>
      </c>
      <c r="Y1103" t="s">
        <v>1</v>
      </c>
      <c r="Z1103" t="s">
        <v>4553</v>
      </c>
      <c r="AA1103" t="s">
        <v>151</v>
      </c>
      <c r="AB1103" s="12" t="s">
        <v>4554</v>
      </c>
      <c r="AC1103" t="s">
        <v>424</v>
      </c>
      <c r="AD1103" s="5">
        <v>0.01</v>
      </c>
      <c r="AE1103" t="s">
        <v>5</v>
      </c>
      <c r="AF1103">
        <v>0.98300684000000005</v>
      </c>
      <c r="AG1103" t="s">
        <v>4</v>
      </c>
      <c r="AH1103">
        <v>7.8579700000000006E-3</v>
      </c>
    </row>
    <row r="1104" spans="1:34" x14ac:dyDescent="0.25">
      <c r="A1104" t="str">
        <f t="shared" si="17"/>
        <v>feynman_test_16_5390</v>
      </c>
      <c r="B1104" t="s">
        <v>129</v>
      </c>
      <c r="C1104" t="s">
        <v>143</v>
      </c>
      <c r="D1104">
        <v>3600</v>
      </c>
      <c r="E1104" t="s">
        <v>144</v>
      </c>
      <c r="F1104">
        <v>1000000</v>
      </c>
      <c r="G1104" t="s">
        <v>145</v>
      </c>
      <c r="H1104">
        <v>5390</v>
      </c>
      <c r="I1104" t="s">
        <v>146</v>
      </c>
      <c r="J1104">
        <v>1E-3</v>
      </c>
      <c r="K1104" t="s">
        <v>3</v>
      </c>
      <c r="L1104">
        <v>0.99833899999999998</v>
      </c>
      <c r="M1104" t="s">
        <v>2</v>
      </c>
      <c r="N1104">
        <v>1.1626746999999999</v>
      </c>
      <c r="O1104" t="s">
        <v>6</v>
      </c>
      <c r="P1104">
        <v>45</v>
      </c>
      <c r="Q1104" t="s">
        <v>0</v>
      </c>
      <c r="R1104">
        <v>3601.7</v>
      </c>
      <c r="S1104" t="s">
        <v>141</v>
      </c>
      <c r="T1104">
        <v>7</v>
      </c>
      <c r="U1104" t="s">
        <v>142</v>
      </c>
      <c r="V1104">
        <v>98</v>
      </c>
      <c r="W1104" t="s">
        <v>140</v>
      </c>
      <c r="X1104">
        <v>431928</v>
      </c>
      <c r="Y1104" t="s">
        <v>1</v>
      </c>
      <c r="Z1104" t="s">
        <v>4555</v>
      </c>
      <c r="AA1104" t="s">
        <v>151</v>
      </c>
      <c r="AB1104" s="12" t="s">
        <v>4556</v>
      </c>
      <c r="AC1104" t="s">
        <v>424</v>
      </c>
      <c r="AD1104" s="5">
        <v>0.01</v>
      </c>
      <c r="AE1104" t="s">
        <v>5</v>
      </c>
      <c r="AF1104">
        <v>0.99861140999999998</v>
      </c>
      <c r="AG1104" t="s">
        <v>4</v>
      </c>
      <c r="AH1104">
        <v>1.06754108</v>
      </c>
    </row>
    <row r="1105" spans="1:34" x14ac:dyDescent="0.25">
      <c r="A1105" t="str">
        <f t="shared" si="17"/>
        <v>feynman_I_10_7_5390</v>
      </c>
      <c r="B1105" t="s">
        <v>46</v>
      </c>
      <c r="C1105" t="s">
        <v>143</v>
      </c>
      <c r="D1105">
        <v>3600</v>
      </c>
      <c r="E1105" t="s">
        <v>144</v>
      </c>
      <c r="F1105">
        <v>1000000</v>
      </c>
      <c r="G1105" t="s">
        <v>145</v>
      </c>
      <c r="H1105">
        <v>5390</v>
      </c>
      <c r="I1105" t="s">
        <v>146</v>
      </c>
      <c r="J1105">
        <v>1E-3</v>
      </c>
      <c r="K1105" t="s">
        <v>3</v>
      </c>
      <c r="L1105">
        <v>0.99896050000000003</v>
      </c>
      <c r="M1105" t="s">
        <v>2</v>
      </c>
      <c r="N1105">
        <v>3.9195099999999997E-2</v>
      </c>
      <c r="O1105" t="s">
        <v>6</v>
      </c>
      <c r="P1105">
        <v>15</v>
      </c>
      <c r="Q1105" t="s">
        <v>0</v>
      </c>
      <c r="R1105">
        <v>17.399999999999999</v>
      </c>
      <c r="S1105" t="s">
        <v>141</v>
      </c>
      <c r="T1105">
        <v>1</v>
      </c>
      <c r="U1105" t="s">
        <v>142</v>
      </c>
      <c r="V1105">
        <v>5</v>
      </c>
      <c r="W1105" t="s">
        <v>140</v>
      </c>
      <c r="X1105">
        <v>3837</v>
      </c>
      <c r="Y1105" t="s">
        <v>1</v>
      </c>
      <c r="Z1105" t="s">
        <v>3705</v>
      </c>
      <c r="AA1105" t="s">
        <v>151</v>
      </c>
      <c r="AB1105" s="12" t="s">
        <v>3706</v>
      </c>
      <c r="AC1105" t="s">
        <v>424</v>
      </c>
      <c r="AD1105" s="5">
        <v>0.01</v>
      </c>
      <c r="AE1105" t="s">
        <v>5</v>
      </c>
      <c r="AF1105">
        <v>0.99972835000000004</v>
      </c>
      <c r="AG1105" t="s">
        <v>4</v>
      </c>
      <c r="AH1105">
        <v>1.991801E-2</v>
      </c>
    </row>
    <row r="1106" spans="1:34" x14ac:dyDescent="0.25">
      <c r="A1106" t="str">
        <f t="shared" si="17"/>
        <v>feynman_I_25_13_16850</v>
      </c>
      <c r="B1106" t="s">
        <v>24</v>
      </c>
      <c r="C1106" t="s">
        <v>143</v>
      </c>
      <c r="D1106">
        <v>3600</v>
      </c>
      <c r="E1106" t="s">
        <v>144</v>
      </c>
      <c r="F1106">
        <v>1000000</v>
      </c>
      <c r="G1106" t="s">
        <v>145</v>
      </c>
      <c r="H1106">
        <v>16850</v>
      </c>
      <c r="I1106" t="s">
        <v>146</v>
      </c>
      <c r="J1106">
        <v>1E-3</v>
      </c>
      <c r="K1106" t="s">
        <v>3</v>
      </c>
      <c r="L1106">
        <v>0.99966129999999997</v>
      </c>
      <c r="M1106" t="s">
        <v>2</v>
      </c>
      <c r="N1106">
        <v>1.43827E-2</v>
      </c>
      <c r="O1106" t="s">
        <v>6</v>
      </c>
      <c r="P1106">
        <v>5</v>
      </c>
      <c r="Q1106" t="s">
        <v>0</v>
      </c>
      <c r="R1106">
        <v>3.2</v>
      </c>
      <c r="S1106" t="s">
        <v>141</v>
      </c>
      <c r="T1106">
        <v>1</v>
      </c>
      <c r="U1106" t="s">
        <v>142</v>
      </c>
      <c r="V1106">
        <v>2</v>
      </c>
      <c r="W1106" t="s">
        <v>140</v>
      </c>
      <c r="X1106">
        <v>799</v>
      </c>
      <c r="Y1106" t="s">
        <v>1</v>
      </c>
      <c r="Z1106" t="s">
        <v>2339</v>
      </c>
      <c r="AA1106" t="s">
        <v>151</v>
      </c>
      <c r="AB1106" s="12" t="s">
        <v>406</v>
      </c>
      <c r="AC1106" t="s">
        <v>424</v>
      </c>
      <c r="AD1106" s="5">
        <v>0.01</v>
      </c>
      <c r="AE1106" t="s">
        <v>5</v>
      </c>
      <c r="AF1106">
        <v>1</v>
      </c>
      <c r="AG1106" t="s">
        <v>4</v>
      </c>
      <c r="AH1106">
        <v>0</v>
      </c>
    </row>
    <row r="1107" spans="1:34" x14ac:dyDescent="0.25">
      <c r="A1107" t="str">
        <f t="shared" si="17"/>
        <v>feynman_II_34_2a_16850</v>
      </c>
      <c r="B1107" t="s">
        <v>55</v>
      </c>
      <c r="C1107" t="s">
        <v>143</v>
      </c>
      <c r="D1107">
        <v>3600</v>
      </c>
      <c r="E1107" t="s">
        <v>144</v>
      </c>
      <c r="F1107">
        <v>1000000</v>
      </c>
      <c r="G1107" t="s">
        <v>145</v>
      </c>
      <c r="H1107">
        <v>16850</v>
      </c>
      <c r="I1107" t="s">
        <v>146</v>
      </c>
      <c r="J1107">
        <v>1E-3</v>
      </c>
      <c r="K1107" t="s">
        <v>3</v>
      </c>
      <c r="L1107">
        <v>0.99966960000000005</v>
      </c>
      <c r="M1107" t="s">
        <v>2</v>
      </c>
      <c r="N1107">
        <v>8.3586000000000008E-3</v>
      </c>
      <c r="O1107" t="s">
        <v>6</v>
      </c>
      <c r="P1107">
        <v>7</v>
      </c>
      <c r="Q1107" t="s">
        <v>0</v>
      </c>
      <c r="R1107">
        <v>6.2</v>
      </c>
      <c r="S1107" t="s">
        <v>141</v>
      </c>
      <c r="T1107">
        <v>1</v>
      </c>
      <c r="U1107" t="s">
        <v>142</v>
      </c>
      <c r="V1107">
        <v>3</v>
      </c>
      <c r="W1107" t="s">
        <v>140</v>
      </c>
      <c r="X1107">
        <v>1543</v>
      </c>
      <c r="Y1107" t="s">
        <v>1</v>
      </c>
      <c r="Z1107" t="s">
        <v>3498</v>
      </c>
      <c r="AA1107" t="s">
        <v>151</v>
      </c>
      <c r="AB1107" s="12" t="s">
        <v>3499</v>
      </c>
      <c r="AC1107" t="s">
        <v>424</v>
      </c>
      <c r="AD1107" s="5">
        <v>0.01</v>
      </c>
      <c r="AE1107" t="s">
        <v>5</v>
      </c>
      <c r="AF1107">
        <v>0.99992669000000001</v>
      </c>
      <c r="AG1107" t="s">
        <v>4</v>
      </c>
      <c r="AH1107">
        <v>3.9079700000000002E-3</v>
      </c>
    </row>
    <row r="1108" spans="1:34" x14ac:dyDescent="0.25">
      <c r="A1108" t="str">
        <f t="shared" si="17"/>
        <v>feynman_I_43_16_16850</v>
      </c>
      <c r="B1108" t="s">
        <v>89</v>
      </c>
      <c r="C1108" t="s">
        <v>143</v>
      </c>
      <c r="D1108">
        <v>3600</v>
      </c>
      <c r="E1108" t="s">
        <v>144</v>
      </c>
      <c r="F1108">
        <v>1000000</v>
      </c>
      <c r="G1108" t="s">
        <v>145</v>
      </c>
      <c r="H1108">
        <v>16850</v>
      </c>
      <c r="I1108" t="s">
        <v>146</v>
      </c>
      <c r="J1108">
        <v>1E-3</v>
      </c>
      <c r="K1108" t="s">
        <v>3</v>
      </c>
      <c r="L1108">
        <v>0.99978520000000004</v>
      </c>
      <c r="M1108" t="s">
        <v>2</v>
      </c>
      <c r="N1108">
        <v>0.14815220000000001</v>
      </c>
      <c r="O1108" t="s">
        <v>6</v>
      </c>
      <c r="P1108">
        <v>7</v>
      </c>
      <c r="Q1108" t="s">
        <v>0</v>
      </c>
      <c r="R1108">
        <v>10.8</v>
      </c>
      <c r="S1108" t="s">
        <v>141</v>
      </c>
      <c r="T1108">
        <v>1</v>
      </c>
      <c r="U1108" t="s">
        <v>142</v>
      </c>
      <c r="V1108">
        <v>4</v>
      </c>
      <c r="W1108" t="s">
        <v>140</v>
      </c>
      <c r="X1108">
        <v>2583</v>
      </c>
      <c r="Y1108" t="s">
        <v>1</v>
      </c>
      <c r="Z1108" t="s">
        <v>2358</v>
      </c>
      <c r="AA1108" t="s">
        <v>151</v>
      </c>
      <c r="AB1108" s="12" t="s">
        <v>415</v>
      </c>
      <c r="AC1108" t="s">
        <v>424</v>
      </c>
      <c r="AD1108" s="5">
        <v>0.01</v>
      </c>
      <c r="AE1108" t="s">
        <v>5</v>
      </c>
      <c r="AF1108">
        <v>1</v>
      </c>
      <c r="AG1108" t="s">
        <v>4</v>
      </c>
      <c r="AH1108">
        <v>0</v>
      </c>
    </row>
    <row r="1109" spans="1:34" x14ac:dyDescent="0.25">
      <c r="A1109" t="str">
        <f t="shared" si="17"/>
        <v>strogatz_glider2_16850</v>
      </c>
      <c r="B1109" t="s">
        <v>8</v>
      </c>
      <c r="C1109" t="s">
        <v>143</v>
      </c>
      <c r="D1109">
        <v>3600</v>
      </c>
      <c r="E1109" t="s">
        <v>144</v>
      </c>
      <c r="F1109">
        <v>1000000</v>
      </c>
      <c r="G1109" t="s">
        <v>145</v>
      </c>
      <c r="H1109">
        <v>16850</v>
      </c>
      <c r="I1109" t="s">
        <v>146</v>
      </c>
      <c r="J1109">
        <v>1E-3</v>
      </c>
      <c r="K1109" t="s">
        <v>3</v>
      </c>
      <c r="L1109">
        <v>0.99909040000000005</v>
      </c>
      <c r="M1109" t="s">
        <v>2</v>
      </c>
      <c r="N1109">
        <v>3.0416499999999999E-2</v>
      </c>
      <c r="O1109" t="s">
        <v>6</v>
      </c>
      <c r="P1109">
        <v>9</v>
      </c>
      <c r="Q1109" t="s">
        <v>0</v>
      </c>
      <c r="R1109">
        <v>8.6999999999999993</v>
      </c>
      <c r="S1109" t="s">
        <v>141</v>
      </c>
      <c r="T1109">
        <v>1</v>
      </c>
      <c r="U1109" t="s">
        <v>142</v>
      </c>
      <c r="V1109">
        <v>8</v>
      </c>
      <c r="W1109" t="s">
        <v>140</v>
      </c>
      <c r="X1109">
        <v>5516</v>
      </c>
      <c r="Y1109" t="s">
        <v>1</v>
      </c>
      <c r="Z1109" t="s">
        <v>4557</v>
      </c>
      <c r="AA1109" t="s">
        <v>151</v>
      </c>
      <c r="AB1109" s="12" t="s">
        <v>4558</v>
      </c>
      <c r="AC1109" t="s">
        <v>424</v>
      </c>
      <c r="AD1109" s="5">
        <v>0.01</v>
      </c>
      <c r="AE1109" t="s">
        <v>5</v>
      </c>
      <c r="AF1109">
        <v>0.99952090000000005</v>
      </c>
      <c r="AG1109" t="s">
        <v>4</v>
      </c>
      <c r="AH1109">
        <v>2.042016E-2</v>
      </c>
    </row>
    <row r="1110" spans="1:34" x14ac:dyDescent="0.25">
      <c r="A1110" t="str">
        <f t="shared" si="17"/>
        <v>feynman_I_32_17_14423</v>
      </c>
      <c r="B1110" t="s">
        <v>126</v>
      </c>
      <c r="C1110" t="s">
        <v>143</v>
      </c>
      <c r="D1110">
        <v>3600</v>
      </c>
      <c r="E1110" t="s">
        <v>144</v>
      </c>
      <c r="F1110">
        <v>1000000</v>
      </c>
      <c r="G1110" t="s">
        <v>145</v>
      </c>
      <c r="H1110">
        <v>14423</v>
      </c>
      <c r="I1110" t="s">
        <v>146</v>
      </c>
      <c r="J1110">
        <v>1E-3</v>
      </c>
      <c r="K1110" t="s">
        <v>3</v>
      </c>
      <c r="L1110">
        <v>0.98903960000000002</v>
      </c>
      <c r="M1110" t="s">
        <v>2</v>
      </c>
      <c r="N1110">
        <v>0.49163509999999999</v>
      </c>
      <c r="O1110" t="s">
        <v>6</v>
      </c>
      <c r="P1110">
        <v>91</v>
      </c>
      <c r="Q1110" t="s">
        <v>0</v>
      </c>
      <c r="R1110">
        <v>1026.8</v>
      </c>
      <c r="S1110" t="s">
        <v>141</v>
      </c>
      <c r="T1110">
        <v>1</v>
      </c>
      <c r="U1110" t="s">
        <v>142</v>
      </c>
      <c r="V1110">
        <v>20</v>
      </c>
      <c r="W1110" t="s">
        <v>140</v>
      </c>
      <c r="X1110">
        <v>108191</v>
      </c>
      <c r="Y1110" t="s">
        <v>1</v>
      </c>
      <c r="Z1110" t="s">
        <v>4559</v>
      </c>
      <c r="AA1110" t="s">
        <v>151</v>
      </c>
      <c r="AB1110" s="12" t="s">
        <v>4560</v>
      </c>
      <c r="AC1110" t="s">
        <v>424</v>
      </c>
      <c r="AD1110" s="5">
        <v>0.01</v>
      </c>
      <c r="AE1110" t="s">
        <v>5</v>
      </c>
      <c r="AF1110">
        <v>0.98643917999999997</v>
      </c>
      <c r="AG1110" t="s">
        <v>4</v>
      </c>
      <c r="AH1110">
        <v>0.53754674999999996</v>
      </c>
    </row>
    <row r="1111" spans="1:34" x14ac:dyDescent="0.25">
      <c r="A1111" t="str">
        <f t="shared" si="17"/>
        <v>feynman_I_34_14_14423</v>
      </c>
      <c r="B1111" t="s">
        <v>40</v>
      </c>
      <c r="C1111" t="s">
        <v>143</v>
      </c>
      <c r="D1111">
        <v>3600</v>
      </c>
      <c r="E1111" t="s">
        <v>144</v>
      </c>
      <c r="F1111">
        <v>1000000</v>
      </c>
      <c r="G1111" t="s">
        <v>145</v>
      </c>
      <c r="H1111">
        <v>14423</v>
      </c>
      <c r="I1111" t="s">
        <v>146</v>
      </c>
      <c r="J1111">
        <v>1E-3</v>
      </c>
      <c r="K1111" t="s">
        <v>3</v>
      </c>
      <c r="L1111">
        <v>0.99927160000000004</v>
      </c>
      <c r="M1111" t="s">
        <v>2</v>
      </c>
      <c r="N1111">
        <v>4.37559E-2</v>
      </c>
      <c r="O1111" t="s">
        <v>6</v>
      </c>
      <c r="P1111">
        <v>15</v>
      </c>
      <c r="Q1111" t="s">
        <v>0</v>
      </c>
      <c r="R1111">
        <v>24.6</v>
      </c>
      <c r="S1111" t="s">
        <v>141</v>
      </c>
      <c r="T1111">
        <v>1</v>
      </c>
      <c r="U1111" t="s">
        <v>142</v>
      </c>
      <c r="V1111">
        <v>6</v>
      </c>
      <c r="W1111" t="s">
        <v>140</v>
      </c>
      <c r="X1111">
        <v>5109</v>
      </c>
      <c r="Y1111" t="s">
        <v>1</v>
      </c>
      <c r="Z1111" t="s">
        <v>3743</v>
      </c>
      <c r="AA1111" t="s">
        <v>151</v>
      </c>
      <c r="AB1111" s="12" t="s">
        <v>3744</v>
      </c>
      <c r="AC1111" t="s">
        <v>424</v>
      </c>
      <c r="AD1111" s="5">
        <v>0.01</v>
      </c>
      <c r="AE1111" t="s">
        <v>5</v>
      </c>
      <c r="AF1111">
        <v>0.99996006000000004</v>
      </c>
      <c r="AG1111" t="s">
        <v>4</v>
      </c>
      <c r="AH1111">
        <v>1.022577E-2</v>
      </c>
    </row>
    <row r="1112" spans="1:34" x14ac:dyDescent="0.25">
      <c r="A1112" t="str">
        <f t="shared" si="17"/>
        <v>feynman_II_11_28_14423</v>
      </c>
      <c r="B1112" t="s">
        <v>34</v>
      </c>
      <c r="C1112" t="s">
        <v>143</v>
      </c>
      <c r="D1112">
        <v>3600</v>
      </c>
      <c r="E1112" t="s">
        <v>144</v>
      </c>
      <c r="F1112">
        <v>1000000</v>
      </c>
      <c r="G1112" t="s">
        <v>145</v>
      </c>
      <c r="H1112">
        <v>14423</v>
      </c>
      <c r="I1112" t="s">
        <v>146</v>
      </c>
      <c r="J1112">
        <v>1E-3</v>
      </c>
      <c r="K1112" t="s">
        <v>3</v>
      </c>
      <c r="L1112">
        <v>0.99695509999999998</v>
      </c>
      <c r="M1112" t="s">
        <v>2</v>
      </c>
      <c r="N1112">
        <v>1.60625E-2</v>
      </c>
      <c r="O1112" t="s">
        <v>6</v>
      </c>
      <c r="P1112">
        <v>8</v>
      </c>
      <c r="Q1112" t="s">
        <v>0</v>
      </c>
      <c r="R1112">
        <v>7.1</v>
      </c>
      <c r="S1112" t="s">
        <v>141</v>
      </c>
      <c r="T1112">
        <v>1</v>
      </c>
      <c r="U1112" t="s">
        <v>142</v>
      </c>
      <c r="V1112">
        <v>4</v>
      </c>
      <c r="W1112" t="s">
        <v>140</v>
      </c>
      <c r="X1112">
        <v>1900</v>
      </c>
      <c r="Y1112" t="s">
        <v>1</v>
      </c>
      <c r="Z1112" t="s">
        <v>3969</v>
      </c>
      <c r="AA1112" t="s">
        <v>151</v>
      </c>
      <c r="AB1112" s="12" t="s">
        <v>3970</v>
      </c>
      <c r="AC1112" t="s">
        <v>424</v>
      </c>
      <c r="AD1112" s="5">
        <v>0.01</v>
      </c>
      <c r="AE1112" t="s">
        <v>5</v>
      </c>
      <c r="AF1112">
        <v>0.99904411999999998</v>
      </c>
      <c r="AG1112" t="s">
        <v>4</v>
      </c>
      <c r="AH1112">
        <v>8.9973999999999991E-3</v>
      </c>
    </row>
    <row r="1113" spans="1:34" x14ac:dyDescent="0.25">
      <c r="A1113" t="str">
        <f t="shared" si="17"/>
        <v>feynman_I_29_4_28020</v>
      </c>
      <c r="B1113" t="s">
        <v>27</v>
      </c>
      <c r="C1113" t="s">
        <v>143</v>
      </c>
      <c r="D1113">
        <v>3600</v>
      </c>
      <c r="E1113" t="s">
        <v>144</v>
      </c>
      <c r="F1113">
        <v>1000000</v>
      </c>
      <c r="G1113" t="s">
        <v>145</v>
      </c>
      <c r="H1113">
        <v>28020</v>
      </c>
      <c r="I1113" t="s">
        <v>146</v>
      </c>
      <c r="J1113">
        <v>1E-3</v>
      </c>
      <c r="K1113" t="s">
        <v>3</v>
      </c>
      <c r="L1113">
        <v>0.99978579999999995</v>
      </c>
      <c r="M1113" t="s">
        <v>2</v>
      </c>
      <c r="N1113">
        <v>1.9355899999999999E-2</v>
      </c>
      <c r="O1113" t="s">
        <v>6</v>
      </c>
      <c r="P1113">
        <v>5</v>
      </c>
      <c r="Q1113" t="s">
        <v>0</v>
      </c>
      <c r="R1113">
        <v>3.1</v>
      </c>
      <c r="S1113" t="s">
        <v>141</v>
      </c>
      <c r="T1113">
        <v>1</v>
      </c>
      <c r="U1113" t="s">
        <v>142</v>
      </c>
      <c r="V1113">
        <v>2</v>
      </c>
      <c r="W1113" t="s">
        <v>140</v>
      </c>
      <c r="X1113">
        <v>799</v>
      </c>
      <c r="Y1113" t="s">
        <v>1</v>
      </c>
      <c r="Z1113" t="s">
        <v>2339</v>
      </c>
      <c r="AA1113" t="s">
        <v>151</v>
      </c>
      <c r="AB1113" s="12" t="s">
        <v>406</v>
      </c>
      <c r="AC1113" t="s">
        <v>424</v>
      </c>
      <c r="AD1113" s="5">
        <v>0.01</v>
      </c>
      <c r="AE1113" t="s">
        <v>5</v>
      </c>
      <c r="AF1113">
        <v>1</v>
      </c>
      <c r="AG1113" t="s">
        <v>4</v>
      </c>
      <c r="AH1113">
        <v>0</v>
      </c>
    </row>
    <row r="1114" spans="1:34" x14ac:dyDescent="0.25">
      <c r="A1114" t="str">
        <f t="shared" si="17"/>
        <v>feynman_II_34_29b_29910</v>
      </c>
      <c r="B1114" t="s">
        <v>122</v>
      </c>
      <c r="C1114" t="s">
        <v>143</v>
      </c>
      <c r="D1114">
        <v>3600</v>
      </c>
      <c r="E1114" t="s">
        <v>144</v>
      </c>
      <c r="F1114">
        <v>1000000</v>
      </c>
      <c r="G1114" t="s">
        <v>145</v>
      </c>
      <c r="H1114">
        <v>29910</v>
      </c>
      <c r="I1114" t="s">
        <v>146</v>
      </c>
      <c r="J1114">
        <v>1E-3</v>
      </c>
      <c r="K1114" t="s">
        <v>3</v>
      </c>
      <c r="L1114">
        <v>0.99981019999999998</v>
      </c>
      <c r="M1114" t="s">
        <v>2</v>
      </c>
      <c r="N1114">
        <v>3.0417654999999999</v>
      </c>
      <c r="O1114" t="s">
        <v>6</v>
      </c>
      <c r="P1114">
        <v>9</v>
      </c>
      <c r="Q1114" t="s">
        <v>0</v>
      </c>
      <c r="R1114">
        <v>3600.1</v>
      </c>
      <c r="S1114" t="s">
        <v>141</v>
      </c>
      <c r="T1114">
        <v>4</v>
      </c>
      <c r="U1114" t="s">
        <v>142</v>
      </c>
      <c r="V1114">
        <v>566</v>
      </c>
      <c r="W1114" t="s">
        <v>140</v>
      </c>
      <c r="X1114">
        <v>723166</v>
      </c>
      <c r="Y1114" t="s">
        <v>1</v>
      </c>
      <c r="Z1114" t="s">
        <v>4561</v>
      </c>
      <c r="AA1114" t="s">
        <v>151</v>
      </c>
      <c r="AB1114" s="12" t="s">
        <v>4562</v>
      </c>
      <c r="AC1114" t="s">
        <v>424</v>
      </c>
      <c r="AD1114" s="5">
        <v>0.01</v>
      </c>
      <c r="AE1114" t="s">
        <v>5</v>
      </c>
      <c r="AF1114">
        <v>0.99999780999999999</v>
      </c>
      <c r="AG1114" t="s">
        <v>4</v>
      </c>
      <c r="AH1114">
        <v>0.32735310000000001</v>
      </c>
    </row>
    <row r="1115" spans="1:34" x14ac:dyDescent="0.25">
      <c r="A1115" t="str">
        <f t="shared" si="17"/>
        <v>strogatz_barmag2_29910</v>
      </c>
      <c r="B1115" t="s">
        <v>13</v>
      </c>
      <c r="C1115" t="s">
        <v>143</v>
      </c>
      <c r="D1115">
        <v>3600</v>
      </c>
      <c r="E1115" t="s">
        <v>144</v>
      </c>
      <c r="F1115">
        <v>1000000</v>
      </c>
      <c r="G1115" t="s">
        <v>145</v>
      </c>
      <c r="H1115">
        <v>29910</v>
      </c>
      <c r="I1115" t="s">
        <v>146</v>
      </c>
      <c r="J1115">
        <v>1E-3</v>
      </c>
      <c r="K1115" t="s">
        <v>3</v>
      </c>
      <c r="L1115">
        <v>0.98966900000000002</v>
      </c>
      <c r="M1115" t="s">
        <v>2</v>
      </c>
      <c r="N1115">
        <v>2.97702E-2</v>
      </c>
      <c r="O1115" t="s">
        <v>6</v>
      </c>
      <c r="P1115">
        <v>32</v>
      </c>
      <c r="Q1115" t="s">
        <v>0</v>
      </c>
      <c r="R1115">
        <v>19.100000000000001</v>
      </c>
      <c r="S1115" t="s">
        <v>141</v>
      </c>
      <c r="T1115">
        <v>1</v>
      </c>
      <c r="U1115" t="s">
        <v>142</v>
      </c>
      <c r="V1115">
        <v>8</v>
      </c>
      <c r="W1115" t="s">
        <v>140</v>
      </c>
      <c r="X1115">
        <v>9960</v>
      </c>
      <c r="Y1115" t="s">
        <v>1</v>
      </c>
      <c r="Z1115" t="s">
        <v>4563</v>
      </c>
      <c r="AA1115" t="s">
        <v>151</v>
      </c>
      <c r="AB1115" s="12" t="s">
        <v>4564</v>
      </c>
      <c r="AC1115" t="s">
        <v>424</v>
      </c>
      <c r="AD1115" s="5">
        <v>0.01</v>
      </c>
      <c r="AE1115" t="s">
        <v>5</v>
      </c>
      <c r="AF1115">
        <v>0.98462338000000005</v>
      </c>
      <c r="AG1115" t="s">
        <v>4</v>
      </c>
      <c r="AH1115">
        <v>3.0711579999999999E-2</v>
      </c>
    </row>
    <row r="1116" spans="1:34" x14ac:dyDescent="0.25">
      <c r="A1116" t="str">
        <f t="shared" si="17"/>
        <v>feynman_II_6_11_29910</v>
      </c>
      <c r="B1116" t="s">
        <v>105</v>
      </c>
      <c r="C1116" t="s">
        <v>143</v>
      </c>
      <c r="D1116">
        <v>3600</v>
      </c>
      <c r="E1116" t="s">
        <v>144</v>
      </c>
      <c r="F1116">
        <v>1000000</v>
      </c>
      <c r="G1116" t="s">
        <v>145</v>
      </c>
      <c r="H1116">
        <v>29910</v>
      </c>
      <c r="I1116" t="s">
        <v>146</v>
      </c>
      <c r="J1116">
        <v>1E-3</v>
      </c>
      <c r="K1116" t="s">
        <v>3</v>
      </c>
      <c r="L1116">
        <v>0.99983869999999997</v>
      </c>
      <c r="M1116" t="s">
        <v>2</v>
      </c>
      <c r="N1116">
        <v>2.586E-4</v>
      </c>
      <c r="O1116" t="s">
        <v>6</v>
      </c>
      <c r="P1116">
        <v>11</v>
      </c>
      <c r="Q1116" t="s">
        <v>0</v>
      </c>
      <c r="R1116">
        <v>53.8</v>
      </c>
      <c r="S1116" t="s">
        <v>141</v>
      </c>
      <c r="T1116">
        <v>1</v>
      </c>
      <c r="U1116" t="s">
        <v>142</v>
      </c>
      <c r="V1116">
        <v>9</v>
      </c>
      <c r="W1116" t="s">
        <v>140</v>
      </c>
      <c r="X1116">
        <v>10335</v>
      </c>
      <c r="Y1116" t="s">
        <v>1</v>
      </c>
      <c r="Z1116" t="s">
        <v>3591</v>
      </c>
      <c r="AA1116" t="s">
        <v>151</v>
      </c>
      <c r="AB1116" s="12" t="s">
        <v>3592</v>
      </c>
      <c r="AC1116" t="s">
        <v>424</v>
      </c>
      <c r="AD1116" s="5">
        <v>0.01</v>
      </c>
      <c r="AE1116" t="s">
        <v>5</v>
      </c>
      <c r="AF1116">
        <v>0.99996474000000002</v>
      </c>
      <c r="AG1116" t="s">
        <v>4</v>
      </c>
      <c r="AH1116">
        <v>1.2078000000000001E-4</v>
      </c>
    </row>
    <row r="1117" spans="1:34" x14ac:dyDescent="0.25">
      <c r="A1117" t="str">
        <f t="shared" si="17"/>
        <v>feynman_test_15_29910</v>
      </c>
      <c r="B1117" t="s">
        <v>86</v>
      </c>
      <c r="C1117" t="s">
        <v>143</v>
      </c>
      <c r="D1117">
        <v>3600</v>
      </c>
      <c r="E1117" t="s">
        <v>144</v>
      </c>
      <c r="F1117">
        <v>1000000</v>
      </c>
      <c r="G1117" t="s">
        <v>145</v>
      </c>
      <c r="H1117">
        <v>29910</v>
      </c>
      <c r="I1117" t="s">
        <v>146</v>
      </c>
      <c r="J1117">
        <v>1E-3</v>
      </c>
      <c r="K1117" t="s">
        <v>3</v>
      </c>
      <c r="L1117">
        <v>0.99502310000000005</v>
      </c>
      <c r="M1117" t="s">
        <v>2</v>
      </c>
      <c r="N1117">
        <v>8.9188500000000004E-2</v>
      </c>
      <c r="O1117" t="s">
        <v>6</v>
      </c>
      <c r="P1117">
        <v>11</v>
      </c>
      <c r="Q1117" t="s">
        <v>0</v>
      </c>
      <c r="R1117">
        <v>49.3</v>
      </c>
      <c r="S1117" t="s">
        <v>141</v>
      </c>
      <c r="T1117">
        <v>2</v>
      </c>
      <c r="U1117" t="s">
        <v>142</v>
      </c>
      <c r="V1117">
        <v>39</v>
      </c>
      <c r="W1117" t="s">
        <v>140</v>
      </c>
      <c r="X1117">
        <v>12602</v>
      </c>
      <c r="Y1117" t="s">
        <v>1</v>
      </c>
      <c r="Z1117" t="s">
        <v>4129</v>
      </c>
      <c r="AA1117" t="s">
        <v>151</v>
      </c>
      <c r="AB1117" s="12" t="s">
        <v>4130</v>
      </c>
      <c r="AC1117" t="s">
        <v>424</v>
      </c>
      <c r="AD1117" s="5">
        <v>0.01</v>
      </c>
      <c r="AE1117" t="s">
        <v>5</v>
      </c>
      <c r="AF1117">
        <v>0.99577574999999996</v>
      </c>
      <c r="AG1117" t="s">
        <v>4</v>
      </c>
      <c r="AH1117">
        <v>8.1748790000000002E-2</v>
      </c>
    </row>
    <row r="1118" spans="1:34" x14ac:dyDescent="0.25">
      <c r="A1118" t="str">
        <f t="shared" si="17"/>
        <v>strogatz_shearflow1_29910</v>
      </c>
      <c r="B1118" t="s">
        <v>12</v>
      </c>
      <c r="C1118" t="s">
        <v>143</v>
      </c>
      <c r="D1118">
        <v>3600</v>
      </c>
      <c r="E1118" t="s">
        <v>144</v>
      </c>
      <c r="F1118">
        <v>1000000</v>
      </c>
      <c r="G1118" t="s">
        <v>145</v>
      </c>
      <c r="H1118">
        <v>29910</v>
      </c>
      <c r="I1118" t="s">
        <v>146</v>
      </c>
      <c r="J1118">
        <v>1E-3</v>
      </c>
      <c r="K1118" t="s">
        <v>3</v>
      </c>
      <c r="L1118">
        <v>0.63214899999999996</v>
      </c>
      <c r="M1118" t="s">
        <v>2</v>
      </c>
      <c r="N1118">
        <v>0.40333629999999998</v>
      </c>
      <c r="O1118" t="s">
        <v>6</v>
      </c>
      <c r="P1118">
        <v>24</v>
      </c>
      <c r="Q1118" t="s">
        <v>0</v>
      </c>
      <c r="R1118">
        <v>76.2</v>
      </c>
      <c r="S1118" t="s">
        <v>141</v>
      </c>
      <c r="T1118">
        <v>3</v>
      </c>
      <c r="U1118" t="s">
        <v>142</v>
      </c>
      <c r="V1118">
        <v>44</v>
      </c>
      <c r="W1118" t="s">
        <v>140</v>
      </c>
      <c r="X1118">
        <v>43640</v>
      </c>
      <c r="Y1118" t="s">
        <v>1</v>
      </c>
      <c r="Z1118" t="s">
        <v>4565</v>
      </c>
      <c r="AA1118" t="s">
        <v>151</v>
      </c>
      <c r="AB1118" s="12" t="s">
        <v>4566</v>
      </c>
      <c r="AC1118" t="s">
        <v>424</v>
      </c>
      <c r="AD1118" s="5">
        <v>0.01</v>
      </c>
      <c r="AE1118" t="s">
        <v>5</v>
      </c>
      <c r="AF1118">
        <v>5.9373330000000002E-2</v>
      </c>
      <c r="AG1118" t="s">
        <v>4</v>
      </c>
      <c r="AH1118">
        <v>0.30952432000000002</v>
      </c>
    </row>
    <row r="1119" spans="1:34" x14ac:dyDescent="0.25">
      <c r="A1119" t="str">
        <f t="shared" si="17"/>
        <v>feynman_I_6_2_29910</v>
      </c>
      <c r="B1119" t="s">
        <v>33</v>
      </c>
      <c r="C1119" t="s">
        <v>143</v>
      </c>
      <c r="D1119">
        <v>3600</v>
      </c>
      <c r="E1119" t="s">
        <v>144</v>
      </c>
      <c r="F1119">
        <v>1000000</v>
      </c>
      <c r="G1119" t="s">
        <v>145</v>
      </c>
      <c r="H1119">
        <v>29910</v>
      </c>
      <c r="I1119" t="s">
        <v>146</v>
      </c>
      <c r="J1119">
        <v>1E-3</v>
      </c>
      <c r="K1119" t="s">
        <v>3</v>
      </c>
      <c r="L1119">
        <v>0.98953769999999996</v>
      </c>
      <c r="M1119" t="s">
        <v>2</v>
      </c>
      <c r="N1119">
        <v>4.3658999999999998E-3</v>
      </c>
      <c r="O1119" t="s">
        <v>6</v>
      </c>
      <c r="P1119">
        <v>22</v>
      </c>
      <c r="Q1119" t="s">
        <v>0</v>
      </c>
      <c r="R1119">
        <v>534.5</v>
      </c>
      <c r="S1119" t="s">
        <v>141</v>
      </c>
      <c r="T1119">
        <v>6</v>
      </c>
      <c r="U1119" t="s">
        <v>142</v>
      </c>
      <c r="V1119">
        <v>97</v>
      </c>
      <c r="W1119" t="s">
        <v>140</v>
      </c>
      <c r="X1119">
        <v>105275</v>
      </c>
      <c r="Y1119" t="s">
        <v>1</v>
      </c>
      <c r="Z1119" t="s">
        <v>4333</v>
      </c>
      <c r="AA1119" t="s">
        <v>151</v>
      </c>
      <c r="AB1119" s="12" t="s">
        <v>4334</v>
      </c>
      <c r="AC1119" t="s">
        <v>424</v>
      </c>
      <c r="AD1119" s="5">
        <v>0.01</v>
      </c>
      <c r="AE1119" t="s">
        <v>5</v>
      </c>
      <c r="AF1119">
        <v>0.99022893999999995</v>
      </c>
      <c r="AG1119" t="s">
        <v>4</v>
      </c>
      <c r="AH1119">
        <v>4.1965400000000003E-3</v>
      </c>
    </row>
    <row r="1120" spans="1:34" x14ac:dyDescent="0.25">
      <c r="A1120" t="str">
        <f t="shared" si="17"/>
        <v>feynman_test_9_14423</v>
      </c>
      <c r="B1120" t="s">
        <v>125</v>
      </c>
      <c r="C1120" t="s">
        <v>143</v>
      </c>
      <c r="D1120">
        <v>3600</v>
      </c>
      <c r="E1120" t="s">
        <v>144</v>
      </c>
      <c r="F1120">
        <v>1000000</v>
      </c>
      <c r="G1120" t="s">
        <v>145</v>
      </c>
      <c r="H1120">
        <v>14423</v>
      </c>
      <c r="I1120" t="s">
        <v>146</v>
      </c>
      <c r="J1120">
        <v>1E-3</v>
      </c>
      <c r="K1120" t="s">
        <v>3</v>
      </c>
      <c r="L1120">
        <v>0.99834630000000002</v>
      </c>
      <c r="M1120" t="s">
        <v>2</v>
      </c>
      <c r="N1120">
        <v>271.71237530000002</v>
      </c>
      <c r="O1120" t="s">
        <v>6</v>
      </c>
      <c r="P1120">
        <v>110</v>
      </c>
      <c r="Q1120" t="s">
        <v>0</v>
      </c>
      <c r="R1120">
        <v>3603.5</v>
      </c>
      <c r="S1120" t="s">
        <v>141</v>
      </c>
      <c r="T1120">
        <v>2</v>
      </c>
      <c r="U1120" t="s">
        <v>142</v>
      </c>
      <c r="V1120">
        <v>34</v>
      </c>
      <c r="W1120" t="s">
        <v>140</v>
      </c>
      <c r="X1120">
        <v>314248</v>
      </c>
      <c r="Y1120" t="s">
        <v>1</v>
      </c>
      <c r="Z1120" t="s">
        <v>4567</v>
      </c>
      <c r="AA1120" t="s">
        <v>151</v>
      </c>
      <c r="AB1120" s="12" t="s">
        <v>4568</v>
      </c>
      <c r="AC1120" t="s">
        <v>424</v>
      </c>
      <c r="AD1120" s="5">
        <v>0.01</v>
      </c>
      <c r="AE1120" t="s">
        <v>5</v>
      </c>
      <c r="AF1120">
        <v>0.99866449000000002</v>
      </c>
      <c r="AG1120" t="s">
        <v>4</v>
      </c>
      <c r="AH1120">
        <v>264.28279186999998</v>
      </c>
    </row>
    <row r="1121" spans="1:34" x14ac:dyDescent="0.25">
      <c r="A1121" t="str">
        <f t="shared" si="17"/>
        <v>feynman_I_12_1_28020</v>
      </c>
      <c r="B1121" t="s">
        <v>26</v>
      </c>
      <c r="C1121" t="s">
        <v>143</v>
      </c>
      <c r="D1121">
        <v>3600</v>
      </c>
      <c r="E1121" t="s">
        <v>144</v>
      </c>
      <c r="F1121">
        <v>1000000</v>
      </c>
      <c r="G1121" t="s">
        <v>145</v>
      </c>
      <c r="H1121">
        <v>28020</v>
      </c>
      <c r="I1121" t="s">
        <v>146</v>
      </c>
      <c r="J1121">
        <v>1E-3</v>
      </c>
      <c r="K1121" t="s">
        <v>3</v>
      </c>
      <c r="L1121">
        <v>0.99958590000000003</v>
      </c>
      <c r="M1121" t="s">
        <v>2</v>
      </c>
      <c r="N1121">
        <v>0.1033775</v>
      </c>
      <c r="O1121" t="s">
        <v>6</v>
      </c>
      <c r="P1121">
        <v>3</v>
      </c>
      <c r="Q1121" t="s">
        <v>0</v>
      </c>
      <c r="R1121">
        <v>2.6</v>
      </c>
      <c r="S1121" t="s">
        <v>141</v>
      </c>
      <c r="T1121">
        <v>1</v>
      </c>
      <c r="U1121" t="s">
        <v>142</v>
      </c>
      <c r="V1121">
        <v>2</v>
      </c>
      <c r="W1121" t="s">
        <v>140</v>
      </c>
      <c r="X1121">
        <v>674</v>
      </c>
      <c r="Y1121" t="s">
        <v>1</v>
      </c>
      <c r="Z1121" t="s">
        <v>2335</v>
      </c>
      <c r="AA1121" t="s">
        <v>151</v>
      </c>
      <c r="AB1121" s="12" t="s">
        <v>405</v>
      </c>
      <c r="AC1121" t="s">
        <v>424</v>
      </c>
      <c r="AD1121" s="5">
        <v>0.01</v>
      </c>
      <c r="AE1121" t="s">
        <v>5</v>
      </c>
      <c r="AF1121">
        <v>1</v>
      </c>
      <c r="AG1121" t="s">
        <v>4</v>
      </c>
      <c r="AH1121">
        <v>0</v>
      </c>
    </row>
    <row r="1122" spans="1:34" x14ac:dyDescent="0.25">
      <c r="A1122" t="str">
        <f t="shared" si="17"/>
        <v>feynman_II_3_24_28020</v>
      </c>
      <c r="B1122" t="s">
        <v>35</v>
      </c>
      <c r="C1122" t="s">
        <v>143</v>
      </c>
      <c r="D1122">
        <v>3600</v>
      </c>
      <c r="E1122" t="s">
        <v>144</v>
      </c>
      <c r="F1122">
        <v>1000000</v>
      </c>
      <c r="G1122" t="s">
        <v>145</v>
      </c>
      <c r="H1122">
        <v>28020</v>
      </c>
      <c r="I1122" t="s">
        <v>146</v>
      </c>
      <c r="J1122">
        <v>1E-3</v>
      </c>
      <c r="K1122" t="s">
        <v>3</v>
      </c>
      <c r="L1122">
        <v>0.99977990000000005</v>
      </c>
      <c r="M1122" t="s">
        <v>2</v>
      </c>
      <c r="N1122">
        <v>8.3180000000000005E-4</v>
      </c>
      <c r="O1122" t="s">
        <v>6</v>
      </c>
      <c r="P1122">
        <v>6</v>
      </c>
      <c r="Q1122" t="s">
        <v>0</v>
      </c>
      <c r="R1122">
        <v>6.9</v>
      </c>
      <c r="S1122" t="s">
        <v>141</v>
      </c>
      <c r="T1122">
        <v>1</v>
      </c>
      <c r="U1122" t="s">
        <v>142</v>
      </c>
      <c r="V1122">
        <v>3</v>
      </c>
      <c r="W1122" t="s">
        <v>140</v>
      </c>
      <c r="X1122">
        <v>1658</v>
      </c>
      <c r="Y1122" t="s">
        <v>1</v>
      </c>
      <c r="Z1122" t="s">
        <v>3496</v>
      </c>
      <c r="AA1122" t="s">
        <v>151</v>
      </c>
      <c r="AB1122" s="12" t="s">
        <v>3497</v>
      </c>
      <c r="AC1122" t="s">
        <v>424</v>
      </c>
      <c r="AD1122" s="5">
        <v>0.01</v>
      </c>
      <c r="AE1122" t="s">
        <v>5</v>
      </c>
      <c r="AF1122">
        <v>0.99995164000000003</v>
      </c>
      <c r="AG1122" t="s">
        <v>4</v>
      </c>
      <c r="AH1122">
        <v>3.9911999999999999E-4</v>
      </c>
    </row>
    <row r="1123" spans="1:34" x14ac:dyDescent="0.25">
      <c r="A1123" t="str">
        <f t="shared" si="17"/>
        <v>feynman_II_38_3_28020</v>
      </c>
      <c r="B1123" t="s">
        <v>90</v>
      </c>
      <c r="C1123" t="s">
        <v>143</v>
      </c>
      <c r="D1123">
        <v>3600</v>
      </c>
      <c r="E1123" t="s">
        <v>144</v>
      </c>
      <c r="F1123">
        <v>1000000</v>
      </c>
      <c r="G1123" t="s">
        <v>145</v>
      </c>
      <c r="H1123">
        <v>28020</v>
      </c>
      <c r="I1123" t="s">
        <v>146</v>
      </c>
      <c r="J1123">
        <v>1E-3</v>
      </c>
      <c r="K1123" t="s">
        <v>3</v>
      </c>
      <c r="L1123">
        <v>0.99978330000000004</v>
      </c>
      <c r="M1123" t="s">
        <v>2</v>
      </c>
      <c r="N1123">
        <v>0.1473226</v>
      </c>
      <c r="O1123" t="s">
        <v>6</v>
      </c>
      <c r="P1123">
        <v>7</v>
      </c>
      <c r="Q1123" t="s">
        <v>0</v>
      </c>
      <c r="R1123">
        <v>10.7</v>
      </c>
      <c r="S1123" t="s">
        <v>141</v>
      </c>
      <c r="T1123">
        <v>1</v>
      </c>
      <c r="U1123" t="s">
        <v>142</v>
      </c>
      <c r="V1123">
        <v>4</v>
      </c>
      <c r="W1123" t="s">
        <v>140</v>
      </c>
      <c r="X1123">
        <v>2583</v>
      </c>
      <c r="Y1123" t="s">
        <v>1</v>
      </c>
      <c r="Z1123" t="s">
        <v>495</v>
      </c>
      <c r="AA1123" t="s">
        <v>151</v>
      </c>
      <c r="AB1123" s="12" t="s">
        <v>413</v>
      </c>
      <c r="AC1123" t="s">
        <v>424</v>
      </c>
      <c r="AD1123" s="5">
        <v>0.01</v>
      </c>
      <c r="AE1123" t="s">
        <v>5</v>
      </c>
      <c r="AF1123">
        <v>1</v>
      </c>
      <c r="AG1123" t="s">
        <v>4</v>
      </c>
      <c r="AH1123">
        <v>0</v>
      </c>
    </row>
    <row r="1124" spans="1:34" x14ac:dyDescent="0.25">
      <c r="A1124" t="str">
        <f t="shared" si="17"/>
        <v>feynman_III_15_14_28020</v>
      </c>
      <c r="B1124" t="s">
        <v>73</v>
      </c>
      <c r="C1124" t="s">
        <v>143</v>
      </c>
      <c r="D1124">
        <v>3600</v>
      </c>
      <c r="E1124" t="s">
        <v>144</v>
      </c>
      <c r="F1124">
        <v>1000000</v>
      </c>
      <c r="G1124" t="s">
        <v>145</v>
      </c>
      <c r="H1124">
        <v>28020</v>
      </c>
      <c r="I1124" t="s">
        <v>146</v>
      </c>
      <c r="J1124">
        <v>1E-3</v>
      </c>
      <c r="K1124" t="s">
        <v>3</v>
      </c>
      <c r="L1124">
        <v>0.99389989999999995</v>
      </c>
      <c r="M1124" t="s">
        <v>2</v>
      </c>
      <c r="N1124">
        <v>1.3609E-3</v>
      </c>
      <c r="O1124" t="s">
        <v>6</v>
      </c>
      <c r="P1124">
        <v>15</v>
      </c>
      <c r="Q1124" t="s">
        <v>0</v>
      </c>
      <c r="R1124">
        <v>33.4</v>
      </c>
      <c r="S1124" t="s">
        <v>141</v>
      </c>
      <c r="T1124">
        <v>2</v>
      </c>
      <c r="U1124" t="s">
        <v>142</v>
      </c>
      <c r="V1124">
        <v>8</v>
      </c>
      <c r="W1124" t="s">
        <v>140</v>
      </c>
      <c r="X1124">
        <v>7465</v>
      </c>
      <c r="Y1124" t="s">
        <v>1</v>
      </c>
      <c r="Z1124" t="s">
        <v>4569</v>
      </c>
      <c r="AA1124" t="s">
        <v>151</v>
      </c>
      <c r="AB1124" s="12" t="s">
        <v>4570</v>
      </c>
      <c r="AC1124" t="s">
        <v>424</v>
      </c>
      <c r="AD1124" s="5">
        <v>0.01</v>
      </c>
      <c r="AE1124" t="s">
        <v>5</v>
      </c>
      <c r="AF1124">
        <v>0.99468646000000005</v>
      </c>
      <c r="AG1124" t="s">
        <v>4</v>
      </c>
      <c r="AH1124">
        <v>1.23529E-3</v>
      </c>
    </row>
    <row r="1125" spans="1:34" x14ac:dyDescent="0.25">
      <c r="A1125" t="str">
        <f t="shared" si="17"/>
        <v>feynman_I_12_11_28020</v>
      </c>
      <c r="B1125" t="s">
        <v>119</v>
      </c>
      <c r="C1125" t="s">
        <v>143</v>
      </c>
      <c r="D1125">
        <v>3600</v>
      </c>
      <c r="E1125" t="s">
        <v>144</v>
      </c>
      <c r="F1125">
        <v>1000000</v>
      </c>
      <c r="G1125" t="s">
        <v>145</v>
      </c>
      <c r="H1125">
        <v>28020</v>
      </c>
      <c r="I1125" t="s">
        <v>146</v>
      </c>
      <c r="J1125">
        <v>1E-3</v>
      </c>
      <c r="K1125" t="s">
        <v>3</v>
      </c>
      <c r="L1125">
        <v>0.99988239999999995</v>
      </c>
      <c r="M1125" t="s">
        <v>2</v>
      </c>
      <c r="N1125">
        <v>0.28237689999999999</v>
      </c>
      <c r="O1125" t="s">
        <v>6</v>
      </c>
      <c r="P1125">
        <v>9</v>
      </c>
      <c r="Q1125" t="s">
        <v>0</v>
      </c>
      <c r="R1125">
        <v>25.6</v>
      </c>
      <c r="S1125" t="s">
        <v>141</v>
      </c>
      <c r="T1125">
        <v>1</v>
      </c>
      <c r="U1125" t="s">
        <v>142</v>
      </c>
      <c r="V1125">
        <v>7</v>
      </c>
      <c r="W1125" t="s">
        <v>140</v>
      </c>
      <c r="X1125">
        <v>5889</v>
      </c>
      <c r="Y1125" t="s">
        <v>1</v>
      </c>
      <c r="Z1125" t="s">
        <v>2373</v>
      </c>
      <c r="AA1125" t="s">
        <v>151</v>
      </c>
      <c r="AB1125" s="12" t="s">
        <v>2295</v>
      </c>
      <c r="AC1125" t="s">
        <v>424</v>
      </c>
      <c r="AD1125" s="5">
        <v>0.01</v>
      </c>
      <c r="AE1125" t="s">
        <v>5</v>
      </c>
      <c r="AF1125">
        <v>1</v>
      </c>
      <c r="AG1125" t="s">
        <v>4</v>
      </c>
      <c r="AH1125">
        <v>0</v>
      </c>
    </row>
    <row r="1126" spans="1:34" x14ac:dyDescent="0.25">
      <c r="A1126" t="str">
        <f t="shared" si="17"/>
        <v>feynman_I_24_6_28020</v>
      </c>
      <c r="B1126" t="s">
        <v>95</v>
      </c>
      <c r="C1126" t="s">
        <v>143</v>
      </c>
      <c r="D1126">
        <v>3600</v>
      </c>
      <c r="E1126" t="s">
        <v>144</v>
      </c>
      <c r="F1126">
        <v>1000000</v>
      </c>
      <c r="G1126" t="s">
        <v>145</v>
      </c>
      <c r="H1126">
        <v>28020</v>
      </c>
      <c r="I1126" t="s">
        <v>146</v>
      </c>
      <c r="J1126">
        <v>1E-3</v>
      </c>
      <c r="K1126" t="s">
        <v>3</v>
      </c>
      <c r="L1126">
        <v>0.99973049999999997</v>
      </c>
      <c r="M1126" t="s">
        <v>2</v>
      </c>
      <c r="N1126">
        <v>0.2377146</v>
      </c>
      <c r="O1126" t="s">
        <v>6</v>
      </c>
      <c r="P1126">
        <v>16</v>
      </c>
      <c r="Q1126" t="s">
        <v>0</v>
      </c>
      <c r="R1126">
        <v>54.4</v>
      </c>
      <c r="S1126" t="s">
        <v>141</v>
      </c>
      <c r="T1126">
        <v>1</v>
      </c>
      <c r="U1126" t="s">
        <v>142</v>
      </c>
      <c r="V1126">
        <v>9</v>
      </c>
      <c r="W1126" t="s">
        <v>140</v>
      </c>
      <c r="X1126">
        <v>10835</v>
      </c>
      <c r="Y1126" t="s">
        <v>1</v>
      </c>
      <c r="Z1126" t="s">
        <v>3526</v>
      </c>
      <c r="AA1126" t="s">
        <v>151</v>
      </c>
      <c r="AB1126" s="12" t="s">
        <v>3527</v>
      </c>
      <c r="AC1126" t="s">
        <v>424</v>
      </c>
      <c r="AD1126" s="5">
        <v>0.01</v>
      </c>
      <c r="AE1126" t="s">
        <v>5</v>
      </c>
      <c r="AF1126">
        <v>1</v>
      </c>
      <c r="AG1126" t="s">
        <v>4</v>
      </c>
      <c r="AH1126">
        <v>0</v>
      </c>
    </row>
    <row r="1127" spans="1:34" x14ac:dyDescent="0.25">
      <c r="A1127" t="str">
        <f t="shared" si="17"/>
        <v>strogatz_barmag1_28020</v>
      </c>
      <c r="B1127" t="s">
        <v>10</v>
      </c>
      <c r="C1127" t="s">
        <v>143</v>
      </c>
      <c r="D1127">
        <v>3600</v>
      </c>
      <c r="E1127" t="s">
        <v>144</v>
      </c>
      <c r="F1127">
        <v>1000000</v>
      </c>
      <c r="G1127" t="s">
        <v>145</v>
      </c>
      <c r="H1127">
        <v>28020</v>
      </c>
      <c r="I1127" t="s">
        <v>146</v>
      </c>
      <c r="J1127">
        <v>1E-3</v>
      </c>
      <c r="K1127" t="s">
        <v>3</v>
      </c>
      <c r="L1127">
        <v>0.97117880000000001</v>
      </c>
      <c r="M1127" t="s">
        <v>2</v>
      </c>
      <c r="N1127">
        <v>3.8536399999999998E-2</v>
      </c>
      <c r="O1127" t="s">
        <v>6</v>
      </c>
      <c r="P1127">
        <v>14</v>
      </c>
      <c r="Q1127" t="s">
        <v>0</v>
      </c>
      <c r="R1127">
        <v>57.1</v>
      </c>
      <c r="S1127" t="s">
        <v>141</v>
      </c>
      <c r="T1127">
        <v>4</v>
      </c>
      <c r="U1127" t="s">
        <v>142</v>
      </c>
      <c r="V1127">
        <v>36</v>
      </c>
      <c r="W1127" t="s">
        <v>140</v>
      </c>
      <c r="X1127">
        <v>35050</v>
      </c>
      <c r="Y1127" t="s">
        <v>1</v>
      </c>
      <c r="Z1127" t="s">
        <v>4571</v>
      </c>
      <c r="AA1127" t="s">
        <v>151</v>
      </c>
      <c r="AB1127" s="12" t="s">
        <v>4572</v>
      </c>
      <c r="AC1127" t="s">
        <v>424</v>
      </c>
      <c r="AD1127" s="5">
        <v>0.01</v>
      </c>
      <c r="AE1127" t="s">
        <v>5</v>
      </c>
      <c r="AF1127">
        <v>0.96356364000000005</v>
      </c>
      <c r="AG1127" t="s">
        <v>4</v>
      </c>
      <c r="AH1127">
        <v>4.15038E-2</v>
      </c>
    </row>
    <row r="1128" spans="1:34" x14ac:dyDescent="0.25">
      <c r="A1128" t="str">
        <f t="shared" si="17"/>
        <v>feynman_II_21_32_28020</v>
      </c>
      <c r="B1128" t="s">
        <v>123</v>
      </c>
      <c r="C1128" t="s">
        <v>143</v>
      </c>
      <c r="D1128">
        <v>3600</v>
      </c>
      <c r="E1128" t="s">
        <v>144</v>
      </c>
      <c r="F1128">
        <v>1000000</v>
      </c>
      <c r="G1128" t="s">
        <v>145</v>
      </c>
      <c r="H1128">
        <v>28020</v>
      </c>
      <c r="I1128" t="s">
        <v>146</v>
      </c>
      <c r="J1128">
        <v>1E-3</v>
      </c>
      <c r="K1128" t="s">
        <v>3</v>
      </c>
      <c r="L1128">
        <v>0.99971719999999997</v>
      </c>
      <c r="M1128" t="s">
        <v>2</v>
      </c>
      <c r="N1128">
        <v>8.2010000000000004E-4</v>
      </c>
      <c r="O1128" t="s">
        <v>6</v>
      </c>
      <c r="P1128">
        <v>17</v>
      </c>
      <c r="Q1128" t="s">
        <v>0</v>
      </c>
      <c r="R1128">
        <v>65.3</v>
      </c>
      <c r="S1128" t="s">
        <v>141</v>
      </c>
      <c r="T1128">
        <v>3</v>
      </c>
      <c r="U1128" t="s">
        <v>142</v>
      </c>
      <c r="V1128">
        <v>9</v>
      </c>
      <c r="W1128" t="s">
        <v>140</v>
      </c>
      <c r="X1128">
        <v>12915</v>
      </c>
      <c r="Y1128" t="s">
        <v>1</v>
      </c>
      <c r="Z1128" t="s">
        <v>3534</v>
      </c>
      <c r="AA1128" t="s">
        <v>151</v>
      </c>
      <c r="AB1128" s="12" t="s">
        <v>3535</v>
      </c>
      <c r="AC1128" t="s">
        <v>424</v>
      </c>
      <c r="AD1128" s="5">
        <v>0.01</v>
      </c>
      <c r="AE1128" t="s">
        <v>5</v>
      </c>
      <c r="AF1128">
        <v>0.99993673000000005</v>
      </c>
      <c r="AG1128" t="s">
        <v>4</v>
      </c>
      <c r="AH1128">
        <v>3.8056E-4</v>
      </c>
    </row>
    <row r="1129" spans="1:34" x14ac:dyDescent="0.25">
      <c r="A1129" t="str">
        <f t="shared" si="17"/>
        <v>feynman_test_4_28020</v>
      </c>
      <c r="B1129" t="s">
        <v>106</v>
      </c>
      <c r="C1129" t="s">
        <v>143</v>
      </c>
      <c r="D1129">
        <v>3600</v>
      </c>
      <c r="E1129" t="s">
        <v>144</v>
      </c>
      <c r="F1129">
        <v>1000000</v>
      </c>
      <c r="G1129" t="s">
        <v>145</v>
      </c>
      <c r="H1129">
        <v>28020</v>
      </c>
      <c r="I1129" t="s">
        <v>146</v>
      </c>
      <c r="J1129">
        <v>1E-3</v>
      </c>
      <c r="K1129" t="s">
        <v>3</v>
      </c>
      <c r="L1129">
        <v>0.99516490000000002</v>
      </c>
      <c r="M1129" t="s">
        <v>2</v>
      </c>
      <c r="N1129">
        <v>3.4683400000000003E-2</v>
      </c>
      <c r="O1129" t="s">
        <v>6</v>
      </c>
      <c r="P1129">
        <v>27</v>
      </c>
      <c r="Q1129" t="s">
        <v>0</v>
      </c>
      <c r="R1129">
        <v>81</v>
      </c>
      <c r="S1129" t="s">
        <v>141</v>
      </c>
      <c r="T1129">
        <v>1</v>
      </c>
      <c r="U1129" t="s">
        <v>142</v>
      </c>
      <c r="V1129">
        <v>9</v>
      </c>
      <c r="W1129" t="s">
        <v>140</v>
      </c>
      <c r="X1129">
        <v>14967</v>
      </c>
      <c r="Y1129" t="s">
        <v>1</v>
      </c>
      <c r="Z1129" t="s">
        <v>4573</v>
      </c>
      <c r="AA1129" t="s">
        <v>151</v>
      </c>
      <c r="AB1129" s="12" t="s">
        <v>4574</v>
      </c>
      <c r="AC1129" t="s">
        <v>424</v>
      </c>
      <c r="AD1129" s="5">
        <v>0.01</v>
      </c>
      <c r="AE1129" t="s">
        <v>5</v>
      </c>
      <c r="AF1129">
        <v>0.99855368</v>
      </c>
      <c r="AG1129" t="s">
        <v>4</v>
      </c>
      <c r="AH1129">
        <v>1.8877069999999999E-2</v>
      </c>
    </row>
    <row r="1130" spans="1:34" x14ac:dyDescent="0.25">
      <c r="A1130" t="str">
        <f t="shared" si="17"/>
        <v>feynman_I_8_14_28020</v>
      </c>
      <c r="B1130" t="s">
        <v>78</v>
      </c>
      <c r="C1130" t="s">
        <v>143</v>
      </c>
      <c r="D1130">
        <v>3600</v>
      </c>
      <c r="E1130" t="s">
        <v>144</v>
      </c>
      <c r="F1130">
        <v>1000000</v>
      </c>
      <c r="G1130" t="s">
        <v>145</v>
      </c>
      <c r="H1130">
        <v>28020</v>
      </c>
      <c r="I1130" t="s">
        <v>146</v>
      </c>
      <c r="J1130">
        <v>1E-3</v>
      </c>
      <c r="K1130" t="s">
        <v>3</v>
      </c>
      <c r="L1130">
        <v>0.96195410000000003</v>
      </c>
      <c r="M1130" t="s">
        <v>2</v>
      </c>
      <c r="N1130">
        <v>0.19408790000000001</v>
      </c>
      <c r="O1130" t="s">
        <v>6</v>
      </c>
      <c r="P1130">
        <v>28</v>
      </c>
      <c r="Q1130" t="s">
        <v>0</v>
      </c>
      <c r="R1130">
        <v>3600.4</v>
      </c>
      <c r="S1130" t="s">
        <v>141</v>
      </c>
      <c r="T1130">
        <v>10</v>
      </c>
      <c r="U1130" t="s">
        <v>142</v>
      </c>
      <c r="V1130">
        <v>176</v>
      </c>
      <c r="W1130" t="s">
        <v>140</v>
      </c>
      <c r="X1130">
        <v>526620</v>
      </c>
      <c r="Y1130" t="s">
        <v>1</v>
      </c>
      <c r="Z1130" t="s">
        <v>4575</v>
      </c>
      <c r="AA1130" t="s">
        <v>151</v>
      </c>
      <c r="AB1130" s="12" t="s">
        <v>4576</v>
      </c>
      <c r="AC1130" t="s">
        <v>424</v>
      </c>
      <c r="AD1130" s="5">
        <v>0.01</v>
      </c>
      <c r="AE1130" t="s">
        <v>5</v>
      </c>
      <c r="AF1130">
        <v>0.96238268999999999</v>
      </c>
      <c r="AG1130" t="s">
        <v>4</v>
      </c>
      <c r="AH1130">
        <v>0.19284656</v>
      </c>
    </row>
    <row r="1131" spans="1:34" x14ac:dyDescent="0.25">
      <c r="A1131" t="str">
        <f t="shared" si="17"/>
        <v>feynman_test_7_28020</v>
      </c>
      <c r="B1131" t="s">
        <v>107</v>
      </c>
      <c r="C1131" t="s">
        <v>143</v>
      </c>
      <c r="D1131">
        <v>3600</v>
      </c>
      <c r="E1131" t="s">
        <v>144</v>
      </c>
      <c r="F1131">
        <v>1000000</v>
      </c>
      <c r="G1131" t="s">
        <v>145</v>
      </c>
      <c r="H1131">
        <v>28020</v>
      </c>
      <c r="I1131" t="s">
        <v>146</v>
      </c>
      <c r="J1131">
        <v>1E-3</v>
      </c>
      <c r="K1131" t="s">
        <v>3</v>
      </c>
      <c r="L1131">
        <v>0.99670749999999997</v>
      </c>
      <c r="M1131" t="s">
        <v>2</v>
      </c>
      <c r="N1131">
        <v>7.0896600000000004E-2</v>
      </c>
      <c r="O1131" t="s">
        <v>6</v>
      </c>
      <c r="P1131">
        <v>23</v>
      </c>
      <c r="Q1131" t="s">
        <v>0</v>
      </c>
      <c r="R1131">
        <v>53</v>
      </c>
      <c r="S1131" t="s">
        <v>141</v>
      </c>
      <c r="T1131">
        <v>1</v>
      </c>
      <c r="U1131" t="s">
        <v>142</v>
      </c>
      <c r="V1131">
        <v>7</v>
      </c>
      <c r="W1131" t="s">
        <v>140</v>
      </c>
      <c r="X1131">
        <v>9480</v>
      </c>
      <c r="Y1131" t="s">
        <v>1</v>
      </c>
      <c r="Z1131" t="s">
        <v>4577</v>
      </c>
      <c r="AA1131" t="s">
        <v>151</v>
      </c>
      <c r="AB1131" s="12" t="s">
        <v>4578</v>
      </c>
      <c r="AC1131" t="s">
        <v>424</v>
      </c>
      <c r="AD1131" s="5">
        <v>0.01</v>
      </c>
      <c r="AE1131" t="s">
        <v>5</v>
      </c>
      <c r="AF1131">
        <v>0.99881951000000002</v>
      </c>
      <c r="AG1131" t="s">
        <v>4</v>
      </c>
      <c r="AH1131">
        <v>4.235158E-2</v>
      </c>
    </row>
    <row r="1132" spans="1:34" x14ac:dyDescent="0.25">
      <c r="A1132" t="str">
        <f t="shared" si="17"/>
        <v>feynman_test_8_28020</v>
      </c>
      <c r="B1132" t="s">
        <v>76</v>
      </c>
      <c r="C1132" t="s">
        <v>143</v>
      </c>
      <c r="D1132">
        <v>3600</v>
      </c>
      <c r="E1132" t="s">
        <v>144</v>
      </c>
      <c r="F1132">
        <v>1000000</v>
      </c>
      <c r="G1132" t="s">
        <v>145</v>
      </c>
      <c r="H1132">
        <v>28020</v>
      </c>
      <c r="I1132" t="s">
        <v>146</v>
      </c>
      <c r="J1132">
        <v>1E-3</v>
      </c>
      <c r="K1132" t="s">
        <v>3</v>
      </c>
      <c r="L1132">
        <v>0.99183670000000002</v>
      </c>
      <c r="M1132" t="s">
        <v>2</v>
      </c>
      <c r="N1132">
        <v>4.0707199999999999E-2</v>
      </c>
      <c r="O1132" t="s">
        <v>6</v>
      </c>
      <c r="P1132">
        <v>32</v>
      </c>
      <c r="Q1132" t="s">
        <v>0</v>
      </c>
      <c r="R1132">
        <v>297.60000000000002</v>
      </c>
      <c r="S1132" t="s">
        <v>141</v>
      </c>
      <c r="T1132">
        <v>4</v>
      </c>
      <c r="U1132" t="s">
        <v>142</v>
      </c>
      <c r="V1132">
        <v>28</v>
      </c>
      <c r="W1132" t="s">
        <v>140</v>
      </c>
      <c r="X1132">
        <v>49636</v>
      </c>
      <c r="Y1132" t="s">
        <v>1</v>
      </c>
      <c r="Z1132" t="s">
        <v>4579</v>
      </c>
      <c r="AA1132" t="s">
        <v>151</v>
      </c>
      <c r="AB1132" s="12" t="s">
        <v>4580</v>
      </c>
      <c r="AC1132" t="s">
        <v>424</v>
      </c>
      <c r="AD1132" s="5">
        <v>0.01</v>
      </c>
      <c r="AE1132" t="s">
        <v>5</v>
      </c>
      <c r="AF1132">
        <v>0.99269987999999998</v>
      </c>
      <c r="AG1132" t="s">
        <v>4</v>
      </c>
      <c r="AH1132">
        <v>3.832443E-2</v>
      </c>
    </row>
    <row r="1133" spans="1:34" x14ac:dyDescent="0.25">
      <c r="A1133" t="str">
        <f t="shared" si="17"/>
        <v>feynman_test_11_28020</v>
      </c>
      <c r="B1133" t="s">
        <v>80</v>
      </c>
      <c r="C1133" t="s">
        <v>143</v>
      </c>
      <c r="D1133">
        <v>3600</v>
      </c>
      <c r="E1133" t="s">
        <v>144</v>
      </c>
      <c r="F1133">
        <v>1000000</v>
      </c>
      <c r="G1133" t="s">
        <v>145</v>
      </c>
      <c r="H1133">
        <v>28020</v>
      </c>
      <c r="I1133" t="s">
        <v>146</v>
      </c>
      <c r="J1133">
        <v>1E-3</v>
      </c>
      <c r="K1133" t="s">
        <v>3</v>
      </c>
      <c r="L1133">
        <v>0.99053100000000005</v>
      </c>
      <c r="M1133" t="s">
        <v>2</v>
      </c>
      <c r="N1133">
        <v>0.1008151</v>
      </c>
      <c r="O1133" t="s">
        <v>6</v>
      </c>
      <c r="P1133">
        <v>38</v>
      </c>
      <c r="Q1133" t="s">
        <v>0</v>
      </c>
      <c r="R1133">
        <v>257.10000000000002</v>
      </c>
      <c r="S1133" t="s">
        <v>141</v>
      </c>
      <c r="T1133">
        <v>1</v>
      </c>
      <c r="U1133" t="s">
        <v>142</v>
      </c>
      <c r="V1133">
        <v>16</v>
      </c>
      <c r="W1133" t="s">
        <v>140</v>
      </c>
      <c r="X1133">
        <v>36479</v>
      </c>
      <c r="Y1133" t="s">
        <v>1</v>
      </c>
      <c r="Z1133" t="s">
        <v>4581</v>
      </c>
      <c r="AA1133" t="s">
        <v>151</v>
      </c>
      <c r="AB1133" s="12" t="s">
        <v>4582</v>
      </c>
      <c r="AC1133" t="s">
        <v>424</v>
      </c>
      <c r="AD1133" s="5">
        <v>0.01</v>
      </c>
      <c r="AE1133" t="s">
        <v>5</v>
      </c>
      <c r="AF1133">
        <v>0.99106877000000004</v>
      </c>
      <c r="AG1133" t="s">
        <v>4</v>
      </c>
      <c r="AH1133">
        <v>9.8479510000000006E-2</v>
      </c>
    </row>
    <row r="1134" spans="1:34" x14ac:dyDescent="0.25">
      <c r="A1134" t="str">
        <f t="shared" si="17"/>
        <v>feynman_test_3_28020</v>
      </c>
      <c r="B1134" t="s">
        <v>75</v>
      </c>
      <c r="C1134" t="s">
        <v>143</v>
      </c>
      <c r="D1134">
        <v>3600</v>
      </c>
      <c r="E1134" t="s">
        <v>144</v>
      </c>
      <c r="F1134">
        <v>1000000</v>
      </c>
      <c r="G1134" t="s">
        <v>145</v>
      </c>
      <c r="H1134">
        <v>28020</v>
      </c>
      <c r="I1134" t="s">
        <v>146</v>
      </c>
      <c r="J1134">
        <v>1E-3</v>
      </c>
      <c r="K1134" t="s">
        <v>3</v>
      </c>
      <c r="L1134">
        <v>0.99852569999999996</v>
      </c>
      <c r="M1134" t="s">
        <v>2</v>
      </c>
      <c r="N1134">
        <v>7.0595199999999997E-2</v>
      </c>
      <c r="O1134" t="s">
        <v>6</v>
      </c>
      <c r="P1134">
        <v>19</v>
      </c>
      <c r="Q1134" t="s">
        <v>0</v>
      </c>
      <c r="R1134">
        <v>139.30000000000001</v>
      </c>
      <c r="S1134" t="s">
        <v>141</v>
      </c>
      <c r="T1134">
        <v>4</v>
      </c>
      <c r="U1134" t="s">
        <v>142</v>
      </c>
      <c r="V1134">
        <v>30</v>
      </c>
      <c r="W1134" t="s">
        <v>140</v>
      </c>
      <c r="X1134">
        <v>28065</v>
      </c>
      <c r="Y1134" t="s">
        <v>1</v>
      </c>
      <c r="Z1134" t="s">
        <v>4583</v>
      </c>
      <c r="AA1134" t="s">
        <v>151</v>
      </c>
      <c r="AB1134" s="12" t="s">
        <v>4584</v>
      </c>
      <c r="AC1134" t="s">
        <v>424</v>
      </c>
      <c r="AD1134" s="5">
        <v>0.01</v>
      </c>
      <c r="AE1134" t="s">
        <v>5</v>
      </c>
      <c r="AF1134">
        <v>0.99915792999999997</v>
      </c>
      <c r="AG1134" t="s">
        <v>4</v>
      </c>
      <c r="AH1134">
        <v>5.366332E-2</v>
      </c>
    </row>
    <row r="1135" spans="1:34" x14ac:dyDescent="0.25">
      <c r="A1135" t="str">
        <f t="shared" si="17"/>
        <v>feynman_test_14_14423</v>
      </c>
      <c r="B1135" t="s">
        <v>120</v>
      </c>
      <c r="C1135" t="s">
        <v>143</v>
      </c>
      <c r="D1135">
        <v>3600</v>
      </c>
      <c r="E1135" t="s">
        <v>144</v>
      </c>
      <c r="F1135">
        <v>1000000</v>
      </c>
      <c r="G1135" t="s">
        <v>145</v>
      </c>
      <c r="H1135">
        <v>14423</v>
      </c>
      <c r="I1135" t="s">
        <v>146</v>
      </c>
      <c r="J1135">
        <v>1E-3</v>
      </c>
      <c r="K1135" t="s">
        <v>3</v>
      </c>
      <c r="L1135">
        <v>0.99236610000000003</v>
      </c>
      <c r="M1135" t="s">
        <v>2</v>
      </c>
      <c r="N1135">
        <v>1.1376906</v>
      </c>
      <c r="O1135" t="s">
        <v>6</v>
      </c>
      <c r="P1135">
        <v>91</v>
      </c>
      <c r="Q1135" t="s">
        <v>0</v>
      </c>
      <c r="R1135">
        <v>3600.2</v>
      </c>
      <c r="S1135" t="s">
        <v>141</v>
      </c>
      <c r="T1135">
        <v>4</v>
      </c>
      <c r="U1135" t="s">
        <v>142</v>
      </c>
      <c r="V1135">
        <v>100</v>
      </c>
      <c r="W1135" t="s">
        <v>140</v>
      </c>
      <c r="X1135">
        <v>418610</v>
      </c>
      <c r="Y1135" t="s">
        <v>1</v>
      </c>
      <c r="Z1135" t="s">
        <v>4585</v>
      </c>
      <c r="AA1135" t="s">
        <v>151</v>
      </c>
      <c r="AB1135" s="12" t="s">
        <v>4586</v>
      </c>
      <c r="AC1135" t="s">
        <v>424</v>
      </c>
      <c r="AD1135" s="5">
        <v>0.01</v>
      </c>
      <c r="AE1135" t="s">
        <v>5</v>
      </c>
      <c r="AF1135">
        <v>0.99300882999999995</v>
      </c>
      <c r="AG1135" t="s">
        <v>4</v>
      </c>
      <c r="AH1135">
        <v>1.1104017900000001</v>
      </c>
    </row>
    <row r="1136" spans="1:34" x14ac:dyDescent="0.25">
      <c r="A1136" t="str">
        <f t="shared" si="17"/>
        <v>feynman_I_15_3x_14423</v>
      </c>
      <c r="B1136" t="s">
        <v>82</v>
      </c>
      <c r="C1136" t="s">
        <v>143</v>
      </c>
      <c r="D1136">
        <v>3600</v>
      </c>
      <c r="E1136" t="s">
        <v>144</v>
      </c>
      <c r="F1136">
        <v>1000000</v>
      </c>
      <c r="G1136" t="s">
        <v>145</v>
      </c>
      <c r="H1136">
        <v>14423</v>
      </c>
      <c r="I1136" t="s">
        <v>146</v>
      </c>
      <c r="J1136">
        <v>1E-3</v>
      </c>
      <c r="K1136" t="s">
        <v>3</v>
      </c>
      <c r="L1136">
        <v>0.99788659999999996</v>
      </c>
      <c r="M1136" t="s">
        <v>2</v>
      </c>
      <c r="N1136">
        <v>7.3715600000000006E-2</v>
      </c>
      <c r="O1136" t="s">
        <v>6</v>
      </c>
      <c r="P1136">
        <v>18</v>
      </c>
      <c r="Q1136" t="s">
        <v>0</v>
      </c>
      <c r="R1136">
        <v>40.299999999999997</v>
      </c>
      <c r="S1136" t="s">
        <v>141</v>
      </c>
      <c r="T1136">
        <v>1</v>
      </c>
      <c r="U1136" t="s">
        <v>142</v>
      </c>
      <c r="V1136">
        <v>8</v>
      </c>
      <c r="W1136" t="s">
        <v>140</v>
      </c>
      <c r="X1136">
        <v>8240</v>
      </c>
      <c r="Y1136" t="s">
        <v>1</v>
      </c>
      <c r="Z1136" t="s">
        <v>4587</v>
      </c>
      <c r="AA1136" t="s">
        <v>151</v>
      </c>
      <c r="AB1136" s="12" t="s">
        <v>4588</v>
      </c>
      <c r="AC1136" t="s">
        <v>424</v>
      </c>
      <c r="AD1136" s="5">
        <v>0.01</v>
      </c>
      <c r="AE1136" t="s">
        <v>5</v>
      </c>
      <c r="AF1136">
        <v>0.99908967000000004</v>
      </c>
      <c r="AG1136" t="s">
        <v>4</v>
      </c>
      <c r="AH1136">
        <v>4.8501490000000001E-2</v>
      </c>
    </row>
    <row r="1137" spans="1:34" x14ac:dyDescent="0.25">
      <c r="A1137" t="str">
        <f t="shared" si="17"/>
        <v>feynman_II_27_16_16850</v>
      </c>
      <c r="B1137" t="s">
        <v>68</v>
      </c>
      <c r="C1137" t="s">
        <v>143</v>
      </c>
      <c r="D1137">
        <v>3600</v>
      </c>
      <c r="E1137" t="s">
        <v>144</v>
      </c>
      <c r="F1137">
        <v>1000000</v>
      </c>
      <c r="G1137" t="s">
        <v>145</v>
      </c>
      <c r="H1137">
        <v>16850</v>
      </c>
      <c r="I1137" t="s">
        <v>146</v>
      </c>
      <c r="J1137">
        <v>1E-3</v>
      </c>
      <c r="K1137" t="s">
        <v>3</v>
      </c>
      <c r="L1137">
        <v>0.99979289999999998</v>
      </c>
      <c r="M1137" t="s">
        <v>2</v>
      </c>
      <c r="N1137">
        <v>1.2864949999999999</v>
      </c>
      <c r="O1137" t="s">
        <v>6</v>
      </c>
      <c r="P1137">
        <v>6</v>
      </c>
      <c r="Q1137" t="s">
        <v>0</v>
      </c>
      <c r="R1137">
        <v>3600.8</v>
      </c>
      <c r="S1137" t="s">
        <v>141</v>
      </c>
      <c r="T1137">
        <v>8</v>
      </c>
      <c r="U1137" t="s">
        <v>142</v>
      </c>
      <c r="V1137">
        <v>688</v>
      </c>
      <c r="W1137" t="s">
        <v>140</v>
      </c>
      <c r="X1137">
        <v>644019</v>
      </c>
      <c r="Y1137" t="s">
        <v>1</v>
      </c>
      <c r="Z1137" t="s">
        <v>2381</v>
      </c>
      <c r="AA1137" t="s">
        <v>151</v>
      </c>
      <c r="AB1137" s="12" t="s">
        <v>416</v>
      </c>
      <c r="AC1137" t="s">
        <v>424</v>
      </c>
      <c r="AD1137" s="5">
        <v>0.01</v>
      </c>
      <c r="AE1137" t="s">
        <v>5</v>
      </c>
      <c r="AF1137">
        <v>1</v>
      </c>
      <c r="AG1137" t="s">
        <v>4</v>
      </c>
      <c r="AH1137">
        <v>0</v>
      </c>
    </row>
    <row r="1138" spans="1:34" x14ac:dyDescent="0.25">
      <c r="A1138" t="str">
        <f t="shared" si="17"/>
        <v>feynman_III_7_38_28020</v>
      </c>
      <c r="B1138" t="s">
        <v>65</v>
      </c>
      <c r="C1138" t="s">
        <v>143</v>
      </c>
      <c r="D1138">
        <v>3600</v>
      </c>
      <c r="E1138" t="s">
        <v>144</v>
      </c>
      <c r="F1138">
        <v>1000000</v>
      </c>
      <c r="G1138" t="s">
        <v>145</v>
      </c>
      <c r="H1138">
        <v>28020</v>
      </c>
      <c r="I1138" t="s">
        <v>146</v>
      </c>
      <c r="J1138">
        <v>1E-3</v>
      </c>
      <c r="K1138" t="s">
        <v>3</v>
      </c>
      <c r="L1138">
        <v>0.99974010000000002</v>
      </c>
      <c r="M1138" t="s">
        <v>2</v>
      </c>
      <c r="N1138">
        <v>0.58193229999999996</v>
      </c>
      <c r="O1138" t="s">
        <v>6</v>
      </c>
      <c r="P1138">
        <v>7</v>
      </c>
      <c r="Q1138" t="s">
        <v>0</v>
      </c>
      <c r="R1138">
        <v>3600.1</v>
      </c>
      <c r="S1138" t="s">
        <v>141</v>
      </c>
      <c r="T1138">
        <v>4</v>
      </c>
      <c r="U1138" t="s">
        <v>142</v>
      </c>
      <c r="V1138">
        <v>544</v>
      </c>
      <c r="W1138" t="s">
        <v>140</v>
      </c>
      <c r="X1138">
        <v>636840</v>
      </c>
      <c r="Y1138" t="s">
        <v>1</v>
      </c>
      <c r="Z1138" t="s">
        <v>3851</v>
      </c>
      <c r="AA1138" t="s">
        <v>151</v>
      </c>
      <c r="AB1138" s="12" t="s">
        <v>3852</v>
      </c>
      <c r="AC1138" t="s">
        <v>424</v>
      </c>
      <c r="AD1138" s="5">
        <v>0.01</v>
      </c>
      <c r="AE1138" t="s">
        <v>5</v>
      </c>
      <c r="AF1138">
        <v>0.99999932999999996</v>
      </c>
      <c r="AG1138" t="s">
        <v>4</v>
      </c>
      <c r="AH1138">
        <v>2.9337479999999999E-2</v>
      </c>
    </row>
    <row r="1139" spans="1:34" x14ac:dyDescent="0.25">
      <c r="A1139" t="str">
        <f t="shared" si="17"/>
        <v>feynman_I_18_14_28020</v>
      </c>
      <c r="B1139" t="s">
        <v>100</v>
      </c>
      <c r="C1139" t="s">
        <v>143</v>
      </c>
      <c r="D1139">
        <v>3600</v>
      </c>
      <c r="E1139" t="s">
        <v>144</v>
      </c>
      <c r="F1139">
        <v>1000000</v>
      </c>
      <c r="G1139" t="s">
        <v>145</v>
      </c>
      <c r="H1139">
        <v>28020</v>
      </c>
      <c r="I1139" t="s">
        <v>146</v>
      </c>
      <c r="J1139">
        <v>1E-3</v>
      </c>
      <c r="K1139" t="s">
        <v>3</v>
      </c>
      <c r="L1139">
        <v>0.99989939999999999</v>
      </c>
      <c r="M1139" t="s">
        <v>2</v>
      </c>
      <c r="N1139">
        <v>0.2552836</v>
      </c>
      <c r="O1139" t="s">
        <v>6</v>
      </c>
      <c r="P1139">
        <v>6</v>
      </c>
      <c r="Q1139" t="s">
        <v>0</v>
      </c>
      <c r="R1139">
        <v>10.199999999999999</v>
      </c>
      <c r="S1139" t="s">
        <v>141</v>
      </c>
      <c r="T1139">
        <v>1</v>
      </c>
      <c r="U1139" t="s">
        <v>142</v>
      </c>
      <c r="V1139">
        <v>5</v>
      </c>
      <c r="W1139" t="s">
        <v>140</v>
      </c>
      <c r="X1139">
        <v>2630</v>
      </c>
      <c r="Y1139" t="s">
        <v>1</v>
      </c>
      <c r="Z1139" t="s">
        <v>2357</v>
      </c>
      <c r="AA1139" t="s">
        <v>151</v>
      </c>
      <c r="AB1139" s="12" t="s">
        <v>414</v>
      </c>
      <c r="AC1139" t="s">
        <v>424</v>
      </c>
      <c r="AD1139" s="5">
        <v>0.01</v>
      </c>
      <c r="AE1139" t="s">
        <v>5</v>
      </c>
      <c r="AF1139">
        <v>1</v>
      </c>
      <c r="AG1139" t="s">
        <v>4</v>
      </c>
      <c r="AH1139">
        <v>0</v>
      </c>
    </row>
    <row r="1140" spans="1:34" x14ac:dyDescent="0.25">
      <c r="A1140" t="str">
        <f t="shared" si="17"/>
        <v>feynman_test_19_16850</v>
      </c>
      <c r="B1140" t="s">
        <v>128</v>
      </c>
      <c r="C1140" t="s">
        <v>143</v>
      </c>
      <c r="D1140">
        <v>3600</v>
      </c>
      <c r="E1140" t="s">
        <v>144</v>
      </c>
      <c r="F1140">
        <v>1000000</v>
      </c>
      <c r="G1140" t="s">
        <v>145</v>
      </c>
      <c r="H1140">
        <v>16850</v>
      </c>
      <c r="I1140" t="s">
        <v>146</v>
      </c>
      <c r="J1140">
        <v>1E-3</v>
      </c>
      <c r="K1140" t="s">
        <v>3</v>
      </c>
      <c r="L1140">
        <v>0.99982800000000005</v>
      </c>
      <c r="M1140" t="s">
        <v>2</v>
      </c>
      <c r="N1140">
        <v>0.1577308</v>
      </c>
      <c r="O1140" t="s">
        <v>6</v>
      </c>
      <c r="P1140">
        <v>29</v>
      </c>
      <c r="Q1140" t="s">
        <v>0</v>
      </c>
      <c r="R1140">
        <v>186.1</v>
      </c>
      <c r="S1140" t="s">
        <v>141</v>
      </c>
      <c r="T1140">
        <v>1</v>
      </c>
      <c r="U1140" t="s">
        <v>142</v>
      </c>
      <c r="V1140">
        <v>11</v>
      </c>
      <c r="W1140" t="s">
        <v>140</v>
      </c>
      <c r="X1140">
        <v>29690</v>
      </c>
      <c r="Y1140" t="s">
        <v>1</v>
      </c>
      <c r="Z1140" t="s">
        <v>4589</v>
      </c>
      <c r="AA1140" t="s">
        <v>151</v>
      </c>
      <c r="AB1140" s="12" t="s">
        <v>4590</v>
      </c>
      <c r="AC1140" t="s">
        <v>424</v>
      </c>
      <c r="AD1140" s="5">
        <v>0.01</v>
      </c>
      <c r="AE1140" t="s">
        <v>5</v>
      </c>
      <c r="AF1140">
        <v>0.99996207999999998</v>
      </c>
      <c r="AG1140" t="s">
        <v>4</v>
      </c>
      <c r="AH1140">
        <v>7.275943E-2</v>
      </c>
    </row>
    <row r="1141" spans="1:34" x14ac:dyDescent="0.25">
      <c r="A1141" t="str">
        <f t="shared" si="17"/>
        <v>feynman_I_12_2_16850</v>
      </c>
      <c r="B1141" t="s">
        <v>99</v>
      </c>
      <c r="C1141" t="s">
        <v>143</v>
      </c>
      <c r="D1141">
        <v>3600</v>
      </c>
      <c r="E1141" t="s">
        <v>144</v>
      </c>
      <c r="F1141">
        <v>1000000</v>
      </c>
      <c r="G1141" t="s">
        <v>145</v>
      </c>
      <c r="H1141">
        <v>16850</v>
      </c>
      <c r="I1141" t="s">
        <v>146</v>
      </c>
      <c r="J1141">
        <v>1E-3</v>
      </c>
      <c r="K1141" t="s">
        <v>3</v>
      </c>
      <c r="L1141">
        <v>0.9998184</v>
      </c>
      <c r="M1141" t="s">
        <v>2</v>
      </c>
      <c r="N1141">
        <v>1.212E-3</v>
      </c>
      <c r="O1141" t="s">
        <v>6</v>
      </c>
      <c r="P1141">
        <v>10</v>
      </c>
      <c r="Q1141" t="s">
        <v>0</v>
      </c>
      <c r="R1141">
        <v>24</v>
      </c>
      <c r="S1141" t="s">
        <v>141</v>
      </c>
      <c r="T1141">
        <v>1</v>
      </c>
      <c r="U1141" t="s">
        <v>142</v>
      </c>
      <c r="V1141">
        <v>5</v>
      </c>
      <c r="W1141" t="s">
        <v>140</v>
      </c>
      <c r="X1141">
        <v>5267</v>
      </c>
      <c r="Y1141" t="s">
        <v>1</v>
      </c>
      <c r="Z1141" t="s">
        <v>3601</v>
      </c>
      <c r="AA1141" t="s">
        <v>151</v>
      </c>
      <c r="AB1141" s="12" t="s">
        <v>3602</v>
      </c>
      <c r="AC1141" t="s">
        <v>424</v>
      </c>
      <c r="AD1141" s="5">
        <v>0.01</v>
      </c>
      <c r="AE1141" t="s">
        <v>5</v>
      </c>
      <c r="AF1141">
        <v>0.99995957999999996</v>
      </c>
      <c r="AG1141" t="s">
        <v>4</v>
      </c>
      <c r="AH1141">
        <v>5.5332999999999999E-4</v>
      </c>
    </row>
    <row r="1142" spans="1:34" x14ac:dyDescent="0.25">
      <c r="A1142" t="str">
        <f t="shared" si="17"/>
        <v>feynman_test_13_29910</v>
      </c>
      <c r="B1142" t="s">
        <v>121</v>
      </c>
      <c r="C1142" t="s">
        <v>143</v>
      </c>
      <c r="D1142">
        <v>3600</v>
      </c>
      <c r="E1142" t="s">
        <v>144</v>
      </c>
      <c r="F1142">
        <v>1000000</v>
      </c>
      <c r="G1142" t="s">
        <v>145</v>
      </c>
      <c r="H1142">
        <v>29910</v>
      </c>
      <c r="I1142" t="s">
        <v>146</v>
      </c>
      <c r="J1142">
        <v>1E-3</v>
      </c>
      <c r="K1142" t="s">
        <v>3</v>
      </c>
      <c r="L1142">
        <v>-1.6641074</v>
      </c>
      <c r="M1142" t="s">
        <v>2</v>
      </c>
      <c r="N1142">
        <v>2.50155E-2</v>
      </c>
      <c r="O1142" t="s">
        <v>6</v>
      </c>
      <c r="P1142">
        <v>1</v>
      </c>
      <c r="Q1142" t="s">
        <v>0</v>
      </c>
      <c r="R1142">
        <v>3600.6</v>
      </c>
      <c r="S1142" t="s">
        <v>141</v>
      </c>
      <c r="T1142">
        <v>6</v>
      </c>
      <c r="U1142" t="s">
        <v>142</v>
      </c>
      <c r="V1142">
        <v>276</v>
      </c>
      <c r="W1142" t="s">
        <v>140</v>
      </c>
      <c r="X1142">
        <v>636521</v>
      </c>
      <c r="Y1142" t="s">
        <v>1</v>
      </c>
      <c r="Z1142">
        <v>0</v>
      </c>
      <c r="AA1142" t="s">
        <v>151</v>
      </c>
      <c r="AB1142" s="12" t="s">
        <v>1315</v>
      </c>
      <c r="AC1142" t="s">
        <v>424</v>
      </c>
      <c r="AD1142" s="5">
        <v>0.01</v>
      </c>
      <c r="AE1142" t="s">
        <v>5</v>
      </c>
      <c r="AF1142">
        <v>-1.6786755</v>
      </c>
      <c r="AG1142" t="s">
        <v>4</v>
      </c>
      <c r="AH1142">
        <v>2.52128E-2</v>
      </c>
    </row>
    <row r="1143" spans="1:34" x14ac:dyDescent="0.25">
      <c r="A1143" t="str">
        <f t="shared" si="17"/>
        <v>feynman_II_6_15b_16850</v>
      </c>
      <c r="B1143" t="s">
        <v>104</v>
      </c>
      <c r="C1143" t="s">
        <v>143</v>
      </c>
      <c r="D1143">
        <v>3600</v>
      </c>
      <c r="E1143" t="s">
        <v>144</v>
      </c>
      <c r="F1143">
        <v>1000000</v>
      </c>
      <c r="G1143" t="s">
        <v>145</v>
      </c>
      <c r="H1143">
        <v>16850</v>
      </c>
      <c r="I1143" t="s">
        <v>146</v>
      </c>
      <c r="J1143">
        <v>1E-3</v>
      </c>
      <c r="K1143" t="s">
        <v>3</v>
      </c>
      <c r="L1143">
        <v>0.99985809999999997</v>
      </c>
      <c r="M1143" t="s">
        <v>2</v>
      </c>
      <c r="N1143">
        <v>3.5409999999999999E-4</v>
      </c>
      <c r="O1143" t="s">
        <v>6</v>
      </c>
      <c r="P1143">
        <v>13</v>
      </c>
      <c r="Q1143" t="s">
        <v>0</v>
      </c>
      <c r="R1143">
        <v>1164</v>
      </c>
      <c r="S1143" t="s">
        <v>141</v>
      </c>
      <c r="T1143">
        <v>5</v>
      </c>
      <c r="U1143" t="s">
        <v>142</v>
      </c>
      <c r="V1143">
        <v>50</v>
      </c>
      <c r="W1143" t="s">
        <v>140</v>
      </c>
      <c r="X1143">
        <v>168084</v>
      </c>
      <c r="Y1143" t="s">
        <v>1</v>
      </c>
      <c r="Z1143" t="s">
        <v>4457</v>
      </c>
      <c r="AA1143" t="s">
        <v>151</v>
      </c>
      <c r="AB1143" s="12" t="s">
        <v>4458</v>
      </c>
      <c r="AC1143" t="s">
        <v>424</v>
      </c>
      <c r="AD1143" s="5">
        <v>0.01</v>
      </c>
      <c r="AE1143" t="s">
        <v>5</v>
      </c>
      <c r="AF1143">
        <v>0.99996881000000004</v>
      </c>
      <c r="AG1143" t="s">
        <v>4</v>
      </c>
      <c r="AH1143">
        <v>1.6828000000000001E-4</v>
      </c>
    </row>
    <row r="1144" spans="1:34" x14ac:dyDescent="0.25">
      <c r="A1144" t="str">
        <f t="shared" si="17"/>
        <v>feynman_test_17_28020</v>
      </c>
      <c r="B1144" t="s">
        <v>134</v>
      </c>
      <c r="C1144" t="s">
        <v>143</v>
      </c>
      <c r="D1144">
        <v>3600</v>
      </c>
      <c r="E1144" t="s">
        <v>144</v>
      </c>
      <c r="F1144">
        <v>1000000</v>
      </c>
      <c r="G1144" t="s">
        <v>145</v>
      </c>
      <c r="H1144">
        <v>28020</v>
      </c>
      <c r="I1144" t="s">
        <v>146</v>
      </c>
      <c r="J1144">
        <v>1E-3</v>
      </c>
      <c r="K1144" t="s">
        <v>3</v>
      </c>
      <c r="L1144">
        <v>0.99986240000000004</v>
      </c>
      <c r="M1144" t="s">
        <v>2</v>
      </c>
      <c r="N1144">
        <v>17.4487728</v>
      </c>
      <c r="O1144" t="s">
        <v>6</v>
      </c>
      <c r="P1144">
        <v>24</v>
      </c>
      <c r="Q1144" t="s">
        <v>0</v>
      </c>
      <c r="R1144">
        <v>3600.2</v>
      </c>
      <c r="S1144" t="s">
        <v>141</v>
      </c>
      <c r="T1144">
        <v>3</v>
      </c>
      <c r="U1144" t="s">
        <v>142</v>
      </c>
      <c r="V1144">
        <v>225</v>
      </c>
      <c r="W1144" t="s">
        <v>140</v>
      </c>
      <c r="X1144">
        <v>614028</v>
      </c>
      <c r="Y1144" t="s">
        <v>1</v>
      </c>
      <c r="Z1144" t="s">
        <v>4591</v>
      </c>
      <c r="AA1144" t="s">
        <v>151</v>
      </c>
      <c r="AB1144" s="12" t="s">
        <v>4592</v>
      </c>
      <c r="AC1144" t="s">
        <v>424</v>
      </c>
      <c r="AD1144" s="5">
        <v>0.01</v>
      </c>
      <c r="AE1144" t="s">
        <v>5</v>
      </c>
      <c r="AF1144">
        <v>0.99999839000000001</v>
      </c>
      <c r="AG1144" t="s">
        <v>4</v>
      </c>
      <c r="AH1144">
        <v>1.8838286799999999</v>
      </c>
    </row>
    <row r="1145" spans="1:34" x14ac:dyDescent="0.25">
      <c r="A1145" t="str">
        <f t="shared" si="17"/>
        <v>feynman_II_13_34_28020</v>
      </c>
      <c r="B1145" t="s">
        <v>45</v>
      </c>
      <c r="C1145" t="s">
        <v>143</v>
      </c>
      <c r="D1145">
        <v>3600</v>
      </c>
      <c r="E1145" t="s">
        <v>144</v>
      </c>
      <c r="F1145">
        <v>1000000</v>
      </c>
      <c r="G1145" t="s">
        <v>145</v>
      </c>
      <c r="H1145">
        <v>28020</v>
      </c>
      <c r="I1145" t="s">
        <v>146</v>
      </c>
      <c r="J1145">
        <v>1E-3</v>
      </c>
      <c r="K1145" t="s">
        <v>3</v>
      </c>
      <c r="L1145">
        <v>0.99914119999999995</v>
      </c>
      <c r="M1145" t="s">
        <v>2</v>
      </c>
      <c r="N1145">
        <v>6.1777199999999997E-2</v>
      </c>
      <c r="O1145" t="s">
        <v>6</v>
      </c>
      <c r="P1145">
        <v>14</v>
      </c>
      <c r="Q1145" t="s">
        <v>0</v>
      </c>
      <c r="R1145">
        <v>29</v>
      </c>
      <c r="S1145" t="s">
        <v>141</v>
      </c>
      <c r="T1145">
        <v>1</v>
      </c>
      <c r="U1145" t="s">
        <v>142</v>
      </c>
      <c r="V1145">
        <v>7</v>
      </c>
      <c r="W1145" t="s">
        <v>140</v>
      </c>
      <c r="X1145">
        <v>6029</v>
      </c>
      <c r="Y1145" t="s">
        <v>1</v>
      </c>
      <c r="Z1145" t="s">
        <v>4593</v>
      </c>
      <c r="AA1145" t="s">
        <v>151</v>
      </c>
      <c r="AB1145" s="12" t="s">
        <v>4594</v>
      </c>
      <c r="AC1145" t="s">
        <v>424</v>
      </c>
      <c r="AD1145" s="5">
        <v>0.01</v>
      </c>
      <c r="AE1145" t="s">
        <v>5</v>
      </c>
      <c r="AF1145">
        <v>0.99975862999999998</v>
      </c>
      <c r="AG1145" t="s">
        <v>4</v>
      </c>
      <c r="AH1145">
        <v>3.2776859999999998E-2</v>
      </c>
    </row>
    <row r="1146" spans="1:34" x14ac:dyDescent="0.25">
      <c r="A1146" t="str">
        <f t="shared" si="17"/>
        <v>feynman_test_20_29910</v>
      </c>
      <c r="B1146" t="s">
        <v>137</v>
      </c>
      <c r="C1146" t="s">
        <v>143</v>
      </c>
      <c r="D1146">
        <v>3600</v>
      </c>
      <c r="E1146" t="s">
        <v>144</v>
      </c>
      <c r="F1146">
        <v>1000000</v>
      </c>
      <c r="G1146" t="s">
        <v>145</v>
      </c>
      <c r="H1146">
        <v>29910</v>
      </c>
      <c r="I1146" t="s">
        <v>146</v>
      </c>
      <c r="J1146">
        <v>1E-3</v>
      </c>
      <c r="K1146" t="s">
        <v>3</v>
      </c>
      <c r="L1146">
        <v>-2.2085203999999998</v>
      </c>
      <c r="M1146" t="s">
        <v>2</v>
      </c>
      <c r="N1146">
        <v>28.110353</v>
      </c>
      <c r="O1146" t="s">
        <v>6</v>
      </c>
      <c r="P1146">
        <v>74</v>
      </c>
      <c r="Q1146" t="s">
        <v>0</v>
      </c>
      <c r="R1146">
        <v>1473.8</v>
      </c>
      <c r="S1146" t="s">
        <v>141</v>
      </c>
      <c r="T1146">
        <v>4</v>
      </c>
      <c r="U1146" t="s">
        <v>142</v>
      </c>
      <c r="V1146">
        <v>37</v>
      </c>
      <c r="W1146" t="s">
        <v>140</v>
      </c>
      <c r="X1146">
        <v>195259</v>
      </c>
      <c r="Y1146" t="s">
        <v>1</v>
      </c>
      <c r="Z1146" t="s">
        <v>4595</v>
      </c>
      <c r="AA1146" t="s">
        <v>151</v>
      </c>
      <c r="AB1146" s="12" t="s">
        <v>4596</v>
      </c>
      <c r="AC1146" t="s">
        <v>424</v>
      </c>
      <c r="AD1146" s="5">
        <v>0.01</v>
      </c>
      <c r="AE1146" t="s">
        <v>5</v>
      </c>
      <c r="AF1146">
        <v>-2.70952159</v>
      </c>
      <c r="AG1146" t="s">
        <v>4</v>
      </c>
      <c r="AH1146">
        <v>24.502759040000001</v>
      </c>
    </row>
    <row r="1147" spans="1:34" x14ac:dyDescent="0.25">
      <c r="A1147" t="str">
        <f t="shared" si="17"/>
        <v>feynman_I_29_16_14423</v>
      </c>
      <c r="B1147" t="s">
        <v>77</v>
      </c>
      <c r="C1147" t="s">
        <v>143</v>
      </c>
      <c r="D1147">
        <v>3600</v>
      </c>
      <c r="E1147" t="s">
        <v>144</v>
      </c>
      <c r="F1147">
        <v>1000000</v>
      </c>
      <c r="G1147" t="s">
        <v>145</v>
      </c>
      <c r="H1147">
        <v>14423</v>
      </c>
      <c r="I1147" t="s">
        <v>146</v>
      </c>
      <c r="J1147">
        <v>1E-3</v>
      </c>
      <c r="K1147" t="s">
        <v>3</v>
      </c>
      <c r="L1147">
        <v>0.97483750000000002</v>
      </c>
      <c r="M1147" t="s">
        <v>2</v>
      </c>
      <c r="N1147">
        <v>0.30448449999999999</v>
      </c>
      <c r="O1147" t="s">
        <v>6</v>
      </c>
      <c r="P1147">
        <v>52</v>
      </c>
      <c r="Q1147" t="s">
        <v>0</v>
      </c>
      <c r="R1147">
        <v>3601.1</v>
      </c>
      <c r="S1147" t="s">
        <v>141</v>
      </c>
      <c r="T1147">
        <v>9</v>
      </c>
      <c r="U1147" t="s">
        <v>142</v>
      </c>
      <c r="V1147">
        <v>164</v>
      </c>
      <c r="W1147" t="s">
        <v>140</v>
      </c>
      <c r="X1147">
        <v>497204</v>
      </c>
      <c r="Y1147" t="s">
        <v>1</v>
      </c>
      <c r="Z1147" t="s">
        <v>4597</v>
      </c>
      <c r="AA1147" t="s">
        <v>151</v>
      </c>
      <c r="AB1147" s="12" t="s">
        <v>4598</v>
      </c>
      <c r="AC1147" t="s">
        <v>424</v>
      </c>
      <c r="AD1147" s="5">
        <v>0.01</v>
      </c>
      <c r="AE1147" t="s">
        <v>5</v>
      </c>
      <c r="AF1147">
        <v>0.97539609000000005</v>
      </c>
      <c r="AG1147" t="s">
        <v>4</v>
      </c>
      <c r="AH1147">
        <v>0.30086817999999999</v>
      </c>
    </row>
    <row r="1148" spans="1:34" x14ac:dyDescent="0.25">
      <c r="A1148" t="str">
        <f t="shared" si="17"/>
        <v>feynman_III_13_18_28020</v>
      </c>
      <c r="B1148" t="s">
        <v>103</v>
      </c>
      <c r="C1148" t="s">
        <v>143</v>
      </c>
      <c r="D1148">
        <v>3600</v>
      </c>
      <c r="E1148" t="s">
        <v>144</v>
      </c>
      <c r="F1148">
        <v>1000000</v>
      </c>
      <c r="G1148" t="s">
        <v>145</v>
      </c>
      <c r="H1148">
        <v>28020</v>
      </c>
      <c r="I1148" t="s">
        <v>146</v>
      </c>
      <c r="J1148">
        <v>1E-3</v>
      </c>
      <c r="K1148" t="s">
        <v>3</v>
      </c>
      <c r="L1148">
        <v>0.99982760000000004</v>
      </c>
      <c r="M1148" t="s">
        <v>2</v>
      </c>
      <c r="N1148">
        <v>7.2607879999999998</v>
      </c>
      <c r="O1148" t="s">
        <v>6</v>
      </c>
      <c r="P1148">
        <v>10</v>
      </c>
      <c r="Q1148" t="s">
        <v>0</v>
      </c>
      <c r="R1148">
        <v>3600.7</v>
      </c>
      <c r="S1148" t="s">
        <v>141</v>
      </c>
      <c r="T1148">
        <v>4</v>
      </c>
      <c r="U1148" t="s">
        <v>142</v>
      </c>
      <c r="V1148">
        <v>502</v>
      </c>
      <c r="W1148" t="s">
        <v>140</v>
      </c>
      <c r="X1148">
        <v>643288</v>
      </c>
      <c r="Y1148" t="s">
        <v>1</v>
      </c>
      <c r="Z1148" t="s">
        <v>4401</v>
      </c>
      <c r="AA1148" t="s">
        <v>151</v>
      </c>
      <c r="AB1148" s="12" t="s">
        <v>4402</v>
      </c>
      <c r="AC1148" t="s">
        <v>424</v>
      </c>
      <c r="AD1148" s="5">
        <v>0.01</v>
      </c>
      <c r="AE1148" t="s">
        <v>5</v>
      </c>
      <c r="AF1148">
        <v>0.99999956000000001</v>
      </c>
      <c r="AG1148" t="s">
        <v>4</v>
      </c>
      <c r="AH1148">
        <v>0.37289605999999997</v>
      </c>
    </row>
    <row r="1149" spans="1:34" x14ac:dyDescent="0.25">
      <c r="A1149" t="str">
        <f t="shared" si="17"/>
        <v>feynman_I_32_5_28020</v>
      </c>
      <c r="B1149" t="s">
        <v>97</v>
      </c>
      <c r="C1149" t="s">
        <v>143</v>
      </c>
      <c r="D1149">
        <v>3600</v>
      </c>
      <c r="E1149" t="s">
        <v>144</v>
      </c>
      <c r="F1149">
        <v>1000000</v>
      </c>
      <c r="G1149" t="s">
        <v>145</v>
      </c>
      <c r="H1149">
        <v>28020</v>
      </c>
      <c r="I1149" t="s">
        <v>146</v>
      </c>
      <c r="J1149">
        <v>1E-3</v>
      </c>
      <c r="K1149" t="s">
        <v>3</v>
      </c>
      <c r="L1149">
        <v>0.99591770000000002</v>
      </c>
      <c r="M1149" t="s">
        <v>2</v>
      </c>
      <c r="N1149">
        <v>4.9765299999999998E-2</v>
      </c>
      <c r="O1149" t="s">
        <v>6</v>
      </c>
      <c r="P1149">
        <v>25</v>
      </c>
      <c r="Q1149" t="s">
        <v>0</v>
      </c>
      <c r="R1149">
        <v>60.3</v>
      </c>
      <c r="S1149" t="s">
        <v>141</v>
      </c>
      <c r="T1149">
        <v>1</v>
      </c>
      <c r="U1149" t="s">
        <v>142</v>
      </c>
      <c r="V1149">
        <v>8</v>
      </c>
      <c r="W1149" t="s">
        <v>140</v>
      </c>
      <c r="X1149">
        <v>11786</v>
      </c>
      <c r="Y1149" t="s">
        <v>1</v>
      </c>
      <c r="Z1149" t="s">
        <v>4599</v>
      </c>
      <c r="AA1149" t="s">
        <v>151</v>
      </c>
      <c r="AB1149" s="12" t="s">
        <v>4600</v>
      </c>
      <c r="AC1149" t="s">
        <v>424</v>
      </c>
      <c r="AD1149" s="5">
        <v>0.01</v>
      </c>
      <c r="AE1149" t="s">
        <v>5</v>
      </c>
      <c r="AF1149">
        <v>0.99533466999999998</v>
      </c>
      <c r="AG1149" t="s">
        <v>4</v>
      </c>
      <c r="AH1149">
        <v>5.1428929999999998E-2</v>
      </c>
    </row>
    <row r="1150" spans="1:34" x14ac:dyDescent="0.25">
      <c r="A1150" t="str">
        <f t="shared" si="17"/>
        <v>feynman_II_8_7_28020</v>
      </c>
      <c r="B1150" t="s">
        <v>69</v>
      </c>
      <c r="C1150" t="s">
        <v>143</v>
      </c>
      <c r="D1150">
        <v>3600</v>
      </c>
      <c r="E1150" t="s">
        <v>144</v>
      </c>
      <c r="F1150">
        <v>1000000</v>
      </c>
      <c r="G1150" t="s">
        <v>145</v>
      </c>
      <c r="H1150">
        <v>28020</v>
      </c>
      <c r="I1150" t="s">
        <v>146</v>
      </c>
      <c r="J1150">
        <v>1E-3</v>
      </c>
      <c r="K1150" t="s">
        <v>3</v>
      </c>
      <c r="L1150">
        <v>0.99251330000000004</v>
      </c>
      <c r="M1150" t="s">
        <v>2</v>
      </c>
      <c r="N1150">
        <v>7.7272E-3</v>
      </c>
      <c r="O1150" t="s">
        <v>6</v>
      </c>
      <c r="P1150">
        <v>17</v>
      </c>
      <c r="Q1150" t="s">
        <v>0</v>
      </c>
      <c r="R1150">
        <v>100.8</v>
      </c>
      <c r="S1150" t="s">
        <v>141</v>
      </c>
      <c r="T1150">
        <v>2</v>
      </c>
      <c r="U1150" t="s">
        <v>142</v>
      </c>
      <c r="V1150">
        <v>30</v>
      </c>
      <c r="W1150" t="s">
        <v>140</v>
      </c>
      <c r="X1150">
        <v>24046</v>
      </c>
      <c r="Y1150" t="s">
        <v>1</v>
      </c>
      <c r="Z1150" t="s">
        <v>4601</v>
      </c>
      <c r="AA1150" t="s">
        <v>151</v>
      </c>
      <c r="AB1150" s="12" t="s">
        <v>4602</v>
      </c>
      <c r="AC1150" t="s">
        <v>424</v>
      </c>
      <c r="AD1150" s="5">
        <v>0.01</v>
      </c>
      <c r="AE1150" t="s">
        <v>5</v>
      </c>
      <c r="AF1150">
        <v>0.99302537999999996</v>
      </c>
      <c r="AG1150" t="s">
        <v>4</v>
      </c>
      <c r="AH1150">
        <v>7.4859100000000001E-3</v>
      </c>
    </row>
    <row r="1151" spans="1:34" x14ac:dyDescent="0.25">
      <c r="A1151" t="str">
        <f t="shared" si="17"/>
        <v>strogatz_bacres2_28020</v>
      </c>
      <c r="B1151" t="s">
        <v>11</v>
      </c>
      <c r="C1151" t="s">
        <v>143</v>
      </c>
      <c r="D1151">
        <v>3600</v>
      </c>
      <c r="E1151" t="s">
        <v>144</v>
      </c>
      <c r="F1151">
        <v>1000000</v>
      </c>
      <c r="G1151" t="s">
        <v>145</v>
      </c>
      <c r="H1151">
        <v>28020</v>
      </c>
      <c r="I1151" t="s">
        <v>146</v>
      </c>
      <c r="J1151">
        <v>1E-3</v>
      </c>
      <c r="K1151" t="s">
        <v>3</v>
      </c>
      <c r="L1151">
        <v>0.99942390000000003</v>
      </c>
      <c r="M1151" t="s">
        <v>2</v>
      </c>
      <c r="N1151">
        <v>5.2272800000000001E-2</v>
      </c>
      <c r="O1151" t="s">
        <v>6</v>
      </c>
      <c r="P1151">
        <v>10</v>
      </c>
      <c r="Q1151" t="s">
        <v>0</v>
      </c>
      <c r="R1151">
        <v>2.8</v>
      </c>
      <c r="S1151" t="s">
        <v>141</v>
      </c>
      <c r="T1151">
        <v>1</v>
      </c>
      <c r="U1151" t="s">
        <v>142</v>
      </c>
      <c r="V1151">
        <v>4</v>
      </c>
      <c r="W1151" t="s">
        <v>140</v>
      </c>
      <c r="X1151">
        <v>2198</v>
      </c>
      <c r="Y1151" t="s">
        <v>1</v>
      </c>
      <c r="Z1151" t="s">
        <v>4603</v>
      </c>
      <c r="AA1151" t="s">
        <v>151</v>
      </c>
      <c r="AB1151" s="12" t="s">
        <v>4604</v>
      </c>
      <c r="AC1151" t="s">
        <v>424</v>
      </c>
      <c r="AD1151" s="5">
        <v>0.01</v>
      </c>
      <c r="AE1151" t="s">
        <v>5</v>
      </c>
      <c r="AF1151">
        <v>0.99993728000000004</v>
      </c>
      <c r="AG1151" t="s">
        <v>4</v>
      </c>
      <c r="AH1151">
        <v>1.7131E-2</v>
      </c>
    </row>
    <row r="1152" spans="1:34" x14ac:dyDescent="0.25">
      <c r="A1152" t="str">
        <f t="shared" si="17"/>
        <v>feynman_I_18_4_28020</v>
      </c>
      <c r="B1152" t="s">
        <v>74</v>
      </c>
      <c r="C1152" t="s">
        <v>143</v>
      </c>
      <c r="D1152">
        <v>3600</v>
      </c>
      <c r="E1152" t="s">
        <v>144</v>
      </c>
      <c r="F1152">
        <v>1000000</v>
      </c>
      <c r="G1152" t="s">
        <v>145</v>
      </c>
      <c r="H1152">
        <v>28020</v>
      </c>
      <c r="I1152" t="s">
        <v>146</v>
      </c>
      <c r="J1152">
        <v>1E-3</v>
      </c>
      <c r="K1152" t="s">
        <v>3</v>
      </c>
      <c r="L1152">
        <v>0.99469320000000006</v>
      </c>
      <c r="M1152" t="s">
        <v>2</v>
      </c>
      <c r="N1152">
        <v>6.1917600000000003E-2</v>
      </c>
      <c r="O1152" t="s">
        <v>6</v>
      </c>
      <c r="P1152">
        <v>25</v>
      </c>
      <c r="Q1152" t="s">
        <v>0</v>
      </c>
      <c r="R1152">
        <v>447.6</v>
      </c>
      <c r="S1152" t="s">
        <v>141</v>
      </c>
      <c r="T1152">
        <v>9</v>
      </c>
      <c r="U1152" t="s">
        <v>142</v>
      </c>
      <c r="V1152">
        <v>96</v>
      </c>
      <c r="W1152" t="s">
        <v>140</v>
      </c>
      <c r="X1152">
        <v>88909</v>
      </c>
      <c r="Y1152" t="s">
        <v>1</v>
      </c>
      <c r="Z1152" t="s">
        <v>4605</v>
      </c>
      <c r="AA1152" t="s">
        <v>151</v>
      </c>
      <c r="AB1152" s="12" t="s">
        <v>4606</v>
      </c>
      <c r="AC1152" t="s">
        <v>424</v>
      </c>
      <c r="AD1152" s="5">
        <v>0.01</v>
      </c>
      <c r="AE1152" t="s">
        <v>5</v>
      </c>
      <c r="AF1152">
        <v>0.99589285999999999</v>
      </c>
      <c r="AG1152" t="s">
        <v>4</v>
      </c>
      <c r="AH1152">
        <v>5.4554539999999999E-2</v>
      </c>
    </row>
    <row r="1153" spans="1:34" x14ac:dyDescent="0.25">
      <c r="A1153" t="str">
        <f t="shared" si="17"/>
        <v>feynman_III_14_14_28020</v>
      </c>
      <c r="B1153" t="s">
        <v>108</v>
      </c>
      <c r="C1153" t="s">
        <v>143</v>
      </c>
      <c r="D1153">
        <v>3600</v>
      </c>
      <c r="E1153" t="s">
        <v>144</v>
      </c>
      <c r="F1153">
        <v>1000000</v>
      </c>
      <c r="G1153" t="s">
        <v>145</v>
      </c>
      <c r="H1153">
        <v>28020</v>
      </c>
      <c r="I1153" t="s">
        <v>146</v>
      </c>
      <c r="J1153">
        <v>1E-3</v>
      </c>
      <c r="K1153" t="s">
        <v>3</v>
      </c>
      <c r="L1153">
        <v>0.9964267</v>
      </c>
      <c r="M1153" t="s">
        <v>2</v>
      </c>
      <c r="N1153">
        <v>0.41580739999999999</v>
      </c>
      <c r="O1153" t="s">
        <v>6</v>
      </c>
      <c r="P1153">
        <v>44</v>
      </c>
      <c r="Q1153" t="s">
        <v>0</v>
      </c>
      <c r="R1153">
        <v>503.6</v>
      </c>
      <c r="S1153" t="s">
        <v>141</v>
      </c>
      <c r="T1153">
        <v>1</v>
      </c>
      <c r="U1153" t="s">
        <v>142</v>
      </c>
      <c r="V1153">
        <v>20</v>
      </c>
      <c r="W1153" t="s">
        <v>140</v>
      </c>
      <c r="X1153">
        <v>68844</v>
      </c>
      <c r="Y1153" t="s">
        <v>1</v>
      </c>
      <c r="Z1153" t="s">
        <v>4607</v>
      </c>
      <c r="AA1153" t="s">
        <v>151</v>
      </c>
      <c r="AB1153" s="12" t="s">
        <v>4608</v>
      </c>
      <c r="AC1153" t="s">
        <v>424</v>
      </c>
      <c r="AD1153" s="5">
        <v>0.01</v>
      </c>
      <c r="AE1153" t="s">
        <v>5</v>
      </c>
      <c r="AF1153">
        <v>0.99712562000000005</v>
      </c>
      <c r="AG1153" t="s">
        <v>4</v>
      </c>
      <c r="AH1153">
        <v>0.35939418000000001</v>
      </c>
    </row>
    <row r="1154" spans="1:34" x14ac:dyDescent="0.25">
      <c r="A1154" t="str">
        <f t="shared" ref="A1154:A1217" si="18">B1154&amp;"_"&amp;H1154</f>
        <v>feynman_I_16_6_28020</v>
      </c>
      <c r="B1154" t="s">
        <v>39</v>
      </c>
      <c r="C1154" t="s">
        <v>143</v>
      </c>
      <c r="D1154">
        <v>3600</v>
      </c>
      <c r="E1154" t="s">
        <v>144</v>
      </c>
      <c r="F1154">
        <v>1000000</v>
      </c>
      <c r="G1154" t="s">
        <v>145</v>
      </c>
      <c r="H1154">
        <v>28020</v>
      </c>
      <c r="I1154" t="s">
        <v>146</v>
      </c>
      <c r="J1154">
        <v>1E-3</v>
      </c>
      <c r="K1154" t="s">
        <v>3</v>
      </c>
      <c r="L1154">
        <v>0.99474850000000004</v>
      </c>
      <c r="M1154" t="s">
        <v>2</v>
      </c>
      <c r="N1154">
        <v>8.2673099999999999E-2</v>
      </c>
      <c r="O1154" t="s">
        <v>6</v>
      </c>
      <c r="P1154">
        <v>30</v>
      </c>
      <c r="Q1154" t="s">
        <v>0</v>
      </c>
      <c r="R1154">
        <v>102</v>
      </c>
      <c r="S1154" t="s">
        <v>141</v>
      </c>
      <c r="T1154">
        <v>1</v>
      </c>
      <c r="U1154" t="s">
        <v>142</v>
      </c>
      <c r="V1154">
        <v>12</v>
      </c>
      <c r="W1154" t="s">
        <v>140</v>
      </c>
      <c r="X1154">
        <v>18103</v>
      </c>
      <c r="Y1154" t="s">
        <v>1</v>
      </c>
      <c r="Z1154" t="s">
        <v>4609</v>
      </c>
      <c r="AA1154" t="s">
        <v>151</v>
      </c>
      <c r="AB1154" s="12" t="s">
        <v>4610</v>
      </c>
      <c r="AC1154" t="s">
        <v>424</v>
      </c>
      <c r="AD1154" s="5">
        <v>0.01</v>
      </c>
      <c r="AE1154" t="s">
        <v>5</v>
      </c>
      <c r="AF1154">
        <v>0.99542556999999998</v>
      </c>
      <c r="AG1154" t="s">
        <v>4</v>
      </c>
      <c r="AH1154">
        <v>7.6764869999999999E-2</v>
      </c>
    </row>
    <row r="1155" spans="1:34" x14ac:dyDescent="0.25">
      <c r="A1155" t="str">
        <f t="shared" si="18"/>
        <v>feynman_III_9_52_16850</v>
      </c>
      <c r="B1155" t="s">
        <v>130</v>
      </c>
      <c r="C1155" t="s">
        <v>143</v>
      </c>
      <c r="D1155">
        <v>3600</v>
      </c>
      <c r="E1155" t="s">
        <v>144</v>
      </c>
      <c r="F1155">
        <v>1000000</v>
      </c>
      <c r="G1155" t="s">
        <v>145</v>
      </c>
      <c r="H1155">
        <v>16850</v>
      </c>
      <c r="I1155" t="s">
        <v>146</v>
      </c>
      <c r="J1155">
        <v>1E-3</v>
      </c>
      <c r="K1155" t="s">
        <v>3</v>
      </c>
      <c r="L1155">
        <v>0.91646130000000003</v>
      </c>
      <c r="M1155" t="s">
        <v>2</v>
      </c>
      <c r="N1155">
        <v>4.1431294999999997</v>
      </c>
      <c r="O1155" t="s">
        <v>6</v>
      </c>
      <c r="P1155">
        <v>101</v>
      </c>
      <c r="Q1155" t="s">
        <v>0</v>
      </c>
      <c r="R1155">
        <v>3604.6</v>
      </c>
      <c r="S1155" t="s">
        <v>141</v>
      </c>
      <c r="T1155">
        <v>2</v>
      </c>
      <c r="U1155" t="s">
        <v>142</v>
      </c>
      <c r="V1155">
        <v>60</v>
      </c>
      <c r="W1155" t="s">
        <v>140</v>
      </c>
      <c r="X1155">
        <v>373382</v>
      </c>
      <c r="Y1155" t="s">
        <v>1</v>
      </c>
      <c r="Z1155" t="s">
        <v>4611</v>
      </c>
      <c r="AA1155" t="s">
        <v>151</v>
      </c>
      <c r="AB1155" s="12" t="s">
        <v>4612</v>
      </c>
      <c r="AC1155" t="s">
        <v>424</v>
      </c>
      <c r="AD1155" s="5">
        <v>0.01</v>
      </c>
      <c r="AE1155" t="s">
        <v>5</v>
      </c>
      <c r="AF1155">
        <v>0.92312826000000003</v>
      </c>
      <c r="AG1155" t="s">
        <v>4</v>
      </c>
      <c r="AH1155">
        <v>3.9899748000000002</v>
      </c>
    </row>
    <row r="1156" spans="1:34" x14ac:dyDescent="0.25">
      <c r="A1156" t="str">
        <f t="shared" si="18"/>
        <v>feynman_I_32_17_28020</v>
      </c>
      <c r="B1156" t="s">
        <v>126</v>
      </c>
      <c r="C1156" t="s">
        <v>143</v>
      </c>
      <c r="D1156">
        <v>3600</v>
      </c>
      <c r="E1156" t="s">
        <v>144</v>
      </c>
      <c r="F1156">
        <v>1000000</v>
      </c>
      <c r="G1156" t="s">
        <v>145</v>
      </c>
      <c r="H1156">
        <v>28020</v>
      </c>
      <c r="I1156" t="s">
        <v>146</v>
      </c>
      <c r="J1156">
        <v>1E-3</v>
      </c>
      <c r="K1156" t="s">
        <v>3</v>
      </c>
      <c r="L1156">
        <v>0.99460300000000001</v>
      </c>
      <c r="M1156" t="s">
        <v>2</v>
      </c>
      <c r="N1156">
        <v>0.34243509999999999</v>
      </c>
      <c r="O1156" t="s">
        <v>6</v>
      </c>
      <c r="P1156">
        <v>50</v>
      </c>
      <c r="Q1156" t="s">
        <v>0</v>
      </c>
      <c r="R1156">
        <v>380.4</v>
      </c>
      <c r="S1156" t="s">
        <v>141</v>
      </c>
      <c r="T1156">
        <v>1</v>
      </c>
      <c r="U1156" t="s">
        <v>142</v>
      </c>
      <c r="V1156">
        <v>19</v>
      </c>
      <c r="W1156" t="s">
        <v>140</v>
      </c>
      <c r="X1156">
        <v>58117</v>
      </c>
      <c r="Y1156" t="s">
        <v>1</v>
      </c>
      <c r="Z1156" t="s">
        <v>4613</v>
      </c>
      <c r="AA1156" t="s">
        <v>151</v>
      </c>
      <c r="AB1156" s="12" t="s">
        <v>4614</v>
      </c>
      <c r="AC1156" t="s">
        <v>424</v>
      </c>
      <c r="AD1156" s="5">
        <v>0.01</v>
      </c>
      <c r="AE1156" t="s">
        <v>5</v>
      </c>
      <c r="AF1156">
        <v>0.99459914999999999</v>
      </c>
      <c r="AG1156" t="s">
        <v>4</v>
      </c>
      <c r="AH1156">
        <v>0.34690492000000001</v>
      </c>
    </row>
    <row r="1157" spans="1:34" x14ac:dyDescent="0.25">
      <c r="A1157" t="str">
        <f t="shared" si="18"/>
        <v>feynman_I_34_14_28020</v>
      </c>
      <c r="B1157" t="s">
        <v>40</v>
      </c>
      <c r="C1157" t="s">
        <v>143</v>
      </c>
      <c r="D1157">
        <v>3600</v>
      </c>
      <c r="E1157" t="s">
        <v>144</v>
      </c>
      <c r="F1157">
        <v>1000000</v>
      </c>
      <c r="G1157" t="s">
        <v>145</v>
      </c>
      <c r="H1157">
        <v>28020</v>
      </c>
      <c r="I1157" t="s">
        <v>146</v>
      </c>
      <c r="J1157">
        <v>1E-3</v>
      </c>
      <c r="K1157" t="s">
        <v>3</v>
      </c>
      <c r="L1157">
        <v>0.99926429999999999</v>
      </c>
      <c r="M1157" t="s">
        <v>2</v>
      </c>
      <c r="N1157">
        <v>4.3990899999999999E-2</v>
      </c>
      <c r="O1157" t="s">
        <v>6</v>
      </c>
      <c r="P1157">
        <v>15</v>
      </c>
      <c r="Q1157" t="s">
        <v>0</v>
      </c>
      <c r="R1157">
        <v>25.1</v>
      </c>
      <c r="S1157" t="s">
        <v>141</v>
      </c>
      <c r="T1157">
        <v>1</v>
      </c>
      <c r="U1157" t="s">
        <v>142</v>
      </c>
      <c r="V1157">
        <v>6</v>
      </c>
      <c r="W1157" t="s">
        <v>140</v>
      </c>
      <c r="X1157">
        <v>5109</v>
      </c>
      <c r="Y1157" t="s">
        <v>1</v>
      </c>
      <c r="Z1157" t="s">
        <v>3743</v>
      </c>
      <c r="AA1157" t="s">
        <v>151</v>
      </c>
      <c r="AB1157" s="12" t="s">
        <v>3744</v>
      </c>
      <c r="AC1157" t="s">
        <v>424</v>
      </c>
      <c r="AD1157" s="5">
        <v>0.01</v>
      </c>
      <c r="AE1157" t="s">
        <v>5</v>
      </c>
      <c r="AF1157">
        <v>0.99995962999999999</v>
      </c>
      <c r="AG1157" t="s">
        <v>4</v>
      </c>
      <c r="AH1157">
        <v>1.0270690000000001E-2</v>
      </c>
    </row>
    <row r="1158" spans="1:34" x14ac:dyDescent="0.25">
      <c r="A1158" t="str">
        <f t="shared" si="18"/>
        <v>feynman_II_11_28_28020</v>
      </c>
      <c r="B1158" t="s">
        <v>34</v>
      </c>
      <c r="C1158" t="s">
        <v>143</v>
      </c>
      <c r="D1158">
        <v>3600</v>
      </c>
      <c r="E1158" t="s">
        <v>144</v>
      </c>
      <c r="F1158">
        <v>1000000</v>
      </c>
      <c r="G1158" t="s">
        <v>145</v>
      </c>
      <c r="H1158">
        <v>28020</v>
      </c>
      <c r="I1158" t="s">
        <v>146</v>
      </c>
      <c r="J1158">
        <v>1E-3</v>
      </c>
      <c r="K1158" t="s">
        <v>3</v>
      </c>
      <c r="L1158">
        <v>0.99589360000000005</v>
      </c>
      <c r="M1158" t="s">
        <v>2</v>
      </c>
      <c r="N1158">
        <v>1.8666499999999999E-2</v>
      </c>
      <c r="O1158" t="s">
        <v>6</v>
      </c>
      <c r="P1158">
        <v>8</v>
      </c>
      <c r="Q1158" t="s">
        <v>0</v>
      </c>
      <c r="R1158">
        <v>6.9</v>
      </c>
      <c r="S1158" t="s">
        <v>141</v>
      </c>
      <c r="T1158">
        <v>1</v>
      </c>
      <c r="U1158" t="s">
        <v>142</v>
      </c>
      <c r="V1158">
        <v>4</v>
      </c>
      <c r="W1158" t="s">
        <v>140</v>
      </c>
      <c r="X1158">
        <v>1825</v>
      </c>
      <c r="Y1158" t="s">
        <v>1</v>
      </c>
      <c r="Z1158" t="s">
        <v>4615</v>
      </c>
      <c r="AA1158" t="s">
        <v>151</v>
      </c>
      <c r="AB1158" s="12" t="s">
        <v>4616</v>
      </c>
      <c r="AC1158" t="s">
        <v>424</v>
      </c>
      <c r="AD1158" s="5">
        <v>0.01</v>
      </c>
      <c r="AE1158" t="s">
        <v>5</v>
      </c>
      <c r="AF1158">
        <v>0.99797194</v>
      </c>
      <c r="AG1158" t="s">
        <v>4</v>
      </c>
      <c r="AH1158">
        <v>1.3083579999999999E-2</v>
      </c>
    </row>
    <row r="1159" spans="1:34" x14ac:dyDescent="0.25">
      <c r="A1159" t="str">
        <f t="shared" si="18"/>
        <v>feynman_test_9_28020</v>
      </c>
      <c r="B1159" t="s">
        <v>125</v>
      </c>
      <c r="C1159" t="s">
        <v>143</v>
      </c>
      <c r="D1159">
        <v>3600</v>
      </c>
      <c r="E1159" t="s">
        <v>144</v>
      </c>
      <c r="F1159">
        <v>1000000</v>
      </c>
      <c r="G1159" t="s">
        <v>145</v>
      </c>
      <c r="H1159">
        <v>28020</v>
      </c>
      <c r="I1159" t="s">
        <v>146</v>
      </c>
      <c r="J1159">
        <v>1E-3</v>
      </c>
      <c r="K1159" t="s">
        <v>3</v>
      </c>
      <c r="L1159">
        <v>0.99541500000000005</v>
      </c>
      <c r="M1159" t="s">
        <v>2</v>
      </c>
      <c r="N1159">
        <v>466.52073289999998</v>
      </c>
      <c r="O1159" t="s">
        <v>6</v>
      </c>
      <c r="P1159">
        <v>147</v>
      </c>
      <c r="Q1159" t="s">
        <v>0</v>
      </c>
      <c r="R1159">
        <v>3606.1</v>
      </c>
      <c r="S1159" t="s">
        <v>141</v>
      </c>
      <c r="T1159">
        <v>3</v>
      </c>
      <c r="U1159" t="s">
        <v>142</v>
      </c>
      <c r="V1159">
        <v>41</v>
      </c>
      <c r="W1159" t="s">
        <v>140</v>
      </c>
      <c r="X1159">
        <v>332650</v>
      </c>
      <c r="Y1159" t="s">
        <v>1</v>
      </c>
      <c r="Z1159" t="s">
        <v>4617</v>
      </c>
      <c r="AA1159" t="s">
        <v>151</v>
      </c>
      <c r="AB1159" s="12" t="s">
        <v>4618</v>
      </c>
      <c r="AC1159" t="s">
        <v>424</v>
      </c>
      <c r="AD1159" s="5">
        <v>0.01</v>
      </c>
      <c r="AE1159" t="s">
        <v>5</v>
      </c>
      <c r="AF1159">
        <v>0.99536064999999996</v>
      </c>
      <c r="AG1159" t="s">
        <v>4</v>
      </c>
      <c r="AH1159">
        <v>450.84464847999999</v>
      </c>
    </row>
    <row r="1160" spans="1:34" x14ac:dyDescent="0.25">
      <c r="A1160" t="str">
        <f t="shared" si="18"/>
        <v>feynman_test_2_29910</v>
      </c>
      <c r="B1160" t="s">
        <v>132</v>
      </c>
      <c r="C1160" t="s">
        <v>143</v>
      </c>
      <c r="D1160">
        <v>3600</v>
      </c>
      <c r="E1160" t="s">
        <v>144</v>
      </c>
      <c r="F1160">
        <v>1000000</v>
      </c>
      <c r="G1160" t="s">
        <v>145</v>
      </c>
      <c r="H1160">
        <v>29910</v>
      </c>
      <c r="I1160" t="s">
        <v>146</v>
      </c>
      <c r="J1160">
        <v>1E-3</v>
      </c>
      <c r="K1160" t="s">
        <v>3</v>
      </c>
      <c r="L1160">
        <v>0.78680269999999997</v>
      </c>
      <c r="M1160" t="s">
        <v>2</v>
      </c>
      <c r="N1160">
        <v>0.93140089999999998</v>
      </c>
      <c r="O1160" t="s">
        <v>6</v>
      </c>
      <c r="P1160">
        <v>62</v>
      </c>
      <c r="Q1160" t="s">
        <v>0</v>
      </c>
      <c r="R1160">
        <v>3602</v>
      </c>
      <c r="S1160" t="s">
        <v>141</v>
      </c>
      <c r="T1160">
        <v>6</v>
      </c>
      <c r="U1160" t="s">
        <v>142</v>
      </c>
      <c r="V1160">
        <v>132</v>
      </c>
      <c r="W1160" t="s">
        <v>140</v>
      </c>
      <c r="X1160">
        <v>506767</v>
      </c>
      <c r="Y1160" t="s">
        <v>1</v>
      </c>
      <c r="Z1160" t="s">
        <v>4619</v>
      </c>
      <c r="AA1160" t="s">
        <v>151</v>
      </c>
      <c r="AB1160" s="12" t="s">
        <v>4620</v>
      </c>
      <c r="AC1160" t="s">
        <v>424</v>
      </c>
      <c r="AD1160" s="5">
        <v>0.01</v>
      </c>
      <c r="AE1160" t="s">
        <v>5</v>
      </c>
      <c r="AF1160">
        <v>0.79291743999999997</v>
      </c>
      <c r="AG1160" t="s">
        <v>4</v>
      </c>
      <c r="AH1160">
        <v>0.92716158000000004</v>
      </c>
    </row>
    <row r="1161" spans="1:34" x14ac:dyDescent="0.25">
      <c r="A1161" t="str">
        <f t="shared" si="18"/>
        <v>feynman_I_6_2a_29910</v>
      </c>
      <c r="B1161" t="s">
        <v>21</v>
      </c>
      <c r="C1161" t="s">
        <v>143</v>
      </c>
      <c r="D1161">
        <v>3600</v>
      </c>
      <c r="E1161" t="s">
        <v>144</v>
      </c>
      <c r="F1161">
        <v>1000000</v>
      </c>
      <c r="G1161" t="s">
        <v>145</v>
      </c>
      <c r="H1161">
        <v>29910</v>
      </c>
      <c r="I1161" t="s">
        <v>146</v>
      </c>
      <c r="J1161">
        <v>1E-3</v>
      </c>
      <c r="K1161" t="s">
        <v>3</v>
      </c>
      <c r="L1161">
        <v>0.990703</v>
      </c>
      <c r="M1161" t="s">
        <v>2</v>
      </c>
      <c r="N1161">
        <v>6.7507000000000001E-3</v>
      </c>
      <c r="O1161" t="s">
        <v>6</v>
      </c>
      <c r="P1161">
        <v>7</v>
      </c>
      <c r="Q1161" t="s">
        <v>0</v>
      </c>
      <c r="R1161">
        <v>2.5</v>
      </c>
      <c r="S1161" t="s">
        <v>141</v>
      </c>
      <c r="T1161">
        <v>1</v>
      </c>
      <c r="U1161" t="s">
        <v>142</v>
      </c>
      <c r="V1161">
        <v>2</v>
      </c>
      <c r="W1161" t="s">
        <v>140</v>
      </c>
      <c r="X1161">
        <v>666</v>
      </c>
      <c r="Y1161" t="s">
        <v>1</v>
      </c>
      <c r="Z1161" t="s">
        <v>3827</v>
      </c>
      <c r="AA1161" t="s">
        <v>151</v>
      </c>
      <c r="AB1161" s="12" t="s">
        <v>3828</v>
      </c>
      <c r="AC1161" t="s">
        <v>424</v>
      </c>
      <c r="AD1161" s="5">
        <v>0.01</v>
      </c>
      <c r="AE1161" t="s">
        <v>5</v>
      </c>
      <c r="AF1161">
        <v>0.99095878999999998</v>
      </c>
      <c r="AG1161" t="s">
        <v>4</v>
      </c>
      <c r="AH1161">
        <v>6.6695799999999996E-3</v>
      </c>
    </row>
    <row r="1162" spans="1:34" x14ac:dyDescent="0.25">
      <c r="A1162" t="str">
        <f t="shared" si="18"/>
        <v>feynman_II_8_31_4426</v>
      </c>
      <c r="B1162" t="s">
        <v>31</v>
      </c>
      <c r="C1162" t="s">
        <v>143</v>
      </c>
      <c r="D1162">
        <v>3600</v>
      </c>
      <c r="E1162" t="s">
        <v>144</v>
      </c>
      <c r="F1162">
        <v>1000000</v>
      </c>
      <c r="G1162" t="s">
        <v>145</v>
      </c>
      <c r="H1162">
        <v>4426</v>
      </c>
      <c r="I1162" t="s">
        <v>146</v>
      </c>
      <c r="J1162">
        <v>1E-3</v>
      </c>
      <c r="K1162" t="s">
        <v>3</v>
      </c>
      <c r="L1162">
        <v>0.99975179999999997</v>
      </c>
      <c r="M1162" t="s">
        <v>2</v>
      </c>
      <c r="N1162">
        <v>0.20281299999999999</v>
      </c>
      <c r="O1162" t="s">
        <v>6</v>
      </c>
      <c r="P1162">
        <v>6</v>
      </c>
      <c r="Q1162" t="s">
        <v>0</v>
      </c>
      <c r="R1162">
        <v>5.6</v>
      </c>
      <c r="S1162" t="s">
        <v>141</v>
      </c>
      <c r="T1162">
        <v>1</v>
      </c>
      <c r="U1162" t="s">
        <v>142</v>
      </c>
      <c r="V1162">
        <v>3</v>
      </c>
      <c r="W1162" t="s">
        <v>140</v>
      </c>
      <c r="X1162">
        <v>1431</v>
      </c>
      <c r="Y1162" t="s">
        <v>1</v>
      </c>
      <c r="Z1162" t="s">
        <v>154</v>
      </c>
      <c r="AA1162" t="s">
        <v>151</v>
      </c>
      <c r="AB1162" s="12" t="s">
        <v>407</v>
      </c>
      <c r="AC1162" t="s">
        <v>424</v>
      </c>
      <c r="AD1162" s="5">
        <v>0.01</v>
      </c>
      <c r="AE1162" t="s">
        <v>5</v>
      </c>
      <c r="AF1162">
        <v>1</v>
      </c>
      <c r="AG1162" t="s">
        <v>4</v>
      </c>
      <c r="AH1162">
        <v>0</v>
      </c>
    </row>
    <row r="1163" spans="1:34" x14ac:dyDescent="0.25">
      <c r="A1163" t="str">
        <f t="shared" si="18"/>
        <v>feynman_I_18_12_4426</v>
      </c>
      <c r="B1163" t="s">
        <v>67</v>
      </c>
      <c r="C1163" t="s">
        <v>143</v>
      </c>
      <c r="D1163">
        <v>3600</v>
      </c>
      <c r="E1163" t="s">
        <v>144</v>
      </c>
      <c r="F1163">
        <v>1000000</v>
      </c>
      <c r="G1163" t="s">
        <v>145</v>
      </c>
      <c r="H1163">
        <v>4426</v>
      </c>
      <c r="I1163" t="s">
        <v>146</v>
      </c>
      <c r="J1163">
        <v>1E-3</v>
      </c>
      <c r="K1163" t="s">
        <v>3</v>
      </c>
      <c r="L1163">
        <v>0.99989640000000002</v>
      </c>
      <c r="M1163" t="s">
        <v>2</v>
      </c>
      <c r="N1163">
        <v>7.5487700000000005E-2</v>
      </c>
      <c r="O1163" t="s">
        <v>6</v>
      </c>
      <c r="P1163">
        <v>5</v>
      </c>
      <c r="Q1163" t="s">
        <v>0</v>
      </c>
      <c r="R1163">
        <v>8.6999999999999993</v>
      </c>
      <c r="S1163" t="s">
        <v>141</v>
      </c>
      <c r="T1163">
        <v>1</v>
      </c>
      <c r="U1163" t="s">
        <v>142</v>
      </c>
      <c r="V1163">
        <v>4</v>
      </c>
      <c r="W1163" t="s">
        <v>140</v>
      </c>
      <c r="X1163">
        <v>2368</v>
      </c>
      <c r="Y1163" t="s">
        <v>1</v>
      </c>
      <c r="Z1163" t="s">
        <v>2352</v>
      </c>
      <c r="AA1163" t="s">
        <v>151</v>
      </c>
      <c r="AB1163" s="12" t="s">
        <v>410</v>
      </c>
      <c r="AC1163" t="s">
        <v>424</v>
      </c>
      <c r="AD1163" s="5">
        <v>0.01</v>
      </c>
      <c r="AE1163" t="s">
        <v>5</v>
      </c>
      <c r="AF1163">
        <v>1</v>
      </c>
      <c r="AG1163" t="s">
        <v>4</v>
      </c>
      <c r="AH1163">
        <v>0</v>
      </c>
    </row>
    <row r="1164" spans="1:34" x14ac:dyDescent="0.25">
      <c r="A1164" t="str">
        <f t="shared" si="18"/>
        <v>feynman_III_21_20_4426</v>
      </c>
      <c r="B1164" t="s">
        <v>98</v>
      </c>
      <c r="C1164" t="s">
        <v>143</v>
      </c>
      <c r="D1164">
        <v>3600</v>
      </c>
      <c r="E1164" t="s">
        <v>144</v>
      </c>
      <c r="F1164">
        <v>1000000</v>
      </c>
      <c r="G1164" t="s">
        <v>145</v>
      </c>
      <c r="H1164">
        <v>4426</v>
      </c>
      <c r="I1164" t="s">
        <v>146</v>
      </c>
      <c r="J1164">
        <v>1E-3</v>
      </c>
      <c r="K1164" t="s">
        <v>3</v>
      </c>
      <c r="L1164">
        <v>0.99978540000000005</v>
      </c>
      <c r="M1164" t="s">
        <v>2</v>
      </c>
      <c r="N1164">
        <v>0.14921680000000001</v>
      </c>
      <c r="O1164" t="s">
        <v>6</v>
      </c>
      <c r="P1164">
        <v>8</v>
      </c>
      <c r="Q1164" t="s">
        <v>0</v>
      </c>
      <c r="R1164">
        <v>10</v>
      </c>
      <c r="S1164" t="s">
        <v>141</v>
      </c>
      <c r="T1164">
        <v>1</v>
      </c>
      <c r="U1164" t="s">
        <v>142</v>
      </c>
      <c r="V1164">
        <v>4</v>
      </c>
      <c r="W1164" t="s">
        <v>140</v>
      </c>
      <c r="X1164">
        <v>2577</v>
      </c>
      <c r="Y1164" t="s">
        <v>1</v>
      </c>
      <c r="Z1164" t="s">
        <v>159</v>
      </c>
      <c r="AA1164" t="s">
        <v>151</v>
      </c>
      <c r="AB1164" s="12" t="s">
        <v>3433</v>
      </c>
      <c r="AC1164" t="s">
        <v>424</v>
      </c>
      <c r="AD1164" s="5">
        <v>0.01</v>
      </c>
      <c r="AE1164" t="s">
        <v>5</v>
      </c>
      <c r="AF1164">
        <v>1</v>
      </c>
      <c r="AG1164" t="s">
        <v>4</v>
      </c>
      <c r="AH1164">
        <v>0</v>
      </c>
    </row>
    <row r="1165" spans="1:34" x14ac:dyDescent="0.25">
      <c r="A1165" t="str">
        <f t="shared" si="18"/>
        <v>feynman_II_2_42_14423</v>
      </c>
      <c r="B1165" t="s">
        <v>116</v>
      </c>
      <c r="C1165" t="s">
        <v>143</v>
      </c>
      <c r="D1165">
        <v>3600</v>
      </c>
      <c r="E1165" t="s">
        <v>144</v>
      </c>
      <c r="F1165">
        <v>1000000</v>
      </c>
      <c r="G1165" t="s">
        <v>145</v>
      </c>
      <c r="H1165">
        <v>14423</v>
      </c>
      <c r="I1165" t="s">
        <v>146</v>
      </c>
      <c r="J1165">
        <v>1E-3</v>
      </c>
      <c r="K1165" t="s">
        <v>3</v>
      </c>
      <c r="L1165">
        <v>0.98768210000000001</v>
      </c>
      <c r="M1165" t="s">
        <v>2</v>
      </c>
      <c r="N1165">
        <v>0.83182100000000003</v>
      </c>
      <c r="O1165" t="s">
        <v>6</v>
      </c>
      <c r="P1165">
        <v>43</v>
      </c>
      <c r="Q1165" t="s">
        <v>0</v>
      </c>
      <c r="R1165">
        <v>3602.3</v>
      </c>
      <c r="S1165" t="s">
        <v>141</v>
      </c>
      <c r="T1165">
        <v>8</v>
      </c>
      <c r="U1165" t="s">
        <v>142</v>
      </c>
      <c r="V1165">
        <v>213</v>
      </c>
      <c r="W1165" t="s">
        <v>140</v>
      </c>
      <c r="X1165">
        <v>542560</v>
      </c>
      <c r="Y1165" t="s">
        <v>1</v>
      </c>
      <c r="Z1165" t="s">
        <v>4621</v>
      </c>
      <c r="AA1165" t="s">
        <v>151</v>
      </c>
      <c r="AB1165" s="12" t="s">
        <v>4622</v>
      </c>
      <c r="AC1165" t="s">
        <v>424</v>
      </c>
      <c r="AD1165" s="5">
        <v>0.01</v>
      </c>
      <c r="AE1165" t="s">
        <v>5</v>
      </c>
      <c r="AF1165">
        <v>0.98840212000000005</v>
      </c>
      <c r="AG1165" t="s">
        <v>4</v>
      </c>
      <c r="AH1165">
        <v>0.81286250999999998</v>
      </c>
    </row>
    <row r="1166" spans="1:34" x14ac:dyDescent="0.25">
      <c r="A1166" t="str">
        <f t="shared" si="18"/>
        <v>feynman_I_39_1_28020</v>
      </c>
      <c r="B1166" t="s">
        <v>28</v>
      </c>
      <c r="C1166" t="s">
        <v>143</v>
      </c>
      <c r="D1166">
        <v>3600</v>
      </c>
      <c r="E1166" t="s">
        <v>144</v>
      </c>
      <c r="F1166">
        <v>1000000</v>
      </c>
      <c r="G1166" t="s">
        <v>145</v>
      </c>
      <c r="H1166">
        <v>28020</v>
      </c>
      <c r="I1166" t="s">
        <v>146</v>
      </c>
      <c r="J1166">
        <v>1E-3</v>
      </c>
      <c r="K1166" t="s">
        <v>3</v>
      </c>
      <c r="L1166">
        <v>0.99958599999999997</v>
      </c>
      <c r="M1166" t="s">
        <v>2</v>
      </c>
      <c r="N1166">
        <v>0.15552270000000001</v>
      </c>
      <c r="O1166" t="s">
        <v>6</v>
      </c>
      <c r="P1166">
        <v>4</v>
      </c>
      <c r="Q1166" t="s">
        <v>0</v>
      </c>
      <c r="R1166">
        <v>2.5</v>
      </c>
      <c r="S1166" t="s">
        <v>141</v>
      </c>
      <c r="T1166">
        <v>1</v>
      </c>
      <c r="U1166" t="s">
        <v>142</v>
      </c>
      <c r="V1166">
        <v>2</v>
      </c>
      <c r="W1166" t="s">
        <v>140</v>
      </c>
      <c r="X1166">
        <v>674</v>
      </c>
      <c r="Y1166" t="s">
        <v>1</v>
      </c>
      <c r="Z1166" t="s">
        <v>152</v>
      </c>
      <c r="AA1166" t="s">
        <v>151</v>
      </c>
      <c r="AB1166" s="12" t="s">
        <v>153</v>
      </c>
      <c r="AC1166" t="s">
        <v>424</v>
      </c>
      <c r="AD1166" s="5">
        <v>0.01</v>
      </c>
      <c r="AE1166" t="s">
        <v>5</v>
      </c>
      <c r="AF1166">
        <v>1</v>
      </c>
      <c r="AG1166" t="s">
        <v>4</v>
      </c>
      <c r="AH1166">
        <v>0</v>
      </c>
    </row>
    <row r="1167" spans="1:34" x14ac:dyDescent="0.25">
      <c r="A1167" t="str">
        <f t="shared" si="18"/>
        <v>feynman_II_34_2_28020</v>
      </c>
      <c r="B1167" t="s">
        <v>52</v>
      </c>
      <c r="C1167" t="s">
        <v>143</v>
      </c>
      <c r="D1167">
        <v>3600</v>
      </c>
      <c r="E1167" t="s">
        <v>144</v>
      </c>
      <c r="F1167">
        <v>1000000</v>
      </c>
      <c r="G1167" t="s">
        <v>145</v>
      </c>
      <c r="H1167">
        <v>28020</v>
      </c>
      <c r="I1167" t="s">
        <v>146</v>
      </c>
      <c r="J1167">
        <v>1E-3</v>
      </c>
      <c r="K1167" t="s">
        <v>3</v>
      </c>
      <c r="L1167">
        <v>0.99970400000000004</v>
      </c>
      <c r="M1167" t="s">
        <v>2</v>
      </c>
      <c r="N1167">
        <v>0.1669165</v>
      </c>
      <c r="O1167" t="s">
        <v>6</v>
      </c>
      <c r="P1167">
        <v>5</v>
      </c>
      <c r="Q1167" t="s">
        <v>0</v>
      </c>
      <c r="R1167">
        <v>4.5</v>
      </c>
      <c r="S1167" t="s">
        <v>141</v>
      </c>
      <c r="T1167">
        <v>1</v>
      </c>
      <c r="U1167" t="s">
        <v>142</v>
      </c>
      <c r="V1167">
        <v>3</v>
      </c>
      <c r="W1167" t="s">
        <v>140</v>
      </c>
      <c r="X1167">
        <v>1134</v>
      </c>
      <c r="Y1167" t="s">
        <v>1</v>
      </c>
      <c r="Z1167" t="s">
        <v>155</v>
      </c>
      <c r="AA1167" t="s">
        <v>151</v>
      </c>
      <c r="AB1167" s="12" t="s">
        <v>156</v>
      </c>
      <c r="AC1167" t="s">
        <v>424</v>
      </c>
      <c r="AD1167" s="5">
        <v>0.01</v>
      </c>
      <c r="AE1167" t="s">
        <v>5</v>
      </c>
      <c r="AF1167">
        <v>1</v>
      </c>
      <c r="AG1167" t="s">
        <v>4</v>
      </c>
      <c r="AH1167">
        <v>0</v>
      </c>
    </row>
    <row r="1168" spans="1:34" x14ac:dyDescent="0.25">
      <c r="A1168" t="str">
        <f t="shared" si="18"/>
        <v>feynman_III_15_27_28020</v>
      </c>
      <c r="B1168" t="s">
        <v>48</v>
      </c>
      <c r="C1168" t="s">
        <v>143</v>
      </c>
      <c r="D1168">
        <v>3600</v>
      </c>
      <c r="E1168" t="s">
        <v>144</v>
      </c>
      <c r="F1168">
        <v>1000000</v>
      </c>
      <c r="G1168" t="s">
        <v>145</v>
      </c>
      <c r="H1168">
        <v>28020</v>
      </c>
      <c r="I1168" t="s">
        <v>146</v>
      </c>
      <c r="J1168">
        <v>1E-3</v>
      </c>
      <c r="K1168" t="s">
        <v>3</v>
      </c>
      <c r="L1168">
        <v>0.99976659999999995</v>
      </c>
      <c r="M1168" t="s">
        <v>2</v>
      </c>
      <c r="N1168">
        <v>4.0729799999999997E-2</v>
      </c>
      <c r="O1168" t="s">
        <v>6</v>
      </c>
      <c r="P1168">
        <v>9</v>
      </c>
      <c r="Q1168" t="s">
        <v>0</v>
      </c>
      <c r="R1168">
        <v>7.1</v>
      </c>
      <c r="S1168" t="s">
        <v>141</v>
      </c>
      <c r="T1168">
        <v>1</v>
      </c>
      <c r="U1168" t="s">
        <v>142</v>
      </c>
      <c r="V1168">
        <v>3</v>
      </c>
      <c r="W1168" t="s">
        <v>140</v>
      </c>
      <c r="X1168">
        <v>1775</v>
      </c>
      <c r="Y1168" t="s">
        <v>1</v>
      </c>
      <c r="Z1168" t="s">
        <v>3502</v>
      </c>
      <c r="AA1168" t="s">
        <v>151</v>
      </c>
      <c r="AB1168" s="12" t="s">
        <v>3503</v>
      </c>
      <c r="AC1168" t="s">
        <v>424</v>
      </c>
      <c r="AD1168" s="5">
        <v>0.01</v>
      </c>
      <c r="AE1168" t="s">
        <v>5</v>
      </c>
      <c r="AF1168">
        <v>0.99999939999999998</v>
      </c>
      <c r="AG1168" t="s">
        <v>4</v>
      </c>
      <c r="AH1168">
        <v>2.0569300000000002E-3</v>
      </c>
    </row>
    <row r="1169" spans="1:34" x14ac:dyDescent="0.25">
      <c r="A1169" t="str">
        <f t="shared" si="18"/>
        <v>feynman_I_39_22_28020</v>
      </c>
      <c r="B1169" t="s">
        <v>88</v>
      </c>
      <c r="C1169" t="s">
        <v>143</v>
      </c>
      <c r="D1169">
        <v>3600</v>
      </c>
      <c r="E1169" t="s">
        <v>144</v>
      </c>
      <c r="F1169">
        <v>1000000</v>
      </c>
      <c r="G1169" t="s">
        <v>145</v>
      </c>
      <c r="H1169">
        <v>28020</v>
      </c>
      <c r="I1169" t="s">
        <v>146</v>
      </c>
      <c r="J1169">
        <v>1E-3</v>
      </c>
      <c r="K1169" t="s">
        <v>3</v>
      </c>
      <c r="L1169">
        <v>0.99978429999999996</v>
      </c>
      <c r="M1169" t="s">
        <v>2</v>
      </c>
      <c r="N1169">
        <v>0.14904339999999999</v>
      </c>
      <c r="O1169" t="s">
        <v>6</v>
      </c>
      <c r="P1169">
        <v>7</v>
      </c>
      <c r="Q1169" t="s">
        <v>0</v>
      </c>
      <c r="R1169">
        <v>10.3</v>
      </c>
      <c r="S1169" t="s">
        <v>141</v>
      </c>
      <c r="T1169">
        <v>1</v>
      </c>
      <c r="U1169" t="s">
        <v>142</v>
      </c>
      <c r="V1169">
        <v>4</v>
      </c>
      <c r="W1169" t="s">
        <v>140</v>
      </c>
      <c r="X1169">
        <v>2583</v>
      </c>
      <c r="Y1169" t="s">
        <v>1</v>
      </c>
      <c r="Z1169" t="s">
        <v>495</v>
      </c>
      <c r="AA1169" t="s">
        <v>151</v>
      </c>
      <c r="AB1169" s="12" t="s">
        <v>413</v>
      </c>
      <c r="AC1169" t="s">
        <v>424</v>
      </c>
      <c r="AD1169" s="5">
        <v>0.01</v>
      </c>
      <c r="AE1169" t="s">
        <v>5</v>
      </c>
      <c r="AF1169">
        <v>1</v>
      </c>
      <c r="AG1169" t="s">
        <v>4</v>
      </c>
      <c r="AH1169">
        <v>0</v>
      </c>
    </row>
    <row r="1170" spans="1:34" x14ac:dyDescent="0.25">
      <c r="A1170" t="str">
        <f t="shared" si="18"/>
        <v>feynman_I_43_43_28020</v>
      </c>
      <c r="B1170" t="s">
        <v>79</v>
      </c>
      <c r="C1170" t="s">
        <v>143</v>
      </c>
      <c r="D1170">
        <v>3600</v>
      </c>
      <c r="E1170" t="s">
        <v>144</v>
      </c>
      <c r="F1170">
        <v>1000000</v>
      </c>
      <c r="G1170" t="s">
        <v>145</v>
      </c>
      <c r="H1170">
        <v>28020</v>
      </c>
      <c r="I1170" t="s">
        <v>146</v>
      </c>
      <c r="J1170">
        <v>1E-3</v>
      </c>
      <c r="K1170" t="s">
        <v>3</v>
      </c>
      <c r="L1170">
        <v>0.99978849999999997</v>
      </c>
      <c r="M1170" t="s">
        <v>2</v>
      </c>
      <c r="N1170">
        <v>2.2928400000000002E-2</v>
      </c>
      <c r="O1170" t="s">
        <v>6</v>
      </c>
      <c r="P1170">
        <v>14</v>
      </c>
      <c r="Q1170" t="s">
        <v>0</v>
      </c>
      <c r="R1170">
        <v>19.2</v>
      </c>
      <c r="S1170" t="s">
        <v>141</v>
      </c>
      <c r="T1170">
        <v>1</v>
      </c>
      <c r="U1170" t="s">
        <v>142</v>
      </c>
      <c r="V1170">
        <v>5</v>
      </c>
      <c r="W1170" t="s">
        <v>140</v>
      </c>
      <c r="X1170">
        <v>4464</v>
      </c>
      <c r="Y1170" t="s">
        <v>1</v>
      </c>
      <c r="Z1170" t="s">
        <v>162</v>
      </c>
      <c r="AA1170" t="s">
        <v>151</v>
      </c>
      <c r="AB1170" s="12" t="s">
        <v>3437</v>
      </c>
      <c r="AC1170" t="s">
        <v>424</v>
      </c>
      <c r="AD1170" s="5">
        <v>0.01</v>
      </c>
      <c r="AE1170" t="s">
        <v>5</v>
      </c>
      <c r="AF1170">
        <v>1</v>
      </c>
      <c r="AG1170" t="s">
        <v>4</v>
      </c>
      <c r="AH1170">
        <v>0</v>
      </c>
    </row>
    <row r="1171" spans="1:34" x14ac:dyDescent="0.25">
      <c r="A1171" t="str">
        <f t="shared" si="18"/>
        <v>strogatz_predprey2_28020</v>
      </c>
      <c r="B1171" t="s">
        <v>17</v>
      </c>
      <c r="C1171" t="s">
        <v>143</v>
      </c>
      <c r="D1171">
        <v>3600</v>
      </c>
      <c r="E1171" t="s">
        <v>144</v>
      </c>
      <c r="F1171">
        <v>1000000</v>
      </c>
      <c r="G1171" t="s">
        <v>145</v>
      </c>
      <c r="H1171">
        <v>28020</v>
      </c>
      <c r="I1171" t="s">
        <v>146</v>
      </c>
      <c r="J1171">
        <v>1E-3</v>
      </c>
      <c r="K1171" t="s">
        <v>3</v>
      </c>
      <c r="L1171">
        <v>0.98333400000000004</v>
      </c>
      <c r="M1171" t="s">
        <v>2</v>
      </c>
      <c r="N1171">
        <v>0.20034779999999999</v>
      </c>
      <c r="O1171" t="s">
        <v>6</v>
      </c>
      <c r="P1171">
        <v>25</v>
      </c>
      <c r="Q1171" t="s">
        <v>0</v>
      </c>
      <c r="R1171">
        <v>16.100000000000001</v>
      </c>
      <c r="S1171" t="s">
        <v>141</v>
      </c>
      <c r="T1171">
        <v>1</v>
      </c>
      <c r="U1171" t="s">
        <v>142</v>
      </c>
      <c r="V1171">
        <v>9</v>
      </c>
      <c r="W1171" t="s">
        <v>140</v>
      </c>
      <c r="X1171">
        <v>9145</v>
      </c>
      <c r="Y1171" t="s">
        <v>1</v>
      </c>
      <c r="Z1171" t="s">
        <v>4623</v>
      </c>
      <c r="AA1171" t="s">
        <v>151</v>
      </c>
      <c r="AB1171" s="12" t="s">
        <v>4624</v>
      </c>
      <c r="AC1171" t="s">
        <v>424</v>
      </c>
      <c r="AD1171" s="5">
        <v>0.01</v>
      </c>
      <c r="AE1171" t="s">
        <v>5</v>
      </c>
      <c r="AF1171">
        <v>0.98443705999999997</v>
      </c>
      <c r="AG1171" t="s">
        <v>4</v>
      </c>
      <c r="AH1171">
        <v>0.20090195999999999</v>
      </c>
    </row>
    <row r="1172" spans="1:34" x14ac:dyDescent="0.25">
      <c r="A1172" t="str">
        <f t="shared" si="18"/>
        <v>feynman_I_13_4_28020</v>
      </c>
      <c r="B1172" t="s">
        <v>96</v>
      </c>
      <c r="C1172" t="s">
        <v>143</v>
      </c>
      <c r="D1172">
        <v>3600</v>
      </c>
      <c r="E1172" t="s">
        <v>144</v>
      </c>
      <c r="F1172">
        <v>1000000</v>
      </c>
      <c r="G1172" t="s">
        <v>145</v>
      </c>
      <c r="H1172">
        <v>28020</v>
      </c>
      <c r="I1172" t="s">
        <v>146</v>
      </c>
      <c r="J1172">
        <v>1E-3</v>
      </c>
      <c r="K1172" t="s">
        <v>3</v>
      </c>
      <c r="L1172">
        <v>0.99958950000000002</v>
      </c>
      <c r="M1172" t="s">
        <v>2</v>
      </c>
      <c r="N1172">
        <v>0.53380950000000005</v>
      </c>
      <c r="O1172" t="s">
        <v>6</v>
      </c>
      <c r="P1172">
        <v>18</v>
      </c>
      <c r="Q1172" t="s">
        <v>0</v>
      </c>
      <c r="R1172">
        <v>65.900000000000006</v>
      </c>
      <c r="S1172" t="s">
        <v>141</v>
      </c>
      <c r="T1172">
        <v>1</v>
      </c>
      <c r="U1172" t="s">
        <v>142</v>
      </c>
      <c r="V1172">
        <v>10</v>
      </c>
      <c r="W1172" t="s">
        <v>140</v>
      </c>
      <c r="X1172">
        <v>12179</v>
      </c>
      <c r="Y1172" t="s">
        <v>1</v>
      </c>
      <c r="Z1172" t="s">
        <v>3538</v>
      </c>
      <c r="AA1172" t="s">
        <v>151</v>
      </c>
      <c r="AB1172" s="12" t="s">
        <v>2572</v>
      </c>
      <c r="AC1172" t="s">
        <v>424</v>
      </c>
      <c r="AD1172" s="5">
        <v>0.01</v>
      </c>
      <c r="AE1172" t="s">
        <v>5</v>
      </c>
      <c r="AF1172">
        <v>1</v>
      </c>
      <c r="AG1172" t="s">
        <v>4</v>
      </c>
      <c r="AH1172">
        <v>0</v>
      </c>
    </row>
    <row r="1173" spans="1:34" x14ac:dyDescent="0.25">
      <c r="A1173" t="str">
        <f t="shared" si="18"/>
        <v>strogatz_lv1_28020</v>
      </c>
      <c r="B1173" t="s">
        <v>18</v>
      </c>
      <c r="C1173" t="s">
        <v>143</v>
      </c>
      <c r="D1173">
        <v>3600</v>
      </c>
      <c r="E1173" t="s">
        <v>144</v>
      </c>
      <c r="F1173">
        <v>1000000</v>
      </c>
      <c r="G1173" t="s">
        <v>145</v>
      </c>
      <c r="H1173">
        <v>28020</v>
      </c>
      <c r="I1173" t="s">
        <v>146</v>
      </c>
      <c r="J1173">
        <v>1E-3</v>
      </c>
      <c r="K1173" t="s">
        <v>3</v>
      </c>
      <c r="L1173">
        <v>0.99989220000000001</v>
      </c>
      <c r="M1173" t="s">
        <v>2</v>
      </c>
      <c r="N1173">
        <v>1.34121E-2</v>
      </c>
      <c r="O1173" t="s">
        <v>6</v>
      </c>
      <c r="P1173">
        <v>13</v>
      </c>
      <c r="Q1173" t="s">
        <v>0</v>
      </c>
      <c r="R1173">
        <v>7.4</v>
      </c>
      <c r="S1173" t="s">
        <v>141</v>
      </c>
      <c r="T1173">
        <v>1</v>
      </c>
      <c r="U1173" t="s">
        <v>142</v>
      </c>
      <c r="V1173">
        <v>6</v>
      </c>
      <c r="W1173" t="s">
        <v>140</v>
      </c>
      <c r="X1173">
        <v>4762</v>
      </c>
      <c r="Y1173" t="s">
        <v>1</v>
      </c>
      <c r="Z1173" t="s">
        <v>2393</v>
      </c>
      <c r="AA1173" t="s">
        <v>151</v>
      </c>
      <c r="AB1173" s="12" t="s">
        <v>2301</v>
      </c>
      <c r="AC1173" t="s">
        <v>424</v>
      </c>
      <c r="AD1173" s="5">
        <v>0.01</v>
      </c>
      <c r="AE1173" t="s">
        <v>5</v>
      </c>
      <c r="AF1173">
        <v>1</v>
      </c>
      <c r="AG1173" t="s">
        <v>4</v>
      </c>
      <c r="AH1173">
        <v>0</v>
      </c>
    </row>
    <row r="1174" spans="1:34" x14ac:dyDescent="0.25">
      <c r="A1174" t="str">
        <f t="shared" si="18"/>
        <v>feynman_I_48_2_16850</v>
      </c>
      <c r="B1174" t="s">
        <v>71</v>
      </c>
      <c r="C1174" t="s">
        <v>143</v>
      </c>
      <c r="D1174">
        <v>3600</v>
      </c>
      <c r="E1174" t="s">
        <v>144</v>
      </c>
      <c r="F1174">
        <v>1000000</v>
      </c>
      <c r="G1174" t="s">
        <v>145</v>
      </c>
      <c r="H1174">
        <v>16850</v>
      </c>
      <c r="I1174" t="s">
        <v>146</v>
      </c>
      <c r="J1174">
        <v>1E-3</v>
      </c>
      <c r="K1174" t="s">
        <v>3</v>
      </c>
      <c r="L1174">
        <v>0.99968699999999999</v>
      </c>
      <c r="M1174" t="s">
        <v>2</v>
      </c>
      <c r="N1174">
        <v>1.7978471</v>
      </c>
      <c r="O1174" t="s">
        <v>6</v>
      </c>
      <c r="P1174">
        <v>11</v>
      </c>
      <c r="Q1174" t="s">
        <v>0</v>
      </c>
      <c r="R1174">
        <v>3600.5</v>
      </c>
      <c r="S1174" t="s">
        <v>141</v>
      </c>
      <c r="T1174">
        <v>4</v>
      </c>
      <c r="U1174" t="s">
        <v>142</v>
      </c>
      <c r="V1174">
        <v>838</v>
      </c>
      <c r="W1174" t="s">
        <v>140</v>
      </c>
      <c r="X1174">
        <v>777778</v>
      </c>
      <c r="Y1174" t="s">
        <v>1</v>
      </c>
      <c r="Z1174" t="s">
        <v>4625</v>
      </c>
      <c r="AA1174" t="s">
        <v>151</v>
      </c>
      <c r="AB1174" s="12" t="s">
        <v>4626</v>
      </c>
      <c r="AC1174" t="s">
        <v>424</v>
      </c>
      <c r="AD1174" s="5">
        <v>0.01</v>
      </c>
      <c r="AE1174" t="s">
        <v>5</v>
      </c>
      <c r="AF1174">
        <v>0.99998507000000003</v>
      </c>
      <c r="AG1174" t="s">
        <v>4</v>
      </c>
      <c r="AH1174">
        <v>0.39191417000000001</v>
      </c>
    </row>
    <row r="1175" spans="1:34" x14ac:dyDescent="0.25">
      <c r="A1175" t="str">
        <f t="shared" si="18"/>
        <v>feynman_II_34_29b_4426</v>
      </c>
      <c r="B1175" t="s">
        <v>122</v>
      </c>
      <c r="C1175" t="s">
        <v>143</v>
      </c>
      <c r="D1175">
        <v>3600</v>
      </c>
      <c r="E1175" t="s">
        <v>144</v>
      </c>
      <c r="F1175">
        <v>1000000</v>
      </c>
      <c r="G1175" t="s">
        <v>145</v>
      </c>
      <c r="H1175">
        <v>4426</v>
      </c>
      <c r="I1175" t="s">
        <v>146</v>
      </c>
      <c r="J1175">
        <v>1E-3</v>
      </c>
      <c r="K1175" t="s">
        <v>3</v>
      </c>
      <c r="L1175">
        <v>0.9998127</v>
      </c>
      <c r="M1175" t="s">
        <v>2</v>
      </c>
      <c r="N1175">
        <v>3.0277194999999999</v>
      </c>
      <c r="O1175" t="s">
        <v>6</v>
      </c>
      <c r="P1175">
        <v>9</v>
      </c>
      <c r="Q1175" t="s">
        <v>0</v>
      </c>
      <c r="R1175">
        <v>3600.8</v>
      </c>
      <c r="S1175" t="s">
        <v>141</v>
      </c>
      <c r="T1175">
        <v>7</v>
      </c>
      <c r="U1175" t="s">
        <v>142</v>
      </c>
      <c r="V1175">
        <v>682</v>
      </c>
      <c r="W1175" t="s">
        <v>140</v>
      </c>
      <c r="X1175">
        <v>808063</v>
      </c>
      <c r="Y1175" t="s">
        <v>1</v>
      </c>
      <c r="Z1175" t="s">
        <v>3585</v>
      </c>
      <c r="AA1175" t="s">
        <v>151</v>
      </c>
      <c r="AB1175" s="12" t="s">
        <v>3586</v>
      </c>
      <c r="AC1175" t="s">
        <v>424</v>
      </c>
      <c r="AD1175" s="5">
        <v>0.01</v>
      </c>
      <c r="AE1175" t="s">
        <v>5</v>
      </c>
      <c r="AF1175">
        <v>0.99999952000000003</v>
      </c>
      <c r="AG1175" t="s">
        <v>4</v>
      </c>
      <c r="AH1175">
        <v>0.15295884000000001</v>
      </c>
    </row>
    <row r="1176" spans="1:34" x14ac:dyDescent="0.25">
      <c r="A1176" t="str">
        <f t="shared" si="18"/>
        <v>strogatz_barmag2_4426</v>
      </c>
      <c r="B1176" t="s">
        <v>13</v>
      </c>
      <c r="C1176" t="s">
        <v>143</v>
      </c>
      <c r="D1176">
        <v>3600</v>
      </c>
      <c r="E1176" t="s">
        <v>144</v>
      </c>
      <c r="F1176">
        <v>1000000</v>
      </c>
      <c r="G1176" t="s">
        <v>145</v>
      </c>
      <c r="H1176">
        <v>4426</v>
      </c>
      <c r="I1176" t="s">
        <v>146</v>
      </c>
      <c r="J1176">
        <v>1E-3</v>
      </c>
      <c r="K1176" t="s">
        <v>3</v>
      </c>
      <c r="L1176">
        <v>0.99656259999999997</v>
      </c>
      <c r="M1176" t="s">
        <v>2</v>
      </c>
      <c r="N1176">
        <v>1.78589E-2</v>
      </c>
      <c r="O1176" t="s">
        <v>6</v>
      </c>
      <c r="P1176">
        <v>28</v>
      </c>
      <c r="Q1176" t="s">
        <v>0</v>
      </c>
      <c r="R1176">
        <v>74.2</v>
      </c>
      <c r="S1176" t="s">
        <v>141</v>
      </c>
      <c r="T1176">
        <v>4</v>
      </c>
      <c r="U1176" t="s">
        <v>142</v>
      </c>
      <c r="V1176">
        <v>24</v>
      </c>
      <c r="W1176" t="s">
        <v>140</v>
      </c>
      <c r="X1176">
        <v>37815</v>
      </c>
      <c r="Y1176" t="s">
        <v>1</v>
      </c>
      <c r="Z1176" t="s">
        <v>4627</v>
      </c>
      <c r="AA1176" t="s">
        <v>151</v>
      </c>
      <c r="AB1176" s="12" t="s">
        <v>4628</v>
      </c>
      <c r="AC1176" t="s">
        <v>424</v>
      </c>
      <c r="AD1176" s="5">
        <v>0.01</v>
      </c>
      <c r="AE1176" t="s">
        <v>5</v>
      </c>
      <c r="AF1176">
        <v>0.99329593999999999</v>
      </c>
      <c r="AG1176" t="s">
        <v>4</v>
      </c>
      <c r="AH1176">
        <v>1.6169619999999999E-2</v>
      </c>
    </row>
    <row r="1177" spans="1:34" x14ac:dyDescent="0.25">
      <c r="A1177" t="str">
        <f t="shared" si="18"/>
        <v>feynman_II_6_11_4426</v>
      </c>
      <c r="B1177" t="s">
        <v>105</v>
      </c>
      <c r="C1177" t="s">
        <v>143</v>
      </c>
      <c r="D1177">
        <v>3600</v>
      </c>
      <c r="E1177" t="s">
        <v>144</v>
      </c>
      <c r="F1177">
        <v>1000000</v>
      </c>
      <c r="G1177" t="s">
        <v>145</v>
      </c>
      <c r="H1177">
        <v>4426</v>
      </c>
      <c r="I1177" t="s">
        <v>146</v>
      </c>
      <c r="J1177">
        <v>1E-3</v>
      </c>
      <c r="K1177" t="s">
        <v>3</v>
      </c>
      <c r="L1177">
        <v>0.9998397</v>
      </c>
      <c r="M1177" t="s">
        <v>2</v>
      </c>
      <c r="N1177">
        <v>2.5819999999999999E-4</v>
      </c>
      <c r="O1177" t="s">
        <v>6</v>
      </c>
      <c r="P1177">
        <v>11</v>
      </c>
      <c r="Q1177" t="s">
        <v>0</v>
      </c>
      <c r="R1177">
        <v>71.599999999999994</v>
      </c>
      <c r="S1177" t="s">
        <v>141</v>
      </c>
      <c r="T1177">
        <v>1</v>
      </c>
      <c r="U1177" t="s">
        <v>142</v>
      </c>
      <c r="V1177">
        <v>10</v>
      </c>
      <c r="W1177" t="s">
        <v>140</v>
      </c>
      <c r="X1177">
        <v>13443</v>
      </c>
      <c r="Y1177" t="s">
        <v>1</v>
      </c>
      <c r="Z1177" t="s">
        <v>3591</v>
      </c>
      <c r="AA1177" t="s">
        <v>151</v>
      </c>
      <c r="AB1177" s="12" t="s">
        <v>3592</v>
      </c>
      <c r="AC1177" t="s">
        <v>424</v>
      </c>
      <c r="AD1177" s="5">
        <v>0.01</v>
      </c>
      <c r="AE1177" t="s">
        <v>5</v>
      </c>
      <c r="AF1177">
        <v>0.99996468999999999</v>
      </c>
      <c r="AG1177" t="s">
        <v>4</v>
      </c>
      <c r="AH1177">
        <v>1.204E-4</v>
      </c>
    </row>
    <row r="1178" spans="1:34" x14ac:dyDescent="0.25">
      <c r="A1178" t="str">
        <f t="shared" si="18"/>
        <v>feynman_test_15_4426</v>
      </c>
      <c r="B1178" t="s">
        <v>86</v>
      </c>
      <c r="C1178" t="s">
        <v>143</v>
      </c>
      <c r="D1178">
        <v>3600</v>
      </c>
      <c r="E1178" t="s">
        <v>144</v>
      </c>
      <c r="F1178">
        <v>1000000</v>
      </c>
      <c r="G1178" t="s">
        <v>145</v>
      </c>
      <c r="H1178">
        <v>4426</v>
      </c>
      <c r="I1178" t="s">
        <v>146</v>
      </c>
      <c r="J1178">
        <v>1E-3</v>
      </c>
      <c r="K1178" t="s">
        <v>3</v>
      </c>
      <c r="L1178">
        <v>0.99510120000000002</v>
      </c>
      <c r="M1178" t="s">
        <v>2</v>
      </c>
      <c r="N1178">
        <v>8.8441800000000001E-2</v>
      </c>
      <c r="O1178" t="s">
        <v>6</v>
      </c>
      <c r="P1178">
        <v>11</v>
      </c>
      <c r="Q1178" t="s">
        <v>0</v>
      </c>
      <c r="R1178">
        <v>51.8</v>
      </c>
      <c r="S1178" t="s">
        <v>141</v>
      </c>
      <c r="T1178">
        <v>1</v>
      </c>
      <c r="U1178" t="s">
        <v>142</v>
      </c>
      <c r="V1178">
        <v>9</v>
      </c>
      <c r="W1178" t="s">
        <v>140</v>
      </c>
      <c r="X1178">
        <v>10527</v>
      </c>
      <c r="Y1178" t="s">
        <v>1</v>
      </c>
      <c r="Z1178" t="s">
        <v>4301</v>
      </c>
      <c r="AA1178" t="s">
        <v>151</v>
      </c>
      <c r="AB1178" s="12" t="s">
        <v>4302</v>
      </c>
      <c r="AC1178" t="s">
        <v>424</v>
      </c>
      <c r="AD1178" s="5">
        <v>0.01</v>
      </c>
      <c r="AE1178" t="s">
        <v>5</v>
      </c>
      <c r="AF1178">
        <v>0.99558844000000002</v>
      </c>
      <c r="AG1178" t="s">
        <v>4</v>
      </c>
      <c r="AH1178">
        <v>8.3681030000000003E-2</v>
      </c>
    </row>
    <row r="1179" spans="1:34" x14ac:dyDescent="0.25">
      <c r="A1179" t="str">
        <f t="shared" si="18"/>
        <v>feynman_I_6_2b_28020</v>
      </c>
      <c r="B1179" t="s">
        <v>54</v>
      </c>
      <c r="C1179" t="s">
        <v>143</v>
      </c>
      <c r="D1179">
        <v>3600</v>
      </c>
      <c r="E1179" t="s">
        <v>144</v>
      </c>
      <c r="F1179">
        <v>1000000</v>
      </c>
      <c r="G1179" t="s">
        <v>145</v>
      </c>
      <c r="H1179">
        <v>28020</v>
      </c>
      <c r="I1179" t="s">
        <v>146</v>
      </c>
      <c r="J1179">
        <v>1E-3</v>
      </c>
      <c r="K1179" t="s">
        <v>3</v>
      </c>
      <c r="L1179">
        <v>0.98704579999999997</v>
      </c>
      <c r="M1179" t="s">
        <v>2</v>
      </c>
      <c r="N1179">
        <v>6.8440000000000003E-3</v>
      </c>
      <c r="O1179" t="s">
        <v>6</v>
      </c>
      <c r="P1179">
        <v>18</v>
      </c>
      <c r="Q1179" t="s">
        <v>0</v>
      </c>
      <c r="R1179">
        <v>3210.4</v>
      </c>
      <c r="S1179" t="s">
        <v>141</v>
      </c>
      <c r="T1179">
        <v>12</v>
      </c>
      <c r="U1179" t="s">
        <v>142</v>
      </c>
      <c r="V1179">
        <v>554</v>
      </c>
      <c r="W1179" t="s">
        <v>140</v>
      </c>
      <c r="X1179">
        <v>627424</v>
      </c>
      <c r="Y1179" t="s">
        <v>1</v>
      </c>
      <c r="Z1179" t="s">
        <v>4629</v>
      </c>
      <c r="AA1179" t="s">
        <v>151</v>
      </c>
      <c r="AB1179" s="12" t="s">
        <v>4630</v>
      </c>
      <c r="AC1179" t="s">
        <v>424</v>
      </c>
      <c r="AD1179" s="5">
        <v>0.01</v>
      </c>
      <c r="AE1179" t="s">
        <v>5</v>
      </c>
      <c r="AF1179">
        <v>0.98770111000000005</v>
      </c>
      <c r="AG1179" t="s">
        <v>4</v>
      </c>
      <c r="AH1179">
        <v>6.66747E-3</v>
      </c>
    </row>
    <row r="1180" spans="1:34" x14ac:dyDescent="0.25">
      <c r="A1180" t="str">
        <f t="shared" si="18"/>
        <v>feynman_test_14_28020</v>
      </c>
      <c r="B1180" t="s">
        <v>120</v>
      </c>
      <c r="C1180" t="s">
        <v>143</v>
      </c>
      <c r="D1180">
        <v>3600</v>
      </c>
      <c r="E1180" t="s">
        <v>144</v>
      </c>
      <c r="F1180">
        <v>1000000</v>
      </c>
      <c r="G1180" t="s">
        <v>145</v>
      </c>
      <c r="H1180">
        <v>28020</v>
      </c>
      <c r="I1180" t="s">
        <v>146</v>
      </c>
      <c r="J1180">
        <v>1E-3</v>
      </c>
      <c r="K1180" t="s">
        <v>3</v>
      </c>
      <c r="L1180">
        <v>0.99982139999999997</v>
      </c>
      <c r="M1180" t="s">
        <v>2</v>
      </c>
      <c r="N1180">
        <v>0.17452000000000001</v>
      </c>
      <c r="O1180" t="s">
        <v>6</v>
      </c>
      <c r="P1180">
        <v>22</v>
      </c>
      <c r="Q1180" t="s">
        <v>0</v>
      </c>
      <c r="R1180">
        <v>654.20000000000005</v>
      </c>
      <c r="S1180" t="s">
        <v>141</v>
      </c>
      <c r="T1180">
        <v>2</v>
      </c>
      <c r="U1180" t="s">
        <v>142</v>
      </c>
      <c r="V1180">
        <v>31</v>
      </c>
      <c r="W1180" t="s">
        <v>140</v>
      </c>
      <c r="X1180">
        <v>103293</v>
      </c>
      <c r="Y1180" t="s">
        <v>1</v>
      </c>
      <c r="Z1180" t="s">
        <v>4631</v>
      </c>
      <c r="AA1180" t="s">
        <v>151</v>
      </c>
      <c r="AB1180" s="12" t="s">
        <v>4632</v>
      </c>
      <c r="AC1180" t="s">
        <v>424</v>
      </c>
      <c r="AD1180" s="5">
        <v>0.01</v>
      </c>
      <c r="AE1180" t="s">
        <v>5</v>
      </c>
      <c r="AF1180">
        <v>0.99992126999999997</v>
      </c>
      <c r="AG1180" t="s">
        <v>4</v>
      </c>
      <c r="AH1180">
        <v>0.11683538</v>
      </c>
    </row>
    <row r="1181" spans="1:34" x14ac:dyDescent="0.25">
      <c r="A1181" t="str">
        <f t="shared" si="18"/>
        <v>feynman_I_15_3x_28020</v>
      </c>
      <c r="B1181" t="s">
        <v>82</v>
      </c>
      <c r="C1181" t="s">
        <v>143</v>
      </c>
      <c r="D1181">
        <v>3600</v>
      </c>
      <c r="E1181" t="s">
        <v>144</v>
      </c>
      <c r="F1181">
        <v>1000000</v>
      </c>
      <c r="G1181" t="s">
        <v>145</v>
      </c>
      <c r="H1181">
        <v>28020</v>
      </c>
      <c r="I1181" t="s">
        <v>146</v>
      </c>
      <c r="J1181">
        <v>1E-3</v>
      </c>
      <c r="K1181" t="s">
        <v>3</v>
      </c>
      <c r="L1181">
        <v>0.99818850000000003</v>
      </c>
      <c r="M1181" t="s">
        <v>2</v>
      </c>
      <c r="N1181">
        <v>6.82619E-2</v>
      </c>
      <c r="O1181" t="s">
        <v>6</v>
      </c>
      <c r="P1181">
        <v>17</v>
      </c>
      <c r="Q1181" t="s">
        <v>0</v>
      </c>
      <c r="R1181">
        <v>38.799999999999997</v>
      </c>
      <c r="S1181" t="s">
        <v>141</v>
      </c>
      <c r="T1181">
        <v>1</v>
      </c>
      <c r="U1181" t="s">
        <v>142</v>
      </c>
      <c r="V1181">
        <v>7</v>
      </c>
      <c r="W1181" t="s">
        <v>140</v>
      </c>
      <c r="X1181">
        <v>7779</v>
      </c>
      <c r="Y1181" t="s">
        <v>1</v>
      </c>
      <c r="Z1181" t="s">
        <v>4633</v>
      </c>
      <c r="AA1181" t="s">
        <v>151</v>
      </c>
      <c r="AB1181" s="12" t="s">
        <v>4634</v>
      </c>
      <c r="AC1181" t="s">
        <v>424</v>
      </c>
      <c r="AD1181" s="5">
        <v>0.01</v>
      </c>
      <c r="AE1181" t="s">
        <v>5</v>
      </c>
      <c r="AF1181">
        <v>0.99939792999999999</v>
      </c>
      <c r="AG1181" t="s">
        <v>4</v>
      </c>
      <c r="AH1181">
        <v>3.9390649999999999E-2</v>
      </c>
    </row>
    <row r="1182" spans="1:34" x14ac:dyDescent="0.25">
      <c r="A1182" t="str">
        <f t="shared" si="18"/>
        <v>strogatz_shearflow1_4426</v>
      </c>
      <c r="B1182" t="s">
        <v>12</v>
      </c>
      <c r="C1182" t="s">
        <v>143</v>
      </c>
      <c r="D1182">
        <v>3600</v>
      </c>
      <c r="E1182" t="s">
        <v>144</v>
      </c>
      <c r="F1182">
        <v>1000000</v>
      </c>
      <c r="G1182" t="s">
        <v>145</v>
      </c>
      <c r="H1182">
        <v>4426</v>
      </c>
      <c r="I1182" t="s">
        <v>146</v>
      </c>
      <c r="J1182">
        <v>1E-3</v>
      </c>
      <c r="K1182" t="s">
        <v>3</v>
      </c>
      <c r="L1182">
        <v>0.60324659999999997</v>
      </c>
      <c r="M1182" t="s">
        <v>2</v>
      </c>
      <c r="N1182">
        <v>0.34242420000000001</v>
      </c>
      <c r="O1182" t="s">
        <v>6</v>
      </c>
      <c r="P1182">
        <v>18</v>
      </c>
      <c r="Q1182" t="s">
        <v>0</v>
      </c>
      <c r="R1182">
        <v>1740.3</v>
      </c>
      <c r="S1182" t="s">
        <v>141</v>
      </c>
      <c r="T1182">
        <v>7</v>
      </c>
      <c r="U1182" t="s">
        <v>142</v>
      </c>
      <c r="V1182">
        <v>1055</v>
      </c>
      <c r="W1182" t="s">
        <v>140</v>
      </c>
      <c r="X1182">
        <v>1000661</v>
      </c>
      <c r="Y1182" t="s">
        <v>1</v>
      </c>
      <c r="Z1182" t="s">
        <v>4635</v>
      </c>
      <c r="AA1182" t="s">
        <v>151</v>
      </c>
      <c r="AB1182" s="12" t="s">
        <v>4636</v>
      </c>
      <c r="AC1182" t="s">
        <v>424</v>
      </c>
      <c r="AD1182" s="5">
        <v>0.01</v>
      </c>
      <c r="AE1182" t="s">
        <v>5</v>
      </c>
      <c r="AF1182">
        <v>0.60653577000000003</v>
      </c>
      <c r="AG1182" t="s">
        <v>4</v>
      </c>
      <c r="AH1182">
        <v>0.46332756000000003</v>
      </c>
    </row>
    <row r="1183" spans="1:34" x14ac:dyDescent="0.25">
      <c r="A1183" t="str">
        <f t="shared" si="18"/>
        <v>feynman_I_6_2_4426</v>
      </c>
      <c r="B1183" t="s">
        <v>33</v>
      </c>
      <c r="C1183" t="s">
        <v>143</v>
      </c>
      <c r="D1183">
        <v>3600</v>
      </c>
      <c r="E1183" t="s">
        <v>144</v>
      </c>
      <c r="F1183">
        <v>1000000</v>
      </c>
      <c r="G1183" t="s">
        <v>145</v>
      </c>
      <c r="H1183">
        <v>4426</v>
      </c>
      <c r="I1183" t="s">
        <v>146</v>
      </c>
      <c r="J1183">
        <v>1E-3</v>
      </c>
      <c r="K1183" t="s">
        <v>3</v>
      </c>
      <c r="L1183">
        <v>0.98055550000000002</v>
      </c>
      <c r="M1183" t="s">
        <v>2</v>
      </c>
      <c r="N1183">
        <v>5.9325999999999997E-3</v>
      </c>
      <c r="O1183" t="s">
        <v>6</v>
      </c>
      <c r="P1183">
        <v>28</v>
      </c>
      <c r="Q1183" t="s">
        <v>0</v>
      </c>
      <c r="R1183">
        <v>49.2</v>
      </c>
      <c r="S1183" t="s">
        <v>141</v>
      </c>
      <c r="T1183">
        <v>2</v>
      </c>
      <c r="U1183" t="s">
        <v>142</v>
      </c>
      <c r="V1183">
        <v>9</v>
      </c>
      <c r="W1183" t="s">
        <v>140</v>
      </c>
      <c r="X1183">
        <v>10288</v>
      </c>
      <c r="Y1183" t="s">
        <v>1</v>
      </c>
      <c r="Z1183" t="s">
        <v>4637</v>
      </c>
      <c r="AA1183" t="s">
        <v>151</v>
      </c>
      <c r="AB1183" s="12" t="s">
        <v>4638</v>
      </c>
      <c r="AC1183" t="s">
        <v>424</v>
      </c>
      <c r="AD1183" s="5">
        <v>0.01</v>
      </c>
      <c r="AE1183" t="s">
        <v>5</v>
      </c>
      <c r="AF1183">
        <v>0.98180133999999997</v>
      </c>
      <c r="AG1183" t="s">
        <v>4</v>
      </c>
      <c r="AH1183">
        <v>5.7784799999999999E-3</v>
      </c>
    </row>
    <row r="1184" spans="1:34" x14ac:dyDescent="0.25">
      <c r="A1184" t="str">
        <f t="shared" si="18"/>
        <v>feynman_I_9_18_16850</v>
      </c>
      <c r="B1184" t="s">
        <v>139</v>
      </c>
      <c r="C1184" t="s">
        <v>143</v>
      </c>
      <c r="D1184">
        <v>3600</v>
      </c>
      <c r="E1184" t="s">
        <v>144</v>
      </c>
      <c r="F1184">
        <v>1000000</v>
      </c>
      <c r="G1184" t="s">
        <v>145</v>
      </c>
      <c r="H1184">
        <v>16850</v>
      </c>
      <c r="I1184" t="s">
        <v>146</v>
      </c>
      <c r="J1184">
        <v>1E-3</v>
      </c>
      <c r="K1184" t="s">
        <v>3</v>
      </c>
      <c r="L1184">
        <v>0.98410830000000005</v>
      </c>
      <c r="M1184" t="s">
        <v>2</v>
      </c>
      <c r="N1184">
        <v>1.55187E-2</v>
      </c>
      <c r="O1184" t="s">
        <v>6</v>
      </c>
      <c r="P1184">
        <v>30</v>
      </c>
      <c r="Q1184" t="s">
        <v>0</v>
      </c>
      <c r="R1184">
        <v>3600.6</v>
      </c>
      <c r="S1184" t="s">
        <v>141</v>
      </c>
      <c r="T1184">
        <v>9</v>
      </c>
      <c r="U1184" t="s">
        <v>142</v>
      </c>
      <c r="V1184">
        <v>136</v>
      </c>
      <c r="W1184" t="s">
        <v>140</v>
      </c>
      <c r="X1184">
        <v>582117</v>
      </c>
      <c r="Y1184" t="s">
        <v>1</v>
      </c>
      <c r="Z1184" t="s">
        <v>4639</v>
      </c>
      <c r="AA1184" t="s">
        <v>151</v>
      </c>
      <c r="AB1184" s="12" t="s">
        <v>4640</v>
      </c>
      <c r="AC1184" t="s">
        <v>424</v>
      </c>
      <c r="AD1184" s="5">
        <v>0.01</v>
      </c>
      <c r="AE1184" t="s">
        <v>5</v>
      </c>
      <c r="AF1184">
        <v>0.98515567999999998</v>
      </c>
      <c r="AG1184" t="s">
        <v>4</v>
      </c>
      <c r="AH1184">
        <v>1.493124E-2</v>
      </c>
    </row>
    <row r="1185" spans="1:34" x14ac:dyDescent="0.25">
      <c r="A1185" t="str">
        <f t="shared" si="18"/>
        <v>feynman_I_29_16_28020</v>
      </c>
      <c r="B1185" t="s">
        <v>77</v>
      </c>
      <c r="C1185" t="s">
        <v>143</v>
      </c>
      <c r="D1185">
        <v>3600</v>
      </c>
      <c r="E1185" t="s">
        <v>144</v>
      </c>
      <c r="F1185">
        <v>1000000</v>
      </c>
      <c r="G1185" t="s">
        <v>145</v>
      </c>
      <c r="H1185">
        <v>28020</v>
      </c>
      <c r="I1185" t="s">
        <v>146</v>
      </c>
      <c r="J1185">
        <v>1E-3</v>
      </c>
      <c r="K1185" t="s">
        <v>3</v>
      </c>
      <c r="L1185">
        <v>0.97626880000000005</v>
      </c>
      <c r="M1185" t="s">
        <v>2</v>
      </c>
      <c r="N1185">
        <v>0.29581960000000002</v>
      </c>
      <c r="O1185" t="s">
        <v>6</v>
      </c>
      <c r="P1185">
        <v>63</v>
      </c>
      <c r="Q1185" t="s">
        <v>0</v>
      </c>
      <c r="R1185">
        <v>3601</v>
      </c>
      <c r="S1185" t="s">
        <v>141</v>
      </c>
      <c r="T1185">
        <v>7</v>
      </c>
      <c r="U1185" t="s">
        <v>142</v>
      </c>
      <c r="V1185">
        <v>131</v>
      </c>
      <c r="W1185" t="s">
        <v>140</v>
      </c>
      <c r="X1185">
        <v>470702</v>
      </c>
      <c r="Y1185" t="s">
        <v>1</v>
      </c>
      <c r="Z1185" t="s">
        <v>4641</v>
      </c>
      <c r="AA1185" t="s">
        <v>151</v>
      </c>
      <c r="AB1185" s="12" t="s">
        <v>4642</v>
      </c>
      <c r="AC1185" t="s">
        <v>424</v>
      </c>
      <c r="AD1185" s="5">
        <v>0.01</v>
      </c>
      <c r="AE1185" t="s">
        <v>5</v>
      </c>
      <c r="AF1185">
        <v>0.97652844000000005</v>
      </c>
      <c r="AG1185" t="s">
        <v>4</v>
      </c>
      <c r="AH1185">
        <v>0.29353568000000002</v>
      </c>
    </row>
    <row r="1186" spans="1:34" x14ac:dyDescent="0.25">
      <c r="A1186" t="str">
        <f t="shared" si="18"/>
        <v>feynman_test_13_4426</v>
      </c>
      <c r="B1186" t="s">
        <v>121</v>
      </c>
      <c r="C1186" t="s">
        <v>143</v>
      </c>
      <c r="D1186">
        <v>3600</v>
      </c>
      <c r="E1186" t="s">
        <v>144</v>
      </c>
      <c r="F1186">
        <v>1000000</v>
      </c>
      <c r="G1186" t="s">
        <v>145</v>
      </c>
      <c r="H1186">
        <v>4426</v>
      </c>
      <c r="I1186" t="s">
        <v>146</v>
      </c>
      <c r="J1186">
        <v>1E-3</v>
      </c>
      <c r="K1186" t="s">
        <v>3</v>
      </c>
      <c r="L1186">
        <v>0.95232620000000001</v>
      </c>
      <c r="M1186" t="s">
        <v>2</v>
      </c>
      <c r="N1186">
        <v>3.3375000000000002E-3</v>
      </c>
      <c r="O1186" t="s">
        <v>6</v>
      </c>
      <c r="P1186">
        <v>22</v>
      </c>
      <c r="Q1186" t="s">
        <v>0</v>
      </c>
      <c r="R1186">
        <v>3600.7</v>
      </c>
      <c r="S1186" t="s">
        <v>141</v>
      </c>
      <c r="T1186">
        <v>12</v>
      </c>
      <c r="U1186" t="s">
        <v>142</v>
      </c>
      <c r="V1186">
        <v>393</v>
      </c>
      <c r="W1186" t="s">
        <v>140</v>
      </c>
      <c r="X1186">
        <v>709209</v>
      </c>
      <c r="Y1186" t="s">
        <v>1</v>
      </c>
      <c r="Z1186" t="s">
        <v>4643</v>
      </c>
      <c r="AA1186" t="s">
        <v>151</v>
      </c>
      <c r="AB1186" s="12" t="s">
        <v>4644</v>
      </c>
      <c r="AC1186" t="s">
        <v>424</v>
      </c>
      <c r="AD1186" s="5">
        <v>0.01</v>
      </c>
      <c r="AE1186" t="s">
        <v>5</v>
      </c>
      <c r="AF1186">
        <v>0.94596053000000002</v>
      </c>
      <c r="AG1186" t="s">
        <v>4</v>
      </c>
      <c r="AH1186">
        <v>3.61065E-3</v>
      </c>
    </row>
    <row r="1187" spans="1:34" x14ac:dyDescent="0.25">
      <c r="A1187" t="str">
        <f t="shared" si="18"/>
        <v>feynman_test_16_16850</v>
      </c>
      <c r="B1187" t="s">
        <v>129</v>
      </c>
      <c r="C1187" t="s">
        <v>143</v>
      </c>
      <c r="D1187">
        <v>3600</v>
      </c>
      <c r="E1187" t="s">
        <v>144</v>
      </c>
      <c r="F1187">
        <v>1000000</v>
      </c>
      <c r="G1187" t="s">
        <v>145</v>
      </c>
      <c r="H1187">
        <v>16850</v>
      </c>
      <c r="I1187" t="s">
        <v>146</v>
      </c>
      <c r="J1187">
        <v>1E-3</v>
      </c>
      <c r="K1187" t="s">
        <v>3</v>
      </c>
      <c r="L1187">
        <v>0.99744889999999997</v>
      </c>
      <c r="M1187" t="s">
        <v>2</v>
      </c>
      <c r="N1187">
        <v>1.4419164</v>
      </c>
      <c r="O1187" t="s">
        <v>6</v>
      </c>
      <c r="P1187">
        <v>41</v>
      </c>
      <c r="Q1187" t="s">
        <v>0</v>
      </c>
      <c r="R1187">
        <v>3601.4</v>
      </c>
      <c r="S1187" t="s">
        <v>141</v>
      </c>
      <c r="T1187">
        <v>7</v>
      </c>
      <c r="U1187" t="s">
        <v>142</v>
      </c>
      <c r="V1187">
        <v>119</v>
      </c>
      <c r="W1187" t="s">
        <v>140</v>
      </c>
      <c r="X1187">
        <v>488851</v>
      </c>
      <c r="Y1187" t="s">
        <v>1</v>
      </c>
      <c r="Z1187" t="s">
        <v>4645</v>
      </c>
      <c r="AA1187" t="s">
        <v>151</v>
      </c>
      <c r="AB1187" s="12" t="s">
        <v>4646</v>
      </c>
      <c r="AC1187" t="s">
        <v>424</v>
      </c>
      <c r="AD1187" s="5">
        <v>0.01</v>
      </c>
      <c r="AE1187" t="s">
        <v>5</v>
      </c>
      <c r="AF1187">
        <v>0.99778767999999995</v>
      </c>
      <c r="AG1187" t="s">
        <v>4</v>
      </c>
      <c r="AH1187">
        <v>1.3442010099999999</v>
      </c>
    </row>
    <row r="1188" spans="1:34" x14ac:dyDescent="0.25">
      <c r="A1188" t="str">
        <f t="shared" si="18"/>
        <v>feynman_I_10_7_16850</v>
      </c>
      <c r="B1188" t="s">
        <v>46</v>
      </c>
      <c r="C1188" t="s">
        <v>143</v>
      </c>
      <c r="D1188">
        <v>3600</v>
      </c>
      <c r="E1188" t="s">
        <v>144</v>
      </c>
      <c r="F1188">
        <v>1000000</v>
      </c>
      <c r="G1188" t="s">
        <v>145</v>
      </c>
      <c r="H1188">
        <v>16850</v>
      </c>
      <c r="I1188" t="s">
        <v>146</v>
      </c>
      <c r="J1188">
        <v>1E-3</v>
      </c>
      <c r="K1188" t="s">
        <v>3</v>
      </c>
      <c r="L1188">
        <v>0.99914389999999997</v>
      </c>
      <c r="M1188" t="s">
        <v>2</v>
      </c>
      <c r="N1188">
        <v>3.5526200000000001E-2</v>
      </c>
      <c r="O1188" t="s">
        <v>6</v>
      </c>
      <c r="P1188">
        <v>15</v>
      </c>
      <c r="Q1188" t="s">
        <v>0</v>
      </c>
      <c r="R1188">
        <v>16.8</v>
      </c>
      <c r="S1188" t="s">
        <v>141</v>
      </c>
      <c r="T1188">
        <v>1</v>
      </c>
      <c r="U1188" t="s">
        <v>142</v>
      </c>
      <c r="V1188">
        <v>5</v>
      </c>
      <c r="W1188" t="s">
        <v>140</v>
      </c>
      <c r="X1188">
        <v>3837</v>
      </c>
      <c r="Y1188" t="s">
        <v>1</v>
      </c>
      <c r="Z1188" t="s">
        <v>3835</v>
      </c>
      <c r="AA1188" t="s">
        <v>151</v>
      </c>
      <c r="AB1188" s="12" t="s">
        <v>3836</v>
      </c>
      <c r="AC1188" t="s">
        <v>424</v>
      </c>
      <c r="AD1188" s="5">
        <v>0.01</v>
      </c>
      <c r="AE1188" t="s">
        <v>5</v>
      </c>
      <c r="AF1188">
        <v>0.99990829999999997</v>
      </c>
      <c r="AG1188" t="s">
        <v>4</v>
      </c>
      <c r="AH1188">
        <v>1.161235E-2</v>
      </c>
    </row>
    <row r="1189" spans="1:34" x14ac:dyDescent="0.25">
      <c r="A1189" t="str">
        <f t="shared" si="18"/>
        <v>feynman_I_25_13_29910</v>
      </c>
      <c r="B1189" t="s">
        <v>24</v>
      </c>
      <c r="C1189" t="s">
        <v>143</v>
      </c>
      <c r="D1189">
        <v>3600</v>
      </c>
      <c r="E1189" t="s">
        <v>144</v>
      </c>
      <c r="F1189">
        <v>1000000</v>
      </c>
      <c r="G1189" t="s">
        <v>145</v>
      </c>
      <c r="H1189">
        <v>29910</v>
      </c>
      <c r="I1189" t="s">
        <v>146</v>
      </c>
      <c r="J1189">
        <v>1E-3</v>
      </c>
      <c r="K1189" t="s">
        <v>3</v>
      </c>
      <c r="L1189">
        <v>0.99965970000000004</v>
      </c>
      <c r="M1189" t="s">
        <v>2</v>
      </c>
      <c r="N1189">
        <v>1.4497100000000001E-2</v>
      </c>
      <c r="O1189" t="s">
        <v>6</v>
      </c>
      <c r="P1189">
        <v>5</v>
      </c>
      <c r="Q1189" t="s">
        <v>0</v>
      </c>
      <c r="R1189">
        <v>3</v>
      </c>
      <c r="S1189" t="s">
        <v>141</v>
      </c>
      <c r="T1189">
        <v>1</v>
      </c>
      <c r="U1189" t="s">
        <v>142</v>
      </c>
      <c r="V1189">
        <v>2</v>
      </c>
      <c r="W1189" t="s">
        <v>140</v>
      </c>
      <c r="X1189">
        <v>799</v>
      </c>
      <c r="Y1189" t="s">
        <v>1</v>
      </c>
      <c r="Z1189" t="s">
        <v>2339</v>
      </c>
      <c r="AA1189" t="s">
        <v>151</v>
      </c>
      <c r="AB1189" s="12" t="s">
        <v>406</v>
      </c>
      <c r="AC1189" t="s">
        <v>424</v>
      </c>
      <c r="AD1189" s="5">
        <v>0.01</v>
      </c>
      <c r="AE1189" t="s">
        <v>5</v>
      </c>
      <c r="AF1189">
        <v>1</v>
      </c>
      <c r="AG1189" t="s">
        <v>4</v>
      </c>
      <c r="AH1189">
        <v>0</v>
      </c>
    </row>
    <row r="1190" spans="1:34" x14ac:dyDescent="0.25">
      <c r="A1190" t="str">
        <f t="shared" si="18"/>
        <v>feynman_II_34_2a_29910</v>
      </c>
      <c r="B1190" t="s">
        <v>55</v>
      </c>
      <c r="C1190" t="s">
        <v>143</v>
      </c>
      <c r="D1190">
        <v>3600</v>
      </c>
      <c r="E1190" t="s">
        <v>144</v>
      </c>
      <c r="F1190">
        <v>1000000</v>
      </c>
      <c r="G1190" t="s">
        <v>145</v>
      </c>
      <c r="H1190">
        <v>29910</v>
      </c>
      <c r="I1190" t="s">
        <v>146</v>
      </c>
      <c r="J1190">
        <v>1E-3</v>
      </c>
      <c r="K1190" t="s">
        <v>3</v>
      </c>
      <c r="L1190">
        <v>0.99966759999999999</v>
      </c>
      <c r="M1190" t="s">
        <v>2</v>
      </c>
      <c r="N1190">
        <v>8.3528000000000005E-3</v>
      </c>
      <c r="O1190" t="s">
        <v>6</v>
      </c>
      <c r="P1190">
        <v>7</v>
      </c>
      <c r="Q1190" t="s">
        <v>0</v>
      </c>
      <c r="R1190">
        <v>5.8</v>
      </c>
      <c r="S1190" t="s">
        <v>141</v>
      </c>
      <c r="T1190">
        <v>1</v>
      </c>
      <c r="U1190" t="s">
        <v>142</v>
      </c>
      <c r="V1190">
        <v>3</v>
      </c>
      <c r="W1190" t="s">
        <v>140</v>
      </c>
      <c r="X1190">
        <v>1543</v>
      </c>
      <c r="Y1190" t="s">
        <v>1</v>
      </c>
      <c r="Z1190" t="s">
        <v>3498</v>
      </c>
      <c r="AA1190" t="s">
        <v>151</v>
      </c>
      <c r="AB1190" s="12" t="s">
        <v>3499</v>
      </c>
      <c r="AC1190" t="s">
        <v>424</v>
      </c>
      <c r="AD1190" s="5">
        <v>0.01</v>
      </c>
      <c r="AE1190" t="s">
        <v>5</v>
      </c>
      <c r="AF1190">
        <v>0.99992729999999996</v>
      </c>
      <c r="AG1190" t="s">
        <v>4</v>
      </c>
      <c r="AH1190">
        <v>3.9349900000000002E-3</v>
      </c>
    </row>
    <row r="1191" spans="1:34" x14ac:dyDescent="0.25">
      <c r="A1191" t="str">
        <f t="shared" si="18"/>
        <v>feynman_I_43_16_29910</v>
      </c>
      <c r="B1191" t="s">
        <v>89</v>
      </c>
      <c r="C1191" t="s">
        <v>143</v>
      </c>
      <c r="D1191">
        <v>3600</v>
      </c>
      <c r="E1191" t="s">
        <v>144</v>
      </c>
      <c r="F1191">
        <v>1000000</v>
      </c>
      <c r="G1191" t="s">
        <v>145</v>
      </c>
      <c r="H1191">
        <v>29910</v>
      </c>
      <c r="I1191" t="s">
        <v>146</v>
      </c>
      <c r="J1191">
        <v>1E-3</v>
      </c>
      <c r="K1191" t="s">
        <v>3</v>
      </c>
      <c r="L1191">
        <v>0.99978310000000004</v>
      </c>
      <c r="M1191" t="s">
        <v>2</v>
      </c>
      <c r="N1191">
        <v>0.14773610000000001</v>
      </c>
      <c r="O1191" t="s">
        <v>6</v>
      </c>
      <c r="P1191">
        <v>7</v>
      </c>
      <c r="Q1191" t="s">
        <v>0</v>
      </c>
      <c r="R1191">
        <v>10.1</v>
      </c>
      <c r="S1191" t="s">
        <v>141</v>
      </c>
      <c r="T1191">
        <v>1</v>
      </c>
      <c r="U1191" t="s">
        <v>142</v>
      </c>
      <c r="V1191">
        <v>4</v>
      </c>
      <c r="W1191" t="s">
        <v>140</v>
      </c>
      <c r="X1191">
        <v>2583</v>
      </c>
      <c r="Y1191" t="s">
        <v>1</v>
      </c>
      <c r="Z1191" t="s">
        <v>2358</v>
      </c>
      <c r="AA1191" t="s">
        <v>151</v>
      </c>
      <c r="AB1191" s="12" t="s">
        <v>415</v>
      </c>
      <c r="AC1191" t="s">
        <v>424</v>
      </c>
      <c r="AD1191" s="5">
        <v>0.01</v>
      </c>
      <c r="AE1191" t="s">
        <v>5</v>
      </c>
      <c r="AF1191">
        <v>1</v>
      </c>
      <c r="AG1191" t="s">
        <v>4</v>
      </c>
      <c r="AH1191">
        <v>0</v>
      </c>
    </row>
    <row r="1192" spans="1:34" x14ac:dyDescent="0.25">
      <c r="A1192" t="str">
        <f t="shared" si="18"/>
        <v>strogatz_glider2_29910</v>
      </c>
      <c r="B1192" t="s">
        <v>8</v>
      </c>
      <c r="C1192" t="s">
        <v>143</v>
      </c>
      <c r="D1192">
        <v>3600</v>
      </c>
      <c r="E1192" t="s">
        <v>144</v>
      </c>
      <c r="F1192">
        <v>1000000</v>
      </c>
      <c r="G1192" t="s">
        <v>145</v>
      </c>
      <c r="H1192">
        <v>29910</v>
      </c>
      <c r="I1192" t="s">
        <v>146</v>
      </c>
      <c r="J1192">
        <v>1E-3</v>
      </c>
      <c r="K1192" t="s">
        <v>3</v>
      </c>
      <c r="L1192">
        <v>0.9989808</v>
      </c>
      <c r="M1192" t="s">
        <v>2</v>
      </c>
      <c r="N1192">
        <v>3.1966799999999997E-2</v>
      </c>
      <c r="O1192" t="s">
        <v>6</v>
      </c>
      <c r="P1192">
        <v>11</v>
      </c>
      <c r="Q1192" t="s">
        <v>0</v>
      </c>
      <c r="R1192">
        <v>14.7</v>
      </c>
      <c r="S1192" t="s">
        <v>141</v>
      </c>
      <c r="T1192">
        <v>2</v>
      </c>
      <c r="U1192" t="s">
        <v>142</v>
      </c>
      <c r="V1192">
        <v>13</v>
      </c>
      <c r="W1192" t="s">
        <v>140</v>
      </c>
      <c r="X1192">
        <v>10036</v>
      </c>
      <c r="Y1192" t="s">
        <v>1</v>
      </c>
      <c r="Z1192" t="s">
        <v>4647</v>
      </c>
      <c r="AA1192" t="s">
        <v>151</v>
      </c>
      <c r="AB1192" s="12" t="s">
        <v>4648</v>
      </c>
      <c r="AC1192" t="s">
        <v>424</v>
      </c>
      <c r="AD1192" s="5">
        <v>0.01</v>
      </c>
      <c r="AE1192" t="s">
        <v>5</v>
      </c>
      <c r="AF1192">
        <v>0.99941983000000001</v>
      </c>
      <c r="AG1192" t="s">
        <v>4</v>
      </c>
      <c r="AH1192">
        <v>2.3062039999999999E-2</v>
      </c>
    </row>
    <row r="1193" spans="1:34" x14ac:dyDescent="0.25">
      <c r="A1193" t="str">
        <f t="shared" si="18"/>
        <v>feynman_test_20_4426</v>
      </c>
      <c r="B1193" t="s">
        <v>137</v>
      </c>
      <c r="C1193" t="s">
        <v>143</v>
      </c>
      <c r="D1193">
        <v>3600</v>
      </c>
      <c r="E1193" t="s">
        <v>144</v>
      </c>
      <c r="F1193">
        <v>1000000</v>
      </c>
      <c r="G1193" t="s">
        <v>145</v>
      </c>
      <c r="H1193">
        <v>4426</v>
      </c>
      <c r="I1193" t="s">
        <v>146</v>
      </c>
      <c r="J1193">
        <v>1E-3</v>
      </c>
      <c r="K1193" t="s">
        <v>3</v>
      </c>
      <c r="L1193">
        <v>0.93851989999999996</v>
      </c>
      <c r="M1193" t="s">
        <v>2</v>
      </c>
      <c r="N1193">
        <v>3.6557208000000001</v>
      </c>
      <c r="O1193" t="s">
        <v>6</v>
      </c>
      <c r="P1193">
        <v>95</v>
      </c>
      <c r="Q1193" t="s">
        <v>0</v>
      </c>
      <c r="R1193">
        <v>1209.8</v>
      </c>
      <c r="S1193" t="s">
        <v>141</v>
      </c>
      <c r="T1193">
        <v>3</v>
      </c>
      <c r="U1193" t="s">
        <v>142</v>
      </c>
      <c r="V1193">
        <v>24</v>
      </c>
      <c r="W1193" t="s">
        <v>140</v>
      </c>
      <c r="X1193">
        <v>153916</v>
      </c>
      <c r="Y1193" t="s">
        <v>1</v>
      </c>
      <c r="Z1193" t="s">
        <v>4649</v>
      </c>
      <c r="AA1193" t="s">
        <v>151</v>
      </c>
      <c r="AB1193" s="12" t="s">
        <v>4650</v>
      </c>
      <c r="AC1193" t="s">
        <v>424</v>
      </c>
      <c r="AD1193" s="5">
        <v>0.01</v>
      </c>
      <c r="AE1193" t="s">
        <v>5</v>
      </c>
      <c r="AF1193">
        <v>0.88131588999999999</v>
      </c>
      <c r="AG1193" t="s">
        <v>4</v>
      </c>
      <c r="AH1193">
        <v>5.4293227699999997</v>
      </c>
    </row>
    <row r="1194" spans="1:34" x14ac:dyDescent="0.25">
      <c r="A1194" t="str">
        <f t="shared" si="18"/>
        <v>feynman_II_2_42_28020</v>
      </c>
      <c r="B1194" t="s">
        <v>116</v>
      </c>
      <c r="C1194" t="s">
        <v>143</v>
      </c>
      <c r="D1194">
        <v>3600</v>
      </c>
      <c r="E1194" t="s">
        <v>144</v>
      </c>
      <c r="F1194">
        <v>1000000</v>
      </c>
      <c r="G1194" t="s">
        <v>145</v>
      </c>
      <c r="H1194">
        <v>28020</v>
      </c>
      <c r="I1194" t="s">
        <v>146</v>
      </c>
      <c r="J1194">
        <v>1E-3</v>
      </c>
      <c r="K1194" t="s">
        <v>3</v>
      </c>
      <c r="L1194">
        <v>0.99989989999999995</v>
      </c>
      <c r="M1194" t="s">
        <v>2</v>
      </c>
      <c r="N1194">
        <v>7.4798799999999999E-2</v>
      </c>
      <c r="O1194" t="s">
        <v>6</v>
      </c>
      <c r="P1194">
        <v>11</v>
      </c>
      <c r="Q1194" t="s">
        <v>0</v>
      </c>
      <c r="R1194">
        <v>2382.6999999999998</v>
      </c>
      <c r="S1194" t="s">
        <v>141</v>
      </c>
      <c r="T1194">
        <v>6</v>
      </c>
      <c r="U1194" t="s">
        <v>142</v>
      </c>
      <c r="V1194">
        <v>123</v>
      </c>
      <c r="W1194" t="s">
        <v>140</v>
      </c>
      <c r="X1194">
        <v>369052</v>
      </c>
      <c r="Y1194" t="s">
        <v>1</v>
      </c>
      <c r="Z1194" t="s">
        <v>2483</v>
      </c>
      <c r="AA1194" t="s">
        <v>151</v>
      </c>
      <c r="AB1194" s="12" t="s">
        <v>2308</v>
      </c>
      <c r="AC1194" t="s">
        <v>424</v>
      </c>
      <c r="AD1194" s="5">
        <v>0.01</v>
      </c>
      <c r="AE1194" t="s">
        <v>5</v>
      </c>
      <c r="AF1194">
        <v>1</v>
      </c>
      <c r="AG1194" t="s">
        <v>4</v>
      </c>
      <c r="AH1194">
        <v>0</v>
      </c>
    </row>
    <row r="1195" spans="1:34" x14ac:dyDescent="0.25">
      <c r="A1195" t="str">
        <f t="shared" si="18"/>
        <v>feynman_II_27_16_29910</v>
      </c>
      <c r="B1195" t="s">
        <v>68</v>
      </c>
      <c r="C1195" t="s">
        <v>143</v>
      </c>
      <c r="D1195">
        <v>3600</v>
      </c>
      <c r="E1195" t="s">
        <v>144</v>
      </c>
      <c r="F1195">
        <v>1000000</v>
      </c>
      <c r="G1195" t="s">
        <v>145</v>
      </c>
      <c r="H1195">
        <v>29910</v>
      </c>
      <c r="I1195" t="s">
        <v>146</v>
      </c>
      <c r="J1195">
        <v>1E-3</v>
      </c>
      <c r="K1195" t="s">
        <v>3</v>
      </c>
      <c r="L1195">
        <v>0.99979119999999999</v>
      </c>
      <c r="M1195" t="s">
        <v>2</v>
      </c>
      <c r="N1195">
        <v>1.296762</v>
      </c>
      <c r="O1195" t="s">
        <v>6</v>
      </c>
      <c r="P1195">
        <v>6</v>
      </c>
      <c r="Q1195" t="s">
        <v>0</v>
      </c>
      <c r="R1195">
        <v>3600.4</v>
      </c>
      <c r="S1195" t="s">
        <v>141</v>
      </c>
      <c r="T1195">
        <v>10</v>
      </c>
      <c r="U1195" t="s">
        <v>142</v>
      </c>
      <c r="V1195">
        <v>756</v>
      </c>
      <c r="W1195" t="s">
        <v>140</v>
      </c>
      <c r="X1195">
        <v>759175</v>
      </c>
      <c r="Y1195" t="s">
        <v>1</v>
      </c>
      <c r="Z1195" t="s">
        <v>2381</v>
      </c>
      <c r="AA1195" t="s">
        <v>151</v>
      </c>
      <c r="AB1195" s="12" t="s">
        <v>416</v>
      </c>
      <c r="AC1195" t="s">
        <v>424</v>
      </c>
      <c r="AD1195" s="5">
        <v>0.01</v>
      </c>
      <c r="AE1195" t="s">
        <v>5</v>
      </c>
      <c r="AF1195">
        <v>1</v>
      </c>
      <c r="AG1195" t="s">
        <v>4</v>
      </c>
      <c r="AH1195">
        <v>0</v>
      </c>
    </row>
    <row r="1196" spans="1:34" x14ac:dyDescent="0.25">
      <c r="A1196" t="str">
        <f t="shared" si="18"/>
        <v>feynman_test_19_29910</v>
      </c>
      <c r="B1196" t="s">
        <v>128</v>
      </c>
      <c r="C1196" t="s">
        <v>143</v>
      </c>
      <c r="D1196">
        <v>3600</v>
      </c>
      <c r="E1196" t="s">
        <v>144</v>
      </c>
      <c r="F1196">
        <v>1000000</v>
      </c>
      <c r="G1196" t="s">
        <v>145</v>
      </c>
      <c r="H1196">
        <v>29910</v>
      </c>
      <c r="I1196" t="s">
        <v>146</v>
      </c>
      <c r="J1196">
        <v>1E-3</v>
      </c>
      <c r="K1196" t="s">
        <v>3</v>
      </c>
      <c r="L1196">
        <v>0.99982599999999999</v>
      </c>
      <c r="M1196" t="s">
        <v>2</v>
      </c>
      <c r="N1196">
        <v>0.15805939999999999</v>
      </c>
      <c r="O1196" t="s">
        <v>6</v>
      </c>
      <c r="P1196">
        <v>31</v>
      </c>
      <c r="Q1196" t="s">
        <v>0</v>
      </c>
      <c r="R1196">
        <v>155.30000000000001</v>
      </c>
      <c r="S1196" t="s">
        <v>141</v>
      </c>
      <c r="T1196">
        <v>1</v>
      </c>
      <c r="U1196" t="s">
        <v>142</v>
      </c>
      <c r="V1196">
        <v>11</v>
      </c>
      <c r="W1196" t="s">
        <v>140</v>
      </c>
      <c r="X1196">
        <v>27636</v>
      </c>
      <c r="Y1196" t="s">
        <v>1</v>
      </c>
      <c r="Z1196" t="s">
        <v>4255</v>
      </c>
      <c r="AA1196" t="s">
        <v>151</v>
      </c>
      <c r="AB1196" s="12" t="s">
        <v>4256</v>
      </c>
      <c r="AC1196" t="s">
        <v>424</v>
      </c>
      <c r="AD1196" s="5">
        <v>0.01</v>
      </c>
      <c r="AE1196" t="s">
        <v>5</v>
      </c>
      <c r="AF1196">
        <v>0.99996189999999996</v>
      </c>
      <c r="AG1196" t="s">
        <v>4</v>
      </c>
      <c r="AH1196">
        <v>7.3751449999999996E-2</v>
      </c>
    </row>
    <row r="1197" spans="1:34" x14ac:dyDescent="0.25">
      <c r="A1197" t="str">
        <f t="shared" si="18"/>
        <v>feynman_I_12_2_29910</v>
      </c>
      <c r="B1197" t="s">
        <v>99</v>
      </c>
      <c r="C1197" t="s">
        <v>143</v>
      </c>
      <c r="D1197">
        <v>3600</v>
      </c>
      <c r="E1197" t="s">
        <v>144</v>
      </c>
      <c r="F1197">
        <v>1000000</v>
      </c>
      <c r="G1197" t="s">
        <v>145</v>
      </c>
      <c r="H1197">
        <v>29910</v>
      </c>
      <c r="I1197" t="s">
        <v>146</v>
      </c>
      <c r="J1197">
        <v>1E-3</v>
      </c>
      <c r="K1197" t="s">
        <v>3</v>
      </c>
      <c r="L1197">
        <v>0.9998167</v>
      </c>
      <c r="M1197" t="s">
        <v>2</v>
      </c>
      <c r="N1197">
        <v>1.2087999999999999E-3</v>
      </c>
      <c r="O1197" t="s">
        <v>6</v>
      </c>
      <c r="P1197">
        <v>10</v>
      </c>
      <c r="Q1197" t="s">
        <v>0</v>
      </c>
      <c r="R1197">
        <v>22.2</v>
      </c>
      <c r="S1197" t="s">
        <v>141</v>
      </c>
      <c r="T1197">
        <v>1</v>
      </c>
      <c r="U1197" t="s">
        <v>142</v>
      </c>
      <c r="V1197">
        <v>5</v>
      </c>
      <c r="W1197" t="s">
        <v>140</v>
      </c>
      <c r="X1197">
        <v>5267</v>
      </c>
      <c r="Y1197" t="s">
        <v>1</v>
      </c>
      <c r="Z1197" t="s">
        <v>3601</v>
      </c>
      <c r="AA1197" t="s">
        <v>151</v>
      </c>
      <c r="AB1197" s="12" t="s">
        <v>3602</v>
      </c>
      <c r="AC1197" t="s">
        <v>424</v>
      </c>
      <c r="AD1197" s="5">
        <v>0.01</v>
      </c>
      <c r="AE1197" t="s">
        <v>5</v>
      </c>
      <c r="AF1197">
        <v>0.99995986999999997</v>
      </c>
      <c r="AG1197" t="s">
        <v>4</v>
      </c>
      <c r="AH1197">
        <v>5.6413000000000004E-4</v>
      </c>
    </row>
    <row r="1198" spans="1:34" x14ac:dyDescent="0.25">
      <c r="A1198" t="str">
        <f t="shared" si="18"/>
        <v>feynman_test_2_4426</v>
      </c>
      <c r="B1198" t="s">
        <v>132</v>
      </c>
      <c r="C1198" t="s">
        <v>143</v>
      </c>
      <c r="D1198">
        <v>3600</v>
      </c>
      <c r="E1198" t="s">
        <v>144</v>
      </c>
      <c r="F1198">
        <v>1000000</v>
      </c>
      <c r="G1198" t="s">
        <v>145</v>
      </c>
      <c r="H1198">
        <v>4426</v>
      </c>
      <c r="I1198" t="s">
        <v>146</v>
      </c>
      <c r="J1198">
        <v>1E-3</v>
      </c>
      <c r="K1198" t="s">
        <v>3</v>
      </c>
      <c r="L1198">
        <v>0.3032262</v>
      </c>
      <c r="M1198" t="s">
        <v>2</v>
      </c>
      <c r="N1198">
        <v>1.6888038999999999</v>
      </c>
      <c r="O1198" t="s">
        <v>6</v>
      </c>
      <c r="P1198">
        <v>9</v>
      </c>
      <c r="Q1198" t="s">
        <v>0</v>
      </c>
      <c r="R1198">
        <v>3600.6</v>
      </c>
      <c r="S1198" t="s">
        <v>141</v>
      </c>
      <c r="T1198">
        <v>11</v>
      </c>
      <c r="U1198" t="s">
        <v>142</v>
      </c>
      <c r="V1198">
        <v>379</v>
      </c>
      <c r="W1198" t="s">
        <v>140</v>
      </c>
      <c r="X1198">
        <v>742899</v>
      </c>
      <c r="Y1198" t="s">
        <v>1</v>
      </c>
      <c r="Z1198" t="s">
        <v>4651</v>
      </c>
      <c r="AA1198" t="s">
        <v>151</v>
      </c>
      <c r="AB1198" s="12" t="s">
        <v>4652</v>
      </c>
      <c r="AC1198" t="s">
        <v>424</v>
      </c>
      <c r="AD1198" s="5">
        <v>0.01</v>
      </c>
      <c r="AE1198" t="s">
        <v>5</v>
      </c>
      <c r="AF1198">
        <v>0.30437948999999997</v>
      </c>
      <c r="AG1198" t="s">
        <v>4</v>
      </c>
      <c r="AH1198">
        <v>1.6843523300000001</v>
      </c>
    </row>
    <row r="1199" spans="1:34" x14ac:dyDescent="0.25">
      <c r="A1199" t="str">
        <f t="shared" si="18"/>
        <v>feynman_I_6_2a_4426</v>
      </c>
      <c r="B1199" t="s">
        <v>21</v>
      </c>
      <c r="C1199" t="s">
        <v>143</v>
      </c>
      <c r="D1199">
        <v>3600</v>
      </c>
      <c r="E1199" t="s">
        <v>144</v>
      </c>
      <c r="F1199">
        <v>1000000</v>
      </c>
      <c r="G1199" t="s">
        <v>145</v>
      </c>
      <c r="H1199">
        <v>4426</v>
      </c>
      <c r="I1199" t="s">
        <v>146</v>
      </c>
      <c r="J1199">
        <v>1E-3</v>
      </c>
      <c r="K1199" t="s">
        <v>3</v>
      </c>
      <c r="L1199">
        <v>0.99067640000000001</v>
      </c>
      <c r="M1199" t="s">
        <v>2</v>
      </c>
      <c r="N1199">
        <v>6.7586E-3</v>
      </c>
      <c r="O1199" t="s">
        <v>6</v>
      </c>
      <c r="P1199">
        <v>7</v>
      </c>
      <c r="Q1199" t="s">
        <v>0</v>
      </c>
      <c r="R1199">
        <v>2.2999999999999998</v>
      </c>
      <c r="S1199" t="s">
        <v>141</v>
      </c>
      <c r="T1199">
        <v>1</v>
      </c>
      <c r="U1199" t="s">
        <v>142</v>
      </c>
      <c r="V1199">
        <v>2</v>
      </c>
      <c r="W1199" t="s">
        <v>140</v>
      </c>
      <c r="X1199">
        <v>666</v>
      </c>
      <c r="Y1199" t="s">
        <v>1</v>
      </c>
      <c r="Z1199" t="s">
        <v>3827</v>
      </c>
      <c r="AA1199" t="s">
        <v>151</v>
      </c>
      <c r="AB1199" s="12" t="s">
        <v>3828</v>
      </c>
      <c r="AC1199" t="s">
        <v>424</v>
      </c>
      <c r="AD1199" s="5">
        <v>0.01</v>
      </c>
      <c r="AE1199" t="s">
        <v>5</v>
      </c>
      <c r="AF1199">
        <v>0.99102442000000002</v>
      </c>
      <c r="AG1199" t="s">
        <v>4</v>
      </c>
      <c r="AH1199">
        <v>6.6502499999999999E-3</v>
      </c>
    </row>
    <row r="1200" spans="1:34" x14ac:dyDescent="0.25">
      <c r="A1200" t="str">
        <f t="shared" si="18"/>
        <v>feynman_II_8_31_21962</v>
      </c>
      <c r="B1200" t="s">
        <v>31</v>
      </c>
      <c r="C1200" t="s">
        <v>143</v>
      </c>
      <c r="D1200">
        <v>3600</v>
      </c>
      <c r="E1200" t="s">
        <v>144</v>
      </c>
      <c r="F1200">
        <v>1000000</v>
      </c>
      <c r="G1200" t="s">
        <v>145</v>
      </c>
      <c r="H1200">
        <v>21962</v>
      </c>
      <c r="I1200" t="s">
        <v>146</v>
      </c>
      <c r="J1200">
        <v>1E-3</v>
      </c>
      <c r="K1200" t="s">
        <v>3</v>
      </c>
      <c r="L1200">
        <v>0.99975480000000005</v>
      </c>
      <c r="M1200" t="s">
        <v>2</v>
      </c>
      <c r="N1200">
        <v>0.2010942</v>
      </c>
      <c r="O1200" t="s">
        <v>6</v>
      </c>
      <c r="P1200">
        <v>6</v>
      </c>
      <c r="Q1200" t="s">
        <v>0</v>
      </c>
      <c r="R1200">
        <v>5.0999999999999996</v>
      </c>
      <c r="S1200" t="s">
        <v>141</v>
      </c>
      <c r="T1200">
        <v>1</v>
      </c>
      <c r="U1200" t="s">
        <v>142</v>
      </c>
      <c r="V1200">
        <v>3</v>
      </c>
      <c r="W1200" t="s">
        <v>140</v>
      </c>
      <c r="X1200">
        <v>1352</v>
      </c>
      <c r="Y1200" t="s">
        <v>1</v>
      </c>
      <c r="Z1200" t="s">
        <v>154</v>
      </c>
      <c r="AA1200" t="s">
        <v>151</v>
      </c>
      <c r="AB1200" s="12" t="s">
        <v>407</v>
      </c>
      <c r="AC1200" t="s">
        <v>424</v>
      </c>
      <c r="AD1200" s="5">
        <v>0.01</v>
      </c>
      <c r="AE1200" t="s">
        <v>5</v>
      </c>
      <c r="AF1200">
        <v>1</v>
      </c>
      <c r="AG1200" t="s">
        <v>4</v>
      </c>
      <c r="AH1200">
        <v>0</v>
      </c>
    </row>
    <row r="1201" spans="1:34" x14ac:dyDescent="0.25">
      <c r="A1201" t="str">
        <f t="shared" si="18"/>
        <v>feynman_I_18_12_21962</v>
      </c>
      <c r="B1201" t="s">
        <v>67</v>
      </c>
      <c r="C1201" t="s">
        <v>143</v>
      </c>
      <c r="D1201">
        <v>3600</v>
      </c>
      <c r="E1201" t="s">
        <v>144</v>
      </c>
      <c r="F1201">
        <v>1000000</v>
      </c>
      <c r="G1201" t="s">
        <v>145</v>
      </c>
      <c r="H1201">
        <v>21962</v>
      </c>
      <c r="I1201" t="s">
        <v>146</v>
      </c>
      <c r="J1201">
        <v>1E-3</v>
      </c>
      <c r="K1201" t="s">
        <v>3</v>
      </c>
      <c r="L1201">
        <v>0.99989779999999995</v>
      </c>
      <c r="M1201" t="s">
        <v>2</v>
      </c>
      <c r="N1201">
        <v>7.4886499999999995E-2</v>
      </c>
      <c r="O1201" t="s">
        <v>6</v>
      </c>
      <c r="P1201">
        <v>5</v>
      </c>
      <c r="Q1201" t="s">
        <v>0</v>
      </c>
      <c r="R1201">
        <v>5.6</v>
      </c>
      <c r="S1201" t="s">
        <v>141</v>
      </c>
      <c r="T1201">
        <v>1</v>
      </c>
      <c r="U1201" t="s">
        <v>142</v>
      </c>
      <c r="V1201">
        <v>4</v>
      </c>
      <c r="W1201" t="s">
        <v>140</v>
      </c>
      <c r="X1201">
        <v>1607</v>
      </c>
      <c r="Y1201" t="s">
        <v>1</v>
      </c>
      <c r="Z1201" t="s">
        <v>2352</v>
      </c>
      <c r="AA1201" t="s">
        <v>151</v>
      </c>
      <c r="AB1201" s="12" t="s">
        <v>410</v>
      </c>
      <c r="AC1201" t="s">
        <v>424</v>
      </c>
      <c r="AD1201" s="5">
        <v>0.01</v>
      </c>
      <c r="AE1201" t="s">
        <v>5</v>
      </c>
      <c r="AF1201">
        <v>1</v>
      </c>
      <c r="AG1201" t="s">
        <v>4</v>
      </c>
      <c r="AH1201">
        <v>0</v>
      </c>
    </row>
    <row r="1202" spans="1:34" x14ac:dyDescent="0.25">
      <c r="A1202" t="str">
        <f t="shared" si="18"/>
        <v>feynman_III_21_20_21962</v>
      </c>
      <c r="B1202" t="s">
        <v>98</v>
      </c>
      <c r="C1202" t="s">
        <v>143</v>
      </c>
      <c r="D1202">
        <v>3600</v>
      </c>
      <c r="E1202" t="s">
        <v>144</v>
      </c>
      <c r="F1202">
        <v>1000000</v>
      </c>
      <c r="G1202" t="s">
        <v>145</v>
      </c>
      <c r="H1202">
        <v>21962</v>
      </c>
      <c r="I1202" t="s">
        <v>146</v>
      </c>
      <c r="J1202">
        <v>1E-3</v>
      </c>
      <c r="K1202" t="s">
        <v>3</v>
      </c>
      <c r="L1202">
        <v>0.99978769999999995</v>
      </c>
      <c r="M1202" t="s">
        <v>2</v>
      </c>
      <c r="N1202">
        <v>0.1480968</v>
      </c>
      <c r="O1202" t="s">
        <v>6</v>
      </c>
      <c r="P1202">
        <v>8</v>
      </c>
      <c r="Q1202" t="s">
        <v>0</v>
      </c>
      <c r="R1202">
        <v>9.6</v>
      </c>
      <c r="S1202" t="s">
        <v>141</v>
      </c>
      <c r="T1202">
        <v>1</v>
      </c>
      <c r="U1202" t="s">
        <v>142</v>
      </c>
      <c r="V1202">
        <v>4</v>
      </c>
      <c r="W1202" t="s">
        <v>140</v>
      </c>
      <c r="X1202">
        <v>2577</v>
      </c>
      <c r="Y1202" t="s">
        <v>1</v>
      </c>
      <c r="Z1202" t="s">
        <v>159</v>
      </c>
      <c r="AA1202" t="s">
        <v>151</v>
      </c>
      <c r="AB1202" s="12" t="s">
        <v>3433</v>
      </c>
      <c r="AC1202" t="s">
        <v>424</v>
      </c>
      <c r="AD1202" s="5">
        <v>0.01</v>
      </c>
      <c r="AE1202" t="s">
        <v>5</v>
      </c>
      <c r="AF1202">
        <v>1</v>
      </c>
      <c r="AG1202" t="s">
        <v>4</v>
      </c>
      <c r="AH1202">
        <v>0</v>
      </c>
    </row>
    <row r="1203" spans="1:34" x14ac:dyDescent="0.25">
      <c r="A1203" t="str">
        <f t="shared" si="18"/>
        <v>feynman_II_6_15b_29910</v>
      </c>
      <c r="B1203" t="s">
        <v>104</v>
      </c>
      <c r="C1203" t="s">
        <v>143</v>
      </c>
      <c r="D1203">
        <v>3600</v>
      </c>
      <c r="E1203" t="s">
        <v>144</v>
      </c>
      <c r="F1203">
        <v>1000000</v>
      </c>
      <c r="G1203" t="s">
        <v>145</v>
      </c>
      <c r="H1203">
        <v>29910</v>
      </c>
      <c r="I1203" t="s">
        <v>146</v>
      </c>
      <c r="J1203">
        <v>1E-3</v>
      </c>
      <c r="K1203" t="s">
        <v>3</v>
      </c>
      <c r="L1203">
        <v>0.94906049999999997</v>
      </c>
      <c r="M1203" t="s">
        <v>2</v>
      </c>
      <c r="N1203">
        <v>6.7329E-3</v>
      </c>
      <c r="O1203" t="s">
        <v>6</v>
      </c>
      <c r="P1203">
        <v>56</v>
      </c>
      <c r="Q1203" t="s">
        <v>0</v>
      </c>
      <c r="R1203">
        <v>3601.6</v>
      </c>
      <c r="S1203" t="s">
        <v>141</v>
      </c>
      <c r="T1203">
        <v>6</v>
      </c>
      <c r="U1203" t="s">
        <v>142</v>
      </c>
      <c r="V1203">
        <v>166</v>
      </c>
      <c r="W1203" t="s">
        <v>140</v>
      </c>
      <c r="X1203">
        <v>597194</v>
      </c>
      <c r="Y1203" t="s">
        <v>1</v>
      </c>
      <c r="Z1203" t="s">
        <v>4653</v>
      </c>
      <c r="AA1203" t="s">
        <v>151</v>
      </c>
      <c r="AB1203" s="12" t="s">
        <v>4654</v>
      </c>
      <c r="AC1203" t="s">
        <v>424</v>
      </c>
      <c r="AD1203" s="5">
        <v>0.01</v>
      </c>
      <c r="AE1203" t="s">
        <v>5</v>
      </c>
      <c r="AF1203">
        <v>0.94831966999999995</v>
      </c>
      <c r="AG1203" t="s">
        <v>4</v>
      </c>
      <c r="AH1203">
        <v>6.7772400000000003E-3</v>
      </c>
    </row>
    <row r="1204" spans="1:34" x14ac:dyDescent="0.25">
      <c r="A1204" t="str">
        <f t="shared" si="18"/>
        <v>feynman_II_34_29b_21962</v>
      </c>
      <c r="B1204" t="s">
        <v>122</v>
      </c>
      <c r="C1204" t="s">
        <v>143</v>
      </c>
      <c r="D1204">
        <v>3600</v>
      </c>
      <c r="E1204" t="s">
        <v>144</v>
      </c>
      <c r="F1204">
        <v>1000000</v>
      </c>
      <c r="G1204" t="s">
        <v>145</v>
      </c>
      <c r="H1204">
        <v>21962</v>
      </c>
      <c r="I1204" t="s">
        <v>146</v>
      </c>
      <c r="J1204">
        <v>1E-3</v>
      </c>
      <c r="K1204" t="s">
        <v>3</v>
      </c>
      <c r="L1204">
        <v>0.99981319999999996</v>
      </c>
      <c r="M1204" t="s">
        <v>2</v>
      </c>
      <c r="N1204">
        <v>3.0222829999999998</v>
      </c>
      <c r="O1204" t="s">
        <v>6</v>
      </c>
      <c r="P1204">
        <v>9</v>
      </c>
      <c r="Q1204" t="s">
        <v>0</v>
      </c>
      <c r="R1204">
        <v>3600.2</v>
      </c>
      <c r="S1204" t="s">
        <v>141</v>
      </c>
      <c r="T1204">
        <v>6</v>
      </c>
      <c r="U1204" t="s">
        <v>142</v>
      </c>
      <c r="V1204">
        <v>665</v>
      </c>
      <c r="W1204" t="s">
        <v>140</v>
      </c>
      <c r="X1204">
        <v>852699</v>
      </c>
      <c r="Y1204" t="s">
        <v>1</v>
      </c>
      <c r="Z1204" t="s">
        <v>4561</v>
      </c>
      <c r="AA1204" t="s">
        <v>151</v>
      </c>
      <c r="AB1204" s="12" t="s">
        <v>4562</v>
      </c>
      <c r="AC1204" t="s">
        <v>424</v>
      </c>
      <c r="AD1204" s="5">
        <v>0.01</v>
      </c>
      <c r="AE1204" t="s">
        <v>5</v>
      </c>
      <c r="AF1204">
        <v>0.99999780000000005</v>
      </c>
      <c r="AG1204" t="s">
        <v>4</v>
      </c>
      <c r="AH1204">
        <v>0.32659374000000002</v>
      </c>
    </row>
    <row r="1205" spans="1:34" x14ac:dyDescent="0.25">
      <c r="A1205" t="str">
        <f t="shared" si="18"/>
        <v>strogatz_barmag2_21962</v>
      </c>
      <c r="B1205" t="s">
        <v>13</v>
      </c>
      <c r="C1205" t="s">
        <v>143</v>
      </c>
      <c r="D1205">
        <v>3600</v>
      </c>
      <c r="E1205" t="s">
        <v>144</v>
      </c>
      <c r="F1205">
        <v>1000000</v>
      </c>
      <c r="G1205" t="s">
        <v>145</v>
      </c>
      <c r="H1205">
        <v>21962</v>
      </c>
      <c r="I1205" t="s">
        <v>146</v>
      </c>
      <c r="J1205">
        <v>1E-3</v>
      </c>
      <c r="K1205" t="s">
        <v>3</v>
      </c>
      <c r="L1205">
        <v>0.99989620000000001</v>
      </c>
      <c r="M1205" t="s">
        <v>2</v>
      </c>
      <c r="N1205">
        <v>2.6576E-3</v>
      </c>
      <c r="O1205" t="s">
        <v>6</v>
      </c>
      <c r="P1205">
        <v>13</v>
      </c>
      <c r="Q1205" t="s">
        <v>0</v>
      </c>
      <c r="R1205">
        <v>35.700000000000003</v>
      </c>
      <c r="S1205" t="s">
        <v>141</v>
      </c>
      <c r="T1205">
        <v>5</v>
      </c>
      <c r="U1205" t="s">
        <v>142</v>
      </c>
      <c r="V1205">
        <v>35</v>
      </c>
      <c r="W1205" t="s">
        <v>140</v>
      </c>
      <c r="X1205">
        <v>24365</v>
      </c>
      <c r="Y1205" t="s">
        <v>1</v>
      </c>
      <c r="Z1205" t="s">
        <v>2403</v>
      </c>
      <c r="AA1205" t="s">
        <v>151</v>
      </c>
      <c r="AB1205" s="12" t="s">
        <v>3440</v>
      </c>
      <c r="AC1205" t="s">
        <v>424</v>
      </c>
      <c r="AD1205" s="5">
        <v>0.01</v>
      </c>
      <c r="AE1205" t="s">
        <v>5</v>
      </c>
      <c r="AF1205">
        <v>1</v>
      </c>
      <c r="AG1205" t="s">
        <v>4</v>
      </c>
      <c r="AH1205">
        <v>0</v>
      </c>
    </row>
    <row r="1206" spans="1:34" x14ac:dyDescent="0.25">
      <c r="A1206" t="str">
        <f t="shared" si="18"/>
        <v>feynman_II_6_11_21962</v>
      </c>
      <c r="B1206" t="s">
        <v>105</v>
      </c>
      <c r="C1206" t="s">
        <v>143</v>
      </c>
      <c r="D1206">
        <v>3600</v>
      </c>
      <c r="E1206" t="s">
        <v>144</v>
      </c>
      <c r="F1206">
        <v>1000000</v>
      </c>
      <c r="G1206" t="s">
        <v>145</v>
      </c>
      <c r="H1206">
        <v>21962</v>
      </c>
      <c r="I1206" t="s">
        <v>146</v>
      </c>
      <c r="J1206">
        <v>1E-3</v>
      </c>
      <c r="K1206" t="s">
        <v>3</v>
      </c>
      <c r="L1206">
        <v>0.99984090000000003</v>
      </c>
      <c r="M1206" t="s">
        <v>2</v>
      </c>
      <c r="N1206">
        <v>2.5609999999999999E-4</v>
      </c>
      <c r="O1206" t="s">
        <v>6</v>
      </c>
      <c r="P1206">
        <v>11</v>
      </c>
      <c r="Q1206" t="s">
        <v>0</v>
      </c>
      <c r="R1206">
        <v>117.2</v>
      </c>
      <c r="S1206" t="s">
        <v>141</v>
      </c>
      <c r="T1206">
        <v>1</v>
      </c>
      <c r="U1206" t="s">
        <v>142</v>
      </c>
      <c r="V1206">
        <v>13</v>
      </c>
      <c r="W1206" t="s">
        <v>140</v>
      </c>
      <c r="X1206">
        <v>21739</v>
      </c>
      <c r="Y1206" t="s">
        <v>1</v>
      </c>
      <c r="Z1206" t="s">
        <v>3591</v>
      </c>
      <c r="AA1206" t="s">
        <v>151</v>
      </c>
      <c r="AB1206" s="12" t="s">
        <v>3592</v>
      </c>
      <c r="AC1206" t="s">
        <v>424</v>
      </c>
      <c r="AD1206" s="5">
        <v>0.01</v>
      </c>
      <c r="AE1206" t="s">
        <v>5</v>
      </c>
      <c r="AF1206">
        <v>0.99996448999999998</v>
      </c>
      <c r="AG1206" t="s">
        <v>4</v>
      </c>
      <c r="AH1206">
        <v>1.2235999999999999E-4</v>
      </c>
    </row>
    <row r="1207" spans="1:34" x14ac:dyDescent="0.25">
      <c r="A1207" t="str">
        <f t="shared" si="18"/>
        <v>feynman_test_15_21962</v>
      </c>
      <c r="B1207" t="s">
        <v>86</v>
      </c>
      <c r="C1207" t="s">
        <v>143</v>
      </c>
      <c r="D1207">
        <v>3600</v>
      </c>
      <c r="E1207" t="s">
        <v>144</v>
      </c>
      <c r="F1207">
        <v>1000000</v>
      </c>
      <c r="G1207" t="s">
        <v>145</v>
      </c>
      <c r="H1207">
        <v>21962</v>
      </c>
      <c r="I1207" t="s">
        <v>146</v>
      </c>
      <c r="J1207">
        <v>1E-3</v>
      </c>
      <c r="K1207" t="s">
        <v>3</v>
      </c>
      <c r="L1207">
        <v>0.99500529999999998</v>
      </c>
      <c r="M1207" t="s">
        <v>2</v>
      </c>
      <c r="N1207">
        <v>8.9265999999999998E-2</v>
      </c>
      <c r="O1207" t="s">
        <v>6</v>
      </c>
      <c r="P1207">
        <v>11</v>
      </c>
      <c r="Q1207" t="s">
        <v>0</v>
      </c>
      <c r="R1207">
        <v>27.8</v>
      </c>
      <c r="S1207" t="s">
        <v>141</v>
      </c>
      <c r="T1207">
        <v>1</v>
      </c>
      <c r="U1207" t="s">
        <v>142</v>
      </c>
      <c r="V1207">
        <v>8</v>
      </c>
      <c r="W1207" t="s">
        <v>140</v>
      </c>
      <c r="X1207">
        <v>6584</v>
      </c>
      <c r="Y1207" t="s">
        <v>1</v>
      </c>
      <c r="Z1207" t="s">
        <v>3593</v>
      </c>
      <c r="AA1207" t="s">
        <v>151</v>
      </c>
      <c r="AB1207" s="12" t="s">
        <v>3594</v>
      </c>
      <c r="AC1207" t="s">
        <v>424</v>
      </c>
      <c r="AD1207" s="5">
        <v>0.01</v>
      </c>
      <c r="AE1207" t="s">
        <v>5</v>
      </c>
      <c r="AF1207">
        <v>0.99568652000000002</v>
      </c>
      <c r="AG1207" t="s">
        <v>4</v>
      </c>
      <c r="AH1207">
        <v>8.2835309999999995E-2</v>
      </c>
    </row>
    <row r="1208" spans="1:34" x14ac:dyDescent="0.25">
      <c r="A1208" t="str">
        <f t="shared" si="18"/>
        <v>strogatz_shearflow1_21962</v>
      </c>
      <c r="B1208" t="s">
        <v>12</v>
      </c>
      <c r="C1208" t="s">
        <v>143</v>
      </c>
      <c r="D1208">
        <v>3600</v>
      </c>
      <c r="E1208" t="s">
        <v>144</v>
      </c>
      <c r="F1208">
        <v>1000000</v>
      </c>
      <c r="G1208" t="s">
        <v>145</v>
      </c>
      <c r="H1208">
        <v>21962</v>
      </c>
      <c r="I1208" t="s">
        <v>146</v>
      </c>
      <c r="J1208">
        <v>1E-3</v>
      </c>
      <c r="K1208" t="s">
        <v>3</v>
      </c>
      <c r="L1208">
        <v>0.80173950000000005</v>
      </c>
      <c r="M1208" t="s">
        <v>2</v>
      </c>
      <c r="N1208">
        <v>0.2856477</v>
      </c>
      <c r="O1208" t="s">
        <v>6</v>
      </c>
      <c r="P1208">
        <v>22</v>
      </c>
      <c r="Q1208" t="s">
        <v>0</v>
      </c>
      <c r="R1208">
        <v>126</v>
      </c>
      <c r="S1208" t="s">
        <v>141</v>
      </c>
      <c r="T1208">
        <v>2</v>
      </c>
      <c r="U1208" t="s">
        <v>142</v>
      </c>
      <c r="V1208">
        <v>59</v>
      </c>
      <c r="W1208" t="s">
        <v>140</v>
      </c>
      <c r="X1208">
        <v>72970</v>
      </c>
      <c r="Y1208" t="s">
        <v>1</v>
      </c>
      <c r="Z1208" t="s">
        <v>4655</v>
      </c>
      <c r="AA1208" t="s">
        <v>151</v>
      </c>
      <c r="AB1208" s="12" t="s">
        <v>4656</v>
      </c>
      <c r="AC1208" t="s">
        <v>424</v>
      </c>
      <c r="AD1208" s="5">
        <v>0.01</v>
      </c>
      <c r="AE1208" t="s">
        <v>5</v>
      </c>
      <c r="AF1208">
        <v>0.28398813000000001</v>
      </c>
      <c r="AG1208" t="s">
        <v>4</v>
      </c>
      <c r="AH1208">
        <v>0.36913583999999999</v>
      </c>
    </row>
    <row r="1209" spans="1:34" x14ac:dyDescent="0.25">
      <c r="A1209" t="str">
        <f t="shared" si="18"/>
        <v>feynman_I_6_2_21962</v>
      </c>
      <c r="B1209" t="s">
        <v>33</v>
      </c>
      <c r="C1209" t="s">
        <v>143</v>
      </c>
      <c r="D1209">
        <v>3600</v>
      </c>
      <c r="E1209" t="s">
        <v>144</v>
      </c>
      <c r="F1209">
        <v>1000000</v>
      </c>
      <c r="G1209" t="s">
        <v>145</v>
      </c>
      <c r="H1209">
        <v>21962</v>
      </c>
      <c r="I1209" t="s">
        <v>146</v>
      </c>
      <c r="J1209">
        <v>1E-3</v>
      </c>
      <c r="K1209" t="s">
        <v>3</v>
      </c>
      <c r="L1209">
        <v>0.98950819999999995</v>
      </c>
      <c r="M1209" t="s">
        <v>2</v>
      </c>
      <c r="N1209">
        <v>4.3616000000000002E-3</v>
      </c>
      <c r="O1209" t="s">
        <v>6</v>
      </c>
      <c r="P1209">
        <v>20</v>
      </c>
      <c r="Q1209" t="s">
        <v>0</v>
      </c>
      <c r="R1209">
        <v>149.5</v>
      </c>
      <c r="S1209" t="s">
        <v>141</v>
      </c>
      <c r="T1209">
        <v>2</v>
      </c>
      <c r="U1209" t="s">
        <v>142</v>
      </c>
      <c r="V1209">
        <v>43</v>
      </c>
      <c r="W1209" t="s">
        <v>140</v>
      </c>
      <c r="X1209">
        <v>34527</v>
      </c>
      <c r="Y1209" t="s">
        <v>1</v>
      </c>
      <c r="Z1209" t="s">
        <v>4657</v>
      </c>
      <c r="AA1209" t="s">
        <v>151</v>
      </c>
      <c r="AB1209" s="12" t="s">
        <v>4658</v>
      </c>
      <c r="AC1209" t="s">
        <v>424</v>
      </c>
      <c r="AD1209" s="5">
        <v>0.01</v>
      </c>
      <c r="AE1209" t="s">
        <v>5</v>
      </c>
      <c r="AF1209">
        <v>0.99013523999999997</v>
      </c>
      <c r="AG1209" t="s">
        <v>4</v>
      </c>
      <c r="AH1209">
        <v>4.24699E-3</v>
      </c>
    </row>
    <row r="1210" spans="1:34" x14ac:dyDescent="0.25">
      <c r="A1210" t="str">
        <f t="shared" si="18"/>
        <v>feynman_III_9_52_29910</v>
      </c>
      <c r="B1210" t="s">
        <v>130</v>
      </c>
      <c r="C1210" t="s">
        <v>143</v>
      </c>
      <c r="D1210">
        <v>3600</v>
      </c>
      <c r="E1210" t="s">
        <v>144</v>
      </c>
      <c r="F1210">
        <v>1000000</v>
      </c>
      <c r="G1210" t="s">
        <v>145</v>
      </c>
      <c r="H1210">
        <v>29910</v>
      </c>
      <c r="I1210" t="s">
        <v>146</v>
      </c>
      <c r="J1210">
        <v>1E-3</v>
      </c>
      <c r="K1210" t="s">
        <v>3</v>
      </c>
      <c r="L1210">
        <v>0.99801019999999996</v>
      </c>
      <c r="M1210" t="s">
        <v>2</v>
      </c>
      <c r="N1210">
        <v>0.64227160000000005</v>
      </c>
      <c r="O1210" t="s">
        <v>6</v>
      </c>
      <c r="P1210">
        <v>56</v>
      </c>
      <c r="Q1210" t="s">
        <v>0</v>
      </c>
      <c r="R1210">
        <v>3604.3</v>
      </c>
      <c r="S1210" t="s">
        <v>141</v>
      </c>
      <c r="T1210">
        <v>7</v>
      </c>
      <c r="U1210" t="s">
        <v>142</v>
      </c>
      <c r="V1210">
        <v>135</v>
      </c>
      <c r="W1210" t="s">
        <v>140</v>
      </c>
      <c r="X1210">
        <v>532648</v>
      </c>
      <c r="Y1210" t="s">
        <v>1</v>
      </c>
      <c r="Z1210" t="s">
        <v>4659</v>
      </c>
      <c r="AA1210" t="s">
        <v>151</v>
      </c>
      <c r="AB1210" s="12" t="s">
        <v>4660</v>
      </c>
      <c r="AC1210" t="s">
        <v>424</v>
      </c>
      <c r="AD1210" s="5">
        <v>0.01</v>
      </c>
      <c r="AE1210" t="s">
        <v>5</v>
      </c>
      <c r="AF1210">
        <v>0.99814581999999996</v>
      </c>
      <c r="AG1210" t="s">
        <v>4</v>
      </c>
      <c r="AH1210">
        <v>0.61128033000000004</v>
      </c>
    </row>
    <row r="1211" spans="1:34" x14ac:dyDescent="0.25">
      <c r="A1211" t="str">
        <f t="shared" si="18"/>
        <v>feynman_test_13_21962</v>
      </c>
      <c r="B1211" t="s">
        <v>121</v>
      </c>
      <c r="C1211" t="s">
        <v>143</v>
      </c>
      <c r="D1211">
        <v>3600</v>
      </c>
      <c r="E1211" t="s">
        <v>144</v>
      </c>
      <c r="F1211">
        <v>1000000</v>
      </c>
      <c r="G1211" t="s">
        <v>145</v>
      </c>
      <c r="H1211">
        <v>21962</v>
      </c>
      <c r="I1211" t="s">
        <v>146</v>
      </c>
      <c r="J1211">
        <v>1E-3</v>
      </c>
      <c r="K1211" t="s">
        <v>3</v>
      </c>
      <c r="L1211">
        <v>0.95114310000000002</v>
      </c>
      <c r="M1211" t="s">
        <v>2</v>
      </c>
      <c r="N1211">
        <v>3.3977E-3</v>
      </c>
      <c r="O1211" t="s">
        <v>6</v>
      </c>
      <c r="P1211">
        <v>20</v>
      </c>
      <c r="Q1211" t="s">
        <v>0</v>
      </c>
      <c r="R1211">
        <v>3600.4</v>
      </c>
      <c r="S1211" t="s">
        <v>141</v>
      </c>
      <c r="T1211">
        <v>6</v>
      </c>
      <c r="U1211" t="s">
        <v>142</v>
      </c>
      <c r="V1211">
        <v>423</v>
      </c>
      <c r="W1211" t="s">
        <v>140</v>
      </c>
      <c r="X1211">
        <v>752583</v>
      </c>
      <c r="Y1211" t="s">
        <v>1</v>
      </c>
      <c r="Z1211" t="s">
        <v>4661</v>
      </c>
      <c r="AA1211" t="s">
        <v>151</v>
      </c>
      <c r="AB1211" s="12" t="s">
        <v>4662</v>
      </c>
      <c r="AC1211" t="s">
        <v>424</v>
      </c>
      <c r="AD1211" s="5">
        <v>0.01</v>
      </c>
      <c r="AE1211" t="s">
        <v>5</v>
      </c>
      <c r="AF1211">
        <v>0.94930711999999995</v>
      </c>
      <c r="AG1211" t="s">
        <v>4</v>
      </c>
      <c r="AH1211">
        <v>3.4371100000000002E-3</v>
      </c>
    </row>
    <row r="1212" spans="1:34" x14ac:dyDescent="0.25">
      <c r="A1212" t="str">
        <f t="shared" si="18"/>
        <v>feynman_I_48_2_29910</v>
      </c>
      <c r="B1212" t="s">
        <v>71</v>
      </c>
      <c r="C1212" t="s">
        <v>143</v>
      </c>
      <c r="D1212">
        <v>3600</v>
      </c>
      <c r="E1212" t="s">
        <v>144</v>
      </c>
      <c r="F1212">
        <v>1000000</v>
      </c>
      <c r="G1212" t="s">
        <v>145</v>
      </c>
      <c r="H1212">
        <v>29910</v>
      </c>
      <c r="I1212" t="s">
        <v>146</v>
      </c>
      <c r="J1212">
        <v>1E-3</v>
      </c>
      <c r="K1212" t="s">
        <v>3</v>
      </c>
      <c r="L1212">
        <v>0.99965950000000003</v>
      </c>
      <c r="M1212" t="s">
        <v>2</v>
      </c>
      <c r="N1212">
        <v>1.8799385</v>
      </c>
      <c r="O1212" t="s">
        <v>6</v>
      </c>
      <c r="P1212">
        <v>14</v>
      </c>
      <c r="Q1212" t="s">
        <v>0</v>
      </c>
      <c r="R1212">
        <v>3600.4</v>
      </c>
      <c r="S1212" t="s">
        <v>141</v>
      </c>
      <c r="T1212">
        <v>11</v>
      </c>
      <c r="U1212" t="s">
        <v>142</v>
      </c>
      <c r="V1212">
        <v>655</v>
      </c>
      <c r="W1212" t="s">
        <v>140</v>
      </c>
      <c r="X1212">
        <v>790473</v>
      </c>
      <c r="Y1212" t="s">
        <v>1</v>
      </c>
      <c r="Z1212" t="s">
        <v>4663</v>
      </c>
      <c r="AA1212" t="s">
        <v>151</v>
      </c>
      <c r="AB1212" s="12" t="s">
        <v>4664</v>
      </c>
      <c r="AC1212" t="s">
        <v>424</v>
      </c>
      <c r="AD1212" s="5">
        <v>0.01</v>
      </c>
      <c r="AE1212" t="s">
        <v>5</v>
      </c>
      <c r="AF1212">
        <v>0.99995986999999997</v>
      </c>
      <c r="AG1212" t="s">
        <v>4</v>
      </c>
      <c r="AH1212">
        <v>0.63756321000000005</v>
      </c>
    </row>
    <row r="1213" spans="1:34" x14ac:dyDescent="0.25">
      <c r="A1213" t="str">
        <f t="shared" si="18"/>
        <v>feynman_test_20_21962</v>
      </c>
      <c r="B1213" t="s">
        <v>137</v>
      </c>
      <c r="C1213" t="s">
        <v>143</v>
      </c>
      <c r="D1213">
        <v>3600</v>
      </c>
      <c r="E1213" t="s">
        <v>144</v>
      </c>
      <c r="F1213">
        <v>1000000</v>
      </c>
      <c r="G1213" t="s">
        <v>145</v>
      </c>
      <c r="H1213">
        <v>21962</v>
      </c>
      <c r="I1213" t="s">
        <v>146</v>
      </c>
      <c r="J1213">
        <v>1E-3</v>
      </c>
      <c r="K1213" t="s">
        <v>3</v>
      </c>
      <c r="L1213">
        <v>0.95619270000000001</v>
      </c>
      <c r="M1213" t="s">
        <v>2</v>
      </c>
      <c r="N1213">
        <v>2.7410608999999999</v>
      </c>
      <c r="O1213" t="s">
        <v>6</v>
      </c>
      <c r="P1213">
        <v>27</v>
      </c>
      <c r="Q1213" t="s">
        <v>0</v>
      </c>
      <c r="R1213">
        <v>3601</v>
      </c>
      <c r="S1213" t="s">
        <v>141</v>
      </c>
      <c r="T1213">
        <v>6</v>
      </c>
      <c r="U1213" t="s">
        <v>142</v>
      </c>
      <c r="V1213">
        <v>80</v>
      </c>
      <c r="W1213" t="s">
        <v>140</v>
      </c>
      <c r="X1213">
        <v>490027</v>
      </c>
      <c r="Y1213" t="s">
        <v>1</v>
      </c>
      <c r="Z1213" t="s">
        <v>4665</v>
      </c>
      <c r="AA1213" t="s">
        <v>151</v>
      </c>
      <c r="AB1213" s="12" t="s">
        <v>4666</v>
      </c>
      <c r="AC1213" t="s">
        <v>424</v>
      </c>
      <c r="AD1213" s="5">
        <v>0.01</v>
      </c>
      <c r="AE1213" t="s">
        <v>5</v>
      </c>
      <c r="AF1213">
        <v>0.94585688000000001</v>
      </c>
      <c r="AG1213" t="s">
        <v>4</v>
      </c>
      <c r="AH1213">
        <v>4.5714944800000001</v>
      </c>
    </row>
    <row r="1214" spans="1:34" x14ac:dyDescent="0.25">
      <c r="A1214" t="str">
        <f t="shared" si="18"/>
        <v>feynman_I_9_18_29910</v>
      </c>
      <c r="B1214" t="s">
        <v>139</v>
      </c>
      <c r="C1214" t="s">
        <v>143</v>
      </c>
      <c r="D1214">
        <v>3600</v>
      </c>
      <c r="E1214" t="s">
        <v>144</v>
      </c>
      <c r="F1214">
        <v>1000000</v>
      </c>
      <c r="G1214" t="s">
        <v>145</v>
      </c>
      <c r="H1214">
        <v>29910</v>
      </c>
      <c r="I1214" t="s">
        <v>146</v>
      </c>
      <c r="J1214">
        <v>1E-3</v>
      </c>
      <c r="K1214" t="s">
        <v>3</v>
      </c>
      <c r="L1214">
        <v>0.98365950000000002</v>
      </c>
      <c r="M1214" t="s">
        <v>2</v>
      </c>
      <c r="N1214">
        <v>1.5731499999999999E-2</v>
      </c>
      <c r="O1214" t="s">
        <v>6</v>
      </c>
      <c r="P1214">
        <v>28</v>
      </c>
      <c r="Q1214" t="s">
        <v>0</v>
      </c>
      <c r="R1214">
        <v>3601.3</v>
      </c>
      <c r="S1214" t="s">
        <v>141</v>
      </c>
      <c r="T1214">
        <v>5</v>
      </c>
      <c r="U1214" t="s">
        <v>142</v>
      </c>
      <c r="V1214">
        <v>171</v>
      </c>
      <c r="W1214" t="s">
        <v>140</v>
      </c>
      <c r="X1214">
        <v>657139</v>
      </c>
      <c r="Y1214" t="s">
        <v>1</v>
      </c>
      <c r="Z1214" t="s">
        <v>4667</v>
      </c>
      <c r="AA1214" t="s">
        <v>151</v>
      </c>
      <c r="AB1214" s="12" t="s">
        <v>4668</v>
      </c>
      <c r="AC1214" t="s">
        <v>424</v>
      </c>
      <c r="AD1214" s="5">
        <v>0.01</v>
      </c>
      <c r="AE1214" t="s">
        <v>5</v>
      </c>
      <c r="AF1214">
        <v>0.98433380000000004</v>
      </c>
      <c r="AG1214" t="s">
        <v>4</v>
      </c>
      <c r="AH1214">
        <v>1.535736E-2</v>
      </c>
    </row>
    <row r="1215" spans="1:34" x14ac:dyDescent="0.25">
      <c r="A1215" t="str">
        <f t="shared" si="18"/>
        <v>feynman_test_2_21962</v>
      </c>
      <c r="B1215" t="s">
        <v>132</v>
      </c>
      <c r="C1215" t="s">
        <v>143</v>
      </c>
      <c r="D1215">
        <v>3600</v>
      </c>
      <c r="E1215" t="s">
        <v>144</v>
      </c>
      <c r="F1215">
        <v>1000000</v>
      </c>
      <c r="G1215" t="s">
        <v>145</v>
      </c>
      <c r="H1215">
        <v>21962</v>
      </c>
      <c r="I1215" t="s">
        <v>146</v>
      </c>
      <c r="J1215">
        <v>1E-3</v>
      </c>
      <c r="K1215" t="s">
        <v>3</v>
      </c>
      <c r="L1215">
        <v>0.33184019999999997</v>
      </c>
      <c r="M1215" t="s">
        <v>2</v>
      </c>
      <c r="N1215">
        <v>1.6607675</v>
      </c>
      <c r="O1215" t="s">
        <v>6</v>
      </c>
      <c r="P1215">
        <v>109</v>
      </c>
      <c r="Q1215" t="s">
        <v>0</v>
      </c>
      <c r="R1215">
        <v>3602.9</v>
      </c>
      <c r="S1215" t="s">
        <v>141</v>
      </c>
      <c r="T1215">
        <v>10</v>
      </c>
      <c r="U1215" t="s">
        <v>142</v>
      </c>
      <c r="V1215">
        <v>163</v>
      </c>
      <c r="W1215" t="s">
        <v>140</v>
      </c>
      <c r="X1215">
        <v>581129</v>
      </c>
      <c r="Y1215" t="s">
        <v>1</v>
      </c>
      <c r="Z1215" t="s">
        <v>4669</v>
      </c>
      <c r="AA1215" t="s">
        <v>151</v>
      </c>
      <c r="AB1215" s="12" t="s">
        <v>4670</v>
      </c>
      <c r="AC1215" t="s">
        <v>424</v>
      </c>
      <c r="AD1215" s="5">
        <v>0.01</v>
      </c>
      <c r="AE1215" t="s">
        <v>5</v>
      </c>
      <c r="AF1215">
        <v>-2.1130685200000001</v>
      </c>
      <c r="AG1215" t="s">
        <v>4</v>
      </c>
      <c r="AH1215">
        <v>3.51757981</v>
      </c>
    </row>
    <row r="1216" spans="1:34" x14ac:dyDescent="0.25">
      <c r="A1216" t="str">
        <f t="shared" si="18"/>
        <v>feynman_I_6_2a_21962</v>
      </c>
      <c r="B1216" t="s">
        <v>21</v>
      </c>
      <c r="C1216" t="s">
        <v>143</v>
      </c>
      <c r="D1216">
        <v>3600</v>
      </c>
      <c r="E1216" t="s">
        <v>144</v>
      </c>
      <c r="F1216">
        <v>1000000</v>
      </c>
      <c r="G1216" t="s">
        <v>145</v>
      </c>
      <c r="H1216">
        <v>21962</v>
      </c>
      <c r="I1216" t="s">
        <v>146</v>
      </c>
      <c r="J1216">
        <v>1E-3</v>
      </c>
      <c r="K1216" t="s">
        <v>3</v>
      </c>
      <c r="L1216">
        <v>0.99070139999999995</v>
      </c>
      <c r="M1216" t="s">
        <v>2</v>
      </c>
      <c r="N1216">
        <v>6.7669000000000002E-3</v>
      </c>
      <c r="O1216" t="s">
        <v>6</v>
      </c>
      <c r="P1216">
        <v>7</v>
      </c>
      <c r="Q1216" t="s">
        <v>0</v>
      </c>
      <c r="R1216">
        <v>2.2000000000000002</v>
      </c>
      <c r="S1216" t="s">
        <v>141</v>
      </c>
      <c r="T1216">
        <v>1</v>
      </c>
      <c r="U1216" t="s">
        <v>142</v>
      </c>
      <c r="V1216">
        <v>2</v>
      </c>
      <c r="W1216" t="s">
        <v>140</v>
      </c>
      <c r="X1216">
        <v>666</v>
      </c>
      <c r="Y1216" t="s">
        <v>1</v>
      </c>
      <c r="Z1216" t="s">
        <v>3827</v>
      </c>
      <c r="AA1216" t="s">
        <v>151</v>
      </c>
      <c r="AB1216" s="12" t="s">
        <v>3828</v>
      </c>
      <c r="AC1216" t="s">
        <v>424</v>
      </c>
      <c r="AD1216" s="5">
        <v>0.01</v>
      </c>
      <c r="AE1216" t="s">
        <v>5</v>
      </c>
      <c r="AF1216">
        <v>0.99090515000000001</v>
      </c>
      <c r="AG1216" t="s">
        <v>4</v>
      </c>
      <c r="AH1216">
        <v>6.6411999999999999E-3</v>
      </c>
    </row>
    <row r="1217" spans="1:34" x14ac:dyDescent="0.25">
      <c r="A1217" t="str">
        <f t="shared" si="18"/>
        <v>feynman_II_8_31_14423</v>
      </c>
      <c r="B1217" t="s">
        <v>31</v>
      </c>
      <c r="C1217" t="s">
        <v>143</v>
      </c>
      <c r="D1217">
        <v>3600</v>
      </c>
      <c r="E1217" t="s">
        <v>144</v>
      </c>
      <c r="F1217">
        <v>1000000</v>
      </c>
      <c r="G1217" t="s">
        <v>145</v>
      </c>
      <c r="H1217">
        <v>14423</v>
      </c>
      <c r="I1217" t="s">
        <v>146</v>
      </c>
      <c r="J1217">
        <v>1E-3</v>
      </c>
      <c r="K1217" t="s">
        <v>3</v>
      </c>
      <c r="L1217">
        <v>0.99975440000000004</v>
      </c>
      <c r="M1217" t="s">
        <v>2</v>
      </c>
      <c r="N1217">
        <v>0.20116410000000001</v>
      </c>
      <c r="O1217" t="s">
        <v>6</v>
      </c>
      <c r="P1217">
        <v>6</v>
      </c>
      <c r="Q1217" t="s">
        <v>0</v>
      </c>
      <c r="R1217">
        <v>4.9000000000000004</v>
      </c>
      <c r="S1217" t="s">
        <v>141</v>
      </c>
      <c r="T1217">
        <v>1</v>
      </c>
      <c r="U1217" t="s">
        <v>142</v>
      </c>
      <c r="V1217">
        <v>3</v>
      </c>
      <c r="W1217" t="s">
        <v>140</v>
      </c>
      <c r="X1217">
        <v>1352</v>
      </c>
      <c r="Y1217" t="s">
        <v>1</v>
      </c>
      <c r="Z1217" t="s">
        <v>154</v>
      </c>
      <c r="AA1217" t="s">
        <v>151</v>
      </c>
      <c r="AB1217" s="12" t="s">
        <v>407</v>
      </c>
      <c r="AC1217" t="s">
        <v>424</v>
      </c>
      <c r="AD1217" s="5">
        <v>0.01</v>
      </c>
      <c r="AE1217" t="s">
        <v>5</v>
      </c>
      <c r="AF1217">
        <v>1</v>
      </c>
      <c r="AG1217" t="s">
        <v>4</v>
      </c>
      <c r="AH1217">
        <v>0</v>
      </c>
    </row>
    <row r="1218" spans="1:34" x14ac:dyDescent="0.25">
      <c r="A1218" t="str">
        <f t="shared" ref="A1218:A1281" si="19">B1218&amp;"_"&amp;H1218</f>
        <v>feynman_I_18_12_14423</v>
      </c>
      <c r="B1218" t="s">
        <v>67</v>
      </c>
      <c r="C1218" t="s">
        <v>143</v>
      </c>
      <c r="D1218">
        <v>3600</v>
      </c>
      <c r="E1218" t="s">
        <v>144</v>
      </c>
      <c r="F1218">
        <v>1000000</v>
      </c>
      <c r="G1218" t="s">
        <v>145</v>
      </c>
      <c r="H1218">
        <v>14423</v>
      </c>
      <c r="I1218" t="s">
        <v>146</v>
      </c>
      <c r="J1218">
        <v>1E-3</v>
      </c>
      <c r="K1218" t="s">
        <v>3</v>
      </c>
      <c r="L1218">
        <v>0.9998956</v>
      </c>
      <c r="M1218" t="s">
        <v>2</v>
      </c>
      <c r="N1218">
        <v>7.5564199999999998E-2</v>
      </c>
      <c r="O1218" t="s">
        <v>6</v>
      </c>
      <c r="P1218">
        <v>7</v>
      </c>
      <c r="Q1218" t="s">
        <v>0</v>
      </c>
      <c r="R1218">
        <v>8.1</v>
      </c>
      <c r="S1218" t="s">
        <v>141</v>
      </c>
      <c r="T1218">
        <v>1</v>
      </c>
      <c r="U1218" t="s">
        <v>142</v>
      </c>
      <c r="V1218">
        <v>4</v>
      </c>
      <c r="W1218" t="s">
        <v>140</v>
      </c>
      <c r="X1218">
        <v>2368</v>
      </c>
      <c r="Y1218" t="s">
        <v>1</v>
      </c>
      <c r="Z1218" t="s">
        <v>3504</v>
      </c>
      <c r="AA1218" t="s">
        <v>151</v>
      </c>
      <c r="AB1218" s="12" t="s">
        <v>3505</v>
      </c>
      <c r="AC1218" t="s">
        <v>424</v>
      </c>
      <c r="AD1218" s="5">
        <v>0.01</v>
      </c>
      <c r="AE1218" t="s">
        <v>5</v>
      </c>
      <c r="AF1218">
        <v>0.99999821</v>
      </c>
      <c r="AG1218" t="s">
        <v>4</v>
      </c>
      <c r="AH1218">
        <v>0.01</v>
      </c>
    </row>
    <row r="1219" spans="1:34" x14ac:dyDescent="0.25">
      <c r="A1219" t="str">
        <f t="shared" si="19"/>
        <v>feynman_III_21_20_14423</v>
      </c>
      <c r="B1219" t="s">
        <v>98</v>
      </c>
      <c r="C1219" t="s">
        <v>143</v>
      </c>
      <c r="D1219">
        <v>3600</v>
      </c>
      <c r="E1219" t="s">
        <v>144</v>
      </c>
      <c r="F1219">
        <v>1000000</v>
      </c>
      <c r="G1219" t="s">
        <v>145</v>
      </c>
      <c r="H1219">
        <v>14423</v>
      </c>
      <c r="I1219" t="s">
        <v>146</v>
      </c>
      <c r="J1219">
        <v>1E-3</v>
      </c>
      <c r="K1219" t="s">
        <v>3</v>
      </c>
      <c r="L1219">
        <v>0.99978670000000003</v>
      </c>
      <c r="M1219" t="s">
        <v>2</v>
      </c>
      <c r="N1219">
        <v>0.14804129999999999</v>
      </c>
      <c r="O1219" t="s">
        <v>6</v>
      </c>
      <c r="P1219">
        <v>8</v>
      </c>
      <c r="Q1219" t="s">
        <v>0</v>
      </c>
      <c r="R1219">
        <v>9.6</v>
      </c>
      <c r="S1219" t="s">
        <v>141</v>
      </c>
      <c r="T1219">
        <v>1</v>
      </c>
      <c r="U1219" t="s">
        <v>142</v>
      </c>
      <c r="V1219">
        <v>4</v>
      </c>
      <c r="W1219" t="s">
        <v>140</v>
      </c>
      <c r="X1219">
        <v>2672</v>
      </c>
      <c r="Y1219" t="s">
        <v>1</v>
      </c>
      <c r="Z1219" t="s">
        <v>159</v>
      </c>
      <c r="AA1219" t="s">
        <v>151</v>
      </c>
      <c r="AB1219" s="12" t="s">
        <v>3433</v>
      </c>
      <c r="AC1219" t="s">
        <v>424</v>
      </c>
      <c r="AD1219" s="5">
        <v>0.01</v>
      </c>
      <c r="AE1219" t="s">
        <v>5</v>
      </c>
      <c r="AF1219">
        <v>1</v>
      </c>
      <c r="AG1219" t="s">
        <v>4</v>
      </c>
      <c r="AH1219">
        <v>0</v>
      </c>
    </row>
    <row r="1220" spans="1:34" x14ac:dyDescent="0.25">
      <c r="A1220" t="str">
        <f t="shared" si="19"/>
        <v>feynman_test_16_29910</v>
      </c>
      <c r="B1220" t="s">
        <v>129</v>
      </c>
      <c r="C1220" t="s">
        <v>143</v>
      </c>
      <c r="D1220">
        <v>3600</v>
      </c>
      <c r="E1220" t="s">
        <v>144</v>
      </c>
      <c r="F1220">
        <v>1000000</v>
      </c>
      <c r="G1220" t="s">
        <v>145</v>
      </c>
      <c r="H1220">
        <v>29910</v>
      </c>
      <c r="I1220" t="s">
        <v>146</v>
      </c>
      <c r="J1220">
        <v>1E-3</v>
      </c>
      <c r="K1220" t="s">
        <v>3</v>
      </c>
      <c r="L1220">
        <v>0.99863979999999997</v>
      </c>
      <c r="M1220" t="s">
        <v>2</v>
      </c>
      <c r="N1220">
        <v>1.0519369999999999</v>
      </c>
      <c r="O1220" t="s">
        <v>6</v>
      </c>
      <c r="P1220">
        <v>50</v>
      </c>
      <c r="Q1220" t="s">
        <v>0</v>
      </c>
      <c r="R1220">
        <v>3601</v>
      </c>
      <c r="S1220" t="s">
        <v>141</v>
      </c>
      <c r="T1220">
        <v>4</v>
      </c>
      <c r="U1220" t="s">
        <v>142</v>
      </c>
      <c r="V1220">
        <v>147</v>
      </c>
      <c r="W1220" t="s">
        <v>140</v>
      </c>
      <c r="X1220">
        <v>545229</v>
      </c>
      <c r="Y1220" t="s">
        <v>1</v>
      </c>
      <c r="Z1220" t="s">
        <v>4671</v>
      </c>
      <c r="AA1220" t="s">
        <v>151</v>
      </c>
      <c r="AB1220" s="12" t="s">
        <v>4672</v>
      </c>
      <c r="AC1220" t="s">
        <v>424</v>
      </c>
      <c r="AD1220" s="5">
        <v>0.01</v>
      </c>
      <c r="AE1220" t="s">
        <v>5</v>
      </c>
      <c r="AF1220">
        <v>0.99902559000000002</v>
      </c>
      <c r="AG1220" t="s">
        <v>4</v>
      </c>
      <c r="AH1220">
        <v>0.89496237999999995</v>
      </c>
    </row>
    <row r="1221" spans="1:34" x14ac:dyDescent="0.25">
      <c r="A1221" t="str">
        <f t="shared" si="19"/>
        <v>feynman_I_10_7_29910</v>
      </c>
      <c r="B1221" t="s">
        <v>46</v>
      </c>
      <c r="C1221" t="s">
        <v>143</v>
      </c>
      <c r="D1221">
        <v>3600</v>
      </c>
      <c r="E1221" t="s">
        <v>144</v>
      </c>
      <c r="F1221">
        <v>1000000</v>
      </c>
      <c r="G1221" t="s">
        <v>145</v>
      </c>
      <c r="H1221">
        <v>29910</v>
      </c>
      <c r="I1221" t="s">
        <v>146</v>
      </c>
      <c r="J1221">
        <v>1E-3</v>
      </c>
      <c r="K1221" t="s">
        <v>3</v>
      </c>
      <c r="L1221">
        <v>0.99914139999999996</v>
      </c>
      <c r="M1221" t="s">
        <v>2</v>
      </c>
      <c r="N1221">
        <v>3.5643000000000001E-2</v>
      </c>
      <c r="O1221" t="s">
        <v>6</v>
      </c>
      <c r="P1221">
        <v>15</v>
      </c>
      <c r="Q1221" t="s">
        <v>0</v>
      </c>
      <c r="R1221">
        <v>15.6</v>
      </c>
      <c r="S1221" t="s">
        <v>141</v>
      </c>
      <c r="T1221">
        <v>1</v>
      </c>
      <c r="U1221" t="s">
        <v>142</v>
      </c>
      <c r="V1221">
        <v>5</v>
      </c>
      <c r="W1221" t="s">
        <v>140</v>
      </c>
      <c r="X1221">
        <v>3837</v>
      </c>
      <c r="Y1221" t="s">
        <v>1</v>
      </c>
      <c r="Z1221" t="s">
        <v>3835</v>
      </c>
      <c r="AA1221" t="s">
        <v>151</v>
      </c>
      <c r="AB1221" s="12" t="s">
        <v>3836</v>
      </c>
      <c r="AC1221" t="s">
        <v>424</v>
      </c>
      <c r="AD1221" s="5">
        <v>0.01</v>
      </c>
      <c r="AE1221" t="s">
        <v>5</v>
      </c>
      <c r="AF1221">
        <v>0.99990743000000004</v>
      </c>
      <c r="AG1221" t="s">
        <v>4</v>
      </c>
      <c r="AH1221">
        <v>1.161126E-2</v>
      </c>
    </row>
    <row r="1222" spans="1:34" x14ac:dyDescent="0.25">
      <c r="A1222" t="str">
        <f t="shared" si="19"/>
        <v>feynman_I_25_13_4426</v>
      </c>
      <c r="B1222" t="s">
        <v>24</v>
      </c>
      <c r="C1222" t="s">
        <v>143</v>
      </c>
      <c r="D1222">
        <v>3600</v>
      </c>
      <c r="E1222" t="s">
        <v>144</v>
      </c>
      <c r="F1222">
        <v>1000000</v>
      </c>
      <c r="G1222" t="s">
        <v>145</v>
      </c>
      <c r="H1222">
        <v>4426</v>
      </c>
      <c r="I1222" t="s">
        <v>146</v>
      </c>
      <c r="J1222">
        <v>1E-3</v>
      </c>
      <c r="K1222" t="s">
        <v>3</v>
      </c>
      <c r="L1222">
        <v>0.99966010000000005</v>
      </c>
      <c r="M1222" t="s">
        <v>2</v>
      </c>
      <c r="N1222">
        <v>1.4434799999999999E-2</v>
      </c>
      <c r="O1222" t="s">
        <v>6</v>
      </c>
      <c r="P1222">
        <v>5</v>
      </c>
      <c r="Q1222" t="s">
        <v>0</v>
      </c>
      <c r="R1222">
        <v>2.8</v>
      </c>
      <c r="S1222" t="s">
        <v>141</v>
      </c>
      <c r="T1222">
        <v>1</v>
      </c>
      <c r="U1222" t="s">
        <v>142</v>
      </c>
      <c r="V1222">
        <v>2</v>
      </c>
      <c r="W1222" t="s">
        <v>140</v>
      </c>
      <c r="X1222">
        <v>799</v>
      </c>
      <c r="Y1222" t="s">
        <v>1</v>
      </c>
      <c r="Z1222" t="s">
        <v>2339</v>
      </c>
      <c r="AA1222" t="s">
        <v>151</v>
      </c>
      <c r="AB1222" s="12" t="s">
        <v>406</v>
      </c>
      <c r="AC1222" t="s">
        <v>424</v>
      </c>
      <c r="AD1222" s="5">
        <v>0.01</v>
      </c>
      <c r="AE1222" t="s">
        <v>5</v>
      </c>
      <c r="AF1222">
        <v>1</v>
      </c>
      <c r="AG1222" t="s">
        <v>4</v>
      </c>
      <c r="AH1222">
        <v>0</v>
      </c>
    </row>
    <row r="1223" spans="1:34" x14ac:dyDescent="0.25">
      <c r="A1223" t="str">
        <f t="shared" si="19"/>
        <v>feynman_II_34_2a_4426</v>
      </c>
      <c r="B1223" t="s">
        <v>55</v>
      </c>
      <c r="C1223" t="s">
        <v>143</v>
      </c>
      <c r="D1223">
        <v>3600</v>
      </c>
      <c r="E1223" t="s">
        <v>144</v>
      </c>
      <c r="F1223">
        <v>1000000</v>
      </c>
      <c r="G1223" t="s">
        <v>145</v>
      </c>
      <c r="H1223">
        <v>4426</v>
      </c>
      <c r="I1223" t="s">
        <v>146</v>
      </c>
      <c r="J1223">
        <v>1E-3</v>
      </c>
      <c r="K1223" t="s">
        <v>3</v>
      </c>
      <c r="L1223">
        <v>0.99966690000000002</v>
      </c>
      <c r="M1223" t="s">
        <v>2</v>
      </c>
      <c r="N1223">
        <v>8.3721999999999998E-3</v>
      </c>
      <c r="O1223" t="s">
        <v>6</v>
      </c>
      <c r="P1223">
        <v>7</v>
      </c>
      <c r="Q1223" t="s">
        <v>0</v>
      </c>
      <c r="R1223">
        <v>5.6</v>
      </c>
      <c r="S1223" t="s">
        <v>141</v>
      </c>
      <c r="T1223">
        <v>1</v>
      </c>
      <c r="U1223" t="s">
        <v>142</v>
      </c>
      <c r="V1223">
        <v>3</v>
      </c>
      <c r="W1223" t="s">
        <v>140</v>
      </c>
      <c r="X1223">
        <v>1543</v>
      </c>
      <c r="Y1223" t="s">
        <v>1</v>
      </c>
      <c r="Z1223" t="s">
        <v>3498</v>
      </c>
      <c r="AA1223" t="s">
        <v>151</v>
      </c>
      <c r="AB1223" s="12" t="s">
        <v>3499</v>
      </c>
      <c r="AC1223" t="s">
        <v>424</v>
      </c>
      <c r="AD1223" s="5">
        <v>0.01</v>
      </c>
      <c r="AE1223" t="s">
        <v>5</v>
      </c>
      <c r="AF1223">
        <v>0.99992727000000003</v>
      </c>
      <c r="AG1223" t="s">
        <v>4</v>
      </c>
      <c r="AH1223">
        <v>3.9200399999999996E-3</v>
      </c>
    </row>
    <row r="1224" spans="1:34" x14ac:dyDescent="0.25">
      <c r="A1224" t="str">
        <f t="shared" si="19"/>
        <v>feynman_I_43_16_4426</v>
      </c>
      <c r="B1224" t="s">
        <v>89</v>
      </c>
      <c r="C1224" t="s">
        <v>143</v>
      </c>
      <c r="D1224">
        <v>3600</v>
      </c>
      <c r="E1224" t="s">
        <v>144</v>
      </c>
      <c r="F1224">
        <v>1000000</v>
      </c>
      <c r="G1224" t="s">
        <v>145</v>
      </c>
      <c r="H1224">
        <v>4426</v>
      </c>
      <c r="I1224" t="s">
        <v>146</v>
      </c>
      <c r="J1224">
        <v>1E-3</v>
      </c>
      <c r="K1224" t="s">
        <v>3</v>
      </c>
      <c r="L1224">
        <v>0.9997838</v>
      </c>
      <c r="M1224" t="s">
        <v>2</v>
      </c>
      <c r="N1224">
        <v>0.14820359999999999</v>
      </c>
      <c r="O1224" t="s">
        <v>6</v>
      </c>
      <c r="P1224">
        <v>7</v>
      </c>
      <c r="Q1224" t="s">
        <v>0</v>
      </c>
      <c r="R1224">
        <v>9.5</v>
      </c>
      <c r="S1224" t="s">
        <v>141</v>
      </c>
      <c r="T1224">
        <v>1</v>
      </c>
      <c r="U1224" t="s">
        <v>142</v>
      </c>
      <c r="V1224">
        <v>4</v>
      </c>
      <c r="W1224" t="s">
        <v>140</v>
      </c>
      <c r="X1224">
        <v>2583</v>
      </c>
      <c r="Y1224" t="s">
        <v>1</v>
      </c>
      <c r="Z1224" t="s">
        <v>2358</v>
      </c>
      <c r="AA1224" t="s">
        <v>151</v>
      </c>
      <c r="AB1224" s="12" t="s">
        <v>415</v>
      </c>
      <c r="AC1224" t="s">
        <v>424</v>
      </c>
      <c r="AD1224" s="5">
        <v>0.01</v>
      </c>
      <c r="AE1224" t="s">
        <v>5</v>
      </c>
      <c r="AF1224">
        <v>1</v>
      </c>
      <c r="AG1224" t="s">
        <v>4</v>
      </c>
      <c r="AH1224">
        <v>0</v>
      </c>
    </row>
    <row r="1225" spans="1:34" x14ac:dyDescent="0.25">
      <c r="A1225" t="str">
        <f t="shared" si="19"/>
        <v>strogatz_glider2_4426</v>
      </c>
      <c r="B1225" t="s">
        <v>8</v>
      </c>
      <c r="C1225" t="s">
        <v>143</v>
      </c>
      <c r="D1225">
        <v>3600</v>
      </c>
      <c r="E1225" t="s">
        <v>144</v>
      </c>
      <c r="F1225">
        <v>1000000</v>
      </c>
      <c r="G1225" t="s">
        <v>145</v>
      </c>
      <c r="H1225">
        <v>4426</v>
      </c>
      <c r="I1225" t="s">
        <v>146</v>
      </c>
      <c r="J1225">
        <v>1E-3</v>
      </c>
      <c r="K1225" t="s">
        <v>3</v>
      </c>
      <c r="L1225">
        <v>0.99936659999999999</v>
      </c>
      <c r="M1225" t="s">
        <v>2</v>
      </c>
      <c r="N1225">
        <v>2.61985E-2</v>
      </c>
      <c r="O1225" t="s">
        <v>6</v>
      </c>
      <c r="P1225">
        <v>9</v>
      </c>
      <c r="Q1225" t="s">
        <v>0</v>
      </c>
      <c r="R1225">
        <v>39.700000000000003</v>
      </c>
      <c r="S1225" t="s">
        <v>141</v>
      </c>
      <c r="T1225">
        <v>3</v>
      </c>
      <c r="U1225" t="s">
        <v>142</v>
      </c>
      <c r="V1225">
        <v>32</v>
      </c>
      <c r="W1225" t="s">
        <v>140</v>
      </c>
      <c r="X1225">
        <v>27933</v>
      </c>
      <c r="Y1225" t="s">
        <v>1</v>
      </c>
      <c r="Z1225" t="s">
        <v>4417</v>
      </c>
      <c r="AA1225" t="s">
        <v>151</v>
      </c>
      <c r="AB1225" s="12" t="s">
        <v>4418</v>
      </c>
      <c r="AC1225" t="s">
        <v>424</v>
      </c>
      <c r="AD1225" s="5">
        <v>0.01</v>
      </c>
      <c r="AE1225" t="s">
        <v>5</v>
      </c>
      <c r="AF1225">
        <v>0.99995195999999997</v>
      </c>
      <c r="AG1225" t="s">
        <v>4</v>
      </c>
      <c r="AH1225">
        <v>5.6872399999999997E-3</v>
      </c>
    </row>
    <row r="1226" spans="1:34" x14ac:dyDescent="0.25">
      <c r="A1226" t="str">
        <f t="shared" si="19"/>
        <v>feynman_II_34_29b_14423</v>
      </c>
      <c r="B1226" t="s">
        <v>122</v>
      </c>
      <c r="C1226" t="s">
        <v>143</v>
      </c>
      <c r="D1226">
        <v>3600</v>
      </c>
      <c r="E1226" t="s">
        <v>144</v>
      </c>
      <c r="F1226">
        <v>1000000</v>
      </c>
      <c r="G1226" t="s">
        <v>145</v>
      </c>
      <c r="H1226">
        <v>14423</v>
      </c>
      <c r="I1226" t="s">
        <v>146</v>
      </c>
      <c r="J1226">
        <v>1E-3</v>
      </c>
      <c r="K1226" t="s">
        <v>3</v>
      </c>
      <c r="L1226">
        <v>0.99981220000000004</v>
      </c>
      <c r="M1226" t="s">
        <v>2</v>
      </c>
      <c r="N1226">
        <v>3.0272348999999998</v>
      </c>
      <c r="O1226" t="s">
        <v>6</v>
      </c>
      <c r="P1226">
        <v>9</v>
      </c>
      <c r="Q1226" t="s">
        <v>0</v>
      </c>
      <c r="R1226">
        <v>3600.6</v>
      </c>
      <c r="S1226" t="s">
        <v>141</v>
      </c>
      <c r="T1226">
        <v>8</v>
      </c>
      <c r="U1226" t="s">
        <v>142</v>
      </c>
      <c r="V1226">
        <v>721</v>
      </c>
      <c r="W1226" t="s">
        <v>140</v>
      </c>
      <c r="X1226">
        <v>877566</v>
      </c>
      <c r="Y1226" t="s">
        <v>1</v>
      </c>
      <c r="Z1226" t="s">
        <v>4561</v>
      </c>
      <c r="AA1226" t="s">
        <v>151</v>
      </c>
      <c r="AB1226" s="12" t="s">
        <v>4562</v>
      </c>
      <c r="AC1226" t="s">
        <v>424</v>
      </c>
      <c r="AD1226" s="5">
        <v>0.01</v>
      </c>
      <c r="AE1226" t="s">
        <v>5</v>
      </c>
      <c r="AF1226">
        <v>0.99999780000000005</v>
      </c>
      <c r="AG1226" t="s">
        <v>4</v>
      </c>
      <c r="AH1226">
        <v>0.32694619000000003</v>
      </c>
    </row>
    <row r="1227" spans="1:34" x14ac:dyDescent="0.25">
      <c r="A1227" t="str">
        <f t="shared" si="19"/>
        <v>strogatz_barmag2_14423</v>
      </c>
      <c r="B1227" t="s">
        <v>13</v>
      </c>
      <c r="C1227" t="s">
        <v>143</v>
      </c>
      <c r="D1227">
        <v>3600</v>
      </c>
      <c r="E1227" t="s">
        <v>144</v>
      </c>
      <c r="F1227">
        <v>1000000</v>
      </c>
      <c r="G1227" t="s">
        <v>145</v>
      </c>
      <c r="H1227">
        <v>14423</v>
      </c>
      <c r="I1227" t="s">
        <v>146</v>
      </c>
      <c r="J1227">
        <v>1E-3</v>
      </c>
      <c r="K1227" t="s">
        <v>3</v>
      </c>
      <c r="L1227">
        <v>0.99317129999999998</v>
      </c>
      <c r="M1227" t="s">
        <v>2</v>
      </c>
      <c r="N1227">
        <v>2.4527899999999998E-2</v>
      </c>
      <c r="O1227" t="s">
        <v>6</v>
      </c>
      <c r="P1227">
        <v>23</v>
      </c>
      <c r="Q1227" t="s">
        <v>0</v>
      </c>
      <c r="R1227">
        <v>17</v>
      </c>
      <c r="S1227" t="s">
        <v>141</v>
      </c>
      <c r="T1227">
        <v>1</v>
      </c>
      <c r="U1227" t="s">
        <v>142</v>
      </c>
      <c r="V1227">
        <v>8</v>
      </c>
      <c r="W1227" t="s">
        <v>140</v>
      </c>
      <c r="X1227">
        <v>9778</v>
      </c>
      <c r="Y1227" t="s">
        <v>1</v>
      </c>
      <c r="Z1227" t="s">
        <v>4673</v>
      </c>
      <c r="AA1227" t="s">
        <v>151</v>
      </c>
      <c r="AB1227" s="12" t="s">
        <v>4674</v>
      </c>
      <c r="AC1227" t="s">
        <v>424</v>
      </c>
      <c r="AD1227" s="5">
        <v>0.01</v>
      </c>
      <c r="AE1227" t="s">
        <v>5</v>
      </c>
      <c r="AF1227">
        <v>0.99269571999999995</v>
      </c>
      <c r="AG1227" t="s">
        <v>4</v>
      </c>
      <c r="AH1227">
        <v>2.0006949999999999E-2</v>
      </c>
    </row>
    <row r="1228" spans="1:34" x14ac:dyDescent="0.25">
      <c r="A1228" t="str">
        <f t="shared" si="19"/>
        <v>feynman_II_6_11_14423</v>
      </c>
      <c r="B1228" t="s">
        <v>105</v>
      </c>
      <c r="C1228" t="s">
        <v>143</v>
      </c>
      <c r="D1228">
        <v>3600</v>
      </c>
      <c r="E1228" t="s">
        <v>144</v>
      </c>
      <c r="F1228">
        <v>1000000</v>
      </c>
      <c r="G1228" t="s">
        <v>145</v>
      </c>
      <c r="H1228">
        <v>14423</v>
      </c>
      <c r="I1228" t="s">
        <v>146</v>
      </c>
      <c r="J1228">
        <v>1E-3</v>
      </c>
      <c r="K1228" t="s">
        <v>3</v>
      </c>
      <c r="L1228">
        <v>0.99984039999999996</v>
      </c>
      <c r="M1228" t="s">
        <v>2</v>
      </c>
      <c r="N1228">
        <v>2.5730000000000002E-4</v>
      </c>
      <c r="O1228" t="s">
        <v>6</v>
      </c>
      <c r="P1228">
        <v>11</v>
      </c>
      <c r="Q1228" t="s">
        <v>0</v>
      </c>
      <c r="R1228">
        <v>76.3</v>
      </c>
      <c r="S1228" t="s">
        <v>141</v>
      </c>
      <c r="T1228">
        <v>1</v>
      </c>
      <c r="U1228" t="s">
        <v>142</v>
      </c>
      <c r="V1228">
        <v>10</v>
      </c>
      <c r="W1228" t="s">
        <v>140</v>
      </c>
      <c r="X1228">
        <v>14662</v>
      </c>
      <c r="Y1228" t="s">
        <v>1</v>
      </c>
      <c r="Z1228" t="s">
        <v>3591</v>
      </c>
      <c r="AA1228" t="s">
        <v>151</v>
      </c>
      <c r="AB1228" s="12" t="s">
        <v>3592</v>
      </c>
      <c r="AC1228" t="s">
        <v>424</v>
      </c>
      <c r="AD1228" s="5">
        <v>0.01</v>
      </c>
      <c r="AE1228" t="s">
        <v>5</v>
      </c>
      <c r="AF1228">
        <v>0.99996479999999999</v>
      </c>
      <c r="AG1228" t="s">
        <v>4</v>
      </c>
      <c r="AH1228">
        <v>1.2071E-4</v>
      </c>
    </row>
    <row r="1229" spans="1:34" x14ac:dyDescent="0.25">
      <c r="A1229" t="str">
        <f t="shared" si="19"/>
        <v>feynman_test_15_14423</v>
      </c>
      <c r="B1229" t="s">
        <v>86</v>
      </c>
      <c r="C1229" t="s">
        <v>143</v>
      </c>
      <c r="D1229">
        <v>3600</v>
      </c>
      <c r="E1229" t="s">
        <v>144</v>
      </c>
      <c r="F1229">
        <v>1000000</v>
      </c>
      <c r="G1229" t="s">
        <v>145</v>
      </c>
      <c r="H1229">
        <v>14423</v>
      </c>
      <c r="I1229" t="s">
        <v>146</v>
      </c>
      <c r="J1229">
        <v>1E-3</v>
      </c>
      <c r="K1229" t="s">
        <v>3</v>
      </c>
      <c r="L1229">
        <v>0.99505489999999996</v>
      </c>
      <c r="M1229" t="s">
        <v>2</v>
      </c>
      <c r="N1229">
        <v>8.8768700000000006E-2</v>
      </c>
      <c r="O1229" t="s">
        <v>6</v>
      </c>
      <c r="P1229">
        <v>11</v>
      </c>
      <c r="Q1229" t="s">
        <v>0</v>
      </c>
      <c r="R1229">
        <v>19.399999999999999</v>
      </c>
      <c r="S1229" t="s">
        <v>141</v>
      </c>
      <c r="T1229">
        <v>1</v>
      </c>
      <c r="U1229" t="s">
        <v>142</v>
      </c>
      <c r="V1229">
        <v>6</v>
      </c>
      <c r="W1229" t="s">
        <v>140</v>
      </c>
      <c r="X1229">
        <v>4562</v>
      </c>
      <c r="Y1229" t="s">
        <v>1</v>
      </c>
      <c r="Z1229" t="s">
        <v>4301</v>
      </c>
      <c r="AA1229" t="s">
        <v>151</v>
      </c>
      <c r="AB1229" s="12" t="s">
        <v>4302</v>
      </c>
      <c r="AC1229" t="s">
        <v>424</v>
      </c>
      <c r="AD1229" s="5">
        <v>0.01</v>
      </c>
      <c r="AE1229" t="s">
        <v>5</v>
      </c>
      <c r="AF1229">
        <v>0.99571933999999995</v>
      </c>
      <c r="AG1229" t="s">
        <v>4</v>
      </c>
      <c r="AH1229">
        <v>8.2706870000000002E-2</v>
      </c>
    </row>
    <row r="1230" spans="1:34" x14ac:dyDescent="0.25">
      <c r="A1230" t="str">
        <f t="shared" si="19"/>
        <v>strogatz_shearflow1_14423</v>
      </c>
      <c r="B1230" t="s">
        <v>12</v>
      </c>
      <c r="C1230" t="s">
        <v>143</v>
      </c>
      <c r="D1230">
        <v>3600</v>
      </c>
      <c r="E1230" t="s">
        <v>144</v>
      </c>
      <c r="F1230">
        <v>1000000</v>
      </c>
      <c r="G1230" t="s">
        <v>145</v>
      </c>
      <c r="H1230">
        <v>14423</v>
      </c>
      <c r="I1230" t="s">
        <v>146</v>
      </c>
      <c r="J1230">
        <v>1E-3</v>
      </c>
      <c r="K1230" t="s">
        <v>3</v>
      </c>
      <c r="L1230">
        <v>0.86620739999999996</v>
      </c>
      <c r="M1230" t="s">
        <v>2</v>
      </c>
      <c r="N1230">
        <v>0.20048009999999999</v>
      </c>
      <c r="O1230" t="s">
        <v>6</v>
      </c>
      <c r="P1230">
        <v>32</v>
      </c>
      <c r="Q1230" t="s">
        <v>0</v>
      </c>
      <c r="R1230">
        <v>1702.7</v>
      </c>
      <c r="S1230" t="s">
        <v>141</v>
      </c>
      <c r="T1230">
        <v>7</v>
      </c>
      <c r="U1230" t="s">
        <v>142</v>
      </c>
      <c r="V1230">
        <v>597</v>
      </c>
      <c r="W1230" t="s">
        <v>140</v>
      </c>
      <c r="X1230">
        <v>917005</v>
      </c>
      <c r="Y1230" t="s">
        <v>1</v>
      </c>
      <c r="Z1230" t="s">
        <v>4675</v>
      </c>
      <c r="AA1230" t="s">
        <v>151</v>
      </c>
      <c r="AB1230" s="12" t="s">
        <v>4676</v>
      </c>
      <c r="AC1230" t="s">
        <v>424</v>
      </c>
      <c r="AD1230" s="5">
        <v>0.01</v>
      </c>
      <c r="AE1230" t="s">
        <v>5</v>
      </c>
      <c r="AF1230">
        <v>-237.68989594999999</v>
      </c>
      <c r="AG1230" t="s">
        <v>4</v>
      </c>
      <c r="AH1230">
        <v>11.245226300000001</v>
      </c>
    </row>
    <row r="1231" spans="1:34" x14ac:dyDescent="0.25">
      <c r="A1231" t="str">
        <f t="shared" si="19"/>
        <v>feynman_I_6_2_14423</v>
      </c>
      <c r="B1231" t="s">
        <v>33</v>
      </c>
      <c r="C1231" t="s">
        <v>143</v>
      </c>
      <c r="D1231">
        <v>3600</v>
      </c>
      <c r="E1231" t="s">
        <v>144</v>
      </c>
      <c r="F1231">
        <v>1000000</v>
      </c>
      <c r="G1231" t="s">
        <v>145</v>
      </c>
      <c r="H1231">
        <v>14423</v>
      </c>
      <c r="I1231" t="s">
        <v>146</v>
      </c>
      <c r="J1231">
        <v>1E-3</v>
      </c>
      <c r="K1231" t="s">
        <v>3</v>
      </c>
      <c r="L1231">
        <v>0.98034540000000003</v>
      </c>
      <c r="M1231" t="s">
        <v>2</v>
      </c>
      <c r="N1231">
        <v>5.9836000000000004E-3</v>
      </c>
      <c r="O1231" t="s">
        <v>6</v>
      </c>
      <c r="P1231">
        <v>16</v>
      </c>
      <c r="Q1231" t="s">
        <v>0</v>
      </c>
      <c r="R1231">
        <v>46.7</v>
      </c>
      <c r="S1231" t="s">
        <v>141</v>
      </c>
      <c r="T1231">
        <v>2</v>
      </c>
      <c r="U1231" t="s">
        <v>142</v>
      </c>
      <c r="V1231">
        <v>9</v>
      </c>
      <c r="W1231" t="s">
        <v>140</v>
      </c>
      <c r="X1231">
        <v>9920</v>
      </c>
      <c r="Y1231" t="s">
        <v>1</v>
      </c>
      <c r="Z1231" t="s">
        <v>4677</v>
      </c>
      <c r="AA1231" t="s">
        <v>151</v>
      </c>
      <c r="AB1231" s="12" t="s">
        <v>4678</v>
      </c>
      <c r="AC1231" t="s">
        <v>424</v>
      </c>
      <c r="AD1231" s="5">
        <v>0.01</v>
      </c>
      <c r="AE1231" t="s">
        <v>5</v>
      </c>
      <c r="AF1231">
        <v>0.98101271999999995</v>
      </c>
      <c r="AG1231" t="s">
        <v>4</v>
      </c>
      <c r="AH1231">
        <v>5.84959E-3</v>
      </c>
    </row>
    <row r="1232" spans="1:34" x14ac:dyDescent="0.25">
      <c r="A1232" t="str">
        <f t="shared" si="19"/>
        <v>feynman_II_27_16_4426</v>
      </c>
      <c r="B1232" t="s">
        <v>68</v>
      </c>
      <c r="C1232" t="s">
        <v>143</v>
      </c>
      <c r="D1232">
        <v>3600</v>
      </c>
      <c r="E1232" t="s">
        <v>144</v>
      </c>
      <c r="F1232">
        <v>1000000</v>
      </c>
      <c r="G1232" t="s">
        <v>145</v>
      </c>
      <c r="H1232">
        <v>4426</v>
      </c>
      <c r="I1232" t="s">
        <v>146</v>
      </c>
      <c r="J1232">
        <v>1E-3</v>
      </c>
      <c r="K1232" t="s">
        <v>3</v>
      </c>
      <c r="L1232">
        <v>0.99979119999999999</v>
      </c>
      <c r="M1232" t="s">
        <v>2</v>
      </c>
      <c r="N1232">
        <v>1.2897415999999999</v>
      </c>
      <c r="O1232" t="s">
        <v>6</v>
      </c>
      <c r="P1232">
        <v>6</v>
      </c>
      <c r="Q1232" t="s">
        <v>0</v>
      </c>
      <c r="R1232">
        <v>3600.5</v>
      </c>
      <c r="S1232" t="s">
        <v>141</v>
      </c>
      <c r="T1232">
        <v>9</v>
      </c>
      <c r="U1232" t="s">
        <v>142</v>
      </c>
      <c r="V1232">
        <v>602</v>
      </c>
      <c r="W1232" t="s">
        <v>140</v>
      </c>
      <c r="X1232">
        <v>648442</v>
      </c>
      <c r="Y1232" t="s">
        <v>1</v>
      </c>
      <c r="Z1232" t="s">
        <v>2381</v>
      </c>
      <c r="AA1232" t="s">
        <v>151</v>
      </c>
      <c r="AB1232" s="12" t="s">
        <v>416</v>
      </c>
      <c r="AC1232" t="s">
        <v>424</v>
      </c>
      <c r="AD1232" s="5">
        <v>0.01</v>
      </c>
      <c r="AE1232" t="s">
        <v>5</v>
      </c>
      <c r="AF1232">
        <v>1</v>
      </c>
      <c r="AG1232" t="s">
        <v>4</v>
      </c>
      <c r="AH1232">
        <v>0</v>
      </c>
    </row>
    <row r="1233" spans="1:34" x14ac:dyDescent="0.25">
      <c r="A1233" t="str">
        <f t="shared" si="19"/>
        <v>feynman_test_19_4426</v>
      </c>
      <c r="B1233" t="s">
        <v>128</v>
      </c>
      <c r="C1233" t="s">
        <v>143</v>
      </c>
      <c r="D1233">
        <v>3600</v>
      </c>
      <c r="E1233" t="s">
        <v>144</v>
      </c>
      <c r="F1233">
        <v>1000000</v>
      </c>
      <c r="G1233" t="s">
        <v>145</v>
      </c>
      <c r="H1233">
        <v>4426</v>
      </c>
      <c r="I1233" t="s">
        <v>146</v>
      </c>
      <c r="J1233">
        <v>1E-3</v>
      </c>
      <c r="K1233" t="s">
        <v>3</v>
      </c>
      <c r="L1233">
        <v>0.99972209999999995</v>
      </c>
      <c r="M1233" t="s">
        <v>2</v>
      </c>
      <c r="N1233">
        <v>0.20049239999999999</v>
      </c>
      <c r="O1233" t="s">
        <v>6</v>
      </c>
      <c r="P1233">
        <v>33</v>
      </c>
      <c r="Q1233" t="s">
        <v>0</v>
      </c>
      <c r="R1233">
        <v>417.8</v>
      </c>
      <c r="S1233" t="s">
        <v>141</v>
      </c>
      <c r="T1233">
        <v>1</v>
      </c>
      <c r="U1233" t="s">
        <v>142</v>
      </c>
      <c r="V1233">
        <v>19</v>
      </c>
      <c r="W1233" t="s">
        <v>140</v>
      </c>
      <c r="X1233">
        <v>69197</v>
      </c>
      <c r="Y1233" t="s">
        <v>1</v>
      </c>
      <c r="Z1233" t="s">
        <v>4679</v>
      </c>
      <c r="AA1233" t="s">
        <v>151</v>
      </c>
      <c r="AB1233" s="12" t="s">
        <v>4680</v>
      </c>
      <c r="AC1233" t="s">
        <v>424</v>
      </c>
      <c r="AD1233" s="5">
        <v>0.01</v>
      </c>
      <c r="AE1233" t="s">
        <v>5</v>
      </c>
      <c r="AF1233">
        <v>0.99984645999999999</v>
      </c>
      <c r="AG1233" t="s">
        <v>4</v>
      </c>
      <c r="AH1233">
        <v>0.14641267999999999</v>
      </c>
    </row>
    <row r="1234" spans="1:34" x14ac:dyDescent="0.25">
      <c r="A1234" t="str">
        <f t="shared" si="19"/>
        <v>feynman_I_12_2_4426</v>
      </c>
      <c r="B1234" t="s">
        <v>99</v>
      </c>
      <c r="C1234" t="s">
        <v>143</v>
      </c>
      <c r="D1234">
        <v>3600</v>
      </c>
      <c r="E1234" t="s">
        <v>144</v>
      </c>
      <c r="F1234">
        <v>1000000</v>
      </c>
      <c r="G1234" t="s">
        <v>145</v>
      </c>
      <c r="H1234">
        <v>4426</v>
      </c>
      <c r="I1234" t="s">
        <v>146</v>
      </c>
      <c r="J1234">
        <v>1E-3</v>
      </c>
      <c r="K1234" t="s">
        <v>3</v>
      </c>
      <c r="L1234">
        <v>0.99981730000000002</v>
      </c>
      <c r="M1234" t="s">
        <v>2</v>
      </c>
      <c r="N1234">
        <v>1.2041E-3</v>
      </c>
      <c r="O1234" t="s">
        <v>6</v>
      </c>
      <c r="P1234">
        <v>10</v>
      </c>
      <c r="Q1234" t="s">
        <v>0</v>
      </c>
      <c r="R1234">
        <v>21.7</v>
      </c>
      <c r="S1234" t="s">
        <v>141</v>
      </c>
      <c r="T1234">
        <v>1</v>
      </c>
      <c r="U1234" t="s">
        <v>142</v>
      </c>
      <c r="V1234">
        <v>5</v>
      </c>
      <c r="W1234" t="s">
        <v>140</v>
      </c>
      <c r="X1234">
        <v>5267</v>
      </c>
      <c r="Y1234" t="s">
        <v>1</v>
      </c>
      <c r="Z1234" t="s">
        <v>3601</v>
      </c>
      <c r="AA1234" t="s">
        <v>151</v>
      </c>
      <c r="AB1234" s="12" t="s">
        <v>3602</v>
      </c>
      <c r="AC1234" t="s">
        <v>424</v>
      </c>
      <c r="AD1234" s="5">
        <v>0.01</v>
      </c>
      <c r="AE1234" t="s">
        <v>5</v>
      </c>
      <c r="AF1234">
        <v>0.99996001000000001</v>
      </c>
      <c r="AG1234" t="s">
        <v>4</v>
      </c>
      <c r="AH1234">
        <v>5.6698000000000002E-4</v>
      </c>
    </row>
    <row r="1235" spans="1:34" x14ac:dyDescent="0.25">
      <c r="A1235" t="str">
        <f t="shared" si="19"/>
        <v>feynman_test_13_14423</v>
      </c>
      <c r="B1235" t="s">
        <v>121</v>
      </c>
      <c r="C1235" t="s">
        <v>143</v>
      </c>
      <c r="D1235">
        <v>3600</v>
      </c>
      <c r="E1235" t="s">
        <v>144</v>
      </c>
      <c r="F1235">
        <v>1000000</v>
      </c>
      <c r="G1235" t="s">
        <v>145</v>
      </c>
      <c r="H1235">
        <v>14423</v>
      </c>
      <c r="I1235" t="s">
        <v>146</v>
      </c>
      <c r="J1235">
        <v>1E-3</v>
      </c>
      <c r="K1235" t="s">
        <v>3</v>
      </c>
      <c r="L1235">
        <v>0.98285299999999998</v>
      </c>
      <c r="M1235" t="s">
        <v>2</v>
      </c>
      <c r="N1235">
        <v>2.0041E-3</v>
      </c>
      <c r="O1235" t="s">
        <v>6</v>
      </c>
      <c r="P1235">
        <v>28</v>
      </c>
      <c r="Q1235" t="s">
        <v>0</v>
      </c>
      <c r="R1235">
        <v>3600.2</v>
      </c>
      <c r="S1235" t="s">
        <v>141</v>
      </c>
      <c r="T1235">
        <v>7</v>
      </c>
      <c r="U1235" t="s">
        <v>142</v>
      </c>
      <c r="V1235">
        <v>336</v>
      </c>
      <c r="W1235" t="s">
        <v>140</v>
      </c>
      <c r="X1235">
        <v>705447</v>
      </c>
      <c r="Y1235" t="s">
        <v>1</v>
      </c>
      <c r="Z1235" t="s">
        <v>4681</v>
      </c>
      <c r="AA1235" t="s">
        <v>151</v>
      </c>
      <c r="AB1235" s="12" t="s">
        <v>4682</v>
      </c>
      <c r="AC1235" t="s">
        <v>424</v>
      </c>
      <c r="AD1235" s="5">
        <v>0.01</v>
      </c>
      <c r="AE1235" t="s">
        <v>5</v>
      </c>
      <c r="AF1235">
        <v>0.98289875999999998</v>
      </c>
      <c r="AG1235" t="s">
        <v>4</v>
      </c>
      <c r="AH1235">
        <v>2.0226100000000002E-3</v>
      </c>
    </row>
    <row r="1236" spans="1:34" x14ac:dyDescent="0.25">
      <c r="A1236" t="str">
        <f t="shared" si="19"/>
        <v>feynman_II_6_15b_4426</v>
      </c>
      <c r="B1236" t="s">
        <v>104</v>
      </c>
      <c r="C1236" t="s">
        <v>143</v>
      </c>
      <c r="D1236">
        <v>3600</v>
      </c>
      <c r="E1236" t="s">
        <v>144</v>
      </c>
      <c r="F1236">
        <v>1000000</v>
      </c>
      <c r="G1236" t="s">
        <v>145</v>
      </c>
      <c r="H1236">
        <v>4426</v>
      </c>
      <c r="I1236" t="s">
        <v>146</v>
      </c>
      <c r="J1236">
        <v>1E-3</v>
      </c>
      <c r="K1236" t="s">
        <v>3</v>
      </c>
      <c r="L1236">
        <v>0.52498860000000003</v>
      </c>
      <c r="M1236" t="s">
        <v>2</v>
      </c>
      <c r="N1236">
        <v>2.0594899999999999E-2</v>
      </c>
      <c r="O1236" t="s">
        <v>6</v>
      </c>
      <c r="P1236">
        <v>58</v>
      </c>
      <c r="Q1236" t="s">
        <v>0</v>
      </c>
      <c r="R1236">
        <v>3601.1</v>
      </c>
      <c r="S1236" t="s">
        <v>141</v>
      </c>
      <c r="T1236">
        <v>3</v>
      </c>
      <c r="U1236" t="s">
        <v>142</v>
      </c>
      <c r="V1236">
        <v>168</v>
      </c>
      <c r="W1236" t="s">
        <v>140</v>
      </c>
      <c r="X1236">
        <v>559237</v>
      </c>
      <c r="Y1236" t="s">
        <v>1</v>
      </c>
      <c r="Z1236" t="s">
        <v>4683</v>
      </c>
      <c r="AA1236" t="s">
        <v>151</v>
      </c>
      <c r="AB1236" s="12" t="s">
        <v>4684</v>
      </c>
      <c r="AC1236" t="s">
        <v>424</v>
      </c>
      <c r="AD1236" s="5">
        <v>0.01</v>
      </c>
      <c r="AE1236" t="s">
        <v>5</v>
      </c>
      <c r="AF1236">
        <v>0.51885124999999999</v>
      </c>
      <c r="AG1236" t="s">
        <v>4</v>
      </c>
      <c r="AH1236">
        <v>2.0573749999999998E-2</v>
      </c>
    </row>
    <row r="1237" spans="1:34" x14ac:dyDescent="0.25">
      <c r="A1237" t="str">
        <f t="shared" si="19"/>
        <v>feynman_test_20_14423</v>
      </c>
      <c r="B1237" t="s">
        <v>137</v>
      </c>
      <c r="C1237" t="s">
        <v>143</v>
      </c>
      <c r="D1237">
        <v>3600</v>
      </c>
      <c r="E1237" t="s">
        <v>144</v>
      </c>
      <c r="F1237">
        <v>1000000</v>
      </c>
      <c r="G1237" t="s">
        <v>145</v>
      </c>
      <c r="H1237">
        <v>14423</v>
      </c>
      <c r="I1237" t="s">
        <v>146</v>
      </c>
      <c r="J1237">
        <v>1E-3</v>
      </c>
      <c r="K1237" t="s">
        <v>3</v>
      </c>
      <c r="L1237">
        <v>0.96214140000000004</v>
      </c>
      <c r="M1237" t="s">
        <v>2</v>
      </c>
      <c r="N1237">
        <v>3.1414973000000002</v>
      </c>
      <c r="O1237" t="s">
        <v>6</v>
      </c>
      <c r="P1237">
        <v>71</v>
      </c>
      <c r="Q1237" t="s">
        <v>0</v>
      </c>
      <c r="R1237">
        <v>1173.0999999999999</v>
      </c>
      <c r="S1237" t="s">
        <v>141</v>
      </c>
      <c r="T1237">
        <v>5</v>
      </c>
      <c r="U1237" t="s">
        <v>142</v>
      </c>
      <c r="V1237">
        <v>32</v>
      </c>
      <c r="W1237" t="s">
        <v>140</v>
      </c>
      <c r="X1237">
        <v>169461</v>
      </c>
      <c r="Y1237" t="s">
        <v>1</v>
      </c>
      <c r="Z1237" t="s">
        <v>4685</v>
      </c>
      <c r="AA1237" t="s">
        <v>151</v>
      </c>
      <c r="AB1237" s="12" t="s">
        <v>4686</v>
      </c>
      <c r="AC1237" t="s">
        <v>424</v>
      </c>
      <c r="AD1237" s="5">
        <v>0.01</v>
      </c>
      <c r="AE1237" t="s">
        <v>5</v>
      </c>
      <c r="AF1237">
        <v>0.96792111999999997</v>
      </c>
      <c r="AG1237" t="s">
        <v>4</v>
      </c>
      <c r="AH1237">
        <v>1.9498312900000001</v>
      </c>
    </row>
    <row r="1238" spans="1:34" x14ac:dyDescent="0.25">
      <c r="A1238" t="str">
        <f t="shared" si="19"/>
        <v>feynman_III_9_52_4426</v>
      </c>
      <c r="B1238" t="s">
        <v>130</v>
      </c>
      <c r="C1238" t="s">
        <v>143</v>
      </c>
      <c r="D1238">
        <v>3600</v>
      </c>
      <c r="E1238" t="s">
        <v>144</v>
      </c>
      <c r="F1238">
        <v>1000000</v>
      </c>
      <c r="G1238" t="s">
        <v>145</v>
      </c>
      <c r="H1238">
        <v>4426</v>
      </c>
      <c r="I1238" t="s">
        <v>146</v>
      </c>
      <c r="J1238">
        <v>1E-3</v>
      </c>
      <c r="K1238" t="s">
        <v>3</v>
      </c>
      <c r="L1238">
        <v>0.97570009999999996</v>
      </c>
      <c r="M1238" t="s">
        <v>2</v>
      </c>
      <c r="N1238">
        <v>2.2357703</v>
      </c>
      <c r="O1238" t="s">
        <v>6</v>
      </c>
      <c r="P1238">
        <v>84</v>
      </c>
      <c r="Q1238" t="s">
        <v>0</v>
      </c>
      <c r="R1238">
        <v>3602.3</v>
      </c>
      <c r="S1238" t="s">
        <v>141</v>
      </c>
      <c r="T1238">
        <v>2</v>
      </c>
      <c r="U1238" t="s">
        <v>142</v>
      </c>
      <c r="V1238">
        <v>43</v>
      </c>
      <c r="W1238" t="s">
        <v>140</v>
      </c>
      <c r="X1238">
        <v>362546</v>
      </c>
      <c r="Y1238" t="s">
        <v>1</v>
      </c>
      <c r="Z1238" t="s">
        <v>4687</v>
      </c>
      <c r="AA1238" t="s">
        <v>151</v>
      </c>
      <c r="AB1238" s="12" t="s">
        <v>4688</v>
      </c>
      <c r="AC1238" t="s">
        <v>424</v>
      </c>
      <c r="AD1238" s="5">
        <v>0.01</v>
      </c>
      <c r="AE1238" t="s">
        <v>5</v>
      </c>
      <c r="AF1238">
        <v>0.97548959999999996</v>
      </c>
      <c r="AG1238" t="s">
        <v>4</v>
      </c>
      <c r="AH1238">
        <v>2.2482678900000002</v>
      </c>
    </row>
    <row r="1239" spans="1:34" x14ac:dyDescent="0.25">
      <c r="A1239" t="str">
        <f t="shared" si="19"/>
        <v>feynman_test_2_14423</v>
      </c>
      <c r="B1239" t="s">
        <v>132</v>
      </c>
      <c r="C1239" t="s">
        <v>143</v>
      </c>
      <c r="D1239">
        <v>3600</v>
      </c>
      <c r="E1239" t="s">
        <v>144</v>
      </c>
      <c r="F1239">
        <v>1000000</v>
      </c>
      <c r="G1239" t="s">
        <v>145</v>
      </c>
      <c r="H1239">
        <v>14423</v>
      </c>
      <c r="I1239" t="s">
        <v>146</v>
      </c>
      <c r="J1239">
        <v>1E-3</v>
      </c>
      <c r="K1239" t="s">
        <v>3</v>
      </c>
      <c r="L1239">
        <v>0.2371732</v>
      </c>
      <c r="M1239" t="s">
        <v>2</v>
      </c>
      <c r="N1239">
        <v>1.7602431000000001</v>
      </c>
      <c r="O1239" t="s">
        <v>6</v>
      </c>
      <c r="P1239">
        <v>34</v>
      </c>
      <c r="Q1239" t="s">
        <v>0</v>
      </c>
      <c r="R1239">
        <v>3600.5</v>
      </c>
      <c r="S1239" t="s">
        <v>141</v>
      </c>
      <c r="T1239">
        <v>19</v>
      </c>
      <c r="U1239" t="s">
        <v>142</v>
      </c>
      <c r="V1239">
        <v>281</v>
      </c>
      <c r="W1239" t="s">
        <v>140</v>
      </c>
      <c r="X1239">
        <v>666049</v>
      </c>
      <c r="Y1239" t="s">
        <v>1</v>
      </c>
      <c r="Z1239" t="s">
        <v>4689</v>
      </c>
      <c r="AA1239" t="s">
        <v>151</v>
      </c>
      <c r="AB1239" s="12" t="s">
        <v>4690</v>
      </c>
      <c r="AC1239" t="s">
        <v>424</v>
      </c>
      <c r="AD1239" s="5">
        <v>0.01</v>
      </c>
      <c r="AE1239" t="s">
        <v>5</v>
      </c>
      <c r="AF1239">
        <v>0.24069940000000001</v>
      </c>
      <c r="AG1239" t="s">
        <v>4</v>
      </c>
      <c r="AH1239">
        <v>1.7802951</v>
      </c>
    </row>
    <row r="1240" spans="1:34" x14ac:dyDescent="0.25">
      <c r="A1240" t="str">
        <f t="shared" si="19"/>
        <v>feynman_I_6_2a_14423</v>
      </c>
      <c r="B1240" t="s">
        <v>21</v>
      </c>
      <c r="C1240" t="s">
        <v>143</v>
      </c>
      <c r="D1240">
        <v>3600</v>
      </c>
      <c r="E1240" t="s">
        <v>144</v>
      </c>
      <c r="F1240">
        <v>1000000</v>
      </c>
      <c r="G1240" t="s">
        <v>145</v>
      </c>
      <c r="H1240">
        <v>14423</v>
      </c>
      <c r="I1240" t="s">
        <v>146</v>
      </c>
      <c r="J1240">
        <v>1E-3</v>
      </c>
      <c r="K1240" t="s">
        <v>3</v>
      </c>
      <c r="L1240">
        <v>0.99067130000000003</v>
      </c>
      <c r="M1240" t="s">
        <v>2</v>
      </c>
      <c r="N1240">
        <v>6.7651999999999999E-3</v>
      </c>
      <c r="O1240" t="s">
        <v>6</v>
      </c>
      <c r="P1240">
        <v>7</v>
      </c>
      <c r="Q1240" t="s">
        <v>0</v>
      </c>
      <c r="R1240">
        <v>2.2999999999999998</v>
      </c>
      <c r="S1240" t="s">
        <v>141</v>
      </c>
      <c r="T1240">
        <v>1</v>
      </c>
      <c r="U1240" t="s">
        <v>142</v>
      </c>
      <c r="V1240">
        <v>2</v>
      </c>
      <c r="W1240" t="s">
        <v>140</v>
      </c>
      <c r="X1240">
        <v>666</v>
      </c>
      <c r="Y1240" t="s">
        <v>1</v>
      </c>
      <c r="Z1240" t="s">
        <v>3827</v>
      </c>
      <c r="AA1240" t="s">
        <v>151</v>
      </c>
      <c r="AB1240" s="12" t="s">
        <v>3828</v>
      </c>
      <c r="AC1240" t="s">
        <v>424</v>
      </c>
      <c r="AD1240" s="5">
        <v>0.01</v>
      </c>
      <c r="AE1240" t="s">
        <v>5</v>
      </c>
      <c r="AF1240">
        <v>0.99097155999999997</v>
      </c>
      <c r="AG1240" t="s">
        <v>4</v>
      </c>
      <c r="AH1240">
        <v>6.6566300000000002E-3</v>
      </c>
    </row>
    <row r="1241" spans="1:34" x14ac:dyDescent="0.25">
      <c r="A1241" t="str">
        <f t="shared" si="19"/>
        <v>feynman_II_8_31_28020</v>
      </c>
      <c r="B1241" t="s">
        <v>31</v>
      </c>
      <c r="C1241" t="s">
        <v>143</v>
      </c>
      <c r="D1241">
        <v>3600</v>
      </c>
      <c r="E1241" t="s">
        <v>144</v>
      </c>
      <c r="F1241">
        <v>1000000</v>
      </c>
      <c r="G1241" t="s">
        <v>145</v>
      </c>
      <c r="H1241">
        <v>28020</v>
      </c>
      <c r="I1241" t="s">
        <v>146</v>
      </c>
      <c r="J1241">
        <v>1E-3</v>
      </c>
      <c r="K1241" t="s">
        <v>3</v>
      </c>
      <c r="L1241">
        <v>0.99975259999999999</v>
      </c>
      <c r="M1241" t="s">
        <v>2</v>
      </c>
      <c r="N1241">
        <v>0.20198459999999999</v>
      </c>
      <c r="O1241" t="s">
        <v>6</v>
      </c>
      <c r="P1241">
        <v>6</v>
      </c>
      <c r="Q1241" t="s">
        <v>0</v>
      </c>
      <c r="R1241">
        <v>5.3</v>
      </c>
      <c r="S1241" t="s">
        <v>141</v>
      </c>
      <c r="T1241">
        <v>1</v>
      </c>
      <c r="U1241" t="s">
        <v>142</v>
      </c>
      <c r="V1241">
        <v>3</v>
      </c>
      <c r="W1241" t="s">
        <v>140</v>
      </c>
      <c r="X1241">
        <v>1352</v>
      </c>
      <c r="Y1241" t="s">
        <v>1</v>
      </c>
      <c r="Z1241" t="s">
        <v>154</v>
      </c>
      <c r="AA1241" t="s">
        <v>151</v>
      </c>
      <c r="AB1241" s="12" t="s">
        <v>407</v>
      </c>
      <c r="AC1241" t="s">
        <v>424</v>
      </c>
      <c r="AD1241" s="5">
        <v>0.01</v>
      </c>
      <c r="AE1241" t="s">
        <v>5</v>
      </c>
      <c r="AF1241">
        <v>1</v>
      </c>
      <c r="AG1241" t="s">
        <v>4</v>
      </c>
      <c r="AH1241">
        <v>0</v>
      </c>
    </row>
    <row r="1242" spans="1:34" x14ac:dyDescent="0.25">
      <c r="A1242" t="str">
        <f t="shared" si="19"/>
        <v>feynman_I_18_12_28020</v>
      </c>
      <c r="B1242" t="s">
        <v>67</v>
      </c>
      <c r="C1242" t="s">
        <v>143</v>
      </c>
      <c r="D1242">
        <v>3600</v>
      </c>
      <c r="E1242" t="s">
        <v>144</v>
      </c>
      <c r="F1242">
        <v>1000000</v>
      </c>
      <c r="G1242" t="s">
        <v>145</v>
      </c>
      <c r="H1242">
        <v>28020</v>
      </c>
      <c r="I1242" t="s">
        <v>146</v>
      </c>
      <c r="J1242">
        <v>1E-3</v>
      </c>
      <c r="K1242" t="s">
        <v>3</v>
      </c>
      <c r="L1242">
        <v>0.99989669999999997</v>
      </c>
      <c r="M1242" t="s">
        <v>2</v>
      </c>
      <c r="N1242">
        <v>7.5084999999999999E-2</v>
      </c>
      <c r="O1242" t="s">
        <v>6</v>
      </c>
      <c r="P1242">
        <v>5</v>
      </c>
      <c r="Q1242" t="s">
        <v>0</v>
      </c>
      <c r="R1242">
        <v>8.8000000000000007</v>
      </c>
      <c r="S1242" t="s">
        <v>141</v>
      </c>
      <c r="T1242">
        <v>1</v>
      </c>
      <c r="U1242" t="s">
        <v>142</v>
      </c>
      <c r="V1242">
        <v>4</v>
      </c>
      <c r="W1242" t="s">
        <v>140</v>
      </c>
      <c r="X1242">
        <v>2366</v>
      </c>
      <c r="Y1242" t="s">
        <v>1</v>
      </c>
      <c r="Z1242" t="s">
        <v>2352</v>
      </c>
      <c r="AA1242" t="s">
        <v>151</v>
      </c>
      <c r="AB1242" s="12" t="s">
        <v>410</v>
      </c>
      <c r="AC1242" t="s">
        <v>424</v>
      </c>
      <c r="AD1242" s="5">
        <v>0.01</v>
      </c>
      <c r="AE1242" t="s">
        <v>5</v>
      </c>
      <c r="AF1242">
        <v>1</v>
      </c>
      <c r="AG1242" t="s">
        <v>4</v>
      </c>
      <c r="AH1242">
        <v>0</v>
      </c>
    </row>
    <row r="1243" spans="1:34" x14ac:dyDescent="0.25">
      <c r="A1243" t="str">
        <f t="shared" si="19"/>
        <v>feynman_III_21_20_28020</v>
      </c>
      <c r="B1243" t="s">
        <v>98</v>
      </c>
      <c r="C1243" t="s">
        <v>143</v>
      </c>
      <c r="D1243">
        <v>3600</v>
      </c>
      <c r="E1243" t="s">
        <v>144</v>
      </c>
      <c r="F1243">
        <v>1000000</v>
      </c>
      <c r="G1243" t="s">
        <v>145</v>
      </c>
      <c r="H1243">
        <v>28020</v>
      </c>
      <c r="I1243" t="s">
        <v>146</v>
      </c>
      <c r="J1243">
        <v>1E-3</v>
      </c>
      <c r="K1243" t="s">
        <v>3</v>
      </c>
      <c r="L1243">
        <v>0.99978560000000005</v>
      </c>
      <c r="M1243" t="s">
        <v>2</v>
      </c>
      <c r="N1243">
        <v>0.14877699999999999</v>
      </c>
      <c r="O1243" t="s">
        <v>6</v>
      </c>
      <c r="P1243">
        <v>8</v>
      </c>
      <c r="Q1243" t="s">
        <v>0</v>
      </c>
      <c r="R1243">
        <v>9.9</v>
      </c>
      <c r="S1243" t="s">
        <v>141</v>
      </c>
      <c r="T1243">
        <v>1</v>
      </c>
      <c r="U1243" t="s">
        <v>142</v>
      </c>
      <c r="V1243">
        <v>4</v>
      </c>
      <c r="W1243" t="s">
        <v>140</v>
      </c>
      <c r="X1243">
        <v>2577</v>
      </c>
      <c r="Y1243" t="s">
        <v>1</v>
      </c>
      <c r="Z1243" t="s">
        <v>159</v>
      </c>
      <c r="AA1243" t="s">
        <v>151</v>
      </c>
      <c r="AB1243" s="12" t="s">
        <v>3433</v>
      </c>
      <c r="AC1243" t="s">
        <v>424</v>
      </c>
      <c r="AD1243" s="5">
        <v>0.01</v>
      </c>
      <c r="AE1243" t="s">
        <v>5</v>
      </c>
      <c r="AF1243">
        <v>1</v>
      </c>
      <c r="AG1243" t="s">
        <v>4</v>
      </c>
      <c r="AH1243">
        <v>0</v>
      </c>
    </row>
    <row r="1244" spans="1:34" x14ac:dyDescent="0.25">
      <c r="A1244" t="str">
        <f t="shared" si="19"/>
        <v>feynman_I_48_2_4426</v>
      </c>
      <c r="B1244" t="s">
        <v>71</v>
      </c>
      <c r="C1244" t="s">
        <v>143</v>
      </c>
      <c r="D1244">
        <v>3600</v>
      </c>
      <c r="E1244" t="s">
        <v>144</v>
      </c>
      <c r="F1244">
        <v>1000000</v>
      </c>
      <c r="G1244" t="s">
        <v>145</v>
      </c>
      <c r="H1244">
        <v>4426</v>
      </c>
      <c r="I1244" t="s">
        <v>146</v>
      </c>
      <c r="J1244">
        <v>1E-3</v>
      </c>
      <c r="K1244" t="s">
        <v>3</v>
      </c>
      <c r="L1244">
        <v>0.99968170000000001</v>
      </c>
      <c r="M1244" t="s">
        <v>2</v>
      </c>
      <c r="N1244">
        <v>1.8168229</v>
      </c>
      <c r="O1244" t="s">
        <v>6</v>
      </c>
      <c r="P1244">
        <v>11</v>
      </c>
      <c r="Q1244" t="s">
        <v>0</v>
      </c>
      <c r="R1244">
        <v>3600.4</v>
      </c>
      <c r="S1244" t="s">
        <v>141</v>
      </c>
      <c r="T1244">
        <v>5</v>
      </c>
      <c r="U1244" t="s">
        <v>142</v>
      </c>
      <c r="V1244">
        <v>817</v>
      </c>
      <c r="W1244" t="s">
        <v>140</v>
      </c>
      <c r="X1244">
        <v>793275</v>
      </c>
      <c r="Y1244" t="s">
        <v>1</v>
      </c>
      <c r="Z1244" t="s">
        <v>3791</v>
      </c>
      <c r="AA1244" t="s">
        <v>151</v>
      </c>
      <c r="AB1244" s="12" t="s">
        <v>3792</v>
      </c>
      <c r="AC1244" t="s">
        <v>424</v>
      </c>
      <c r="AD1244" s="5">
        <v>0.01</v>
      </c>
      <c r="AE1244" t="s">
        <v>5</v>
      </c>
      <c r="AF1244">
        <v>0.99998094000000004</v>
      </c>
      <c r="AG1244" t="s">
        <v>4</v>
      </c>
      <c r="AH1244">
        <v>0.43988975000000002</v>
      </c>
    </row>
    <row r="1245" spans="1:34" x14ac:dyDescent="0.25">
      <c r="A1245" t="str">
        <f t="shared" si="19"/>
        <v>feynman_II_34_29b_28020</v>
      </c>
      <c r="B1245" t="s">
        <v>122</v>
      </c>
      <c r="C1245" t="s">
        <v>143</v>
      </c>
      <c r="D1245">
        <v>3600</v>
      </c>
      <c r="E1245" t="s">
        <v>144</v>
      </c>
      <c r="F1245">
        <v>1000000</v>
      </c>
      <c r="G1245" t="s">
        <v>145</v>
      </c>
      <c r="H1245">
        <v>28020</v>
      </c>
      <c r="I1245" t="s">
        <v>146</v>
      </c>
      <c r="J1245">
        <v>1E-3</v>
      </c>
      <c r="K1245" t="s">
        <v>3</v>
      </c>
      <c r="L1245">
        <v>0.99981169999999997</v>
      </c>
      <c r="M1245" t="s">
        <v>2</v>
      </c>
      <c r="N1245">
        <v>3.0489543000000001</v>
      </c>
      <c r="O1245" t="s">
        <v>6</v>
      </c>
      <c r="P1245">
        <v>9</v>
      </c>
      <c r="Q1245" t="s">
        <v>0</v>
      </c>
      <c r="R1245">
        <v>3600.4</v>
      </c>
      <c r="S1245" t="s">
        <v>141</v>
      </c>
      <c r="T1245">
        <v>7</v>
      </c>
      <c r="U1245" t="s">
        <v>142</v>
      </c>
      <c r="V1245">
        <v>748</v>
      </c>
      <c r="W1245" t="s">
        <v>140</v>
      </c>
      <c r="X1245">
        <v>846935</v>
      </c>
      <c r="Y1245" t="s">
        <v>1</v>
      </c>
      <c r="Z1245" t="s">
        <v>4561</v>
      </c>
      <c r="AA1245" t="s">
        <v>151</v>
      </c>
      <c r="AB1245" s="12" t="s">
        <v>4562</v>
      </c>
      <c r="AC1245" t="s">
        <v>424</v>
      </c>
      <c r="AD1245" s="5">
        <v>0.01</v>
      </c>
      <c r="AE1245" t="s">
        <v>5</v>
      </c>
      <c r="AF1245">
        <v>0.99999777999999995</v>
      </c>
      <c r="AG1245" t="s">
        <v>4</v>
      </c>
      <c r="AH1245">
        <v>0.32307773000000001</v>
      </c>
    </row>
    <row r="1246" spans="1:34" x14ac:dyDescent="0.25">
      <c r="A1246" t="str">
        <f t="shared" si="19"/>
        <v>strogatz_barmag2_28020</v>
      </c>
      <c r="B1246" t="s">
        <v>13</v>
      </c>
      <c r="C1246" t="s">
        <v>143</v>
      </c>
      <c r="D1246">
        <v>3600</v>
      </c>
      <c r="E1246" t="s">
        <v>144</v>
      </c>
      <c r="F1246">
        <v>1000000</v>
      </c>
      <c r="G1246" t="s">
        <v>145</v>
      </c>
      <c r="H1246">
        <v>28020</v>
      </c>
      <c r="I1246" t="s">
        <v>146</v>
      </c>
      <c r="J1246">
        <v>1E-3</v>
      </c>
      <c r="K1246" t="s">
        <v>3</v>
      </c>
      <c r="L1246">
        <v>-0.2178746</v>
      </c>
      <c r="M1246" t="s">
        <v>2</v>
      </c>
      <c r="N1246">
        <v>0.30409000000000003</v>
      </c>
      <c r="O1246" t="s">
        <v>6</v>
      </c>
      <c r="P1246">
        <v>18</v>
      </c>
      <c r="Q1246" t="s">
        <v>0</v>
      </c>
      <c r="R1246">
        <v>15.3</v>
      </c>
      <c r="S1246" t="s">
        <v>141</v>
      </c>
      <c r="T1246">
        <v>1</v>
      </c>
      <c r="U1246" t="s">
        <v>142</v>
      </c>
      <c r="V1246">
        <v>8</v>
      </c>
      <c r="W1246" t="s">
        <v>140</v>
      </c>
      <c r="X1246">
        <v>9248</v>
      </c>
      <c r="Y1246" t="s">
        <v>1</v>
      </c>
      <c r="Z1246" t="s">
        <v>4691</v>
      </c>
      <c r="AA1246" t="s">
        <v>151</v>
      </c>
      <c r="AB1246" s="12" t="s">
        <v>4692</v>
      </c>
      <c r="AC1246" t="s">
        <v>424</v>
      </c>
      <c r="AD1246" s="5">
        <v>0.01</v>
      </c>
      <c r="AE1246" t="s">
        <v>5</v>
      </c>
      <c r="AF1246">
        <v>-2.5108599999999998E-2</v>
      </c>
      <c r="AG1246" t="s">
        <v>4</v>
      </c>
      <c r="AH1246">
        <v>0.30661142000000002</v>
      </c>
    </row>
    <row r="1247" spans="1:34" x14ac:dyDescent="0.25">
      <c r="A1247" t="str">
        <f t="shared" si="19"/>
        <v>feynman_II_6_11_28020</v>
      </c>
      <c r="B1247" t="s">
        <v>105</v>
      </c>
      <c r="C1247" t="s">
        <v>143</v>
      </c>
      <c r="D1247">
        <v>3600</v>
      </c>
      <c r="E1247" t="s">
        <v>144</v>
      </c>
      <c r="F1247">
        <v>1000000</v>
      </c>
      <c r="G1247" t="s">
        <v>145</v>
      </c>
      <c r="H1247">
        <v>28020</v>
      </c>
      <c r="I1247" t="s">
        <v>146</v>
      </c>
      <c r="J1247">
        <v>1E-3</v>
      </c>
      <c r="K1247" t="s">
        <v>3</v>
      </c>
      <c r="L1247">
        <v>0.99983929999999999</v>
      </c>
      <c r="M1247" t="s">
        <v>2</v>
      </c>
      <c r="N1247">
        <v>2.5789999999999998E-4</v>
      </c>
      <c r="O1247" t="s">
        <v>6</v>
      </c>
      <c r="P1247">
        <v>11</v>
      </c>
      <c r="Q1247" t="s">
        <v>0</v>
      </c>
      <c r="R1247">
        <v>118.8</v>
      </c>
      <c r="S1247" t="s">
        <v>141</v>
      </c>
      <c r="T1247">
        <v>2</v>
      </c>
      <c r="U1247" t="s">
        <v>142</v>
      </c>
      <c r="V1247">
        <v>14</v>
      </c>
      <c r="W1247" t="s">
        <v>140</v>
      </c>
      <c r="X1247">
        <v>22260</v>
      </c>
      <c r="Y1247" t="s">
        <v>1</v>
      </c>
      <c r="Z1247" t="s">
        <v>3591</v>
      </c>
      <c r="AA1247" t="s">
        <v>151</v>
      </c>
      <c r="AB1247" s="12" t="s">
        <v>3592</v>
      </c>
      <c r="AC1247" t="s">
        <v>424</v>
      </c>
      <c r="AD1247" s="5">
        <v>0.01</v>
      </c>
      <c r="AE1247" t="s">
        <v>5</v>
      </c>
      <c r="AF1247">
        <v>0.99996478</v>
      </c>
      <c r="AG1247" t="s">
        <v>4</v>
      </c>
      <c r="AH1247">
        <v>1.2115E-4</v>
      </c>
    </row>
    <row r="1248" spans="1:34" x14ac:dyDescent="0.25">
      <c r="A1248" t="str">
        <f t="shared" si="19"/>
        <v>feynman_test_15_28020</v>
      </c>
      <c r="B1248" t="s">
        <v>86</v>
      </c>
      <c r="C1248" t="s">
        <v>143</v>
      </c>
      <c r="D1248">
        <v>3600</v>
      </c>
      <c r="E1248" t="s">
        <v>144</v>
      </c>
      <c r="F1248">
        <v>1000000</v>
      </c>
      <c r="G1248" t="s">
        <v>145</v>
      </c>
      <c r="H1248">
        <v>28020</v>
      </c>
      <c r="I1248" t="s">
        <v>146</v>
      </c>
      <c r="J1248">
        <v>1E-3</v>
      </c>
      <c r="K1248" t="s">
        <v>3</v>
      </c>
      <c r="L1248">
        <v>0.99492340000000001</v>
      </c>
      <c r="M1248" t="s">
        <v>2</v>
      </c>
      <c r="N1248">
        <v>9.0088799999999997E-2</v>
      </c>
      <c r="O1248" t="s">
        <v>6</v>
      </c>
      <c r="P1248">
        <v>11</v>
      </c>
      <c r="Q1248" t="s">
        <v>0</v>
      </c>
      <c r="R1248">
        <v>23.6</v>
      </c>
      <c r="S1248" t="s">
        <v>141</v>
      </c>
      <c r="T1248">
        <v>1</v>
      </c>
      <c r="U1248" t="s">
        <v>142</v>
      </c>
      <c r="V1248">
        <v>7</v>
      </c>
      <c r="W1248" t="s">
        <v>140</v>
      </c>
      <c r="X1248">
        <v>5503</v>
      </c>
      <c r="Y1248" t="s">
        <v>1</v>
      </c>
      <c r="Z1248" t="s">
        <v>4129</v>
      </c>
      <c r="AA1248" t="s">
        <v>151</v>
      </c>
      <c r="AB1248" s="12" t="s">
        <v>4130</v>
      </c>
      <c r="AC1248" t="s">
        <v>424</v>
      </c>
      <c r="AD1248" s="5">
        <v>0.01</v>
      </c>
      <c r="AE1248" t="s">
        <v>5</v>
      </c>
      <c r="AF1248">
        <v>0.99606929</v>
      </c>
      <c r="AG1248" t="s">
        <v>4</v>
      </c>
      <c r="AH1248">
        <v>7.8838839999999993E-2</v>
      </c>
    </row>
    <row r="1249" spans="1:34" x14ac:dyDescent="0.25">
      <c r="A1249" t="str">
        <f t="shared" si="19"/>
        <v>strogatz_shearflow1_28020</v>
      </c>
      <c r="B1249" t="s">
        <v>12</v>
      </c>
      <c r="C1249" t="s">
        <v>143</v>
      </c>
      <c r="D1249">
        <v>3600</v>
      </c>
      <c r="E1249" t="s">
        <v>144</v>
      </c>
      <c r="F1249">
        <v>1000000</v>
      </c>
      <c r="G1249" t="s">
        <v>145</v>
      </c>
      <c r="H1249">
        <v>28020</v>
      </c>
      <c r="I1249" t="s">
        <v>146</v>
      </c>
      <c r="J1249">
        <v>1E-3</v>
      </c>
      <c r="K1249" t="s">
        <v>3</v>
      </c>
      <c r="L1249">
        <v>0.81028800000000001</v>
      </c>
      <c r="M1249" t="s">
        <v>2</v>
      </c>
      <c r="N1249">
        <v>0.28593360000000001</v>
      </c>
      <c r="O1249" t="s">
        <v>6</v>
      </c>
      <c r="P1249">
        <v>19</v>
      </c>
      <c r="Q1249" t="s">
        <v>0</v>
      </c>
      <c r="R1249">
        <v>1862.9</v>
      </c>
      <c r="S1249" t="s">
        <v>141</v>
      </c>
      <c r="T1249">
        <v>8</v>
      </c>
      <c r="U1249" t="s">
        <v>142</v>
      </c>
      <c r="V1249">
        <v>789</v>
      </c>
      <c r="W1249" t="s">
        <v>140</v>
      </c>
      <c r="X1249">
        <v>1000468</v>
      </c>
      <c r="Y1249" t="s">
        <v>1</v>
      </c>
      <c r="Z1249" t="s">
        <v>4693</v>
      </c>
      <c r="AA1249" t="s">
        <v>151</v>
      </c>
      <c r="AB1249" s="12" t="s">
        <v>4694</v>
      </c>
      <c r="AC1249" t="s">
        <v>424</v>
      </c>
      <c r="AD1249" s="5">
        <v>0.01</v>
      </c>
      <c r="AE1249" t="s">
        <v>5</v>
      </c>
      <c r="AF1249">
        <v>0.34858253</v>
      </c>
      <c r="AG1249" t="s">
        <v>4</v>
      </c>
      <c r="AH1249">
        <v>0.29660645000000002</v>
      </c>
    </row>
    <row r="1250" spans="1:34" x14ac:dyDescent="0.25">
      <c r="A1250" t="str">
        <f t="shared" si="19"/>
        <v>feynman_I_6_2_28020</v>
      </c>
      <c r="B1250" t="s">
        <v>33</v>
      </c>
      <c r="C1250" t="s">
        <v>143</v>
      </c>
      <c r="D1250">
        <v>3600</v>
      </c>
      <c r="E1250" t="s">
        <v>144</v>
      </c>
      <c r="F1250">
        <v>1000000</v>
      </c>
      <c r="G1250" t="s">
        <v>145</v>
      </c>
      <c r="H1250">
        <v>28020</v>
      </c>
      <c r="I1250" t="s">
        <v>146</v>
      </c>
      <c r="J1250">
        <v>1E-3</v>
      </c>
      <c r="K1250" t="s">
        <v>3</v>
      </c>
      <c r="L1250">
        <v>0.99106349999999999</v>
      </c>
      <c r="M1250" t="s">
        <v>2</v>
      </c>
      <c r="N1250">
        <v>4.0305999999999996E-3</v>
      </c>
      <c r="O1250" t="s">
        <v>6</v>
      </c>
      <c r="P1250">
        <v>20</v>
      </c>
      <c r="Q1250" t="s">
        <v>0</v>
      </c>
      <c r="R1250">
        <v>198.8</v>
      </c>
      <c r="S1250" t="s">
        <v>141</v>
      </c>
      <c r="T1250">
        <v>4</v>
      </c>
      <c r="U1250" t="s">
        <v>142</v>
      </c>
      <c r="V1250">
        <v>51</v>
      </c>
      <c r="W1250" t="s">
        <v>140</v>
      </c>
      <c r="X1250">
        <v>44129</v>
      </c>
      <c r="Y1250" t="s">
        <v>1</v>
      </c>
      <c r="Z1250" t="s">
        <v>3615</v>
      </c>
      <c r="AA1250" t="s">
        <v>151</v>
      </c>
      <c r="AB1250" s="12" t="s">
        <v>3616</v>
      </c>
      <c r="AC1250" t="s">
        <v>424</v>
      </c>
      <c r="AD1250" s="5">
        <v>0.01</v>
      </c>
      <c r="AE1250" t="s">
        <v>5</v>
      </c>
      <c r="AF1250">
        <v>0.99215200000000003</v>
      </c>
      <c r="AG1250" t="s">
        <v>4</v>
      </c>
      <c r="AH1250">
        <v>3.7710500000000002E-3</v>
      </c>
    </row>
    <row r="1251" spans="1:34" x14ac:dyDescent="0.25">
      <c r="A1251" t="str">
        <f t="shared" si="19"/>
        <v>feynman_I_9_18_4426</v>
      </c>
      <c r="B1251" t="s">
        <v>139</v>
      </c>
      <c r="C1251" t="s">
        <v>143</v>
      </c>
      <c r="D1251">
        <v>3600</v>
      </c>
      <c r="E1251" t="s">
        <v>144</v>
      </c>
      <c r="F1251">
        <v>1000000</v>
      </c>
      <c r="G1251" t="s">
        <v>145</v>
      </c>
      <c r="H1251">
        <v>4426</v>
      </c>
      <c r="I1251" t="s">
        <v>146</v>
      </c>
      <c r="J1251">
        <v>1E-3</v>
      </c>
      <c r="K1251" t="s">
        <v>3</v>
      </c>
      <c r="L1251">
        <v>0.97924140000000004</v>
      </c>
      <c r="M1251" t="s">
        <v>2</v>
      </c>
      <c r="N1251">
        <v>1.77509E-2</v>
      </c>
      <c r="O1251" t="s">
        <v>6</v>
      </c>
      <c r="P1251">
        <v>26</v>
      </c>
      <c r="Q1251" t="s">
        <v>0</v>
      </c>
      <c r="R1251">
        <v>3605.1</v>
      </c>
      <c r="S1251" t="s">
        <v>141</v>
      </c>
      <c r="T1251">
        <v>7</v>
      </c>
      <c r="U1251" t="s">
        <v>142</v>
      </c>
      <c r="V1251">
        <v>179</v>
      </c>
      <c r="W1251" t="s">
        <v>140</v>
      </c>
      <c r="X1251">
        <v>637419</v>
      </c>
      <c r="Y1251" t="s">
        <v>1</v>
      </c>
      <c r="Z1251" t="s">
        <v>4153</v>
      </c>
      <c r="AA1251" t="s">
        <v>151</v>
      </c>
      <c r="AB1251" s="12" t="s">
        <v>4154</v>
      </c>
      <c r="AC1251" t="s">
        <v>424</v>
      </c>
      <c r="AD1251" s="5">
        <v>0.01</v>
      </c>
      <c r="AE1251" t="s">
        <v>5</v>
      </c>
      <c r="AF1251">
        <v>0.97921782000000002</v>
      </c>
      <c r="AG1251" t="s">
        <v>4</v>
      </c>
      <c r="AH1251">
        <v>1.7635479999999999E-2</v>
      </c>
    </row>
    <row r="1252" spans="1:34" x14ac:dyDescent="0.25">
      <c r="A1252" t="str">
        <f t="shared" si="19"/>
        <v>feynman_test_13_28020</v>
      </c>
      <c r="B1252" t="s">
        <v>121</v>
      </c>
      <c r="C1252" t="s">
        <v>143</v>
      </c>
      <c r="D1252">
        <v>3600</v>
      </c>
      <c r="E1252" t="s">
        <v>144</v>
      </c>
      <c r="F1252">
        <v>1000000</v>
      </c>
      <c r="G1252" t="s">
        <v>145</v>
      </c>
      <c r="H1252">
        <v>28020</v>
      </c>
      <c r="I1252" t="s">
        <v>146</v>
      </c>
      <c r="J1252">
        <v>1E-3</v>
      </c>
      <c r="K1252" t="s">
        <v>3</v>
      </c>
      <c r="L1252">
        <v>0.97694950000000003</v>
      </c>
      <c r="M1252" t="s">
        <v>2</v>
      </c>
      <c r="N1252">
        <v>2.33E-3</v>
      </c>
      <c r="O1252" t="s">
        <v>6</v>
      </c>
      <c r="P1252">
        <v>23</v>
      </c>
      <c r="Q1252" t="s">
        <v>0</v>
      </c>
      <c r="R1252">
        <v>3600.4</v>
      </c>
      <c r="S1252" t="s">
        <v>141</v>
      </c>
      <c r="T1252">
        <v>11</v>
      </c>
      <c r="U1252" t="s">
        <v>142</v>
      </c>
      <c r="V1252">
        <v>401</v>
      </c>
      <c r="W1252" t="s">
        <v>140</v>
      </c>
      <c r="X1252">
        <v>722156</v>
      </c>
      <c r="Y1252" t="s">
        <v>1</v>
      </c>
      <c r="Z1252" t="s">
        <v>4695</v>
      </c>
      <c r="AA1252" t="s">
        <v>151</v>
      </c>
      <c r="AB1252" s="12" t="s">
        <v>4696</v>
      </c>
      <c r="AC1252" t="s">
        <v>424</v>
      </c>
      <c r="AD1252" s="5">
        <v>0.01</v>
      </c>
      <c r="AE1252" t="s">
        <v>5</v>
      </c>
      <c r="AF1252">
        <v>0.97856821000000005</v>
      </c>
      <c r="AG1252" t="s">
        <v>4</v>
      </c>
      <c r="AH1252">
        <v>2.24602E-3</v>
      </c>
    </row>
    <row r="1253" spans="1:34" x14ac:dyDescent="0.25">
      <c r="A1253" t="str">
        <f t="shared" si="19"/>
        <v>feynman_test_16_4426</v>
      </c>
      <c r="B1253" t="s">
        <v>129</v>
      </c>
      <c r="C1253" t="s">
        <v>143</v>
      </c>
      <c r="D1253">
        <v>3600</v>
      </c>
      <c r="E1253" t="s">
        <v>144</v>
      </c>
      <c r="F1253">
        <v>1000000</v>
      </c>
      <c r="G1253" t="s">
        <v>145</v>
      </c>
      <c r="H1253">
        <v>4426</v>
      </c>
      <c r="I1253" t="s">
        <v>146</v>
      </c>
      <c r="J1253">
        <v>1E-3</v>
      </c>
      <c r="K1253" t="s">
        <v>3</v>
      </c>
      <c r="L1253">
        <v>0.99505060000000001</v>
      </c>
      <c r="M1253" t="s">
        <v>2</v>
      </c>
      <c r="N1253">
        <v>2.0112644</v>
      </c>
      <c r="O1253" t="s">
        <v>6</v>
      </c>
      <c r="P1253">
        <v>80</v>
      </c>
      <c r="Q1253" t="s">
        <v>0</v>
      </c>
      <c r="R1253">
        <v>3603</v>
      </c>
      <c r="S1253" t="s">
        <v>141</v>
      </c>
      <c r="T1253">
        <v>5</v>
      </c>
      <c r="U1253" t="s">
        <v>142</v>
      </c>
      <c r="V1253">
        <v>52</v>
      </c>
      <c r="W1253" t="s">
        <v>140</v>
      </c>
      <c r="X1253">
        <v>344548</v>
      </c>
      <c r="Y1253" t="s">
        <v>1</v>
      </c>
      <c r="Z1253" t="s">
        <v>4697</v>
      </c>
      <c r="AA1253" t="s">
        <v>151</v>
      </c>
      <c r="AB1253" s="12" t="s">
        <v>4698</v>
      </c>
      <c r="AC1253" t="s">
        <v>424</v>
      </c>
      <c r="AD1253" s="5">
        <v>0.01</v>
      </c>
      <c r="AE1253" t="s">
        <v>5</v>
      </c>
      <c r="AF1253">
        <v>0.99541051000000003</v>
      </c>
      <c r="AG1253" t="s">
        <v>4</v>
      </c>
      <c r="AH1253">
        <v>1.92873089</v>
      </c>
    </row>
    <row r="1254" spans="1:34" x14ac:dyDescent="0.25">
      <c r="A1254" t="str">
        <f t="shared" si="19"/>
        <v>feynman_I_10_7_4426</v>
      </c>
      <c r="B1254" t="s">
        <v>46</v>
      </c>
      <c r="C1254" t="s">
        <v>143</v>
      </c>
      <c r="D1254">
        <v>3600</v>
      </c>
      <c r="E1254" t="s">
        <v>144</v>
      </c>
      <c r="F1254">
        <v>1000000</v>
      </c>
      <c r="G1254" t="s">
        <v>145</v>
      </c>
      <c r="H1254">
        <v>4426</v>
      </c>
      <c r="I1254" t="s">
        <v>146</v>
      </c>
      <c r="J1254">
        <v>1E-3</v>
      </c>
      <c r="K1254" t="s">
        <v>3</v>
      </c>
      <c r="L1254">
        <v>0.99914190000000003</v>
      </c>
      <c r="M1254" t="s">
        <v>2</v>
      </c>
      <c r="N1254">
        <v>3.5564699999999998E-2</v>
      </c>
      <c r="O1254" t="s">
        <v>6</v>
      </c>
      <c r="P1254">
        <v>15</v>
      </c>
      <c r="Q1254" t="s">
        <v>0</v>
      </c>
      <c r="R1254">
        <v>16.8</v>
      </c>
      <c r="S1254" t="s">
        <v>141</v>
      </c>
      <c r="T1254">
        <v>1</v>
      </c>
      <c r="U1254" t="s">
        <v>142</v>
      </c>
      <c r="V1254">
        <v>5</v>
      </c>
      <c r="W1254" t="s">
        <v>140</v>
      </c>
      <c r="X1254">
        <v>3925</v>
      </c>
      <c r="Y1254" t="s">
        <v>1</v>
      </c>
      <c r="Z1254" t="s">
        <v>3835</v>
      </c>
      <c r="AA1254" t="s">
        <v>151</v>
      </c>
      <c r="AB1254" s="12" t="s">
        <v>3836</v>
      </c>
      <c r="AC1254" t="s">
        <v>424</v>
      </c>
      <c r="AD1254" s="5">
        <v>0.01</v>
      </c>
      <c r="AE1254" t="s">
        <v>5</v>
      </c>
      <c r="AF1254">
        <v>0.99990772000000006</v>
      </c>
      <c r="AG1254" t="s">
        <v>4</v>
      </c>
      <c r="AH1254">
        <v>1.165598E-2</v>
      </c>
    </row>
    <row r="1255" spans="1:34" x14ac:dyDescent="0.25">
      <c r="A1255" t="str">
        <f t="shared" si="19"/>
        <v>feynman_I_25_13_21962</v>
      </c>
      <c r="B1255" t="s">
        <v>24</v>
      </c>
      <c r="C1255" t="s">
        <v>143</v>
      </c>
      <c r="D1255">
        <v>3600</v>
      </c>
      <c r="E1255" t="s">
        <v>144</v>
      </c>
      <c r="F1255">
        <v>1000000</v>
      </c>
      <c r="G1255" t="s">
        <v>145</v>
      </c>
      <c r="H1255">
        <v>21962</v>
      </c>
      <c r="I1255" t="s">
        <v>146</v>
      </c>
      <c r="J1255">
        <v>1E-3</v>
      </c>
      <c r="K1255" t="s">
        <v>3</v>
      </c>
      <c r="L1255">
        <v>0.9996659</v>
      </c>
      <c r="M1255" t="s">
        <v>2</v>
      </c>
      <c r="N1255">
        <v>1.4362099999999999E-2</v>
      </c>
      <c r="O1255" t="s">
        <v>6</v>
      </c>
      <c r="P1255">
        <v>5</v>
      </c>
      <c r="Q1255" t="s">
        <v>0</v>
      </c>
      <c r="R1255">
        <v>2.9</v>
      </c>
      <c r="S1255" t="s">
        <v>141</v>
      </c>
      <c r="T1255">
        <v>1</v>
      </c>
      <c r="U1255" t="s">
        <v>142</v>
      </c>
      <c r="V1255">
        <v>2</v>
      </c>
      <c r="W1255" t="s">
        <v>140</v>
      </c>
      <c r="X1255">
        <v>799</v>
      </c>
      <c r="Y1255" t="s">
        <v>1</v>
      </c>
      <c r="Z1255" t="s">
        <v>2339</v>
      </c>
      <c r="AA1255" t="s">
        <v>151</v>
      </c>
      <c r="AB1255" s="12" t="s">
        <v>406</v>
      </c>
      <c r="AC1255" t="s">
        <v>424</v>
      </c>
      <c r="AD1255" s="5">
        <v>0.01</v>
      </c>
      <c r="AE1255" t="s">
        <v>5</v>
      </c>
      <c r="AF1255">
        <v>1</v>
      </c>
      <c r="AG1255" t="s">
        <v>4</v>
      </c>
      <c r="AH1255">
        <v>0</v>
      </c>
    </row>
    <row r="1256" spans="1:34" x14ac:dyDescent="0.25">
      <c r="A1256" t="str">
        <f t="shared" si="19"/>
        <v>feynman_II_34_2a_21962</v>
      </c>
      <c r="B1256" t="s">
        <v>55</v>
      </c>
      <c r="C1256" t="s">
        <v>143</v>
      </c>
      <c r="D1256">
        <v>3600</v>
      </c>
      <c r="E1256" t="s">
        <v>144</v>
      </c>
      <c r="F1256">
        <v>1000000</v>
      </c>
      <c r="G1256" t="s">
        <v>145</v>
      </c>
      <c r="H1256">
        <v>21962</v>
      </c>
      <c r="I1256" t="s">
        <v>146</v>
      </c>
      <c r="J1256">
        <v>1E-3</v>
      </c>
      <c r="K1256" t="s">
        <v>3</v>
      </c>
      <c r="L1256">
        <v>0.99967269999999997</v>
      </c>
      <c r="M1256" t="s">
        <v>2</v>
      </c>
      <c r="N1256">
        <v>8.2953999999999996E-3</v>
      </c>
      <c r="O1256" t="s">
        <v>6</v>
      </c>
      <c r="P1256">
        <v>7</v>
      </c>
      <c r="Q1256" t="s">
        <v>0</v>
      </c>
      <c r="R1256">
        <v>5.7</v>
      </c>
      <c r="S1256" t="s">
        <v>141</v>
      </c>
      <c r="T1256">
        <v>1</v>
      </c>
      <c r="U1256" t="s">
        <v>142</v>
      </c>
      <c r="V1256">
        <v>3</v>
      </c>
      <c r="W1256" t="s">
        <v>140</v>
      </c>
      <c r="X1256">
        <v>1543</v>
      </c>
      <c r="Y1256" t="s">
        <v>1</v>
      </c>
      <c r="Z1256" t="s">
        <v>3498</v>
      </c>
      <c r="AA1256" t="s">
        <v>151</v>
      </c>
      <c r="AB1256" s="12" t="s">
        <v>3499</v>
      </c>
      <c r="AC1256" t="s">
        <v>424</v>
      </c>
      <c r="AD1256" s="5">
        <v>0.01</v>
      </c>
      <c r="AE1256" t="s">
        <v>5</v>
      </c>
      <c r="AF1256">
        <v>0.99992678000000002</v>
      </c>
      <c r="AG1256" t="s">
        <v>4</v>
      </c>
      <c r="AH1256">
        <v>3.9384299999999997E-3</v>
      </c>
    </row>
    <row r="1257" spans="1:34" x14ac:dyDescent="0.25">
      <c r="A1257" t="str">
        <f t="shared" si="19"/>
        <v>feynman_I_43_16_21962</v>
      </c>
      <c r="B1257" t="s">
        <v>89</v>
      </c>
      <c r="C1257" t="s">
        <v>143</v>
      </c>
      <c r="D1257">
        <v>3600</v>
      </c>
      <c r="E1257" t="s">
        <v>144</v>
      </c>
      <c r="F1257">
        <v>1000000</v>
      </c>
      <c r="G1257" t="s">
        <v>145</v>
      </c>
      <c r="H1257">
        <v>21962</v>
      </c>
      <c r="I1257" t="s">
        <v>146</v>
      </c>
      <c r="J1257">
        <v>1E-3</v>
      </c>
      <c r="K1257" t="s">
        <v>3</v>
      </c>
      <c r="L1257">
        <v>0.99978739999999999</v>
      </c>
      <c r="M1257" t="s">
        <v>2</v>
      </c>
      <c r="N1257">
        <v>0.14692089999999999</v>
      </c>
      <c r="O1257" t="s">
        <v>6</v>
      </c>
      <c r="P1257">
        <v>7</v>
      </c>
      <c r="Q1257" t="s">
        <v>0</v>
      </c>
      <c r="R1257">
        <v>9.8000000000000007</v>
      </c>
      <c r="S1257" t="s">
        <v>141</v>
      </c>
      <c r="T1257">
        <v>1</v>
      </c>
      <c r="U1257" t="s">
        <v>142</v>
      </c>
      <c r="V1257">
        <v>4</v>
      </c>
      <c r="W1257" t="s">
        <v>140</v>
      </c>
      <c r="X1257">
        <v>2583</v>
      </c>
      <c r="Y1257" t="s">
        <v>1</v>
      </c>
      <c r="Z1257" t="s">
        <v>2358</v>
      </c>
      <c r="AA1257" t="s">
        <v>151</v>
      </c>
      <c r="AB1257" s="12" t="s">
        <v>415</v>
      </c>
      <c r="AC1257" t="s">
        <v>424</v>
      </c>
      <c r="AD1257" s="5">
        <v>0.01</v>
      </c>
      <c r="AE1257" t="s">
        <v>5</v>
      </c>
      <c r="AF1257">
        <v>1</v>
      </c>
      <c r="AG1257" t="s">
        <v>4</v>
      </c>
      <c r="AH1257">
        <v>0</v>
      </c>
    </row>
    <row r="1258" spans="1:34" x14ac:dyDescent="0.25">
      <c r="A1258" t="str">
        <f t="shared" si="19"/>
        <v>strogatz_glider2_21962</v>
      </c>
      <c r="B1258" t="s">
        <v>8</v>
      </c>
      <c r="C1258" t="s">
        <v>143</v>
      </c>
      <c r="D1258">
        <v>3600</v>
      </c>
      <c r="E1258" t="s">
        <v>144</v>
      </c>
      <c r="F1258">
        <v>1000000</v>
      </c>
      <c r="G1258" t="s">
        <v>145</v>
      </c>
      <c r="H1258">
        <v>21962</v>
      </c>
      <c r="I1258" t="s">
        <v>146</v>
      </c>
      <c r="J1258">
        <v>1E-3</v>
      </c>
      <c r="K1258" t="s">
        <v>3</v>
      </c>
      <c r="L1258">
        <v>0.99927860000000002</v>
      </c>
      <c r="M1258" t="s">
        <v>2</v>
      </c>
      <c r="N1258">
        <v>2.5832999999999998E-2</v>
      </c>
      <c r="O1258" t="s">
        <v>6</v>
      </c>
      <c r="P1258">
        <v>9</v>
      </c>
      <c r="Q1258" t="s">
        <v>0</v>
      </c>
      <c r="R1258">
        <v>45.9</v>
      </c>
      <c r="S1258" t="s">
        <v>141</v>
      </c>
      <c r="T1258">
        <v>6</v>
      </c>
      <c r="U1258" t="s">
        <v>142</v>
      </c>
      <c r="V1258">
        <v>42</v>
      </c>
      <c r="W1258" t="s">
        <v>140</v>
      </c>
      <c r="X1258">
        <v>32465</v>
      </c>
      <c r="Y1258" t="s">
        <v>1</v>
      </c>
      <c r="Z1258" t="s">
        <v>2513</v>
      </c>
      <c r="AA1258" t="s">
        <v>151</v>
      </c>
      <c r="AB1258" s="12" t="s">
        <v>2313</v>
      </c>
      <c r="AC1258" t="s">
        <v>424</v>
      </c>
      <c r="AD1258" s="5">
        <v>0.01</v>
      </c>
      <c r="AE1258" t="s">
        <v>5</v>
      </c>
      <c r="AF1258">
        <v>1</v>
      </c>
      <c r="AG1258" t="s">
        <v>4</v>
      </c>
      <c r="AH1258">
        <v>0</v>
      </c>
    </row>
    <row r="1259" spans="1:34" x14ac:dyDescent="0.25">
      <c r="A1259" t="str">
        <f t="shared" si="19"/>
        <v>feynman_test_20_28020</v>
      </c>
      <c r="B1259" t="s">
        <v>137</v>
      </c>
      <c r="C1259" t="s">
        <v>143</v>
      </c>
      <c r="D1259">
        <v>3600</v>
      </c>
      <c r="E1259" t="s">
        <v>144</v>
      </c>
      <c r="F1259">
        <v>1000000</v>
      </c>
      <c r="G1259" t="s">
        <v>145</v>
      </c>
      <c r="H1259">
        <v>28020</v>
      </c>
      <c r="I1259" t="s">
        <v>146</v>
      </c>
      <c r="J1259">
        <v>1E-3</v>
      </c>
      <c r="K1259" t="s">
        <v>3</v>
      </c>
      <c r="L1259">
        <v>-17527.613495000001</v>
      </c>
      <c r="M1259" t="s">
        <v>2</v>
      </c>
      <c r="N1259">
        <v>1707.5150815</v>
      </c>
      <c r="O1259" t="s">
        <v>6</v>
      </c>
      <c r="P1259">
        <v>86</v>
      </c>
      <c r="Q1259" t="s">
        <v>0</v>
      </c>
      <c r="R1259">
        <v>3602.2</v>
      </c>
      <c r="S1259" t="s">
        <v>141</v>
      </c>
      <c r="T1259">
        <v>5</v>
      </c>
      <c r="U1259" t="s">
        <v>142</v>
      </c>
      <c r="V1259">
        <v>78</v>
      </c>
      <c r="W1259" t="s">
        <v>140</v>
      </c>
      <c r="X1259">
        <v>520407</v>
      </c>
      <c r="Y1259" t="s">
        <v>1</v>
      </c>
      <c r="Z1259" t="s">
        <v>4699</v>
      </c>
      <c r="AA1259" t="s">
        <v>151</v>
      </c>
      <c r="AB1259" s="12" t="s">
        <v>4700</v>
      </c>
      <c r="AC1259" t="s">
        <v>424</v>
      </c>
      <c r="AD1259" s="5">
        <v>0.01</v>
      </c>
      <c r="AE1259" t="s">
        <v>5</v>
      </c>
      <c r="AF1259">
        <v>0.18140977</v>
      </c>
      <c r="AG1259" t="s">
        <v>4</v>
      </c>
      <c r="AH1259">
        <v>18.128554210000001</v>
      </c>
    </row>
    <row r="1260" spans="1:34" x14ac:dyDescent="0.25">
      <c r="A1260" t="str">
        <f t="shared" si="19"/>
        <v>feynman_II_27_16_21962</v>
      </c>
      <c r="B1260" t="s">
        <v>68</v>
      </c>
      <c r="C1260" t="s">
        <v>143</v>
      </c>
      <c r="D1260">
        <v>3600</v>
      </c>
      <c r="E1260" t="s">
        <v>144</v>
      </c>
      <c r="F1260">
        <v>1000000</v>
      </c>
      <c r="G1260" t="s">
        <v>145</v>
      </c>
      <c r="H1260">
        <v>21962</v>
      </c>
      <c r="I1260" t="s">
        <v>146</v>
      </c>
      <c r="J1260">
        <v>1E-3</v>
      </c>
      <c r="K1260" t="s">
        <v>3</v>
      </c>
      <c r="L1260">
        <v>0.99979370000000001</v>
      </c>
      <c r="M1260" t="s">
        <v>2</v>
      </c>
      <c r="N1260">
        <v>1.2810405</v>
      </c>
      <c r="O1260" t="s">
        <v>6</v>
      </c>
      <c r="P1260">
        <v>6</v>
      </c>
      <c r="Q1260" t="s">
        <v>0</v>
      </c>
      <c r="R1260">
        <v>3600.2</v>
      </c>
      <c r="S1260" t="s">
        <v>141</v>
      </c>
      <c r="T1260">
        <v>5</v>
      </c>
      <c r="U1260" t="s">
        <v>142</v>
      </c>
      <c r="V1260">
        <v>690</v>
      </c>
      <c r="W1260" t="s">
        <v>140</v>
      </c>
      <c r="X1260">
        <v>757813</v>
      </c>
      <c r="Y1260" t="s">
        <v>1</v>
      </c>
      <c r="Z1260" t="s">
        <v>2381</v>
      </c>
      <c r="AA1260" t="s">
        <v>151</v>
      </c>
      <c r="AB1260" s="12" t="s">
        <v>416</v>
      </c>
      <c r="AC1260" t="s">
        <v>424</v>
      </c>
      <c r="AD1260" s="5">
        <v>0.01</v>
      </c>
      <c r="AE1260" t="s">
        <v>5</v>
      </c>
      <c r="AF1260">
        <v>1</v>
      </c>
      <c r="AG1260" t="s">
        <v>4</v>
      </c>
      <c r="AH1260">
        <v>0</v>
      </c>
    </row>
    <row r="1261" spans="1:34" x14ac:dyDescent="0.25">
      <c r="A1261" t="str">
        <f t="shared" si="19"/>
        <v>feynman_test_19_21962</v>
      </c>
      <c r="B1261" t="s">
        <v>128</v>
      </c>
      <c r="C1261" t="s">
        <v>143</v>
      </c>
      <c r="D1261">
        <v>3600</v>
      </c>
      <c r="E1261" t="s">
        <v>144</v>
      </c>
      <c r="F1261">
        <v>1000000</v>
      </c>
      <c r="G1261" t="s">
        <v>145</v>
      </c>
      <c r="H1261">
        <v>21962</v>
      </c>
      <c r="I1261" t="s">
        <v>146</v>
      </c>
      <c r="J1261">
        <v>1E-3</v>
      </c>
      <c r="K1261" t="s">
        <v>3</v>
      </c>
      <c r="L1261">
        <v>0.99982919999999997</v>
      </c>
      <c r="M1261" t="s">
        <v>2</v>
      </c>
      <c r="N1261">
        <v>0.1579091</v>
      </c>
      <c r="O1261" t="s">
        <v>6</v>
      </c>
      <c r="P1261">
        <v>31</v>
      </c>
      <c r="Q1261" t="s">
        <v>0</v>
      </c>
      <c r="R1261">
        <v>217.8</v>
      </c>
      <c r="S1261" t="s">
        <v>141</v>
      </c>
      <c r="T1261">
        <v>1</v>
      </c>
      <c r="U1261" t="s">
        <v>142</v>
      </c>
      <c r="V1261">
        <v>13</v>
      </c>
      <c r="W1261" t="s">
        <v>140</v>
      </c>
      <c r="X1261">
        <v>37842</v>
      </c>
      <c r="Y1261" t="s">
        <v>1</v>
      </c>
      <c r="Z1261" t="s">
        <v>4255</v>
      </c>
      <c r="AA1261" t="s">
        <v>151</v>
      </c>
      <c r="AB1261" s="12" t="s">
        <v>4256</v>
      </c>
      <c r="AC1261" t="s">
        <v>424</v>
      </c>
      <c r="AD1261" s="5">
        <v>0.01</v>
      </c>
      <c r="AE1261" t="s">
        <v>5</v>
      </c>
      <c r="AF1261">
        <v>0.99996178000000002</v>
      </c>
      <c r="AG1261" t="s">
        <v>4</v>
      </c>
      <c r="AH1261">
        <v>7.1971950000000007E-2</v>
      </c>
    </row>
    <row r="1262" spans="1:34" x14ac:dyDescent="0.25">
      <c r="A1262" t="str">
        <f t="shared" si="19"/>
        <v>feynman_I_12_2_21962</v>
      </c>
      <c r="B1262" t="s">
        <v>99</v>
      </c>
      <c r="C1262" t="s">
        <v>143</v>
      </c>
      <c r="D1262">
        <v>3600</v>
      </c>
      <c r="E1262" t="s">
        <v>144</v>
      </c>
      <c r="F1262">
        <v>1000000</v>
      </c>
      <c r="G1262" t="s">
        <v>145</v>
      </c>
      <c r="H1262">
        <v>21962</v>
      </c>
      <c r="I1262" t="s">
        <v>146</v>
      </c>
      <c r="J1262">
        <v>1E-3</v>
      </c>
      <c r="K1262" t="s">
        <v>3</v>
      </c>
      <c r="L1262">
        <v>0.99981960000000003</v>
      </c>
      <c r="M1262" t="s">
        <v>2</v>
      </c>
      <c r="N1262">
        <v>1.1864E-3</v>
      </c>
      <c r="O1262" t="s">
        <v>6</v>
      </c>
      <c r="P1262">
        <v>10</v>
      </c>
      <c r="Q1262" t="s">
        <v>0</v>
      </c>
      <c r="R1262">
        <v>28.4</v>
      </c>
      <c r="S1262" t="s">
        <v>141</v>
      </c>
      <c r="T1262">
        <v>1</v>
      </c>
      <c r="U1262" t="s">
        <v>142</v>
      </c>
      <c r="V1262">
        <v>6</v>
      </c>
      <c r="W1262" t="s">
        <v>140</v>
      </c>
      <c r="X1262">
        <v>6771</v>
      </c>
      <c r="Y1262" t="s">
        <v>1</v>
      </c>
      <c r="Z1262" t="s">
        <v>3601</v>
      </c>
      <c r="AA1262" t="s">
        <v>151</v>
      </c>
      <c r="AB1262" s="12" t="s">
        <v>3602</v>
      </c>
      <c r="AC1262" t="s">
        <v>424</v>
      </c>
      <c r="AD1262" s="5">
        <v>0.01</v>
      </c>
      <c r="AE1262" t="s">
        <v>5</v>
      </c>
      <c r="AF1262">
        <v>0.99996024999999999</v>
      </c>
      <c r="AG1262" t="s">
        <v>4</v>
      </c>
      <c r="AH1262">
        <v>5.7894000000000001E-4</v>
      </c>
    </row>
    <row r="1263" spans="1:34" x14ac:dyDescent="0.25">
      <c r="A1263" t="str">
        <f t="shared" si="19"/>
        <v>feynman_II_6_15b_21962</v>
      </c>
      <c r="B1263" t="s">
        <v>104</v>
      </c>
      <c r="C1263" t="s">
        <v>143</v>
      </c>
      <c r="D1263">
        <v>3600</v>
      </c>
      <c r="E1263" t="s">
        <v>144</v>
      </c>
      <c r="F1263">
        <v>1000000</v>
      </c>
      <c r="G1263" t="s">
        <v>145</v>
      </c>
      <c r="H1263">
        <v>21962</v>
      </c>
      <c r="I1263" t="s">
        <v>146</v>
      </c>
      <c r="J1263">
        <v>1E-3</v>
      </c>
      <c r="K1263" t="s">
        <v>3</v>
      </c>
      <c r="L1263">
        <v>0.99932399999999999</v>
      </c>
      <c r="M1263" t="s">
        <v>2</v>
      </c>
      <c r="N1263">
        <v>7.7769999999999998E-4</v>
      </c>
      <c r="O1263" t="s">
        <v>6</v>
      </c>
      <c r="P1263">
        <v>15</v>
      </c>
      <c r="Q1263" t="s">
        <v>0</v>
      </c>
      <c r="R1263">
        <v>663.8</v>
      </c>
      <c r="S1263" t="s">
        <v>141</v>
      </c>
      <c r="T1263">
        <v>5</v>
      </c>
      <c r="U1263" t="s">
        <v>142</v>
      </c>
      <c r="V1263">
        <v>44</v>
      </c>
      <c r="W1263" t="s">
        <v>140</v>
      </c>
      <c r="X1263">
        <v>117719</v>
      </c>
      <c r="Y1263" t="s">
        <v>1</v>
      </c>
      <c r="Z1263" t="s">
        <v>4701</v>
      </c>
      <c r="AA1263" t="s">
        <v>151</v>
      </c>
      <c r="AB1263" s="12" t="s">
        <v>4702</v>
      </c>
      <c r="AC1263" t="s">
        <v>424</v>
      </c>
      <c r="AD1263" s="5">
        <v>0.01</v>
      </c>
      <c r="AE1263" t="s">
        <v>5</v>
      </c>
      <c r="AF1263">
        <v>0.99944244000000004</v>
      </c>
      <c r="AG1263" t="s">
        <v>4</v>
      </c>
      <c r="AH1263">
        <v>6.9830000000000001E-4</v>
      </c>
    </row>
    <row r="1264" spans="1:34" x14ac:dyDescent="0.25">
      <c r="A1264" t="str">
        <f t="shared" si="19"/>
        <v>feynman_test_2_28020</v>
      </c>
      <c r="B1264" t="s">
        <v>132</v>
      </c>
      <c r="C1264" t="s">
        <v>143</v>
      </c>
      <c r="D1264">
        <v>3600</v>
      </c>
      <c r="E1264" t="s">
        <v>144</v>
      </c>
      <c r="F1264">
        <v>1000000</v>
      </c>
      <c r="G1264" t="s">
        <v>145</v>
      </c>
      <c r="H1264">
        <v>28020</v>
      </c>
      <c r="I1264" t="s">
        <v>146</v>
      </c>
      <c r="J1264">
        <v>1E-3</v>
      </c>
      <c r="K1264" t="s">
        <v>3</v>
      </c>
      <c r="L1264">
        <v>0.65365110000000004</v>
      </c>
      <c r="M1264" t="s">
        <v>2</v>
      </c>
      <c r="N1264">
        <v>1.1936407</v>
      </c>
      <c r="O1264" t="s">
        <v>6</v>
      </c>
      <c r="P1264">
        <v>29</v>
      </c>
      <c r="Q1264" t="s">
        <v>0</v>
      </c>
      <c r="R1264">
        <v>3602.4</v>
      </c>
      <c r="S1264" t="s">
        <v>141</v>
      </c>
      <c r="T1264">
        <v>13</v>
      </c>
      <c r="U1264" t="s">
        <v>142</v>
      </c>
      <c r="V1264">
        <v>284</v>
      </c>
      <c r="W1264" t="s">
        <v>140</v>
      </c>
      <c r="X1264">
        <v>713715</v>
      </c>
      <c r="Y1264" t="s">
        <v>1</v>
      </c>
      <c r="Z1264" t="s">
        <v>4703</v>
      </c>
      <c r="AA1264" t="s">
        <v>151</v>
      </c>
      <c r="AB1264" s="12" t="s">
        <v>4704</v>
      </c>
      <c r="AC1264" t="s">
        <v>424</v>
      </c>
      <c r="AD1264" s="5">
        <v>0.01</v>
      </c>
      <c r="AE1264" t="s">
        <v>5</v>
      </c>
      <c r="AF1264">
        <v>0.65318706000000004</v>
      </c>
      <c r="AG1264" t="s">
        <v>4</v>
      </c>
      <c r="AH1264">
        <v>1.1806045700000001</v>
      </c>
    </row>
    <row r="1265" spans="1:34" x14ac:dyDescent="0.25">
      <c r="A1265" t="str">
        <f t="shared" si="19"/>
        <v>feynman_I_6_2a_28020</v>
      </c>
      <c r="B1265" t="s">
        <v>21</v>
      </c>
      <c r="C1265" t="s">
        <v>143</v>
      </c>
      <c r="D1265">
        <v>3600</v>
      </c>
      <c r="E1265" t="s">
        <v>144</v>
      </c>
      <c r="F1265">
        <v>1000000</v>
      </c>
      <c r="G1265" t="s">
        <v>145</v>
      </c>
      <c r="H1265">
        <v>28020</v>
      </c>
      <c r="I1265" t="s">
        <v>146</v>
      </c>
      <c r="J1265">
        <v>1E-3</v>
      </c>
      <c r="K1265" t="s">
        <v>3</v>
      </c>
      <c r="L1265">
        <v>0.99068239999999996</v>
      </c>
      <c r="M1265" t="s">
        <v>2</v>
      </c>
      <c r="N1265">
        <v>6.7686999999999999E-3</v>
      </c>
      <c r="O1265" t="s">
        <v>6</v>
      </c>
      <c r="P1265">
        <v>7</v>
      </c>
      <c r="Q1265" t="s">
        <v>0</v>
      </c>
      <c r="R1265">
        <v>2.2999999999999998</v>
      </c>
      <c r="S1265" t="s">
        <v>141</v>
      </c>
      <c r="T1265">
        <v>1</v>
      </c>
      <c r="U1265" t="s">
        <v>142</v>
      </c>
      <c r="V1265">
        <v>2</v>
      </c>
      <c r="W1265" t="s">
        <v>140</v>
      </c>
      <c r="X1265">
        <v>666</v>
      </c>
      <c r="Y1265" t="s">
        <v>1</v>
      </c>
      <c r="Z1265" t="s">
        <v>3827</v>
      </c>
      <c r="AA1265" t="s">
        <v>151</v>
      </c>
      <c r="AB1265" s="12" t="s">
        <v>3828</v>
      </c>
      <c r="AC1265" t="s">
        <v>424</v>
      </c>
      <c r="AD1265" s="5">
        <v>0.01</v>
      </c>
      <c r="AE1265" t="s">
        <v>5</v>
      </c>
      <c r="AF1265">
        <v>0.9909386</v>
      </c>
      <c r="AG1265" t="s">
        <v>4</v>
      </c>
      <c r="AH1265">
        <v>6.64629E-3</v>
      </c>
    </row>
    <row r="1266" spans="1:34" x14ac:dyDescent="0.25">
      <c r="A1266" t="str">
        <f t="shared" si="19"/>
        <v>feynman_III_9_52_21962</v>
      </c>
      <c r="B1266" t="s">
        <v>130</v>
      </c>
      <c r="C1266" t="s">
        <v>143</v>
      </c>
      <c r="D1266">
        <v>3600</v>
      </c>
      <c r="E1266" t="s">
        <v>144</v>
      </c>
      <c r="F1266">
        <v>1000000</v>
      </c>
      <c r="G1266" t="s">
        <v>145</v>
      </c>
      <c r="H1266">
        <v>21962</v>
      </c>
      <c r="I1266" t="s">
        <v>146</v>
      </c>
      <c r="J1266">
        <v>1E-3</v>
      </c>
      <c r="K1266" t="s">
        <v>3</v>
      </c>
      <c r="L1266">
        <v>0.94332039999999995</v>
      </c>
      <c r="M1266" t="s">
        <v>2</v>
      </c>
      <c r="N1266">
        <v>3.4172769999999999</v>
      </c>
      <c r="O1266" t="s">
        <v>6</v>
      </c>
      <c r="P1266">
        <v>125</v>
      </c>
      <c r="Q1266" t="s">
        <v>0</v>
      </c>
      <c r="R1266">
        <v>3600.3</v>
      </c>
      <c r="S1266" t="s">
        <v>141</v>
      </c>
      <c r="T1266">
        <v>10</v>
      </c>
      <c r="U1266" t="s">
        <v>142</v>
      </c>
      <c r="V1266">
        <v>136</v>
      </c>
      <c r="W1266" t="s">
        <v>140</v>
      </c>
      <c r="X1266">
        <v>511620</v>
      </c>
      <c r="Y1266" t="s">
        <v>1</v>
      </c>
      <c r="Z1266" t="s">
        <v>4705</v>
      </c>
      <c r="AA1266" t="s">
        <v>151</v>
      </c>
      <c r="AB1266" s="12" t="s">
        <v>4706</v>
      </c>
      <c r="AC1266" t="s">
        <v>424</v>
      </c>
      <c r="AD1266" s="5">
        <v>0.01</v>
      </c>
      <c r="AE1266" t="s">
        <v>5</v>
      </c>
      <c r="AF1266">
        <v>0.94385472000000004</v>
      </c>
      <c r="AG1266" t="s">
        <v>4</v>
      </c>
      <c r="AH1266">
        <v>3.39469998</v>
      </c>
    </row>
    <row r="1267" spans="1:34" x14ac:dyDescent="0.25">
      <c r="A1267" t="str">
        <f t="shared" si="19"/>
        <v>feynman_I_48_2_21962</v>
      </c>
      <c r="B1267" t="s">
        <v>71</v>
      </c>
      <c r="C1267" t="s">
        <v>143</v>
      </c>
      <c r="D1267">
        <v>3600</v>
      </c>
      <c r="E1267" t="s">
        <v>144</v>
      </c>
      <c r="F1267">
        <v>1000000</v>
      </c>
      <c r="G1267" t="s">
        <v>145</v>
      </c>
      <c r="H1267">
        <v>21962</v>
      </c>
      <c r="I1267" t="s">
        <v>146</v>
      </c>
      <c r="J1267">
        <v>1E-3</v>
      </c>
      <c r="K1267" t="s">
        <v>3</v>
      </c>
      <c r="L1267">
        <v>0.99968599999999996</v>
      </c>
      <c r="M1267" t="s">
        <v>2</v>
      </c>
      <c r="N1267">
        <v>1.8013193999999999</v>
      </c>
      <c r="O1267" t="s">
        <v>6</v>
      </c>
      <c r="P1267">
        <v>11</v>
      </c>
      <c r="Q1267" t="s">
        <v>0</v>
      </c>
      <c r="R1267">
        <v>3600.8</v>
      </c>
      <c r="S1267" t="s">
        <v>141</v>
      </c>
      <c r="T1267">
        <v>5</v>
      </c>
      <c r="U1267" t="s">
        <v>142</v>
      </c>
      <c r="V1267">
        <v>869</v>
      </c>
      <c r="W1267" t="s">
        <v>140</v>
      </c>
      <c r="X1267">
        <v>861640</v>
      </c>
      <c r="Y1267" t="s">
        <v>1</v>
      </c>
      <c r="Z1267" t="s">
        <v>3791</v>
      </c>
      <c r="AA1267" t="s">
        <v>151</v>
      </c>
      <c r="AB1267" s="12" t="s">
        <v>3792</v>
      </c>
      <c r="AC1267" t="s">
        <v>424</v>
      </c>
      <c r="AD1267" s="5">
        <v>0.01</v>
      </c>
      <c r="AE1267" t="s">
        <v>5</v>
      </c>
      <c r="AF1267">
        <v>0.99998098000000002</v>
      </c>
      <c r="AG1267" t="s">
        <v>4</v>
      </c>
      <c r="AH1267">
        <v>0.44180551000000001</v>
      </c>
    </row>
    <row r="1268" spans="1:34" x14ac:dyDescent="0.25">
      <c r="A1268" t="str">
        <f t="shared" si="19"/>
        <v>feynman_I_9_18_21962</v>
      </c>
      <c r="B1268" t="s">
        <v>139</v>
      </c>
      <c r="C1268" t="s">
        <v>143</v>
      </c>
      <c r="D1268">
        <v>3600</v>
      </c>
      <c r="E1268" t="s">
        <v>144</v>
      </c>
      <c r="F1268">
        <v>1000000</v>
      </c>
      <c r="G1268" t="s">
        <v>145</v>
      </c>
      <c r="H1268">
        <v>21962</v>
      </c>
      <c r="I1268" t="s">
        <v>146</v>
      </c>
      <c r="J1268">
        <v>1E-3</v>
      </c>
      <c r="K1268" t="s">
        <v>3</v>
      </c>
      <c r="L1268">
        <v>0.98337549999999996</v>
      </c>
      <c r="M1268" t="s">
        <v>2</v>
      </c>
      <c r="N1268">
        <v>1.5887700000000001E-2</v>
      </c>
      <c r="O1268" t="s">
        <v>6</v>
      </c>
      <c r="P1268">
        <v>32</v>
      </c>
      <c r="Q1268" t="s">
        <v>0</v>
      </c>
      <c r="R1268">
        <v>3600.7</v>
      </c>
      <c r="S1268" t="s">
        <v>141</v>
      </c>
      <c r="T1268">
        <v>5</v>
      </c>
      <c r="U1268" t="s">
        <v>142</v>
      </c>
      <c r="V1268">
        <v>147</v>
      </c>
      <c r="W1268" t="s">
        <v>140</v>
      </c>
      <c r="X1268">
        <v>649080</v>
      </c>
      <c r="Y1268" t="s">
        <v>1</v>
      </c>
      <c r="Z1268" t="s">
        <v>4707</v>
      </c>
      <c r="AA1268" t="s">
        <v>151</v>
      </c>
      <c r="AB1268" s="12" t="s">
        <v>4708</v>
      </c>
      <c r="AC1268" t="s">
        <v>424</v>
      </c>
      <c r="AD1268" s="5">
        <v>0.01</v>
      </c>
      <c r="AE1268" t="s">
        <v>5</v>
      </c>
      <c r="AF1268">
        <v>0.98415333000000005</v>
      </c>
      <c r="AG1268" t="s">
        <v>4</v>
      </c>
      <c r="AH1268">
        <v>1.538629E-2</v>
      </c>
    </row>
    <row r="1269" spans="1:34" x14ac:dyDescent="0.25">
      <c r="A1269" t="str">
        <f t="shared" si="19"/>
        <v>feynman_test_16_21962</v>
      </c>
      <c r="B1269" t="s">
        <v>129</v>
      </c>
      <c r="C1269" t="s">
        <v>143</v>
      </c>
      <c r="D1269">
        <v>3600</v>
      </c>
      <c r="E1269" t="s">
        <v>144</v>
      </c>
      <c r="F1269">
        <v>1000000</v>
      </c>
      <c r="G1269" t="s">
        <v>145</v>
      </c>
      <c r="H1269">
        <v>21962</v>
      </c>
      <c r="I1269" t="s">
        <v>146</v>
      </c>
      <c r="J1269">
        <v>1E-3</v>
      </c>
      <c r="K1269" t="s">
        <v>3</v>
      </c>
      <c r="L1269">
        <v>0.99821720000000003</v>
      </c>
      <c r="M1269" t="s">
        <v>2</v>
      </c>
      <c r="N1269">
        <v>1.2042329000000001</v>
      </c>
      <c r="O1269" t="s">
        <v>6</v>
      </c>
      <c r="P1269">
        <v>50</v>
      </c>
      <c r="Q1269" t="s">
        <v>0</v>
      </c>
      <c r="R1269">
        <v>3600.7</v>
      </c>
      <c r="S1269" t="s">
        <v>141</v>
      </c>
      <c r="T1269">
        <v>8</v>
      </c>
      <c r="U1269" t="s">
        <v>142</v>
      </c>
      <c r="V1269">
        <v>125</v>
      </c>
      <c r="W1269" t="s">
        <v>140</v>
      </c>
      <c r="X1269">
        <v>543800</v>
      </c>
      <c r="Y1269" t="s">
        <v>1</v>
      </c>
      <c r="Z1269" t="s">
        <v>4709</v>
      </c>
      <c r="AA1269" t="s">
        <v>151</v>
      </c>
      <c r="AB1269" s="12" t="s">
        <v>4710</v>
      </c>
      <c r="AC1269" t="s">
        <v>424</v>
      </c>
      <c r="AD1269" s="5">
        <v>0.01</v>
      </c>
      <c r="AE1269" t="s">
        <v>5</v>
      </c>
      <c r="AF1269">
        <v>0.99858826000000001</v>
      </c>
      <c r="AG1269" t="s">
        <v>4</v>
      </c>
      <c r="AH1269">
        <v>1.07670613</v>
      </c>
    </row>
    <row r="1270" spans="1:34" x14ac:dyDescent="0.25">
      <c r="A1270" t="str">
        <f t="shared" si="19"/>
        <v>feynman_I_10_7_21962</v>
      </c>
      <c r="B1270" t="s">
        <v>46</v>
      </c>
      <c r="C1270" t="s">
        <v>143</v>
      </c>
      <c r="D1270">
        <v>3600</v>
      </c>
      <c r="E1270" t="s">
        <v>144</v>
      </c>
      <c r="F1270">
        <v>1000000</v>
      </c>
      <c r="G1270" t="s">
        <v>145</v>
      </c>
      <c r="H1270">
        <v>21962</v>
      </c>
      <c r="I1270" t="s">
        <v>146</v>
      </c>
      <c r="J1270">
        <v>1E-3</v>
      </c>
      <c r="K1270" t="s">
        <v>3</v>
      </c>
      <c r="L1270">
        <v>0.9989671</v>
      </c>
      <c r="M1270" t="s">
        <v>2</v>
      </c>
      <c r="N1270">
        <v>3.8959599999999997E-2</v>
      </c>
      <c r="O1270" t="s">
        <v>6</v>
      </c>
      <c r="P1270">
        <v>15</v>
      </c>
      <c r="Q1270" t="s">
        <v>0</v>
      </c>
      <c r="R1270">
        <v>15.1</v>
      </c>
      <c r="S1270" t="s">
        <v>141</v>
      </c>
      <c r="T1270">
        <v>1</v>
      </c>
      <c r="U1270" t="s">
        <v>142</v>
      </c>
      <c r="V1270">
        <v>5</v>
      </c>
      <c r="W1270" t="s">
        <v>140</v>
      </c>
      <c r="X1270">
        <v>3837</v>
      </c>
      <c r="Y1270" t="s">
        <v>1</v>
      </c>
      <c r="Z1270" t="s">
        <v>3705</v>
      </c>
      <c r="AA1270" t="s">
        <v>151</v>
      </c>
      <c r="AB1270" s="12" t="s">
        <v>3706</v>
      </c>
      <c r="AC1270" t="s">
        <v>424</v>
      </c>
      <c r="AD1270" s="5">
        <v>0.01</v>
      </c>
      <c r="AE1270" t="s">
        <v>5</v>
      </c>
      <c r="AF1270">
        <v>0.99972919999999998</v>
      </c>
      <c r="AG1270" t="s">
        <v>4</v>
      </c>
      <c r="AH1270">
        <v>2.0053379999999999E-2</v>
      </c>
    </row>
    <row r="1271" spans="1:34" x14ac:dyDescent="0.25">
      <c r="A1271" t="str">
        <f t="shared" si="19"/>
        <v>feynman_I_25_13_14423</v>
      </c>
      <c r="B1271" t="s">
        <v>24</v>
      </c>
      <c r="C1271" t="s">
        <v>143</v>
      </c>
      <c r="D1271">
        <v>3600</v>
      </c>
      <c r="E1271" t="s">
        <v>144</v>
      </c>
      <c r="F1271">
        <v>1000000</v>
      </c>
      <c r="G1271" t="s">
        <v>145</v>
      </c>
      <c r="H1271">
        <v>14423</v>
      </c>
      <c r="I1271" t="s">
        <v>146</v>
      </c>
      <c r="J1271">
        <v>1E-3</v>
      </c>
      <c r="K1271" t="s">
        <v>3</v>
      </c>
      <c r="L1271">
        <v>0.99966339999999998</v>
      </c>
      <c r="M1271" t="s">
        <v>2</v>
      </c>
      <c r="N1271">
        <v>1.43806E-2</v>
      </c>
      <c r="O1271" t="s">
        <v>6</v>
      </c>
      <c r="P1271">
        <v>5</v>
      </c>
      <c r="Q1271" t="s">
        <v>0</v>
      </c>
      <c r="R1271">
        <v>2.7</v>
      </c>
      <c r="S1271" t="s">
        <v>141</v>
      </c>
      <c r="T1271">
        <v>1</v>
      </c>
      <c r="U1271" t="s">
        <v>142</v>
      </c>
      <c r="V1271">
        <v>2</v>
      </c>
      <c r="W1271" t="s">
        <v>140</v>
      </c>
      <c r="X1271">
        <v>799</v>
      </c>
      <c r="Y1271" t="s">
        <v>1</v>
      </c>
      <c r="Z1271" t="s">
        <v>2339</v>
      </c>
      <c r="AA1271" t="s">
        <v>151</v>
      </c>
      <c r="AB1271" s="12" t="s">
        <v>406</v>
      </c>
      <c r="AC1271" t="s">
        <v>424</v>
      </c>
      <c r="AD1271" s="5">
        <v>0.01</v>
      </c>
      <c r="AE1271" t="s">
        <v>5</v>
      </c>
      <c r="AF1271">
        <v>1</v>
      </c>
      <c r="AG1271" t="s">
        <v>4</v>
      </c>
      <c r="AH1271">
        <v>0</v>
      </c>
    </row>
    <row r="1272" spans="1:34" x14ac:dyDescent="0.25">
      <c r="A1272" t="str">
        <f t="shared" si="19"/>
        <v>feynman_II_34_2a_14423</v>
      </c>
      <c r="B1272" t="s">
        <v>55</v>
      </c>
      <c r="C1272" t="s">
        <v>143</v>
      </c>
      <c r="D1272">
        <v>3600</v>
      </c>
      <c r="E1272" t="s">
        <v>144</v>
      </c>
      <c r="F1272">
        <v>1000000</v>
      </c>
      <c r="G1272" t="s">
        <v>145</v>
      </c>
      <c r="H1272">
        <v>14423</v>
      </c>
      <c r="I1272" t="s">
        <v>146</v>
      </c>
      <c r="J1272">
        <v>1E-3</v>
      </c>
      <c r="K1272" t="s">
        <v>3</v>
      </c>
      <c r="L1272">
        <v>0.99967139999999999</v>
      </c>
      <c r="M1272" t="s">
        <v>2</v>
      </c>
      <c r="N1272">
        <v>8.3067000000000002E-3</v>
      </c>
      <c r="O1272" t="s">
        <v>6</v>
      </c>
      <c r="P1272">
        <v>7</v>
      </c>
      <c r="Q1272" t="s">
        <v>0</v>
      </c>
      <c r="R1272">
        <v>5.3</v>
      </c>
      <c r="S1272" t="s">
        <v>141</v>
      </c>
      <c r="T1272">
        <v>1</v>
      </c>
      <c r="U1272" t="s">
        <v>142</v>
      </c>
      <c r="V1272">
        <v>3</v>
      </c>
      <c r="W1272" t="s">
        <v>140</v>
      </c>
      <c r="X1272">
        <v>1543</v>
      </c>
      <c r="Y1272" t="s">
        <v>1</v>
      </c>
      <c r="Z1272" t="s">
        <v>3498</v>
      </c>
      <c r="AA1272" t="s">
        <v>151</v>
      </c>
      <c r="AB1272" s="12" t="s">
        <v>3499</v>
      </c>
      <c r="AC1272" t="s">
        <v>424</v>
      </c>
      <c r="AD1272" s="5">
        <v>0.01</v>
      </c>
      <c r="AE1272" t="s">
        <v>5</v>
      </c>
      <c r="AF1272">
        <v>0.99992734999999999</v>
      </c>
      <c r="AG1272" t="s">
        <v>4</v>
      </c>
      <c r="AH1272">
        <v>3.9308700000000004E-3</v>
      </c>
    </row>
    <row r="1273" spans="1:34" x14ac:dyDescent="0.25">
      <c r="A1273" t="str">
        <f t="shared" si="19"/>
        <v>feynman_I_43_16_14423</v>
      </c>
      <c r="B1273" t="s">
        <v>89</v>
      </c>
      <c r="C1273" t="s">
        <v>143</v>
      </c>
      <c r="D1273">
        <v>3600</v>
      </c>
      <c r="E1273" t="s">
        <v>144</v>
      </c>
      <c r="F1273">
        <v>1000000</v>
      </c>
      <c r="G1273" t="s">
        <v>145</v>
      </c>
      <c r="H1273">
        <v>14423</v>
      </c>
      <c r="I1273" t="s">
        <v>146</v>
      </c>
      <c r="J1273">
        <v>1E-3</v>
      </c>
      <c r="K1273" t="s">
        <v>3</v>
      </c>
      <c r="L1273">
        <v>0.99978310000000004</v>
      </c>
      <c r="M1273" t="s">
        <v>2</v>
      </c>
      <c r="N1273">
        <v>0.14925740000000001</v>
      </c>
      <c r="O1273" t="s">
        <v>6</v>
      </c>
      <c r="P1273">
        <v>9</v>
      </c>
      <c r="Q1273" t="s">
        <v>0</v>
      </c>
      <c r="R1273">
        <v>8.6</v>
      </c>
      <c r="S1273" t="s">
        <v>141</v>
      </c>
      <c r="T1273">
        <v>1</v>
      </c>
      <c r="U1273" t="s">
        <v>142</v>
      </c>
      <c r="V1273">
        <v>4</v>
      </c>
      <c r="W1273" t="s">
        <v>140</v>
      </c>
      <c r="X1273">
        <v>2473</v>
      </c>
      <c r="Y1273" t="s">
        <v>1</v>
      </c>
      <c r="Z1273" t="s">
        <v>3506</v>
      </c>
      <c r="AA1273" t="s">
        <v>151</v>
      </c>
      <c r="AB1273" s="12" t="s">
        <v>3507</v>
      </c>
      <c r="AC1273" t="s">
        <v>424</v>
      </c>
      <c r="AD1273" s="5">
        <v>0.01</v>
      </c>
      <c r="AE1273" t="s">
        <v>5</v>
      </c>
      <c r="AF1273">
        <v>0.99999596999999996</v>
      </c>
      <c r="AG1273" t="s">
        <v>4</v>
      </c>
      <c r="AH1273">
        <v>0.02</v>
      </c>
    </row>
    <row r="1274" spans="1:34" x14ac:dyDescent="0.25">
      <c r="A1274" t="str">
        <f t="shared" si="19"/>
        <v>strogatz_glider2_14423</v>
      </c>
      <c r="B1274" t="s">
        <v>8</v>
      </c>
      <c r="C1274" t="s">
        <v>143</v>
      </c>
      <c r="D1274">
        <v>3600</v>
      </c>
      <c r="E1274" t="s">
        <v>144</v>
      </c>
      <c r="F1274">
        <v>1000000</v>
      </c>
      <c r="G1274" t="s">
        <v>145</v>
      </c>
      <c r="H1274">
        <v>14423</v>
      </c>
      <c r="I1274" t="s">
        <v>146</v>
      </c>
      <c r="J1274">
        <v>1E-3</v>
      </c>
      <c r="K1274" t="s">
        <v>3</v>
      </c>
      <c r="L1274">
        <v>0.99935810000000003</v>
      </c>
      <c r="M1274" t="s">
        <v>2</v>
      </c>
      <c r="N1274">
        <v>2.5873E-2</v>
      </c>
      <c r="O1274" t="s">
        <v>6</v>
      </c>
      <c r="P1274">
        <v>9</v>
      </c>
      <c r="Q1274" t="s">
        <v>0</v>
      </c>
      <c r="R1274">
        <v>10.8</v>
      </c>
      <c r="S1274" t="s">
        <v>141</v>
      </c>
      <c r="T1274">
        <v>3</v>
      </c>
      <c r="U1274" t="s">
        <v>142</v>
      </c>
      <c r="V1274">
        <v>12</v>
      </c>
      <c r="W1274" t="s">
        <v>140</v>
      </c>
      <c r="X1274">
        <v>8398</v>
      </c>
      <c r="Y1274" t="s">
        <v>1</v>
      </c>
      <c r="Z1274" t="s">
        <v>2513</v>
      </c>
      <c r="AA1274" t="s">
        <v>151</v>
      </c>
      <c r="AB1274" s="12" t="s">
        <v>2313</v>
      </c>
      <c r="AC1274" t="s">
        <v>424</v>
      </c>
      <c r="AD1274" s="5">
        <v>0.01</v>
      </c>
      <c r="AE1274" t="s">
        <v>5</v>
      </c>
      <c r="AF1274">
        <v>1</v>
      </c>
      <c r="AG1274" t="s">
        <v>4</v>
      </c>
      <c r="AH1274">
        <v>0</v>
      </c>
    </row>
    <row r="1275" spans="1:34" x14ac:dyDescent="0.25">
      <c r="A1275" t="str">
        <f t="shared" si="19"/>
        <v>feynman_II_27_16_14423</v>
      </c>
      <c r="B1275" t="s">
        <v>68</v>
      </c>
      <c r="C1275" t="s">
        <v>143</v>
      </c>
      <c r="D1275">
        <v>3600</v>
      </c>
      <c r="E1275" t="s">
        <v>144</v>
      </c>
      <c r="F1275">
        <v>1000000</v>
      </c>
      <c r="G1275" t="s">
        <v>145</v>
      </c>
      <c r="H1275">
        <v>14423</v>
      </c>
      <c r="I1275" t="s">
        <v>146</v>
      </c>
      <c r="J1275">
        <v>1E-3</v>
      </c>
      <c r="K1275" t="s">
        <v>3</v>
      </c>
      <c r="L1275">
        <v>0.99979390000000001</v>
      </c>
      <c r="M1275" t="s">
        <v>2</v>
      </c>
      <c r="N1275">
        <v>1.2869166999999999</v>
      </c>
      <c r="O1275" t="s">
        <v>6</v>
      </c>
      <c r="P1275">
        <v>6</v>
      </c>
      <c r="Q1275" t="s">
        <v>0</v>
      </c>
      <c r="R1275">
        <v>3600.9</v>
      </c>
      <c r="S1275" t="s">
        <v>141</v>
      </c>
      <c r="T1275">
        <v>3</v>
      </c>
      <c r="U1275" t="s">
        <v>142</v>
      </c>
      <c r="V1275">
        <v>526</v>
      </c>
      <c r="W1275" t="s">
        <v>140</v>
      </c>
      <c r="X1275">
        <v>684847</v>
      </c>
      <c r="Y1275" t="s">
        <v>1</v>
      </c>
      <c r="Z1275" t="s">
        <v>2381</v>
      </c>
      <c r="AA1275" t="s">
        <v>151</v>
      </c>
      <c r="AB1275" s="12" t="s">
        <v>416</v>
      </c>
      <c r="AC1275" t="s">
        <v>424</v>
      </c>
      <c r="AD1275" s="5">
        <v>0.01</v>
      </c>
      <c r="AE1275" t="s">
        <v>5</v>
      </c>
      <c r="AF1275">
        <v>1</v>
      </c>
      <c r="AG1275" t="s">
        <v>4</v>
      </c>
      <c r="AH1275">
        <v>0</v>
      </c>
    </row>
    <row r="1276" spans="1:34" x14ac:dyDescent="0.25">
      <c r="A1276" t="str">
        <f t="shared" si="19"/>
        <v>feynman_test_19_14423</v>
      </c>
      <c r="B1276" t="s">
        <v>128</v>
      </c>
      <c r="C1276" t="s">
        <v>143</v>
      </c>
      <c r="D1276">
        <v>3600</v>
      </c>
      <c r="E1276" t="s">
        <v>144</v>
      </c>
      <c r="F1276">
        <v>1000000</v>
      </c>
      <c r="G1276" t="s">
        <v>145</v>
      </c>
      <c r="H1276">
        <v>14423</v>
      </c>
      <c r="I1276" t="s">
        <v>146</v>
      </c>
      <c r="J1276">
        <v>1E-3</v>
      </c>
      <c r="K1276" t="s">
        <v>3</v>
      </c>
      <c r="L1276">
        <v>0.99369070000000004</v>
      </c>
      <c r="M1276" t="s">
        <v>2</v>
      </c>
      <c r="N1276">
        <v>0.95278419999999997</v>
      </c>
      <c r="O1276" t="s">
        <v>6</v>
      </c>
      <c r="P1276">
        <v>60</v>
      </c>
      <c r="Q1276" t="s">
        <v>0</v>
      </c>
      <c r="R1276">
        <v>471.4</v>
      </c>
      <c r="S1276" t="s">
        <v>141</v>
      </c>
      <c r="T1276">
        <v>1</v>
      </c>
      <c r="U1276" t="s">
        <v>142</v>
      </c>
      <c r="V1276">
        <v>17</v>
      </c>
      <c r="W1276" t="s">
        <v>140</v>
      </c>
      <c r="X1276">
        <v>73699</v>
      </c>
      <c r="Y1276" t="s">
        <v>1</v>
      </c>
      <c r="Z1276" t="s">
        <v>4711</v>
      </c>
      <c r="AA1276" t="s">
        <v>151</v>
      </c>
      <c r="AB1276" s="12" t="s">
        <v>4712</v>
      </c>
      <c r="AC1276" t="s">
        <v>424</v>
      </c>
      <c r="AD1276" s="5">
        <v>0.01</v>
      </c>
      <c r="AE1276" t="s">
        <v>5</v>
      </c>
      <c r="AF1276">
        <v>0.99381766999999999</v>
      </c>
      <c r="AG1276" t="s">
        <v>4</v>
      </c>
      <c r="AH1276">
        <v>0.93662619999999996</v>
      </c>
    </row>
    <row r="1277" spans="1:34" x14ac:dyDescent="0.25">
      <c r="A1277" t="str">
        <f t="shared" si="19"/>
        <v>feynman_I_12_2_14423</v>
      </c>
      <c r="B1277" t="s">
        <v>99</v>
      </c>
      <c r="C1277" t="s">
        <v>143</v>
      </c>
      <c r="D1277">
        <v>3600</v>
      </c>
      <c r="E1277" t="s">
        <v>144</v>
      </c>
      <c r="F1277">
        <v>1000000</v>
      </c>
      <c r="G1277" t="s">
        <v>145</v>
      </c>
      <c r="H1277">
        <v>14423</v>
      </c>
      <c r="I1277" t="s">
        <v>146</v>
      </c>
      <c r="J1277">
        <v>1E-3</v>
      </c>
      <c r="K1277" t="s">
        <v>3</v>
      </c>
      <c r="L1277">
        <v>0.71756690000000001</v>
      </c>
      <c r="M1277" t="s">
        <v>2</v>
      </c>
      <c r="N1277">
        <v>4.7938099999999997E-2</v>
      </c>
      <c r="O1277" t="s">
        <v>6</v>
      </c>
      <c r="P1277">
        <v>18</v>
      </c>
      <c r="Q1277" t="s">
        <v>0</v>
      </c>
      <c r="R1277">
        <v>67.5</v>
      </c>
      <c r="S1277" t="s">
        <v>141</v>
      </c>
      <c r="T1277">
        <v>1</v>
      </c>
      <c r="U1277" t="s">
        <v>142</v>
      </c>
      <c r="V1277">
        <v>8</v>
      </c>
      <c r="W1277" t="s">
        <v>140</v>
      </c>
      <c r="X1277">
        <v>14069</v>
      </c>
      <c r="Y1277" t="s">
        <v>1</v>
      </c>
      <c r="Z1277" t="s">
        <v>4713</v>
      </c>
      <c r="AA1277" t="s">
        <v>151</v>
      </c>
      <c r="AB1277" s="12" t="s">
        <v>4714</v>
      </c>
      <c r="AC1277" t="s">
        <v>424</v>
      </c>
      <c r="AD1277" s="5">
        <v>0.01</v>
      </c>
      <c r="AE1277" t="s">
        <v>5</v>
      </c>
      <c r="AF1277">
        <v>0.70122450999999997</v>
      </c>
      <c r="AG1277" t="s">
        <v>4</v>
      </c>
      <c r="AH1277">
        <v>4.7109739999999997E-2</v>
      </c>
    </row>
    <row r="1278" spans="1:34" x14ac:dyDescent="0.25">
      <c r="A1278" t="str">
        <f t="shared" si="19"/>
        <v>feynman_II_6_15b_14423</v>
      </c>
      <c r="B1278" t="s">
        <v>104</v>
      </c>
      <c r="C1278" t="s">
        <v>143</v>
      </c>
      <c r="D1278">
        <v>3600</v>
      </c>
      <c r="E1278" t="s">
        <v>144</v>
      </c>
      <c r="F1278">
        <v>1000000</v>
      </c>
      <c r="G1278" t="s">
        <v>145</v>
      </c>
      <c r="H1278">
        <v>14423</v>
      </c>
      <c r="I1278" t="s">
        <v>146</v>
      </c>
      <c r="J1278">
        <v>1E-3</v>
      </c>
      <c r="K1278" t="s">
        <v>3</v>
      </c>
      <c r="L1278">
        <v>0.99762649999999997</v>
      </c>
      <c r="M1278" t="s">
        <v>2</v>
      </c>
      <c r="N1278">
        <v>1.4514E-3</v>
      </c>
      <c r="O1278" t="s">
        <v>6</v>
      </c>
      <c r="P1278">
        <v>17</v>
      </c>
      <c r="Q1278" t="s">
        <v>0</v>
      </c>
      <c r="R1278">
        <v>771.7</v>
      </c>
      <c r="S1278" t="s">
        <v>141</v>
      </c>
      <c r="T1278">
        <v>3</v>
      </c>
      <c r="U1278" t="s">
        <v>142</v>
      </c>
      <c r="V1278">
        <v>66</v>
      </c>
      <c r="W1278" t="s">
        <v>140</v>
      </c>
      <c r="X1278">
        <v>152572</v>
      </c>
      <c r="Y1278" t="s">
        <v>1</v>
      </c>
      <c r="Z1278" t="s">
        <v>4715</v>
      </c>
      <c r="AA1278" t="s">
        <v>151</v>
      </c>
      <c r="AB1278" s="12" t="s">
        <v>4716</v>
      </c>
      <c r="AC1278" t="s">
        <v>424</v>
      </c>
      <c r="AD1278" s="5">
        <v>0.01</v>
      </c>
      <c r="AE1278" t="s">
        <v>5</v>
      </c>
      <c r="AF1278">
        <v>0.99779198999999996</v>
      </c>
      <c r="AG1278" t="s">
        <v>4</v>
      </c>
      <c r="AH1278">
        <v>1.4064800000000001E-3</v>
      </c>
    </row>
    <row r="1279" spans="1:34" x14ac:dyDescent="0.25">
      <c r="A1279" t="str">
        <f t="shared" si="19"/>
        <v>feynman_III_9_52_14423</v>
      </c>
      <c r="B1279" t="s">
        <v>130</v>
      </c>
      <c r="C1279" t="s">
        <v>143</v>
      </c>
      <c r="D1279">
        <v>3600</v>
      </c>
      <c r="E1279" t="s">
        <v>144</v>
      </c>
      <c r="F1279">
        <v>1000000</v>
      </c>
      <c r="G1279" t="s">
        <v>145</v>
      </c>
      <c r="H1279">
        <v>14423</v>
      </c>
      <c r="I1279" t="s">
        <v>146</v>
      </c>
      <c r="J1279">
        <v>1E-3</v>
      </c>
      <c r="K1279" t="s">
        <v>3</v>
      </c>
      <c r="L1279">
        <v>0.99859869999999995</v>
      </c>
      <c r="M1279" t="s">
        <v>2</v>
      </c>
      <c r="N1279">
        <v>0.53941309999999998</v>
      </c>
      <c r="O1279" t="s">
        <v>6</v>
      </c>
      <c r="P1279">
        <v>80</v>
      </c>
      <c r="Q1279" t="s">
        <v>0</v>
      </c>
      <c r="R1279">
        <v>1251.0999999999999</v>
      </c>
      <c r="S1279" t="s">
        <v>141</v>
      </c>
      <c r="T1279">
        <v>4</v>
      </c>
      <c r="U1279" t="s">
        <v>142</v>
      </c>
      <c r="V1279">
        <v>54</v>
      </c>
      <c r="W1279" t="s">
        <v>140</v>
      </c>
      <c r="X1279">
        <v>176413</v>
      </c>
      <c r="Y1279" t="s">
        <v>1</v>
      </c>
      <c r="Z1279" t="s">
        <v>4717</v>
      </c>
      <c r="AA1279" t="s">
        <v>151</v>
      </c>
      <c r="AB1279" s="12" t="s">
        <v>4718</v>
      </c>
      <c r="AC1279" t="s">
        <v>424</v>
      </c>
      <c r="AD1279" s="5">
        <v>0.01</v>
      </c>
      <c r="AE1279" t="s">
        <v>5</v>
      </c>
      <c r="AF1279">
        <v>0.99873663000000001</v>
      </c>
      <c r="AG1279" t="s">
        <v>4</v>
      </c>
      <c r="AH1279">
        <v>0.50334182999999999</v>
      </c>
    </row>
    <row r="1280" spans="1:34" x14ac:dyDescent="0.25">
      <c r="A1280" t="str">
        <f t="shared" si="19"/>
        <v>feynman_I_48_2_14423</v>
      </c>
      <c r="B1280" t="s">
        <v>71</v>
      </c>
      <c r="C1280" t="s">
        <v>143</v>
      </c>
      <c r="D1280">
        <v>3600</v>
      </c>
      <c r="E1280" t="s">
        <v>144</v>
      </c>
      <c r="F1280">
        <v>1000000</v>
      </c>
      <c r="G1280" t="s">
        <v>145</v>
      </c>
      <c r="H1280">
        <v>14423</v>
      </c>
      <c r="I1280" t="s">
        <v>146</v>
      </c>
      <c r="J1280">
        <v>1E-3</v>
      </c>
      <c r="K1280" t="s">
        <v>3</v>
      </c>
      <c r="L1280">
        <v>0.9996853</v>
      </c>
      <c r="M1280" t="s">
        <v>2</v>
      </c>
      <c r="N1280">
        <v>1.8004770000000001</v>
      </c>
      <c r="O1280" t="s">
        <v>6</v>
      </c>
      <c r="P1280">
        <v>20</v>
      </c>
      <c r="Q1280" t="s">
        <v>0</v>
      </c>
      <c r="R1280">
        <v>3600.6</v>
      </c>
      <c r="S1280" t="s">
        <v>141</v>
      </c>
      <c r="T1280">
        <v>5</v>
      </c>
      <c r="U1280" t="s">
        <v>142</v>
      </c>
      <c r="V1280">
        <v>672</v>
      </c>
      <c r="W1280" t="s">
        <v>140</v>
      </c>
      <c r="X1280">
        <v>828251</v>
      </c>
      <c r="Y1280" t="s">
        <v>1</v>
      </c>
      <c r="Z1280" t="s">
        <v>4719</v>
      </c>
      <c r="AA1280" t="s">
        <v>151</v>
      </c>
      <c r="AB1280" s="12" t="s">
        <v>4720</v>
      </c>
      <c r="AC1280" t="s">
        <v>424</v>
      </c>
      <c r="AD1280" s="5">
        <v>0.01</v>
      </c>
      <c r="AE1280" t="s">
        <v>5</v>
      </c>
      <c r="AF1280">
        <v>0.99998286000000003</v>
      </c>
      <c r="AG1280" t="s">
        <v>4</v>
      </c>
      <c r="AH1280">
        <v>0.42148353999999999</v>
      </c>
    </row>
    <row r="1281" spans="1:34" x14ac:dyDescent="0.25">
      <c r="A1281" t="str">
        <f t="shared" si="19"/>
        <v>feynman_I_9_18_14423</v>
      </c>
      <c r="B1281" t="s">
        <v>139</v>
      </c>
      <c r="C1281" t="s">
        <v>143</v>
      </c>
      <c r="D1281">
        <v>3600</v>
      </c>
      <c r="E1281" t="s">
        <v>144</v>
      </c>
      <c r="F1281">
        <v>1000000</v>
      </c>
      <c r="G1281" t="s">
        <v>145</v>
      </c>
      <c r="H1281">
        <v>14423</v>
      </c>
      <c r="I1281" t="s">
        <v>146</v>
      </c>
      <c r="J1281">
        <v>1E-3</v>
      </c>
      <c r="K1281" t="s">
        <v>3</v>
      </c>
      <c r="L1281">
        <v>0.98065409999999997</v>
      </c>
      <c r="M1281" t="s">
        <v>2</v>
      </c>
      <c r="N1281">
        <v>1.7200500000000001E-2</v>
      </c>
      <c r="O1281" t="s">
        <v>6</v>
      </c>
      <c r="P1281">
        <v>28</v>
      </c>
      <c r="Q1281" t="s">
        <v>0</v>
      </c>
      <c r="R1281">
        <v>3600.6</v>
      </c>
      <c r="S1281" t="s">
        <v>141</v>
      </c>
      <c r="T1281">
        <v>6</v>
      </c>
      <c r="U1281" t="s">
        <v>142</v>
      </c>
      <c r="V1281">
        <v>156</v>
      </c>
      <c r="W1281" t="s">
        <v>140</v>
      </c>
      <c r="X1281">
        <v>649554</v>
      </c>
      <c r="Y1281" t="s">
        <v>1</v>
      </c>
      <c r="Z1281" t="s">
        <v>4721</v>
      </c>
      <c r="AA1281" t="s">
        <v>151</v>
      </c>
      <c r="AB1281" s="12" t="s">
        <v>4722</v>
      </c>
      <c r="AC1281" t="s">
        <v>424</v>
      </c>
      <c r="AD1281" s="5">
        <v>0.01</v>
      </c>
      <c r="AE1281" t="s">
        <v>5</v>
      </c>
      <c r="AF1281">
        <v>0.98085222999999999</v>
      </c>
      <c r="AG1281" t="s">
        <v>4</v>
      </c>
      <c r="AH1281">
        <v>1.6723720000000001E-2</v>
      </c>
    </row>
    <row r="1282" spans="1:34" x14ac:dyDescent="0.25">
      <c r="A1282" t="str">
        <f t="shared" ref="A1282:A1296" si="20">B1282&amp;"_"&amp;H1282</f>
        <v>feynman_test_16_14423</v>
      </c>
      <c r="B1282" t="s">
        <v>129</v>
      </c>
      <c r="C1282" t="s">
        <v>143</v>
      </c>
      <c r="D1282">
        <v>3600</v>
      </c>
      <c r="E1282" t="s">
        <v>144</v>
      </c>
      <c r="F1282">
        <v>1000000</v>
      </c>
      <c r="G1282" t="s">
        <v>145</v>
      </c>
      <c r="H1282">
        <v>14423</v>
      </c>
      <c r="I1282" t="s">
        <v>146</v>
      </c>
      <c r="J1282">
        <v>1E-3</v>
      </c>
      <c r="K1282" t="s">
        <v>3</v>
      </c>
      <c r="L1282">
        <v>0.99922770000000005</v>
      </c>
      <c r="M1282" t="s">
        <v>2</v>
      </c>
      <c r="N1282">
        <v>0.79346870000000003</v>
      </c>
      <c r="O1282" t="s">
        <v>6</v>
      </c>
      <c r="P1282">
        <v>40</v>
      </c>
      <c r="Q1282" t="s">
        <v>0</v>
      </c>
      <c r="R1282">
        <v>3601</v>
      </c>
      <c r="S1282" t="s">
        <v>141</v>
      </c>
      <c r="T1282">
        <v>6</v>
      </c>
      <c r="U1282" t="s">
        <v>142</v>
      </c>
      <c r="V1282">
        <v>111</v>
      </c>
      <c r="W1282" t="s">
        <v>140</v>
      </c>
      <c r="X1282">
        <v>515619</v>
      </c>
      <c r="Y1282" t="s">
        <v>1</v>
      </c>
      <c r="Z1282" t="s">
        <v>4723</v>
      </c>
      <c r="AA1282" t="s">
        <v>151</v>
      </c>
      <c r="AB1282" s="12" t="s">
        <v>4724</v>
      </c>
      <c r="AC1282" t="s">
        <v>424</v>
      </c>
      <c r="AD1282" s="5">
        <v>0.01</v>
      </c>
      <c r="AE1282" t="s">
        <v>5</v>
      </c>
      <c r="AF1282">
        <v>0.99960694000000005</v>
      </c>
      <c r="AG1282" t="s">
        <v>4</v>
      </c>
      <c r="AH1282">
        <v>0.56637603000000003</v>
      </c>
    </row>
    <row r="1283" spans="1:34" x14ac:dyDescent="0.25">
      <c r="A1283" t="str">
        <f t="shared" si="20"/>
        <v>feynman_I_10_7_14423</v>
      </c>
      <c r="B1283" t="s">
        <v>46</v>
      </c>
      <c r="C1283" t="s">
        <v>143</v>
      </c>
      <c r="D1283">
        <v>3600</v>
      </c>
      <c r="E1283" t="s">
        <v>144</v>
      </c>
      <c r="F1283">
        <v>1000000</v>
      </c>
      <c r="G1283" t="s">
        <v>145</v>
      </c>
      <c r="H1283">
        <v>14423</v>
      </c>
      <c r="I1283" t="s">
        <v>146</v>
      </c>
      <c r="J1283">
        <v>1E-3</v>
      </c>
      <c r="K1283" t="s">
        <v>3</v>
      </c>
      <c r="L1283">
        <v>0.99914590000000003</v>
      </c>
      <c r="M1283" t="s">
        <v>2</v>
      </c>
      <c r="N1283">
        <v>3.5437200000000002E-2</v>
      </c>
      <c r="O1283" t="s">
        <v>6</v>
      </c>
      <c r="P1283">
        <v>15</v>
      </c>
      <c r="Q1283" t="s">
        <v>0</v>
      </c>
      <c r="R1283">
        <v>15.8</v>
      </c>
      <c r="S1283" t="s">
        <v>141</v>
      </c>
      <c r="T1283">
        <v>1</v>
      </c>
      <c r="U1283" t="s">
        <v>142</v>
      </c>
      <c r="V1283">
        <v>5</v>
      </c>
      <c r="W1283" t="s">
        <v>140</v>
      </c>
      <c r="X1283">
        <v>3837</v>
      </c>
      <c r="Y1283" t="s">
        <v>1</v>
      </c>
      <c r="Z1283" t="s">
        <v>3835</v>
      </c>
      <c r="AA1283" t="s">
        <v>151</v>
      </c>
      <c r="AB1283" s="12" t="s">
        <v>3836</v>
      </c>
      <c r="AC1283" t="s">
        <v>424</v>
      </c>
      <c r="AD1283" s="5">
        <v>0.01</v>
      </c>
      <c r="AE1283" t="s">
        <v>5</v>
      </c>
      <c r="AF1283">
        <v>0.99990800000000002</v>
      </c>
      <c r="AG1283" t="s">
        <v>4</v>
      </c>
      <c r="AH1283">
        <v>1.167462E-2</v>
      </c>
    </row>
    <row r="1284" spans="1:34" x14ac:dyDescent="0.25">
      <c r="A1284" t="str">
        <f t="shared" si="20"/>
        <v>feynman_I_25_13_28020</v>
      </c>
      <c r="B1284" t="s">
        <v>24</v>
      </c>
      <c r="C1284" t="s">
        <v>143</v>
      </c>
      <c r="D1284">
        <v>3600</v>
      </c>
      <c r="E1284" t="s">
        <v>144</v>
      </c>
      <c r="F1284">
        <v>1000000</v>
      </c>
      <c r="G1284" t="s">
        <v>145</v>
      </c>
      <c r="H1284">
        <v>28020</v>
      </c>
      <c r="I1284" t="s">
        <v>146</v>
      </c>
      <c r="J1284">
        <v>1E-3</v>
      </c>
      <c r="K1284" t="s">
        <v>3</v>
      </c>
      <c r="L1284">
        <v>0.99966129999999997</v>
      </c>
      <c r="M1284" t="s">
        <v>2</v>
      </c>
      <c r="N1284">
        <v>1.44239E-2</v>
      </c>
      <c r="O1284" t="s">
        <v>6</v>
      </c>
      <c r="P1284">
        <v>5</v>
      </c>
      <c r="Q1284" t="s">
        <v>0</v>
      </c>
      <c r="R1284">
        <v>2.8</v>
      </c>
      <c r="S1284" t="s">
        <v>141</v>
      </c>
      <c r="T1284">
        <v>1</v>
      </c>
      <c r="U1284" t="s">
        <v>142</v>
      </c>
      <c r="V1284">
        <v>2</v>
      </c>
      <c r="W1284" t="s">
        <v>140</v>
      </c>
      <c r="X1284">
        <v>799</v>
      </c>
      <c r="Y1284" t="s">
        <v>1</v>
      </c>
      <c r="Z1284" t="s">
        <v>2339</v>
      </c>
      <c r="AA1284" t="s">
        <v>151</v>
      </c>
      <c r="AB1284" s="12" t="s">
        <v>406</v>
      </c>
      <c r="AC1284" t="s">
        <v>424</v>
      </c>
      <c r="AD1284" s="5">
        <v>0.01</v>
      </c>
      <c r="AE1284" t="s">
        <v>5</v>
      </c>
      <c r="AF1284">
        <v>1</v>
      </c>
      <c r="AG1284" t="s">
        <v>4</v>
      </c>
      <c r="AH1284">
        <v>0</v>
      </c>
    </row>
    <row r="1285" spans="1:34" x14ac:dyDescent="0.25">
      <c r="A1285" t="str">
        <f t="shared" si="20"/>
        <v>feynman_II_34_2a_28020</v>
      </c>
      <c r="B1285" t="s">
        <v>55</v>
      </c>
      <c r="C1285" t="s">
        <v>143</v>
      </c>
      <c r="D1285">
        <v>3600</v>
      </c>
      <c r="E1285" t="s">
        <v>144</v>
      </c>
      <c r="F1285">
        <v>1000000</v>
      </c>
      <c r="G1285" t="s">
        <v>145</v>
      </c>
      <c r="H1285">
        <v>28020</v>
      </c>
      <c r="I1285" t="s">
        <v>146</v>
      </c>
      <c r="J1285">
        <v>1E-3</v>
      </c>
      <c r="K1285" t="s">
        <v>3</v>
      </c>
      <c r="L1285">
        <v>0.99966960000000005</v>
      </c>
      <c r="M1285" t="s">
        <v>2</v>
      </c>
      <c r="N1285">
        <v>8.3531000000000005E-3</v>
      </c>
      <c r="O1285" t="s">
        <v>6</v>
      </c>
      <c r="P1285">
        <v>7</v>
      </c>
      <c r="Q1285" t="s">
        <v>0</v>
      </c>
      <c r="R1285">
        <v>5.4</v>
      </c>
      <c r="S1285" t="s">
        <v>141</v>
      </c>
      <c r="T1285">
        <v>1</v>
      </c>
      <c r="U1285" t="s">
        <v>142</v>
      </c>
      <c r="V1285">
        <v>3</v>
      </c>
      <c r="W1285" t="s">
        <v>140</v>
      </c>
      <c r="X1285">
        <v>1543</v>
      </c>
      <c r="Y1285" t="s">
        <v>1</v>
      </c>
      <c r="Z1285" t="s">
        <v>3498</v>
      </c>
      <c r="AA1285" t="s">
        <v>151</v>
      </c>
      <c r="AB1285" s="12" t="s">
        <v>3499</v>
      </c>
      <c r="AC1285" t="s">
        <v>424</v>
      </c>
      <c r="AD1285" s="5">
        <v>0.01</v>
      </c>
      <c r="AE1285" t="s">
        <v>5</v>
      </c>
      <c r="AF1285">
        <v>0.99992681999999999</v>
      </c>
      <c r="AG1285" t="s">
        <v>4</v>
      </c>
      <c r="AH1285">
        <v>3.9121900000000003E-3</v>
      </c>
    </row>
    <row r="1286" spans="1:34" x14ac:dyDescent="0.25">
      <c r="A1286" t="str">
        <f t="shared" si="20"/>
        <v>feynman_I_43_16_28020</v>
      </c>
      <c r="B1286" t="s">
        <v>89</v>
      </c>
      <c r="C1286" t="s">
        <v>143</v>
      </c>
      <c r="D1286">
        <v>3600</v>
      </c>
      <c r="E1286" t="s">
        <v>144</v>
      </c>
      <c r="F1286">
        <v>1000000</v>
      </c>
      <c r="G1286" t="s">
        <v>145</v>
      </c>
      <c r="H1286">
        <v>28020</v>
      </c>
      <c r="I1286" t="s">
        <v>146</v>
      </c>
      <c r="J1286">
        <v>1E-3</v>
      </c>
      <c r="K1286" t="s">
        <v>3</v>
      </c>
      <c r="L1286">
        <v>0.9997857</v>
      </c>
      <c r="M1286" t="s">
        <v>2</v>
      </c>
      <c r="N1286">
        <v>0.1479135</v>
      </c>
      <c r="O1286" t="s">
        <v>6</v>
      </c>
      <c r="P1286">
        <v>7</v>
      </c>
      <c r="Q1286" t="s">
        <v>0</v>
      </c>
      <c r="R1286">
        <v>9.3000000000000007</v>
      </c>
      <c r="S1286" t="s">
        <v>141</v>
      </c>
      <c r="T1286">
        <v>1</v>
      </c>
      <c r="U1286" t="s">
        <v>142</v>
      </c>
      <c r="V1286">
        <v>4</v>
      </c>
      <c r="W1286" t="s">
        <v>140</v>
      </c>
      <c r="X1286">
        <v>2583</v>
      </c>
      <c r="Y1286" t="s">
        <v>1</v>
      </c>
      <c r="Z1286" t="s">
        <v>2358</v>
      </c>
      <c r="AA1286" t="s">
        <v>151</v>
      </c>
      <c r="AB1286" s="12" t="s">
        <v>415</v>
      </c>
      <c r="AC1286" t="s">
        <v>424</v>
      </c>
      <c r="AD1286" s="5">
        <v>0.01</v>
      </c>
      <c r="AE1286" t="s">
        <v>5</v>
      </c>
      <c r="AF1286">
        <v>1</v>
      </c>
      <c r="AG1286" t="s">
        <v>4</v>
      </c>
      <c r="AH1286">
        <v>0</v>
      </c>
    </row>
    <row r="1287" spans="1:34" x14ac:dyDescent="0.25">
      <c r="A1287" t="str">
        <f t="shared" si="20"/>
        <v>strogatz_glider2_28020</v>
      </c>
      <c r="B1287" t="s">
        <v>8</v>
      </c>
      <c r="C1287" t="s">
        <v>143</v>
      </c>
      <c r="D1287">
        <v>3600</v>
      </c>
      <c r="E1287" t="s">
        <v>144</v>
      </c>
      <c r="F1287">
        <v>1000000</v>
      </c>
      <c r="G1287" t="s">
        <v>145</v>
      </c>
      <c r="H1287">
        <v>28020</v>
      </c>
      <c r="I1287" t="s">
        <v>146</v>
      </c>
      <c r="J1287">
        <v>1E-3</v>
      </c>
      <c r="K1287" t="s">
        <v>3</v>
      </c>
      <c r="L1287">
        <v>0.99924950000000001</v>
      </c>
      <c r="M1287" t="s">
        <v>2</v>
      </c>
      <c r="N1287">
        <v>2.7033600000000001E-2</v>
      </c>
      <c r="O1287" t="s">
        <v>6</v>
      </c>
      <c r="P1287">
        <v>9</v>
      </c>
      <c r="Q1287" t="s">
        <v>0</v>
      </c>
      <c r="R1287">
        <v>90.9</v>
      </c>
      <c r="S1287" t="s">
        <v>141</v>
      </c>
      <c r="T1287">
        <v>5</v>
      </c>
      <c r="U1287" t="s">
        <v>142</v>
      </c>
      <c r="V1287">
        <v>105</v>
      </c>
      <c r="W1287" t="s">
        <v>140</v>
      </c>
      <c r="X1287">
        <v>71856</v>
      </c>
      <c r="Y1287" t="s">
        <v>1</v>
      </c>
      <c r="Z1287" t="s">
        <v>4209</v>
      </c>
      <c r="AA1287" t="s">
        <v>151</v>
      </c>
      <c r="AB1287" s="12" t="s">
        <v>4210</v>
      </c>
      <c r="AC1287" t="s">
        <v>424</v>
      </c>
      <c r="AD1287" s="5">
        <v>0.01</v>
      </c>
      <c r="AE1287" t="s">
        <v>5</v>
      </c>
      <c r="AF1287">
        <v>0.99998253000000004</v>
      </c>
      <c r="AG1287" t="s">
        <v>4</v>
      </c>
      <c r="AH1287">
        <v>4.1491399999999999E-3</v>
      </c>
    </row>
    <row r="1288" spans="1:34" x14ac:dyDescent="0.25">
      <c r="A1288" t="str">
        <f t="shared" si="20"/>
        <v>feynman_II_27_16_28020</v>
      </c>
      <c r="B1288" t="s">
        <v>68</v>
      </c>
      <c r="C1288" t="s">
        <v>143</v>
      </c>
      <c r="D1288">
        <v>3600</v>
      </c>
      <c r="E1288" t="s">
        <v>144</v>
      </c>
      <c r="F1288">
        <v>1000000</v>
      </c>
      <c r="G1288" t="s">
        <v>145</v>
      </c>
      <c r="H1288">
        <v>28020</v>
      </c>
      <c r="I1288" t="s">
        <v>146</v>
      </c>
      <c r="J1288">
        <v>1E-3</v>
      </c>
      <c r="K1288" t="s">
        <v>3</v>
      </c>
      <c r="L1288">
        <v>0.99979220000000002</v>
      </c>
      <c r="M1288" t="s">
        <v>2</v>
      </c>
      <c r="N1288">
        <v>1.2873338999999999</v>
      </c>
      <c r="O1288" t="s">
        <v>6</v>
      </c>
      <c r="P1288">
        <v>6</v>
      </c>
      <c r="Q1288" t="s">
        <v>0</v>
      </c>
      <c r="R1288">
        <v>3600.3</v>
      </c>
      <c r="S1288" t="s">
        <v>141</v>
      </c>
      <c r="T1288">
        <v>6</v>
      </c>
      <c r="U1288" t="s">
        <v>142</v>
      </c>
      <c r="V1288">
        <v>592</v>
      </c>
      <c r="W1288" t="s">
        <v>140</v>
      </c>
      <c r="X1288">
        <v>729790</v>
      </c>
      <c r="Y1288" t="s">
        <v>1</v>
      </c>
      <c r="Z1288" t="s">
        <v>2381</v>
      </c>
      <c r="AA1288" t="s">
        <v>151</v>
      </c>
      <c r="AB1288" s="12" t="s">
        <v>416</v>
      </c>
      <c r="AC1288" t="s">
        <v>424</v>
      </c>
      <c r="AD1288" s="5">
        <v>0.01</v>
      </c>
      <c r="AE1288" t="s">
        <v>5</v>
      </c>
      <c r="AF1288">
        <v>1</v>
      </c>
      <c r="AG1288" t="s">
        <v>4</v>
      </c>
      <c r="AH1288">
        <v>0</v>
      </c>
    </row>
    <row r="1289" spans="1:34" x14ac:dyDescent="0.25">
      <c r="A1289" t="str">
        <f t="shared" si="20"/>
        <v>feynman_test_19_28020</v>
      </c>
      <c r="B1289" t="s">
        <v>128</v>
      </c>
      <c r="C1289" t="s">
        <v>143</v>
      </c>
      <c r="D1289">
        <v>3600</v>
      </c>
      <c r="E1289" t="s">
        <v>144</v>
      </c>
      <c r="F1289">
        <v>1000000</v>
      </c>
      <c r="G1289" t="s">
        <v>145</v>
      </c>
      <c r="H1289">
        <v>28020</v>
      </c>
      <c r="I1289" t="s">
        <v>146</v>
      </c>
      <c r="J1289">
        <v>1E-3</v>
      </c>
      <c r="K1289" t="s">
        <v>3</v>
      </c>
      <c r="L1289">
        <v>0.9998283</v>
      </c>
      <c r="M1289" t="s">
        <v>2</v>
      </c>
      <c r="N1289">
        <v>0.1574747</v>
      </c>
      <c r="O1289" t="s">
        <v>6</v>
      </c>
      <c r="P1289">
        <v>28</v>
      </c>
      <c r="Q1289" t="s">
        <v>0</v>
      </c>
      <c r="R1289">
        <v>211</v>
      </c>
      <c r="S1289" t="s">
        <v>141</v>
      </c>
      <c r="T1289">
        <v>1</v>
      </c>
      <c r="U1289" t="s">
        <v>142</v>
      </c>
      <c r="V1289">
        <v>14</v>
      </c>
      <c r="W1289" t="s">
        <v>140</v>
      </c>
      <c r="X1289">
        <v>40802</v>
      </c>
      <c r="Y1289" t="s">
        <v>1</v>
      </c>
      <c r="Z1289" t="s">
        <v>3971</v>
      </c>
      <c r="AA1289" t="s">
        <v>151</v>
      </c>
      <c r="AB1289" s="12" t="s">
        <v>3972</v>
      </c>
      <c r="AC1289" t="s">
        <v>424</v>
      </c>
      <c r="AD1289" s="5">
        <v>0.01</v>
      </c>
      <c r="AE1289" t="s">
        <v>5</v>
      </c>
      <c r="AF1289">
        <v>0.99996200999999996</v>
      </c>
      <c r="AG1289" t="s">
        <v>4</v>
      </c>
      <c r="AH1289">
        <v>7.2987350000000006E-2</v>
      </c>
    </row>
    <row r="1290" spans="1:34" x14ac:dyDescent="0.25">
      <c r="A1290" t="str">
        <f t="shared" si="20"/>
        <v>feynman_I_12_2_28020</v>
      </c>
      <c r="B1290" t="s">
        <v>99</v>
      </c>
      <c r="C1290" t="s">
        <v>143</v>
      </c>
      <c r="D1290">
        <v>3600</v>
      </c>
      <c r="E1290" t="s">
        <v>144</v>
      </c>
      <c r="F1290">
        <v>1000000</v>
      </c>
      <c r="G1290" t="s">
        <v>145</v>
      </c>
      <c r="H1290">
        <v>28020</v>
      </c>
      <c r="I1290" t="s">
        <v>146</v>
      </c>
      <c r="J1290">
        <v>1E-3</v>
      </c>
      <c r="K1290" t="s">
        <v>3</v>
      </c>
      <c r="L1290">
        <v>0.99981819999999999</v>
      </c>
      <c r="M1290" t="s">
        <v>2</v>
      </c>
      <c r="N1290">
        <v>1.1965999999999999E-3</v>
      </c>
      <c r="O1290" t="s">
        <v>6</v>
      </c>
      <c r="P1290">
        <v>10</v>
      </c>
      <c r="Q1290" t="s">
        <v>0</v>
      </c>
      <c r="R1290">
        <v>20.9</v>
      </c>
      <c r="S1290" t="s">
        <v>141</v>
      </c>
      <c r="T1290">
        <v>1</v>
      </c>
      <c r="U1290" t="s">
        <v>142</v>
      </c>
      <c r="V1290">
        <v>5</v>
      </c>
      <c r="W1290" t="s">
        <v>140</v>
      </c>
      <c r="X1290">
        <v>5267</v>
      </c>
      <c r="Y1290" t="s">
        <v>1</v>
      </c>
      <c r="Z1290" t="s">
        <v>3601</v>
      </c>
      <c r="AA1290" t="s">
        <v>151</v>
      </c>
      <c r="AB1290" s="12" t="s">
        <v>3602</v>
      </c>
      <c r="AC1290" t="s">
        <v>424</v>
      </c>
      <c r="AD1290" s="5">
        <v>0.01</v>
      </c>
      <c r="AE1290" t="s">
        <v>5</v>
      </c>
      <c r="AF1290">
        <v>0.99996004999999999</v>
      </c>
      <c r="AG1290" t="s">
        <v>4</v>
      </c>
      <c r="AH1290">
        <v>5.7280999999999999E-4</v>
      </c>
    </row>
    <row r="1291" spans="1:34" x14ac:dyDescent="0.25">
      <c r="A1291" t="str">
        <f t="shared" si="20"/>
        <v>feynman_II_6_15b_28020</v>
      </c>
      <c r="B1291" t="s">
        <v>104</v>
      </c>
      <c r="C1291" t="s">
        <v>143</v>
      </c>
      <c r="D1291">
        <v>3600</v>
      </c>
      <c r="E1291" t="s">
        <v>144</v>
      </c>
      <c r="F1291">
        <v>1000000</v>
      </c>
      <c r="G1291" t="s">
        <v>145</v>
      </c>
      <c r="H1291">
        <v>28020</v>
      </c>
      <c r="I1291" t="s">
        <v>146</v>
      </c>
      <c r="J1291">
        <v>1E-3</v>
      </c>
      <c r="K1291" t="s">
        <v>3</v>
      </c>
      <c r="L1291">
        <v>0.99985670000000004</v>
      </c>
      <c r="M1291" t="s">
        <v>2</v>
      </c>
      <c r="N1291">
        <v>3.5799999999999997E-4</v>
      </c>
      <c r="O1291" t="s">
        <v>6</v>
      </c>
      <c r="P1291">
        <v>13</v>
      </c>
      <c r="Q1291" t="s">
        <v>0</v>
      </c>
      <c r="R1291">
        <v>1603.6</v>
      </c>
      <c r="S1291" t="s">
        <v>141</v>
      </c>
      <c r="T1291">
        <v>7</v>
      </c>
      <c r="U1291" t="s">
        <v>142</v>
      </c>
      <c r="V1291">
        <v>136</v>
      </c>
      <c r="W1291" t="s">
        <v>140</v>
      </c>
      <c r="X1291">
        <v>325459</v>
      </c>
      <c r="Y1291" t="s">
        <v>1</v>
      </c>
      <c r="Z1291" t="s">
        <v>4457</v>
      </c>
      <c r="AA1291" t="s">
        <v>151</v>
      </c>
      <c r="AB1291" s="12" t="s">
        <v>4458</v>
      </c>
      <c r="AC1291" t="s">
        <v>424</v>
      </c>
      <c r="AD1291" s="5">
        <v>0.01</v>
      </c>
      <c r="AE1291" t="s">
        <v>5</v>
      </c>
      <c r="AF1291">
        <v>0.99996881000000004</v>
      </c>
      <c r="AG1291" t="s">
        <v>4</v>
      </c>
      <c r="AH1291">
        <v>1.6527999999999999E-4</v>
      </c>
    </row>
    <row r="1292" spans="1:34" x14ac:dyDescent="0.25">
      <c r="A1292" t="str">
        <f t="shared" si="20"/>
        <v>feynman_III_9_52_28020</v>
      </c>
      <c r="B1292" t="s">
        <v>130</v>
      </c>
      <c r="C1292" t="s">
        <v>143</v>
      </c>
      <c r="D1292">
        <v>3600</v>
      </c>
      <c r="E1292" t="s">
        <v>144</v>
      </c>
      <c r="F1292">
        <v>1000000</v>
      </c>
      <c r="G1292" t="s">
        <v>145</v>
      </c>
      <c r="H1292">
        <v>28020</v>
      </c>
      <c r="I1292" t="s">
        <v>146</v>
      </c>
      <c r="J1292">
        <v>1E-3</v>
      </c>
      <c r="K1292" t="s">
        <v>3</v>
      </c>
      <c r="L1292">
        <v>0.9621151</v>
      </c>
      <c r="M1292" t="s">
        <v>2</v>
      </c>
      <c r="N1292">
        <v>2.7819188000000001</v>
      </c>
      <c r="O1292" t="s">
        <v>6</v>
      </c>
      <c r="P1292">
        <v>56</v>
      </c>
      <c r="Q1292" t="s">
        <v>0</v>
      </c>
      <c r="R1292">
        <v>3600.3</v>
      </c>
      <c r="S1292" t="s">
        <v>141</v>
      </c>
      <c r="T1292">
        <v>4</v>
      </c>
      <c r="U1292" t="s">
        <v>142</v>
      </c>
      <c r="V1292">
        <v>75</v>
      </c>
      <c r="W1292" t="s">
        <v>140</v>
      </c>
      <c r="X1292">
        <v>405569</v>
      </c>
      <c r="Y1292" t="s">
        <v>1</v>
      </c>
      <c r="Z1292" t="s">
        <v>4725</v>
      </c>
      <c r="AA1292" t="s">
        <v>151</v>
      </c>
      <c r="AB1292" s="12" t="s">
        <v>4726</v>
      </c>
      <c r="AC1292" t="s">
        <v>424</v>
      </c>
      <c r="AD1292">
        <v>0.01</v>
      </c>
      <c r="AE1292" t="s">
        <v>5</v>
      </c>
      <c r="AF1292">
        <v>0.96424781000000004</v>
      </c>
      <c r="AG1292" t="s">
        <v>4</v>
      </c>
      <c r="AH1292">
        <v>2.74471664</v>
      </c>
    </row>
    <row r="1293" spans="1:34" x14ac:dyDescent="0.25">
      <c r="A1293" t="str">
        <f t="shared" si="20"/>
        <v>feynman_I_48_2_28020</v>
      </c>
      <c r="B1293" t="s">
        <v>71</v>
      </c>
      <c r="C1293" t="s">
        <v>143</v>
      </c>
      <c r="D1293">
        <v>3600</v>
      </c>
      <c r="E1293" t="s">
        <v>144</v>
      </c>
      <c r="F1293">
        <v>1000000</v>
      </c>
      <c r="G1293" t="s">
        <v>145</v>
      </c>
      <c r="H1293">
        <v>28020</v>
      </c>
      <c r="I1293" t="s">
        <v>146</v>
      </c>
      <c r="J1293">
        <v>1E-3</v>
      </c>
      <c r="K1293" t="s">
        <v>3</v>
      </c>
      <c r="L1293">
        <v>0.99968729999999995</v>
      </c>
      <c r="M1293" t="s">
        <v>2</v>
      </c>
      <c r="N1293">
        <v>1.7974570999999999</v>
      </c>
      <c r="O1293" t="s">
        <v>6</v>
      </c>
      <c r="P1293">
        <v>11</v>
      </c>
      <c r="Q1293" t="s">
        <v>0</v>
      </c>
      <c r="R1293">
        <v>3600.2</v>
      </c>
      <c r="S1293" t="s">
        <v>141</v>
      </c>
      <c r="T1293">
        <v>9</v>
      </c>
      <c r="U1293" t="s">
        <v>142</v>
      </c>
      <c r="V1293">
        <v>877</v>
      </c>
      <c r="W1293" t="s">
        <v>140</v>
      </c>
      <c r="X1293">
        <v>873515</v>
      </c>
      <c r="Y1293" t="s">
        <v>1</v>
      </c>
      <c r="Z1293" t="s">
        <v>4625</v>
      </c>
      <c r="AA1293" t="s">
        <v>151</v>
      </c>
      <c r="AB1293" s="12" t="s">
        <v>4626</v>
      </c>
      <c r="AC1293" t="s">
        <v>424</v>
      </c>
      <c r="AD1293">
        <v>0.01</v>
      </c>
      <c r="AE1293" t="s">
        <v>5</v>
      </c>
      <c r="AF1293">
        <v>0.99998503000000005</v>
      </c>
      <c r="AG1293" t="s">
        <v>4</v>
      </c>
      <c r="AH1293">
        <v>0.39206285000000002</v>
      </c>
    </row>
    <row r="1294" spans="1:34" x14ac:dyDescent="0.25">
      <c r="A1294" t="str">
        <f t="shared" si="20"/>
        <v>feynman_I_9_18_28020</v>
      </c>
      <c r="B1294" t="s">
        <v>139</v>
      </c>
      <c r="C1294" t="s">
        <v>143</v>
      </c>
      <c r="D1294">
        <v>3600</v>
      </c>
      <c r="E1294" t="s">
        <v>144</v>
      </c>
      <c r="F1294">
        <v>1000000</v>
      </c>
      <c r="G1294" t="s">
        <v>145</v>
      </c>
      <c r="H1294">
        <v>28020</v>
      </c>
      <c r="I1294" t="s">
        <v>146</v>
      </c>
      <c r="J1294">
        <v>1E-3</v>
      </c>
      <c r="K1294" t="s">
        <v>3</v>
      </c>
      <c r="L1294">
        <v>0.98910140000000002</v>
      </c>
      <c r="M1294" t="s">
        <v>2</v>
      </c>
      <c r="N1294">
        <v>1.2793799999999999E-2</v>
      </c>
      <c r="O1294" t="s">
        <v>6</v>
      </c>
      <c r="P1294">
        <v>30</v>
      </c>
      <c r="Q1294" t="s">
        <v>0</v>
      </c>
      <c r="R1294">
        <v>676.7</v>
      </c>
      <c r="S1294" t="s">
        <v>141</v>
      </c>
      <c r="T1294">
        <v>4</v>
      </c>
      <c r="U1294" t="s">
        <v>142</v>
      </c>
      <c r="V1294">
        <v>32</v>
      </c>
      <c r="W1294" t="s">
        <v>140</v>
      </c>
      <c r="X1294">
        <v>130462</v>
      </c>
      <c r="Y1294" t="s">
        <v>1</v>
      </c>
      <c r="Z1294" t="s">
        <v>4727</v>
      </c>
      <c r="AA1294" t="s">
        <v>151</v>
      </c>
      <c r="AB1294" s="12" t="s">
        <v>4728</v>
      </c>
      <c r="AC1294" t="s">
        <v>424</v>
      </c>
      <c r="AD1294">
        <v>0.01</v>
      </c>
      <c r="AE1294" t="s">
        <v>5</v>
      </c>
      <c r="AF1294">
        <v>0.98995180000000005</v>
      </c>
      <c r="AG1294" t="s">
        <v>4</v>
      </c>
      <c r="AH1294">
        <v>1.245489E-2</v>
      </c>
    </row>
    <row r="1295" spans="1:34" x14ac:dyDescent="0.25">
      <c r="A1295" t="str">
        <f t="shared" si="20"/>
        <v>feynman_test_16_28020</v>
      </c>
      <c r="B1295" t="s">
        <v>129</v>
      </c>
      <c r="C1295" t="s">
        <v>143</v>
      </c>
      <c r="D1295">
        <v>3600</v>
      </c>
      <c r="E1295" t="s">
        <v>144</v>
      </c>
      <c r="F1295">
        <v>1000000</v>
      </c>
      <c r="G1295" t="s">
        <v>145</v>
      </c>
      <c r="H1295">
        <v>28020</v>
      </c>
      <c r="I1295" t="s">
        <v>146</v>
      </c>
      <c r="J1295">
        <v>1E-3</v>
      </c>
      <c r="K1295" t="s">
        <v>3</v>
      </c>
      <c r="L1295">
        <v>0.99912990000000002</v>
      </c>
      <c r="M1295" t="s">
        <v>2</v>
      </c>
      <c r="N1295">
        <v>0.84281249999999996</v>
      </c>
      <c r="O1295" t="s">
        <v>6</v>
      </c>
      <c r="P1295">
        <v>42</v>
      </c>
      <c r="Q1295" t="s">
        <v>0</v>
      </c>
      <c r="R1295">
        <v>3601</v>
      </c>
      <c r="S1295" t="s">
        <v>141</v>
      </c>
      <c r="T1295">
        <v>5</v>
      </c>
      <c r="U1295" t="s">
        <v>142</v>
      </c>
      <c r="V1295">
        <v>116</v>
      </c>
      <c r="W1295" t="s">
        <v>140</v>
      </c>
      <c r="X1295">
        <v>524631</v>
      </c>
      <c r="Y1295" t="s">
        <v>1</v>
      </c>
      <c r="Z1295" t="s">
        <v>4729</v>
      </c>
      <c r="AA1295" t="s">
        <v>151</v>
      </c>
      <c r="AB1295" s="12" t="s">
        <v>4730</v>
      </c>
      <c r="AC1295" t="s">
        <v>424</v>
      </c>
      <c r="AD1295">
        <v>0.01</v>
      </c>
      <c r="AE1295" t="s">
        <v>5</v>
      </c>
      <c r="AF1295">
        <v>0.9995115</v>
      </c>
      <c r="AG1295" t="s">
        <v>4</v>
      </c>
      <c r="AH1295">
        <v>0.62998014999999996</v>
      </c>
    </row>
    <row r="1296" spans="1:34" x14ac:dyDescent="0.25">
      <c r="A1296" t="str">
        <f t="shared" si="20"/>
        <v>feynman_I_10_7_28020</v>
      </c>
      <c r="B1296" t="s">
        <v>46</v>
      </c>
      <c r="C1296" t="s">
        <v>143</v>
      </c>
      <c r="D1296">
        <v>3600</v>
      </c>
      <c r="E1296" t="s">
        <v>144</v>
      </c>
      <c r="F1296">
        <v>1000000</v>
      </c>
      <c r="G1296" t="s">
        <v>145</v>
      </c>
      <c r="H1296">
        <v>28020</v>
      </c>
      <c r="I1296" t="s">
        <v>146</v>
      </c>
      <c r="J1296">
        <v>1E-3</v>
      </c>
      <c r="K1296" t="s">
        <v>3</v>
      </c>
      <c r="L1296">
        <v>0.99896119999999999</v>
      </c>
      <c r="M1296" t="s">
        <v>2</v>
      </c>
      <c r="N1296">
        <v>3.9098000000000001E-2</v>
      </c>
      <c r="O1296" t="s">
        <v>6</v>
      </c>
      <c r="P1296">
        <v>15</v>
      </c>
      <c r="Q1296" t="s">
        <v>0</v>
      </c>
      <c r="R1296">
        <v>16</v>
      </c>
      <c r="S1296" t="s">
        <v>141</v>
      </c>
      <c r="T1296">
        <v>1</v>
      </c>
      <c r="U1296" t="s">
        <v>142</v>
      </c>
      <c r="V1296">
        <v>5</v>
      </c>
      <c r="W1296" t="s">
        <v>140</v>
      </c>
      <c r="X1296">
        <v>3837</v>
      </c>
      <c r="Y1296" t="s">
        <v>1</v>
      </c>
      <c r="Z1296" t="s">
        <v>3705</v>
      </c>
      <c r="AA1296" t="s">
        <v>151</v>
      </c>
      <c r="AB1296" s="12" t="s">
        <v>3706</v>
      </c>
      <c r="AC1296" t="s">
        <v>424</v>
      </c>
      <c r="AD1296">
        <v>0.01</v>
      </c>
      <c r="AE1296" t="s">
        <v>5</v>
      </c>
      <c r="AF1296">
        <v>0.99973051000000002</v>
      </c>
      <c r="AG1296" t="s">
        <v>4</v>
      </c>
      <c r="AH1296">
        <v>1.9964740000000002E-2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C0C4-6404-4980-A668-AEC271D20A2E}">
  <dimension ref="A1:AG235"/>
  <sheetViews>
    <sheetView topLeftCell="D1" workbookViewId="0">
      <selection activeCell="AE1" sqref="A1:AE1"/>
    </sheetView>
  </sheetViews>
  <sheetFormatPr defaultRowHeight="15" x14ac:dyDescent="0.25"/>
  <cols>
    <col min="27" max="27" width="9.140625" style="12"/>
  </cols>
  <sheetData>
    <row r="1" spans="1:33" x14ac:dyDescent="0.25">
      <c r="A1" t="s">
        <v>166</v>
      </c>
      <c r="B1" t="s">
        <v>143</v>
      </c>
      <c r="C1">
        <v>300</v>
      </c>
      <c r="D1" t="s">
        <v>144</v>
      </c>
      <c r="E1">
        <v>100000</v>
      </c>
      <c r="F1" t="s">
        <v>145</v>
      </c>
      <c r="G1">
        <v>23654</v>
      </c>
      <c r="H1" t="s">
        <v>146</v>
      </c>
      <c r="I1">
        <v>1E-3</v>
      </c>
      <c r="J1" t="s">
        <v>3</v>
      </c>
      <c r="K1">
        <v>1</v>
      </c>
      <c r="L1" t="s">
        <v>2</v>
      </c>
      <c r="M1">
        <v>0</v>
      </c>
      <c r="N1" t="s">
        <v>6</v>
      </c>
      <c r="O1">
        <v>1</v>
      </c>
      <c r="P1" t="s">
        <v>0</v>
      </c>
      <c r="Q1">
        <v>0.3</v>
      </c>
      <c r="R1" t="s">
        <v>141</v>
      </c>
      <c r="S1">
        <v>1</v>
      </c>
      <c r="T1" t="s">
        <v>142</v>
      </c>
      <c r="U1">
        <v>1</v>
      </c>
      <c r="V1" t="s">
        <v>140</v>
      </c>
      <c r="W1">
        <v>207</v>
      </c>
      <c r="X1" t="s">
        <v>1</v>
      </c>
      <c r="Y1" t="s">
        <v>283</v>
      </c>
      <c r="Z1" t="s">
        <v>151</v>
      </c>
      <c r="AA1" s="12" t="s">
        <v>283</v>
      </c>
      <c r="AB1" t="s">
        <v>424</v>
      </c>
      <c r="AC1" s="5">
        <v>9.9999999999999998E-17</v>
      </c>
      <c r="AD1" t="s">
        <v>5</v>
      </c>
      <c r="AE1">
        <v>1</v>
      </c>
      <c r="AF1" t="s">
        <v>4</v>
      </c>
      <c r="AG1">
        <v>0</v>
      </c>
    </row>
    <row r="2" spans="1:33" x14ac:dyDescent="0.25">
      <c r="A2" t="s">
        <v>167</v>
      </c>
      <c r="B2" t="s">
        <v>143</v>
      </c>
      <c r="C2">
        <v>300</v>
      </c>
      <c r="D2" t="s">
        <v>144</v>
      </c>
      <c r="E2">
        <v>100000</v>
      </c>
      <c r="F2" t="s">
        <v>145</v>
      </c>
      <c r="G2">
        <v>23654</v>
      </c>
      <c r="H2" t="s">
        <v>146</v>
      </c>
      <c r="I2">
        <v>1E-3</v>
      </c>
      <c r="J2" t="s">
        <v>3</v>
      </c>
      <c r="K2">
        <v>1</v>
      </c>
      <c r="L2" t="s">
        <v>2</v>
      </c>
      <c r="M2">
        <v>0</v>
      </c>
      <c r="N2" t="s">
        <v>6</v>
      </c>
      <c r="O2">
        <v>3</v>
      </c>
      <c r="P2" t="s">
        <v>0</v>
      </c>
      <c r="Q2">
        <v>1.2</v>
      </c>
      <c r="R2" t="s">
        <v>141</v>
      </c>
      <c r="S2">
        <v>1</v>
      </c>
      <c r="T2" t="s">
        <v>142</v>
      </c>
      <c r="U2">
        <v>3</v>
      </c>
      <c r="V2" t="s">
        <v>140</v>
      </c>
      <c r="W2">
        <v>794</v>
      </c>
      <c r="X2" t="s">
        <v>1</v>
      </c>
      <c r="Y2" t="s">
        <v>425</v>
      </c>
      <c r="Z2" t="s">
        <v>151</v>
      </c>
      <c r="AA2" s="12" t="s">
        <v>426</v>
      </c>
      <c r="AB2" t="s">
        <v>424</v>
      </c>
      <c r="AC2" s="5">
        <v>9.9999999999999998E-17</v>
      </c>
      <c r="AD2" t="s">
        <v>5</v>
      </c>
      <c r="AE2">
        <v>1</v>
      </c>
      <c r="AF2" t="s">
        <v>4</v>
      </c>
      <c r="AG2">
        <v>0</v>
      </c>
    </row>
    <row r="3" spans="1:33" x14ac:dyDescent="0.25">
      <c r="A3" t="s">
        <v>168</v>
      </c>
      <c r="B3" t="s">
        <v>143</v>
      </c>
      <c r="C3">
        <v>300</v>
      </c>
      <c r="D3" t="s">
        <v>144</v>
      </c>
      <c r="E3">
        <v>100000</v>
      </c>
      <c r="F3" t="s">
        <v>145</v>
      </c>
      <c r="G3">
        <v>23654</v>
      </c>
      <c r="H3" t="s">
        <v>146</v>
      </c>
      <c r="I3">
        <v>1E-3</v>
      </c>
      <c r="J3" t="s">
        <v>3</v>
      </c>
      <c r="K3">
        <v>1</v>
      </c>
      <c r="L3" t="s">
        <v>2</v>
      </c>
      <c r="M3">
        <v>0</v>
      </c>
      <c r="N3" t="s">
        <v>6</v>
      </c>
      <c r="O3">
        <v>3</v>
      </c>
      <c r="P3" t="s">
        <v>0</v>
      </c>
      <c r="Q3">
        <v>0.6</v>
      </c>
      <c r="R3" t="s">
        <v>141</v>
      </c>
      <c r="S3">
        <v>1</v>
      </c>
      <c r="T3" t="s">
        <v>142</v>
      </c>
      <c r="U3">
        <v>2</v>
      </c>
      <c r="V3" t="s">
        <v>140</v>
      </c>
      <c r="W3">
        <v>476</v>
      </c>
      <c r="X3" t="s">
        <v>1</v>
      </c>
      <c r="Y3" t="s">
        <v>427</v>
      </c>
      <c r="Z3" t="s">
        <v>151</v>
      </c>
      <c r="AA3" s="12" t="s">
        <v>681</v>
      </c>
      <c r="AB3" t="s">
        <v>424</v>
      </c>
      <c r="AC3" s="5">
        <v>9.9999999999999998E-17</v>
      </c>
      <c r="AD3" t="s">
        <v>5</v>
      </c>
      <c r="AE3">
        <v>1</v>
      </c>
      <c r="AF3" t="s">
        <v>4</v>
      </c>
      <c r="AG3">
        <v>0</v>
      </c>
    </row>
    <row r="4" spans="1:33" x14ac:dyDescent="0.25">
      <c r="A4" t="s">
        <v>169</v>
      </c>
      <c r="B4" t="s">
        <v>143</v>
      </c>
      <c r="C4">
        <v>300</v>
      </c>
      <c r="D4" t="s">
        <v>144</v>
      </c>
      <c r="E4">
        <v>100000</v>
      </c>
      <c r="F4" t="s">
        <v>145</v>
      </c>
      <c r="G4">
        <v>23654</v>
      </c>
      <c r="H4" t="s">
        <v>146</v>
      </c>
      <c r="I4">
        <v>1E-3</v>
      </c>
      <c r="J4" t="s">
        <v>3</v>
      </c>
      <c r="K4">
        <v>1</v>
      </c>
      <c r="L4" t="s">
        <v>2</v>
      </c>
      <c r="M4">
        <v>0</v>
      </c>
      <c r="N4" t="s">
        <v>6</v>
      </c>
      <c r="O4">
        <v>3</v>
      </c>
      <c r="P4" t="s">
        <v>0</v>
      </c>
      <c r="Q4">
        <v>0.6</v>
      </c>
      <c r="R4" t="s">
        <v>141</v>
      </c>
      <c r="S4">
        <v>1</v>
      </c>
      <c r="T4" t="s">
        <v>142</v>
      </c>
      <c r="U4">
        <v>2</v>
      </c>
      <c r="V4" t="s">
        <v>140</v>
      </c>
      <c r="W4">
        <v>405</v>
      </c>
      <c r="X4" t="s">
        <v>1</v>
      </c>
      <c r="Y4" t="s">
        <v>428</v>
      </c>
      <c r="Z4" t="s">
        <v>151</v>
      </c>
      <c r="AA4" s="12" t="s">
        <v>429</v>
      </c>
      <c r="AB4" t="s">
        <v>424</v>
      </c>
      <c r="AC4" s="5">
        <v>9.9999999999999998E-17</v>
      </c>
      <c r="AD4" t="s">
        <v>5</v>
      </c>
      <c r="AE4">
        <v>1</v>
      </c>
      <c r="AF4" t="s">
        <v>4</v>
      </c>
      <c r="AG4">
        <v>0</v>
      </c>
    </row>
    <row r="5" spans="1:33" x14ac:dyDescent="0.25">
      <c r="A5" t="s">
        <v>170</v>
      </c>
      <c r="B5" t="s">
        <v>143</v>
      </c>
      <c r="C5">
        <v>300</v>
      </c>
      <c r="D5" t="s">
        <v>144</v>
      </c>
      <c r="E5">
        <v>100000</v>
      </c>
      <c r="F5" t="s">
        <v>145</v>
      </c>
      <c r="G5">
        <v>23654</v>
      </c>
      <c r="H5" t="s">
        <v>146</v>
      </c>
      <c r="I5">
        <v>1E-3</v>
      </c>
      <c r="J5" t="s">
        <v>3</v>
      </c>
      <c r="K5">
        <v>1</v>
      </c>
      <c r="L5" t="s">
        <v>2</v>
      </c>
      <c r="M5">
        <v>0</v>
      </c>
      <c r="N5" t="s">
        <v>6</v>
      </c>
      <c r="O5">
        <v>3</v>
      </c>
      <c r="P5" t="s">
        <v>0</v>
      </c>
      <c r="Q5">
        <v>0.6</v>
      </c>
      <c r="R5" t="s">
        <v>141</v>
      </c>
      <c r="S5">
        <v>1</v>
      </c>
      <c r="T5" t="s">
        <v>142</v>
      </c>
      <c r="U5">
        <v>2</v>
      </c>
      <c r="V5" t="s">
        <v>140</v>
      </c>
      <c r="W5">
        <v>475</v>
      </c>
      <c r="X5" t="s">
        <v>1</v>
      </c>
      <c r="Y5" t="s">
        <v>430</v>
      </c>
      <c r="Z5" t="s">
        <v>151</v>
      </c>
      <c r="AA5" s="12" t="s">
        <v>682</v>
      </c>
      <c r="AB5" t="s">
        <v>424</v>
      </c>
      <c r="AC5" s="5">
        <v>9.9999999999999998E-17</v>
      </c>
      <c r="AD5" t="s">
        <v>5</v>
      </c>
      <c r="AE5">
        <v>1</v>
      </c>
      <c r="AF5" t="s">
        <v>4</v>
      </c>
      <c r="AG5">
        <v>0</v>
      </c>
    </row>
    <row r="6" spans="1:33" x14ac:dyDescent="0.25">
      <c r="A6" t="s">
        <v>171</v>
      </c>
      <c r="B6" t="s">
        <v>143</v>
      </c>
      <c r="C6">
        <v>300</v>
      </c>
      <c r="D6" t="s">
        <v>144</v>
      </c>
      <c r="E6">
        <v>100000</v>
      </c>
      <c r="F6" t="s">
        <v>145</v>
      </c>
      <c r="G6">
        <v>23654</v>
      </c>
      <c r="H6" t="s">
        <v>146</v>
      </c>
      <c r="I6">
        <v>1E-3</v>
      </c>
      <c r="J6" t="s">
        <v>3</v>
      </c>
      <c r="K6">
        <v>1</v>
      </c>
      <c r="L6" t="s">
        <v>2</v>
      </c>
      <c r="M6">
        <v>0</v>
      </c>
      <c r="N6" t="s">
        <v>6</v>
      </c>
      <c r="O6">
        <v>4</v>
      </c>
      <c r="P6" t="s">
        <v>0</v>
      </c>
      <c r="Q6">
        <v>0.7</v>
      </c>
      <c r="R6" t="s">
        <v>141</v>
      </c>
      <c r="S6">
        <v>1</v>
      </c>
      <c r="T6" t="s">
        <v>142</v>
      </c>
      <c r="U6">
        <v>2</v>
      </c>
      <c r="V6" t="s">
        <v>140</v>
      </c>
      <c r="W6">
        <v>613</v>
      </c>
      <c r="X6" t="s">
        <v>1</v>
      </c>
      <c r="Y6" t="s">
        <v>431</v>
      </c>
      <c r="Z6" t="s">
        <v>151</v>
      </c>
      <c r="AA6" s="12" t="s">
        <v>683</v>
      </c>
      <c r="AB6" t="s">
        <v>424</v>
      </c>
      <c r="AC6" s="5">
        <v>9.9999999999999998E-17</v>
      </c>
      <c r="AD6" t="s">
        <v>5</v>
      </c>
      <c r="AE6">
        <v>1</v>
      </c>
      <c r="AF6" t="s">
        <v>4</v>
      </c>
      <c r="AG6">
        <v>0</v>
      </c>
    </row>
    <row r="7" spans="1:33" x14ac:dyDescent="0.25">
      <c r="A7" t="s">
        <v>172</v>
      </c>
      <c r="B7" t="s">
        <v>143</v>
      </c>
      <c r="C7">
        <v>300</v>
      </c>
      <c r="D7" t="s">
        <v>144</v>
      </c>
      <c r="E7">
        <v>100000</v>
      </c>
      <c r="F7" t="s">
        <v>145</v>
      </c>
      <c r="G7">
        <v>23654</v>
      </c>
      <c r="H7" t="s">
        <v>146</v>
      </c>
      <c r="I7">
        <v>1E-3</v>
      </c>
      <c r="J7" t="s">
        <v>3</v>
      </c>
      <c r="K7">
        <v>1</v>
      </c>
      <c r="L7" t="s">
        <v>2</v>
      </c>
      <c r="M7">
        <v>0</v>
      </c>
      <c r="N7" t="s">
        <v>6</v>
      </c>
      <c r="O7">
        <v>4</v>
      </c>
      <c r="P7" t="s">
        <v>0</v>
      </c>
      <c r="Q7">
        <v>0.9</v>
      </c>
      <c r="R7" t="s">
        <v>141</v>
      </c>
      <c r="S7">
        <v>1</v>
      </c>
      <c r="T7" t="s">
        <v>142</v>
      </c>
      <c r="U7">
        <v>2</v>
      </c>
      <c r="V7" t="s">
        <v>140</v>
      </c>
      <c r="W7">
        <v>696</v>
      </c>
      <c r="X7" t="s">
        <v>1</v>
      </c>
      <c r="Y7" t="s">
        <v>432</v>
      </c>
      <c r="Z7" t="s">
        <v>151</v>
      </c>
      <c r="AA7" s="12" t="s">
        <v>684</v>
      </c>
      <c r="AB7" t="s">
        <v>424</v>
      </c>
      <c r="AC7" s="5">
        <v>9.9999999999999998E-17</v>
      </c>
      <c r="AD7" t="s">
        <v>5</v>
      </c>
      <c r="AE7">
        <v>1</v>
      </c>
      <c r="AF7" t="s">
        <v>4</v>
      </c>
      <c r="AG7">
        <v>0</v>
      </c>
    </row>
    <row r="8" spans="1:33" x14ac:dyDescent="0.25">
      <c r="A8" t="s">
        <v>173</v>
      </c>
      <c r="B8" t="s">
        <v>143</v>
      </c>
      <c r="C8">
        <v>300</v>
      </c>
      <c r="D8" t="s">
        <v>144</v>
      </c>
      <c r="E8">
        <v>100000</v>
      </c>
      <c r="F8" t="s">
        <v>145</v>
      </c>
      <c r="G8">
        <v>23654</v>
      </c>
      <c r="H8" t="s">
        <v>146</v>
      </c>
      <c r="I8">
        <v>1E-3</v>
      </c>
      <c r="J8" t="s">
        <v>3</v>
      </c>
      <c r="K8">
        <v>1</v>
      </c>
      <c r="L8" t="s">
        <v>2</v>
      </c>
      <c r="M8">
        <v>0</v>
      </c>
      <c r="N8" t="s">
        <v>6</v>
      </c>
      <c r="O8">
        <v>4</v>
      </c>
      <c r="P8" t="s">
        <v>0</v>
      </c>
      <c r="Q8">
        <v>0.8</v>
      </c>
      <c r="R8" t="s">
        <v>141</v>
      </c>
      <c r="S8">
        <v>1</v>
      </c>
      <c r="T8" t="s">
        <v>142</v>
      </c>
      <c r="U8">
        <v>2</v>
      </c>
      <c r="V8" t="s">
        <v>140</v>
      </c>
      <c r="W8">
        <v>624</v>
      </c>
      <c r="X8" t="s">
        <v>1</v>
      </c>
      <c r="Y8" t="s">
        <v>433</v>
      </c>
      <c r="Z8" t="s">
        <v>151</v>
      </c>
      <c r="AA8" s="12" t="s">
        <v>434</v>
      </c>
      <c r="AB8" t="s">
        <v>424</v>
      </c>
      <c r="AC8" s="5">
        <v>9.9999999999999998E-17</v>
      </c>
      <c r="AD8" t="s">
        <v>5</v>
      </c>
      <c r="AE8">
        <v>1</v>
      </c>
      <c r="AF8" t="s">
        <v>4</v>
      </c>
      <c r="AG8">
        <v>1E-8</v>
      </c>
    </row>
    <row r="9" spans="1:33" x14ac:dyDescent="0.25">
      <c r="A9" t="s">
        <v>174</v>
      </c>
      <c r="B9" t="s">
        <v>143</v>
      </c>
      <c r="C9">
        <v>300</v>
      </c>
      <c r="D9" t="s">
        <v>144</v>
      </c>
      <c r="E9">
        <v>100000</v>
      </c>
      <c r="F9" t="s">
        <v>145</v>
      </c>
      <c r="G9">
        <v>23654</v>
      </c>
      <c r="H9" t="s">
        <v>146</v>
      </c>
      <c r="I9">
        <v>1E-3</v>
      </c>
      <c r="J9" t="s">
        <v>3</v>
      </c>
      <c r="K9">
        <v>1</v>
      </c>
      <c r="L9" t="s">
        <v>2</v>
      </c>
      <c r="M9">
        <v>0</v>
      </c>
      <c r="N9" t="s">
        <v>6</v>
      </c>
      <c r="O9">
        <v>4</v>
      </c>
      <c r="P9" t="s">
        <v>0</v>
      </c>
      <c r="Q9">
        <v>1</v>
      </c>
      <c r="R9" t="s">
        <v>141</v>
      </c>
      <c r="S9">
        <v>1</v>
      </c>
      <c r="T9" t="s">
        <v>142</v>
      </c>
      <c r="U9">
        <v>2</v>
      </c>
      <c r="V9" t="s">
        <v>140</v>
      </c>
      <c r="W9">
        <v>703</v>
      </c>
      <c r="X9" t="s">
        <v>1</v>
      </c>
      <c r="Y9" t="s">
        <v>435</v>
      </c>
      <c r="Z9" t="s">
        <v>151</v>
      </c>
      <c r="AA9" s="12" t="s">
        <v>685</v>
      </c>
      <c r="AB9" t="s">
        <v>424</v>
      </c>
      <c r="AC9" s="5">
        <v>9.9999999999999998E-17</v>
      </c>
      <c r="AD9" t="s">
        <v>5</v>
      </c>
      <c r="AE9">
        <v>1</v>
      </c>
      <c r="AF9" t="s">
        <v>4</v>
      </c>
      <c r="AG9">
        <v>0</v>
      </c>
    </row>
    <row r="10" spans="1:33" x14ac:dyDescent="0.25">
      <c r="A10" t="s">
        <v>175</v>
      </c>
      <c r="B10" t="s">
        <v>143</v>
      </c>
      <c r="C10">
        <v>300</v>
      </c>
      <c r="D10" t="s">
        <v>144</v>
      </c>
      <c r="E10">
        <v>100000</v>
      </c>
      <c r="F10" t="s">
        <v>145</v>
      </c>
      <c r="G10">
        <v>23654</v>
      </c>
      <c r="H10" t="s">
        <v>146</v>
      </c>
      <c r="I10">
        <v>1E-3</v>
      </c>
      <c r="J10" t="s">
        <v>3</v>
      </c>
      <c r="K10">
        <v>0.99983290000000002</v>
      </c>
      <c r="L10" t="s">
        <v>2</v>
      </c>
      <c r="M10">
        <v>3.904E-4</v>
      </c>
      <c r="N10" t="s">
        <v>6</v>
      </c>
      <c r="O10">
        <v>5</v>
      </c>
      <c r="P10" t="s">
        <v>0</v>
      </c>
      <c r="Q10">
        <v>128.30000000000001</v>
      </c>
      <c r="R10" t="s">
        <v>141</v>
      </c>
      <c r="S10">
        <v>11</v>
      </c>
      <c r="T10" t="s">
        <v>142</v>
      </c>
      <c r="U10">
        <v>399</v>
      </c>
      <c r="V10" t="s">
        <v>140</v>
      </c>
      <c r="W10">
        <v>100055</v>
      </c>
      <c r="X10" t="s">
        <v>1</v>
      </c>
      <c r="Y10" t="s">
        <v>436</v>
      </c>
      <c r="Z10" t="s">
        <v>151</v>
      </c>
      <c r="AA10" s="12" t="s">
        <v>686</v>
      </c>
      <c r="AB10" t="s">
        <v>424</v>
      </c>
      <c r="AC10" s="5">
        <v>9.9999999999999998E-17</v>
      </c>
      <c r="AD10" t="s">
        <v>5</v>
      </c>
      <c r="AE10">
        <v>0.99983602999999999</v>
      </c>
      <c r="AF10" t="s">
        <v>4</v>
      </c>
      <c r="AG10">
        <v>3.9445000000000002E-4</v>
      </c>
    </row>
    <row r="11" spans="1:33" x14ac:dyDescent="0.25">
      <c r="A11" t="s">
        <v>176</v>
      </c>
      <c r="B11" t="s">
        <v>143</v>
      </c>
      <c r="C11">
        <v>300</v>
      </c>
      <c r="D11" t="s">
        <v>144</v>
      </c>
      <c r="E11">
        <v>100000</v>
      </c>
      <c r="F11" t="s">
        <v>145</v>
      </c>
      <c r="G11">
        <v>23654</v>
      </c>
      <c r="H11" t="s">
        <v>146</v>
      </c>
      <c r="I11">
        <v>1E-3</v>
      </c>
      <c r="J11" t="s">
        <v>3</v>
      </c>
      <c r="K11">
        <v>1</v>
      </c>
      <c r="L11" t="s">
        <v>2</v>
      </c>
      <c r="M11">
        <v>0</v>
      </c>
      <c r="N11" t="s">
        <v>6</v>
      </c>
      <c r="O11">
        <v>4</v>
      </c>
      <c r="P11" t="s">
        <v>0</v>
      </c>
      <c r="Q11">
        <v>8.6</v>
      </c>
      <c r="R11" t="s">
        <v>141</v>
      </c>
      <c r="S11">
        <v>2</v>
      </c>
      <c r="T11" t="s">
        <v>142</v>
      </c>
      <c r="U11">
        <v>8</v>
      </c>
      <c r="V11" t="s">
        <v>140</v>
      </c>
      <c r="W11">
        <v>5097</v>
      </c>
      <c r="X11" t="s">
        <v>1</v>
      </c>
      <c r="Y11" t="s">
        <v>437</v>
      </c>
      <c r="Z11" t="s">
        <v>151</v>
      </c>
      <c r="AA11" s="12" t="s">
        <v>687</v>
      </c>
      <c r="AB11" t="s">
        <v>424</v>
      </c>
      <c r="AC11" s="5">
        <v>9.9999999999999998E-17</v>
      </c>
      <c r="AD11" t="s">
        <v>5</v>
      </c>
      <c r="AE11">
        <v>1</v>
      </c>
      <c r="AF11" t="s">
        <v>4</v>
      </c>
      <c r="AG11">
        <v>0</v>
      </c>
    </row>
    <row r="12" spans="1:33" x14ac:dyDescent="0.25">
      <c r="A12" t="s">
        <v>177</v>
      </c>
      <c r="B12" t="s">
        <v>143</v>
      </c>
      <c r="C12">
        <v>300</v>
      </c>
      <c r="D12" t="s">
        <v>144</v>
      </c>
      <c r="E12">
        <v>100000</v>
      </c>
      <c r="F12" t="s">
        <v>145</v>
      </c>
      <c r="G12">
        <v>23654</v>
      </c>
      <c r="H12" t="s">
        <v>146</v>
      </c>
      <c r="I12">
        <v>1E-3</v>
      </c>
      <c r="J12" t="s">
        <v>3</v>
      </c>
      <c r="K12">
        <v>1</v>
      </c>
      <c r="L12" t="s">
        <v>2</v>
      </c>
      <c r="M12">
        <v>0</v>
      </c>
      <c r="N12" t="s">
        <v>6</v>
      </c>
      <c r="O12">
        <v>4</v>
      </c>
      <c r="P12" t="s">
        <v>0</v>
      </c>
      <c r="Q12">
        <v>2.5</v>
      </c>
      <c r="R12" t="s">
        <v>141</v>
      </c>
      <c r="S12">
        <v>1</v>
      </c>
      <c r="T12" t="s">
        <v>142</v>
      </c>
      <c r="U12">
        <v>4</v>
      </c>
      <c r="V12" t="s">
        <v>140</v>
      </c>
      <c r="W12">
        <v>1766</v>
      </c>
      <c r="X12" t="s">
        <v>1</v>
      </c>
      <c r="Y12" t="s">
        <v>438</v>
      </c>
      <c r="Z12" t="s">
        <v>151</v>
      </c>
      <c r="AA12" s="12" t="s">
        <v>688</v>
      </c>
      <c r="AB12" t="s">
        <v>424</v>
      </c>
      <c r="AC12" s="5">
        <v>9.9999999999999998E-17</v>
      </c>
      <c r="AD12" t="s">
        <v>5</v>
      </c>
      <c r="AE12">
        <v>1</v>
      </c>
      <c r="AF12" t="s">
        <v>4</v>
      </c>
      <c r="AG12">
        <v>0</v>
      </c>
    </row>
    <row r="13" spans="1:33" x14ac:dyDescent="0.25">
      <c r="A13" t="s">
        <v>178</v>
      </c>
      <c r="B13" t="s">
        <v>143</v>
      </c>
      <c r="C13">
        <v>300</v>
      </c>
      <c r="D13" t="s">
        <v>144</v>
      </c>
      <c r="E13">
        <v>100000</v>
      </c>
      <c r="F13" t="s">
        <v>145</v>
      </c>
      <c r="G13">
        <v>23654</v>
      </c>
      <c r="H13" t="s">
        <v>146</v>
      </c>
      <c r="I13">
        <v>1E-3</v>
      </c>
      <c r="J13" t="s">
        <v>3</v>
      </c>
      <c r="K13">
        <v>1</v>
      </c>
      <c r="L13" t="s">
        <v>2</v>
      </c>
      <c r="M13">
        <v>0</v>
      </c>
      <c r="N13" t="s">
        <v>6</v>
      </c>
      <c r="O13">
        <v>4</v>
      </c>
      <c r="P13" t="s">
        <v>0</v>
      </c>
      <c r="Q13">
        <v>1.6</v>
      </c>
      <c r="R13" t="s">
        <v>141</v>
      </c>
      <c r="S13">
        <v>1</v>
      </c>
      <c r="T13" t="s">
        <v>142</v>
      </c>
      <c r="U13">
        <v>3</v>
      </c>
      <c r="V13" t="s">
        <v>140</v>
      </c>
      <c r="W13">
        <v>1110</v>
      </c>
      <c r="X13" t="s">
        <v>1</v>
      </c>
      <c r="Y13" t="s">
        <v>439</v>
      </c>
      <c r="Z13" t="s">
        <v>151</v>
      </c>
      <c r="AA13" s="12" t="s">
        <v>689</v>
      </c>
      <c r="AB13" t="s">
        <v>424</v>
      </c>
      <c r="AC13" s="5">
        <v>9.9999999999999998E-17</v>
      </c>
      <c r="AD13" t="s">
        <v>5</v>
      </c>
      <c r="AE13">
        <v>1</v>
      </c>
      <c r="AF13" t="s">
        <v>4</v>
      </c>
      <c r="AG13">
        <v>0</v>
      </c>
    </row>
    <row r="14" spans="1:33" x14ac:dyDescent="0.25">
      <c r="A14" t="s">
        <v>179</v>
      </c>
      <c r="B14" t="s">
        <v>143</v>
      </c>
      <c r="C14">
        <v>300</v>
      </c>
      <c r="D14" t="s">
        <v>144</v>
      </c>
      <c r="E14">
        <v>100000</v>
      </c>
      <c r="F14" t="s">
        <v>145</v>
      </c>
      <c r="G14">
        <v>23654</v>
      </c>
      <c r="H14" t="s">
        <v>146</v>
      </c>
      <c r="I14">
        <v>1E-3</v>
      </c>
      <c r="J14" t="s">
        <v>3</v>
      </c>
      <c r="K14">
        <v>1</v>
      </c>
      <c r="L14" t="s">
        <v>2</v>
      </c>
      <c r="M14">
        <v>0</v>
      </c>
      <c r="N14" t="s">
        <v>6</v>
      </c>
      <c r="O14">
        <v>4</v>
      </c>
      <c r="P14" t="s">
        <v>0</v>
      </c>
      <c r="Q14">
        <v>2.8</v>
      </c>
      <c r="R14" t="s">
        <v>141</v>
      </c>
      <c r="S14">
        <v>1</v>
      </c>
      <c r="T14" t="s">
        <v>142</v>
      </c>
      <c r="U14">
        <v>4</v>
      </c>
      <c r="V14" t="s">
        <v>140</v>
      </c>
      <c r="W14">
        <v>1895</v>
      </c>
      <c r="X14" t="s">
        <v>1</v>
      </c>
      <c r="Y14" t="s">
        <v>440</v>
      </c>
      <c r="Z14" t="s">
        <v>151</v>
      </c>
      <c r="AA14" s="12" t="s">
        <v>422</v>
      </c>
      <c r="AB14" t="s">
        <v>424</v>
      </c>
      <c r="AC14" s="5">
        <v>9.9999999999999998E-17</v>
      </c>
      <c r="AD14" t="s">
        <v>5</v>
      </c>
      <c r="AE14">
        <v>1</v>
      </c>
      <c r="AF14" t="s">
        <v>4</v>
      </c>
      <c r="AG14">
        <v>0</v>
      </c>
    </row>
    <row r="15" spans="1:33" x14ac:dyDescent="0.25">
      <c r="A15" t="s">
        <v>180</v>
      </c>
      <c r="B15" t="s">
        <v>143</v>
      </c>
      <c r="C15">
        <v>300</v>
      </c>
      <c r="D15" t="s">
        <v>144</v>
      </c>
      <c r="E15">
        <v>100000</v>
      </c>
      <c r="F15" t="s">
        <v>145</v>
      </c>
      <c r="G15">
        <v>23654</v>
      </c>
      <c r="H15" t="s">
        <v>146</v>
      </c>
      <c r="I15">
        <v>1E-3</v>
      </c>
      <c r="J15" t="s">
        <v>3</v>
      </c>
      <c r="K15">
        <v>1</v>
      </c>
      <c r="L15" t="s">
        <v>2</v>
      </c>
      <c r="M15">
        <v>0</v>
      </c>
      <c r="N15" t="s">
        <v>6</v>
      </c>
      <c r="O15">
        <v>4</v>
      </c>
      <c r="P15" t="s">
        <v>0</v>
      </c>
      <c r="Q15">
        <v>3.3</v>
      </c>
      <c r="R15" t="s">
        <v>141</v>
      </c>
      <c r="S15">
        <v>1</v>
      </c>
      <c r="T15" t="s">
        <v>142</v>
      </c>
      <c r="U15">
        <v>5</v>
      </c>
      <c r="V15" t="s">
        <v>140</v>
      </c>
      <c r="W15">
        <v>2111</v>
      </c>
      <c r="X15" t="s">
        <v>1</v>
      </c>
      <c r="Y15" t="s">
        <v>441</v>
      </c>
      <c r="Z15" t="s">
        <v>151</v>
      </c>
      <c r="AA15" s="12" t="s">
        <v>384</v>
      </c>
      <c r="AB15" t="s">
        <v>424</v>
      </c>
      <c r="AC15" s="5">
        <v>9.9999999999999998E-17</v>
      </c>
      <c r="AD15" t="s">
        <v>5</v>
      </c>
      <c r="AE15">
        <v>1</v>
      </c>
      <c r="AF15" t="s">
        <v>4</v>
      </c>
      <c r="AG15">
        <v>0</v>
      </c>
    </row>
    <row r="16" spans="1:33" x14ac:dyDescent="0.25">
      <c r="A16" t="s">
        <v>181</v>
      </c>
      <c r="B16" t="s">
        <v>143</v>
      </c>
      <c r="C16">
        <v>300</v>
      </c>
      <c r="D16" t="s">
        <v>144</v>
      </c>
      <c r="E16">
        <v>100000</v>
      </c>
      <c r="F16" t="s">
        <v>145</v>
      </c>
      <c r="G16">
        <v>23654</v>
      </c>
      <c r="H16" t="s">
        <v>146</v>
      </c>
      <c r="I16">
        <v>1E-3</v>
      </c>
      <c r="J16" t="s">
        <v>3</v>
      </c>
      <c r="K16">
        <v>1</v>
      </c>
      <c r="L16" t="s">
        <v>2</v>
      </c>
      <c r="M16">
        <v>0</v>
      </c>
      <c r="N16" t="s">
        <v>6</v>
      </c>
      <c r="O16">
        <v>5</v>
      </c>
      <c r="P16" t="s">
        <v>0</v>
      </c>
      <c r="Q16">
        <v>0.7</v>
      </c>
      <c r="R16" t="s">
        <v>141</v>
      </c>
      <c r="S16">
        <v>1</v>
      </c>
      <c r="T16" t="s">
        <v>142</v>
      </c>
      <c r="U16">
        <v>2</v>
      </c>
      <c r="V16" t="s">
        <v>140</v>
      </c>
      <c r="W16">
        <v>500</v>
      </c>
      <c r="X16" t="s">
        <v>1</v>
      </c>
      <c r="Y16" t="s">
        <v>442</v>
      </c>
      <c r="Z16" t="s">
        <v>151</v>
      </c>
      <c r="AA16" s="12" t="s">
        <v>443</v>
      </c>
      <c r="AB16" t="s">
        <v>424</v>
      </c>
      <c r="AC16" s="5">
        <v>9.9999999999999998E-17</v>
      </c>
      <c r="AD16" t="s">
        <v>5</v>
      </c>
      <c r="AE16">
        <v>1</v>
      </c>
      <c r="AF16" t="s">
        <v>4</v>
      </c>
      <c r="AG16">
        <v>0</v>
      </c>
    </row>
    <row r="17" spans="1:33" x14ac:dyDescent="0.25">
      <c r="A17" t="s">
        <v>182</v>
      </c>
      <c r="B17" t="s">
        <v>143</v>
      </c>
      <c r="C17">
        <v>300</v>
      </c>
      <c r="D17" t="s">
        <v>144</v>
      </c>
      <c r="E17">
        <v>100000</v>
      </c>
      <c r="F17" t="s">
        <v>145</v>
      </c>
      <c r="G17">
        <v>23654</v>
      </c>
      <c r="H17" t="s">
        <v>146</v>
      </c>
      <c r="I17">
        <v>1E-3</v>
      </c>
      <c r="J17" t="s">
        <v>3</v>
      </c>
      <c r="K17">
        <v>1</v>
      </c>
      <c r="L17" t="s">
        <v>2</v>
      </c>
      <c r="M17">
        <v>0</v>
      </c>
      <c r="N17" t="s">
        <v>6</v>
      </c>
      <c r="O17">
        <v>4</v>
      </c>
      <c r="P17" t="s">
        <v>0</v>
      </c>
      <c r="Q17">
        <v>0.6</v>
      </c>
      <c r="R17" t="s">
        <v>141</v>
      </c>
      <c r="S17">
        <v>1</v>
      </c>
      <c r="T17" t="s">
        <v>142</v>
      </c>
      <c r="U17">
        <v>2</v>
      </c>
      <c r="V17" t="s">
        <v>140</v>
      </c>
      <c r="W17">
        <v>470</v>
      </c>
      <c r="X17" t="s">
        <v>1</v>
      </c>
      <c r="Y17" t="s">
        <v>444</v>
      </c>
      <c r="Z17" t="s">
        <v>151</v>
      </c>
      <c r="AA17" s="12" t="s">
        <v>445</v>
      </c>
      <c r="AB17" t="s">
        <v>424</v>
      </c>
      <c r="AC17" s="5">
        <v>9.9999999999999998E-17</v>
      </c>
      <c r="AD17" t="s">
        <v>5</v>
      </c>
      <c r="AE17">
        <v>1</v>
      </c>
      <c r="AF17" t="s">
        <v>4</v>
      </c>
      <c r="AG17">
        <v>0</v>
      </c>
    </row>
    <row r="18" spans="1:33" x14ac:dyDescent="0.25">
      <c r="A18" t="s">
        <v>183</v>
      </c>
      <c r="B18" t="s">
        <v>143</v>
      </c>
      <c r="C18">
        <v>300</v>
      </c>
      <c r="D18" t="s">
        <v>144</v>
      </c>
      <c r="E18">
        <v>100000</v>
      </c>
      <c r="F18" t="s">
        <v>145</v>
      </c>
      <c r="G18">
        <v>23654</v>
      </c>
      <c r="H18" t="s">
        <v>146</v>
      </c>
      <c r="I18">
        <v>1E-3</v>
      </c>
      <c r="J18" t="s">
        <v>3</v>
      </c>
      <c r="K18">
        <v>1</v>
      </c>
      <c r="L18" t="s">
        <v>2</v>
      </c>
      <c r="M18">
        <v>0</v>
      </c>
      <c r="N18" t="s">
        <v>6</v>
      </c>
      <c r="O18">
        <v>3</v>
      </c>
      <c r="P18" t="s">
        <v>0</v>
      </c>
      <c r="Q18">
        <v>3.5</v>
      </c>
      <c r="R18" t="s">
        <v>141</v>
      </c>
      <c r="S18">
        <v>1</v>
      </c>
      <c r="T18" t="s">
        <v>142</v>
      </c>
      <c r="U18">
        <v>5</v>
      </c>
      <c r="V18" t="s">
        <v>140</v>
      </c>
      <c r="W18">
        <v>2396</v>
      </c>
      <c r="X18" t="s">
        <v>1</v>
      </c>
      <c r="Y18" t="s">
        <v>446</v>
      </c>
      <c r="Z18" t="s">
        <v>151</v>
      </c>
      <c r="AA18" s="12" t="s">
        <v>447</v>
      </c>
      <c r="AB18" t="s">
        <v>424</v>
      </c>
      <c r="AC18" s="5">
        <v>9.9999999999999998E-17</v>
      </c>
      <c r="AD18" t="s">
        <v>5</v>
      </c>
      <c r="AE18">
        <v>1</v>
      </c>
      <c r="AF18" t="s">
        <v>4</v>
      </c>
      <c r="AG18">
        <v>0</v>
      </c>
    </row>
    <row r="19" spans="1:33" x14ac:dyDescent="0.25">
      <c r="A19" t="s">
        <v>184</v>
      </c>
      <c r="B19" t="s">
        <v>143</v>
      </c>
      <c r="C19">
        <v>300</v>
      </c>
      <c r="D19" t="s">
        <v>144</v>
      </c>
      <c r="E19">
        <v>100000</v>
      </c>
      <c r="F19" t="s">
        <v>145</v>
      </c>
      <c r="G19">
        <v>23654</v>
      </c>
      <c r="H19" t="s">
        <v>146</v>
      </c>
      <c r="I19">
        <v>1E-3</v>
      </c>
      <c r="J19" t="s">
        <v>3</v>
      </c>
      <c r="K19">
        <v>1</v>
      </c>
      <c r="L19" t="s">
        <v>2</v>
      </c>
      <c r="M19">
        <v>0</v>
      </c>
      <c r="N19" t="s">
        <v>6</v>
      </c>
      <c r="O19">
        <v>4</v>
      </c>
      <c r="P19" t="s">
        <v>0</v>
      </c>
      <c r="Q19">
        <v>0.6</v>
      </c>
      <c r="R19" t="s">
        <v>141</v>
      </c>
      <c r="S19">
        <v>1</v>
      </c>
      <c r="T19" t="s">
        <v>142</v>
      </c>
      <c r="U19">
        <v>2</v>
      </c>
      <c r="V19" t="s">
        <v>140</v>
      </c>
      <c r="W19">
        <v>467</v>
      </c>
      <c r="X19" t="s">
        <v>1</v>
      </c>
      <c r="Y19" t="s">
        <v>448</v>
      </c>
      <c r="Z19" t="s">
        <v>151</v>
      </c>
      <c r="AA19" s="12" t="s">
        <v>1307</v>
      </c>
      <c r="AB19" t="s">
        <v>424</v>
      </c>
      <c r="AC19" s="5">
        <v>9.9999999999999998E-17</v>
      </c>
      <c r="AD19" t="s">
        <v>5</v>
      </c>
      <c r="AE19">
        <v>1</v>
      </c>
      <c r="AF19" t="s">
        <v>4</v>
      </c>
      <c r="AG19">
        <v>1E-8</v>
      </c>
    </row>
    <row r="20" spans="1:33" x14ac:dyDescent="0.25">
      <c r="A20" t="s">
        <v>185</v>
      </c>
      <c r="B20" t="s">
        <v>143</v>
      </c>
      <c r="C20">
        <v>300</v>
      </c>
      <c r="D20" t="s">
        <v>144</v>
      </c>
      <c r="E20">
        <v>100000</v>
      </c>
      <c r="F20" t="s">
        <v>145</v>
      </c>
      <c r="G20">
        <v>23654</v>
      </c>
      <c r="H20" t="s">
        <v>146</v>
      </c>
      <c r="I20">
        <v>1E-3</v>
      </c>
      <c r="J20" t="s">
        <v>3</v>
      </c>
      <c r="K20">
        <v>1</v>
      </c>
      <c r="L20" t="s">
        <v>2</v>
      </c>
      <c r="M20">
        <v>0</v>
      </c>
      <c r="N20" t="s">
        <v>6</v>
      </c>
      <c r="O20">
        <v>5</v>
      </c>
      <c r="P20" t="s">
        <v>0</v>
      </c>
      <c r="Q20">
        <v>58.8</v>
      </c>
      <c r="R20" t="s">
        <v>141</v>
      </c>
      <c r="S20">
        <v>4</v>
      </c>
      <c r="T20" t="s">
        <v>142</v>
      </c>
      <c r="U20">
        <v>123</v>
      </c>
      <c r="V20" t="s">
        <v>140</v>
      </c>
      <c r="W20">
        <v>43166</v>
      </c>
      <c r="X20" t="s">
        <v>1</v>
      </c>
      <c r="Y20" t="s">
        <v>449</v>
      </c>
      <c r="Z20" t="s">
        <v>151</v>
      </c>
      <c r="AA20" s="12" t="s">
        <v>450</v>
      </c>
      <c r="AB20" t="s">
        <v>424</v>
      </c>
      <c r="AC20" s="5">
        <v>9.9999999999999998E-17</v>
      </c>
      <c r="AD20" t="s">
        <v>5</v>
      </c>
      <c r="AE20">
        <v>1</v>
      </c>
      <c r="AF20" t="s">
        <v>4</v>
      </c>
      <c r="AG20">
        <v>0</v>
      </c>
    </row>
    <row r="21" spans="1:33" x14ac:dyDescent="0.25">
      <c r="A21" t="s">
        <v>186</v>
      </c>
      <c r="B21" t="s">
        <v>143</v>
      </c>
      <c r="C21">
        <v>300</v>
      </c>
      <c r="D21" t="s">
        <v>144</v>
      </c>
      <c r="E21">
        <v>100000</v>
      </c>
      <c r="F21" t="s">
        <v>145</v>
      </c>
      <c r="G21">
        <v>23654</v>
      </c>
      <c r="H21" t="s">
        <v>146</v>
      </c>
      <c r="I21">
        <v>1E-3</v>
      </c>
      <c r="J21" t="s">
        <v>3</v>
      </c>
      <c r="K21">
        <v>1</v>
      </c>
      <c r="L21" t="s">
        <v>2</v>
      </c>
      <c r="M21">
        <v>0</v>
      </c>
      <c r="N21" t="s">
        <v>6</v>
      </c>
      <c r="O21">
        <v>5</v>
      </c>
      <c r="P21" t="s">
        <v>0</v>
      </c>
      <c r="Q21">
        <v>3.4</v>
      </c>
      <c r="R21" t="s">
        <v>141</v>
      </c>
      <c r="S21">
        <v>1</v>
      </c>
      <c r="T21" t="s">
        <v>142</v>
      </c>
      <c r="U21">
        <v>5</v>
      </c>
      <c r="V21" t="s">
        <v>140</v>
      </c>
      <c r="W21">
        <v>2348</v>
      </c>
      <c r="X21" t="s">
        <v>1</v>
      </c>
      <c r="Y21" t="s">
        <v>451</v>
      </c>
      <c r="Z21" t="s">
        <v>151</v>
      </c>
      <c r="AA21" s="12" t="s">
        <v>452</v>
      </c>
      <c r="AB21" t="s">
        <v>424</v>
      </c>
      <c r="AC21" s="5">
        <v>9.9999999999999998E-17</v>
      </c>
      <c r="AD21" t="s">
        <v>5</v>
      </c>
      <c r="AE21">
        <v>1</v>
      </c>
      <c r="AF21" t="s">
        <v>4</v>
      </c>
      <c r="AG21">
        <v>0</v>
      </c>
    </row>
    <row r="22" spans="1:33" x14ac:dyDescent="0.25">
      <c r="A22" t="s">
        <v>187</v>
      </c>
      <c r="B22" t="s">
        <v>143</v>
      </c>
      <c r="C22">
        <v>300</v>
      </c>
      <c r="D22" t="s">
        <v>144</v>
      </c>
      <c r="E22">
        <v>100000</v>
      </c>
      <c r="F22" t="s">
        <v>145</v>
      </c>
      <c r="G22">
        <v>23654</v>
      </c>
      <c r="H22" t="s">
        <v>146</v>
      </c>
      <c r="I22">
        <v>1E-3</v>
      </c>
      <c r="J22" t="s">
        <v>3</v>
      </c>
      <c r="K22">
        <v>1</v>
      </c>
      <c r="L22" t="s">
        <v>2</v>
      </c>
      <c r="M22">
        <v>0</v>
      </c>
      <c r="N22" t="s">
        <v>6</v>
      </c>
      <c r="O22">
        <v>5</v>
      </c>
      <c r="P22" t="s">
        <v>0</v>
      </c>
      <c r="Q22">
        <v>4.3</v>
      </c>
      <c r="R22" t="s">
        <v>141</v>
      </c>
      <c r="S22">
        <v>1</v>
      </c>
      <c r="T22" t="s">
        <v>142</v>
      </c>
      <c r="U22">
        <v>6</v>
      </c>
      <c r="V22" t="s">
        <v>140</v>
      </c>
      <c r="W22">
        <v>3005</v>
      </c>
      <c r="X22" t="s">
        <v>1</v>
      </c>
      <c r="Y22" t="s">
        <v>453</v>
      </c>
      <c r="Z22" t="s">
        <v>151</v>
      </c>
      <c r="AA22" s="12" t="s">
        <v>454</v>
      </c>
      <c r="AB22" t="s">
        <v>424</v>
      </c>
      <c r="AC22" s="5">
        <v>9.9999999999999998E-17</v>
      </c>
      <c r="AD22" t="s">
        <v>5</v>
      </c>
      <c r="AE22">
        <v>1</v>
      </c>
      <c r="AF22" t="s">
        <v>4</v>
      </c>
      <c r="AG22">
        <v>0</v>
      </c>
    </row>
    <row r="23" spans="1:33" x14ac:dyDescent="0.25">
      <c r="A23" t="s">
        <v>188</v>
      </c>
      <c r="B23" t="s">
        <v>143</v>
      </c>
      <c r="C23">
        <v>300</v>
      </c>
      <c r="D23" t="s">
        <v>144</v>
      </c>
      <c r="E23">
        <v>100000</v>
      </c>
      <c r="F23" t="s">
        <v>145</v>
      </c>
      <c r="G23">
        <v>23654</v>
      </c>
      <c r="H23" t="s">
        <v>146</v>
      </c>
      <c r="I23">
        <v>1E-3</v>
      </c>
      <c r="J23" t="s">
        <v>3</v>
      </c>
      <c r="K23">
        <v>1</v>
      </c>
      <c r="L23" t="s">
        <v>2</v>
      </c>
      <c r="M23">
        <v>0</v>
      </c>
      <c r="N23" t="s">
        <v>6</v>
      </c>
      <c r="O23">
        <v>5</v>
      </c>
      <c r="P23" t="s">
        <v>0</v>
      </c>
      <c r="Q23">
        <v>3</v>
      </c>
      <c r="R23" t="s">
        <v>141</v>
      </c>
      <c r="S23">
        <v>1</v>
      </c>
      <c r="T23" t="s">
        <v>142</v>
      </c>
      <c r="U23">
        <v>4</v>
      </c>
      <c r="V23" t="s">
        <v>140</v>
      </c>
      <c r="W23">
        <v>1766</v>
      </c>
      <c r="X23" t="s">
        <v>1</v>
      </c>
      <c r="Y23" t="s">
        <v>455</v>
      </c>
      <c r="Z23" t="s">
        <v>151</v>
      </c>
      <c r="AA23" s="12" t="s">
        <v>690</v>
      </c>
      <c r="AB23" t="s">
        <v>424</v>
      </c>
      <c r="AC23" s="5">
        <v>9.9999999999999998E-17</v>
      </c>
      <c r="AD23" t="s">
        <v>5</v>
      </c>
      <c r="AE23">
        <v>1</v>
      </c>
      <c r="AF23" t="s">
        <v>4</v>
      </c>
      <c r="AG23">
        <v>0</v>
      </c>
    </row>
    <row r="24" spans="1:33" x14ac:dyDescent="0.25">
      <c r="A24" t="s">
        <v>189</v>
      </c>
      <c r="B24" t="s">
        <v>143</v>
      </c>
      <c r="C24">
        <v>300</v>
      </c>
      <c r="D24" t="s">
        <v>144</v>
      </c>
      <c r="E24">
        <v>100000</v>
      </c>
      <c r="F24" t="s">
        <v>145</v>
      </c>
      <c r="G24">
        <v>23654</v>
      </c>
      <c r="H24" t="s">
        <v>146</v>
      </c>
      <c r="I24">
        <v>1E-3</v>
      </c>
      <c r="J24" t="s">
        <v>3</v>
      </c>
      <c r="K24">
        <v>1</v>
      </c>
      <c r="L24" t="s">
        <v>2</v>
      </c>
      <c r="M24">
        <v>0</v>
      </c>
      <c r="N24" t="s">
        <v>6</v>
      </c>
      <c r="O24">
        <v>10</v>
      </c>
      <c r="P24" t="s">
        <v>0</v>
      </c>
      <c r="Q24">
        <v>5.0999999999999996</v>
      </c>
      <c r="R24" t="s">
        <v>141</v>
      </c>
      <c r="S24">
        <v>2</v>
      </c>
      <c r="T24" t="s">
        <v>142</v>
      </c>
      <c r="U24">
        <v>6</v>
      </c>
      <c r="V24" t="s">
        <v>140</v>
      </c>
      <c r="W24">
        <v>3236</v>
      </c>
      <c r="X24" t="s">
        <v>1</v>
      </c>
      <c r="Y24" t="s">
        <v>456</v>
      </c>
      <c r="Z24" t="s">
        <v>151</v>
      </c>
      <c r="AA24" s="12" t="s">
        <v>691</v>
      </c>
      <c r="AB24" t="s">
        <v>424</v>
      </c>
      <c r="AC24" s="5">
        <v>9.9999999999999998E-17</v>
      </c>
      <c r="AD24" t="s">
        <v>5</v>
      </c>
      <c r="AE24">
        <v>1</v>
      </c>
      <c r="AF24" t="s">
        <v>4</v>
      </c>
      <c r="AG24">
        <v>0</v>
      </c>
    </row>
    <row r="25" spans="1:33" x14ac:dyDescent="0.25">
      <c r="A25" t="s">
        <v>190</v>
      </c>
      <c r="B25" t="s">
        <v>143</v>
      </c>
      <c r="C25">
        <v>300</v>
      </c>
      <c r="D25" t="s">
        <v>144</v>
      </c>
      <c r="E25">
        <v>100000</v>
      </c>
      <c r="F25" t="s">
        <v>145</v>
      </c>
      <c r="G25">
        <v>23654</v>
      </c>
      <c r="H25" t="s">
        <v>146</v>
      </c>
      <c r="I25">
        <v>1E-3</v>
      </c>
      <c r="J25" t="s">
        <v>3</v>
      </c>
      <c r="K25">
        <v>1</v>
      </c>
      <c r="L25" t="s">
        <v>2</v>
      </c>
      <c r="M25">
        <v>0</v>
      </c>
      <c r="N25" t="s">
        <v>6</v>
      </c>
      <c r="O25">
        <v>5</v>
      </c>
      <c r="P25" t="s">
        <v>0</v>
      </c>
      <c r="Q25">
        <v>3.8</v>
      </c>
      <c r="R25" t="s">
        <v>141</v>
      </c>
      <c r="S25">
        <v>1</v>
      </c>
      <c r="T25" t="s">
        <v>142</v>
      </c>
      <c r="U25">
        <v>5</v>
      </c>
      <c r="V25" t="s">
        <v>140</v>
      </c>
      <c r="W25">
        <v>2569</v>
      </c>
      <c r="X25" t="s">
        <v>1</v>
      </c>
      <c r="Y25" t="s">
        <v>457</v>
      </c>
      <c r="Z25" t="s">
        <v>151</v>
      </c>
      <c r="AA25" s="12" t="s">
        <v>692</v>
      </c>
      <c r="AB25" t="s">
        <v>424</v>
      </c>
      <c r="AC25" s="5">
        <v>9.9999999999999998E-17</v>
      </c>
      <c r="AD25" t="s">
        <v>5</v>
      </c>
      <c r="AE25">
        <v>1</v>
      </c>
      <c r="AF25" t="s">
        <v>4</v>
      </c>
      <c r="AG25">
        <v>0</v>
      </c>
    </row>
    <row r="26" spans="1:33" x14ac:dyDescent="0.25">
      <c r="A26" t="s">
        <v>191</v>
      </c>
      <c r="B26" t="s">
        <v>143</v>
      </c>
      <c r="C26">
        <v>300</v>
      </c>
      <c r="D26" t="s">
        <v>144</v>
      </c>
      <c r="E26">
        <v>100000</v>
      </c>
      <c r="F26" t="s">
        <v>145</v>
      </c>
      <c r="G26">
        <v>23654</v>
      </c>
      <c r="H26" t="s">
        <v>146</v>
      </c>
      <c r="I26">
        <v>1E-3</v>
      </c>
      <c r="J26" t="s">
        <v>3</v>
      </c>
      <c r="K26">
        <v>0.99999070000000001</v>
      </c>
      <c r="L26" t="s">
        <v>2</v>
      </c>
      <c r="M26">
        <v>3.634E-4</v>
      </c>
      <c r="N26" t="s">
        <v>6</v>
      </c>
      <c r="O26">
        <v>8</v>
      </c>
      <c r="P26" t="s">
        <v>0</v>
      </c>
      <c r="Q26">
        <v>145.69999999999999</v>
      </c>
      <c r="R26" t="s">
        <v>141</v>
      </c>
      <c r="S26">
        <v>8</v>
      </c>
      <c r="T26" t="s">
        <v>142</v>
      </c>
      <c r="U26">
        <v>335</v>
      </c>
      <c r="V26" t="s">
        <v>140</v>
      </c>
      <c r="W26">
        <v>100168</v>
      </c>
      <c r="X26" t="s">
        <v>1</v>
      </c>
      <c r="Y26" t="s">
        <v>458</v>
      </c>
      <c r="Z26" t="s">
        <v>151</v>
      </c>
      <c r="AA26" s="12" t="s">
        <v>693</v>
      </c>
      <c r="AB26" t="s">
        <v>424</v>
      </c>
      <c r="AC26" s="5">
        <v>9.9999999999999998E-17</v>
      </c>
      <c r="AD26" t="s">
        <v>5</v>
      </c>
      <c r="AE26">
        <v>0.99999064999999998</v>
      </c>
      <c r="AF26" t="s">
        <v>4</v>
      </c>
      <c r="AG26">
        <v>3.6801999999999999E-4</v>
      </c>
    </row>
    <row r="27" spans="1:33" x14ac:dyDescent="0.25">
      <c r="A27" t="s">
        <v>192</v>
      </c>
      <c r="B27" t="s">
        <v>143</v>
      </c>
      <c r="C27">
        <v>300</v>
      </c>
      <c r="D27" t="s">
        <v>144</v>
      </c>
      <c r="E27">
        <v>100000</v>
      </c>
      <c r="F27" t="s">
        <v>145</v>
      </c>
      <c r="G27">
        <v>23654</v>
      </c>
      <c r="H27" t="s">
        <v>146</v>
      </c>
      <c r="I27">
        <v>1E-3</v>
      </c>
      <c r="J27" t="s">
        <v>3</v>
      </c>
      <c r="K27">
        <v>0.99991430000000003</v>
      </c>
      <c r="L27" t="s">
        <v>2</v>
      </c>
      <c r="M27">
        <v>3.2729E-3</v>
      </c>
      <c r="N27" t="s">
        <v>6</v>
      </c>
      <c r="O27">
        <v>10</v>
      </c>
      <c r="P27" t="s">
        <v>0</v>
      </c>
      <c r="Q27">
        <v>149.19999999999999</v>
      </c>
      <c r="R27" t="s">
        <v>141</v>
      </c>
      <c r="S27">
        <v>9</v>
      </c>
      <c r="T27" t="s">
        <v>142</v>
      </c>
      <c r="U27">
        <v>263</v>
      </c>
      <c r="V27" t="s">
        <v>140</v>
      </c>
      <c r="W27">
        <v>100098</v>
      </c>
      <c r="X27" t="s">
        <v>1</v>
      </c>
      <c r="Y27" t="s">
        <v>459</v>
      </c>
      <c r="Z27" t="s">
        <v>151</v>
      </c>
      <c r="AA27" s="12" t="s">
        <v>694</v>
      </c>
      <c r="AB27" t="s">
        <v>424</v>
      </c>
      <c r="AC27" s="5">
        <v>9.9999999999999998E-17</v>
      </c>
      <c r="AD27" t="s">
        <v>5</v>
      </c>
      <c r="AE27">
        <v>0.99985736000000003</v>
      </c>
      <c r="AF27" t="s">
        <v>4</v>
      </c>
      <c r="AG27">
        <v>4.3283999999999996E-3</v>
      </c>
    </row>
    <row r="28" spans="1:33" x14ac:dyDescent="0.25">
      <c r="A28" t="s">
        <v>193</v>
      </c>
      <c r="B28" t="s">
        <v>143</v>
      </c>
      <c r="C28">
        <v>300</v>
      </c>
      <c r="D28" t="s">
        <v>144</v>
      </c>
      <c r="E28">
        <v>100000</v>
      </c>
      <c r="F28" t="s">
        <v>145</v>
      </c>
      <c r="G28">
        <v>23654</v>
      </c>
      <c r="H28" t="s">
        <v>146</v>
      </c>
      <c r="I28">
        <v>1E-3</v>
      </c>
      <c r="J28" t="s">
        <v>3</v>
      </c>
      <c r="K28">
        <v>1</v>
      </c>
      <c r="L28" t="s">
        <v>2</v>
      </c>
      <c r="M28">
        <v>0</v>
      </c>
      <c r="N28" t="s">
        <v>6</v>
      </c>
      <c r="O28">
        <v>6</v>
      </c>
      <c r="P28" t="s">
        <v>0</v>
      </c>
      <c r="Q28">
        <v>0.7</v>
      </c>
      <c r="R28" t="s">
        <v>141</v>
      </c>
      <c r="S28">
        <v>1</v>
      </c>
      <c r="T28" t="s">
        <v>142</v>
      </c>
      <c r="U28">
        <v>2</v>
      </c>
      <c r="V28" t="s">
        <v>140</v>
      </c>
      <c r="W28">
        <v>529</v>
      </c>
      <c r="X28" t="s">
        <v>1</v>
      </c>
      <c r="Y28" t="s">
        <v>460</v>
      </c>
      <c r="Z28" t="s">
        <v>151</v>
      </c>
      <c r="AA28" s="12" t="s">
        <v>695</v>
      </c>
      <c r="AB28" t="s">
        <v>424</v>
      </c>
      <c r="AC28" s="5">
        <v>9.9999999999999998E-17</v>
      </c>
      <c r="AD28" t="s">
        <v>5</v>
      </c>
      <c r="AE28">
        <v>1</v>
      </c>
      <c r="AF28" t="s">
        <v>4</v>
      </c>
      <c r="AG28">
        <v>0</v>
      </c>
    </row>
    <row r="29" spans="1:33" x14ac:dyDescent="0.25">
      <c r="A29" t="s">
        <v>194</v>
      </c>
      <c r="B29" t="s">
        <v>143</v>
      </c>
      <c r="C29">
        <v>300</v>
      </c>
      <c r="D29" t="s">
        <v>144</v>
      </c>
      <c r="E29">
        <v>100000</v>
      </c>
      <c r="F29" t="s">
        <v>145</v>
      </c>
      <c r="G29">
        <v>23654</v>
      </c>
      <c r="H29" t="s">
        <v>146</v>
      </c>
      <c r="I29">
        <v>1E-3</v>
      </c>
      <c r="J29" t="s">
        <v>3</v>
      </c>
      <c r="K29">
        <v>1</v>
      </c>
      <c r="L29" t="s">
        <v>2</v>
      </c>
      <c r="M29">
        <v>0</v>
      </c>
      <c r="N29" t="s">
        <v>6</v>
      </c>
      <c r="O29">
        <v>6</v>
      </c>
      <c r="P29" t="s">
        <v>0</v>
      </c>
      <c r="Q29">
        <v>74.2</v>
      </c>
      <c r="R29" t="s">
        <v>141</v>
      </c>
      <c r="S29">
        <v>5</v>
      </c>
      <c r="T29" t="s">
        <v>142</v>
      </c>
      <c r="U29">
        <v>42</v>
      </c>
      <c r="V29" t="s">
        <v>140</v>
      </c>
      <c r="W29">
        <v>39200</v>
      </c>
      <c r="X29" t="s">
        <v>1</v>
      </c>
      <c r="Y29" t="s">
        <v>461</v>
      </c>
      <c r="Z29" t="s">
        <v>151</v>
      </c>
      <c r="AA29" s="12" t="s">
        <v>462</v>
      </c>
      <c r="AB29" t="s">
        <v>424</v>
      </c>
      <c r="AC29" s="5">
        <v>9.9999999999999998E-17</v>
      </c>
      <c r="AD29" t="s">
        <v>5</v>
      </c>
      <c r="AE29">
        <v>1</v>
      </c>
      <c r="AF29" t="s">
        <v>4</v>
      </c>
      <c r="AG29">
        <v>0</v>
      </c>
    </row>
    <row r="30" spans="1:33" x14ac:dyDescent="0.25">
      <c r="A30" t="s">
        <v>195</v>
      </c>
      <c r="B30" t="s">
        <v>143</v>
      </c>
      <c r="C30">
        <v>300</v>
      </c>
      <c r="D30" t="s">
        <v>144</v>
      </c>
      <c r="E30">
        <v>100000</v>
      </c>
      <c r="F30" t="s">
        <v>145</v>
      </c>
      <c r="G30">
        <v>23654</v>
      </c>
      <c r="H30" t="s">
        <v>146</v>
      </c>
      <c r="I30">
        <v>1E-3</v>
      </c>
      <c r="J30" t="s">
        <v>3</v>
      </c>
      <c r="K30">
        <v>1</v>
      </c>
      <c r="L30" t="s">
        <v>2</v>
      </c>
      <c r="M30">
        <v>0</v>
      </c>
      <c r="N30" t="s">
        <v>6</v>
      </c>
      <c r="O30">
        <v>6</v>
      </c>
      <c r="P30" t="s">
        <v>0</v>
      </c>
      <c r="Q30">
        <v>1</v>
      </c>
      <c r="R30" t="s">
        <v>141</v>
      </c>
      <c r="S30">
        <v>1</v>
      </c>
      <c r="T30" t="s">
        <v>142</v>
      </c>
      <c r="U30">
        <v>2</v>
      </c>
      <c r="V30" t="s">
        <v>140</v>
      </c>
      <c r="W30">
        <v>709</v>
      </c>
      <c r="X30" t="s">
        <v>1</v>
      </c>
      <c r="Y30" t="s">
        <v>463</v>
      </c>
      <c r="Z30" t="s">
        <v>151</v>
      </c>
      <c r="AA30" s="12" t="s">
        <v>696</v>
      </c>
      <c r="AB30" t="s">
        <v>424</v>
      </c>
      <c r="AC30" s="5">
        <v>9.9999999999999998E-17</v>
      </c>
      <c r="AD30" t="s">
        <v>5</v>
      </c>
      <c r="AE30">
        <v>1</v>
      </c>
      <c r="AF30" t="s">
        <v>4</v>
      </c>
      <c r="AG30">
        <v>0</v>
      </c>
    </row>
    <row r="31" spans="1:33" x14ac:dyDescent="0.25">
      <c r="A31" t="s">
        <v>196</v>
      </c>
      <c r="B31" t="s">
        <v>143</v>
      </c>
      <c r="C31">
        <v>300</v>
      </c>
      <c r="D31" t="s">
        <v>144</v>
      </c>
      <c r="E31">
        <v>100000</v>
      </c>
      <c r="F31" t="s">
        <v>145</v>
      </c>
      <c r="G31">
        <v>23654</v>
      </c>
      <c r="H31" t="s">
        <v>146</v>
      </c>
      <c r="I31">
        <v>1E-3</v>
      </c>
      <c r="J31" t="s">
        <v>3</v>
      </c>
      <c r="K31">
        <v>1</v>
      </c>
      <c r="L31" t="s">
        <v>2</v>
      </c>
      <c r="M31">
        <v>0</v>
      </c>
      <c r="N31" t="s">
        <v>6</v>
      </c>
      <c r="O31">
        <v>6</v>
      </c>
      <c r="P31" t="s">
        <v>0</v>
      </c>
      <c r="Q31">
        <v>1.7</v>
      </c>
      <c r="R31" t="s">
        <v>141</v>
      </c>
      <c r="S31">
        <v>1</v>
      </c>
      <c r="T31" t="s">
        <v>142</v>
      </c>
      <c r="U31">
        <v>3</v>
      </c>
      <c r="V31" t="s">
        <v>140</v>
      </c>
      <c r="W31">
        <v>1176</v>
      </c>
      <c r="X31" t="s">
        <v>1</v>
      </c>
      <c r="Y31" t="s">
        <v>464</v>
      </c>
      <c r="Z31" t="s">
        <v>151</v>
      </c>
      <c r="AA31" s="12" t="s">
        <v>1284</v>
      </c>
      <c r="AB31" t="s">
        <v>424</v>
      </c>
      <c r="AC31" s="5">
        <v>9.9999999999999998E-17</v>
      </c>
      <c r="AD31" t="s">
        <v>5</v>
      </c>
      <c r="AE31">
        <v>1</v>
      </c>
      <c r="AF31" t="s">
        <v>4</v>
      </c>
      <c r="AG31">
        <v>0</v>
      </c>
    </row>
    <row r="32" spans="1:33" x14ac:dyDescent="0.25">
      <c r="A32" t="s">
        <v>197</v>
      </c>
      <c r="B32" t="s">
        <v>143</v>
      </c>
      <c r="C32">
        <v>300</v>
      </c>
      <c r="D32" t="s">
        <v>144</v>
      </c>
      <c r="E32">
        <v>100000</v>
      </c>
      <c r="F32" t="s">
        <v>145</v>
      </c>
      <c r="G32">
        <v>23654</v>
      </c>
      <c r="H32" t="s">
        <v>146</v>
      </c>
      <c r="I32">
        <v>1E-3</v>
      </c>
      <c r="J32" t="s">
        <v>3</v>
      </c>
      <c r="K32">
        <v>1</v>
      </c>
      <c r="L32" t="s">
        <v>2</v>
      </c>
      <c r="M32">
        <v>0</v>
      </c>
      <c r="N32" t="s">
        <v>6</v>
      </c>
      <c r="O32">
        <v>6</v>
      </c>
      <c r="P32" t="s">
        <v>0</v>
      </c>
      <c r="Q32">
        <v>4.7</v>
      </c>
      <c r="R32" t="s">
        <v>141</v>
      </c>
      <c r="S32">
        <v>1</v>
      </c>
      <c r="T32" t="s">
        <v>142</v>
      </c>
      <c r="U32">
        <v>5</v>
      </c>
      <c r="V32" t="s">
        <v>140</v>
      </c>
      <c r="W32">
        <v>3063</v>
      </c>
      <c r="X32" t="s">
        <v>1</v>
      </c>
      <c r="Y32" t="s">
        <v>465</v>
      </c>
      <c r="Z32" t="s">
        <v>151</v>
      </c>
      <c r="AA32" s="12" t="s">
        <v>697</v>
      </c>
      <c r="AB32" t="s">
        <v>424</v>
      </c>
      <c r="AC32" s="5">
        <v>9.9999999999999998E-17</v>
      </c>
      <c r="AD32" t="s">
        <v>5</v>
      </c>
      <c r="AE32">
        <v>1</v>
      </c>
      <c r="AF32" t="s">
        <v>4</v>
      </c>
      <c r="AG32">
        <v>0</v>
      </c>
    </row>
    <row r="33" spans="1:33" x14ac:dyDescent="0.25">
      <c r="A33" t="s">
        <v>198</v>
      </c>
      <c r="B33" t="s">
        <v>143</v>
      </c>
      <c r="C33">
        <v>300</v>
      </c>
      <c r="D33" t="s">
        <v>144</v>
      </c>
      <c r="E33">
        <v>100000</v>
      </c>
      <c r="F33" t="s">
        <v>145</v>
      </c>
      <c r="G33">
        <v>23654</v>
      </c>
      <c r="H33" t="s">
        <v>146</v>
      </c>
      <c r="I33">
        <v>1E-3</v>
      </c>
      <c r="J33" t="s">
        <v>3</v>
      </c>
      <c r="K33">
        <v>0.99500100000000002</v>
      </c>
      <c r="L33" t="s">
        <v>2</v>
      </c>
      <c r="M33">
        <v>2.1846500000000001E-2</v>
      </c>
      <c r="N33" t="s">
        <v>6</v>
      </c>
      <c r="O33">
        <v>24</v>
      </c>
      <c r="P33" t="s">
        <v>0</v>
      </c>
      <c r="Q33">
        <v>243.9</v>
      </c>
      <c r="R33" t="s">
        <v>141</v>
      </c>
      <c r="S33">
        <v>3</v>
      </c>
      <c r="T33" t="s">
        <v>142</v>
      </c>
      <c r="U33">
        <v>302</v>
      </c>
      <c r="V33" t="s">
        <v>140</v>
      </c>
      <c r="W33">
        <v>100769</v>
      </c>
      <c r="X33" t="s">
        <v>1</v>
      </c>
      <c r="Y33" t="s">
        <v>466</v>
      </c>
      <c r="Z33" t="s">
        <v>151</v>
      </c>
      <c r="AA33" s="12" t="s">
        <v>698</v>
      </c>
      <c r="AB33" t="s">
        <v>424</v>
      </c>
      <c r="AC33" s="5">
        <v>9.9999999999999998E-17</v>
      </c>
      <c r="AD33" t="s">
        <v>5</v>
      </c>
      <c r="AE33">
        <v>0.99520253999999997</v>
      </c>
      <c r="AF33" t="s">
        <v>4</v>
      </c>
      <c r="AG33">
        <v>2.0250790000000001E-2</v>
      </c>
    </row>
    <row r="34" spans="1:33" x14ac:dyDescent="0.25">
      <c r="A34" t="s">
        <v>199</v>
      </c>
      <c r="B34" t="s">
        <v>143</v>
      </c>
      <c r="C34">
        <v>300</v>
      </c>
      <c r="D34" t="s">
        <v>144</v>
      </c>
      <c r="E34">
        <v>100000</v>
      </c>
      <c r="F34" t="s">
        <v>145</v>
      </c>
      <c r="G34">
        <v>23654</v>
      </c>
      <c r="H34" t="s">
        <v>146</v>
      </c>
      <c r="I34">
        <v>1E-3</v>
      </c>
      <c r="J34" t="s">
        <v>3</v>
      </c>
      <c r="K34">
        <v>1</v>
      </c>
      <c r="L34" t="s">
        <v>2</v>
      </c>
      <c r="M34">
        <v>0</v>
      </c>
      <c r="N34" t="s">
        <v>6</v>
      </c>
      <c r="O34">
        <v>6</v>
      </c>
      <c r="P34" t="s">
        <v>0</v>
      </c>
      <c r="Q34">
        <v>22.4</v>
      </c>
      <c r="R34" t="s">
        <v>141</v>
      </c>
      <c r="S34">
        <v>3</v>
      </c>
      <c r="T34" t="s">
        <v>142</v>
      </c>
      <c r="U34">
        <v>16</v>
      </c>
      <c r="V34" t="s">
        <v>140</v>
      </c>
      <c r="W34">
        <v>12895</v>
      </c>
      <c r="X34" t="s">
        <v>1</v>
      </c>
      <c r="Y34" t="s">
        <v>467</v>
      </c>
      <c r="Z34" t="s">
        <v>151</v>
      </c>
      <c r="AA34" s="12" t="s">
        <v>468</v>
      </c>
      <c r="AB34" t="s">
        <v>424</v>
      </c>
      <c r="AC34" s="5">
        <v>9.9999999999999998E-17</v>
      </c>
      <c r="AD34" t="s">
        <v>5</v>
      </c>
      <c r="AE34">
        <v>1</v>
      </c>
      <c r="AF34" t="s">
        <v>4</v>
      </c>
      <c r="AG34">
        <v>0</v>
      </c>
    </row>
    <row r="35" spans="1:33" x14ac:dyDescent="0.25">
      <c r="A35" t="s">
        <v>200</v>
      </c>
      <c r="B35" t="s">
        <v>143</v>
      </c>
      <c r="C35">
        <v>300</v>
      </c>
      <c r="D35" t="s">
        <v>144</v>
      </c>
      <c r="E35">
        <v>100000</v>
      </c>
      <c r="F35" t="s">
        <v>145</v>
      </c>
      <c r="G35">
        <v>23654</v>
      </c>
      <c r="H35" t="s">
        <v>146</v>
      </c>
      <c r="I35">
        <v>1E-3</v>
      </c>
      <c r="J35" t="s">
        <v>3</v>
      </c>
      <c r="K35">
        <v>1</v>
      </c>
      <c r="L35" t="s">
        <v>2</v>
      </c>
      <c r="M35">
        <v>0</v>
      </c>
      <c r="N35" t="s">
        <v>6</v>
      </c>
      <c r="O35">
        <v>6</v>
      </c>
      <c r="P35" t="s">
        <v>0</v>
      </c>
      <c r="Q35">
        <v>2</v>
      </c>
      <c r="R35" t="s">
        <v>141</v>
      </c>
      <c r="S35">
        <v>1</v>
      </c>
      <c r="T35" t="s">
        <v>142</v>
      </c>
      <c r="U35">
        <v>3</v>
      </c>
      <c r="V35" t="s">
        <v>140</v>
      </c>
      <c r="W35">
        <v>1361</v>
      </c>
      <c r="X35" t="s">
        <v>1</v>
      </c>
      <c r="Y35" t="s">
        <v>469</v>
      </c>
      <c r="Z35" t="s">
        <v>151</v>
      </c>
      <c r="AA35" s="12" t="s">
        <v>699</v>
      </c>
      <c r="AB35" t="s">
        <v>424</v>
      </c>
      <c r="AC35" s="5">
        <v>9.9999999999999998E-17</v>
      </c>
      <c r="AD35" t="s">
        <v>5</v>
      </c>
      <c r="AE35">
        <v>1</v>
      </c>
      <c r="AF35" t="s">
        <v>4</v>
      </c>
      <c r="AG35">
        <v>0</v>
      </c>
    </row>
    <row r="36" spans="1:33" x14ac:dyDescent="0.25">
      <c r="A36" t="s">
        <v>201</v>
      </c>
      <c r="B36" t="s">
        <v>143</v>
      </c>
      <c r="C36">
        <v>300</v>
      </c>
      <c r="D36" t="s">
        <v>144</v>
      </c>
      <c r="E36">
        <v>100000</v>
      </c>
      <c r="F36" t="s">
        <v>145</v>
      </c>
      <c r="G36">
        <v>23654</v>
      </c>
      <c r="H36" t="s">
        <v>146</v>
      </c>
      <c r="I36">
        <v>1E-3</v>
      </c>
      <c r="J36" t="s">
        <v>3</v>
      </c>
      <c r="K36">
        <v>1</v>
      </c>
      <c r="L36" t="s">
        <v>2</v>
      </c>
      <c r="M36">
        <v>0</v>
      </c>
      <c r="N36" t="s">
        <v>6</v>
      </c>
      <c r="O36">
        <v>6</v>
      </c>
      <c r="P36" t="s">
        <v>0</v>
      </c>
      <c r="Q36">
        <v>5.8</v>
      </c>
      <c r="R36" t="s">
        <v>141</v>
      </c>
      <c r="S36">
        <v>1</v>
      </c>
      <c r="T36" t="s">
        <v>142</v>
      </c>
      <c r="U36">
        <v>5</v>
      </c>
      <c r="V36" t="s">
        <v>140</v>
      </c>
      <c r="W36">
        <v>3605</v>
      </c>
      <c r="X36" t="s">
        <v>1</v>
      </c>
      <c r="Y36" t="s">
        <v>470</v>
      </c>
      <c r="Z36" t="s">
        <v>151</v>
      </c>
      <c r="AA36" s="12" t="s">
        <v>700</v>
      </c>
      <c r="AB36" t="s">
        <v>424</v>
      </c>
      <c r="AC36" s="5">
        <v>9.9999999999999998E-17</v>
      </c>
      <c r="AD36" t="s">
        <v>5</v>
      </c>
      <c r="AE36">
        <v>1</v>
      </c>
      <c r="AF36" t="s">
        <v>4</v>
      </c>
      <c r="AG36">
        <v>0</v>
      </c>
    </row>
    <row r="37" spans="1:33" x14ac:dyDescent="0.25">
      <c r="A37" t="s">
        <v>202</v>
      </c>
      <c r="B37" t="s">
        <v>143</v>
      </c>
      <c r="C37">
        <v>300</v>
      </c>
      <c r="D37" t="s">
        <v>144</v>
      </c>
      <c r="E37">
        <v>100000</v>
      </c>
      <c r="F37" t="s">
        <v>145</v>
      </c>
      <c r="G37">
        <v>23654</v>
      </c>
      <c r="H37" t="s">
        <v>146</v>
      </c>
      <c r="I37">
        <v>1E-3</v>
      </c>
      <c r="J37" t="s">
        <v>3</v>
      </c>
      <c r="K37">
        <v>1</v>
      </c>
      <c r="L37" t="s">
        <v>2</v>
      </c>
      <c r="M37">
        <v>0</v>
      </c>
      <c r="N37" t="s">
        <v>6</v>
      </c>
      <c r="O37">
        <v>6</v>
      </c>
      <c r="P37" t="s">
        <v>0</v>
      </c>
      <c r="Q37">
        <v>2.8</v>
      </c>
      <c r="R37" t="s">
        <v>141</v>
      </c>
      <c r="S37">
        <v>1</v>
      </c>
      <c r="T37" t="s">
        <v>142</v>
      </c>
      <c r="U37">
        <v>4</v>
      </c>
      <c r="V37" t="s">
        <v>140</v>
      </c>
      <c r="W37">
        <v>1851</v>
      </c>
      <c r="X37" t="s">
        <v>1</v>
      </c>
      <c r="Y37" t="s">
        <v>471</v>
      </c>
      <c r="Z37" t="s">
        <v>151</v>
      </c>
      <c r="AA37" s="12" t="s">
        <v>701</v>
      </c>
      <c r="AB37" t="s">
        <v>424</v>
      </c>
      <c r="AC37" s="5">
        <v>9.9999999999999998E-17</v>
      </c>
      <c r="AD37" t="s">
        <v>5</v>
      </c>
      <c r="AE37">
        <v>1</v>
      </c>
      <c r="AF37" t="s">
        <v>4</v>
      </c>
      <c r="AG37">
        <v>0</v>
      </c>
    </row>
    <row r="38" spans="1:33" x14ac:dyDescent="0.25">
      <c r="A38" t="s">
        <v>203</v>
      </c>
      <c r="B38" t="s">
        <v>143</v>
      </c>
      <c r="C38">
        <v>300</v>
      </c>
      <c r="D38" t="s">
        <v>144</v>
      </c>
      <c r="E38">
        <v>100000</v>
      </c>
      <c r="F38" t="s">
        <v>145</v>
      </c>
      <c r="G38">
        <v>23654</v>
      </c>
      <c r="H38" t="s">
        <v>146</v>
      </c>
      <c r="I38">
        <v>1E-3</v>
      </c>
      <c r="J38" t="s">
        <v>3</v>
      </c>
      <c r="K38">
        <v>1</v>
      </c>
      <c r="L38" t="s">
        <v>2</v>
      </c>
      <c r="M38">
        <v>0</v>
      </c>
      <c r="N38" t="s">
        <v>6</v>
      </c>
      <c r="O38">
        <v>6</v>
      </c>
      <c r="P38" t="s">
        <v>0</v>
      </c>
      <c r="Q38">
        <v>3.8</v>
      </c>
      <c r="R38" t="s">
        <v>141</v>
      </c>
      <c r="S38">
        <v>1</v>
      </c>
      <c r="T38" t="s">
        <v>142</v>
      </c>
      <c r="U38">
        <v>4</v>
      </c>
      <c r="V38" t="s">
        <v>140</v>
      </c>
      <c r="W38">
        <v>2262</v>
      </c>
      <c r="X38" t="s">
        <v>1</v>
      </c>
      <c r="Y38" t="s">
        <v>472</v>
      </c>
      <c r="Z38" t="s">
        <v>151</v>
      </c>
      <c r="AA38" s="12" t="s">
        <v>473</v>
      </c>
      <c r="AB38" t="s">
        <v>424</v>
      </c>
      <c r="AC38" s="5">
        <v>9.9999999999999998E-17</v>
      </c>
      <c r="AD38" t="s">
        <v>5</v>
      </c>
      <c r="AE38">
        <v>1</v>
      </c>
      <c r="AF38" t="s">
        <v>4</v>
      </c>
      <c r="AG38">
        <v>0</v>
      </c>
    </row>
    <row r="39" spans="1:33" x14ac:dyDescent="0.25">
      <c r="A39" t="s">
        <v>204</v>
      </c>
      <c r="B39" t="s">
        <v>143</v>
      </c>
      <c r="C39">
        <v>300</v>
      </c>
      <c r="D39" t="s">
        <v>144</v>
      </c>
      <c r="E39">
        <v>100000</v>
      </c>
      <c r="F39" t="s">
        <v>145</v>
      </c>
      <c r="G39">
        <v>23654</v>
      </c>
      <c r="H39" t="s">
        <v>146</v>
      </c>
      <c r="I39">
        <v>1E-3</v>
      </c>
      <c r="J39" t="s">
        <v>3</v>
      </c>
      <c r="K39">
        <v>1</v>
      </c>
      <c r="L39" t="s">
        <v>2</v>
      </c>
      <c r="M39">
        <v>0</v>
      </c>
      <c r="N39" t="s">
        <v>6</v>
      </c>
      <c r="O39">
        <v>6</v>
      </c>
      <c r="P39" t="s">
        <v>0</v>
      </c>
      <c r="Q39">
        <v>16</v>
      </c>
      <c r="R39" t="s">
        <v>141</v>
      </c>
      <c r="S39">
        <v>1</v>
      </c>
      <c r="T39" t="s">
        <v>142</v>
      </c>
      <c r="U39">
        <v>8</v>
      </c>
      <c r="V39" t="s">
        <v>140</v>
      </c>
      <c r="W39">
        <v>7506</v>
      </c>
      <c r="X39" t="s">
        <v>1</v>
      </c>
      <c r="Y39" t="s">
        <v>474</v>
      </c>
      <c r="Z39" t="s">
        <v>151</v>
      </c>
      <c r="AA39" s="12" t="s">
        <v>702</v>
      </c>
      <c r="AB39" t="s">
        <v>424</v>
      </c>
      <c r="AC39" s="5">
        <v>9.9999999999999998E-17</v>
      </c>
      <c r="AD39" t="s">
        <v>5</v>
      </c>
      <c r="AE39">
        <v>1</v>
      </c>
      <c r="AF39" t="s">
        <v>4</v>
      </c>
      <c r="AG39">
        <v>0</v>
      </c>
    </row>
    <row r="40" spans="1:33" x14ac:dyDescent="0.25">
      <c r="A40" t="s">
        <v>205</v>
      </c>
      <c r="B40" t="s">
        <v>143</v>
      </c>
      <c r="C40">
        <v>300</v>
      </c>
      <c r="D40" t="s">
        <v>144</v>
      </c>
      <c r="E40">
        <v>100000</v>
      </c>
      <c r="F40" t="s">
        <v>145</v>
      </c>
      <c r="G40">
        <v>23654</v>
      </c>
      <c r="H40" t="s">
        <v>146</v>
      </c>
      <c r="I40">
        <v>1E-3</v>
      </c>
      <c r="J40" t="s">
        <v>3</v>
      </c>
      <c r="K40">
        <v>1</v>
      </c>
      <c r="L40" t="s">
        <v>2</v>
      </c>
      <c r="M40">
        <v>0</v>
      </c>
      <c r="N40" t="s">
        <v>6</v>
      </c>
      <c r="O40">
        <v>6</v>
      </c>
      <c r="P40" t="s">
        <v>0</v>
      </c>
      <c r="Q40">
        <v>3.2</v>
      </c>
      <c r="R40" t="s">
        <v>141</v>
      </c>
      <c r="S40">
        <v>1</v>
      </c>
      <c r="T40" t="s">
        <v>142</v>
      </c>
      <c r="U40">
        <v>4</v>
      </c>
      <c r="V40" t="s">
        <v>140</v>
      </c>
      <c r="W40">
        <v>2054</v>
      </c>
      <c r="X40" t="s">
        <v>1</v>
      </c>
      <c r="Y40" t="s">
        <v>475</v>
      </c>
      <c r="Z40" t="s">
        <v>151</v>
      </c>
      <c r="AA40" s="12" t="s">
        <v>476</v>
      </c>
      <c r="AB40" t="s">
        <v>424</v>
      </c>
      <c r="AC40" s="5">
        <v>9.9999999999999998E-17</v>
      </c>
      <c r="AD40" t="s">
        <v>5</v>
      </c>
      <c r="AE40">
        <v>1</v>
      </c>
      <c r="AF40" t="s">
        <v>4</v>
      </c>
      <c r="AG40">
        <v>0</v>
      </c>
    </row>
    <row r="41" spans="1:33" x14ac:dyDescent="0.25">
      <c r="A41" t="s">
        <v>206</v>
      </c>
      <c r="B41" t="s">
        <v>143</v>
      </c>
      <c r="C41">
        <v>300</v>
      </c>
      <c r="D41" t="s">
        <v>144</v>
      </c>
      <c r="E41">
        <v>100000</v>
      </c>
      <c r="F41" t="s">
        <v>145</v>
      </c>
      <c r="G41">
        <v>23654</v>
      </c>
      <c r="H41" t="s">
        <v>146</v>
      </c>
      <c r="I41">
        <v>1E-3</v>
      </c>
      <c r="J41" t="s">
        <v>3</v>
      </c>
      <c r="K41">
        <v>1</v>
      </c>
      <c r="L41" t="s">
        <v>2</v>
      </c>
      <c r="M41">
        <v>0</v>
      </c>
      <c r="N41" t="s">
        <v>6</v>
      </c>
      <c r="O41">
        <v>7</v>
      </c>
      <c r="P41" t="s">
        <v>0</v>
      </c>
      <c r="Q41">
        <v>0.9</v>
      </c>
      <c r="R41" t="s">
        <v>141</v>
      </c>
      <c r="S41">
        <v>1</v>
      </c>
      <c r="T41" t="s">
        <v>142</v>
      </c>
      <c r="U41">
        <v>2</v>
      </c>
      <c r="V41" t="s">
        <v>140</v>
      </c>
      <c r="W41">
        <v>666</v>
      </c>
      <c r="X41" t="s">
        <v>1</v>
      </c>
      <c r="Y41" t="s">
        <v>477</v>
      </c>
      <c r="Z41" t="s">
        <v>151</v>
      </c>
      <c r="AA41" s="12" t="s">
        <v>1308</v>
      </c>
      <c r="AB41" t="s">
        <v>424</v>
      </c>
      <c r="AC41" s="5">
        <v>9.9999999999999998E-17</v>
      </c>
      <c r="AD41" t="s">
        <v>5</v>
      </c>
      <c r="AE41">
        <v>1</v>
      </c>
      <c r="AF41" t="s">
        <v>4</v>
      </c>
      <c r="AG41">
        <v>0</v>
      </c>
    </row>
    <row r="42" spans="1:33" x14ac:dyDescent="0.25">
      <c r="A42" t="s">
        <v>207</v>
      </c>
      <c r="B42" t="s">
        <v>143</v>
      </c>
      <c r="C42">
        <v>300</v>
      </c>
      <c r="D42" t="s">
        <v>144</v>
      </c>
      <c r="E42">
        <v>100000</v>
      </c>
      <c r="F42" t="s">
        <v>145</v>
      </c>
      <c r="G42">
        <v>23654</v>
      </c>
      <c r="H42" t="s">
        <v>146</v>
      </c>
      <c r="I42">
        <v>1E-3</v>
      </c>
      <c r="J42" t="s">
        <v>3</v>
      </c>
      <c r="K42">
        <v>0.99956909999999999</v>
      </c>
      <c r="L42" t="s">
        <v>2</v>
      </c>
      <c r="M42">
        <v>2.9209000000000001E-3</v>
      </c>
      <c r="N42" t="s">
        <v>6</v>
      </c>
      <c r="O42">
        <v>6</v>
      </c>
      <c r="P42" t="s">
        <v>0</v>
      </c>
      <c r="Q42">
        <v>136.5</v>
      </c>
      <c r="R42" t="s">
        <v>141</v>
      </c>
      <c r="S42">
        <v>8</v>
      </c>
      <c r="T42" t="s">
        <v>142</v>
      </c>
      <c r="U42">
        <v>307</v>
      </c>
      <c r="V42" t="s">
        <v>140</v>
      </c>
      <c r="W42">
        <v>100171</v>
      </c>
      <c r="X42" t="s">
        <v>1</v>
      </c>
      <c r="Y42" t="s">
        <v>478</v>
      </c>
      <c r="Z42" t="s">
        <v>151</v>
      </c>
      <c r="AA42" s="12" t="s">
        <v>703</v>
      </c>
      <c r="AB42" t="s">
        <v>424</v>
      </c>
      <c r="AC42" s="5">
        <v>9.9999999999999998E-17</v>
      </c>
      <c r="AD42" t="s">
        <v>5</v>
      </c>
      <c r="AE42">
        <v>0.99960278999999996</v>
      </c>
      <c r="AF42" t="s">
        <v>4</v>
      </c>
      <c r="AG42">
        <v>2.8668600000000002E-3</v>
      </c>
    </row>
    <row r="43" spans="1:33" x14ac:dyDescent="0.25">
      <c r="A43" t="s">
        <v>208</v>
      </c>
      <c r="B43" t="s">
        <v>143</v>
      </c>
      <c r="C43">
        <v>300</v>
      </c>
      <c r="D43" t="s">
        <v>144</v>
      </c>
      <c r="E43">
        <v>100000</v>
      </c>
      <c r="F43" t="s">
        <v>145</v>
      </c>
      <c r="G43">
        <v>23654</v>
      </c>
      <c r="H43" t="s">
        <v>146</v>
      </c>
      <c r="I43">
        <v>1E-3</v>
      </c>
      <c r="J43" t="s">
        <v>3</v>
      </c>
      <c r="K43">
        <v>1</v>
      </c>
      <c r="L43" t="s">
        <v>2</v>
      </c>
      <c r="M43">
        <v>0</v>
      </c>
      <c r="N43" t="s">
        <v>6</v>
      </c>
      <c r="O43">
        <v>7</v>
      </c>
      <c r="P43" t="s">
        <v>0</v>
      </c>
      <c r="Q43">
        <v>32.700000000000003</v>
      </c>
      <c r="R43" t="s">
        <v>141</v>
      </c>
      <c r="S43">
        <v>5</v>
      </c>
      <c r="T43" t="s">
        <v>142</v>
      </c>
      <c r="U43">
        <v>64</v>
      </c>
      <c r="V43" t="s">
        <v>140</v>
      </c>
      <c r="W43">
        <v>23449</v>
      </c>
      <c r="X43" t="s">
        <v>1</v>
      </c>
      <c r="Y43" t="s">
        <v>479</v>
      </c>
      <c r="Z43" t="s">
        <v>151</v>
      </c>
      <c r="AA43" s="12" t="s">
        <v>1286</v>
      </c>
      <c r="AB43" t="s">
        <v>424</v>
      </c>
      <c r="AC43" s="5">
        <v>9.9999999999999998E-17</v>
      </c>
      <c r="AD43" t="s">
        <v>5</v>
      </c>
      <c r="AE43">
        <v>1</v>
      </c>
      <c r="AF43" t="s">
        <v>4</v>
      </c>
      <c r="AG43">
        <v>0</v>
      </c>
    </row>
    <row r="44" spans="1:33" x14ac:dyDescent="0.25">
      <c r="A44" t="s">
        <v>209</v>
      </c>
      <c r="B44" t="s">
        <v>143</v>
      </c>
      <c r="C44">
        <v>300</v>
      </c>
      <c r="D44" t="s">
        <v>144</v>
      </c>
      <c r="E44">
        <v>100000</v>
      </c>
      <c r="F44" t="s">
        <v>145</v>
      </c>
      <c r="G44">
        <v>23654</v>
      </c>
      <c r="H44" t="s">
        <v>146</v>
      </c>
      <c r="I44">
        <v>1E-3</v>
      </c>
      <c r="J44" t="s">
        <v>3</v>
      </c>
      <c r="K44">
        <v>0.99977899999999997</v>
      </c>
      <c r="L44" t="s">
        <v>2</v>
      </c>
      <c r="M44">
        <v>2.3855999999999999E-3</v>
      </c>
      <c r="N44" t="s">
        <v>6</v>
      </c>
      <c r="O44">
        <v>5</v>
      </c>
      <c r="P44" t="s">
        <v>0</v>
      </c>
      <c r="Q44">
        <v>128.4</v>
      </c>
      <c r="R44" t="s">
        <v>141</v>
      </c>
      <c r="S44">
        <v>11</v>
      </c>
      <c r="T44" t="s">
        <v>142</v>
      </c>
      <c r="U44">
        <v>404</v>
      </c>
      <c r="V44" t="s">
        <v>140</v>
      </c>
      <c r="W44">
        <v>100143</v>
      </c>
      <c r="X44" t="s">
        <v>1</v>
      </c>
      <c r="Y44" t="s">
        <v>480</v>
      </c>
      <c r="Z44" t="s">
        <v>151</v>
      </c>
      <c r="AA44" s="12" t="s">
        <v>704</v>
      </c>
      <c r="AB44" t="s">
        <v>424</v>
      </c>
      <c r="AC44" s="5">
        <v>9.9999999999999998E-17</v>
      </c>
      <c r="AD44" t="s">
        <v>5</v>
      </c>
      <c r="AE44">
        <v>0.99979417000000004</v>
      </c>
      <c r="AF44" t="s">
        <v>4</v>
      </c>
      <c r="AG44">
        <v>2.34805E-3</v>
      </c>
    </row>
    <row r="45" spans="1:33" x14ac:dyDescent="0.25">
      <c r="A45" t="s">
        <v>210</v>
      </c>
      <c r="B45" t="s">
        <v>143</v>
      </c>
      <c r="C45">
        <v>300</v>
      </c>
      <c r="D45" t="s">
        <v>144</v>
      </c>
      <c r="E45">
        <v>100000</v>
      </c>
      <c r="F45" t="s">
        <v>145</v>
      </c>
      <c r="G45">
        <v>23654</v>
      </c>
      <c r="H45" t="s">
        <v>146</v>
      </c>
      <c r="I45">
        <v>1E-3</v>
      </c>
      <c r="J45" t="s">
        <v>3</v>
      </c>
      <c r="K45">
        <v>0.99999729999999998</v>
      </c>
      <c r="L45" t="s">
        <v>2</v>
      </c>
      <c r="M45">
        <v>3.3035999999999999E-3</v>
      </c>
      <c r="N45" t="s">
        <v>6</v>
      </c>
      <c r="O45">
        <v>12</v>
      </c>
      <c r="P45" t="s">
        <v>0</v>
      </c>
      <c r="Q45">
        <v>176.7</v>
      </c>
      <c r="R45" t="s">
        <v>141</v>
      </c>
      <c r="S45">
        <v>4</v>
      </c>
      <c r="T45" t="s">
        <v>142</v>
      </c>
      <c r="U45">
        <v>175</v>
      </c>
      <c r="V45" t="s">
        <v>140</v>
      </c>
      <c r="W45">
        <v>100181</v>
      </c>
      <c r="X45" t="s">
        <v>1</v>
      </c>
      <c r="Y45" t="s">
        <v>481</v>
      </c>
      <c r="Z45" t="s">
        <v>151</v>
      </c>
      <c r="AA45" s="12" t="s">
        <v>705</v>
      </c>
      <c r="AB45" t="s">
        <v>424</v>
      </c>
      <c r="AC45" s="5">
        <v>9.9999999999999998E-17</v>
      </c>
      <c r="AD45" t="s">
        <v>5</v>
      </c>
      <c r="AE45">
        <v>0.99999720999999997</v>
      </c>
      <c r="AF45" t="s">
        <v>4</v>
      </c>
      <c r="AG45">
        <v>3.3920399999999998E-3</v>
      </c>
    </row>
    <row r="46" spans="1:33" x14ac:dyDescent="0.25">
      <c r="A46" t="s">
        <v>211</v>
      </c>
      <c r="B46" t="s">
        <v>143</v>
      </c>
      <c r="C46">
        <v>300</v>
      </c>
      <c r="D46" t="s">
        <v>144</v>
      </c>
      <c r="E46">
        <v>100000</v>
      </c>
      <c r="F46" t="s">
        <v>145</v>
      </c>
      <c r="G46">
        <v>23654</v>
      </c>
      <c r="H46" t="s">
        <v>146</v>
      </c>
      <c r="I46">
        <v>1E-3</v>
      </c>
      <c r="J46" t="s">
        <v>3</v>
      </c>
      <c r="K46">
        <v>1</v>
      </c>
      <c r="L46" t="s">
        <v>2</v>
      </c>
      <c r="M46">
        <v>0</v>
      </c>
      <c r="N46" t="s">
        <v>6</v>
      </c>
      <c r="O46">
        <v>9</v>
      </c>
      <c r="P46" t="s">
        <v>0</v>
      </c>
      <c r="Q46">
        <v>4.5999999999999996</v>
      </c>
      <c r="R46" t="s">
        <v>141</v>
      </c>
      <c r="S46">
        <v>1</v>
      </c>
      <c r="T46" t="s">
        <v>142</v>
      </c>
      <c r="U46">
        <v>4</v>
      </c>
      <c r="V46" t="s">
        <v>140</v>
      </c>
      <c r="W46">
        <v>2573</v>
      </c>
      <c r="X46" t="s">
        <v>1</v>
      </c>
      <c r="Y46" t="s">
        <v>482</v>
      </c>
      <c r="Z46" t="s">
        <v>151</v>
      </c>
      <c r="AA46" s="12" t="s">
        <v>706</v>
      </c>
      <c r="AB46" t="s">
        <v>424</v>
      </c>
      <c r="AC46" s="5">
        <v>9.9999999999999998E-17</v>
      </c>
      <c r="AD46" t="s">
        <v>5</v>
      </c>
      <c r="AE46">
        <v>1</v>
      </c>
      <c r="AF46" t="s">
        <v>4</v>
      </c>
      <c r="AG46">
        <v>0</v>
      </c>
    </row>
    <row r="47" spans="1:33" x14ac:dyDescent="0.25">
      <c r="A47" t="s">
        <v>212</v>
      </c>
      <c r="B47" t="s">
        <v>143</v>
      </c>
      <c r="C47">
        <v>300</v>
      </c>
      <c r="D47" t="s">
        <v>144</v>
      </c>
      <c r="E47">
        <v>100000</v>
      </c>
      <c r="F47" t="s">
        <v>145</v>
      </c>
      <c r="G47">
        <v>23654</v>
      </c>
      <c r="H47" t="s">
        <v>146</v>
      </c>
      <c r="I47">
        <v>1E-3</v>
      </c>
      <c r="J47" t="s">
        <v>3</v>
      </c>
      <c r="K47">
        <v>1</v>
      </c>
      <c r="L47" t="s">
        <v>2</v>
      </c>
      <c r="M47">
        <v>0</v>
      </c>
      <c r="N47" t="s">
        <v>6</v>
      </c>
      <c r="O47">
        <v>10</v>
      </c>
      <c r="P47" t="s">
        <v>0</v>
      </c>
      <c r="Q47">
        <v>5.7</v>
      </c>
      <c r="R47" t="s">
        <v>141</v>
      </c>
      <c r="S47">
        <v>1</v>
      </c>
      <c r="T47" t="s">
        <v>142</v>
      </c>
      <c r="U47">
        <v>5</v>
      </c>
      <c r="V47" t="s">
        <v>140</v>
      </c>
      <c r="W47">
        <v>3122</v>
      </c>
      <c r="X47" t="s">
        <v>1</v>
      </c>
      <c r="Y47" t="s">
        <v>483</v>
      </c>
      <c r="Z47" t="s">
        <v>151</v>
      </c>
      <c r="AA47" s="12" t="s">
        <v>707</v>
      </c>
      <c r="AB47" t="s">
        <v>424</v>
      </c>
      <c r="AC47" s="5">
        <v>9.9999999999999998E-17</v>
      </c>
      <c r="AD47" t="s">
        <v>5</v>
      </c>
      <c r="AE47">
        <v>1</v>
      </c>
      <c r="AF47" t="s">
        <v>4</v>
      </c>
      <c r="AG47">
        <v>0</v>
      </c>
    </row>
    <row r="48" spans="1:33" x14ac:dyDescent="0.25">
      <c r="A48" t="s">
        <v>213</v>
      </c>
      <c r="B48" t="s">
        <v>143</v>
      </c>
      <c r="C48">
        <v>300</v>
      </c>
      <c r="D48" t="s">
        <v>144</v>
      </c>
      <c r="E48">
        <v>100000</v>
      </c>
      <c r="F48" t="s">
        <v>145</v>
      </c>
      <c r="G48">
        <v>23654</v>
      </c>
      <c r="H48" t="s">
        <v>146</v>
      </c>
      <c r="I48">
        <v>1E-3</v>
      </c>
      <c r="J48" t="s">
        <v>3</v>
      </c>
      <c r="K48">
        <v>1</v>
      </c>
      <c r="L48" t="s">
        <v>2</v>
      </c>
      <c r="M48">
        <v>0</v>
      </c>
      <c r="N48" t="s">
        <v>6</v>
      </c>
      <c r="O48">
        <v>7</v>
      </c>
      <c r="P48" t="s">
        <v>0</v>
      </c>
      <c r="Q48">
        <v>90.2</v>
      </c>
      <c r="R48" t="s">
        <v>141</v>
      </c>
      <c r="S48">
        <v>3</v>
      </c>
      <c r="T48" t="s">
        <v>142</v>
      </c>
      <c r="U48">
        <v>68</v>
      </c>
      <c r="V48" t="s">
        <v>140</v>
      </c>
      <c r="W48">
        <v>48856</v>
      </c>
      <c r="X48" t="s">
        <v>1</v>
      </c>
      <c r="Y48" t="s">
        <v>484</v>
      </c>
      <c r="Z48" t="s">
        <v>151</v>
      </c>
      <c r="AA48" s="12" t="s">
        <v>1287</v>
      </c>
      <c r="AB48" t="s">
        <v>424</v>
      </c>
      <c r="AC48" s="5">
        <v>9.9999999999999998E-17</v>
      </c>
      <c r="AD48" t="s">
        <v>5</v>
      </c>
      <c r="AE48">
        <v>1</v>
      </c>
      <c r="AF48" t="s">
        <v>4</v>
      </c>
      <c r="AG48">
        <v>0</v>
      </c>
    </row>
    <row r="49" spans="1:33" x14ac:dyDescent="0.25">
      <c r="A49" t="s">
        <v>214</v>
      </c>
      <c r="B49" t="s">
        <v>143</v>
      </c>
      <c r="C49">
        <v>300</v>
      </c>
      <c r="D49" t="s">
        <v>144</v>
      </c>
      <c r="E49">
        <v>100000</v>
      </c>
      <c r="F49" t="s">
        <v>145</v>
      </c>
      <c r="G49">
        <v>23654</v>
      </c>
      <c r="H49" t="s">
        <v>146</v>
      </c>
      <c r="I49">
        <v>1E-3</v>
      </c>
      <c r="J49" t="s">
        <v>3</v>
      </c>
      <c r="K49">
        <v>1</v>
      </c>
      <c r="L49" t="s">
        <v>2</v>
      </c>
      <c r="M49">
        <v>0</v>
      </c>
      <c r="N49" t="s">
        <v>6</v>
      </c>
      <c r="O49">
        <v>6</v>
      </c>
      <c r="P49" t="s">
        <v>0</v>
      </c>
      <c r="Q49">
        <v>1.7</v>
      </c>
      <c r="R49" t="s">
        <v>141</v>
      </c>
      <c r="S49">
        <v>1</v>
      </c>
      <c r="T49" t="s">
        <v>142</v>
      </c>
      <c r="U49">
        <v>3</v>
      </c>
      <c r="V49" t="s">
        <v>140</v>
      </c>
      <c r="W49">
        <v>1107</v>
      </c>
      <c r="X49" t="s">
        <v>1</v>
      </c>
      <c r="Y49" t="s">
        <v>485</v>
      </c>
      <c r="Z49" t="s">
        <v>151</v>
      </c>
      <c r="AA49" s="12" t="s">
        <v>1309</v>
      </c>
      <c r="AB49" t="s">
        <v>424</v>
      </c>
      <c r="AC49" s="5">
        <v>9.9999999999999998E-17</v>
      </c>
      <c r="AD49" t="s">
        <v>5</v>
      </c>
      <c r="AE49">
        <v>1</v>
      </c>
      <c r="AF49" t="s">
        <v>4</v>
      </c>
      <c r="AG49">
        <v>0</v>
      </c>
    </row>
    <row r="50" spans="1:33" x14ac:dyDescent="0.25">
      <c r="A50" t="s">
        <v>215</v>
      </c>
      <c r="B50" t="s">
        <v>143</v>
      </c>
      <c r="C50">
        <v>300</v>
      </c>
      <c r="D50" t="s">
        <v>144</v>
      </c>
      <c r="E50">
        <v>100000</v>
      </c>
      <c r="F50" t="s">
        <v>145</v>
      </c>
      <c r="G50">
        <v>23654</v>
      </c>
      <c r="H50" t="s">
        <v>146</v>
      </c>
      <c r="I50">
        <v>1E-3</v>
      </c>
      <c r="J50" t="s">
        <v>3</v>
      </c>
      <c r="K50">
        <v>1</v>
      </c>
      <c r="L50" t="s">
        <v>2</v>
      </c>
      <c r="M50">
        <v>0</v>
      </c>
      <c r="N50" t="s">
        <v>6</v>
      </c>
      <c r="O50">
        <v>7</v>
      </c>
      <c r="P50" t="s">
        <v>0</v>
      </c>
      <c r="Q50">
        <v>25.5</v>
      </c>
      <c r="R50" t="s">
        <v>141</v>
      </c>
      <c r="S50">
        <v>2</v>
      </c>
      <c r="T50" t="s">
        <v>142</v>
      </c>
      <c r="U50">
        <v>22</v>
      </c>
      <c r="V50" t="s">
        <v>140</v>
      </c>
      <c r="W50">
        <v>14475</v>
      </c>
      <c r="X50" t="s">
        <v>1</v>
      </c>
      <c r="Y50" t="s">
        <v>486</v>
      </c>
      <c r="Z50" t="s">
        <v>151</v>
      </c>
      <c r="AA50" s="12" t="s">
        <v>708</v>
      </c>
      <c r="AB50" t="s">
        <v>424</v>
      </c>
      <c r="AC50" s="5">
        <v>9.9999999999999998E-17</v>
      </c>
      <c r="AD50" t="s">
        <v>5</v>
      </c>
      <c r="AE50">
        <v>1</v>
      </c>
      <c r="AF50" t="s">
        <v>4</v>
      </c>
      <c r="AG50">
        <v>0</v>
      </c>
    </row>
    <row r="51" spans="1:33" x14ac:dyDescent="0.25">
      <c r="A51" t="s">
        <v>216</v>
      </c>
      <c r="B51" t="s">
        <v>143</v>
      </c>
      <c r="C51">
        <v>300</v>
      </c>
      <c r="D51" t="s">
        <v>144</v>
      </c>
      <c r="E51">
        <v>100000</v>
      </c>
      <c r="F51" t="s">
        <v>145</v>
      </c>
      <c r="G51">
        <v>23654</v>
      </c>
      <c r="H51" t="s">
        <v>146</v>
      </c>
      <c r="I51">
        <v>1E-3</v>
      </c>
      <c r="J51" t="s">
        <v>3</v>
      </c>
      <c r="K51">
        <v>0.99988270000000001</v>
      </c>
      <c r="L51" t="s">
        <v>2</v>
      </c>
      <c r="M51">
        <v>4.9341000000000003E-3</v>
      </c>
      <c r="N51" t="s">
        <v>6</v>
      </c>
      <c r="O51">
        <v>14</v>
      </c>
      <c r="P51" t="s">
        <v>0</v>
      </c>
      <c r="Q51">
        <v>177</v>
      </c>
      <c r="R51" t="s">
        <v>141</v>
      </c>
      <c r="S51">
        <v>4</v>
      </c>
      <c r="T51" t="s">
        <v>142</v>
      </c>
      <c r="U51">
        <v>239</v>
      </c>
      <c r="V51" t="s">
        <v>140</v>
      </c>
      <c r="W51">
        <v>100367</v>
      </c>
      <c r="X51" t="s">
        <v>1</v>
      </c>
      <c r="Y51" t="s">
        <v>487</v>
      </c>
      <c r="Z51" t="s">
        <v>151</v>
      </c>
      <c r="AA51" s="12" t="s">
        <v>709</v>
      </c>
      <c r="AB51" t="s">
        <v>424</v>
      </c>
      <c r="AC51" s="5">
        <v>9.9999999999999998E-17</v>
      </c>
      <c r="AD51" t="s">
        <v>5</v>
      </c>
      <c r="AE51">
        <v>0.99986938999999997</v>
      </c>
      <c r="AF51" t="s">
        <v>4</v>
      </c>
      <c r="AG51">
        <v>5.1585600000000004E-3</v>
      </c>
    </row>
    <row r="52" spans="1:33" x14ac:dyDescent="0.25">
      <c r="A52" t="s">
        <v>217</v>
      </c>
      <c r="B52" t="s">
        <v>143</v>
      </c>
      <c r="C52">
        <v>300</v>
      </c>
      <c r="D52" t="s">
        <v>144</v>
      </c>
      <c r="E52">
        <v>100000</v>
      </c>
      <c r="F52" t="s">
        <v>145</v>
      </c>
      <c r="G52">
        <v>23654</v>
      </c>
      <c r="H52" t="s">
        <v>146</v>
      </c>
      <c r="I52">
        <v>1E-3</v>
      </c>
      <c r="J52" t="s">
        <v>3</v>
      </c>
      <c r="K52">
        <v>1</v>
      </c>
      <c r="L52" t="s">
        <v>2</v>
      </c>
      <c r="M52">
        <v>0</v>
      </c>
      <c r="N52" t="s">
        <v>6</v>
      </c>
      <c r="O52">
        <v>7</v>
      </c>
      <c r="P52" t="s">
        <v>0</v>
      </c>
      <c r="Q52">
        <v>2.7</v>
      </c>
      <c r="R52" t="s">
        <v>141</v>
      </c>
      <c r="S52">
        <v>1</v>
      </c>
      <c r="T52" t="s">
        <v>142</v>
      </c>
      <c r="U52">
        <v>3</v>
      </c>
      <c r="V52" t="s">
        <v>140</v>
      </c>
      <c r="W52">
        <v>1618</v>
      </c>
      <c r="X52" t="s">
        <v>1</v>
      </c>
      <c r="Y52" t="s">
        <v>488</v>
      </c>
      <c r="Z52" t="s">
        <v>151</v>
      </c>
      <c r="AA52" s="12" t="s">
        <v>710</v>
      </c>
      <c r="AB52" t="s">
        <v>424</v>
      </c>
      <c r="AC52" s="5">
        <v>9.9999999999999998E-17</v>
      </c>
      <c r="AD52" t="s">
        <v>5</v>
      </c>
      <c r="AE52">
        <v>1</v>
      </c>
      <c r="AF52" t="s">
        <v>4</v>
      </c>
      <c r="AG52">
        <v>0</v>
      </c>
    </row>
    <row r="53" spans="1:33" x14ac:dyDescent="0.25">
      <c r="A53" t="s">
        <v>218</v>
      </c>
      <c r="B53" t="s">
        <v>143</v>
      </c>
      <c r="C53">
        <v>300</v>
      </c>
      <c r="D53" t="s">
        <v>144</v>
      </c>
      <c r="E53">
        <v>100000</v>
      </c>
      <c r="F53" t="s">
        <v>145</v>
      </c>
      <c r="G53">
        <v>23654</v>
      </c>
      <c r="H53" t="s">
        <v>146</v>
      </c>
      <c r="I53">
        <v>1E-3</v>
      </c>
      <c r="J53" t="s">
        <v>3</v>
      </c>
      <c r="K53">
        <v>1</v>
      </c>
      <c r="L53" t="s">
        <v>2</v>
      </c>
      <c r="M53">
        <v>0</v>
      </c>
      <c r="N53" t="s">
        <v>6</v>
      </c>
      <c r="O53">
        <v>7</v>
      </c>
      <c r="P53" t="s">
        <v>0</v>
      </c>
      <c r="Q53">
        <v>12.3</v>
      </c>
      <c r="R53" t="s">
        <v>141</v>
      </c>
      <c r="S53">
        <v>2</v>
      </c>
      <c r="T53" t="s">
        <v>142</v>
      </c>
      <c r="U53">
        <v>10</v>
      </c>
      <c r="V53" t="s">
        <v>140</v>
      </c>
      <c r="W53">
        <v>7351</v>
      </c>
      <c r="X53" t="s">
        <v>1</v>
      </c>
      <c r="Y53" t="s">
        <v>489</v>
      </c>
      <c r="Z53" t="s">
        <v>151</v>
      </c>
      <c r="AA53" s="12" t="s">
        <v>490</v>
      </c>
      <c r="AB53" t="s">
        <v>424</v>
      </c>
      <c r="AC53" s="5">
        <v>9.9999999999999998E-17</v>
      </c>
      <c r="AD53" t="s">
        <v>5</v>
      </c>
      <c r="AE53">
        <v>1</v>
      </c>
      <c r="AF53" t="s">
        <v>4</v>
      </c>
      <c r="AG53">
        <v>0</v>
      </c>
    </row>
    <row r="54" spans="1:33" x14ac:dyDescent="0.25">
      <c r="A54" t="s">
        <v>219</v>
      </c>
      <c r="B54" t="s">
        <v>143</v>
      </c>
      <c r="C54">
        <v>300</v>
      </c>
      <c r="D54" t="s">
        <v>144</v>
      </c>
      <c r="E54">
        <v>100000</v>
      </c>
      <c r="F54" t="s">
        <v>145</v>
      </c>
      <c r="G54">
        <v>23654</v>
      </c>
      <c r="H54" t="s">
        <v>146</v>
      </c>
      <c r="I54">
        <v>1E-3</v>
      </c>
      <c r="J54" t="s">
        <v>3</v>
      </c>
      <c r="K54">
        <v>1</v>
      </c>
      <c r="L54" t="s">
        <v>2</v>
      </c>
      <c r="M54">
        <v>0</v>
      </c>
      <c r="N54" t="s">
        <v>6</v>
      </c>
      <c r="O54">
        <v>7</v>
      </c>
      <c r="P54" t="s">
        <v>0</v>
      </c>
      <c r="Q54">
        <v>2.6</v>
      </c>
      <c r="R54" t="s">
        <v>141</v>
      </c>
      <c r="S54">
        <v>1</v>
      </c>
      <c r="T54" t="s">
        <v>142</v>
      </c>
      <c r="U54">
        <v>4</v>
      </c>
      <c r="V54" t="s">
        <v>140</v>
      </c>
      <c r="W54">
        <v>1777</v>
      </c>
      <c r="X54" t="s">
        <v>1</v>
      </c>
      <c r="Y54" t="s">
        <v>491</v>
      </c>
      <c r="Z54" t="s">
        <v>151</v>
      </c>
      <c r="AA54" s="12" t="s">
        <v>711</v>
      </c>
      <c r="AB54" t="s">
        <v>424</v>
      </c>
      <c r="AC54" s="5">
        <v>9.9999999999999998E-17</v>
      </c>
      <c r="AD54" t="s">
        <v>5</v>
      </c>
      <c r="AE54">
        <v>1</v>
      </c>
      <c r="AF54" t="s">
        <v>4</v>
      </c>
      <c r="AG54">
        <v>0</v>
      </c>
    </row>
    <row r="55" spans="1:33" x14ac:dyDescent="0.25">
      <c r="A55" t="s">
        <v>220</v>
      </c>
      <c r="B55" t="s">
        <v>143</v>
      </c>
      <c r="C55">
        <v>300</v>
      </c>
      <c r="D55" t="s">
        <v>144</v>
      </c>
      <c r="E55">
        <v>100000</v>
      </c>
      <c r="F55" t="s">
        <v>145</v>
      </c>
      <c r="G55">
        <v>23654</v>
      </c>
      <c r="H55" t="s">
        <v>146</v>
      </c>
      <c r="I55">
        <v>1E-3</v>
      </c>
      <c r="J55" t="s">
        <v>3</v>
      </c>
      <c r="K55">
        <v>0.99966840000000001</v>
      </c>
      <c r="L55" t="s">
        <v>2</v>
      </c>
      <c r="M55">
        <v>4.5348000000000003E-3</v>
      </c>
      <c r="N55" t="s">
        <v>6</v>
      </c>
      <c r="O55">
        <v>10</v>
      </c>
      <c r="P55" t="s">
        <v>0</v>
      </c>
      <c r="Q55">
        <v>173.9</v>
      </c>
      <c r="R55" t="s">
        <v>141</v>
      </c>
      <c r="S55">
        <v>6</v>
      </c>
      <c r="T55" t="s">
        <v>142</v>
      </c>
      <c r="U55">
        <v>195</v>
      </c>
      <c r="V55" t="s">
        <v>140</v>
      </c>
      <c r="W55">
        <v>100213</v>
      </c>
      <c r="X55" t="s">
        <v>1</v>
      </c>
      <c r="Y55" t="s">
        <v>492</v>
      </c>
      <c r="Z55" t="s">
        <v>151</v>
      </c>
      <c r="AA55" s="12" t="s">
        <v>712</v>
      </c>
      <c r="AB55" t="s">
        <v>424</v>
      </c>
      <c r="AC55" s="5">
        <v>9.9999999999999998E-17</v>
      </c>
      <c r="AD55" t="s">
        <v>5</v>
      </c>
      <c r="AE55">
        <v>0.99968064999999995</v>
      </c>
      <c r="AF55" t="s">
        <v>4</v>
      </c>
      <c r="AG55">
        <v>4.4814299999999998E-3</v>
      </c>
    </row>
    <row r="56" spans="1:33" x14ac:dyDescent="0.25">
      <c r="A56" t="s">
        <v>221</v>
      </c>
      <c r="B56" t="s">
        <v>143</v>
      </c>
      <c r="C56">
        <v>300</v>
      </c>
      <c r="D56" t="s">
        <v>144</v>
      </c>
      <c r="E56">
        <v>100000</v>
      </c>
      <c r="F56" t="s">
        <v>145</v>
      </c>
      <c r="G56">
        <v>23654</v>
      </c>
      <c r="H56" t="s">
        <v>146</v>
      </c>
      <c r="I56">
        <v>1E-3</v>
      </c>
      <c r="J56" t="s">
        <v>3</v>
      </c>
      <c r="K56">
        <v>1</v>
      </c>
      <c r="L56" t="s">
        <v>2</v>
      </c>
      <c r="M56">
        <v>0</v>
      </c>
      <c r="N56" t="s">
        <v>6</v>
      </c>
      <c r="O56">
        <v>7</v>
      </c>
      <c r="P56" t="s">
        <v>0</v>
      </c>
      <c r="Q56">
        <v>4.2</v>
      </c>
      <c r="R56" t="s">
        <v>141</v>
      </c>
      <c r="S56">
        <v>1</v>
      </c>
      <c r="T56" t="s">
        <v>142</v>
      </c>
      <c r="U56">
        <v>4</v>
      </c>
      <c r="V56" t="s">
        <v>140</v>
      </c>
      <c r="W56">
        <v>2769</v>
      </c>
      <c r="X56" t="s">
        <v>1</v>
      </c>
      <c r="Y56" t="s">
        <v>493</v>
      </c>
      <c r="Z56" t="s">
        <v>151</v>
      </c>
      <c r="AA56" s="12" t="s">
        <v>494</v>
      </c>
      <c r="AB56" t="s">
        <v>424</v>
      </c>
      <c r="AC56" s="5">
        <v>9.9999999999999998E-17</v>
      </c>
      <c r="AD56" t="s">
        <v>5</v>
      </c>
      <c r="AE56">
        <v>1</v>
      </c>
      <c r="AF56" t="s">
        <v>4</v>
      </c>
      <c r="AG56">
        <v>0</v>
      </c>
    </row>
    <row r="57" spans="1:33" x14ac:dyDescent="0.25">
      <c r="A57" t="s">
        <v>222</v>
      </c>
      <c r="B57" t="s">
        <v>143</v>
      </c>
      <c r="C57">
        <v>300</v>
      </c>
      <c r="D57" t="s">
        <v>144</v>
      </c>
      <c r="E57">
        <v>100000</v>
      </c>
      <c r="F57" t="s">
        <v>145</v>
      </c>
      <c r="G57">
        <v>23654</v>
      </c>
      <c r="H57" t="s">
        <v>146</v>
      </c>
      <c r="I57">
        <v>1E-3</v>
      </c>
      <c r="J57" t="s">
        <v>3</v>
      </c>
      <c r="K57">
        <v>1</v>
      </c>
      <c r="L57" t="s">
        <v>2</v>
      </c>
      <c r="M57">
        <v>0</v>
      </c>
      <c r="N57" t="s">
        <v>6</v>
      </c>
      <c r="O57">
        <v>7</v>
      </c>
      <c r="P57" t="s">
        <v>0</v>
      </c>
      <c r="Q57">
        <v>7.3</v>
      </c>
      <c r="R57" t="s">
        <v>141</v>
      </c>
      <c r="S57">
        <v>1</v>
      </c>
      <c r="T57" t="s">
        <v>142</v>
      </c>
      <c r="U57">
        <v>5</v>
      </c>
      <c r="V57" t="s">
        <v>140</v>
      </c>
      <c r="W57">
        <v>4217</v>
      </c>
      <c r="X57" t="s">
        <v>1</v>
      </c>
      <c r="Y57" t="s">
        <v>495</v>
      </c>
      <c r="Z57" t="s">
        <v>151</v>
      </c>
      <c r="AA57" s="12" t="s">
        <v>413</v>
      </c>
      <c r="AB57" t="s">
        <v>424</v>
      </c>
      <c r="AC57" s="5">
        <v>9.9999999999999998E-17</v>
      </c>
      <c r="AD57" t="s">
        <v>5</v>
      </c>
      <c r="AE57">
        <v>1</v>
      </c>
      <c r="AF57" t="s">
        <v>4</v>
      </c>
      <c r="AG57">
        <v>0</v>
      </c>
    </row>
    <row r="58" spans="1:33" x14ac:dyDescent="0.25">
      <c r="A58" t="s">
        <v>223</v>
      </c>
      <c r="B58" t="s">
        <v>143</v>
      </c>
      <c r="C58">
        <v>300</v>
      </c>
      <c r="D58" t="s">
        <v>144</v>
      </c>
      <c r="E58">
        <v>100000</v>
      </c>
      <c r="F58" t="s">
        <v>145</v>
      </c>
      <c r="G58">
        <v>23654</v>
      </c>
      <c r="H58" t="s">
        <v>146</v>
      </c>
      <c r="I58">
        <v>1E-3</v>
      </c>
      <c r="J58" t="s">
        <v>3</v>
      </c>
      <c r="K58">
        <v>1</v>
      </c>
      <c r="L58" t="s">
        <v>2</v>
      </c>
      <c r="M58">
        <v>0</v>
      </c>
      <c r="N58" t="s">
        <v>6</v>
      </c>
      <c r="O58">
        <v>7</v>
      </c>
      <c r="P58" t="s">
        <v>0</v>
      </c>
      <c r="Q58">
        <v>4.4000000000000004</v>
      </c>
      <c r="R58" t="s">
        <v>141</v>
      </c>
      <c r="S58">
        <v>1</v>
      </c>
      <c r="T58" t="s">
        <v>142</v>
      </c>
      <c r="U58">
        <v>4</v>
      </c>
      <c r="V58" t="s">
        <v>140</v>
      </c>
      <c r="W58">
        <v>2624</v>
      </c>
      <c r="X58" t="s">
        <v>1</v>
      </c>
      <c r="Y58" t="s">
        <v>496</v>
      </c>
      <c r="Z58" t="s">
        <v>151</v>
      </c>
      <c r="AA58" s="12" t="s">
        <v>1288</v>
      </c>
      <c r="AB58" t="s">
        <v>424</v>
      </c>
      <c r="AC58" s="5">
        <v>9.9999999999999998E-17</v>
      </c>
      <c r="AD58" t="s">
        <v>5</v>
      </c>
      <c r="AE58">
        <v>1</v>
      </c>
      <c r="AF58" t="s">
        <v>4</v>
      </c>
      <c r="AG58">
        <v>0</v>
      </c>
    </row>
    <row r="59" spans="1:33" x14ac:dyDescent="0.25">
      <c r="A59" t="s">
        <v>224</v>
      </c>
      <c r="B59" t="s">
        <v>143</v>
      </c>
      <c r="C59">
        <v>300</v>
      </c>
      <c r="D59" t="s">
        <v>144</v>
      </c>
      <c r="E59">
        <v>100000</v>
      </c>
      <c r="F59" t="s">
        <v>145</v>
      </c>
      <c r="G59">
        <v>23654</v>
      </c>
      <c r="H59" t="s">
        <v>146</v>
      </c>
      <c r="I59">
        <v>1E-3</v>
      </c>
      <c r="J59" t="s">
        <v>3</v>
      </c>
      <c r="K59">
        <v>1</v>
      </c>
      <c r="L59" t="s">
        <v>2</v>
      </c>
      <c r="M59">
        <v>0</v>
      </c>
      <c r="N59" t="s">
        <v>6</v>
      </c>
      <c r="O59">
        <v>7</v>
      </c>
      <c r="P59" t="s">
        <v>0</v>
      </c>
      <c r="Q59">
        <v>3.9</v>
      </c>
      <c r="R59" t="s">
        <v>141</v>
      </c>
      <c r="S59">
        <v>1</v>
      </c>
      <c r="T59" t="s">
        <v>142</v>
      </c>
      <c r="U59">
        <v>4</v>
      </c>
      <c r="V59" t="s">
        <v>140</v>
      </c>
      <c r="W59">
        <v>2453</v>
      </c>
      <c r="X59" t="s">
        <v>1</v>
      </c>
      <c r="Y59" t="s">
        <v>497</v>
      </c>
      <c r="Z59" t="s">
        <v>151</v>
      </c>
      <c r="AA59" s="12" t="s">
        <v>713</v>
      </c>
      <c r="AB59" t="s">
        <v>424</v>
      </c>
      <c r="AC59" s="5">
        <v>9.9999999999999998E-17</v>
      </c>
      <c r="AD59" t="s">
        <v>5</v>
      </c>
      <c r="AE59">
        <v>1</v>
      </c>
      <c r="AF59" t="s">
        <v>4</v>
      </c>
      <c r="AG59">
        <v>0</v>
      </c>
    </row>
    <row r="60" spans="1:33" x14ac:dyDescent="0.25">
      <c r="A60" t="s">
        <v>225</v>
      </c>
      <c r="B60" t="s">
        <v>143</v>
      </c>
      <c r="C60">
        <v>300</v>
      </c>
      <c r="D60" t="s">
        <v>144</v>
      </c>
      <c r="E60">
        <v>100000</v>
      </c>
      <c r="F60" t="s">
        <v>145</v>
      </c>
      <c r="G60">
        <v>23654</v>
      </c>
      <c r="H60" t="s">
        <v>146</v>
      </c>
      <c r="I60">
        <v>1E-3</v>
      </c>
      <c r="J60" t="s">
        <v>3</v>
      </c>
      <c r="K60">
        <v>1</v>
      </c>
      <c r="L60" t="s">
        <v>2</v>
      </c>
      <c r="M60">
        <v>0</v>
      </c>
      <c r="N60" t="s">
        <v>6</v>
      </c>
      <c r="O60">
        <v>7</v>
      </c>
      <c r="P60" t="s">
        <v>0</v>
      </c>
      <c r="Q60">
        <v>4.8</v>
      </c>
      <c r="R60" t="s">
        <v>141</v>
      </c>
      <c r="S60">
        <v>1</v>
      </c>
      <c r="T60" t="s">
        <v>142</v>
      </c>
      <c r="U60">
        <v>4</v>
      </c>
      <c r="V60" t="s">
        <v>140</v>
      </c>
      <c r="W60">
        <v>2707</v>
      </c>
      <c r="X60" t="s">
        <v>1</v>
      </c>
      <c r="Y60" t="s">
        <v>498</v>
      </c>
      <c r="Z60" t="s">
        <v>151</v>
      </c>
      <c r="AA60" s="12" t="s">
        <v>714</v>
      </c>
      <c r="AB60" t="s">
        <v>424</v>
      </c>
      <c r="AC60" s="5">
        <v>9.9999999999999998E-17</v>
      </c>
      <c r="AD60" t="s">
        <v>5</v>
      </c>
      <c r="AE60">
        <v>1</v>
      </c>
      <c r="AF60" t="s">
        <v>4</v>
      </c>
      <c r="AG60">
        <v>0</v>
      </c>
    </row>
    <row r="61" spans="1:33" x14ac:dyDescent="0.25">
      <c r="A61" t="s">
        <v>226</v>
      </c>
      <c r="B61" t="s">
        <v>143</v>
      </c>
      <c r="C61">
        <v>300</v>
      </c>
      <c r="D61" t="s">
        <v>144</v>
      </c>
      <c r="E61">
        <v>100000</v>
      </c>
      <c r="F61" t="s">
        <v>145</v>
      </c>
      <c r="G61">
        <v>23654</v>
      </c>
      <c r="H61" t="s">
        <v>146</v>
      </c>
      <c r="I61">
        <v>1E-3</v>
      </c>
      <c r="J61" t="s">
        <v>3</v>
      </c>
      <c r="K61">
        <v>1</v>
      </c>
      <c r="L61" t="s">
        <v>2</v>
      </c>
      <c r="M61">
        <v>0</v>
      </c>
      <c r="N61" t="s">
        <v>6</v>
      </c>
      <c r="O61">
        <v>8</v>
      </c>
      <c r="P61" t="s">
        <v>0</v>
      </c>
      <c r="Q61">
        <v>98.9</v>
      </c>
      <c r="R61" t="s">
        <v>141</v>
      </c>
      <c r="S61">
        <v>5</v>
      </c>
      <c r="T61" t="s">
        <v>142</v>
      </c>
      <c r="U61">
        <v>180</v>
      </c>
      <c r="V61" t="s">
        <v>140</v>
      </c>
      <c r="W61">
        <v>70582</v>
      </c>
      <c r="X61" t="s">
        <v>1</v>
      </c>
      <c r="Y61" t="s">
        <v>499</v>
      </c>
      <c r="Z61" t="s">
        <v>151</v>
      </c>
      <c r="AA61" s="12" t="s">
        <v>715</v>
      </c>
      <c r="AB61" t="s">
        <v>424</v>
      </c>
      <c r="AC61" s="5">
        <v>9.9999999999999998E-17</v>
      </c>
      <c r="AD61" t="s">
        <v>5</v>
      </c>
      <c r="AE61">
        <v>1</v>
      </c>
      <c r="AF61" t="s">
        <v>4</v>
      </c>
      <c r="AG61">
        <v>0</v>
      </c>
    </row>
    <row r="62" spans="1:33" x14ac:dyDescent="0.25">
      <c r="A62" t="s">
        <v>227</v>
      </c>
      <c r="B62" t="s">
        <v>143</v>
      </c>
      <c r="C62">
        <v>300</v>
      </c>
      <c r="D62" t="s">
        <v>144</v>
      </c>
      <c r="E62">
        <v>100000</v>
      </c>
      <c r="F62" t="s">
        <v>145</v>
      </c>
      <c r="G62">
        <v>23654</v>
      </c>
      <c r="H62" t="s">
        <v>146</v>
      </c>
      <c r="I62">
        <v>1E-3</v>
      </c>
      <c r="J62" t="s">
        <v>3</v>
      </c>
      <c r="K62">
        <v>1</v>
      </c>
      <c r="L62" t="s">
        <v>2</v>
      </c>
      <c r="M62">
        <v>0</v>
      </c>
      <c r="N62" t="s">
        <v>6</v>
      </c>
      <c r="O62">
        <v>5</v>
      </c>
      <c r="P62" t="s">
        <v>0</v>
      </c>
      <c r="Q62">
        <v>0.7</v>
      </c>
      <c r="R62" t="s">
        <v>141</v>
      </c>
      <c r="S62">
        <v>1</v>
      </c>
      <c r="T62" t="s">
        <v>142</v>
      </c>
      <c r="U62">
        <v>2</v>
      </c>
      <c r="V62" t="s">
        <v>140</v>
      </c>
      <c r="W62">
        <v>476</v>
      </c>
      <c r="X62" t="s">
        <v>1</v>
      </c>
      <c r="Y62" t="s">
        <v>500</v>
      </c>
      <c r="Z62" t="s">
        <v>151</v>
      </c>
      <c r="AA62" s="12" t="s">
        <v>716</v>
      </c>
      <c r="AB62" t="s">
        <v>424</v>
      </c>
      <c r="AC62" s="5">
        <v>9.9999999999999998E-17</v>
      </c>
      <c r="AD62" t="s">
        <v>5</v>
      </c>
      <c r="AE62">
        <v>1</v>
      </c>
      <c r="AF62" t="s">
        <v>4</v>
      </c>
      <c r="AG62">
        <v>0</v>
      </c>
    </row>
    <row r="63" spans="1:33" x14ac:dyDescent="0.25">
      <c r="A63" t="s">
        <v>228</v>
      </c>
      <c r="B63" t="s">
        <v>143</v>
      </c>
      <c r="C63">
        <v>300</v>
      </c>
      <c r="D63" t="s">
        <v>144</v>
      </c>
      <c r="E63">
        <v>100000</v>
      </c>
      <c r="F63" t="s">
        <v>145</v>
      </c>
      <c r="G63">
        <v>23654</v>
      </c>
      <c r="H63" t="s">
        <v>146</v>
      </c>
      <c r="I63">
        <v>1E-3</v>
      </c>
      <c r="J63" t="s">
        <v>3</v>
      </c>
      <c r="K63">
        <v>1</v>
      </c>
      <c r="L63" t="s">
        <v>2</v>
      </c>
      <c r="M63">
        <v>0</v>
      </c>
      <c r="N63" t="s">
        <v>6</v>
      </c>
      <c r="O63">
        <v>11</v>
      </c>
      <c r="P63" t="s">
        <v>0</v>
      </c>
      <c r="Q63">
        <v>2.9</v>
      </c>
      <c r="R63" t="s">
        <v>141</v>
      </c>
      <c r="S63">
        <v>1</v>
      </c>
      <c r="T63" t="s">
        <v>142</v>
      </c>
      <c r="U63">
        <v>4</v>
      </c>
      <c r="V63" t="s">
        <v>140</v>
      </c>
      <c r="W63">
        <v>1737</v>
      </c>
      <c r="X63" t="s">
        <v>1</v>
      </c>
      <c r="Y63" t="s">
        <v>501</v>
      </c>
      <c r="Z63" t="s">
        <v>151</v>
      </c>
      <c r="AA63" s="12" t="s">
        <v>717</v>
      </c>
      <c r="AB63" t="s">
        <v>424</v>
      </c>
      <c r="AC63" s="5">
        <v>9.9999999999999998E-17</v>
      </c>
      <c r="AD63" t="s">
        <v>5</v>
      </c>
      <c r="AE63">
        <v>1</v>
      </c>
      <c r="AF63" t="s">
        <v>4</v>
      </c>
      <c r="AG63">
        <v>0</v>
      </c>
    </row>
    <row r="64" spans="1:33" x14ac:dyDescent="0.25">
      <c r="A64" t="s">
        <v>229</v>
      </c>
      <c r="B64" t="s">
        <v>143</v>
      </c>
      <c r="C64">
        <v>300</v>
      </c>
      <c r="D64" t="s">
        <v>144</v>
      </c>
      <c r="E64">
        <v>100000</v>
      </c>
      <c r="F64" t="s">
        <v>145</v>
      </c>
      <c r="G64">
        <v>23654</v>
      </c>
      <c r="H64" t="s">
        <v>146</v>
      </c>
      <c r="I64">
        <v>1E-3</v>
      </c>
      <c r="J64" t="s">
        <v>3</v>
      </c>
      <c r="K64">
        <v>1</v>
      </c>
      <c r="L64" t="s">
        <v>2</v>
      </c>
      <c r="M64">
        <v>4.83846E-2</v>
      </c>
      <c r="N64" t="s">
        <v>6</v>
      </c>
      <c r="O64">
        <v>5</v>
      </c>
      <c r="P64" t="s">
        <v>0</v>
      </c>
      <c r="Q64">
        <v>0.8</v>
      </c>
      <c r="R64" t="s">
        <v>141</v>
      </c>
      <c r="S64">
        <v>1</v>
      </c>
      <c r="T64" t="s">
        <v>142</v>
      </c>
      <c r="U64">
        <v>2</v>
      </c>
      <c r="V64" t="s">
        <v>140</v>
      </c>
      <c r="W64">
        <v>594</v>
      </c>
      <c r="X64" t="s">
        <v>1</v>
      </c>
      <c r="Y64" t="s">
        <v>502</v>
      </c>
      <c r="Z64" t="s">
        <v>151</v>
      </c>
      <c r="AA64" s="12" t="s">
        <v>503</v>
      </c>
      <c r="AB64" t="s">
        <v>424</v>
      </c>
      <c r="AC64" s="5">
        <v>9.9999999999999998E-17</v>
      </c>
      <c r="AD64" t="s">
        <v>5</v>
      </c>
      <c r="AE64">
        <v>1</v>
      </c>
      <c r="AF64" t="s">
        <v>4</v>
      </c>
      <c r="AG64">
        <v>6.4908300000000004E-3</v>
      </c>
    </row>
    <row r="65" spans="1:33" x14ac:dyDescent="0.25">
      <c r="A65" t="s">
        <v>230</v>
      </c>
      <c r="B65" t="s">
        <v>143</v>
      </c>
      <c r="C65">
        <v>300</v>
      </c>
      <c r="D65" t="s">
        <v>144</v>
      </c>
      <c r="E65">
        <v>100000</v>
      </c>
      <c r="F65" t="s">
        <v>145</v>
      </c>
      <c r="G65">
        <v>23654</v>
      </c>
      <c r="H65" t="s">
        <v>146</v>
      </c>
      <c r="I65">
        <v>1E-3</v>
      </c>
      <c r="J65" t="s">
        <v>3</v>
      </c>
      <c r="K65">
        <v>1</v>
      </c>
      <c r="L65" t="s">
        <v>2</v>
      </c>
      <c r="M65">
        <v>0</v>
      </c>
      <c r="N65" t="s">
        <v>6</v>
      </c>
      <c r="O65">
        <v>8</v>
      </c>
      <c r="P65" t="s">
        <v>0</v>
      </c>
      <c r="Q65">
        <v>1.8</v>
      </c>
      <c r="R65" t="s">
        <v>141</v>
      </c>
      <c r="S65">
        <v>1</v>
      </c>
      <c r="T65" t="s">
        <v>142</v>
      </c>
      <c r="U65">
        <v>3</v>
      </c>
      <c r="V65" t="s">
        <v>140</v>
      </c>
      <c r="W65">
        <v>1191</v>
      </c>
      <c r="X65" t="s">
        <v>1</v>
      </c>
      <c r="Y65" t="s">
        <v>504</v>
      </c>
      <c r="Z65" t="s">
        <v>151</v>
      </c>
      <c r="AA65" s="12" t="s">
        <v>718</v>
      </c>
      <c r="AB65" t="s">
        <v>424</v>
      </c>
      <c r="AC65" s="5">
        <v>9.9999999999999998E-17</v>
      </c>
      <c r="AD65" t="s">
        <v>5</v>
      </c>
      <c r="AE65">
        <v>1</v>
      </c>
      <c r="AF65" t="s">
        <v>4</v>
      </c>
      <c r="AG65">
        <v>0</v>
      </c>
    </row>
    <row r="66" spans="1:33" x14ac:dyDescent="0.25">
      <c r="A66" t="s">
        <v>231</v>
      </c>
      <c r="B66" t="s">
        <v>143</v>
      </c>
      <c r="C66">
        <v>300</v>
      </c>
      <c r="D66" t="s">
        <v>144</v>
      </c>
      <c r="E66">
        <v>100000</v>
      </c>
      <c r="F66" t="s">
        <v>145</v>
      </c>
      <c r="G66">
        <v>23654</v>
      </c>
      <c r="H66" t="s">
        <v>146</v>
      </c>
      <c r="I66">
        <v>1E-3</v>
      </c>
      <c r="J66" t="s">
        <v>3</v>
      </c>
      <c r="K66">
        <v>1</v>
      </c>
      <c r="L66" t="s">
        <v>2</v>
      </c>
      <c r="M66">
        <v>0</v>
      </c>
      <c r="N66" t="s">
        <v>6</v>
      </c>
      <c r="O66">
        <v>15</v>
      </c>
      <c r="P66" t="s">
        <v>0</v>
      </c>
      <c r="Q66">
        <v>6.5</v>
      </c>
      <c r="R66" t="s">
        <v>141</v>
      </c>
      <c r="S66">
        <v>1</v>
      </c>
      <c r="T66" t="s">
        <v>142</v>
      </c>
      <c r="U66">
        <v>5</v>
      </c>
      <c r="V66" t="s">
        <v>140</v>
      </c>
      <c r="W66">
        <v>3340</v>
      </c>
      <c r="X66" t="s">
        <v>1</v>
      </c>
      <c r="Y66" t="s">
        <v>505</v>
      </c>
      <c r="Z66" t="s">
        <v>151</v>
      </c>
      <c r="AA66" s="12" t="s">
        <v>719</v>
      </c>
      <c r="AB66" t="s">
        <v>424</v>
      </c>
      <c r="AC66" s="5">
        <v>9.9999999999999998E-17</v>
      </c>
      <c r="AD66" t="s">
        <v>5</v>
      </c>
      <c r="AE66">
        <v>1</v>
      </c>
      <c r="AF66" t="s">
        <v>4</v>
      </c>
      <c r="AG66">
        <v>0</v>
      </c>
    </row>
    <row r="67" spans="1:33" x14ac:dyDescent="0.25">
      <c r="A67" t="s">
        <v>232</v>
      </c>
      <c r="B67" t="s">
        <v>143</v>
      </c>
      <c r="C67">
        <v>300</v>
      </c>
      <c r="D67" t="s">
        <v>144</v>
      </c>
      <c r="E67">
        <v>100000</v>
      </c>
      <c r="F67" t="s">
        <v>145</v>
      </c>
      <c r="G67">
        <v>23654</v>
      </c>
      <c r="H67" t="s">
        <v>146</v>
      </c>
      <c r="I67">
        <v>1E-3</v>
      </c>
      <c r="J67" t="s">
        <v>3</v>
      </c>
      <c r="K67">
        <v>1</v>
      </c>
      <c r="L67" t="s">
        <v>2</v>
      </c>
      <c r="M67">
        <v>0</v>
      </c>
      <c r="N67" t="s">
        <v>6</v>
      </c>
      <c r="O67">
        <v>8</v>
      </c>
      <c r="P67" t="s">
        <v>0</v>
      </c>
      <c r="Q67">
        <v>6.3</v>
      </c>
      <c r="R67" t="s">
        <v>141</v>
      </c>
      <c r="S67">
        <v>1</v>
      </c>
      <c r="T67" t="s">
        <v>142</v>
      </c>
      <c r="U67">
        <v>6</v>
      </c>
      <c r="V67" t="s">
        <v>140</v>
      </c>
      <c r="W67">
        <v>3685</v>
      </c>
      <c r="X67" t="s">
        <v>1</v>
      </c>
      <c r="Y67" t="s">
        <v>506</v>
      </c>
      <c r="Z67" t="s">
        <v>151</v>
      </c>
      <c r="AA67" s="12" t="s">
        <v>507</v>
      </c>
      <c r="AB67" t="s">
        <v>424</v>
      </c>
      <c r="AC67" s="5">
        <v>9.9999999999999998E-17</v>
      </c>
      <c r="AD67" t="s">
        <v>5</v>
      </c>
      <c r="AE67">
        <v>1</v>
      </c>
      <c r="AF67" t="s">
        <v>4</v>
      </c>
      <c r="AG67">
        <v>2E-8</v>
      </c>
    </row>
    <row r="68" spans="1:33" x14ac:dyDescent="0.25">
      <c r="A68" t="s">
        <v>233</v>
      </c>
      <c r="B68" t="s">
        <v>143</v>
      </c>
      <c r="C68">
        <v>300</v>
      </c>
      <c r="D68" t="s">
        <v>144</v>
      </c>
      <c r="E68">
        <v>100000</v>
      </c>
      <c r="F68" t="s">
        <v>145</v>
      </c>
      <c r="G68">
        <v>23654</v>
      </c>
      <c r="H68" t="s">
        <v>146</v>
      </c>
      <c r="I68">
        <v>1E-3</v>
      </c>
      <c r="J68" t="s">
        <v>3</v>
      </c>
      <c r="K68">
        <v>0.99946780000000002</v>
      </c>
      <c r="L68" t="s">
        <v>2</v>
      </c>
      <c r="M68">
        <v>5.8564999999999997E-3</v>
      </c>
      <c r="N68" t="s">
        <v>6</v>
      </c>
      <c r="O68">
        <v>18</v>
      </c>
      <c r="P68" t="s">
        <v>0</v>
      </c>
      <c r="Q68">
        <v>197.7</v>
      </c>
      <c r="R68" t="s">
        <v>141</v>
      </c>
      <c r="S68">
        <v>3</v>
      </c>
      <c r="T68" t="s">
        <v>142</v>
      </c>
      <c r="U68">
        <v>231</v>
      </c>
      <c r="V68" t="s">
        <v>140</v>
      </c>
      <c r="W68">
        <v>100408</v>
      </c>
      <c r="X68" t="s">
        <v>1</v>
      </c>
      <c r="Y68" t="s">
        <v>508</v>
      </c>
      <c r="Z68" t="s">
        <v>151</v>
      </c>
      <c r="AA68" s="12" t="s">
        <v>720</v>
      </c>
      <c r="AB68" t="s">
        <v>424</v>
      </c>
      <c r="AC68" s="5">
        <v>9.9999999999999998E-17</v>
      </c>
      <c r="AD68" t="s">
        <v>5</v>
      </c>
      <c r="AE68">
        <v>0.99944747</v>
      </c>
      <c r="AF68" t="s">
        <v>4</v>
      </c>
      <c r="AG68">
        <v>5.7404600000000002E-3</v>
      </c>
    </row>
    <row r="69" spans="1:33" x14ac:dyDescent="0.25">
      <c r="A69" t="s">
        <v>234</v>
      </c>
      <c r="B69" t="s">
        <v>143</v>
      </c>
      <c r="C69">
        <v>300</v>
      </c>
      <c r="D69" t="s">
        <v>144</v>
      </c>
      <c r="E69">
        <v>100000</v>
      </c>
      <c r="F69" t="s">
        <v>145</v>
      </c>
      <c r="G69">
        <v>23654</v>
      </c>
      <c r="H69" t="s">
        <v>146</v>
      </c>
      <c r="I69">
        <v>1E-3</v>
      </c>
      <c r="J69" t="s">
        <v>3</v>
      </c>
      <c r="K69">
        <v>1</v>
      </c>
      <c r="L69" t="s">
        <v>2</v>
      </c>
      <c r="M69">
        <v>0.43740849999999998</v>
      </c>
      <c r="N69" t="s">
        <v>6</v>
      </c>
      <c r="O69">
        <v>58</v>
      </c>
      <c r="P69" t="s">
        <v>0</v>
      </c>
      <c r="Q69">
        <v>300.60000000000002</v>
      </c>
      <c r="R69" t="s">
        <v>141</v>
      </c>
      <c r="S69">
        <v>4</v>
      </c>
      <c r="T69" t="s">
        <v>142</v>
      </c>
      <c r="U69">
        <v>46</v>
      </c>
      <c r="V69" t="s">
        <v>140</v>
      </c>
      <c r="W69">
        <v>93731</v>
      </c>
      <c r="X69" t="s">
        <v>1</v>
      </c>
      <c r="Y69" t="s">
        <v>509</v>
      </c>
      <c r="Z69" t="s">
        <v>151</v>
      </c>
      <c r="AA69" s="12" t="s">
        <v>721</v>
      </c>
      <c r="AB69" t="s">
        <v>424</v>
      </c>
      <c r="AC69" s="5">
        <v>9.9999999999999998E-17</v>
      </c>
      <c r="AD69" t="s">
        <v>5</v>
      </c>
      <c r="AE69">
        <v>0.99999998999999995</v>
      </c>
      <c r="AF69" t="s">
        <v>4</v>
      </c>
      <c r="AG69">
        <v>0.44046946999999997</v>
      </c>
    </row>
    <row r="70" spans="1:33" x14ac:dyDescent="0.25">
      <c r="A70" t="s">
        <v>235</v>
      </c>
      <c r="B70" t="s">
        <v>143</v>
      </c>
      <c r="C70">
        <v>300</v>
      </c>
      <c r="D70" t="s">
        <v>144</v>
      </c>
      <c r="E70">
        <v>100000</v>
      </c>
      <c r="F70" t="s">
        <v>145</v>
      </c>
      <c r="G70">
        <v>23654</v>
      </c>
      <c r="H70" t="s">
        <v>146</v>
      </c>
      <c r="I70">
        <v>1E-3</v>
      </c>
      <c r="J70" t="s">
        <v>3</v>
      </c>
      <c r="K70">
        <v>0.99861319999999998</v>
      </c>
      <c r="L70" t="s">
        <v>2</v>
      </c>
      <c r="M70">
        <v>4.0035800000000003E-2</v>
      </c>
      <c r="N70" t="s">
        <v>6</v>
      </c>
      <c r="O70">
        <v>18</v>
      </c>
      <c r="P70" t="s">
        <v>0</v>
      </c>
      <c r="Q70">
        <v>245.3</v>
      </c>
      <c r="R70" t="s">
        <v>141</v>
      </c>
      <c r="S70">
        <v>5</v>
      </c>
      <c r="T70" t="s">
        <v>142</v>
      </c>
      <c r="U70">
        <v>223</v>
      </c>
      <c r="V70" t="s">
        <v>140</v>
      </c>
      <c r="W70">
        <v>100607</v>
      </c>
      <c r="X70" t="s">
        <v>1</v>
      </c>
      <c r="Y70" t="s">
        <v>510</v>
      </c>
      <c r="Z70" t="s">
        <v>151</v>
      </c>
      <c r="AA70" s="12" t="s">
        <v>722</v>
      </c>
      <c r="AB70" t="s">
        <v>424</v>
      </c>
      <c r="AC70" s="5">
        <v>9.9999999999999998E-17</v>
      </c>
      <c r="AD70" t="s">
        <v>5</v>
      </c>
      <c r="AE70">
        <v>0.99862835000000005</v>
      </c>
      <c r="AF70" t="s">
        <v>4</v>
      </c>
      <c r="AG70">
        <v>3.9282610000000003E-2</v>
      </c>
    </row>
    <row r="71" spans="1:33" x14ac:dyDescent="0.25">
      <c r="A71" t="s">
        <v>236</v>
      </c>
      <c r="B71" t="s">
        <v>143</v>
      </c>
      <c r="C71">
        <v>300</v>
      </c>
      <c r="D71" t="s">
        <v>144</v>
      </c>
      <c r="E71">
        <v>100000</v>
      </c>
      <c r="F71" t="s">
        <v>145</v>
      </c>
      <c r="G71">
        <v>23654</v>
      </c>
      <c r="H71" t="s">
        <v>146</v>
      </c>
      <c r="I71">
        <v>1E-3</v>
      </c>
      <c r="J71" t="s">
        <v>3</v>
      </c>
      <c r="K71">
        <v>1</v>
      </c>
      <c r="L71" t="s">
        <v>2</v>
      </c>
      <c r="M71">
        <v>0</v>
      </c>
      <c r="N71" t="s">
        <v>6</v>
      </c>
      <c r="O71">
        <v>8</v>
      </c>
      <c r="P71" t="s">
        <v>0</v>
      </c>
      <c r="Q71">
        <v>87.8</v>
      </c>
      <c r="R71" t="s">
        <v>141</v>
      </c>
      <c r="S71">
        <v>3</v>
      </c>
      <c r="T71" t="s">
        <v>142</v>
      </c>
      <c r="U71">
        <v>48</v>
      </c>
      <c r="V71" t="s">
        <v>140</v>
      </c>
      <c r="W71">
        <v>46888</v>
      </c>
      <c r="X71" t="s">
        <v>1</v>
      </c>
      <c r="Y71" t="s">
        <v>511</v>
      </c>
      <c r="Z71" t="s">
        <v>151</v>
      </c>
      <c r="AA71" s="12" t="s">
        <v>723</v>
      </c>
      <c r="AB71" t="s">
        <v>424</v>
      </c>
      <c r="AC71" s="5">
        <v>9.9999999999999998E-17</v>
      </c>
      <c r="AD71" t="s">
        <v>5</v>
      </c>
      <c r="AE71">
        <v>1</v>
      </c>
      <c r="AF71" t="s">
        <v>4</v>
      </c>
      <c r="AG71">
        <v>0</v>
      </c>
    </row>
    <row r="72" spans="1:33" x14ac:dyDescent="0.25">
      <c r="A72" t="s">
        <v>237</v>
      </c>
      <c r="B72" t="s">
        <v>143</v>
      </c>
      <c r="C72">
        <v>300</v>
      </c>
      <c r="D72" t="s">
        <v>144</v>
      </c>
      <c r="E72">
        <v>100000</v>
      </c>
      <c r="F72" t="s">
        <v>145</v>
      </c>
      <c r="G72">
        <v>23654</v>
      </c>
      <c r="H72" t="s">
        <v>146</v>
      </c>
      <c r="I72">
        <v>1E-3</v>
      </c>
      <c r="J72" t="s">
        <v>3</v>
      </c>
      <c r="K72">
        <v>0.99938079999999996</v>
      </c>
      <c r="L72" t="s">
        <v>2</v>
      </c>
      <c r="M72">
        <v>1.84957E-2</v>
      </c>
      <c r="N72" t="s">
        <v>6</v>
      </c>
      <c r="O72">
        <v>24</v>
      </c>
      <c r="P72" t="s">
        <v>0</v>
      </c>
      <c r="Q72">
        <v>254.2</v>
      </c>
      <c r="R72" t="s">
        <v>141</v>
      </c>
      <c r="S72">
        <v>7</v>
      </c>
      <c r="T72" t="s">
        <v>142</v>
      </c>
      <c r="U72">
        <v>353</v>
      </c>
      <c r="V72" t="s">
        <v>140</v>
      </c>
      <c r="W72">
        <v>101084</v>
      </c>
      <c r="X72" t="s">
        <v>1</v>
      </c>
      <c r="Y72" t="s">
        <v>512</v>
      </c>
      <c r="Z72" t="s">
        <v>151</v>
      </c>
      <c r="AA72" s="12" t="s">
        <v>724</v>
      </c>
      <c r="AB72" t="s">
        <v>424</v>
      </c>
      <c r="AC72" s="5">
        <v>9.9999999999999998E-17</v>
      </c>
      <c r="AD72" t="s">
        <v>5</v>
      </c>
      <c r="AE72">
        <v>0.99939862000000002</v>
      </c>
      <c r="AF72" t="s">
        <v>4</v>
      </c>
      <c r="AG72">
        <v>1.8086560000000002E-2</v>
      </c>
    </row>
    <row r="73" spans="1:33" x14ac:dyDescent="0.25">
      <c r="A73" t="s">
        <v>238</v>
      </c>
      <c r="B73" t="s">
        <v>143</v>
      </c>
      <c r="C73">
        <v>300</v>
      </c>
      <c r="D73" t="s">
        <v>144</v>
      </c>
      <c r="E73">
        <v>100000</v>
      </c>
      <c r="F73" t="s">
        <v>145</v>
      </c>
      <c r="G73">
        <v>23654</v>
      </c>
      <c r="H73" t="s">
        <v>146</v>
      </c>
      <c r="I73">
        <v>1E-3</v>
      </c>
      <c r="J73" t="s">
        <v>3</v>
      </c>
      <c r="K73">
        <v>1</v>
      </c>
      <c r="L73" t="s">
        <v>2</v>
      </c>
      <c r="M73">
        <v>0</v>
      </c>
      <c r="N73" t="s">
        <v>6</v>
      </c>
      <c r="O73">
        <v>8</v>
      </c>
      <c r="P73" t="s">
        <v>0</v>
      </c>
      <c r="Q73">
        <v>5.5</v>
      </c>
      <c r="R73" t="s">
        <v>141</v>
      </c>
      <c r="S73">
        <v>1</v>
      </c>
      <c r="T73" t="s">
        <v>142</v>
      </c>
      <c r="U73">
        <v>5</v>
      </c>
      <c r="V73" t="s">
        <v>140</v>
      </c>
      <c r="W73">
        <v>3286</v>
      </c>
      <c r="X73" t="s">
        <v>1</v>
      </c>
      <c r="Y73" t="s">
        <v>513</v>
      </c>
      <c r="Z73" t="s">
        <v>151</v>
      </c>
      <c r="AA73" s="12" t="s">
        <v>725</v>
      </c>
      <c r="AB73" t="s">
        <v>424</v>
      </c>
      <c r="AC73" s="5">
        <v>9.9999999999999998E-17</v>
      </c>
      <c r="AD73" t="s">
        <v>5</v>
      </c>
      <c r="AE73">
        <v>1</v>
      </c>
      <c r="AF73" t="s">
        <v>4</v>
      </c>
      <c r="AG73">
        <v>0</v>
      </c>
    </row>
    <row r="74" spans="1:33" x14ac:dyDescent="0.25">
      <c r="A74" t="s">
        <v>239</v>
      </c>
      <c r="B74" t="s">
        <v>143</v>
      </c>
      <c r="C74">
        <v>300</v>
      </c>
      <c r="D74" t="s">
        <v>144</v>
      </c>
      <c r="E74">
        <v>100000</v>
      </c>
      <c r="F74" t="s">
        <v>145</v>
      </c>
      <c r="G74">
        <v>23654</v>
      </c>
      <c r="H74" t="s">
        <v>146</v>
      </c>
      <c r="I74">
        <v>1E-3</v>
      </c>
      <c r="J74" t="s">
        <v>3</v>
      </c>
      <c r="K74">
        <v>1</v>
      </c>
      <c r="L74" t="s">
        <v>2</v>
      </c>
      <c r="M74">
        <v>0</v>
      </c>
      <c r="N74" t="s">
        <v>6</v>
      </c>
      <c r="O74">
        <v>8</v>
      </c>
      <c r="P74" t="s">
        <v>0</v>
      </c>
      <c r="Q74">
        <v>4.2</v>
      </c>
      <c r="R74" t="s">
        <v>141</v>
      </c>
      <c r="S74">
        <v>1</v>
      </c>
      <c r="T74" t="s">
        <v>142</v>
      </c>
      <c r="U74">
        <v>4</v>
      </c>
      <c r="V74" t="s">
        <v>140</v>
      </c>
      <c r="W74">
        <v>2681</v>
      </c>
      <c r="X74" t="s">
        <v>1</v>
      </c>
      <c r="Y74" t="s">
        <v>514</v>
      </c>
      <c r="Z74" t="s">
        <v>151</v>
      </c>
      <c r="AA74" s="12" t="s">
        <v>726</v>
      </c>
      <c r="AB74" t="s">
        <v>424</v>
      </c>
      <c r="AC74" s="5">
        <v>9.9999999999999998E-17</v>
      </c>
      <c r="AD74" t="s">
        <v>5</v>
      </c>
      <c r="AE74">
        <v>1</v>
      </c>
      <c r="AF74" t="s">
        <v>4</v>
      </c>
      <c r="AG74">
        <v>0</v>
      </c>
    </row>
    <row r="75" spans="1:33" x14ac:dyDescent="0.25">
      <c r="A75" t="s">
        <v>240</v>
      </c>
      <c r="B75" t="s">
        <v>143</v>
      </c>
      <c r="C75">
        <v>300</v>
      </c>
      <c r="D75" t="s">
        <v>144</v>
      </c>
      <c r="E75">
        <v>100000</v>
      </c>
      <c r="F75" t="s">
        <v>145</v>
      </c>
      <c r="G75">
        <v>23654</v>
      </c>
      <c r="H75" t="s">
        <v>146</v>
      </c>
      <c r="I75">
        <v>1E-3</v>
      </c>
      <c r="J75" t="s">
        <v>3</v>
      </c>
      <c r="K75">
        <v>0.99848210000000004</v>
      </c>
      <c r="L75" t="s">
        <v>2</v>
      </c>
      <c r="M75">
        <v>2.77349E-2</v>
      </c>
      <c r="N75" t="s">
        <v>6</v>
      </c>
      <c r="O75">
        <v>19</v>
      </c>
      <c r="P75" t="s">
        <v>0</v>
      </c>
      <c r="Q75">
        <v>188.4</v>
      </c>
      <c r="R75" t="s">
        <v>141</v>
      </c>
      <c r="S75">
        <v>6</v>
      </c>
      <c r="T75" t="s">
        <v>142</v>
      </c>
      <c r="U75">
        <v>90</v>
      </c>
      <c r="V75" t="s">
        <v>140</v>
      </c>
      <c r="W75">
        <v>100294</v>
      </c>
      <c r="X75" t="s">
        <v>1</v>
      </c>
      <c r="Y75" t="s">
        <v>515</v>
      </c>
      <c r="Z75" t="s">
        <v>151</v>
      </c>
      <c r="AA75" s="12" t="s">
        <v>727</v>
      </c>
      <c r="AB75" t="s">
        <v>424</v>
      </c>
      <c r="AC75" s="5">
        <v>9.9999999999999998E-17</v>
      </c>
      <c r="AD75" t="s">
        <v>5</v>
      </c>
      <c r="AE75">
        <v>0.99842553999999994</v>
      </c>
      <c r="AF75" t="s">
        <v>4</v>
      </c>
      <c r="AG75">
        <v>2.7812130000000001E-2</v>
      </c>
    </row>
    <row r="76" spans="1:33" x14ac:dyDescent="0.25">
      <c r="A76" t="s">
        <v>241</v>
      </c>
      <c r="B76" t="s">
        <v>143</v>
      </c>
      <c r="C76">
        <v>300</v>
      </c>
      <c r="D76" t="s">
        <v>144</v>
      </c>
      <c r="E76">
        <v>100000</v>
      </c>
      <c r="F76" t="s">
        <v>145</v>
      </c>
      <c r="G76">
        <v>23654</v>
      </c>
      <c r="H76" t="s">
        <v>146</v>
      </c>
      <c r="I76">
        <v>1E-3</v>
      </c>
      <c r="J76" t="s">
        <v>3</v>
      </c>
      <c r="K76">
        <v>0.96201519999999996</v>
      </c>
      <c r="L76" t="s">
        <v>2</v>
      </c>
      <c r="M76">
        <v>6.1477999999999998E-2</v>
      </c>
      <c r="N76" t="s">
        <v>6</v>
      </c>
      <c r="O76">
        <v>32</v>
      </c>
      <c r="P76" t="s">
        <v>0</v>
      </c>
      <c r="Q76">
        <v>282.10000000000002</v>
      </c>
      <c r="R76" t="s">
        <v>141</v>
      </c>
      <c r="S76">
        <v>5</v>
      </c>
      <c r="T76" t="s">
        <v>142</v>
      </c>
      <c r="U76">
        <v>569</v>
      </c>
      <c r="V76" t="s">
        <v>140</v>
      </c>
      <c r="W76">
        <v>101751</v>
      </c>
      <c r="X76" t="s">
        <v>1</v>
      </c>
      <c r="Y76" t="s">
        <v>516</v>
      </c>
      <c r="Z76" t="s">
        <v>151</v>
      </c>
      <c r="AA76" s="12" t="s">
        <v>728</v>
      </c>
      <c r="AB76" t="s">
        <v>424</v>
      </c>
      <c r="AC76" s="5">
        <v>9.9999999999999998E-17</v>
      </c>
      <c r="AD76" t="s">
        <v>5</v>
      </c>
      <c r="AE76">
        <v>0.96541916999999999</v>
      </c>
      <c r="AF76" t="s">
        <v>4</v>
      </c>
      <c r="AG76">
        <v>5.8132219999999998E-2</v>
      </c>
    </row>
    <row r="77" spans="1:33" x14ac:dyDescent="0.25">
      <c r="A77" t="s">
        <v>242</v>
      </c>
      <c r="B77" t="s">
        <v>143</v>
      </c>
      <c r="C77">
        <v>300</v>
      </c>
      <c r="D77" t="s">
        <v>144</v>
      </c>
      <c r="E77">
        <v>100000</v>
      </c>
      <c r="F77" t="s">
        <v>145</v>
      </c>
      <c r="G77">
        <v>23654</v>
      </c>
      <c r="H77" t="s">
        <v>146</v>
      </c>
      <c r="I77">
        <v>1E-3</v>
      </c>
      <c r="J77" t="s">
        <v>3</v>
      </c>
      <c r="K77">
        <v>1</v>
      </c>
      <c r="L77" t="s">
        <v>2</v>
      </c>
      <c r="M77">
        <v>0</v>
      </c>
      <c r="N77" t="s">
        <v>6</v>
      </c>
      <c r="O77">
        <v>8</v>
      </c>
      <c r="P77" t="s">
        <v>0</v>
      </c>
      <c r="Q77">
        <v>11.3</v>
      </c>
      <c r="R77" t="s">
        <v>141</v>
      </c>
      <c r="S77">
        <v>1</v>
      </c>
      <c r="T77" t="s">
        <v>142</v>
      </c>
      <c r="U77">
        <v>5</v>
      </c>
      <c r="V77" t="s">
        <v>140</v>
      </c>
      <c r="W77">
        <v>5586</v>
      </c>
      <c r="X77" t="s">
        <v>1</v>
      </c>
      <c r="Y77" t="s">
        <v>517</v>
      </c>
      <c r="Z77" t="s">
        <v>151</v>
      </c>
      <c r="AA77" s="12" t="s">
        <v>518</v>
      </c>
      <c r="AB77" t="s">
        <v>424</v>
      </c>
      <c r="AC77" s="5">
        <v>9.9999999999999998E-17</v>
      </c>
      <c r="AD77" t="s">
        <v>5</v>
      </c>
      <c r="AE77">
        <v>1</v>
      </c>
      <c r="AF77" t="s">
        <v>4</v>
      </c>
      <c r="AG77">
        <v>0</v>
      </c>
    </row>
    <row r="78" spans="1:33" x14ac:dyDescent="0.25">
      <c r="A78" t="s">
        <v>243</v>
      </c>
      <c r="B78" t="s">
        <v>143</v>
      </c>
      <c r="C78">
        <v>300</v>
      </c>
      <c r="D78" t="s">
        <v>144</v>
      </c>
      <c r="E78">
        <v>100000</v>
      </c>
      <c r="F78" t="s">
        <v>145</v>
      </c>
      <c r="G78">
        <v>23654</v>
      </c>
      <c r="H78" t="s">
        <v>146</v>
      </c>
      <c r="I78">
        <v>1E-3</v>
      </c>
      <c r="J78" t="s">
        <v>3</v>
      </c>
      <c r="K78">
        <v>1</v>
      </c>
      <c r="L78" t="s">
        <v>2</v>
      </c>
      <c r="M78">
        <v>0</v>
      </c>
      <c r="N78" t="s">
        <v>6</v>
      </c>
      <c r="O78">
        <v>8</v>
      </c>
      <c r="P78" t="s">
        <v>0</v>
      </c>
      <c r="Q78">
        <v>9.1</v>
      </c>
      <c r="R78" t="s">
        <v>141</v>
      </c>
      <c r="S78">
        <v>1</v>
      </c>
      <c r="T78" t="s">
        <v>142</v>
      </c>
      <c r="U78">
        <v>5</v>
      </c>
      <c r="V78" t="s">
        <v>140</v>
      </c>
      <c r="W78">
        <v>4799</v>
      </c>
      <c r="X78" t="s">
        <v>1</v>
      </c>
      <c r="Y78" t="s">
        <v>519</v>
      </c>
      <c r="Z78" t="s">
        <v>151</v>
      </c>
      <c r="AA78" s="12" t="s">
        <v>729</v>
      </c>
      <c r="AB78" t="s">
        <v>424</v>
      </c>
      <c r="AC78" s="5">
        <v>9.9999999999999998E-17</v>
      </c>
      <c r="AD78" t="s">
        <v>5</v>
      </c>
      <c r="AE78">
        <v>1</v>
      </c>
      <c r="AF78" t="s">
        <v>4</v>
      </c>
      <c r="AG78">
        <v>0</v>
      </c>
    </row>
    <row r="79" spans="1:33" x14ac:dyDescent="0.25">
      <c r="A79" t="s">
        <v>244</v>
      </c>
      <c r="B79" t="s">
        <v>143</v>
      </c>
      <c r="C79">
        <v>300</v>
      </c>
      <c r="D79" t="s">
        <v>144</v>
      </c>
      <c r="E79">
        <v>100000</v>
      </c>
      <c r="F79" t="s">
        <v>145</v>
      </c>
      <c r="G79">
        <v>23654</v>
      </c>
      <c r="H79" t="s">
        <v>146</v>
      </c>
      <c r="I79">
        <v>1E-3</v>
      </c>
      <c r="J79" t="s">
        <v>3</v>
      </c>
      <c r="K79">
        <v>1</v>
      </c>
      <c r="L79" t="s">
        <v>2</v>
      </c>
      <c r="M79">
        <v>0</v>
      </c>
      <c r="N79" t="s">
        <v>6</v>
      </c>
      <c r="O79">
        <v>14</v>
      </c>
      <c r="P79" t="s">
        <v>0</v>
      </c>
      <c r="Q79">
        <v>33.6</v>
      </c>
      <c r="R79" t="s">
        <v>141</v>
      </c>
      <c r="S79">
        <v>1</v>
      </c>
      <c r="T79" t="s">
        <v>142</v>
      </c>
      <c r="U79">
        <v>9</v>
      </c>
      <c r="V79" t="s">
        <v>140</v>
      </c>
      <c r="W79">
        <v>14376</v>
      </c>
      <c r="X79" t="s">
        <v>1</v>
      </c>
      <c r="Y79" t="s">
        <v>520</v>
      </c>
      <c r="Z79" t="s">
        <v>151</v>
      </c>
      <c r="AA79" s="12" t="s">
        <v>730</v>
      </c>
      <c r="AB79" t="s">
        <v>424</v>
      </c>
      <c r="AC79" s="5">
        <v>9.9999999999999998E-17</v>
      </c>
      <c r="AD79" t="s">
        <v>5</v>
      </c>
      <c r="AE79">
        <v>1</v>
      </c>
      <c r="AF79" t="s">
        <v>4</v>
      </c>
      <c r="AG79">
        <v>0</v>
      </c>
    </row>
    <row r="80" spans="1:33" x14ac:dyDescent="0.25">
      <c r="A80" t="s">
        <v>245</v>
      </c>
      <c r="B80" t="s">
        <v>143</v>
      </c>
      <c r="C80">
        <v>300</v>
      </c>
      <c r="D80" t="s">
        <v>144</v>
      </c>
      <c r="E80">
        <v>100000</v>
      </c>
      <c r="F80" t="s">
        <v>145</v>
      </c>
      <c r="G80">
        <v>23654</v>
      </c>
      <c r="H80" t="s">
        <v>146</v>
      </c>
      <c r="I80">
        <v>1E-3</v>
      </c>
      <c r="J80" t="s">
        <v>3</v>
      </c>
      <c r="K80">
        <v>1</v>
      </c>
      <c r="L80" t="s">
        <v>2</v>
      </c>
      <c r="M80">
        <v>0</v>
      </c>
      <c r="N80" t="s">
        <v>6</v>
      </c>
      <c r="O80">
        <v>8</v>
      </c>
      <c r="P80" t="s">
        <v>0</v>
      </c>
      <c r="Q80">
        <v>6.7</v>
      </c>
      <c r="R80" t="s">
        <v>141</v>
      </c>
      <c r="S80">
        <v>1</v>
      </c>
      <c r="T80" t="s">
        <v>142</v>
      </c>
      <c r="U80">
        <v>5</v>
      </c>
      <c r="V80" t="s">
        <v>140</v>
      </c>
      <c r="W80">
        <v>3859</v>
      </c>
      <c r="X80" t="s">
        <v>1</v>
      </c>
      <c r="Y80" t="s">
        <v>521</v>
      </c>
      <c r="Z80" t="s">
        <v>151</v>
      </c>
      <c r="AA80" s="12" t="s">
        <v>731</v>
      </c>
      <c r="AB80" t="s">
        <v>424</v>
      </c>
      <c r="AC80" s="5">
        <v>9.9999999999999998E-17</v>
      </c>
      <c r="AD80" t="s">
        <v>5</v>
      </c>
      <c r="AE80">
        <v>1</v>
      </c>
      <c r="AF80" t="s">
        <v>4</v>
      </c>
      <c r="AG80">
        <v>0</v>
      </c>
    </row>
    <row r="81" spans="1:33" x14ac:dyDescent="0.25">
      <c r="A81" t="s">
        <v>246</v>
      </c>
      <c r="B81" t="s">
        <v>143</v>
      </c>
      <c r="C81">
        <v>300</v>
      </c>
      <c r="D81" t="s">
        <v>144</v>
      </c>
      <c r="E81">
        <v>100000</v>
      </c>
      <c r="F81" t="s">
        <v>145</v>
      </c>
      <c r="G81">
        <v>23654</v>
      </c>
      <c r="H81" t="s">
        <v>146</v>
      </c>
      <c r="I81">
        <v>1E-3</v>
      </c>
      <c r="J81" t="s">
        <v>3</v>
      </c>
      <c r="K81">
        <v>0.99938939999999998</v>
      </c>
      <c r="L81" t="s">
        <v>2</v>
      </c>
      <c r="M81">
        <v>1.9791000000000001E-3</v>
      </c>
      <c r="N81" t="s">
        <v>6</v>
      </c>
      <c r="O81">
        <v>8</v>
      </c>
      <c r="P81" t="s">
        <v>0</v>
      </c>
      <c r="Q81">
        <v>144.1</v>
      </c>
      <c r="R81" t="s">
        <v>141</v>
      </c>
      <c r="S81">
        <v>4</v>
      </c>
      <c r="T81" t="s">
        <v>142</v>
      </c>
      <c r="U81">
        <v>242</v>
      </c>
      <c r="V81" t="s">
        <v>140</v>
      </c>
      <c r="W81">
        <v>100039</v>
      </c>
      <c r="X81" t="s">
        <v>1</v>
      </c>
      <c r="Y81" t="s">
        <v>522</v>
      </c>
      <c r="Z81" t="s">
        <v>151</v>
      </c>
      <c r="AA81" s="12" t="s">
        <v>732</v>
      </c>
      <c r="AB81" t="s">
        <v>424</v>
      </c>
      <c r="AC81" s="5">
        <v>9.9999999999999998E-17</v>
      </c>
      <c r="AD81" t="s">
        <v>5</v>
      </c>
      <c r="AE81">
        <v>0.99941378999999997</v>
      </c>
      <c r="AF81" t="s">
        <v>4</v>
      </c>
      <c r="AG81">
        <v>1.9922099999999999E-3</v>
      </c>
    </row>
    <row r="82" spans="1:33" x14ac:dyDescent="0.25">
      <c r="A82" t="s">
        <v>247</v>
      </c>
      <c r="B82" t="s">
        <v>143</v>
      </c>
      <c r="C82">
        <v>300</v>
      </c>
      <c r="D82" t="s">
        <v>144</v>
      </c>
      <c r="E82">
        <v>100000</v>
      </c>
      <c r="F82" t="s">
        <v>145</v>
      </c>
      <c r="G82">
        <v>23654</v>
      </c>
      <c r="H82" t="s">
        <v>146</v>
      </c>
      <c r="I82">
        <v>1E-3</v>
      </c>
      <c r="J82" t="s">
        <v>3</v>
      </c>
      <c r="K82">
        <v>1</v>
      </c>
      <c r="L82" t="s">
        <v>2</v>
      </c>
      <c r="M82">
        <v>0</v>
      </c>
      <c r="N82" t="s">
        <v>6</v>
      </c>
      <c r="O82">
        <v>6</v>
      </c>
      <c r="P82" t="s">
        <v>0</v>
      </c>
      <c r="Q82">
        <v>1.7</v>
      </c>
      <c r="R82" t="s">
        <v>141</v>
      </c>
      <c r="S82">
        <v>1</v>
      </c>
      <c r="T82" t="s">
        <v>142</v>
      </c>
      <c r="U82">
        <v>3</v>
      </c>
      <c r="V82" t="s">
        <v>140</v>
      </c>
      <c r="W82">
        <v>1200</v>
      </c>
      <c r="X82" t="s">
        <v>1</v>
      </c>
      <c r="Y82" t="s">
        <v>523</v>
      </c>
      <c r="Z82" t="s">
        <v>151</v>
      </c>
      <c r="AA82" s="12" t="s">
        <v>1310</v>
      </c>
      <c r="AB82" t="s">
        <v>424</v>
      </c>
      <c r="AC82" s="5">
        <v>9.9999999999999998E-17</v>
      </c>
      <c r="AD82" t="s">
        <v>5</v>
      </c>
      <c r="AE82">
        <v>1</v>
      </c>
      <c r="AF82" t="s">
        <v>4</v>
      </c>
      <c r="AG82">
        <v>0</v>
      </c>
    </row>
    <row r="83" spans="1:33" x14ac:dyDescent="0.25">
      <c r="A83" t="s">
        <v>248</v>
      </c>
      <c r="B83" t="s">
        <v>143</v>
      </c>
      <c r="C83">
        <v>300</v>
      </c>
      <c r="D83" t="s">
        <v>144</v>
      </c>
      <c r="E83">
        <v>100000</v>
      </c>
      <c r="F83" t="s">
        <v>145</v>
      </c>
      <c r="G83">
        <v>23654</v>
      </c>
      <c r="H83" t="s">
        <v>146</v>
      </c>
      <c r="I83">
        <v>1E-3</v>
      </c>
      <c r="J83" t="s">
        <v>3</v>
      </c>
      <c r="K83">
        <v>1</v>
      </c>
      <c r="L83" t="s">
        <v>2</v>
      </c>
      <c r="M83">
        <v>1.1999999999999999E-6</v>
      </c>
      <c r="N83" t="s">
        <v>6</v>
      </c>
      <c r="O83">
        <v>8</v>
      </c>
      <c r="P83" t="s">
        <v>0</v>
      </c>
      <c r="Q83">
        <v>4.2</v>
      </c>
      <c r="R83" t="s">
        <v>141</v>
      </c>
      <c r="S83">
        <v>1</v>
      </c>
      <c r="T83" t="s">
        <v>142</v>
      </c>
      <c r="U83">
        <v>6</v>
      </c>
      <c r="V83" t="s">
        <v>140</v>
      </c>
      <c r="W83">
        <v>2645</v>
      </c>
      <c r="X83" t="s">
        <v>1</v>
      </c>
      <c r="Y83" t="s">
        <v>524</v>
      </c>
      <c r="Z83" t="s">
        <v>151</v>
      </c>
      <c r="AA83" s="12" t="s">
        <v>733</v>
      </c>
      <c r="AB83" t="s">
        <v>424</v>
      </c>
      <c r="AC83" s="5">
        <v>9.9999999999999998E-17</v>
      </c>
      <c r="AD83" t="s">
        <v>5</v>
      </c>
      <c r="AE83">
        <v>1</v>
      </c>
      <c r="AF83" t="s">
        <v>4</v>
      </c>
      <c r="AG83">
        <v>8.9099999999999994E-6</v>
      </c>
    </row>
    <row r="84" spans="1:33" x14ac:dyDescent="0.25">
      <c r="A84" t="s">
        <v>249</v>
      </c>
      <c r="B84" t="s">
        <v>143</v>
      </c>
      <c r="C84">
        <v>300</v>
      </c>
      <c r="D84" t="s">
        <v>144</v>
      </c>
      <c r="E84">
        <v>100000</v>
      </c>
      <c r="F84" t="s">
        <v>145</v>
      </c>
      <c r="G84">
        <v>23654</v>
      </c>
      <c r="H84" t="s">
        <v>146</v>
      </c>
      <c r="I84">
        <v>1E-3</v>
      </c>
      <c r="J84" t="s">
        <v>3</v>
      </c>
      <c r="K84">
        <v>1</v>
      </c>
      <c r="L84" t="s">
        <v>2</v>
      </c>
      <c r="M84">
        <v>0</v>
      </c>
      <c r="N84" t="s">
        <v>6</v>
      </c>
      <c r="O84">
        <v>7</v>
      </c>
      <c r="P84" t="s">
        <v>0</v>
      </c>
      <c r="Q84">
        <v>1.1000000000000001</v>
      </c>
      <c r="R84" t="s">
        <v>141</v>
      </c>
      <c r="S84">
        <v>1</v>
      </c>
      <c r="T84" t="s">
        <v>142</v>
      </c>
      <c r="U84">
        <v>2</v>
      </c>
      <c r="V84" t="s">
        <v>140</v>
      </c>
      <c r="W84">
        <v>628</v>
      </c>
      <c r="X84" t="s">
        <v>1</v>
      </c>
      <c r="Y84" t="s">
        <v>525</v>
      </c>
      <c r="Z84" t="s">
        <v>151</v>
      </c>
      <c r="AA84" s="12" t="s">
        <v>734</v>
      </c>
      <c r="AB84" t="s">
        <v>424</v>
      </c>
      <c r="AC84" s="5">
        <v>9.9999999999999998E-17</v>
      </c>
      <c r="AD84" t="s">
        <v>5</v>
      </c>
      <c r="AE84">
        <v>1</v>
      </c>
      <c r="AF84" t="s">
        <v>4</v>
      </c>
      <c r="AG84">
        <v>0</v>
      </c>
    </row>
    <row r="85" spans="1:33" x14ac:dyDescent="0.25">
      <c r="A85" t="s">
        <v>250</v>
      </c>
      <c r="B85" t="s">
        <v>143</v>
      </c>
      <c r="C85">
        <v>300</v>
      </c>
      <c r="D85" t="s">
        <v>144</v>
      </c>
      <c r="E85">
        <v>100000</v>
      </c>
      <c r="F85" t="s">
        <v>145</v>
      </c>
      <c r="G85">
        <v>23654</v>
      </c>
      <c r="H85" t="s">
        <v>146</v>
      </c>
      <c r="I85">
        <v>1E-3</v>
      </c>
      <c r="J85" t="s">
        <v>3</v>
      </c>
      <c r="K85">
        <v>0.99978540000000005</v>
      </c>
      <c r="L85" t="s">
        <v>2</v>
      </c>
      <c r="M85">
        <v>1.3757999999999999E-3</v>
      </c>
      <c r="N85" t="s">
        <v>6</v>
      </c>
      <c r="O85">
        <v>6</v>
      </c>
      <c r="P85" t="s">
        <v>0</v>
      </c>
      <c r="Q85">
        <v>139.9</v>
      </c>
      <c r="R85" t="s">
        <v>141</v>
      </c>
      <c r="S85">
        <v>8</v>
      </c>
      <c r="T85" t="s">
        <v>142</v>
      </c>
      <c r="U85">
        <v>314</v>
      </c>
      <c r="V85" t="s">
        <v>140</v>
      </c>
      <c r="W85">
        <v>100037</v>
      </c>
      <c r="X85" t="s">
        <v>1</v>
      </c>
      <c r="Y85" t="s">
        <v>526</v>
      </c>
      <c r="Z85" t="s">
        <v>151</v>
      </c>
      <c r="AA85" s="12" t="s">
        <v>735</v>
      </c>
      <c r="AB85" t="s">
        <v>424</v>
      </c>
      <c r="AC85" s="5">
        <v>9.9999999999999998E-17</v>
      </c>
      <c r="AD85" t="s">
        <v>5</v>
      </c>
      <c r="AE85">
        <v>0.99978434999999999</v>
      </c>
      <c r="AF85" t="s">
        <v>4</v>
      </c>
      <c r="AG85">
        <v>1.4099900000000001E-3</v>
      </c>
    </row>
    <row r="86" spans="1:33" x14ac:dyDescent="0.25">
      <c r="A86" t="s">
        <v>251</v>
      </c>
      <c r="B86" t="s">
        <v>143</v>
      </c>
      <c r="C86">
        <v>300</v>
      </c>
      <c r="D86" t="s">
        <v>144</v>
      </c>
      <c r="E86">
        <v>100000</v>
      </c>
      <c r="F86" t="s">
        <v>145</v>
      </c>
      <c r="G86">
        <v>23654</v>
      </c>
      <c r="H86" t="s">
        <v>146</v>
      </c>
      <c r="I86">
        <v>1E-3</v>
      </c>
      <c r="J86" t="s">
        <v>3</v>
      </c>
      <c r="K86">
        <v>1</v>
      </c>
      <c r="L86" t="s">
        <v>2</v>
      </c>
      <c r="M86">
        <v>0</v>
      </c>
      <c r="N86" t="s">
        <v>6</v>
      </c>
      <c r="O86">
        <v>7</v>
      </c>
      <c r="P86" t="s">
        <v>0</v>
      </c>
      <c r="Q86">
        <v>5.5</v>
      </c>
      <c r="R86" t="s">
        <v>141</v>
      </c>
      <c r="S86">
        <v>1</v>
      </c>
      <c r="T86" t="s">
        <v>142</v>
      </c>
      <c r="U86">
        <v>5</v>
      </c>
      <c r="V86" t="s">
        <v>140</v>
      </c>
      <c r="W86">
        <v>3189</v>
      </c>
      <c r="X86" t="s">
        <v>1</v>
      </c>
      <c r="Y86" t="s">
        <v>527</v>
      </c>
      <c r="Z86" t="s">
        <v>151</v>
      </c>
      <c r="AA86" s="12" t="s">
        <v>528</v>
      </c>
      <c r="AB86" t="s">
        <v>424</v>
      </c>
      <c r="AC86" s="5">
        <v>9.9999999999999998E-17</v>
      </c>
      <c r="AD86" t="s">
        <v>5</v>
      </c>
      <c r="AE86">
        <v>1</v>
      </c>
      <c r="AF86" t="s">
        <v>4</v>
      </c>
      <c r="AG86">
        <v>0</v>
      </c>
    </row>
    <row r="87" spans="1:33" x14ac:dyDescent="0.25">
      <c r="A87" t="s">
        <v>252</v>
      </c>
      <c r="B87" t="s">
        <v>143</v>
      </c>
      <c r="C87">
        <v>300</v>
      </c>
      <c r="D87" t="s">
        <v>144</v>
      </c>
      <c r="E87">
        <v>100000</v>
      </c>
      <c r="F87" t="s">
        <v>145</v>
      </c>
      <c r="G87">
        <v>23654</v>
      </c>
      <c r="H87" t="s">
        <v>146</v>
      </c>
      <c r="I87">
        <v>1E-3</v>
      </c>
      <c r="J87" t="s">
        <v>3</v>
      </c>
      <c r="K87">
        <v>0.99737909999999996</v>
      </c>
      <c r="L87" t="s">
        <v>2</v>
      </c>
      <c r="M87">
        <v>1.4296400000000001E-2</v>
      </c>
      <c r="N87" t="s">
        <v>6</v>
      </c>
      <c r="O87">
        <v>14</v>
      </c>
      <c r="P87" t="s">
        <v>0</v>
      </c>
      <c r="Q87">
        <v>198</v>
      </c>
      <c r="R87" t="s">
        <v>141</v>
      </c>
      <c r="S87">
        <v>8</v>
      </c>
      <c r="T87" t="s">
        <v>142</v>
      </c>
      <c r="U87">
        <v>111</v>
      </c>
      <c r="V87" t="s">
        <v>140</v>
      </c>
      <c r="W87">
        <v>100284</v>
      </c>
      <c r="X87" t="s">
        <v>1</v>
      </c>
      <c r="Y87" t="s">
        <v>529</v>
      </c>
      <c r="Z87" t="s">
        <v>151</v>
      </c>
      <c r="AA87" s="12" t="s">
        <v>736</v>
      </c>
      <c r="AB87" t="s">
        <v>424</v>
      </c>
      <c r="AC87" s="5">
        <v>9.9999999999999998E-17</v>
      </c>
      <c r="AD87" t="s">
        <v>5</v>
      </c>
      <c r="AE87">
        <v>0.99727286000000004</v>
      </c>
      <c r="AF87" t="s">
        <v>4</v>
      </c>
      <c r="AG87">
        <v>1.423402E-2</v>
      </c>
    </row>
    <row r="88" spans="1:33" x14ac:dyDescent="0.25">
      <c r="A88" t="s">
        <v>253</v>
      </c>
      <c r="B88" t="s">
        <v>143</v>
      </c>
      <c r="C88">
        <v>300</v>
      </c>
      <c r="D88" t="s">
        <v>144</v>
      </c>
      <c r="E88">
        <v>100000</v>
      </c>
      <c r="F88" t="s">
        <v>145</v>
      </c>
      <c r="G88">
        <v>23654</v>
      </c>
      <c r="H88" t="s">
        <v>146</v>
      </c>
      <c r="I88">
        <v>1E-3</v>
      </c>
      <c r="J88" t="s">
        <v>3</v>
      </c>
      <c r="K88">
        <v>1</v>
      </c>
      <c r="L88" t="s">
        <v>2</v>
      </c>
      <c r="M88">
        <v>0</v>
      </c>
      <c r="N88" t="s">
        <v>6</v>
      </c>
      <c r="O88">
        <v>9</v>
      </c>
      <c r="P88" t="s">
        <v>0</v>
      </c>
      <c r="Q88">
        <v>111.9</v>
      </c>
      <c r="R88" t="s">
        <v>141</v>
      </c>
      <c r="S88">
        <v>3</v>
      </c>
      <c r="T88" t="s">
        <v>142</v>
      </c>
      <c r="U88">
        <v>92</v>
      </c>
      <c r="V88" t="s">
        <v>140</v>
      </c>
      <c r="W88">
        <v>65401</v>
      </c>
      <c r="X88" t="s">
        <v>1</v>
      </c>
      <c r="Y88" t="s">
        <v>530</v>
      </c>
      <c r="Z88" t="s">
        <v>151</v>
      </c>
      <c r="AA88" s="12" t="s">
        <v>531</v>
      </c>
      <c r="AB88" t="s">
        <v>424</v>
      </c>
      <c r="AC88" s="5">
        <v>9.9999999999999998E-17</v>
      </c>
      <c r="AD88" t="s">
        <v>5</v>
      </c>
      <c r="AE88">
        <v>1</v>
      </c>
      <c r="AF88" t="s">
        <v>4</v>
      </c>
      <c r="AG88">
        <v>0</v>
      </c>
    </row>
    <row r="89" spans="1:33" x14ac:dyDescent="0.25">
      <c r="A89" t="s">
        <v>254</v>
      </c>
      <c r="B89" t="s">
        <v>143</v>
      </c>
      <c r="C89">
        <v>300</v>
      </c>
      <c r="D89" t="s">
        <v>144</v>
      </c>
      <c r="E89">
        <v>100000</v>
      </c>
      <c r="F89" t="s">
        <v>145</v>
      </c>
      <c r="G89">
        <v>23654</v>
      </c>
      <c r="H89" t="s">
        <v>146</v>
      </c>
      <c r="I89">
        <v>1E-3</v>
      </c>
      <c r="J89" t="s">
        <v>3</v>
      </c>
      <c r="K89">
        <v>1</v>
      </c>
      <c r="L89" t="s">
        <v>2</v>
      </c>
      <c r="M89">
        <v>0</v>
      </c>
      <c r="N89" t="s">
        <v>6</v>
      </c>
      <c r="O89">
        <v>9</v>
      </c>
      <c r="P89" t="s">
        <v>0</v>
      </c>
      <c r="Q89">
        <v>2.9</v>
      </c>
      <c r="R89" t="s">
        <v>141</v>
      </c>
      <c r="S89">
        <v>1</v>
      </c>
      <c r="T89" t="s">
        <v>142</v>
      </c>
      <c r="U89">
        <v>4</v>
      </c>
      <c r="V89" t="s">
        <v>140</v>
      </c>
      <c r="W89">
        <v>1974</v>
      </c>
      <c r="X89" t="s">
        <v>1</v>
      </c>
      <c r="Y89" t="s">
        <v>532</v>
      </c>
      <c r="Z89" t="s">
        <v>151</v>
      </c>
      <c r="AA89" s="12" t="s">
        <v>737</v>
      </c>
      <c r="AB89" t="s">
        <v>424</v>
      </c>
      <c r="AC89" s="5">
        <v>9.9999999999999998E-17</v>
      </c>
      <c r="AD89" t="s">
        <v>5</v>
      </c>
      <c r="AE89">
        <v>1</v>
      </c>
      <c r="AF89" t="s">
        <v>4</v>
      </c>
      <c r="AG89">
        <v>0</v>
      </c>
    </row>
    <row r="90" spans="1:33" x14ac:dyDescent="0.25">
      <c r="A90" t="s">
        <v>255</v>
      </c>
      <c r="B90" t="s">
        <v>143</v>
      </c>
      <c r="C90">
        <v>300</v>
      </c>
      <c r="D90" t="s">
        <v>144</v>
      </c>
      <c r="E90">
        <v>100000</v>
      </c>
      <c r="F90" t="s">
        <v>145</v>
      </c>
      <c r="G90">
        <v>23654</v>
      </c>
      <c r="H90" t="s">
        <v>146</v>
      </c>
      <c r="I90">
        <v>1E-3</v>
      </c>
      <c r="J90" t="s">
        <v>3</v>
      </c>
      <c r="K90">
        <v>1</v>
      </c>
      <c r="L90" t="s">
        <v>2</v>
      </c>
      <c r="M90">
        <v>0</v>
      </c>
      <c r="N90" t="s">
        <v>6</v>
      </c>
      <c r="O90">
        <v>8</v>
      </c>
      <c r="P90" t="s">
        <v>0</v>
      </c>
      <c r="Q90">
        <v>40.799999999999997</v>
      </c>
      <c r="R90" t="s">
        <v>141</v>
      </c>
      <c r="S90">
        <v>5</v>
      </c>
      <c r="T90" t="s">
        <v>142</v>
      </c>
      <c r="U90">
        <v>64</v>
      </c>
      <c r="V90" t="s">
        <v>140</v>
      </c>
      <c r="W90">
        <v>28861</v>
      </c>
      <c r="X90" t="s">
        <v>1</v>
      </c>
      <c r="Y90" t="s">
        <v>533</v>
      </c>
      <c r="Z90" t="s">
        <v>151</v>
      </c>
      <c r="AA90" s="12" t="s">
        <v>738</v>
      </c>
      <c r="AB90" t="s">
        <v>424</v>
      </c>
      <c r="AC90" s="5">
        <v>9.9999999999999998E-17</v>
      </c>
      <c r="AD90" t="s">
        <v>5</v>
      </c>
      <c r="AE90">
        <v>1</v>
      </c>
      <c r="AF90" t="s">
        <v>4</v>
      </c>
      <c r="AG90">
        <v>0</v>
      </c>
    </row>
    <row r="91" spans="1:33" x14ac:dyDescent="0.25">
      <c r="A91" t="s">
        <v>256</v>
      </c>
      <c r="B91" t="s">
        <v>143</v>
      </c>
      <c r="C91">
        <v>300</v>
      </c>
      <c r="D91" t="s">
        <v>144</v>
      </c>
      <c r="E91">
        <v>100000</v>
      </c>
      <c r="F91" t="s">
        <v>145</v>
      </c>
      <c r="G91">
        <v>23654</v>
      </c>
      <c r="H91" t="s">
        <v>146</v>
      </c>
      <c r="I91">
        <v>1E-3</v>
      </c>
      <c r="J91" t="s">
        <v>3</v>
      </c>
      <c r="K91">
        <v>1</v>
      </c>
      <c r="L91" t="s">
        <v>2</v>
      </c>
      <c r="M91">
        <v>0</v>
      </c>
      <c r="N91" t="s">
        <v>6</v>
      </c>
      <c r="O91">
        <v>9</v>
      </c>
      <c r="P91" t="s">
        <v>0</v>
      </c>
      <c r="Q91">
        <v>6.2</v>
      </c>
      <c r="R91" t="s">
        <v>141</v>
      </c>
      <c r="S91">
        <v>1</v>
      </c>
      <c r="T91" t="s">
        <v>142</v>
      </c>
      <c r="U91">
        <v>5</v>
      </c>
      <c r="V91" t="s">
        <v>140</v>
      </c>
      <c r="W91">
        <v>3449</v>
      </c>
      <c r="X91" t="s">
        <v>1</v>
      </c>
      <c r="Y91" t="s">
        <v>534</v>
      </c>
      <c r="Z91" t="s">
        <v>151</v>
      </c>
      <c r="AA91" s="12" t="s">
        <v>739</v>
      </c>
      <c r="AB91" t="s">
        <v>424</v>
      </c>
      <c r="AC91" s="5">
        <v>9.9999999999999998E-17</v>
      </c>
      <c r="AD91" t="s">
        <v>5</v>
      </c>
      <c r="AE91">
        <v>1</v>
      </c>
      <c r="AF91" t="s">
        <v>4</v>
      </c>
      <c r="AG91">
        <v>0</v>
      </c>
    </row>
    <row r="92" spans="1:33" x14ac:dyDescent="0.25">
      <c r="A92" t="s">
        <v>257</v>
      </c>
      <c r="B92" t="s">
        <v>143</v>
      </c>
      <c r="C92">
        <v>300</v>
      </c>
      <c r="D92" t="s">
        <v>144</v>
      </c>
      <c r="E92">
        <v>100000</v>
      </c>
      <c r="F92" t="s">
        <v>145</v>
      </c>
      <c r="G92">
        <v>23654</v>
      </c>
      <c r="H92" t="s">
        <v>146</v>
      </c>
      <c r="I92">
        <v>1E-3</v>
      </c>
      <c r="J92" t="s">
        <v>3</v>
      </c>
      <c r="K92">
        <v>1</v>
      </c>
      <c r="L92" t="s">
        <v>2</v>
      </c>
      <c r="M92">
        <v>0</v>
      </c>
      <c r="N92" t="s">
        <v>6</v>
      </c>
      <c r="O92">
        <v>9</v>
      </c>
      <c r="P92" t="s">
        <v>0</v>
      </c>
      <c r="Q92">
        <v>7.8</v>
      </c>
      <c r="R92" t="s">
        <v>141</v>
      </c>
      <c r="S92">
        <v>2</v>
      </c>
      <c r="T92" t="s">
        <v>142</v>
      </c>
      <c r="U92">
        <v>7</v>
      </c>
      <c r="V92" t="s">
        <v>140</v>
      </c>
      <c r="W92">
        <v>4876</v>
      </c>
      <c r="X92" t="s">
        <v>1</v>
      </c>
      <c r="Y92" t="s">
        <v>535</v>
      </c>
      <c r="Z92" t="s">
        <v>151</v>
      </c>
      <c r="AA92" s="12" t="s">
        <v>1311</v>
      </c>
      <c r="AB92" t="s">
        <v>424</v>
      </c>
      <c r="AC92" s="5">
        <v>9.9999999999999998E-17</v>
      </c>
      <c r="AD92" t="s">
        <v>5</v>
      </c>
      <c r="AE92">
        <v>1</v>
      </c>
      <c r="AF92" t="s">
        <v>4</v>
      </c>
      <c r="AG92">
        <v>0</v>
      </c>
    </row>
    <row r="93" spans="1:33" x14ac:dyDescent="0.25">
      <c r="A93" t="s">
        <v>258</v>
      </c>
      <c r="B93" t="s">
        <v>143</v>
      </c>
      <c r="C93">
        <v>300</v>
      </c>
      <c r="D93" t="s">
        <v>144</v>
      </c>
      <c r="E93">
        <v>100000</v>
      </c>
      <c r="F93" t="s">
        <v>145</v>
      </c>
      <c r="G93">
        <v>23654</v>
      </c>
      <c r="H93" t="s">
        <v>146</v>
      </c>
      <c r="I93">
        <v>1E-3</v>
      </c>
      <c r="J93" t="s">
        <v>3</v>
      </c>
      <c r="K93">
        <v>0.99511989999999995</v>
      </c>
      <c r="L93" t="s">
        <v>2</v>
      </c>
      <c r="M93">
        <v>2.68211E-2</v>
      </c>
      <c r="N93" t="s">
        <v>6</v>
      </c>
      <c r="O93">
        <v>22</v>
      </c>
      <c r="P93" t="s">
        <v>0</v>
      </c>
      <c r="Q93">
        <v>218.7</v>
      </c>
      <c r="R93" t="s">
        <v>141</v>
      </c>
      <c r="S93">
        <v>5</v>
      </c>
      <c r="T93" t="s">
        <v>142</v>
      </c>
      <c r="U93">
        <v>366</v>
      </c>
      <c r="V93" t="s">
        <v>140</v>
      </c>
      <c r="W93">
        <v>101082</v>
      </c>
      <c r="X93" t="s">
        <v>1</v>
      </c>
      <c r="Y93" t="s">
        <v>536</v>
      </c>
      <c r="Z93" t="s">
        <v>151</v>
      </c>
      <c r="AA93" s="12" t="s">
        <v>740</v>
      </c>
      <c r="AB93" t="s">
        <v>424</v>
      </c>
      <c r="AC93" s="5">
        <v>9.9999999999999998E-17</v>
      </c>
      <c r="AD93" t="s">
        <v>5</v>
      </c>
      <c r="AE93">
        <v>0.99488244999999997</v>
      </c>
      <c r="AF93" t="s">
        <v>4</v>
      </c>
      <c r="AG93">
        <v>2.729635E-2</v>
      </c>
    </row>
    <row r="94" spans="1:33" x14ac:dyDescent="0.25">
      <c r="A94" t="s">
        <v>259</v>
      </c>
      <c r="B94" t="s">
        <v>143</v>
      </c>
      <c r="C94">
        <v>300</v>
      </c>
      <c r="D94" t="s">
        <v>144</v>
      </c>
      <c r="E94">
        <v>100000</v>
      </c>
      <c r="F94" t="s">
        <v>145</v>
      </c>
      <c r="G94">
        <v>23654</v>
      </c>
      <c r="H94" t="s">
        <v>146</v>
      </c>
      <c r="I94">
        <v>1E-3</v>
      </c>
      <c r="J94" t="s">
        <v>3</v>
      </c>
      <c r="K94">
        <v>0.99999439999999995</v>
      </c>
      <c r="L94" t="s">
        <v>2</v>
      </c>
      <c r="M94">
        <v>1.4257E-3</v>
      </c>
      <c r="N94" t="s">
        <v>6</v>
      </c>
      <c r="O94">
        <v>18</v>
      </c>
      <c r="P94" t="s">
        <v>0</v>
      </c>
      <c r="Q94">
        <v>208.5</v>
      </c>
      <c r="R94" t="s">
        <v>141</v>
      </c>
      <c r="S94">
        <v>11</v>
      </c>
      <c r="T94" t="s">
        <v>142</v>
      </c>
      <c r="U94">
        <v>266</v>
      </c>
      <c r="V94" t="s">
        <v>140</v>
      </c>
      <c r="W94">
        <v>100678</v>
      </c>
      <c r="X94" t="s">
        <v>1</v>
      </c>
      <c r="Y94" t="s">
        <v>537</v>
      </c>
      <c r="Z94" t="s">
        <v>151</v>
      </c>
      <c r="AA94" s="12" t="s">
        <v>741</v>
      </c>
      <c r="AB94" t="s">
        <v>424</v>
      </c>
      <c r="AC94" s="5">
        <v>9.9999999999999998E-17</v>
      </c>
      <c r="AD94" t="s">
        <v>5</v>
      </c>
      <c r="AE94">
        <v>0.99999422999999998</v>
      </c>
      <c r="AF94" t="s">
        <v>4</v>
      </c>
      <c r="AG94">
        <v>1.41902E-3</v>
      </c>
    </row>
    <row r="95" spans="1:33" x14ac:dyDescent="0.25">
      <c r="A95" t="s">
        <v>260</v>
      </c>
      <c r="B95" t="s">
        <v>143</v>
      </c>
      <c r="C95">
        <v>300</v>
      </c>
      <c r="D95" t="s">
        <v>144</v>
      </c>
      <c r="E95">
        <v>100000</v>
      </c>
      <c r="F95" t="s">
        <v>145</v>
      </c>
      <c r="G95">
        <v>23654</v>
      </c>
      <c r="H95" t="s">
        <v>146</v>
      </c>
      <c r="I95">
        <v>1E-3</v>
      </c>
      <c r="J95" t="s">
        <v>3</v>
      </c>
      <c r="K95">
        <v>1</v>
      </c>
      <c r="L95" t="s">
        <v>2</v>
      </c>
      <c r="M95">
        <v>0</v>
      </c>
      <c r="N95" t="s">
        <v>6</v>
      </c>
      <c r="O95">
        <v>9</v>
      </c>
      <c r="P95" t="s">
        <v>0</v>
      </c>
      <c r="Q95">
        <v>11</v>
      </c>
      <c r="R95" t="s">
        <v>141</v>
      </c>
      <c r="S95">
        <v>2</v>
      </c>
      <c r="T95" t="s">
        <v>142</v>
      </c>
      <c r="U95">
        <v>7</v>
      </c>
      <c r="V95" t="s">
        <v>140</v>
      </c>
      <c r="W95">
        <v>6115</v>
      </c>
      <c r="X95" t="s">
        <v>1</v>
      </c>
      <c r="Y95" t="s">
        <v>538</v>
      </c>
      <c r="Z95" t="s">
        <v>151</v>
      </c>
      <c r="AA95" s="12" t="s">
        <v>742</v>
      </c>
      <c r="AB95" t="s">
        <v>424</v>
      </c>
      <c r="AC95" s="5">
        <v>9.9999999999999998E-17</v>
      </c>
      <c r="AD95" t="s">
        <v>5</v>
      </c>
      <c r="AE95">
        <v>1</v>
      </c>
      <c r="AF95" t="s">
        <v>4</v>
      </c>
      <c r="AG95">
        <v>0</v>
      </c>
    </row>
    <row r="96" spans="1:33" x14ac:dyDescent="0.25">
      <c r="A96" t="s">
        <v>261</v>
      </c>
      <c r="B96" t="s">
        <v>143</v>
      </c>
      <c r="C96">
        <v>300</v>
      </c>
      <c r="D96" t="s">
        <v>144</v>
      </c>
      <c r="E96">
        <v>100000</v>
      </c>
      <c r="F96" t="s">
        <v>145</v>
      </c>
      <c r="G96">
        <v>23654</v>
      </c>
      <c r="H96" t="s">
        <v>146</v>
      </c>
      <c r="I96">
        <v>1E-3</v>
      </c>
      <c r="J96" t="s">
        <v>3</v>
      </c>
      <c r="K96">
        <v>1</v>
      </c>
      <c r="L96" t="s">
        <v>2</v>
      </c>
      <c r="M96">
        <v>0</v>
      </c>
      <c r="N96" t="s">
        <v>6</v>
      </c>
      <c r="O96">
        <v>12</v>
      </c>
      <c r="P96" t="s">
        <v>0</v>
      </c>
      <c r="Q96">
        <v>10.9</v>
      </c>
      <c r="R96" t="s">
        <v>141</v>
      </c>
      <c r="S96">
        <v>1</v>
      </c>
      <c r="T96" t="s">
        <v>142</v>
      </c>
      <c r="U96">
        <v>7</v>
      </c>
      <c r="V96" t="s">
        <v>140</v>
      </c>
      <c r="W96">
        <v>6328</v>
      </c>
      <c r="X96" t="s">
        <v>1</v>
      </c>
      <c r="Y96" t="s">
        <v>539</v>
      </c>
      <c r="Z96" t="s">
        <v>151</v>
      </c>
      <c r="AA96" s="12" t="s">
        <v>743</v>
      </c>
      <c r="AB96" t="s">
        <v>424</v>
      </c>
      <c r="AC96" s="5">
        <v>9.9999999999999998E-17</v>
      </c>
      <c r="AD96" t="s">
        <v>5</v>
      </c>
      <c r="AE96">
        <v>1</v>
      </c>
      <c r="AF96" t="s">
        <v>4</v>
      </c>
      <c r="AG96">
        <v>0</v>
      </c>
    </row>
    <row r="97" spans="1:33" x14ac:dyDescent="0.25">
      <c r="A97" t="s">
        <v>262</v>
      </c>
      <c r="B97" t="s">
        <v>143</v>
      </c>
      <c r="C97">
        <v>300</v>
      </c>
      <c r="D97" t="s">
        <v>144</v>
      </c>
      <c r="E97">
        <v>100000</v>
      </c>
      <c r="F97" t="s">
        <v>145</v>
      </c>
      <c r="G97">
        <v>23654</v>
      </c>
      <c r="H97" t="s">
        <v>146</v>
      </c>
      <c r="I97">
        <v>1E-3</v>
      </c>
      <c r="J97" t="s">
        <v>3</v>
      </c>
      <c r="K97">
        <v>1</v>
      </c>
      <c r="L97" t="s">
        <v>2</v>
      </c>
      <c r="M97">
        <v>0</v>
      </c>
      <c r="N97" t="s">
        <v>6</v>
      </c>
      <c r="O97">
        <v>9</v>
      </c>
      <c r="P97" t="s">
        <v>0</v>
      </c>
      <c r="Q97">
        <v>12.6</v>
      </c>
      <c r="R97" t="s">
        <v>141</v>
      </c>
      <c r="S97">
        <v>1</v>
      </c>
      <c r="T97" t="s">
        <v>142</v>
      </c>
      <c r="U97">
        <v>7</v>
      </c>
      <c r="V97" t="s">
        <v>140</v>
      </c>
      <c r="W97">
        <v>6649</v>
      </c>
      <c r="X97" t="s">
        <v>1</v>
      </c>
      <c r="Y97" t="s">
        <v>540</v>
      </c>
      <c r="Z97" t="s">
        <v>151</v>
      </c>
      <c r="AA97" s="12" t="s">
        <v>744</v>
      </c>
      <c r="AB97" t="s">
        <v>424</v>
      </c>
      <c r="AC97" s="5">
        <v>9.9999999999999998E-17</v>
      </c>
      <c r="AD97" t="s">
        <v>5</v>
      </c>
      <c r="AE97">
        <v>1</v>
      </c>
      <c r="AF97" t="s">
        <v>4</v>
      </c>
      <c r="AG97">
        <v>0</v>
      </c>
    </row>
    <row r="98" spans="1:33" x14ac:dyDescent="0.25">
      <c r="A98" t="s">
        <v>263</v>
      </c>
      <c r="B98" t="s">
        <v>143</v>
      </c>
      <c r="C98">
        <v>300</v>
      </c>
      <c r="D98" t="s">
        <v>144</v>
      </c>
      <c r="E98">
        <v>100000</v>
      </c>
      <c r="F98" t="s">
        <v>145</v>
      </c>
      <c r="G98">
        <v>23654</v>
      </c>
      <c r="H98" t="s">
        <v>146</v>
      </c>
      <c r="I98">
        <v>1E-3</v>
      </c>
      <c r="J98" t="s">
        <v>3</v>
      </c>
      <c r="K98">
        <v>1</v>
      </c>
      <c r="L98" t="s">
        <v>2</v>
      </c>
      <c r="M98">
        <v>0</v>
      </c>
      <c r="N98" t="s">
        <v>6</v>
      </c>
      <c r="O98">
        <v>9</v>
      </c>
      <c r="P98" t="s">
        <v>0</v>
      </c>
      <c r="Q98">
        <v>159.19999999999999</v>
      </c>
      <c r="R98" t="s">
        <v>141</v>
      </c>
      <c r="S98">
        <v>6</v>
      </c>
      <c r="T98" t="s">
        <v>142</v>
      </c>
      <c r="U98">
        <v>53</v>
      </c>
      <c r="V98" t="s">
        <v>140</v>
      </c>
      <c r="W98">
        <v>74978</v>
      </c>
      <c r="X98" t="s">
        <v>1</v>
      </c>
      <c r="Y98" t="s">
        <v>541</v>
      </c>
      <c r="Z98" t="s">
        <v>151</v>
      </c>
      <c r="AA98" s="12" t="s">
        <v>745</v>
      </c>
      <c r="AB98" t="s">
        <v>424</v>
      </c>
      <c r="AC98" s="5">
        <v>9.9999999999999998E-17</v>
      </c>
      <c r="AD98" t="s">
        <v>5</v>
      </c>
      <c r="AE98">
        <v>1</v>
      </c>
      <c r="AF98" t="s">
        <v>4</v>
      </c>
      <c r="AG98">
        <v>0</v>
      </c>
    </row>
    <row r="99" spans="1:33" x14ac:dyDescent="0.25">
      <c r="A99" t="s">
        <v>264</v>
      </c>
      <c r="B99" t="s">
        <v>143</v>
      </c>
      <c r="C99">
        <v>300</v>
      </c>
      <c r="D99" t="s">
        <v>144</v>
      </c>
      <c r="E99">
        <v>100000</v>
      </c>
      <c r="F99" t="s">
        <v>145</v>
      </c>
      <c r="G99">
        <v>23654</v>
      </c>
      <c r="H99" t="s">
        <v>146</v>
      </c>
      <c r="I99">
        <v>1E-3</v>
      </c>
      <c r="J99" t="s">
        <v>3</v>
      </c>
      <c r="K99">
        <v>0.99880480000000005</v>
      </c>
      <c r="L99" t="s">
        <v>2</v>
      </c>
      <c r="M99">
        <v>3.2289400000000003E-2</v>
      </c>
      <c r="N99" t="s">
        <v>6</v>
      </c>
      <c r="O99">
        <v>15</v>
      </c>
      <c r="P99" t="s">
        <v>0</v>
      </c>
      <c r="Q99">
        <v>192.2</v>
      </c>
      <c r="R99" t="s">
        <v>141</v>
      </c>
      <c r="S99">
        <v>5</v>
      </c>
      <c r="T99" t="s">
        <v>142</v>
      </c>
      <c r="U99">
        <v>237</v>
      </c>
      <c r="V99" t="s">
        <v>140</v>
      </c>
      <c r="W99">
        <v>100563</v>
      </c>
      <c r="X99" t="s">
        <v>1</v>
      </c>
      <c r="Y99" t="s">
        <v>542</v>
      </c>
      <c r="Z99" t="s">
        <v>151</v>
      </c>
      <c r="AA99" s="12" t="s">
        <v>746</v>
      </c>
      <c r="AB99" t="s">
        <v>424</v>
      </c>
      <c r="AC99" s="5">
        <v>9.9999999999999998E-17</v>
      </c>
      <c r="AD99" t="s">
        <v>5</v>
      </c>
      <c r="AE99">
        <v>0.99878990999999995</v>
      </c>
      <c r="AF99" t="s">
        <v>4</v>
      </c>
      <c r="AG99">
        <v>3.2777019999999997E-2</v>
      </c>
    </row>
    <row r="100" spans="1:33" x14ac:dyDescent="0.25">
      <c r="A100" t="s">
        <v>265</v>
      </c>
      <c r="B100" t="s">
        <v>143</v>
      </c>
      <c r="C100">
        <v>300</v>
      </c>
      <c r="D100" t="s">
        <v>144</v>
      </c>
      <c r="E100">
        <v>100000</v>
      </c>
      <c r="F100" t="s">
        <v>145</v>
      </c>
      <c r="G100">
        <v>23654</v>
      </c>
      <c r="H100" t="s">
        <v>146</v>
      </c>
      <c r="I100">
        <v>1E-3</v>
      </c>
      <c r="J100" t="s">
        <v>3</v>
      </c>
      <c r="K100">
        <v>0.99875170000000002</v>
      </c>
      <c r="L100" t="s">
        <v>2</v>
      </c>
      <c r="M100">
        <v>1.2480399999999999E-2</v>
      </c>
      <c r="N100" t="s">
        <v>6</v>
      </c>
      <c r="O100">
        <v>22</v>
      </c>
      <c r="P100" t="s">
        <v>0</v>
      </c>
      <c r="Q100">
        <v>273.3</v>
      </c>
      <c r="R100" t="s">
        <v>141</v>
      </c>
      <c r="S100">
        <v>9</v>
      </c>
      <c r="T100" t="s">
        <v>142</v>
      </c>
      <c r="U100">
        <v>475</v>
      </c>
      <c r="V100" t="s">
        <v>140</v>
      </c>
      <c r="W100">
        <v>101416</v>
      </c>
      <c r="X100" t="s">
        <v>1</v>
      </c>
      <c r="Y100" t="s">
        <v>543</v>
      </c>
      <c r="Z100" t="s">
        <v>151</v>
      </c>
      <c r="AA100" s="12" t="s">
        <v>747</v>
      </c>
      <c r="AB100" t="s">
        <v>424</v>
      </c>
      <c r="AC100" s="5">
        <v>9.9999999999999998E-17</v>
      </c>
      <c r="AD100" t="s">
        <v>5</v>
      </c>
      <c r="AE100">
        <v>0.99877992000000004</v>
      </c>
      <c r="AF100" t="s">
        <v>4</v>
      </c>
      <c r="AG100">
        <v>1.201375E-2</v>
      </c>
    </row>
    <row r="101" spans="1:33" x14ac:dyDescent="0.25">
      <c r="A101" t="s">
        <v>266</v>
      </c>
      <c r="B101" t="s">
        <v>143</v>
      </c>
      <c r="C101">
        <v>300</v>
      </c>
      <c r="D101" t="s">
        <v>144</v>
      </c>
      <c r="E101">
        <v>100000</v>
      </c>
      <c r="F101" t="s">
        <v>145</v>
      </c>
      <c r="G101">
        <v>23654</v>
      </c>
      <c r="H101" t="s">
        <v>146</v>
      </c>
      <c r="I101">
        <v>1E-3</v>
      </c>
      <c r="J101" t="s">
        <v>3</v>
      </c>
      <c r="K101">
        <v>1</v>
      </c>
      <c r="L101" t="s">
        <v>2</v>
      </c>
      <c r="M101">
        <v>0</v>
      </c>
      <c r="N101" t="s">
        <v>6</v>
      </c>
      <c r="O101">
        <v>12</v>
      </c>
      <c r="P101" t="s">
        <v>0</v>
      </c>
      <c r="Q101">
        <v>14</v>
      </c>
      <c r="R101" t="s">
        <v>141</v>
      </c>
      <c r="S101">
        <v>2</v>
      </c>
      <c r="T101" t="s">
        <v>142</v>
      </c>
      <c r="U101">
        <v>12</v>
      </c>
      <c r="V101" t="s">
        <v>140</v>
      </c>
      <c r="W101">
        <v>8023</v>
      </c>
      <c r="X101" t="s">
        <v>1</v>
      </c>
      <c r="Y101" t="s">
        <v>544</v>
      </c>
      <c r="Z101" t="s">
        <v>151</v>
      </c>
      <c r="AA101" s="12" t="s">
        <v>748</v>
      </c>
      <c r="AB101" t="s">
        <v>424</v>
      </c>
      <c r="AC101" s="5">
        <v>9.9999999999999998E-17</v>
      </c>
      <c r="AD101" t="s">
        <v>5</v>
      </c>
      <c r="AE101">
        <v>1</v>
      </c>
      <c r="AF101" t="s">
        <v>4</v>
      </c>
      <c r="AG101">
        <v>0</v>
      </c>
    </row>
    <row r="102" spans="1:33" x14ac:dyDescent="0.25">
      <c r="A102" t="s">
        <v>267</v>
      </c>
      <c r="B102" t="s">
        <v>143</v>
      </c>
      <c r="C102">
        <v>300</v>
      </c>
      <c r="D102" t="s">
        <v>144</v>
      </c>
      <c r="E102">
        <v>100000</v>
      </c>
      <c r="F102" t="s">
        <v>145</v>
      </c>
      <c r="G102">
        <v>23654</v>
      </c>
      <c r="H102" t="s">
        <v>146</v>
      </c>
      <c r="I102">
        <v>1E-3</v>
      </c>
      <c r="J102" t="s">
        <v>3</v>
      </c>
      <c r="K102">
        <v>1</v>
      </c>
      <c r="L102" t="s">
        <v>2</v>
      </c>
      <c r="M102">
        <v>0</v>
      </c>
      <c r="N102" t="s">
        <v>6</v>
      </c>
      <c r="O102">
        <v>6</v>
      </c>
      <c r="P102" t="s">
        <v>0</v>
      </c>
      <c r="Q102">
        <v>0.6</v>
      </c>
      <c r="R102" t="s">
        <v>141</v>
      </c>
      <c r="S102">
        <v>1</v>
      </c>
      <c r="T102" t="s">
        <v>142</v>
      </c>
      <c r="U102">
        <v>2</v>
      </c>
      <c r="V102" t="s">
        <v>140</v>
      </c>
      <c r="W102">
        <v>473</v>
      </c>
      <c r="X102" t="s">
        <v>1</v>
      </c>
      <c r="Y102" t="s">
        <v>545</v>
      </c>
      <c r="Z102" t="s">
        <v>151</v>
      </c>
      <c r="AA102" s="12" t="s">
        <v>749</v>
      </c>
      <c r="AB102" t="s">
        <v>424</v>
      </c>
      <c r="AC102" s="5">
        <v>9.9999999999999998E-17</v>
      </c>
      <c r="AD102" t="s">
        <v>5</v>
      </c>
      <c r="AE102">
        <v>1</v>
      </c>
      <c r="AF102" t="s">
        <v>4</v>
      </c>
      <c r="AG102">
        <v>1E-8</v>
      </c>
    </row>
    <row r="103" spans="1:33" x14ac:dyDescent="0.25">
      <c r="A103" t="s">
        <v>268</v>
      </c>
      <c r="B103" t="s">
        <v>143</v>
      </c>
      <c r="C103">
        <v>300</v>
      </c>
      <c r="D103" t="s">
        <v>144</v>
      </c>
      <c r="E103">
        <v>100000</v>
      </c>
      <c r="F103" t="s">
        <v>145</v>
      </c>
      <c r="G103">
        <v>23654</v>
      </c>
      <c r="H103" t="s">
        <v>146</v>
      </c>
      <c r="I103">
        <v>1E-3</v>
      </c>
      <c r="J103" t="s">
        <v>3</v>
      </c>
      <c r="K103">
        <v>-11.676507000000001</v>
      </c>
      <c r="L103" t="s">
        <v>2</v>
      </c>
      <c r="M103">
        <v>2.5118858999999998</v>
      </c>
      <c r="N103" t="s">
        <v>6</v>
      </c>
      <c r="O103">
        <v>36</v>
      </c>
      <c r="P103" t="s">
        <v>0</v>
      </c>
      <c r="Q103">
        <v>184.8</v>
      </c>
      <c r="R103" t="s">
        <v>141</v>
      </c>
      <c r="S103">
        <v>11</v>
      </c>
      <c r="T103" t="s">
        <v>142</v>
      </c>
      <c r="U103">
        <v>406</v>
      </c>
      <c r="V103" t="s">
        <v>140</v>
      </c>
      <c r="W103">
        <v>100766</v>
      </c>
      <c r="X103" t="s">
        <v>1</v>
      </c>
      <c r="Y103" t="s">
        <v>546</v>
      </c>
      <c r="Z103" t="s">
        <v>151</v>
      </c>
      <c r="AA103" s="12" t="s">
        <v>750</v>
      </c>
      <c r="AB103" t="s">
        <v>424</v>
      </c>
      <c r="AC103" s="5">
        <v>9.9999999999999998E-17</v>
      </c>
      <c r="AD103" t="s">
        <v>5</v>
      </c>
      <c r="AE103">
        <v>-5.4360746200000003</v>
      </c>
      <c r="AF103" t="s">
        <v>4</v>
      </c>
      <c r="AG103">
        <v>1.7856984499999999</v>
      </c>
    </row>
    <row r="104" spans="1:33" x14ac:dyDescent="0.25">
      <c r="A104" t="s">
        <v>269</v>
      </c>
      <c r="B104" t="s">
        <v>143</v>
      </c>
      <c r="C104">
        <v>300</v>
      </c>
      <c r="D104" t="s">
        <v>144</v>
      </c>
      <c r="E104">
        <v>100000</v>
      </c>
      <c r="F104" t="s">
        <v>145</v>
      </c>
      <c r="G104">
        <v>23654</v>
      </c>
      <c r="H104" t="s">
        <v>146</v>
      </c>
      <c r="I104">
        <v>1E-3</v>
      </c>
      <c r="J104" t="s">
        <v>3</v>
      </c>
      <c r="K104">
        <v>1</v>
      </c>
      <c r="L104" t="s">
        <v>2</v>
      </c>
      <c r="M104">
        <v>1.3305300000000001E-2</v>
      </c>
      <c r="N104" t="s">
        <v>6</v>
      </c>
      <c r="O104">
        <v>10</v>
      </c>
      <c r="P104" t="s">
        <v>0</v>
      </c>
      <c r="Q104">
        <v>2.6</v>
      </c>
      <c r="R104" t="s">
        <v>141</v>
      </c>
      <c r="S104">
        <v>1</v>
      </c>
      <c r="T104" t="s">
        <v>142</v>
      </c>
      <c r="U104">
        <v>4</v>
      </c>
      <c r="V104" t="s">
        <v>140</v>
      </c>
      <c r="W104">
        <v>1773</v>
      </c>
      <c r="X104" t="s">
        <v>1</v>
      </c>
      <c r="Y104" t="s">
        <v>547</v>
      </c>
      <c r="Z104" t="s">
        <v>151</v>
      </c>
      <c r="AA104" s="12" t="s">
        <v>751</v>
      </c>
      <c r="AB104" t="s">
        <v>424</v>
      </c>
      <c r="AC104" s="5">
        <v>9.9999999999999998E-17</v>
      </c>
      <c r="AD104" t="s">
        <v>5</v>
      </c>
      <c r="AE104">
        <v>1</v>
      </c>
      <c r="AF104" t="s">
        <v>4</v>
      </c>
      <c r="AG104">
        <v>1.78492E-3</v>
      </c>
    </row>
    <row r="105" spans="1:33" x14ac:dyDescent="0.25">
      <c r="A105" t="s">
        <v>270</v>
      </c>
      <c r="B105" t="s">
        <v>143</v>
      </c>
      <c r="C105">
        <v>300</v>
      </c>
      <c r="D105" t="s">
        <v>144</v>
      </c>
      <c r="E105">
        <v>100000</v>
      </c>
      <c r="F105" t="s">
        <v>145</v>
      </c>
      <c r="G105">
        <v>23654</v>
      </c>
      <c r="H105" t="s">
        <v>146</v>
      </c>
      <c r="I105">
        <v>1E-3</v>
      </c>
      <c r="J105" t="s">
        <v>3</v>
      </c>
      <c r="K105">
        <v>0.99874499999999999</v>
      </c>
      <c r="L105" t="s">
        <v>2</v>
      </c>
      <c r="M105">
        <v>1.0816000000000001E-3</v>
      </c>
      <c r="N105" t="s">
        <v>6</v>
      </c>
      <c r="O105">
        <v>7</v>
      </c>
      <c r="P105" t="s">
        <v>0</v>
      </c>
      <c r="Q105">
        <v>137.9</v>
      </c>
      <c r="R105" t="s">
        <v>141</v>
      </c>
      <c r="S105">
        <v>9</v>
      </c>
      <c r="T105" t="s">
        <v>142</v>
      </c>
      <c r="U105">
        <v>307</v>
      </c>
      <c r="V105" t="s">
        <v>140</v>
      </c>
      <c r="W105">
        <v>100185</v>
      </c>
      <c r="X105" t="s">
        <v>1</v>
      </c>
      <c r="Y105" t="s">
        <v>548</v>
      </c>
      <c r="Z105" t="s">
        <v>151</v>
      </c>
      <c r="AA105" s="12" t="s">
        <v>752</v>
      </c>
      <c r="AB105" t="s">
        <v>424</v>
      </c>
      <c r="AC105" s="5">
        <v>9.9999999999999998E-17</v>
      </c>
      <c r="AD105" t="s">
        <v>5</v>
      </c>
      <c r="AE105">
        <v>0.99862505999999995</v>
      </c>
      <c r="AF105" t="s">
        <v>4</v>
      </c>
      <c r="AG105">
        <v>1.1666999999999999E-3</v>
      </c>
    </row>
    <row r="106" spans="1:33" x14ac:dyDescent="0.25">
      <c r="A106" t="s">
        <v>271</v>
      </c>
      <c r="B106" t="s">
        <v>143</v>
      </c>
      <c r="C106">
        <v>300</v>
      </c>
      <c r="D106" t="s">
        <v>144</v>
      </c>
      <c r="E106">
        <v>100000</v>
      </c>
      <c r="F106" t="s">
        <v>145</v>
      </c>
      <c r="G106">
        <v>23654</v>
      </c>
      <c r="H106" t="s">
        <v>146</v>
      </c>
      <c r="I106">
        <v>1E-3</v>
      </c>
      <c r="J106" t="s">
        <v>3</v>
      </c>
      <c r="K106">
        <v>0.96400989999999998</v>
      </c>
      <c r="L106" t="s">
        <v>2</v>
      </c>
      <c r="M106">
        <v>0.1263069</v>
      </c>
      <c r="N106" t="s">
        <v>6</v>
      </c>
      <c r="O106">
        <v>28</v>
      </c>
      <c r="P106" t="s">
        <v>0</v>
      </c>
      <c r="Q106">
        <v>224.5</v>
      </c>
      <c r="R106" t="s">
        <v>141</v>
      </c>
      <c r="S106">
        <v>5</v>
      </c>
      <c r="T106" t="s">
        <v>142</v>
      </c>
      <c r="U106">
        <v>367</v>
      </c>
      <c r="V106" t="s">
        <v>140</v>
      </c>
      <c r="W106">
        <v>101180</v>
      </c>
      <c r="X106" t="s">
        <v>1</v>
      </c>
      <c r="Y106" t="s">
        <v>549</v>
      </c>
      <c r="Z106" t="s">
        <v>151</v>
      </c>
      <c r="AA106" s="12" t="s">
        <v>753</v>
      </c>
      <c r="AB106" t="s">
        <v>424</v>
      </c>
      <c r="AC106" s="5">
        <v>9.9999999999999998E-17</v>
      </c>
      <c r="AD106" t="s">
        <v>5</v>
      </c>
      <c r="AE106">
        <v>0.95663807999999995</v>
      </c>
      <c r="AF106" t="s">
        <v>4</v>
      </c>
      <c r="AG106">
        <v>0.13704225</v>
      </c>
    </row>
    <row r="107" spans="1:33" x14ac:dyDescent="0.25">
      <c r="A107" t="s">
        <v>272</v>
      </c>
      <c r="B107" t="s">
        <v>143</v>
      </c>
      <c r="C107">
        <v>300</v>
      </c>
      <c r="D107" t="s">
        <v>144</v>
      </c>
      <c r="E107">
        <v>100000</v>
      </c>
      <c r="F107" t="s">
        <v>145</v>
      </c>
      <c r="G107">
        <v>23654</v>
      </c>
      <c r="H107" t="s">
        <v>146</v>
      </c>
      <c r="I107">
        <v>1E-3</v>
      </c>
      <c r="J107" t="s">
        <v>3</v>
      </c>
      <c r="K107">
        <v>0.99880000000000002</v>
      </c>
      <c r="L107" t="s">
        <v>2</v>
      </c>
      <c r="M107">
        <v>1.6108399999999998E-2</v>
      </c>
      <c r="N107" t="s">
        <v>6</v>
      </c>
      <c r="O107">
        <v>18</v>
      </c>
      <c r="P107" t="s">
        <v>0</v>
      </c>
      <c r="Q107">
        <v>223.9</v>
      </c>
      <c r="R107" t="s">
        <v>141</v>
      </c>
      <c r="S107">
        <v>5</v>
      </c>
      <c r="T107" t="s">
        <v>142</v>
      </c>
      <c r="U107">
        <v>241</v>
      </c>
      <c r="V107" t="s">
        <v>140</v>
      </c>
      <c r="W107">
        <v>100574</v>
      </c>
      <c r="X107" t="s">
        <v>1</v>
      </c>
      <c r="Y107" t="s">
        <v>550</v>
      </c>
      <c r="Z107" t="s">
        <v>151</v>
      </c>
      <c r="AA107" s="12" t="s">
        <v>754</v>
      </c>
      <c r="AB107" t="s">
        <v>424</v>
      </c>
      <c r="AC107" s="5">
        <v>9.9999999999999998E-17</v>
      </c>
      <c r="AD107" t="s">
        <v>5</v>
      </c>
      <c r="AE107">
        <v>0.99882132000000001</v>
      </c>
      <c r="AF107" t="s">
        <v>4</v>
      </c>
      <c r="AG107">
        <v>1.546432E-2</v>
      </c>
    </row>
    <row r="108" spans="1:33" x14ac:dyDescent="0.25">
      <c r="A108" t="s">
        <v>273</v>
      </c>
      <c r="B108" t="s">
        <v>143</v>
      </c>
      <c r="C108">
        <v>300</v>
      </c>
      <c r="D108" t="s">
        <v>144</v>
      </c>
      <c r="E108">
        <v>100000</v>
      </c>
      <c r="F108" t="s">
        <v>145</v>
      </c>
      <c r="G108">
        <v>23654</v>
      </c>
      <c r="H108" t="s">
        <v>146</v>
      </c>
      <c r="I108">
        <v>1E-3</v>
      </c>
      <c r="J108" t="s">
        <v>3</v>
      </c>
      <c r="K108">
        <v>0.99635850000000004</v>
      </c>
      <c r="L108" t="s">
        <v>2</v>
      </c>
      <c r="M108">
        <v>6.1243000000000001E-3</v>
      </c>
      <c r="N108" t="s">
        <v>6</v>
      </c>
      <c r="O108">
        <v>10</v>
      </c>
      <c r="P108" t="s">
        <v>0</v>
      </c>
      <c r="Q108">
        <v>153.5</v>
      </c>
      <c r="R108" t="s">
        <v>141</v>
      </c>
      <c r="S108">
        <v>3</v>
      </c>
      <c r="T108" t="s">
        <v>142</v>
      </c>
      <c r="U108">
        <v>196</v>
      </c>
      <c r="V108" t="s">
        <v>140</v>
      </c>
      <c r="W108">
        <v>100187</v>
      </c>
      <c r="X108" t="s">
        <v>1</v>
      </c>
      <c r="Y108" t="s">
        <v>551</v>
      </c>
      <c r="Z108" t="s">
        <v>151</v>
      </c>
      <c r="AA108" s="12" t="s">
        <v>755</v>
      </c>
      <c r="AB108" t="s">
        <v>424</v>
      </c>
      <c r="AC108" s="5">
        <v>9.9999999999999998E-17</v>
      </c>
      <c r="AD108" t="s">
        <v>5</v>
      </c>
      <c r="AE108">
        <v>0.99709031000000004</v>
      </c>
      <c r="AF108" t="s">
        <v>4</v>
      </c>
      <c r="AG108">
        <v>5.0915500000000002E-3</v>
      </c>
    </row>
    <row r="109" spans="1:33" x14ac:dyDescent="0.25">
      <c r="A109" t="s">
        <v>274</v>
      </c>
      <c r="B109" t="s">
        <v>143</v>
      </c>
      <c r="C109">
        <v>300</v>
      </c>
      <c r="D109" t="s">
        <v>144</v>
      </c>
      <c r="E109">
        <v>100000</v>
      </c>
      <c r="F109" t="s">
        <v>145</v>
      </c>
      <c r="G109">
        <v>23654</v>
      </c>
      <c r="H109" t="s">
        <v>146</v>
      </c>
      <c r="I109">
        <v>1E-3</v>
      </c>
      <c r="J109" t="s">
        <v>3</v>
      </c>
      <c r="K109">
        <v>0.8289763</v>
      </c>
      <c r="L109" t="s">
        <v>2</v>
      </c>
      <c r="M109">
        <v>3.2517957000000002</v>
      </c>
      <c r="N109" t="s">
        <v>6</v>
      </c>
      <c r="O109">
        <v>31</v>
      </c>
      <c r="P109" t="s">
        <v>0</v>
      </c>
      <c r="Q109">
        <v>261.39999999999998</v>
      </c>
      <c r="R109" t="s">
        <v>141</v>
      </c>
      <c r="S109">
        <v>3</v>
      </c>
      <c r="T109" t="s">
        <v>142</v>
      </c>
      <c r="U109">
        <v>350</v>
      </c>
      <c r="V109" t="s">
        <v>140</v>
      </c>
      <c r="W109">
        <v>100956</v>
      </c>
      <c r="X109" t="s">
        <v>1</v>
      </c>
      <c r="Y109" t="s">
        <v>552</v>
      </c>
      <c r="Z109" t="s">
        <v>151</v>
      </c>
      <c r="AA109" s="12" t="s">
        <v>756</v>
      </c>
      <c r="AB109" t="s">
        <v>424</v>
      </c>
      <c r="AC109" s="5">
        <v>9.9999999999999998E-17</v>
      </c>
      <c r="AD109" t="s">
        <v>5</v>
      </c>
      <c r="AE109">
        <v>-2.49368861</v>
      </c>
      <c r="AF109" t="s">
        <v>4</v>
      </c>
      <c r="AG109">
        <v>15.31765766</v>
      </c>
    </row>
    <row r="110" spans="1:33" x14ac:dyDescent="0.25">
      <c r="A110" t="s">
        <v>275</v>
      </c>
      <c r="B110" t="s">
        <v>143</v>
      </c>
      <c r="C110">
        <v>300</v>
      </c>
      <c r="D110" t="s">
        <v>144</v>
      </c>
      <c r="E110">
        <v>100000</v>
      </c>
      <c r="F110" t="s">
        <v>145</v>
      </c>
      <c r="G110">
        <v>23654</v>
      </c>
      <c r="H110" t="s">
        <v>146</v>
      </c>
      <c r="I110">
        <v>1E-3</v>
      </c>
      <c r="J110" t="s">
        <v>3</v>
      </c>
      <c r="K110">
        <v>0.99614080000000005</v>
      </c>
      <c r="L110" t="s">
        <v>2</v>
      </c>
      <c r="M110">
        <v>6.1462000000000001E-3</v>
      </c>
      <c r="N110" t="s">
        <v>6</v>
      </c>
      <c r="O110">
        <v>13</v>
      </c>
      <c r="P110" t="s">
        <v>0</v>
      </c>
      <c r="Q110">
        <v>170.7</v>
      </c>
      <c r="R110" t="s">
        <v>141</v>
      </c>
      <c r="S110">
        <v>4</v>
      </c>
      <c r="T110" t="s">
        <v>142</v>
      </c>
      <c r="U110">
        <v>185</v>
      </c>
      <c r="V110" t="s">
        <v>140</v>
      </c>
      <c r="W110">
        <v>100239</v>
      </c>
      <c r="X110" t="s">
        <v>1</v>
      </c>
      <c r="Y110" t="s">
        <v>553</v>
      </c>
      <c r="Z110" t="s">
        <v>151</v>
      </c>
      <c r="AA110" s="12" t="s">
        <v>757</v>
      </c>
      <c r="AB110" t="s">
        <v>424</v>
      </c>
      <c r="AC110" s="5">
        <v>9.9999999999999998E-17</v>
      </c>
      <c r="AD110" t="s">
        <v>5</v>
      </c>
      <c r="AE110">
        <v>0.99602813999999995</v>
      </c>
      <c r="AF110" t="s">
        <v>4</v>
      </c>
      <c r="AG110">
        <v>6.26014E-3</v>
      </c>
    </row>
    <row r="111" spans="1:33" x14ac:dyDescent="0.25">
      <c r="A111" t="s">
        <v>276</v>
      </c>
      <c r="B111" t="s">
        <v>143</v>
      </c>
      <c r="C111">
        <v>300</v>
      </c>
      <c r="D111" t="s">
        <v>144</v>
      </c>
      <c r="E111">
        <v>100000</v>
      </c>
      <c r="F111" t="s">
        <v>145</v>
      </c>
      <c r="G111">
        <v>23654</v>
      </c>
      <c r="H111" t="s">
        <v>146</v>
      </c>
      <c r="I111">
        <v>1E-3</v>
      </c>
      <c r="J111" t="s">
        <v>3</v>
      </c>
      <c r="K111">
        <v>-1186.9928666000001</v>
      </c>
      <c r="L111" t="s">
        <v>2</v>
      </c>
      <c r="M111">
        <v>20.720786400000001</v>
      </c>
      <c r="N111" t="s">
        <v>6</v>
      </c>
      <c r="O111">
        <v>27</v>
      </c>
      <c r="P111" t="s">
        <v>0</v>
      </c>
      <c r="Q111">
        <v>198.2</v>
      </c>
      <c r="R111" t="s">
        <v>141</v>
      </c>
      <c r="S111">
        <v>5</v>
      </c>
      <c r="T111" t="s">
        <v>142</v>
      </c>
      <c r="U111">
        <v>70</v>
      </c>
      <c r="V111" t="s">
        <v>140</v>
      </c>
      <c r="W111">
        <v>100055</v>
      </c>
      <c r="X111" t="s">
        <v>1</v>
      </c>
      <c r="Y111" t="s">
        <v>554</v>
      </c>
      <c r="Z111" t="s">
        <v>151</v>
      </c>
      <c r="AA111" s="12" t="s">
        <v>758</v>
      </c>
      <c r="AB111" t="s">
        <v>424</v>
      </c>
      <c r="AC111" s="5">
        <v>9.9999999999999998E-17</v>
      </c>
      <c r="AD111" t="s">
        <v>5</v>
      </c>
      <c r="AE111">
        <v>-117.3969302</v>
      </c>
      <c r="AF111" t="s">
        <v>4</v>
      </c>
      <c r="AG111">
        <v>6.5861390799999997</v>
      </c>
    </row>
    <row r="112" spans="1:33" x14ac:dyDescent="0.25">
      <c r="A112" t="s">
        <v>277</v>
      </c>
      <c r="B112" t="s">
        <v>143</v>
      </c>
      <c r="C112">
        <v>300</v>
      </c>
      <c r="D112" t="s">
        <v>144</v>
      </c>
      <c r="E112">
        <v>100000</v>
      </c>
      <c r="F112" t="s">
        <v>145</v>
      </c>
      <c r="G112">
        <v>23654</v>
      </c>
      <c r="H112" t="s">
        <v>146</v>
      </c>
      <c r="I112">
        <v>1E-3</v>
      </c>
      <c r="J112" t="s">
        <v>3</v>
      </c>
      <c r="K112">
        <v>0.99810840000000001</v>
      </c>
      <c r="L112" t="s">
        <v>2</v>
      </c>
      <c r="M112">
        <v>1.3244499999999999E-2</v>
      </c>
      <c r="N112" t="s">
        <v>6</v>
      </c>
      <c r="O112">
        <v>12</v>
      </c>
      <c r="P112" t="s">
        <v>0</v>
      </c>
      <c r="Q112">
        <v>165.8</v>
      </c>
      <c r="R112" t="s">
        <v>141</v>
      </c>
      <c r="S112">
        <v>2</v>
      </c>
      <c r="T112" t="s">
        <v>142</v>
      </c>
      <c r="U112">
        <v>215</v>
      </c>
      <c r="V112" t="s">
        <v>140</v>
      </c>
      <c r="W112">
        <v>100370</v>
      </c>
      <c r="X112" t="s">
        <v>1</v>
      </c>
      <c r="Y112" t="s">
        <v>555</v>
      </c>
      <c r="Z112" t="s">
        <v>151</v>
      </c>
      <c r="AA112" s="12" t="s">
        <v>759</v>
      </c>
      <c r="AB112" t="s">
        <v>424</v>
      </c>
      <c r="AC112" s="5">
        <v>9.9999999999999998E-17</v>
      </c>
      <c r="AD112" t="s">
        <v>5</v>
      </c>
      <c r="AE112">
        <v>0.99790062000000002</v>
      </c>
      <c r="AF112" t="s">
        <v>4</v>
      </c>
      <c r="AG112">
        <v>1.38195E-2</v>
      </c>
    </row>
    <row r="113" spans="1:33" x14ac:dyDescent="0.25">
      <c r="A113" t="s">
        <v>278</v>
      </c>
      <c r="B113" t="s">
        <v>143</v>
      </c>
      <c r="C113">
        <v>300</v>
      </c>
      <c r="D113" t="s">
        <v>144</v>
      </c>
      <c r="E113">
        <v>100000</v>
      </c>
      <c r="F113" t="s">
        <v>145</v>
      </c>
      <c r="G113">
        <v>23654</v>
      </c>
      <c r="H113" t="s">
        <v>146</v>
      </c>
      <c r="I113">
        <v>1E-3</v>
      </c>
      <c r="J113" t="s">
        <v>3</v>
      </c>
      <c r="K113">
        <v>1</v>
      </c>
      <c r="L113" t="s">
        <v>2</v>
      </c>
      <c r="M113">
        <v>0</v>
      </c>
      <c r="N113" t="s">
        <v>6</v>
      </c>
      <c r="O113">
        <v>14</v>
      </c>
      <c r="P113" t="s">
        <v>0</v>
      </c>
      <c r="Q113">
        <v>32.4</v>
      </c>
      <c r="R113" t="s">
        <v>141</v>
      </c>
      <c r="S113">
        <v>6</v>
      </c>
      <c r="T113" t="s">
        <v>142</v>
      </c>
      <c r="U113">
        <v>21</v>
      </c>
      <c r="V113" t="s">
        <v>140</v>
      </c>
      <c r="W113">
        <v>19093</v>
      </c>
      <c r="X113" t="s">
        <v>1</v>
      </c>
      <c r="Y113" t="s">
        <v>556</v>
      </c>
      <c r="Z113" t="s">
        <v>151</v>
      </c>
      <c r="AA113" s="12" t="s">
        <v>760</v>
      </c>
      <c r="AB113" t="s">
        <v>424</v>
      </c>
      <c r="AC113" s="5">
        <v>9.9999999999999998E-17</v>
      </c>
      <c r="AD113" t="s">
        <v>5</v>
      </c>
      <c r="AE113">
        <v>1</v>
      </c>
      <c r="AF113" t="s">
        <v>4</v>
      </c>
      <c r="AG113">
        <v>0</v>
      </c>
    </row>
    <row r="114" spans="1:33" x14ac:dyDescent="0.25">
      <c r="A114" t="s">
        <v>279</v>
      </c>
      <c r="B114" t="s">
        <v>143</v>
      </c>
      <c r="C114">
        <v>300</v>
      </c>
      <c r="D114" t="s">
        <v>144</v>
      </c>
      <c r="E114">
        <v>100000</v>
      </c>
      <c r="F114" t="s">
        <v>145</v>
      </c>
      <c r="G114">
        <v>23654</v>
      </c>
      <c r="H114" t="s">
        <v>146</v>
      </c>
      <c r="I114">
        <v>1E-3</v>
      </c>
      <c r="J114" t="s">
        <v>3</v>
      </c>
      <c r="K114">
        <v>0.99750070000000002</v>
      </c>
      <c r="L114" t="s">
        <v>2</v>
      </c>
      <c r="M114">
        <v>4.8493E-3</v>
      </c>
      <c r="N114" t="s">
        <v>6</v>
      </c>
      <c r="O114">
        <v>17</v>
      </c>
      <c r="P114" t="s">
        <v>0</v>
      </c>
      <c r="Q114">
        <v>200.7</v>
      </c>
      <c r="R114" t="s">
        <v>141</v>
      </c>
      <c r="S114">
        <v>6</v>
      </c>
      <c r="T114" t="s">
        <v>142</v>
      </c>
      <c r="U114">
        <v>313</v>
      </c>
      <c r="V114" t="s">
        <v>140</v>
      </c>
      <c r="W114">
        <v>100815</v>
      </c>
      <c r="X114" t="s">
        <v>1</v>
      </c>
      <c r="Y114" t="s">
        <v>557</v>
      </c>
      <c r="Z114" t="s">
        <v>151</v>
      </c>
      <c r="AA114" s="12" t="s">
        <v>761</v>
      </c>
      <c r="AB114" t="s">
        <v>424</v>
      </c>
      <c r="AC114" s="5">
        <v>9.9999999999999998E-17</v>
      </c>
      <c r="AD114" t="s">
        <v>5</v>
      </c>
      <c r="AE114">
        <v>0.99721398999999999</v>
      </c>
      <c r="AF114" t="s">
        <v>4</v>
      </c>
      <c r="AG114">
        <v>5.1504899999999998E-3</v>
      </c>
    </row>
    <row r="115" spans="1:33" x14ac:dyDescent="0.25">
      <c r="A115" t="s">
        <v>280</v>
      </c>
      <c r="B115" t="s">
        <v>143</v>
      </c>
      <c r="C115">
        <v>300</v>
      </c>
      <c r="D115" t="s">
        <v>144</v>
      </c>
      <c r="E115">
        <v>100000</v>
      </c>
      <c r="F115" t="s">
        <v>145</v>
      </c>
      <c r="G115">
        <v>23654</v>
      </c>
      <c r="H115" t="s">
        <v>146</v>
      </c>
      <c r="I115">
        <v>1E-3</v>
      </c>
      <c r="J115" t="s">
        <v>3</v>
      </c>
      <c r="K115">
        <v>0.99999760000000004</v>
      </c>
      <c r="L115" t="s">
        <v>2</v>
      </c>
      <c r="M115">
        <v>1.0885000000000001E-3</v>
      </c>
      <c r="N115" t="s">
        <v>6</v>
      </c>
      <c r="O115">
        <v>13</v>
      </c>
      <c r="P115" t="s">
        <v>0</v>
      </c>
      <c r="Q115">
        <v>191.8</v>
      </c>
      <c r="R115" t="s">
        <v>141</v>
      </c>
      <c r="S115">
        <v>5</v>
      </c>
      <c r="T115" t="s">
        <v>142</v>
      </c>
      <c r="U115">
        <v>257</v>
      </c>
      <c r="V115" t="s">
        <v>140</v>
      </c>
      <c r="W115">
        <v>100586</v>
      </c>
      <c r="X115" t="s">
        <v>1</v>
      </c>
      <c r="Y115" t="s">
        <v>558</v>
      </c>
      <c r="Z115" t="s">
        <v>151</v>
      </c>
      <c r="AA115" s="12" t="s">
        <v>762</v>
      </c>
      <c r="AB115" t="s">
        <v>424</v>
      </c>
      <c r="AC115" s="5">
        <v>9.9999999999999998E-17</v>
      </c>
      <c r="AD115" t="s">
        <v>5</v>
      </c>
      <c r="AE115">
        <v>0.99999749999999998</v>
      </c>
      <c r="AF115" t="s">
        <v>4</v>
      </c>
      <c r="AG115">
        <v>1.09497E-3</v>
      </c>
    </row>
    <row r="116" spans="1:33" x14ac:dyDescent="0.25">
      <c r="A116" t="s">
        <v>281</v>
      </c>
      <c r="B116" t="s">
        <v>143</v>
      </c>
      <c r="C116">
        <v>300</v>
      </c>
      <c r="D116" t="s">
        <v>144</v>
      </c>
      <c r="E116">
        <v>100000</v>
      </c>
      <c r="F116" t="s">
        <v>145</v>
      </c>
      <c r="G116">
        <v>23654</v>
      </c>
      <c r="H116" t="s">
        <v>146</v>
      </c>
      <c r="I116">
        <v>1E-3</v>
      </c>
      <c r="J116" t="s">
        <v>3</v>
      </c>
      <c r="K116">
        <v>0.72745780000000004</v>
      </c>
      <c r="L116" t="s">
        <v>2</v>
      </c>
      <c r="M116">
        <v>0.25894509999999998</v>
      </c>
      <c r="N116" t="s">
        <v>6</v>
      </c>
      <c r="O116">
        <v>41</v>
      </c>
      <c r="P116" t="s">
        <v>0</v>
      </c>
      <c r="Q116">
        <v>259.2</v>
      </c>
      <c r="R116" t="s">
        <v>141</v>
      </c>
      <c r="S116">
        <v>5</v>
      </c>
      <c r="T116" t="s">
        <v>142</v>
      </c>
      <c r="U116">
        <v>42</v>
      </c>
      <c r="V116" t="s">
        <v>140</v>
      </c>
      <c r="W116">
        <v>100138</v>
      </c>
      <c r="X116" t="s">
        <v>1</v>
      </c>
      <c r="Y116" t="s">
        <v>559</v>
      </c>
      <c r="Z116" t="s">
        <v>151</v>
      </c>
      <c r="AA116" s="12" t="s">
        <v>763</v>
      </c>
      <c r="AB116" t="s">
        <v>424</v>
      </c>
      <c r="AC116" s="5">
        <v>9.9999999999999998E-17</v>
      </c>
      <c r="AD116" t="s">
        <v>5</v>
      </c>
      <c r="AE116">
        <v>0.74016634999999997</v>
      </c>
      <c r="AF116" t="s">
        <v>4</v>
      </c>
      <c r="AG116">
        <v>0.23970343999999999</v>
      </c>
    </row>
    <row r="117" spans="1:33" x14ac:dyDescent="0.25">
      <c r="A117" t="s">
        <v>282</v>
      </c>
      <c r="B117" t="s">
        <v>143</v>
      </c>
      <c r="C117">
        <v>300</v>
      </c>
      <c r="D117" t="s">
        <v>144</v>
      </c>
      <c r="E117">
        <v>100000</v>
      </c>
      <c r="F117" t="s">
        <v>145</v>
      </c>
      <c r="G117">
        <v>23654</v>
      </c>
      <c r="H117" t="s">
        <v>146</v>
      </c>
      <c r="I117">
        <v>1E-3</v>
      </c>
      <c r="J117" t="s">
        <v>3</v>
      </c>
      <c r="K117">
        <v>-0.2386674</v>
      </c>
      <c r="L117" t="s">
        <v>2</v>
      </c>
      <c r="M117">
        <v>0.6816683</v>
      </c>
      <c r="N117" t="s">
        <v>6</v>
      </c>
      <c r="O117">
        <v>77</v>
      </c>
      <c r="P117" t="s">
        <v>0</v>
      </c>
      <c r="Q117">
        <v>300.3</v>
      </c>
      <c r="R117" t="s">
        <v>141</v>
      </c>
      <c r="S117">
        <v>2</v>
      </c>
      <c r="T117" t="s">
        <v>142</v>
      </c>
      <c r="U117">
        <v>24</v>
      </c>
      <c r="V117" t="s">
        <v>140</v>
      </c>
      <c r="W117">
        <v>78748</v>
      </c>
      <c r="X117" t="s">
        <v>1</v>
      </c>
      <c r="Y117" t="s">
        <v>560</v>
      </c>
      <c r="Z117" t="s">
        <v>151</v>
      </c>
      <c r="AA117" s="12" t="s">
        <v>764</v>
      </c>
      <c r="AB117" t="s">
        <v>424</v>
      </c>
      <c r="AC117" s="5">
        <v>9.9999999999999998E-17</v>
      </c>
      <c r="AD117" t="s">
        <v>5</v>
      </c>
      <c r="AE117">
        <v>-6.6023469199999996</v>
      </c>
      <c r="AF117" t="s">
        <v>4</v>
      </c>
      <c r="AG117">
        <v>1.70010164</v>
      </c>
    </row>
    <row r="118" spans="1:33" x14ac:dyDescent="0.25">
      <c r="A118" t="s">
        <v>284</v>
      </c>
      <c r="B118" t="s">
        <v>143</v>
      </c>
      <c r="C118">
        <v>300</v>
      </c>
      <c r="D118" t="s">
        <v>144</v>
      </c>
      <c r="E118">
        <v>100000</v>
      </c>
      <c r="F118" t="s">
        <v>145</v>
      </c>
      <c r="G118">
        <v>23654</v>
      </c>
      <c r="H118" t="s">
        <v>146</v>
      </c>
      <c r="I118">
        <v>1E-3</v>
      </c>
      <c r="J118" t="s">
        <v>3</v>
      </c>
      <c r="K118">
        <v>-3920.5748162</v>
      </c>
      <c r="L118" t="s">
        <v>2</v>
      </c>
      <c r="M118">
        <v>35.901057299999998</v>
      </c>
      <c r="N118" t="s">
        <v>6</v>
      </c>
      <c r="O118">
        <v>41</v>
      </c>
      <c r="P118" t="s">
        <v>0</v>
      </c>
      <c r="Q118">
        <v>297.8</v>
      </c>
      <c r="R118" t="s">
        <v>141</v>
      </c>
      <c r="S118">
        <v>2</v>
      </c>
      <c r="T118" t="s">
        <v>142</v>
      </c>
      <c r="U118">
        <v>717</v>
      </c>
      <c r="V118" t="s">
        <v>140</v>
      </c>
      <c r="W118">
        <v>102285</v>
      </c>
      <c r="X118" t="s">
        <v>1</v>
      </c>
      <c r="Y118" t="s">
        <v>561</v>
      </c>
      <c r="Z118" t="s">
        <v>151</v>
      </c>
      <c r="AA118" s="12" t="s">
        <v>765</v>
      </c>
      <c r="AB118" t="s">
        <v>424</v>
      </c>
      <c r="AC118" s="5">
        <v>9.9999999999999998E-17</v>
      </c>
      <c r="AD118" t="s">
        <v>5</v>
      </c>
      <c r="AE118">
        <v>-12829.711502030001</v>
      </c>
      <c r="AF118" t="s">
        <v>4</v>
      </c>
      <c r="AG118">
        <v>63.727955110000003</v>
      </c>
    </row>
    <row r="119" spans="1:33" x14ac:dyDescent="0.25">
      <c r="A119" t="s">
        <v>285</v>
      </c>
      <c r="B119" t="s">
        <v>143</v>
      </c>
      <c r="C119">
        <v>300</v>
      </c>
      <c r="D119" t="s">
        <v>144</v>
      </c>
      <c r="E119">
        <v>100000</v>
      </c>
      <c r="F119" t="s">
        <v>145</v>
      </c>
      <c r="G119">
        <v>23654</v>
      </c>
      <c r="H119" t="s">
        <v>146</v>
      </c>
      <c r="I119">
        <v>1E-3</v>
      </c>
      <c r="J119" t="s">
        <v>3</v>
      </c>
      <c r="K119">
        <v>-133.06806660000001</v>
      </c>
      <c r="L119" t="s">
        <v>2</v>
      </c>
      <c r="M119">
        <v>2.4438718000000001</v>
      </c>
      <c r="N119" t="s">
        <v>6</v>
      </c>
      <c r="O119">
        <v>21</v>
      </c>
      <c r="P119" t="s">
        <v>0</v>
      </c>
      <c r="Q119">
        <v>230.3</v>
      </c>
      <c r="R119" t="s">
        <v>141</v>
      </c>
      <c r="S119">
        <v>4</v>
      </c>
      <c r="T119" t="s">
        <v>142</v>
      </c>
      <c r="U119">
        <v>416</v>
      </c>
      <c r="V119" t="s">
        <v>140</v>
      </c>
      <c r="W119">
        <v>101095</v>
      </c>
      <c r="X119" t="s">
        <v>1</v>
      </c>
      <c r="Y119" t="s">
        <v>562</v>
      </c>
      <c r="Z119" t="s">
        <v>151</v>
      </c>
      <c r="AA119" s="12" t="s">
        <v>766</v>
      </c>
      <c r="AB119" t="s">
        <v>424</v>
      </c>
      <c r="AC119" s="5">
        <v>9.9999999999999998E-17</v>
      </c>
      <c r="AD119" t="s">
        <v>5</v>
      </c>
      <c r="AE119">
        <v>-116.02293079</v>
      </c>
      <c r="AF119" t="s">
        <v>4</v>
      </c>
      <c r="AG119">
        <v>2.30112965</v>
      </c>
    </row>
    <row r="120" spans="1:33" x14ac:dyDescent="0.25">
      <c r="A120" t="s">
        <v>286</v>
      </c>
      <c r="B120" t="s">
        <v>143</v>
      </c>
      <c r="C120">
        <v>300</v>
      </c>
      <c r="D120" t="s">
        <v>144</v>
      </c>
      <c r="E120">
        <v>100000</v>
      </c>
      <c r="F120" t="s">
        <v>145</v>
      </c>
      <c r="G120">
        <v>23654</v>
      </c>
      <c r="H120" t="s">
        <v>146</v>
      </c>
      <c r="I120">
        <v>1E-3</v>
      </c>
      <c r="J120" t="s">
        <v>3</v>
      </c>
      <c r="K120">
        <v>0.99754849999999995</v>
      </c>
      <c r="L120" t="s">
        <v>2</v>
      </c>
      <c r="M120">
        <v>6.5947000000000002E-3</v>
      </c>
      <c r="N120" t="s">
        <v>6</v>
      </c>
      <c r="O120">
        <v>18</v>
      </c>
      <c r="P120" t="s">
        <v>0</v>
      </c>
      <c r="Q120">
        <v>209.1</v>
      </c>
      <c r="R120" t="s">
        <v>141</v>
      </c>
      <c r="S120">
        <v>2</v>
      </c>
      <c r="T120" t="s">
        <v>142</v>
      </c>
      <c r="U120">
        <v>359</v>
      </c>
      <c r="V120" t="s">
        <v>140</v>
      </c>
      <c r="W120">
        <v>100921</v>
      </c>
      <c r="X120" t="s">
        <v>1</v>
      </c>
      <c r="Y120" t="s">
        <v>563</v>
      </c>
      <c r="Z120" t="s">
        <v>151</v>
      </c>
      <c r="AA120" s="12" t="s">
        <v>767</v>
      </c>
      <c r="AB120" t="s">
        <v>424</v>
      </c>
      <c r="AC120" s="5">
        <v>9.9999999999999998E-17</v>
      </c>
      <c r="AD120" t="s">
        <v>5</v>
      </c>
      <c r="AE120">
        <v>0.99742403000000002</v>
      </c>
      <c r="AF120" t="s">
        <v>4</v>
      </c>
      <c r="AG120">
        <v>6.7304699999999997E-3</v>
      </c>
    </row>
    <row r="121" spans="1:33" x14ac:dyDescent="0.25">
      <c r="A121" t="s">
        <v>287</v>
      </c>
      <c r="B121" t="s">
        <v>143</v>
      </c>
      <c r="C121">
        <v>300</v>
      </c>
      <c r="D121" t="s">
        <v>144</v>
      </c>
      <c r="E121">
        <v>100000</v>
      </c>
      <c r="F121" t="s">
        <v>145</v>
      </c>
      <c r="G121">
        <v>23654</v>
      </c>
      <c r="H121" t="s">
        <v>146</v>
      </c>
      <c r="I121">
        <v>1E-3</v>
      </c>
      <c r="J121" t="s">
        <v>3</v>
      </c>
      <c r="K121">
        <v>-2.287E-4</v>
      </c>
      <c r="L121" t="s">
        <v>2</v>
      </c>
      <c r="M121">
        <v>4433845651876100</v>
      </c>
      <c r="N121" t="s">
        <v>6</v>
      </c>
      <c r="O121">
        <v>20</v>
      </c>
      <c r="P121" t="s">
        <v>0</v>
      </c>
      <c r="Q121">
        <v>197.3</v>
      </c>
      <c r="R121" t="s">
        <v>141</v>
      </c>
      <c r="S121">
        <v>3</v>
      </c>
      <c r="T121" t="s">
        <v>142</v>
      </c>
      <c r="U121">
        <v>117</v>
      </c>
      <c r="V121" t="s">
        <v>140</v>
      </c>
      <c r="W121">
        <v>100057</v>
      </c>
      <c r="X121" t="s">
        <v>1</v>
      </c>
      <c r="Y121" t="s">
        <v>564</v>
      </c>
      <c r="Z121" t="s">
        <v>151</v>
      </c>
      <c r="AA121" s="12" t="s">
        <v>768</v>
      </c>
      <c r="AB121" t="s">
        <v>424</v>
      </c>
      <c r="AC121" s="5">
        <v>9.9999999999999998E-17</v>
      </c>
      <c r="AD121" t="s">
        <v>5</v>
      </c>
      <c r="AE121">
        <v>0.65013929999999998</v>
      </c>
      <c r="AF121" t="s">
        <v>4</v>
      </c>
      <c r="AG121">
        <v>56053444362.539299</v>
      </c>
    </row>
    <row r="122" spans="1:33" x14ac:dyDescent="0.25">
      <c r="A122" t="s">
        <v>288</v>
      </c>
      <c r="B122" t="s">
        <v>143</v>
      </c>
      <c r="C122">
        <v>300</v>
      </c>
      <c r="D122" t="s">
        <v>144</v>
      </c>
      <c r="E122">
        <v>100000</v>
      </c>
      <c r="F122" t="s">
        <v>145</v>
      </c>
      <c r="G122">
        <v>23654</v>
      </c>
      <c r="H122" t="s">
        <v>146</v>
      </c>
      <c r="I122">
        <v>1E-3</v>
      </c>
      <c r="J122" t="s">
        <v>3</v>
      </c>
      <c r="K122">
        <v>0.99984580000000001</v>
      </c>
      <c r="L122" t="s">
        <v>2</v>
      </c>
      <c r="M122">
        <v>1.8450000000000001E-3</v>
      </c>
      <c r="N122" t="s">
        <v>6</v>
      </c>
      <c r="O122">
        <v>7</v>
      </c>
      <c r="P122" t="s">
        <v>0</v>
      </c>
      <c r="Q122">
        <v>143.19999999999999</v>
      </c>
      <c r="R122" t="s">
        <v>141</v>
      </c>
      <c r="S122">
        <v>7</v>
      </c>
      <c r="T122" t="s">
        <v>142</v>
      </c>
      <c r="U122">
        <v>251</v>
      </c>
      <c r="V122" t="s">
        <v>140</v>
      </c>
      <c r="W122">
        <v>100198</v>
      </c>
      <c r="X122" t="s">
        <v>1</v>
      </c>
      <c r="Y122" t="s">
        <v>565</v>
      </c>
      <c r="Z122" t="s">
        <v>151</v>
      </c>
      <c r="AA122" s="12" t="s">
        <v>769</v>
      </c>
      <c r="AB122" t="s">
        <v>424</v>
      </c>
      <c r="AC122" s="5">
        <v>9.9999999999999998E-17</v>
      </c>
      <c r="AD122" t="s">
        <v>5</v>
      </c>
      <c r="AE122">
        <v>0.99984634999999999</v>
      </c>
      <c r="AF122" t="s">
        <v>4</v>
      </c>
      <c r="AG122">
        <v>1.84122E-3</v>
      </c>
    </row>
    <row r="123" spans="1:33" x14ac:dyDescent="0.25">
      <c r="A123" t="s">
        <v>289</v>
      </c>
      <c r="B123" t="s">
        <v>143</v>
      </c>
      <c r="C123">
        <v>300</v>
      </c>
      <c r="D123" t="s">
        <v>144</v>
      </c>
      <c r="E123">
        <v>100000</v>
      </c>
      <c r="F123" t="s">
        <v>145</v>
      </c>
      <c r="G123">
        <v>23654</v>
      </c>
      <c r="H123" t="s">
        <v>146</v>
      </c>
      <c r="I123">
        <v>1E-3</v>
      </c>
      <c r="J123" t="s">
        <v>3</v>
      </c>
      <c r="K123">
        <v>0.99978480000000003</v>
      </c>
      <c r="L123" t="s">
        <v>2</v>
      </c>
      <c r="M123">
        <v>4.6782000000000004E-3</v>
      </c>
      <c r="N123" t="s">
        <v>6</v>
      </c>
      <c r="O123">
        <v>9</v>
      </c>
      <c r="P123" t="s">
        <v>0</v>
      </c>
      <c r="Q123">
        <v>145.30000000000001</v>
      </c>
      <c r="R123" t="s">
        <v>141</v>
      </c>
      <c r="S123">
        <v>5</v>
      </c>
      <c r="T123" t="s">
        <v>142</v>
      </c>
      <c r="U123">
        <v>258</v>
      </c>
      <c r="V123" t="s">
        <v>140</v>
      </c>
      <c r="W123">
        <v>100202</v>
      </c>
      <c r="X123" t="s">
        <v>1</v>
      </c>
      <c r="Y123" t="s">
        <v>566</v>
      </c>
      <c r="Z123" t="s">
        <v>151</v>
      </c>
      <c r="AA123" s="12" t="s">
        <v>770</v>
      </c>
      <c r="AB123" t="s">
        <v>424</v>
      </c>
      <c r="AC123" s="5">
        <v>9.9999999999999998E-17</v>
      </c>
      <c r="AD123" t="s">
        <v>5</v>
      </c>
      <c r="AE123">
        <v>0.99962642999999995</v>
      </c>
      <c r="AF123" t="s">
        <v>4</v>
      </c>
      <c r="AG123">
        <v>6.3076699999999996E-3</v>
      </c>
    </row>
    <row r="124" spans="1:33" x14ac:dyDescent="0.25">
      <c r="A124" t="s">
        <v>290</v>
      </c>
      <c r="B124" t="s">
        <v>143</v>
      </c>
      <c r="C124">
        <v>300</v>
      </c>
      <c r="D124" t="s">
        <v>144</v>
      </c>
      <c r="E124">
        <v>100000</v>
      </c>
      <c r="F124" t="s">
        <v>145</v>
      </c>
      <c r="G124">
        <v>23654</v>
      </c>
      <c r="H124" t="s">
        <v>146</v>
      </c>
      <c r="I124">
        <v>1E-3</v>
      </c>
      <c r="J124" t="s">
        <v>3</v>
      </c>
      <c r="K124">
        <v>0.99999130000000003</v>
      </c>
      <c r="L124" t="s">
        <v>2</v>
      </c>
      <c r="M124">
        <v>1.2420000000000001E-4</v>
      </c>
      <c r="N124" t="s">
        <v>6</v>
      </c>
      <c r="O124">
        <v>7</v>
      </c>
      <c r="P124" t="s">
        <v>0</v>
      </c>
      <c r="Q124">
        <v>133.4</v>
      </c>
      <c r="R124" t="s">
        <v>141</v>
      </c>
      <c r="S124">
        <v>9</v>
      </c>
      <c r="T124" t="s">
        <v>142</v>
      </c>
      <c r="U124">
        <v>303</v>
      </c>
      <c r="V124" t="s">
        <v>140</v>
      </c>
      <c r="W124">
        <v>100083</v>
      </c>
      <c r="X124" t="s">
        <v>1</v>
      </c>
      <c r="Y124" t="s">
        <v>567</v>
      </c>
      <c r="Z124" t="s">
        <v>151</v>
      </c>
      <c r="AA124" s="12" t="s">
        <v>771</v>
      </c>
      <c r="AB124" t="s">
        <v>424</v>
      </c>
      <c r="AC124" s="5">
        <v>9.9999999999999998E-17</v>
      </c>
      <c r="AD124" t="s">
        <v>5</v>
      </c>
      <c r="AE124">
        <v>0.99999168000000005</v>
      </c>
      <c r="AF124" t="s">
        <v>4</v>
      </c>
      <c r="AG124">
        <v>1.2338E-4</v>
      </c>
    </row>
    <row r="125" spans="1:33" x14ac:dyDescent="0.25">
      <c r="A125" t="s">
        <v>291</v>
      </c>
      <c r="B125" t="s">
        <v>143</v>
      </c>
      <c r="C125">
        <v>300</v>
      </c>
      <c r="D125" t="s">
        <v>144</v>
      </c>
      <c r="E125">
        <v>100000</v>
      </c>
      <c r="F125" t="s">
        <v>145</v>
      </c>
      <c r="G125">
        <v>23654</v>
      </c>
      <c r="H125" t="s">
        <v>146</v>
      </c>
      <c r="I125">
        <v>1E-3</v>
      </c>
      <c r="J125" t="s">
        <v>3</v>
      </c>
      <c r="K125">
        <v>1</v>
      </c>
      <c r="L125" t="s">
        <v>2</v>
      </c>
      <c r="M125">
        <v>2.5444E-3</v>
      </c>
      <c r="N125" t="s">
        <v>6</v>
      </c>
      <c r="O125">
        <v>19</v>
      </c>
      <c r="P125" t="s">
        <v>0</v>
      </c>
      <c r="Q125">
        <v>202.3</v>
      </c>
      <c r="R125" t="s">
        <v>141</v>
      </c>
      <c r="S125">
        <v>8</v>
      </c>
      <c r="T125" t="s">
        <v>142</v>
      </c>
      <c r="U125">
        <v>208</v>
      </c>
      <c r="V125" t="s">
        <v>140</v>
      </c>
      <c r="W125">
        <v>100460</v>
      </c>
      <c r="X125" t="s">
        <v>1</v>
      </c>
      <c r="Y125" t="s">
        <v>568</v>
      </c>
      <c r="Z125" t="s">
        <v>151</v>
      </c>
      <c r="AA125" s="12" t="s">
        <v>772</v>
      </c>
      <c r="AB125" t="s">
        <v>424</v>
      </c>
      <c r="AC125" s="5">
        <v>9.9999999999999998E-17</v>
      </c>
      <c r="AD125" t="s">
        <v>5</v>
      </c>
      <c r="AE125">
        <v>0.99999998999999995</v>
      </c>
      <c r="AF125" t="s">
        <v>4</v>
      </c>
      <c r="AG125">
        <v>3.2362900000000002E-3</v>
      </c>
    </row>
    <row r="126" spans="1:33" x14ac:dyDescent="0.25">
      <c r="A126" t="s">
        <v>292</v>
      </c>
      <c r="B126" t="s">
        <v>143</v>
      </c>
      <c r="C126">
        <v>300</v>
      </c>
      <c r="D126" t="s">
        <v>144</v>
      </c>
      <c r="E126">
        <v>100000</v>
      </c>
      <c r="F126" t="s">
        <v>145</v>
      </c>
      <c r="G126">
        <v>23654</v>
      </c>
      <c r="H126" t="s">
        <v>146</v>
      </c>
      <c r="I126">
        <v>1E-3</v>
      </c>
      <c r="J126" t="s">
        <v>3</v>
      </c>
      <c r="K126">
        <v>0.99995299999999998</v>
      </c>
      <c r="L126" t="s">
        <v>2</v>
      </c>
      <c r="M126">
        <v>1.4046700000000001E-2</v>
      </c>
      <c r="N126" t="s">
        <v>6</v>
      </c>
      <c r="O126">
        <v>16</v>
      </c>
      <c r="P126" t="s">
        <v>0</v>
      </c>
      <c r="Q126">
        <v>194.7</v>
      </c>
      <c r="R126" t="s">
        <v>141</v>
      </c>
      <c r="S126">
        <v>11</v>
      </c>
      <c r="T126" t="s">
        <v>142</v>
      </c>
      <c r="U126">
        <v>244</v>
      </c>
      <c r="V126" t="s">
        <v>140</v>
      </c>
      <c r="W126">
        <v>100628</v>
      </c>
      <c r="X126" t="s">
        <v>1</v>
      </c>
      <c r="Y126" t="s">
        <v>569</v>
      </c>
      <c r="Z126" t="s">
        <v>151</v>
      </c>
      <c r="AA126" s="12" t="s">
        <v>773</v>
      </c>
      <c r="AB126" t="s">
        <v>424</v>
      </c>
      <c r="AC126" s="5">
        <v>9.9999999999999998E-17</v>
      </c>
      <c r="AD126" t="s">
        <v>5</v>
      </c>
      <c r="AE126">
        <v>0.99996355999999997</v>
      </c>
      <c r="AF126" t="s">
        <v>4</v>
      </c>
      <c r="AG126">
        <v>1.272715E-2</v>
      </c>
    </row>
    <row r="127" spans="1:33" x14ac:dyDescent="0.25">
      <c r="A127" t="s">
        <v>293</v>
      </c>
      <c r="B127" t="s">
        <v>143</v>
      </c>
      <c r="C127">
        <v>300</v>
      </c>
      <c r="D127" t="s">
        <v>144</v>
      </c>
      <c r="E127">
        <v>100000</v>
      </c>
      <c r="F127" t="s">
        <v>145</v>
      </c>
      <c r="G127">
        <v>23654</v>
      </c>
      <c r="H127" t="s">
        <v>146</v>
      </c>
      <c r="I127">
        <v>1E-3</v>
      </c>
      <c r="J127" t="s">
        <v>3</v>
      </c>
      <c r="K127">
        <v>0.99992749999999997</v>
      </c>
      <c r="L127" t="s">
        <v>2</v>
      </c>
      <c r="M127">
        <v>4.0230000000000002E-4</v>
      </c>
      <c r="N127" t="s">
        <v>6</v>
      </c>
      <c r="O127">
        <v>11</v>
      </c>
      <c r="P127" t="s">
        <v>0</v>
      </c>
      <c r="Q127">
        <v>153.4</v>
      </c>
      <c r="R127" t="s">
        <v>141</v>
      </c>
      <c r="S127">
        <v>3</v>
      </c>
      <c r="T127" t="s">
        <v>142</v>
      </c>
      <c r="U127">
        <v>189</v>
      </c>
      <c r="V127" t="s">
        <v>140</v>
      </c>
      <c r="W127">
        <v>100210</v>
      </c>
      <c r="X127" t="s">
        <v>1</v>
      </c>
      <c r="Y127" t="s">
        <v>570</v>
      </c>
      <c r="Z127" t="s">
        <v>151</v>
      </c>
      <c r="AA127" s="12" t="s">
        <v>774</v>
      </c>
      <c r="AB127" t="s">
        <v>424</v>
      </c>
      <c r="AC127" s="5">
        <v>9.9999999999999998E-17</v>
      </c>
      <c r="AD127" t="s">
        <v>5</v>
      </c>
      <c r="AE127">
        <v>0.9999479</v>
      </c>
      <c r="AF127" t="s">
        <v>4</v>
      </c>
      <c r="AG127">
        <v>3.1777999999999998E-4</v>
      </c>
    </row>
    <row r="128" spans="1:33" x14ac:dyDescent="0.25">
      <c r="A128" t="s">
        <v>294</v>
      </c>
      <c r="B128" t="s">
        <v>143</v>
      </c>
      <c r="C128">
        <v>300</v>
      </c>
      <c r="D128" t="s">
        <v>144</v>
      </c>
      <c r="E128">
        <v>100000</v>
      </c>
      <c r="F128" t="s">
        <v>145</v>
      </c>
      <c r="G128">
        <v>23654</v>
      </c>
      <c r="H128" t="s">
        <v>146</v>
      </c>
      <c r="I128">
        <v>1E-3</v>
      </c>
      <c r="J128" t="s">
        <v>3</v>
      </c>
      <c r="K128">
        <v>0.97173430000000005</v>
      </c>
      <c r="L128" t="s">
        <v>2</v>
      </c>
      <c r="M128">
        <v>3.0825000000000002E-3</v>
      </c>
      <c r="N128" t="s">
        <v>6</v>
      </c>
      <c r="O128">
        <v>22</v>
      </c>
      <c r="P128" t="s">
        <v>0</v>
      </c>
      <c r="Q128">
        <v>197.6</v>
      </c>
      <c r="R128" t="s">
        <v>141</v>
      </c>
      <c r="S128">
        <v>10</v>
      </c>
      <c r="T128" t="s">
        <v>142</v>
      </c>
      <c r="U128">
        <v>324</v>
      </c>
      <c r="V128" t="s">
        <v>140</v>
      </c>
      <c r="W128">
        <v>100646</v>
      </c>
      <c r="X128" t="s">
        <v>1</v>
      </c>
      <c r="Y128" t="s">
        <v>571</v>
      </c>
      <c r="Z128" t="s">
        <v>151</v>
      </c>
      <c r="AA128" s="12" t="s">
        <v>775</v>
      </c>
      <c r="AB128" t="s">
        <v>424</v>
      </c>
      <c r="AC128" s="5">
        <v>9.9999999999999998E-17</v>
      </c>
      <c r="AD128" t="s">
        <v>5</v>
      </c>
      <c r="AE128">
        <v>0.96978741999999996</v>
      </c>
      <c r="AF128" t="s">
        <v>4</v>
      </c>
      <c r="AG128">
        <v>3.1079300000000001E-3</v>
      </c>
    </row>
    <row r="129" spans="1:33" x14ac:dyDescent="0.25">
      <c r="A129" t="s">
        <v>295</v>
      </c>
      <c r="B129" t="s">
        <v>143</v>
      </c>
      <c r="C129">
        <v>300</v>
      </c>
      <c r="D129" t="s">
        <v>144</v>
      </c>
      <c r="E129">
        <v>100000</v>
      </c>
      <c r="F129" t="s">
        <v>145</v>
      </c>
      <c r="G129">
        <v>23654</v>
      </c>
      <c r="H129" t="s">
        <v>146</v>
      </c>
      <c r="I129">
        <v>1E-3</v>
      </c>
      <c r="J129" t="s">
        <v>3</v>
      </c>
      <c r="K129">
        <v>0.99999890000000002</v>
      </c>
      <c r="L129" t="s">
        <v>2</v>
      </c>
      <c r="M129">
        <v>2.6739999999999999E-4</v>
      </c>
      <c r="N129" t="s">
        <v>6</v>
      </c>
      <c r="O129">
        <v>11</v>
      </c>
      <c r="P129" t="s">
        <v>0</v>
      </c>
      <c r="Q129">
        <v>147.5</v>
      </c>
      <c r="R129" t="s">
        <v>141</v>
      </c>
      <c r="S129">
        <v>5</v>
      </c>
      <c r="T129" t="s">
        <v>142</v>
      </c>
      <c r="U129">
        <v>197</v>
      </c>
      <c r="V129" t="s">
        <v>140</v>
      </c>
      <c r="W129">
        <v>100080</v>
      </c>
      <c r="X129" t="s">
        <v>1</v>
      </c>
      <c r="Y129" t="s">
        <v>572</v>
      </c>
      <c r="Z129" t="s">
        <v>151</v>
      </c>
      <c r="AA129" s="12" t="s">
        <v>776</v>
      </c>
      <c r="AB129" t="s">
        <v>424</v>
      </c>
      <c r="AC129" s="5">
        <v>9.9999999999999998E-17</v>
      </c>
      <c r="AD129" t="s">
        <v>5</v>
      </c>
      <c r="AE129">
        <v>0.99999881000000002</v>
      </c>
      <c r="AF129" t="s">
        <v>4</v>
      </c>
      <c r="AG129">
        <v>2.7109999999999998E-4</v>
      </c>
    </row>
    <row r="130" spans="1:33" x14ac:dyDescent="0.25">
      <c r="A130" t="s">
        <v>296</v>
      </c>
      <c r="B130" t="s">
        <v>143</v>
      </c>
      <c r="C130">
        <v>300</v>
      </c>
      <c r="D130" t="s">
        <v>144</v>
      </c>
      <c r="E130">
        <v>100000</v>
      </c>
      <c r="F130" t="s">
        <v>145</v>
      </c>
      <c r="G130">
        <v>23654</v>
      </c>
      <c r="H130" t="s">
        <v>146</v>
      </c>
      <c r="I130">
        <v>1E-3</v>
      </c>
      <c r="J130" t="s">
        <v>3</v>
      </c>
      <c r="K130">
        <v>0.98538800000000004</v>
      </c>
      <c r="L130" t="s">
        <v>2</v>
      </c>
      <c r="M130">
        <v>8.0096399999999998E-2</v>
      </c>
      <c r="N130" t="s">
        <v>6</v>
      </c>
      <c r="O130">
        <v>15</v>
      </c>
      <c r="P130" t="s">
        <v>0</v>
      </c>
      <c r="Q130">
        <v>184</v>
      </c>
      <c r="R130" t="s">
        <v>141</v>
      </c>
      <c r="S130">
        <v>7</v>
      </c>
      <c r="T130" t="s">
        <v>142</v>
      </c>
      <c r="U130">
        <v>219</v>
      </c>
      <c r="V130" t="s">
        <v>140</v>
      </c>
      <c r="W130">
        <v>100457</v>
      </c>
      <c r="X130" t="s">
        <v>1</v>
      </c>
      <c r="Y130" t="s">
        <v>573</v>
      </c>
      <c r="Z130" t="s">
        <v>151</v>
      </c>
      <c r="AA130" s="12" t="s">
        <v>777</v>
      </c>
      <c r="AB130" t="s">
        <v>424</v>
      </c>
      <c r="AC130" s="5">
        <v>9.9999999999999998E-17</v>
      </c>
      <c r="AD130" t="s">
        <v>5</v>
      </c>
      <c r="AE130">
        <v>0.98719920000000005</v>
      </c>
      <c r="AF130" t="s">
        <v>4</v>
      </c>
      <c r="AG130">
        <v>7.6793860000000005E-2</v>
      </c>
    </row>
    <row r="131" spans="1:33" x14ac:dyDescent="0.25">
      <c r="A131" t="s">
        <v>297</v>
      </c>
      <c r="B131" t="s">
        <v>143</v>
      </c>
      <c r="C131">
        <v>300</v>
      </c>
      <c r="D131" t="s">
        <v>144</v>
      </c>
      <c r="E131">
        <v>100000</v>
      </c>
      <c r="F131" t="s">
        <v>145</v>
      </c>
      <c r="G131">
        <v>23654</v>
      </c>
      <c r="H131" t="s">
        <v>146</v>
      </c>
      <c r="I131">
        <v>1E-3</v>
      </c>
      <c r="J131" t="s">
        <v>3</v>
      </c>
      <c r="K131">
        <v>1</v>
      </c>
      <c r="L131" t="s">
        <v>2</v>
      </c>
      <c r="M131">
        <v>0</v>
      </c>
      <c r="N131" t="s">
        <v>6</v>
      </c>
      <c r="O131">
        <v>10</v>
      </c>
      <c r="P131" t="s">
        <v>0</v>
      </c>
      <c r="Q131">
        <v>11.3</v>
      </c>
      <c r="R131" t="s">
        <v>141</v>
      </c>
      <c r="S131">
        <v>1</v>
      </c>
      <c r="T131" t="s">
        <v>142</v>
      </c>
      <c r="U131">
        <v>7</v>
      </c>
      <c r="V131" t="s">
        <v>140</v>
      </c>
      <c r="W131">
        <v>6240</v>
      </c>
      <c r="X131" t="s">
        <v>1</v>
      </c>
      <c r="Y131" t="s">
        <v>574</v>
      </c>
      <c r="Z131" t="s">
        <v>151</v>
      </c>
      <c r="AA131" s="12" t="s">
        <v>778</v>
      </c>
      <c r="AB131" t="s">
        <v>424</v>
      </c>
      <c r="AC131" s="5">
        <v>9.9999999999999998E-17</v>
      </c>
      <c r="AD131" t="s">
        <v>5</v>
      </c>
      <c r="AE131">
        <v>1</v>
      </c>
      <c r="AF131" t="s">
        <v>4</v>
      </c>
      <c r="AG131">
        <v>0</v>
      </c>
    </row>
    <row r="132" spans="1:33" x14ac:dyDescent="0.25">
      <c r="A132" t="s">
        <v>298</v>
      </c>
      <c r="B132" t="s">
        <v>143</v>
      </c>
      <c r="C132">
        <v>300</v>
      </c>
      <c r="D132" t="s">
        <v>144</v>
      </c>
      <c r="E132">
        <v>100000</v>
      </c>
      <c r="F132" t="s">
        <v>145</v>
      </c>
      <c r="G132">
        <v>23654</v>
      </c>
      <c r="H132" t="s">
        <v>146</v>
      </c>
      <c r="I132">
        <v>1E-3</v>
      </c>
      <c r="J132" t="s">
        <v>3</v>
      </c>
      <c r="K132">
        <v>1</v>
      </c>
      <c r="L132" t="s">
        <v>2</v>
      </c>
      <c r="M132">
        <v>2.018E-4</v>
      </c>
      <c r="N132" t="s">
        <v>6</v>
      </c>
      <c r="O132">
        <v>10</v>
      </c>
      <c r="P132" t="s">
        <v>0</v>
      </c>
      <c r="Q132">
        <v>10.3</v>
      </c>
      <c r="R132" t="s">
        <v>141</v>
      </c>
      <c r="S132">
        <v>2</v>
      </c>
      <c r="T132" t="s">
        <v>142</v>
      </c>
      <c r="U132">
        <v>8</v>
      </c>
      <c r="V132" t="s">
        <v>140</v>
      </c>
      <c r="W132">
        <v>6293</v>
      </c>
      <c r="X132" t="s">
        <v>1</v>
      </c>
      <c r="Y132" t="s">
        <v>575</v>
      </c>
      <c r="Z132" t="s">
        <v>151</v>
      </c>
      <c r="AA132" s="12" t="s">
        <v>779</v>
      </c>
      <c r="AB132" t="s">
        <v>424</v>
      </c>
      <c r="AC132" s="5">
        <v>9.9999999999999998E-17</v>
      </c>
      <c r="AD132" t="s">
        <v>5</v>
      </c>
      <c r="AE132">
        <v>1</v>
      </c>
      <c r="AF132" t="s">
        <v>4</v>
      </c>
      <c r="AG132">
        <v>1.11E-5</v>
      </c>
    </row>
    <row r="133" spans="1:33" x14ac:dyDescent="0.25">
      <c r="A133" t="s">
        <v>299</v>
      </c>
      <c r="B133" t="s">
        <v>143</v>
      </c>
      <c r="C133">
        <v>300</v>
      </c>
      <c r="D133" t="s">
        <v>144</v>
      </c>
      <c r="E133">
        <v>100000</v>
      </c>
      <c r="F133" t="s">
        <v>145</v>
      </c>
      <c r="G133">
        <v>23654</v>
      </c>
      <c r="H133" t="s">
        <v>146</v>
      </c>
      <c r="I133">
        <v>1E-3</v>
      </c>
      <c r="J133" t="s">
        <v>3</v>
      </c>
      <c r="K133">
        <v>1</v>
      </c>
      <c r="L133" t="s">
        <v>2</v>
      </c>
      <c r="M133">
        <v>0</v>
      </c>
      <c r="N133" t="s">
        <v>6</v>
      </c>
      <c r="O133">
        <v>10</v>
      </c>
      <c r="P133" t="s">
        <v>0</v>
      </c>
      <c r="Q133">
        <v>7.2</v>
      </c>
      <c r="R133" t="s">
        <v>141</v>
      </c>
      <c r="S133">
        <v>1</v>
      </c>
      <c r="T133" t="s">
        <v>142</v>
      </c>
      <c r="U133">
        <v>6</v>
      </c>
      <c r="V133" t="s">
        <v>140</v>
      </c>
      <c r="W133">
        <v>4384</v>
      </c>
      <c r="X133" t="s">
        <v>1</v>
      </c>
      <c r="Y133" t="s">
        <v>576</v>
      </c>
      <c r="Z133" t="s">
        <v>151</v>
      </c>
      <c r="AA133" s="12" t="s">
        <v>780</v>
      </c>
      <c r="AB133" t="s">
        <v>424</v>
      </c>
      <c r="AC133" s="5">
        <v>9.9999999999999998E-17</v>
      </c>
      <c r="AD133" t="s">
        <v>5</v>
      </c>
      <c r="AE133">
        <v>1</v>
      </c>
      <c r="AF133" t="s">
        <v>4</v>
      </c>
      <c r="AG133">
        <v>0</v>
      </c>
    </row>
    <row r="134" spans="1:33" x14ac:dyDescent="0.25">
      <c r="A134" t="s">
        <v>300</v>
      </c>
      <c r="B134" t="s">
        <v>143</v>
      </c>
      <c r="C134">
        <v>300</v>
      </c>
      <c r="D134" t="s">
        <v>144</v>
      </c>
      <c r="E134">
        <v>100000</v>
      </c>
      <c r="F134" t="s">
        <v>145</v>
      </c>
      <c r="G134">
        <v>23654</v>
      </c>
      <c r="H134" t="s">
        <v>146</v>
      </c>
      <c r="I134">
        <v>1E-3</v>
      </c>
      <c r="J134" t="s">
        <v>3</v>
      </c>
      <c r="K134">
        <v>0.99987550000000003</v>
      </c>
      <c r="L134" t="s">
        <v>2</v>
      </c>
      <c r="M134">
        <v>6.5083100000000005E-2</v>
      </c>
      <c r="N134" t="s">
        <v>6</v>
      </c>
      <c r="O134">
        <v>35</v>
      </c>
      <c r="P134" t="s">
        <v>0</v>
      </c>
      <c r="Q134">
        <v>271.7</v>
      </c>
      <c r="R134" t="s">
        <v>141</v>
      </c>
      <c r="S134">
        <v>4</v>
      </c>
      <c r="T134" t="s">
        <v>142</v>
      </c>
      <c r="U134">
        <v>588</v>
      </c>
      <c r="V134" t="s">
        <v>140</v>
      </c>
      <c r="W134">
        <v>101792</v>
      </c>
      <c r="X134" t="s">
        <v>1</v>
      </c>
      <c r="Y134" t="s">
        <v>577</v>
      </c>
      <c r="Z134" t="s">
        <v>151</v>
      </c>
      <c r="AA134" s="12" t="s">
        <v>781</v>
      </c>
      <c r="AB134" t="s">
        <v>424</v>
      </c>
      <c r="AC134" s="5">
        <v>9.9999999999999998E-17</v>
      </c>
      <c r="AD134" t="s">
        <v>5</v>
      </c>
      <c r="AE134">
        <v>0.99993149999999997</v>
      </c>
      <c r="AF134" t="s">
        <v>4</v>
      </c>
      <c r="AG134">
        <v>3.9139699999999999E-2</v>
      </c>
    </row>
    <row r="135" spans="1:33" x14ac:dyDescent="0.25">
      <c r="A135" t="s">
        <v>301</v>
      </c>
      <c r="B135" t="s">
        <v>143</v>
      </c>
      <c r="C135">
        <v>300</v>
      </c>
      <c r="D135" t="s">
        <v>144</v>
      </c>
      <c r="E135">
        <v>100000</v>
      </c>
      <c r="F135" t="s">
        <v>145</v>
      </c>
      <c r="G135">
        <v>23654</v>
      </c>
      <c r="H135" t="s">
        <v>146</v>
      </c>
      <c r="I135">
        <v>1E-3</v>
      </c>
      <c r="J135" t="s">
        <v>3</v>
      </c>
      <c r="K135">
        <v>0.99493379999999998</v>
      </c>
      <c r="L135" t="s">
        <v>2</v>
      </c>
      <c r="M135">
        <v>2.9744199999999998E-2</v>
      </c>
      <c r="N135" t="s">
        <v>6</v>
      </c>
      <c r="O135">
        <v>13</v>
      </c>
      <c r="P135" t="s">
        <v>0</v>
      </c>
      <c r="Q135">
        <v>161.30000000000001</v>
      </c>
      <c r="R135" t="s">
        <v>141</v>
      </c>
      <c r="S135">
        <v>2</v>
      </c>
      <c r="T135" t="s">
        <v>142</v>
      </c>
      <c r="U135">
        <v>197</v>
      </c>
      <c r="V135" t="s">
        <v>140</v>
      </c>
      <c r="W135">
        <v>100188</v>
      </c>
      <c r="X135" t="s">
        <v>1</v>
      </c>
      <c r="Y135" t="s">
        <v>578</v>
      </c>
      <c r="Z135" t="s">
        <v>151</v>
      </c>
      <c r="AA135" s="12" t="s">
        <v>782</v>
      </c>
      <c r="AB135" t="s">
        <v>424</v>
      </c>
      <c r="AC135" s="5">
        <v>9.9999999999999998E-17</v>
      </c>
      <c r="AD135" t="s">
        <v>5</v>
      </c>
      <c r="AE135">
        <v>0.99529308000000005</v>
      </c>
      <c r="AF135" t="s">
        <v>4</v>
      </c>
      <c r="AG135">
        <v>2.8614509999999999E-2</v>
      </c>
    </row>
    <row r="136" spans="1:33" x14ac:dyDescent="0.25">
      <c r="A136" t="s">
        <v>302</v>
      </c>
      <c r="B136" t="s">
        <v>143</v>
      </c>
      <c r="C136">
        <v>300</v>
      </c>
      <c r="D136" t="s">
        <v>144</v>
      </c>
      <c r="E136">
        <v>100000</v>
      </c>
      <c r="F136" t="s">
        <v>145</v>
      </c>
      <c r="G136">
        <v>23654</v>
      </c>
      <c r="H136" t="s">
        <v>146</v>
      </c>
      <c r="I136">
        <v>1E-3</v>
      </c>
      <c r="J136" t="s">
        <v>3</v>
      </c>
      <c r="K136">
        <v>0.9949751</v>
      </c>
      <c r="L136" t="s">
        <v>2</v>
      </c>
      <c r="M136">
        <v>2.6557999999999998E-3</v>
      </c>
      <c r="N136" t="s">
        <v>6</v>
      </c>
      <c r="O136">
        <v>31</v>
      </c>
      <c r="P136" t="s">
        <v>0</v>
      </c>
      <c r="Q136">
        <v>221.9</v>
      </c>
      <c r="R136" t="s">
        <v>141</v>
      </c>
      <c r="S136">
        <v>7</v>
      </c>
      <c r="T136" t="s">
        <v>142</v>
      </c>
      <c r="U136">
        <v>649</v>
      </c>
      <c r="V136" t="s">
        <v>140</v>
      </c>
      <c r="W136">
        <v>101813</v>
      </c>
      <c r="X136" t="s">
        <v>1</v>
      </c>
      <c r="Y136" t="s">
        <v>579</v>
      </c>
      <c r="Z136" t="s">
        <v>151</v>
      </c>
      <c r="AA136" s="12" t="s">
        <v>783</v>
      </c>
      <c r="AB136" t="s">
        <v>424</v>
      </c>
      <c r="AC136" s="5">
        <v>9.9999999999999998E-17</v>
      </c>
      <c r="AD136" t="s">
        <v>5</v>
      </c>
      <c r="AE136">
        <v>0.99516252000000005</v>
      </c>
      <c r="AF136" t="s">
        <v>4</v>
      </c>
      <c r="AG136">
        <v>2.6697700000000001E-3</v>
      </c>
    </row>
    <row r="137" spans="1:33" x14ac:dyDescent="0.25">
      <c r="A137" t="s">
        <v>303</v>
      </c>
      <c r="B137" t="s">
        <v>143</v>
      </c>
      <c r="C137">
        <v>300</v>
      </c>
      <c r="D137" t="s">
        <v>144</v>
      </c>
      <c r="E137">
        <v>100000</v>
      </c>
      <c r="F137" t="s">
        <v>145</v>
      </c>
      <c r="G137">
        <v>23654</v>
      </c>
      <c r="H137" t="s">
        <v>146</v>
      </c>
      <c r="I137">
        <v>1E-3</v>
      </c>
      <c r="J137" t="s">
        <v>3</v>
      </c>
      <c r="K137">
        <v>1</v>
      </c>
      <c r="L137" t="s">
        <v>2</v>
      </c>
      <c r="M137">
        <v>0</v>
      </c>
      <c r="N137" t="s">
        <v>6</v>
      </c>
      <c r="O137">
        <v>11</v>
      </c>
      <c r="P137" t="s">
        <v>0</v>
      </c>
      <c r="Q137">
        <v>16</v>
      </c>
      <c r="R137" t="s">
        <v>141</v>
      </c>
      <c r="S137">
        <v>2</v>
      </c>
      <c r="T137" t="s">
        <v>142</v>
      </c>
      <c r="U137">
        <v>9</v>
      </c>
      <c r="V137" t="s">
        <v>140</v>
      </c>
      <c r="W137">
        <v>9554</v>
      </c>
      <c r="X137" t="s">
        <v>1</v>
      </c>
      <c r="Y137" t="s">
        <v>580</v>
      </c>
      <c r="Z137" t="s">
        <v>151</v>
      </c>
      <c r="AA137" s="12" t="s">
        <v>784</v>
      </c>
      <c r="AB137" t="s">
        <v>424</v>
      </c>
      <c r="AC137" s="5">
        <v>9.9999999999999998E-17</v>
      </c>
      <c r="AD137" t="s">
        <v>5</v>
      </c>
      <c r="AE137">
        <v>1</v>
      </c>
      <c r="AF137" t="s">
        <v>4</v>
      </c>
      <c r="AG137">
        <v>0</v>
      </c>
    </row>
    <row r="138" spans="1:33" x14ac:dyDescent="0.25">
      <c r="A138" t="s">
        <v>304</v>
      </c>
      <c r="B138" t="s">
        <v>143</v>
      </c>
      <c r="C138">
        <v>300</v>
      </c>
      <c r="D138" t="s">
        <v>144</v>
      </c>
      <c r="E138">
        <v>100000</v>
      </c>
      <c r="F138" t="s">
        <v>145</v>
      </c>
      <c r="G138">
        <v>23654</v>
      </c>
      <c r="H138" t="s">
        <v>146</v>
      </c>
      <c r="I138">
        <v>1E-3</v>
      </c>
      <c r="J138" t="s">
        <v>3</v>
      </c>
      <c r="K138">
        <v>0.99858590000000003</v>
      </c>
      <c r="L138" t="s">
        <v>2</v>
      </c>
      <c r="M138">
        <v>1.6242400000000001E-2</v>
      </c>
      <c r="N138" t="s">
        <v>6</v>
      </c>
      <c r="O138">
        <v>28</v>
      </c>
      <c r="P138" t="s">
        <v>0</v>
      </c>
      <c r="Q138">
        <v>217.8</v>
      </c>
      <c r="R138" t="s">
        <v>141</v>
      </c>
      <c r="S138">
        <v>5</v>
      </c>
      <c r="T138" t="s">
        <v>142</v>
      </c>
      <c r="U138">
        <v>495</v>
      </c>
      <c r="V138" t="s">
        <v>140</v>
      </c>
      <c r="W138">
        <v>101490</v>
      </c>
      <c r="X138" t="s">
        <v>1</v>
      </c>
      <c r="Y138" t="s">
        <v>581</v>
      </c>
      <c r="Z138" t="s">
        <v>151</v>
      </c>
      <c r="AA138" s="12" t="s">
        <v>785</v>
      </c>
      <c r="AB138" t="s">
        <v>424</v>
      </c>
      <c r="AC138" s="5">
        <v>9.9999999999999998E-17</v>
      </c>
      <c r="AD138" t="s">
        <v>5</v>
      </c>
      <c r="AE138">
        <v>0.99859348999999997</v>
      </c>
      <c r="AF138" t="s">
        <v>4</v>
      </c>
      <c r="AG138">
        <v>1.594311E-2</v>
      </c>
    </row>
    <row r="139" spans="1:33" x14ac:dyDescent="0.25">
      <c r="A139" t="s">
        <v>305</v>
      </c>
      <c r="B139" t="s">
        <v>143</v>
      </c>
      <c r="C139">
        <v>300</v>
      </c>
      <c r="D139" t="s">
        <v>144</v>
      </c>
      <c r="E139">
        <v>100000</v>
      </c>
      <c r="F139" t="s">
        <v>145</v>
      </c>
      <c r="G139">
        <v>23654</v>
      </c>
      <c r="H139" t="s">
        <v>146</v>
      </c>
      <c r="I139">
        <v>1E-3</v>
      </c>
      <c r="J139" t="s">
        <v>3</v>
      </c>
      <c r="K139">
        <v>0.97471470000000004</v>
      </c>
      <c r="L139" t="s">
        <v>2</v>
      </c>
      <c r="M139">
        <v>5.4018700000000003E-2</v>
      </c>
      <c r="N139" t="s">
        <v>6</v>
      </c>
      <c r="O139">
        <v>34</v>
      </c>
      <c r="P139" t="s">
        <v>0</v>
      </c>
      <c r="Q139">
        <v>240.7</v>
      </c>
      <c r="R139" t="s">
        <v>141</v>
      </c>
      <c r="S139">
        <v>5</v>
      </c>
      <c r="T139" t="s">
        <v>142</v>
      </c>
      <c r="U139">
        <v>675</v>
      </c>
      <c r="V139" t="s">
        <v>140</v>
      </c>
      <c r="W139">
        <v>102110</v>
      </c>
      <c r="X139" t="s">
        <v>1</v>
      </c>
      <c r="Y139" t="s">
        <v>582</v>
      </c>
      <c r="Z139" t="s">
        <v>151</v>
      </c>
      <c r="AA139" s="12" t="s">
        <v>786</v>
      </c>
      <c r="AB139" t="s">
        <v>424</v>
      </c>
      <c r="AC139" s="5">
        <v>9.9999999999999998E-17</v>
      </c>
      <c r="AD139" t="s">
        <v>5</v>
      </c>
      <c r="AE139">
        <v>0.91812590000000005</v>
      </c>
      <c r="AF139" t="s">
        <v>4</v>
      </c>
      <c r="AG139">
        <v>9.7742910000000002E-2</v>
      </c>
    </row>
    <row r="140" spans="1:33" x14ac:dyDescent="0.25">
      <c r="A140" t="s">
        <v>306</v>
      </c>
      <c r="B140" t="s">
        <v>143</v>
      </c>
      <c r="C140">
        <v>300</v>
      </c>
      <c r="D140" t="s">
        <v>144</v>
      </c>
      <c r="E140">
        <v>100000</v>
      </c>
      <c r="F140" t="s">
        <v>145</v>
      </c>
      <c r="G140">
        <v>23654</v>
      </c>
      <c r="H140" t="s">
        <v>146</v>
      </c>
      <c r="I140">
        <v>1E-3</v>
      </c>
      <c r="J140" t="s">
        <v>3</v>
      </c>
      <c r="K140">
        <v>0.97376339999999995</v>
      </c>
      <c r="L140" t="s">
        <v>2</v>
      </c>
      <c r="M140">
        <v>4.7227999999999999E-2</v>
      </c>
      <c r="N140" t="s">
        <v>6</v>
      </c>
      <c r="O140">
        <v>16</v>
      </c>
      <c r="P140" t="s">
        <v>0</v>
      </c>
      <c r="Q140">
        <v>170.9</v>
      </c>
      <c r="R140" t="s">
        <v>141</v>
      </c>
      <c r="S140">
        <v>3</v>
      </c>
      <c r="T140" t="s">
        <v>142</v>
      </c>
      <c r="U140">
        <v>343</v>
      </c>
      <c r="V140" t="s">
        <v>140</v>
      </c>
      <c r="W140">
        <v>100944</v>
      </c>
      <c r="X140" t="s">
        <v>1</v>
      </c>
      <c r="Y140" t="s">
        <v>583</v>
      </c>
      <c r="Z140" t="s">
        <v>151</v>
      </c>
      <c r="AA140" s="12" t="s">
        <v>787</v>
      </c>
      <c r="AB140" t="s">
        <v>424</v>
      </c>
      <c r="AC140" s="5">
        <v>9.9999999999999998E-17</v>
      </c>
      <c r="AD140" t="s">
        <v>5</v>
      </c>
      <c r="AE140">
        <v>0.97106824000000003</v>
      </c>
      <c r="AF140" t="s">
        <v>4</v>
      </c>
      <c r="AG140">
        <v>4.9483149999999997E-2</v>
      </c>
    </row>
    <row r="141" spans="1:33" x14ac:dyDescent="0.25">
      <c r="A141" t="s">
        <v>307</v>
      </c>
      <c r="B141" t="s">
        <v>143</v>
      </c>
      <c r="C141">
        <v>300</v>
      </c>
      <c r="D141" t="s">
        <v>144</v>
      </c>
      <c r="E141">
        <v>100000</v>
      </c>
      <c r="F141" t="s">
        <v>145</v>
      </c>
      <c r="G141">
        <v>23654</v>
      </c>
      <c r="H141" t="s">
        <v>146</v>
      </c>
      <c r="I141">
        <v>1E-3</v>
      </c>
      <c r="J141" t="s">
        <v>3</v>
      </c>
      <c r="K141">
        <v>1</v>
      </c>
      <c r="L141" t="s">
        <v>2</v>
      </c>
      <c r="M141">
        <v>0</v>
      </c>
      <c r="N141" t="s">
        <v>6</v>
      </c>
      <c r="O141">
        <v>10</v>
      </c>
      <c r="P141" t="s">
        <v>0</v>
      </c>
      <c r="Q141">
        <v>9.8000000000000007</v>
      </c>
      <c r="R141" t="s">
        <v>141</v>
      </c>
      <c r="S141">
        <v>3</v>
      </c>
      <c r="T141" t="s">
        <v>142</v>
      </c>
      <c r="U141">
        <v>18</v>
      </c>
      <c r="V141" t="s">
        <v>140</v>
      </c>
      <c r="W141">
        <v>7222</v>
      </c>
      <c r="X141" t="s">
        <v>1</v>
      </c>
      <c r="Y141" t="s">
        <v>584</v>
      </c>
      <c r="Z141" t="s">
        <v>151</v>
      </c>
      <c r="AA141" s="12" t="s">
        <v>788</v>
      </c>
      <c r="AB141" t="s">
        <v>424</v>
      </c>
      <c r="AC141" s="5">
        <v>9.9999999999999998E-17</v>
      </c>
      <c r="AD141" t="s">
        <v>5</v>
      </c>
      <c r="AE141">
        <v>1</v>
      </c>
      <c r="AF141" t="s">
        <v>4</v>
      </c>
      <c r="AG141">
        <v>0</v>
      </c>
    </row>
    <row r="142" spans="1:33" x14ac:dyDescent="0.25">
      <c r="A142" t="s">
        <v>308</v>
      </c>
      <c r="B142" t="s">
        <v>143</v>
      </c>
      <c r="C142">
        <v>300</v>
      </c>
      <c r="D142" t="s">
        <v>144</v>
      </c>
      <c r="E142">
        <v>100000</v>
      </c>
      <c r="F142" t="s">
        <v>145</v>
      </c>
      <c r="G142">
        <v>23654</v>
      </c>
      <c r="H142" t="s">
        <v>146</v>
      </c>
      <c r="I142">
        <v>1E-3</v>
      </c>
      <c r="J142" t="s">
        <v>3</v>
      </c>
      <c r="K142">
        <v>-0.17882390000000001</v>
      </c>
      <c r="L142" t="s">
        <v>2</v>
      </c>
      <c r="M142">
        <v>0.77033980000000002</v>
      </c>
      <c r="N142" t="s">
        <v>6</v>
      </c>
      <c r="O142">
        <v>32</v>
      </c>
      <c r="P142" t="s">
        <v>0</v>
      </c>
      <c r="Q142">
        <v>148.6</v>
      </c>
      <c r="R142" t="s">
        <v>141</v>
      </c>
      <c r="S142">
        <v>7</v>
      </c>
      <c r="T142" t="s">
        <v>142</v>
      </c>
      <c r="U142">
        <v>408</v>
      </c>
      <c r="V142" t="s">
        <v>140</v>
      </c>
      <c r="W142">
        <v>100754</v>
      </c>
      <c r="X142" t="s">
        <v>1</v>
      </c>
      <c r="Y142" t="s">
        <v>585</v>
      </c>
      <c r="Z142" t="s">
        <v>151</v>
      </c>
      <c r="AA142" s="12" t="s">
        <v>789</v>
      </c>
      <c r="AB142" t="s">
        <v>424</v>
      </c>
      <c r="AC142" s="5">
        <v>9.9999999999999998E-17</v>
      </c>
      <c r="AD142" t="s">
        <v>5</v>
      </c>
      <c r="AE142">
        <v>-0.20915315000000001</v>
      </c>
      <c r="AF142" t="s">
        <v>4</v>
      </c>
      <c r="AG142">
        <v>0.77191405000000002</v>
      </c>
    </row>
    <row r="143" spans="1:33" x14ac:dyDescent="0.25">
      <c r="A143" t="s">
        <v>309</v>
      </c>
      <c r="B143" t="s">
        <v>143</v>
      </c>
      <c r="C143">
        <v>300</v>
      </c>
      <c r="D143" t="s">
        <v>144</v>
      </c>
      <c r="E143">
        <v>100000</v>
      </c>
      <c r="F143" t="s">
        <v>145</v>
      </c>
      <c r="G143">
        <v>23654</v>
      </c>
      <c r="H143" t="s">
        <v>146</v>
      </c>
      <c r="I143">
        <v>1E-3</v>
      </c>
      <c r="J143" t="s">
        <v>3</v>
      </c>
      <c r="K143">
        <v>0.99974149999999995</v>
      </c>
      <c r="L143" t="s">
        <v>2</v>
      </c>
      <c r="M143">
        <v>1.6909999999999999E-4</v>
      </c>
      <c r="N143" t="s">
        <v>6</v>
      </c>
      <c r="O143">
        <v>9</v>
      </c>
      <c r="P143" t="s">
        <v>0</v>
      </c>
      <c r="Q143">
        <v>134.30000000000001</v>
      </c>
      <c r="R143" t="s">
        <v>141</v>
      </c>
      <c r="S143">
        <v>6</v>
      </c>
      <c r="T143" t="s">
        <v>142</v>
      </c>
      <c r="U143">
        <v>250</v>
      </c>
      <c r="V143" t="s">
        <v>140</v>
      </c>
      <c r="W143">
        <v>100107</v>
      </c>
      <c r="X143" t="s">
        <v>1</v>
      </c>
      <c r="Y143" t="s">
        <v>586</v>
      </c>
      <c r="Z143" t="s">
        <v>151</v>
      </c>
      <c r="AA143" s="12" t="s">
        <v>790</v>
      </c>
      <c r="AB143" t="s">
        <v>424</v>
      </c>
      <c r="AC143" s="5">
        <v>9.9999999999999998E-17</v>
      </c>
      <c r="AD143" t="s">
        <v>5</v>
      </c>
      <c r="AE143">
        <v>0.99976520000000002</v>
      </c>
      <c r="AF143" t="s">
        <v>4</v>
      </c>
      <c r="AG143">
        <v>1.6576000000000001E-4</v>
      </c>
    </row>
    <row r="144" spans="1:33" x14ac:dyDescent="0.25">
      <c r="A144" t="s">
        <v>310</v>
      </c>
      <c r="B144" t="s">
        <v>143</v>
      </c>
      <c r="C144">
        <v>300</v>
      </c>
      <c r="D144" t="s">
        <v>144</v>
      </c>
      <c r="E144">
        <v>100000</v>
      </c>
      <c r="F144" t="s">
        <v>145</v>
      </c>
      <c r="G144">
        <v>23654</v>
      </c>
      <c r="H144" t="s">
        <v>146</v>
      </c>
      <c r="I144">
        <v>1E-3</v>
      </c>
      <c r="J144" t="s">
        <v>3</v>
      </c>
      <c r="K144">
        <v>0.99999119999999997</v>
      </c>
      <c r="L144" t="s">
        <v>2</v>
      </c>
      <c r="M144">
        <v>7.7809999999999999E-4</v>
      </c>
      <c r="N144" t="s">
        <v>6</v>
      </c>
      <c r="O144">
        <v>9</v>
      </c>
      <c r="P144" t="s">
        <v>0</v>
      </c>
      <c r="Q144">
        <v>127.9</v>
      </c>
      <c r="R144" t="s">
        <v>141</v>
      </c>
      <c r="S144">
        <v>6</v>
      </c>
      <c r="T144" t="s">
        <v>142</v>
      </c>
      <c r="U144">
        <v>241</v>
      </c>
      <c r="V144" t="s">
        <v>140</v>
      </c>
      <c r="W144">
        <v>100019</v>
      </c>
      <c r="X144" t="s">
        <v>1</v>
      </c>
      <c r="Y144" t="s">
        <v>587</v>
      </c>
      <c r="Z144" t="s">
        <v>151</v>
      </c>
      <c r="AA144" s="12" t="s">
        <v>791</v>
      </c>
      <c r="AB144" t="s">
        <v>424</v>
      </c>
      <c r="AC144" s="5">
        <v>9.9999999999999998E-17</v>
      </c>
      <c r="AD144" t="s">
        <v>5</v>
      </c>
      <c r="AE144">
        <v>0.99999145</v>
      </c>
      <c r="AF144" t="s">
        <v>4</v>
      </c>
      <c r="AG144">
        <v>7.8512000000000005E-4</v>
      </c>
    </row>
    <row r="145" spans="1:33" x14ac:dyDescent="0.25">
      <c r="A145" t="s">
        <v>311</v>
      </c>
      <c r="B145" t="s">
        <v>143</v>
      </c>
      <c r="C145">
        <v>300</v>
      </c>
      <c r="D145" t="s">
        <v>144</v>
      </c>
      <c r="E145">
        <v>100000</v>
      </c>
      <c r="F145" t="s">
        <v>145</v>
      </c>
      <c r="G145">
        <v>23654</v>
      </c>
      <c r="H145" t="s">
        <v>146</v>
      </c>
      <c r="I145">
        <v>1E-3</v>
      </c>
      <c r="J145" t="s">
        <v>3</v>
      </c>
      <c r="K145">
        <v>0.96156030000000003</v>
      </c>
      <c r="L145" t="s">
        <v>2</v>
      </c>
      <c r="M145">
        <v>1244974.6299656001</v>
      </c>
      <c r="N145" t="s">
        <v>6</v>
      </c>
      <c r="O145">
        <v>34</v>
      </c>
      <c r="P145" t="s">
        <v>0</v>
      </c>
      <c r="Q145">
        <v>221.7</v>
      </c>
      <c r="R145" t="s">
        <v>141</v>
      </c>
      <c r="S145">
        <v>3</v>
      </c>
      <c r="T145" t="s">
        <v>142</v>
      </c>
      <c r="U145">
        <v>306</v>
      </c>
      <c r="V145" t="s">
        <v>140</v>
      </c>
      <c r="W145">
        <v>100728</v>
      </c>
      <c r="X145" t="s">
        <v>1</v>
      </c>
      <c r="Y145" t="s">
        <v>588</v>
      </c>
      <c r="Z145" t="s">
        <v>151</v>
      </c>
      <c r="AA145" s="12" t="s">
        <v>792</v>
      </c>
      <c r="AB145" t="s">
        <v>424</v>
      </c>
      <c r="AC145" s="5">
        <v>9.9999999999999998E-17</v>
      </c>
      <c r="AD145" t="s">
        <v>5</v>
      </c>
      <c r="AE145">
        <v>0.99414950000000002</v>
      </c>
      <c r="AF145" t="s">
        <v>4</v>
      </c>
      <c r="AG145">
        <v>80114.276663719997</v>
      </c>
    </row>
    <row r="146" spans="1:33" x14ac:dyDescent="0.25">
      <c r="A146" t="s">
        <v>312</v>
      </c>
      <c r="B146" t="s">
        <v>143</v>
      </c>
      <c r="C146">
        <v>300</v>
      </c>
      <c r="D146" t="s">
        <v>144</v>
      </c>
      <c r="E146">
        <v>100000</v>
      </c>
      <c r="F146" t="s">
        <v>145</v>
      </c>
      <c r="G146">
        <v>23654</v>
      </c>
      <c r="H146" t="s">
        <v>146</v>
      </c>
      <c r="I146">
        <v>1E-3</v>
      </c>
      <c r="J146" t="s">
        <v>3</v>
      </c>
      <c r="K146">
        <v>1</v>
      </c>
      <c r="L146" t="s">
        <v>2</v>
      </c>
      <c r="M146">
        <v>0</v>
      </c>
      <c r="N146" t="s">
        <v>6</v>
      </c>
      <c r="O146">
        <v>11</v>
      </c>
      <c r="P146" t="s">
        <v>0</v>
      </c>
      <c r="Q146">
        <v>5</v>
      </c>
      <c r="R146" t="s">
        <v>141</v>
      </c>
      <c r="S146">
        <v>1</v>
      </c>
      <c r="T146" t="s">
        <v>142</v>
      </c>
      <c r="U146">
        <v>6</v>
      </c>
      <c r="V146" t="s">
        <v>140</v>
      </c>
      <c r="W146">
        <v>3559</v>
      </c>
      <c r="X146" t="s">
        <v>1</v>
      </c>
      <c r="Y146" t="s">
        <v>589</v>
      </c>
      <c r="Z146" t="s">
        <v>151</v>
      </c>
      <c r="AA146" s="12" t="s">
        <v>793</v>
      </c>
      <c r="AB146" t="s">
        <v>424</v>
      </c>
      <c r="AC146" s="5">
        <v>9.9999999999999998E-17</v>
      </c>
      <c r="AD146" t="s">
        <v>5</v>
      </c>
      <c r="AE146">
        <v>1</v>
      </c>
      <c r="AF146" t="s">
        <v>4</v>
      </c>
      <c r="AG146">
        <v>1E-8</v>
      </c>
    </row>
    <row r="147" spans="1:33" x14ac:dyDescent="0.25">
      <c r="A147" t="s">
        <v>313</v>
      </c>
      <c r="B147" t="s">
        <v>143</v>
      </c>
      <c r="C147">
        <v>300</v>
      </c>
      <c r="D147" t="s">
        <v>144</v>
      </c>
      <c r="E147">
        <v>100000</v>
      </c>
      <c r="F147" t="s">
        <v>145</v>
      </c>
      <c r="G147">
        <v>23654</v>
      </c>
      <c r="H147" t="s">
        <v>146</v>
      </c>
      <c r="I147">
        <v>1E-3</v>
      </c>
      <c r="J147" t="s">
        <v>3</v>
      </c>
      <c r="K147">
        <v>0.99772159999999999</v>
      </c>
      <c r="L147" t="s">
        <v>2</v>
      </c>
      <c r="M147">
        <v>4.7568999999999997E-3</v>
      </c>
      <c r="N147" t="s">
        <v>6</v>
      </c>
      <c r="O147">
        <v>11</v>
      </c>
      <c r="P147" t="s">
        <v>0</v>
      </c>
      <c r="Q147">
        <v>147</v>
      </c>
      <c r="R147" t="s">
        <v>141</v>
      </c>
      <c r="S147">
        <v>3</v>
      </c>
      <c r="T147" t="s">
        <v>142</v>
      </c>
      <c r="U147">
        <v>208</v>
      </c>
      <c r="V147" t="s">
        <v>140</v>
      </c>
      <c r="W147">
        <v>100129</v>
      </c>
      <c r="X147" t="s">
        <v>1</v>
      </c>
      <c r="Y147" t="s">
        <v>590</v>
      </c>
      <c r="Z147" t="s">
        <v>151</v>
      </c>
      <c r="AA147" s="12" t="s">
        <v>794</v>
      </c>
      <c r="AB147" t="s">
        <v>424</v>
      </c>
      <c r="AC147" s="5">
        <v>9.9999999999999998E-17</v>
      </c>
      <c r="AD147" t="s">
        <v>5</v>
      </c>
      <c r="AE147">
        <v>0.99783730999999998</v>
      </c>
      <c r="AF147" t="s">
        <v>4</v>
      </c>
      <c r="AG147">
        <v>4.57414E-3</v>
      </c>
    </row>
    <row r="148" spans="1:33" x14ac:dyDescent="0.25">
      <c r="A148" t="s">
        <v>314</v>
      </c>
      <c r="B148" t="s">
        <v>143</v>
      </c>
      <c r="C148">
        <v>300</v>
      </c>
      <c r="D148" t="s">
        <v>144</v>
      </c>
      <c r="E148">
        <v>100000</v>
      </c>
      <c r="F148" t="s">
        <v>145</v>
      </c>
      <c r="G148">
        <v>23654</v>
      </c>
      <c r="H148" t="s">
        <v>146</v>
      </c>
      <c r="I148">
        <v>1E-3</v>
      </c>
      <c r="J148" t="s">
        <v>3</v>
      </c>
      <c r="K148">
        <v>1</v>
      </c>
      <c r="L148" t="s">
        <v>2</v>
      </c>
      <c r="M148">
        <v>11801.0828389</v>
      </c>
      <c r="N148" t="s">
        <v>6</v>
      </c>
      <c r="O148">
        <v>16</v>
      </c>
      <c r="P148" t="s">
        <v>0</v>
      </c>
      <c r="Q148">
        <v>199.9</v>
      </c>
      <c r="R148" t="s">
        <v>141</v>
      </c>
      <c r="S148">
        <v>2</v>
      </c>
      <c r="T148" t="s">
        <v>142</v>
      </c>
      <c r="U148">
        <v>243</v>
      </c>
      <c r="V148" t="s">
        <v>140</v>
      </c>
      <c r="W148">
        <v>100692</v>
      </c>
      <c r="X148" t="s">
        <v>1</v>
      </c>
      <c r="Y148" t="s">
        <v>591</v>
      </c>
      <c r="Z148" t="s">
        <v>151</v>
      </c>
      <c r="AA148" s="12" t="s">
        <v>795</v>
      </c>
      <c r="AB148" t="s">
        <v>424</v>
      </c>
      <c r="AC148" s="5">
        <v>9.9999999999999998E-17</v>
      </c>
      <c r="AD148" t="s">
        <v>5</v>
      </c>
      <c r="AE148">
        <v>0.99999998999999995</v>
      </c>
      <c r="AF148" t="s">
        <v>4</v>
      </c>
      <c r="AG148">
        <v>807.34542668999995</v>
      </c>
    </row>
    <row r="149" spans="1:33" x14ac:dyDescent="0.25">
      <c r="A149" t="s">
        <v>315</v>
      </c>
      <c r="B149" t="s">
        <v>143</v>
      </c>
      <c r="C149">
        <v>300</v>
      </c>
      <c r="D149" t="s">
        <v>144</v>
      </c>
      <c r="E149">
        <v>100000</v>
      </c>
      <c r="F149" t="s">
        <v>145</v>
      </c>
      <c r="G149">
        <v>23654</v>
      </c>
      <c r="H149" t="s">
        <v>146</v>
      </c>
      <c r="I149">
        <v>1E-3</v>
      </c>
      <c r="J149" t="s">
        <v>3</v>
      </c>
      <c r="K149">
        <v>0.99999850000000001</v>
      </c>
      <c r="L149" t="s">
        <v>2</v>
      </c>
      <c r="M149">
        <v>0.76641919999999997</v>
      </c>
      <c r="N149" t="s">
        <v>6</v>
      </c>
      <c r="O149">
        <v>17</v>
      </c>
      <c r="P149" t="s">
        <v>0</v>
      </c>
      <c r="Q149">
        <v>196.2</v>
      </c>
      <c r="R149" t="s">
        <v>141</v>
      </c>
      <c r="S149">
        <v>3</v>
      </c>
      <c r="T149" t="s">
        <v>142</v>
      </c>
      <c r="U149">
        <v>215</v>
      </c>
      <c r="V149" t="s">
        <v>140</v>
      </c>
      <c r="W149">
        <v>100426</v>
      </c>
      <c r="X149" t="s">
        <v>1</v>
      </c>
      <c r="Y149" t="s">
        <v>592</v>
      </c>
      <c r="Z149" t="s">
        <v>151</v>
      </c>
      <c r="AA149" s="12" t="s">
        <v>796</v>
      </c>
      <c r="AB149" t="s">
        <v>424</v>
      </c>
      <c r="AC149" s="5">
        <v>9.9999999999999998E-17</v>
      </c>
      <c r="AD149" t="s">
        <v>5</v>
      </c>
      <c r="AE149">
        <v>0.99999875999999999</v>
      </c>
      <c r="AF149" t="s">
        <v>4</v>
      </c>
      <c r="AG149">
        <v>0.21516762</v>
      </c>
    </row>
    <row r="150" spans="1:33" x14ac:dyDescent="0.25">
      <c r="A150" t="s">
        <v>316</v>
      </c>
      <c r="B150" t="s">
        <v>143</v>
      </c>
      <c r="C150">
        <v>300</v>
      </c>
      <c r="D150" t="s">
        <v>144</v>
      </c>
      <c r="E150">
        <v>100000</v>
      </c>
      <c r="F150" t="s">
        <v>145</v>
      </c>
      <c r="G150">
        <v>23654</v>
      </c>
      <c r="H150" t="s">
        <v>146</v>
      </c>
      <c r="I150">
        <v>1E-3</v>
      </c>
      <c r="J150" t="s">
        <v>3</v>
      </c>
      <c r="K150">
        <v>1</v>
      </c>
      <c r="L150" t="s">
        <v>2</v>
      </c>
      <c r="M150">
        <v>0</v>
      </c>
      <c r="N150" t="s">
        <v>6</v>
      </c>
      <c r="O150">
        <v>10</v>
      </c>
      <c r="P150" t="s">
        <v>0</v>
      </c>
      <c r="Q150">
        <v>3.7</v>
      </c>
      <c r="R150" t="s">
        <v>141</v>
      </c>
      <c r="S150">
        <v>1</v>
      </c>
      <c r="T150" t="s">
        <v>142</v>
      </c>
      <c r="U150">
        <v>5</v>
      </c>
      <c r="V150" t="s">
        <v>140</v>
      </c>
      <c r="W150">
        <v>2669</v>
      </c>
      <c r="X150" t="s">
        <v>1</v>
      </c>
      <c r="Y150" t="s">
        <v>593</v>
      </c>
      <c r="Z150" t="s">
        <v>151</v>
      </c>
      <c r="AA150" s="12" t="s">
        <v>797</v>
      </c>
      <c r="AB150" t="s">
        <v>424</v>
      </c>
      <c r="AC150" s="5">
        <v>9.9999999999999998E-17</v>
      </c>
      <c r="AD150" t="s">
        <v>5</v>
      </c>
      <c r="AE150">
        <v>1</v>
      </c>
      <c r="AF150" t="s">
        <v>4</v>
      </c>
      <c r="AG150">
        <v>0</v>
      </c>
    </row>
    <row r="151" spans="1:33" x14ac:dyDescent="0.25">
      <c r="A151" t="s">
        <v>317</v>
      </c>
      <c r="B151" t="s">
        <v>143</v>
      </c>
      <c r="C151">
        <v>300</v>
      </c>
      <c r="D151" t="s">
        <v>144</v>
      </c>
      <c r="E151">
        <v>100000</v>
      </c>
      <c r="F151" t="s">
        <v>145</v>
      </c>
      <c r="G151">
        <v>23654</v>
      </c>
      <c r="H151" t="s">
        <v>146</v>
      </c>
      <c r="I151">
        <v>1E-3</v>
      </c>
      <c r="J151" t="s">
        <v>3</v>
      </c>
      <c r="K151">
        <v>0.2785337</v>
      </c>
      <c r="L151" t="s">
        <v>2</v>
      </c>
      <c r="M151">
        <v>0.60123289999999996</v>
      </c>
      <c r="N151" t="s">
        <v>6</v>
      </c>
      <c r="O151">
        <v>47</v>
      </c>
      <c r="P151" t="s">
        <v>0</v>
      </c>
      <c r="Q151">
        <v>227.7</v>
      </c>
      <c r="R151" t="s">
        <v>141</v>
      </c>
      <c r="S151">
        <v>4</v>
      </c>
      <c r="T151" t="s">
        <v>142</v>
      </c>
      <c r="U151">
        <v>53</v>
      </c>
      <c r="V151" t="s">
        <v>140</v>
      </c>
      <c r="W151">
        <v>100054</v>
      </c>
      <c r="X151" t="s">
        <v>1</v>
      </c>
      <c r="Y151" t="s">
        <v>594</v>
      </c>
      <c r="Z151" t="s">
        <v>151</v>
      </c>
      <c r="AA151" s="12" t="s">
        <v>798</v>
      </c>
      <c r="AB151" t="s">
        <v>424</v>
      </c>
      <c r="AC151" s="5">
        <v>9.9999999999999998E-17</v>
      </c>
      <c r="AD151" t="s">
        <v>5</v>
      </c>
      <c r="AE151">
        <v>0.30090812</v>
      </c>
      <c r="AF151" t="s">
        <v>4</v>
      </c>
      <c r="AG151">
        <v>0.59060018000000003</v>
      </c>
    </row>
    <row r="152" spans="1:33" x14ac:dyDescent="0.25">
      <c r="A152" t="s">
        <v>318</v>
      </c>
      <c r="B152" t="s">
        <v>143</v>
      </c>
      <c r="C152">
        <v>300</v>
      </c>
      <c r="D152" t="s">
        <v>144</v>
      </c>
      <c r="E152">
        <v>100000</v>
      </c>
      <c r="F152" t="s">
        <v>145</v>
      </c>
      <c r="G152">
        <v>23654</v>
      </c>
      <c r="H152" t="s">
        <v>146</v>
      </c>
      <c r="I152">
        <v>1E-3</v>
      </c>
      <c r="J152" t="s">
        <v>3</v>
      </c>
      <c r="K152">
        <v>1</v>
      </c>
      <c r="L152" t="s">
        <v>2</v>
      </c>
      <c r="M152">
        <v>0</v>
      </c>
      <c r="N152" t="s">
        <v>6</v>
      </c>
      <c r="O152">
        <v>9</v>
      </c>
      <c r="P152" t="s">
        <v>0</v>
      </c>
      <c r="Q152">
        <v>3</v>
      </c>
      <c r="R152" t="s">
        <v>141</v>
      </c>
      <c r="S152">
        <v>1</v>
      </c>
      <c r="T152" t="s">
        <v>142</v>
      </c>
      <c r="U152">
        <v>4</v>
      </c>
      <c r="V152" t="s">
        <v>140</v>
      </c>
      <c r="W152">
        <v>2099</v>
      </c>
      <c r="X152" t="s">
        <v>1</v>
      </c>
      <c r="Y152" t="s">
        <v>595</v>
      </c>
      <c r="Z152" t="s">
        <v>151</v>
      </c>
      <c r="AA152" s="12" t="s">
        <v>799</v>
      </c>
      <c r="AB152" t="s">
        <v>424</v>
      </c>
      <c r="AC152" s="5">
        <v>9.9999999999999998E-17</v>
      </c>
      <c r="AD152" t="s">
        <v>5</v>
      </c>
      <c r="AE152">
        <v>1</v>
      </c>
      <c r="AF152" t="s">
        <v>4</v>
      </c>
      <c r="AG152">
        <v>0</v>
      </c>
    </row>
    <row r="153" spans="1:33" x14ac:dyDescent="0.25">
      <c r="A153" t="s">
        <v>319</v>
      </c>
      <c r="B153" t="s">
        <v>143</v>
      </c>
      <c r="C153">
        <v>300</v>
      </c>
      <c r="D153" t="s">
        <v>144</v>
      </c>
      <c r="E153">
        <v>100000</v>
      </c>
      <c r="F153" t="s">
        <v>145</v>
      </c>
      <c r="G153">
        <v>23654</v>
      </c>
      <c r="H153" t="s">
        <v>146</v>
      </c>
      <c r="I153">
        <v>1E-3</v>
      </c>
      <c r="J153" t="s">
        <v>3</v>
      </c>
      <c r="K153">
        <v>-2.0488960000000001</v>
      </c>
      <c r="L153" t="s">
        <v>2</v>
      </c>
      <c r="M153">
        <v>1188505.1501249999</v>
      </c>
      <c r="N153" t="s">
        <v>6</v>
      </c>
      <c r="O153">
        <v>91</v>
      </c>
      <c r="P153" t="s">
        <v>0</v>
      </c>
      <c r="Q153">
        <v>300.5</v>
      </c>
      <c r="R153" t="s">
        <v>141</v>
      </c>
      <c r="S153">
        <v>1</v>
      </c>
      <c r="T153" t="s">
        <v>142</v>
      </c>
      <c r="U153">
        <v>26</v>
      </c>
      <c r="V153" t="s">
        <v>140</v>
      </c>
      <c r="W153">
        <v>84646</v>
      </c>
      <c r="X153" t="s">
        <v>1</v>
      </c>
      <c r="Y153" t="s">
        <v>596</v>
      </c>
      <c r="Z153" t="s">
        <v>151</v>
      </c>
      <c r="AA153" s="12" t="s">
        <v>800</v>
      </c>
      <c r="AB153" t="s">
        <v>424</v>
      </c>
      <c r="AC153" s="5">
        <v>9.9999999999999998E-17</v>
      </c>
      <c r="AD153" t="s">
        <v>5</v>
      </c>
      <c r="AE153">
        <v>-37.866456880000001</v>
      </c>
      <c r="AF153" t="s">
        <v>4</v>
      </c>
      <c r="AG153">
        <v>8474600.0806401297</v>
      </c>
    </row>
    <row r="154" spans="1:33" x14ac:dyDescent="0.25">
      <c r="A154" t="s">
        <v>320</v>
      </c>
      <c r="B154" t="s">
        <v>143</v>
      </c>
      <c r="C154">
        <v>300</v>
      </c>
      <c r="D154" t="s">
        <v>144</v>
      </c>
      <c r="E154">
        <v>100000</v>
      </c>
      <c r="F154" t="s">
        <v>145</v>
      </c>
      <c r="G154">
        <v>23654</v>
      </c>
      <c r="H154" t="s">
        <v>146</v>
      </c>
      <c r="I154">
        <v>1E-3</v>
      </c>
      <c r="J154" t="s">
        <v>3</v>
      </c>
      <c r="K154">
        <v>1</v>
      </c>
      <c r="L154" t="s">
        <v>2</v>
      </c>
      <c r="M154">
        <v>3.5937851277694903E+30</v>
      </c>
      <c r="N154" t="s">
        <v>6</v>
      </c>
      <c r="O154">
        <v>15</v>
      </c>
      <c r="P154" t="s">
        <v>0</v>
      </c>
      <c r="Q154">
        <v>127</v>
      </c>
      <c r="R154" t="s">
        <v>141</v>
      </c>
      <c r="S154">
        <v>7</v>
      </c>
      <c r="T154" t="s">
        <v>142</v>
      </c>
      <c r="U154">
        <v>366</v>
      </c>
      <c r="V154" t="s">
        <v>140</v>
      </c>
      <c r="W154">
        <v>100499</v>
      </c>
      <c r="X154" t="s">
        <v>1</v>
      </c>
      <c r="Y154" t="s">
        <v>597</v>
      </c>
      <c r="Z154" t="s">
        <v>151</v>
      </c>
      <c r="AA154" s="12" t="s">
        <v>801</v>
      </c>
      <c r="AB154" t="s">
        <v>424</v>
      </c>
      <c r="AC154" s="5">
        <v>9.9999999999999998E-17</v>
      </c>
      <c r="AD154" t="s">
        <v>5</v>
      </c>
      <c r="AE154">
        <v>1</v>
      </c>
      <c r="AF154" t="s">
        <v>4</v>
      </c>
      <c r="AG154">
        <v>6.04139420999683E+30</v>
      </c>
    </row>
    <row r="155" spans="1:33" x14ac:dyDescent="0.25">
      <c r="A155" t="s">
        <v>321</v>
      </c>
      <c r="B155" t="s">
        <v>143</v>
      </c>
      <c r="C155">
        <v>300</v>
      </c>
      <c r="D155" t="s">
        <v>144</v>
      </c>
      <c r="E155">
        <v>100000</v>
      </c>
      <c r="F155" t="s">
        <v>145</v>
      </c>
      <c r="G155">
        <v>23654</v>
      </c>
      <c r="H155" t="s">
        <v>146</v>
      </c>
      <c r="I155">
        <v>1E-3</v>
      </c>
      <c r="J155" t="s">
        <v>3</v>
      </c>
      <c r="K155">
        <v>0.99999959999999999</v>
      </c>
      <c r="L155" t="s">
        <v>2</v>
      </c>
      <c r="M155">
        <v>9.3150000000000004E-4</v>
      </c>
      <c r="N155" t="s">
        <v>6</v>
      </c>
      <c r="O155">
        <v>13</v>
      </c>
      <c r="P155" t="s">
        <v>0</v>
      </c>
      <c r="Q155">
        <v>148.5</v>
      </c>
      <c r="R155" t="s">
        <v>141</v>
      </c>
      <c r="S155">
        <v>7</v>
      </c>
      <c r="T155" t="s">
        <v>142</v>
      </c>
      <c r="U155">
        <v>206</v>
      </c>
      <c r="V155" t="s">
        <v>140</v>
      </c>
      <c r="W155">
        <v>100266</v>
      </c>
      <c r="X155" t="s">
        <v>1</v>
      </c>
      <c r="Y155" t="s">
        <v>598</v>
      </c>
      <c r="Z155" t="s">
        <v>151</v>
      </c>
      <c r="AA155" s="12" t="s">
        <v>802</v>
      </c>
      <c r="AB155" t="s">
        <v>424</v>
      </c>
      <c r="AC155" s="5">
        <v>9.9999999999999998E-17</v>
      </c>
      <c r="AD155" t="s">
        <v>5</v>
      </c>
      <c r="AE155">
        <v>0.99999958</v>
      </c>
      <c r="AF155" t="s">
        <v>4</v>
      </c>
      <c r="AG155">
        <v>9.2973000000000003E-4</v>
      </c>
    </row>
    <row r="156" spans="1:33" x14ac:dyDescent="0.25">
      <c r="A156" t="s">
        <v>322</v>
      </c>
      <c r="B156" t="s">
        <v>143</v>
      </c>
      <c r="C156">
        <v>300</v>
      </c>
      <c r="D156" t="s">
        <v>144</v>
      </c>
      <c r="E156">
        <v>100000</v>
      </c>
      <c r="F156" t="s">
        <v>145</v>
      </c>
      <c r="G156">
        <v>23654</v>
      </c>
      <c r="H156" t="s">
        <v>146</v>
      </c>
      <c r="I156">
        <v>1E-3</v>
      </c>
      <c r="J156" t="s">
        <v>3</v>
      </c>
      <c r="K156">
        <v>1</v>
      </c>
      <c r="L156" t="s">
        <v>2</v>
      </c>
      <c r="M156">
        <v>0</v>
      </c>
      <c r="N156" t="s">
        <v>6</v>
      </c>
      <c r="O156">
        <v>12</v>
      </c>
      <c r="P156" t="s">
        <v>0</v>
      </c>
      <c r="Q156">
        <v>19</v>
      </c>
      <c r="R156" t="s">
        <v>141</v>
      </c>
      <c r="S156">
        <v>2</v>
      </c>
      <c r="T156" t="s">
        <v>142</v>
      </c>
      <c r="U156">
        <v>12</v>
      </c>
      <c r="V156" t="s">
        <v>140</v>
      </c>
      <c r="W156">
        <v>11657</v>
      </c>
      <c r="X156" t="s">
        <v>1</v>
      </c>
      <c r="Y156" t="s">
        <v>599</v>
      </c>
      <c r="Z156" t="s">
        <v>151</v>
      </c>
      <c r="AA156" s="12" t="s">
        <v>803</v>
      </c>
      <c r="AB156" t="s">
        <v>424</v>
      </c>
      <c r="AC156" s="5">
        <v>9.9999999999999998E-17</v>
      </c>
      <c r="AD156" t="s">
        <v>5</v>
      </c>
      <c r="AE156">
        <v>1</v>
      </c>
      <c r="AF156" t="s">
        <v>4</v>
      </c>
      <c r="AG156">
        <v>0</v>
      </c>
    </row>
    <row r="157" spans="1:33" x14ac:dyDescent="0.25">
      <c r="A157" t="s">
        <v>323</v>
      </c>
      <c r="B157" t="s">
        <v>143</v>
      </c>
      <c r="C157">
        <v>300</v>
      </c>
      <c r="D157" t="s">
        <v>144</v>
      </c>
      <c r="E157">
        <v>100000</v>
      </c>
      <c r="F157" t="s">
        <v>145</v>
      </c>
      <c r="G157">
        <v>23654</v>
      </c>
      <c r="H157" t="s">
        <v>146</v>
      </c>
      <c r="I157">
        <v>1E-3</v>
      </c>
      <c r="J157" t="s">
        <v>3</v>
      </c>
      <c r="K157">
        <v>-2656.2954060000002</v>
      </c>
      <c r="L157" t="s">
        <v>2</v>
      </c>
      <c r="M157">
        <v>2.3476954999999999</v>
      </c>
      <c r="N157" t="s">
        <v>6</v>
      </c>
      <c r="O157">
        <v>35</v>
      </c>
      <c r="P157" t="s">
        <v>0</v>
      </c>
      <c r="Q157">
        <v>228.8</v>
      </c>
      <c r="R157" t="s">
        <v>141</v>
      </c>
      <c r="S157">
        <v>5</v>
      </c>
      <c r="T157" t="s">
        <v>142</v>
      </c>
      <c r="U157">
        <v>727</v>
      </c>
      <c r="V157" t="s">
        <v>140</v>
      </c>
      <c r="W157">
        <v>102263</v>
      </c>
      <c r="X157" t="s">
        <v>1</v>
      </c>
      <c r="Y157" t="s">
        <v>600</v>
      </c>
      <c r="Z157" t="s">
        <v>151</v>
      </c>
      <c r="AA157" s="12" t="s">
        <v>804</v>
      </c>
      <c r="AB157" t="s">
        <v>424</v>
      </c>
      <c r="AC157" s="5">
        <v>9.9999999999999998E-17</v>
      </c>
      <c r="AD157" t="s">
        <v>5</v>
      </c>
      <c r="AE157">
        <v>-5619.3023979</v>
      </c>
      <c r="AF157" t="s">
        <v>4</v>
      </c>
      <c r="AG157">
        <v>3.1207982099999998</v>
      </c>
    </row>
    <row r="158" spans="1:33" x14ac:dyDescent="0.25">
      <c r="A158" t="s">
        <v>324</v>
      </c>
      <c r="B158" t="s">
        <v>143</v>
      </c>
      <c r="C158">
        <v>300</v>
      </c>
      <c r="D158" t="s">
        <v>144</v>
      </c>
      <c r="E158">
        <v>100000</v>
      </c>
      <c r="F158" t="s">
        <v>145</v>
      </c>
      <c r="G158">
        <v>23654</v>
      </c>
      <c r="H158" t="s">
        <v>146</v>
      </c>
      <c r="I158">
        <v>1E-3</v>
      </c>
      <c r="J158" t="s">
        <v>3</v>
      </c>
      <c r="K158">
        <v>-4472.6391377</v>
      </c>
      <c r="L158" t="s">
        <v>2</v>
      </c>
      <c r="M158">
        <v>300.54985870000002</v>
      </c>
      <c r="N158" t="s">
        <v>6</v>
      </c>
      <c r="O158">
        <v>65</v>
      </c>
      <c r="P158" t="s">
        <v>0</v>
      </c>
      <c r="Q158">
        <v>301.2</v>
      </c>
      <c r="R158" t="s">
        <v>141</v>
      </c>
      <c r="S158">
        <v>5</v>
      </c>
      <c r="T158" t="s">
        <v>142</v>
      </c>
      <c r="U158">
        <v>28</v>
      </c>
      <c r="V158" t="s">
        <v>140</v>
      </c>
      <c r="W158">
        <v>89403</v>
      </c>
      <c r="X158" t="s">
        <v>1</v>
      </c>
      <c r="Y158" t="s">
        <v>601</v>
      </c>
      <c r="Z158" t="s">
        <v>151</v>
      </c>
      <c r="AA158" s="12" t="s">
        <v>805</v>
      </c>
      <c r="AB158" t="s">
        <v>424</v>
      </c>
      <c r="AC158" s="5">
        <v>9.9999999999999998E-17</v>
      </c>
      <c r="AD158" t="s">
        <v>5</v>
      </c>
      <c r="AE158">
        <v>-135.21255837999999</v>
      </c>
      <c r="AF158" t="s">
        <v>4</v>
      </c>
      <c r="AG158">
        <v>55.365842899999997</v>
      </c>
    </row>
    <row r="159" spans="1:33" x14ac:dyDescent="0.25">
      <c r="A159" t="s">
        <v>325</v>
      </c>
      <c r="B159" t="s">
        <v>143</v>
      </c>
      <c r="C159">
        <v>300</v>
      </c>
      <c r="D159" t="s">
        <v>144</v>
      </c>
      <c r="E159">
        <v>100000</v>
      </c>
      <c r="F159" t="s">
        <v>145</v>
      </c>
      <c r="G159">
        <v>23654</v>
      </c>
      <c r="H159" t="s">
        <v>146</v>
      </c>
      <c r="I159">
        <v>1E-3</v>
      </c>
      <c r="J159" t="s">
        <v>3</v>
      </c>
      <c r="K159">
        <v>0.79537690000000005</v>
      </c>
      <c r="L159" t="s">
        <v>2</v>
      </c>
      <c r="M159">
        <v>4.1698800000000001E-2</v>
      </c>
      <c r="N159" t="s">
        <v>6</v>
      </c>
      <c r="O159">
        <v>36</v>
      </c>
      <c r="P159" t="s">
        <v>0</v>
      </c>
      <c r="Q159">
        <v>251.9</v>
      </c>
      <c r="R159" t="s">
        <v>141</v>
      </c>
      <c r="S159">
        <v>5</v>
      </c>
      <c r="T159" t="s">
        <v>142</v>
      </c>
      <c r="U159">
        <v>662</v>
      </c>
      <c r="V159" t="s">
        <v>140</v>
      </c>
      <c r="W159">
        <v>102095</v>
      </c>
      <c r="X159" t="s">
        <v>1</v>
      </c>
      <c r="Y159" t="s">
        <v>602</v>
      </c>
      <c r="Z159" t="s">
        <v>151</v>
      </c>
      <c r="AA159" s="12" t="s">
        <v>806</v>
      </c>
      <c r="AB159" t="s">
        <v>424</v>
      </c>
      <c r="AC159" s="5">
        <v>9.9999999999999998E-17</v>
      </c>
      <c r="AD159" t="s">
        <v>5</v>
      </c>
      <c r="AE159">
        <v>0.83952760000000004</v>
      </c>
      <c r="AF159" t="s">
        <v>4</v>
      </c>
      <c r="AG159">
        <v>3.7953239999999999E-2</v>
      </c>
    </row>
    <row r="160" spans="1:33" x14ac:dyDescent="0.25">
      <c r="A160" t="s">
        <v>326</v>
      </c>
      <c r="B160" t="s">
        <v>143</v>
      </c>
      <c r="C160">
        <v>300</v>
      </c>
      <c r="D160" t="s">
        <v>144</v>
      </c>
      <c r="E160">
        <v>100000</v>
      </c>
      <c r="F160" t="s">
        <v>145</v>
      </c>
      <c r="G160">
        <v>23654</v>
      </c>
      <c r="H160" t="s">
        <v>146</v>
      </c>
      <c r="I160">
        <v>1E-3</v>
      </c>
      <c r="J160" t="s">
        <v>3</v>
      </c>
      <c r="K160">
        <v>0.99749299999999996</v>
      </c>
      <c r="L160" t="s">
        <v>2</v>
      </c>
      <c r="M160">
        <v>1.0488300000000001E-2</v>
      </c>
      <c r="N160" t="s">
        <v>6</v>
      </c>
      <c r="O160">
        <v>15</v>
      </c>
      <c r="P160" t="s">
        <v>0</v>
      </c>
      <c r="Q160">
        <v>170.3</v>
      </c>
      <c r="R160" t="s">
        <v>141</v>
      </c>
      <c r="S160">
        <v>5</v>
      </c>
      <c r="T160" t="s">
        <v>142</v>
      </c>
      <c r="U160">
        <v>254</v>
      </c>
      <c r="V160" t="s">
        <v>140</v>
      </c>
      <c r="W160">
        <v>100508</v>
      </c>
      <c r="X160" t="s">
        <v>1</v>
      </c>
      <c r="Y160" t="s">
        <v>603</v>
      </c>
      <c r="Z160" t="s">
        <v>151</v>
      </c>
      <c r="AA160" s="12" t="s">
        <v>1312</v>
      </c>
      <c r="AB160" t="s">
        <v>424</v>
      </c>
      <c r="AC160" s="5">
        <v>9.9999999999999998E-17</v>
      </c>
      <c r="AD160" t="s">
        <v>5</v>
      </c>
      <c r="AE160">
        <v>0.99771147000000004</v>
      </c>
      <c r="AF160" t="s">
        <v>4</v>
      </c>
      <c r="AG160">
        <v>1.0134570000000001E-2</v>
      </c>
    </row>
    <row r="161" spans="1:33" x14ac:dyDescent="0.25">
      <c r="A161" t="s">
        <v>327</v>
      </c>
      <c r="B161" t="s">
        <v>143</v>
      </c>
      <c r="C161">
        <v>300</v>
      </c>
      <c r="D161" t="s">
        <v>144</v>
      </c>
      <c r="E161">
        <v>100000</v>
      </c>
      <c r="F161" t="s">
        <v>145</v>
      </c>
      <c r="G161">
        <v>23654</v>
      </c>
      <c r="H161" t="s">
        <v>146</v>
      </c>
      <c r="I161">
        <v>1E-3</v>
      </c>
      <c r="J161" t="s">
        <v>3</v>
      </c>
      <c r="K161">
        <v>0.99939330000000004</v>
      </c>
      <c r="L161" t="s">
        <v>2</v>
      </c>
      <c r="M161">
        <v>3.1421999999999999E-3</v>
      </c>
      <c r="N161" t="s">
        <v>6</v>
      </c>
      <c r="O161">
        <v>7</v>
      </c>
      <c r="P161" t="s">
        <v>0</v>
      </c>
      <c r="Q161">
        <v>146.9</v>
      </c>
      <c r="R161" t="s">
        <v>141</v>
      </c>
      <c r="S161">
        <v>12</v>
      </c>
      <c r="T161" t="s">
        <v>142</v>
      </c>
      <c r="U161">
        <v>251</v>
      </c>
      <c r="V161" t="s">
        <v>140</v>
      </c>
      <c r="W161">
        <v>100212</v>
      </c>
      <c r="X161" t="s">
        <v>1</v>
      </c>
      <c r="Y161" t="s">
        <v>604</v>
      </c>
      <c r="Z161" t="s">
        <v>151</v>
      </c>
      <c r="AA161" s="12" t="s">
        <v>807</v>
      </c>
      <c r="AB161" t="s">
        <v>424</v>
      </c>
      <c r="AC161" s="5">
        <v>9.9999999999999998E-17</v>
      </c>
      <c r="AD161" t="s">
        <v>5</v>
      </c>
      <c r="AE161">
        <v>0.99943055000000003</v>
      </c>
      <c r="AF161" t="s">
        <v>4</v>
      </c>
      <c r="AG161">
        <v>3.05938E-3</v>
      </c>
    </row>
    <row r="162" spans="1:33" x14ac:dyDescent="0.25">
      <c r="A162" t="s">
        <v>328</v>
      </c>
      <c r="B162" t="s">
        <v>143</v>
      </c>
      <c r="C162">
        <v>300</v>
      </c>
      <c r="D162" t="s">
        <v>144</v>
      </c>
      <c r="E162">
        <v>100000</v>
      </c>
      <c r="F162" t="s">
        <v>145</v>
      </c>
      <c r="G162">
        <v>23654</v>
      </c>
      <c r="H162" t="s">
        <v>146</v>
      </c>
      <c r="I162">
        <v>1E-3</v>
      </c>
      <c r="J162" t="s">
        <v>3</v>
      </c>
      <c r="K162">
        <v>0.99993299999999996</v>
      </c>
      <c r="L162" t="s">
        <v>2</v>
      </c>
      <c r="M162">
        <v>1.7110000000000001E-4</v>
      </c>
      <c r="N162" t="s">
        <v>6</v>
      </c>
      <c r="O162">
        <v>7</v>
      </c>
      <c r="P162" t="s">
        <v>0</v>
      </c>
      <c r="Q162">
        <v>125.6</v>
      </c>
      <c r="R162" t="s">
        <v>141</v>
      </c>
      <c r="S162">
        <v>9</v>
      </c>
      <c r="T162" t="s">
        <v>142</v>
      </c>
      <c r="U162">
        <v>308</v>
      </c>
      <c r="V162" t="s">
        <v>140</v>
      </c>
      <c r="W162">
        <v>100065</v>
      </c>
      <c r="X162" t="s">
        <v>1</v>
      </c>
      <c r="Y162" t="s">
        <v>605</v>
      </c>
      <c r="Z162" t="s">
        <v>151</v>
      </c>
      <c r="AA162" s="12" t="s">
        <v>808</v>
      </c>
      <c r="AB162" t="s">
        <v>424</v>
      </c>
      <c r="AC162" s="5">
        <v>9.9999999999999998E-17</v>
      </c>
      <c r="AD162" t="s">
        <v>5</v>
      </c>
      <c r="AE162">
        <v>0.99993951999999997</v>
      </c>
      <c r="AF162" t="s">
        <v>4</v>
      </c>
      <c r="AG162">
        <v>1.6458E-4</v>
      </c>
    </row>
    <row r="163" spans="1:33" x14ac:dyDescent="0.25">
      <c r="A163" t="s">
        <v>329</v>
      </c>
      <c r="B163" t="s">
        <v>143</v>
      </c>
      <c r="C163">
        <v>300</v>
      </c>
      <c r="D163" t="s">
        <v>144</v>
      </c>
      <c r="E163">
        <v>100000</v>
      </c>
      <c r="F163" t="s">
        <v>145</v>
      </c>
      <c r="G163">
        <v>23654</v>
      </c>
      <c r="H163" t="s">
        <v>146</v>
      </c>
      <c r="I163">
        <v>1E-3</v>
      </c>
      <c r="J163" t="s">
        <v>3</v>
      </c>
      <c r="K163">
        <v>1</v>
      </c>
      <c r="L163" t="s">
        <v>2</v>
      </c>
      <c r="M163">
        <v>0</v>
      </c>
      <c r="N163" t="s">
        <v>6</v>
      </c>
      <c r="O163">
        <v>5</v>
      </c>
      <c r="P163" t="s">
        <v>0</v>
      </c>
      <c r="Q163">
        <v>0.6</v>
      </c>
      <c r="R163" t="s">
        <v>141</v>
      </c>
      <c r="S163">
        <v>1</v>
      </c>
      <c r="T163" t="s">
        <v>142</v>
      </c>
      <c r="U163">
        <v>2</v>
      </c>
      <c r="V163" t="s">
        <v>140</v>
      </c>
      <c r="W163">
        <v>476</v>
      </c>
      <c r="X163" t="s">
        <v>1</v>
      </c>
      <c r="Y163" t="s">
        <v>606</v>
      </c>
      <c r="Z163" t="s">
        <v>151</v>
      </c>
      <c r="AA163" s="12" t="s">
        <v>809</v>
      </c>
      <c r="AB163" t="s">
        <v>424</v>
      </c>
      <c r="AC163" s="5">
        <v>9.9999999999999998E-17</v>
      </c>
      <c r="AD163" t="s">
        <v>5</v>
      </c>
      <c r="AE163">
        <v>1</v>
      </c>
      <c r="AF163" t="s">
        <v>4</v>
      </c>
      <c r="AG163">
        <v>0</v>
      </c>
    </row>
    <row r="164" spans="1:33" x14ac:dyDescent="0.25">
      <c r="A164" t="s">
        <v>330</v>
      </c>
      <c r="B164" t="s">
        <v>143</v>
      </c>
      <c r="C164">
        <v>300</v>
      </c>
      <c r="D164" t="s">
        <v>144</v>
      </c>
      <c r="E164">
        <v>100000</v>
      </c>
      <c r="F164" t="s">
        <v>145</v>
      </c>
      <c r="G164">
        <v>23654</v>
      </c>
      <c r="H164" t="s">
        <v>146</v>
      </c>
      <c r="I164">
        <v>1E-3</v>
      </c>
      <c r="J164" t="s">
        <v>3</v>
      </c>
      <c r="K164" t="e" cm="1">
        <f t="array" ref="K164">-inf</f>
        <v>#NAME?</v>
      </c>
      <c r="L164" t="s">
        <v>2</v>
      </c>
      <c r="M164" t="s">
        <v>148</v>
      </c>
      <c r="N164" t="s">
        <v>6</v>
      </c>
      <c r="O164">
        <v>14</v>
      </c>
      <c r="P164" t="s">
        <v>0</v>
      </c>
      <c r="Q164">
        <v>156.30000000000001</v>
      </c>
      <c r="R164" t="s">
        <v>141</v>
      </c>
      <c r="S164">
        <v>3</v>
      </c>
      <c r="T164" t="s">
        <v>142</v>
      </c>
      <c r="U164">
        <v>160</v>
      </c>
      <c r="V164" t="s">
        <v>140</v>
      </c>
      <c r="W164">
        <v>100153</v>
      </c>
      <c r="X164" t="s">
        <v>1</v>
      </c>
      <c r="Y164" t="s">
        <v>607</v>
      </c>
      <c r="Z164" t="s">
        <v>151</v>
      </c>
      <c r="AA164" s="12" t="s">
        <v>810</v>
      </c>
      <c r="AB164" t="s">
        <v>424</v>
      </c>
      <c r="AC164" s="5">
        <v>9.9999999999999998E-17</v>
      </c>
      <c r="AD164" t="s">
        <v>5</v>
      </c>
      <c r="AE164">
        <v>-1</v>
      </c>
      <c r="AF164" t="s">
        <v>4</v>
      </c>
      <c r="AG164">
        <v>-1</v>
      </c>
    </row>
    <row r="165" spans="1:33" x14ac:dyDescent="0.25">
      <c r="A165" t="s">
        <v>331</v>
      </c>
      <c r="B165" t="s">
        <v>143</v>
      </c>
      <c r="C165">
        <v>300</v>
      </c>
      <c r="D165" t="s">
        <v>144</v>
      </c>
      <c r="E165">
        <v>100000</v>
      </c>
      <c r="F165" t="s">
        <v>145</v>
      </c>
      <c r="G165">
        <v>23654</v>
      </c>
      <c r="H165" t="s">
        <v>146</v>
      </c>
      <c r="I165">
        <v>1E-3</v>
      </c>
      <c r="J165" t="s">
        <v>3</v>
      </c>
      <c r="K165">
        <v>0.99994070000000002</v>
      </c>
      <c r="L165" t="s">
        <v>2</v>
      </c>
      <c r="M165">
        <v>1.7147E-3</v>
      </c>
      <c r="N165" t="s">
        <v>6</v>
      </c>
      <c r="O165">
        <v>10</v>
      </c>
      <c r="P165" t="s">
        <v>0</v>
      </c>
      <c r="Q165">
        <v>144.9</v>
      </c>
      <c r="R165" t="s">
        <v>141</v>
      </c>
      <c r="S165">
        <v>7</v>
      </c>
      <c r="T165" t="s">
        <v>142</v>
      </c>
      <c r="U165">
        <v>271</v>
      </c>
      <c r="V165" t="s">
        <v>140</v>
      </c>
      <c r="W165">
        <v>100374</v>
      </c>
      <c r="X165" t="s">
        <v>1</v>
      </c>
      <c r="Y165" t="s">
        <v>608</v>
      </c>
      <c r="Z165" t="s">
        <v>151</v>
      </c>
      <c r="AA165" s="12" t="s">
        <v>1313</v>
      </c>
      <c r="AB165" t="s">
        <v>424</v>
      </c>
      <c r="AC165" s="5">
        <v>9.9999999999999998E-17</v>
      </c>
      <c r="AD165" t="s">
        <v>5</v>
      </c>
      <c r="AE165">
        <v>0.99994660999999996</v>
      </c>
      <c r="AF165" t="s">
        <v>4</v>
      </c>
      <c r="AG165">
        <v>1.64854E-3</v>
      </c>
    </row>
    <row r="166" spans="1:33" x14ac:dyDescent="0.25">
      <c r="A166" t="s">
        <v>332</v>
      </c>
      <c r="B166" t="s">
        <v>143</v>
      </c>
      <c r="C166">
        <v>300</v>
      </c>
      <c r="D166" t="s">
        <v>144</v>
      </c>
      <c r="E166">
        <v>100000</v>
      </c>
      <c r="F166" t="s">
        <v>145</v>
      </c>
      <c r="G166">
        <v>23654</v>
      </c>
      <c r="H166" t="s">
        <v>146</v>
      </c>
      <c r="I166">
        <v>1E-3</v>
      </c>
      <c r="J166" t="s">
        <v>3</v>
      </c>
      <c r="K166">
        <v>0.99980880000000005</v>
      </c>
      <c r="L166" t="s">
        <v>2</v>
      </c>
      <c r="M166">
        <v>4.9941999999999999E-3</v>
      </c>
      <c r="N166" t="s">
        <v>6</v>
      </c>
      <c r="O166">
        <v>20</v>
      </c>
      <c r="P166" t="s">
        <v>0</v>
      </c>
      <c r="Q166">
        <v>190</v>
      </c>
      <c r="R166" t="s">
        <v>141</v>
      </c>
      <c r="S166">
        <v>3</v>
      </c>
      <c r="T166" t="s">
        <v>142</v>
      </c>
      <c r="U166">
        <v>194</v>
      </c>
      <c r="V166" t="s">
        <v>140</v>
      </c>
      <c r="W166">
        <v>100394</v>
      </c>
      <c r="X166" t="s">
        <v>1</v>
      </c>
      <c r="Y166" t="s">
        <v>609</v>
      </c>
      <c r="Z166" t="s">
        <v>151</v>
      </c>
      <c r="AA166" s="12" t="s">
        <v>1314</v>
      </c>
      <c r="AB166" t="s">
        <v>424</v>
      </c>
      <c r="AC166" s="5">
        <v>9.9999999999999998E-17</v>
      </c>
      <c r="AD166" t="s">
        <v>5</v>
      </c>
      <c r="AE166">
        <v>0.99981078999999995</v>
      </c>
      <c r="AF166" t="s">
        <v>4</v>
      </c>
      <c r="AG166">
        <v>4.9950699999999999E-3</v>
      </c>
    </row>
    <row r="167" spans="1:33" x14ac:dyDescent="0.25">
      <c r="A167" t="s">
        <v>333</v>
      </c>
      <c r="B167" t="s">
        <v>143</v>
      </c>
      <c r="C167">
        <v>300</v>
      </c>
      <c r="D167" t="s">
        <v>144</v>
      </c>
      <c r="E167">
        <v>100000</v>
      </c>
      <c r="F167" t="s">
        <v>145</v>
      </c>
      <c r="G167">
        <v>23654</v>
      </c>
      <c r="H167" t="s">
        <v>146</v>
      </c>
      <c r="I167">
        <v>1E-3</v>
      </c>
      <c r="J167" t="s">
        <v>3</v>
      </c>
      <c r="K167">
        <v>1</v>
      </c>
      <c r="L167" t="s">
        <v>2</v>
      </c>
      <c r="M167">
        <v>1.5037200000000001E-2</v>
      </c>
      <c r="N167" t="s">
        <v>6</v>
      </c>
      <c r="O167">
        <v>10</v>
      </c>
      <c r="P167" t="s">
        <v>0</v>
      </c>
      <c r="Q167">
        <v>3.5</v>
      </c>
      <c r="R167" t="s">
        <v>141</v>
      </c>
      <c r="S167">
        <v>1</v>
      </c>
      <c r="T167" t="s">
        <v>142</v>
      </c>
      <c r="U167">
        <v>4</v>
      </c>
      <c r="V167" t="s">
        <v>140</v>
      </c>
      <c r="W167">
        <v>2294</v>
      </c>
      <c r="X167" t="s">
        <v>1</v>
      </c>
      <c r="Y167" t="s">
        <v>610</v>
      </c>
      <c r="Z167" t="s">
        <v>151</v>
      </c>
      <c r="AA167" s="12" t="s">
        <v>811</v>
      </c>
      <c r="AB167" t="s">
        <v>424</v>
      </c>
      <c r="AC167" s="5">
        <v>9.9999999999999998E-17</v>
      </c>
      <c r="AD167" t="s">
        <v>5</v>
      </c>
      <c r="AE167">
        <v>1</v>
      </c>
      <c r="AF167" t="s">
        <v>4</v>
      </c>
      <c r="AG167">
        <v>8.4533999999999998E-4</v>
      </c>
    </row>
    <row r="168" spans="1:33" x14ac:dyDescent="0.25">
      <c r="A168" t="s">
        <v>334</v>
      </c>
      <c r="B168" t="s">
        <v>143</v>
      </c>
      <c r="C168">
        <v>300</v>
      </c>
      <c r="D168" t="s">
        <v>144</v>
      </c>
      <c r="E168">
        <v>100000</v>
      </c>
      <c r="F168" t="s">
        <v>145</v>
      </c>
      <c r="G168">
        <v>23654</v>
      </c>
      <c r="H168" t="s">
        <v>146</v>
      </c>
      <c r="I168">
        <v>1E-3</v>
      </c>
      <c r="J168" t="s">
        <v>3</v>
      </c>
      <c r="K168">
        <v>1</v>
      </c>
      <c r="L168" t="s">
        <v>2</v>
      </c>
      <c r="M168">
        <v>7.582E-4</v>
      </c>
      <c r="N168" t="s">
        <v>6</v>
      </c>
      <c r="O168">
        <v>24</v>
      </c>
      <c r="P168" t="s">
        <v>0</v>
      </c>
      <c r="Q168">
        <v>208.8</v>
      </c>
      <c r="R168" t="s">
        <v>141</v>
      </c>
      <c r="S168">
        <v>3</v>
      </c>
      <c r="T168" t="s">
        <v>142</v>
      </c>
      <c r="U168">
        <v>293</v>
      </c>
      <c r="V168" t="s">
        <v>140</v>
      </c>
      <c r="W168">
        <v>100832</v>
      </c>
      <c r="X168" t="s">
        <v>1</v>
      </c>
      <c r="Y168" t="s">
        <v>611</v>
      </c>
      <c r="Z168" t="s">
        <v>151</v>
      </c>
      <c r="AA168" s="12" t="s">
        <v>812</v>
      </c>
      <c r="AB168" t="s">
        <v>424</v>
      </c>
      <c r="AC168" s="5">
        <v>9.9999999999999998E-17</v>
      </c>
      <c r="AD168" t="s">
        <v>5</v>
      </c>
      <c r="AE168">
        <v>0.99999998999999995</v>
      </c>
      <c r="AF168" t="s">
        <v>4</v>
      </c>
      <c r="AG168">
        <v>7.4775999999999998E-4</v>
      </c>
    </row>
    <row r="169" spans="1:33" x14ac:dyDescent="0.25">
      <c r="A169" t="s">
        <v>335</v>
      </c>
      <c r="B169" t="s">
        <v>143</v>
      </c>
      <c r="C169">
        <v>300</v>
      </c>
      <c r="D169" t="s">
        <v>144</v>
      </c>
      <c r="E169">
        <v>100000</v>
      </c>
      <c r="F169" t="s">
        <v>145</v>
      </c>
      <c r="G169">
        <v>23654</v>
      </c>
      <c r="H169" t="s">
        <v>146</v>
      </c>
      <c r="I169">
        <v>1E-3</v>
      </c>
      <c r="J169" t="s">
        <v>3</v>
      </c>
      <c r="K169">
        <v>0.99999990000000005</v>
      </c>
      <c r="L169" t="s">
        <v>2</v>
      </c>
      <c r="M169">
        <v>2.031E-4</v>
      </c>
      <c r="N169" t="s">
        <v>6</v>
      </c>
      <c r="O169">
        <v>12</v>
      </c>
      <c r="P169" t="s">
        <v>0</v>
      </c>
      <c r="Q169">
        <v>173.2</v>
      </c>
      <c r="R169" t="s">
        <v>141</v>
      </c>
      <c r="S169">
        <v>7</v>
      </c>
      <c r="T169" t="s">
        <v>142</v>
      </c>
      <c r="U169">
        <v>181</v>
      </c>
      <c r="V169" t="s">
        <v>140</v>
      </c>
      <c r="W169">
        <v>100286</v>
      </c>
      <c r="X169" t="s">
        <v>1</v>
      </c>
      <c r="Y169" t="s">
        <v>612</v>
      </c>
      <c r="Z169" t="s">
        <v>151</v>
      </c>
      <c r="AA169" s="12" t="s">
        <v>813</v>
      </c>
      <c r="AB169" t="s">
        <v>424</v>
      </c>
      <c r="AC169" s="5">
        <v>9.9999999999999998E-17</v>
      </c>
      <c r="AD169" t="s">
        <v>5</v>
      </c>
      <c r="AE169">
        <v>0.99999992000000004</v>
      </c>
      <c r="AF169" t="s">
        <v>4</v>
      </c>
      <c r="AG169">
        <v>1.9953000000000001E-4</v>
      </c>
    </row>
    <row r="170" spans="1:33" x14ac:dyDescent="0.25">
      <c r="A170" t="s">
        <v>336</v>
      </c>
      <c r="B170" t="s">
        <v>143</v>
      </c>
      <c r="C170">
        <v>300</v>
      </c>
      <c r="D170" t="s">
        <v>144</v>
      </c>
      <c r="E170">
        <v>100000</v>
      </c>
      <c r="F170" t="s">
        <v>145</v>
      </c>
      <c r="G170">
        <v>23654</v>
      </c>
      <c r="H170" t="s">
        <v>146</v>
      </c>
      <c r="I170">
        <v>1E-3</v>
      </c>
      <c r="J170" t="s">
        <v>3</v>
      </c>
      <c r="K170">
        <v>0.99919789999999997</v>
      </c>
      <c r="L170" t="s">
        <v>2</v>
      </c>
      <c r="M170">
        <v>2.7515499999999998E-2</v>
      </c>
      <c r="N170" t="s">
        <v>6</v>
      </c>
      <c r="O170">
        <v>20</v>
      </c>
      <c r="P170" t="s">
        <v>0</v>
      </c>
      <c r="Q170">
        <v>206.5</v>
      </c>
      <c r="R170" t="s">
        <v>141</v>
      </c>
      <c r="S170">
        <v>5</v>
      </c>
      <c r="T170" t="s">
        <v>142</v>
      </c>
      <c r="U170">
        <v>248</v>
      </c>
      <c r="V170" t="s">
        <v>140</v>
      </c>
      <c r="W170">
        <v>100566</v>
      </c>
      <c r="X170" t="s">
        <v>1</v>
      </c>
      <c r="Y170" t="s">
        <v>613</v>
      </c>
      <c r="Z170" t="s">
        <v>151</v>
      </c>
      <c r="AA170" s="12" t="s">
        <v>814</v>
      </c>
      <c r="AB170" t="s">
        <v>424</v>
      </c>
      <c r="AC170" s="5">
        <v>9.9999999999999998E-17</v>
      </c>
      <c r="AD170" t="s">
        <v>5</v>
      </c>
      <c r="AE170">
        <v>0.99931013999999996</v>
      </c>
      <c r="AF170" t="s">
        <v>4</v>
      </c>
      <c r="AG170">
        <v>2.5917900000000001E-2</v>
      </c>
    </row>
    <row r="171" spans="1:33" x14ac:dyDescent="0.25">
      <c r="A171" t="s">
        <v>337</v>
      </c>
      <c r="B171" t="s">
        <v>143</v>
      </c>
      <c r="C171">
        <v>300</v>
      </c>
      <c r="D171" t="s">
        <v>144</v>
      </c>
      <c r="E171">
        <v>100000</v>
      </c>
      <c r="F171" t="s">
        <v>145</v>
      </c>
      <c r="G171">
        <v>23654</v>
      </c>
      <c r="H171" t="s">
        <v>146</v>
      </c>
      <c r="I171">
        <v>1E-3</v>
      </c>
      <c r="J171" t="s">
        <v>3</v>
      </c>
      <c r="K171">
        <v>0.99998810000000005</v>
      </c>
      <c r="L171" t="s">
        <v>2</v>
      </c>
      <c r="M171">
        <v>1.3525E-3</v>
      </c>
      <c r="N171" t="s">
        <v>6</v>
      </c>
      <c r="O171">
        <v>14</v>
      </c>
      <c r="P171" t="s">
        <v>0</v>
      </c>
      <c r="Q171">
        <v>171.5</v>
      </c>
      <c r="R171" t="s">
        <v>141</v>
      </c>
      <c r="S171">
        <v>2</v>
      </c>
      <c r="T171" t="s">
        <v>142</v>
      </c>
      <c r="U171">
        <v>217</v>
      </c>
      <c r="V171" t="s">
        <v>140</v>
      </c>
      <c r="W171">
        <v>100447</v>
      </c>
      <c r="X171" t="s">
        <v>1</v>
      </c>
      <c r="Y171" t="s">
        <v>614</v>
      </c>
      <c r="Z171" t="s">
        <v>151</v>
      </c>
      <c r="AA171" s="12" t="s">
        <v>815</v>
      </c>
      <c r="AB171" t="s">
        <v>424</v>
      </c>
      <c r="AC171" s="5">
        <v>9.9999999999999998E-17</v>
      </c>
      <c r="AD171" t="s">
        <v>5</v>
      </c>
      <c r="AE171">
        <v>0.99998841000000005</v>
      </c>
      <c r="AF171" t="s">
        <v>4</v>
      </c>
      <c r="AG171">
        <v>1.3399099999999999E-3</v>
      </c>
    </row>
    <row r="172" spans="1:33" x14ac:dyDescent="0.25">
      <c r="A172" t="s">
        <v>338</v>
      </c>
      <c r="B172" t="s">
        <v>143</v>
      </c>
      <c r="C172">
        <v>300</v>
      </c>
      <c r="D172" t="s">
        <v>144</v>
      </c>
      <c r="E172">
        <v>100000</v>
      </c>
      <c r="F172" t="s">
        <v>145</v>
      </c>
      <c r="G172">
        <v>23654</v>
      </c>
      <c r="H172" t="s">
        <v>146</v>
      </c>
      <c r="I172">
        <v>1E-3</v>
      </c>
      <c r="J172" t="s">
        <v>3</v>
      </c>
      <c r="K172">
        <v>1</v>
      </c>
      <c r="L172" t="s">
        <v>2</v>
      </c>
      <c r="M172">
        <v>1.9999999999999999E-7</v>
      </c>
      <c r="N172" t="s">
        <v>6</v>
      </c>
      <c r="O172">
        <v>10</v>
      </c>
      <c r="P172" t="s">
        <v>0</v>
      </c>
      <c r="Q172">
        <v>12.8</v>
      </c>
      <c r="R172" t="s">
        <v>141</v>
      </c>
      <c r="S172">
        <v>1</v>
      </c>
      <c r="T172" t="s">
        <v>142</v>
      </c>
      <c r="U172">
        <v>6</v>
      </c>
      <c r="V172" t="s">
        <v>140</v>
      </c>
      <c r="W172">
        <v>6826</v>
      </c>
      <c r="X172" t="s">
        <v>1</v>
      </c>
      <c r="Y172" t="s">
        <v>615</v>
      </c>
      <c r="Z172" t="s">
        <v>151</v>
      </c>
      <c r="AA172" s="12" t="s">
        <v>616</v>
      </c>
      <c r="AB172" t="s">
        <v>424</v>
      </c>
      <c r="AC172" s="5">
        <v>9.9999999999999998E-17</v>
      </c>
      <c r="AD172" t="s">
        <v>5</v>
      </c>
      <c r="AE172">
        <v>1</v>
      </c>
      <c r="AF172" t="s">
        <v>4</v>
      </c>
      <c r="AG172">
        <v>6.8999999999999996E-7</v>
      </c>
    </row>
    <row r="173" spans="1:33" x14ac:dyDescent="0.25">
      <c r="A173" t="s">
        <v>339</v>
      </c>
      <c r="B173" t="s">
        <v>143</v>
      </c>
      <c r="C173">
        <v>300</v>
      </c>
      <c r="D173" t="s">
        <v>144</v>
      </c>
      <c r="E173">
        <v>100000</v>
      </c>
      <c r="F173" t="s">
        <v>145</v>
      </c>
      <c r="G173">
        <v>23654</v>
      </c>
      <c r="H173" t="s">
        <v>146</v>
      </c>
      <c r="I173">
        <v>1E-3</v>
      </c>
      <c r="J173" t="s">
        <v>3</v>
      </c>
      <c r="K173">
        <v>1</v>
      </c>
      <c r="L173" t="s">
        <v>2</v>
      </c>
      <c r="M173">
        <v>0</v>
      </c>
      <c r="N173" t="s">
        <v>6</v>
      </c>
      <c r="O173">
        <v>11</v>
      </c>
      <c r="P173" t="s">
        <v>0</v>
      </c>
      <c r="Q173">
        <v>8.3000000000000007</v>
      </c>
      <c r="R173" t="s">
        <v>141</v>
      </c>
      <c r="S173">
        <v>1</v>
      </c>
      <c r="T173" t="s">
        <v>142</v>
      </c>
      <c r="U173">
        <v>6</v>
      </c>
      <c r="V173" t="s">
        <v>140</v>
      </c>
      <c r="W173">
        <v>5002</v>
      </c>
      <c r="X173" t="s">
        <v>1</v>
      </c>
      <c r="Y173" t="s">
        <v>617</v>
      </c>
      <c r="Z173" t="s">
        <v>151</v>
      </c>
      <c r="AA173" s="12" t="s">
        <v>816</v>
      </c>
      <c r="AB173" t="s">
        <v>424</v>
      </c>
      <c r="AC173" s="5">
        <v>9.9999999999999998E-17</v>
      </c>
      <c r="AD173" t="s">
        <v>5</v>
      </c>
      <c r="AE173">
        <v>1</v>
      </c>
      <c r="AF173" t="s">
        <v>4</v>
      </c>
      <c r="AG173">
        <v>0</v>
      </c>
    </row>
    <row r="174" spans="1:33" x14ac:dyDescent="0.25">
      <c r="A174" t="s">
        <v>340</v>
      </c>
      <c r="B174" t="s">
        <v>143</v>
      </c>
      <c r="C174">
        <v>300</v>
      </c>
      <c r="D174" t="s">
        <v>144</v>
      </c>
      <c r="E174">
        <v>100000</v>
      </c>
      <c r="F174" t="s">
        <v>145</v>
      </c>
      <c r="G174">
        <v>23654</v>
      </c>
      <c r="H174" t="s">
        <v>146</v>
      </c>
      <c r="I174">
        <v>1E-3</v>
      </c>
      <c r="J174" t="s">
        <v>3</v>
      </c>
      <c r="K174">
        <v>0.99818620000000002</v>
      </c>
      <c r="L174" t="s">
        <v>2</v>
      </c>
      <c r="M174">
        <v>2.4747600000000002E-2</v>
      </c>
      <c r="N174" t="s">
        <v>6</v>
      </c>
      <c r="O174">
        <v>33</v>
      </c>
      <c r="P174" t="s">
        <v>0</v>
      </c>
      <c r="Q174">
        <v>240.2</v>
      </c>
      <c r="R174" t="s">
        <v>141</v>
      </c>
      <c r="S174">
        <v>9</v>
      </c>
      <c r="T174" t="s">
        <v>142</v>
      </c>
      <c r="U174">
        <v>54</v>
      </c>
      <c r="V174" t="s">
        <v>140</v>
      </c>
      <c r="W174">
        <v>100230</v>
      </c>
      <c r="X174" t="s">
        <v>1</v>
      </c>
      <c r="Y174" t="s">
        <v>618</v>
      </c>
      <c r="Z174" t="s">
        <v>151</v>
      </c>
      <c r="AA174" s="12" t="s">
        <v>817</v>
      </c>
      <c r="AB174" t="s">
        <v>424</v>
      </c>
      <c r="AC174" s="5">
        <v>9.9999999999999998E-17</v>
      </c>
      <c r="AD174" t="s">
        <v>5</v>
      </c>
      <c r="AE174">
        <v>0.99827010000000005</v>
      </c>
      <c r="AF174" t="s">
        <v>4</v>
      </c>
      <c r="AG174">
        <v>2.4469049999999999E-2</v>
      </c>
    </row>
    <row r="175" spans="1:33" x14ac:dyDescent="0.25">
      <c r="A175" t="s">
        <v>341</v>
      </c>
      <c r="B175" t="s">
        <v>143</v>
      </c>
      <c r="C175">
        <v>300</v>
      </c>
      <c r="D175" t="s">
        <v>144</v>
      </c>
      <c r="E175">
        <v>100000</v>
      </c>
      <c r="F175" t="s">
        <v>145</v>
      </c>
      <c r="G175">
        <v>23654</v>
      </c>
      <c r="H175" t="s">
        <v>146</v>
      </c>
      <c r="I175">
        <v>1E-3</v>
      </c>
      <c r="J175" t="s">
        <v>3</v>
      </c>
      <c r="K175">
        <v>1</v>
      </c>
      <c r="L175" t="s">
        <v>2</v>
      </c>
      <c r="M175">
        <v>0</v>
      </c>
      <c r="N175" t="s">
        <v>6</v>
      </c>
      <c r="O175">
        <v>1</v>
      </c>
      <c r="P175" t="s">
        <v>0</v>
      </c>
      <c r="Q175">
        <v>6.8</v>
      </c>
      <c r="R175" t="s">
        <v>141</v>
      </c>
      <c r="S175">
        <v>1</v>
      </c>
      <c r="T175" t="s">
        <v>142</v>
      </c>
      <c r="U175">
        <v>42</v>
      </c>
      <c r="V175" t="s">
        <v>140</v>
      </c>
      <c r="W175">
        <v>6314</v>
      </c>
      <c r="X175" t="s">
        <v>1</v>
      </c>
      <c r="Y175">
        <v>0</v>
      </c>
      <c r="Z175" t="s">
        <v>151</v>
      </c>
      <c r="AA175" s="12" t="s">
        <v>1315</v>
      </c>
      <c r="AB175" t="s">
        <v>424</v>
      </c>
      <c r="AC175" s="5">
        <v>9.9999999999999998E-17</v>
      </c>
      <c r="AD175" t="s">
        <v>5</v>
      </c>
      <c r="AE175">
        <v>1</v>
      </c>
      <c r="AF175" t="s">
        <v>4</v>
      </c>
      <c r="AG175">
        <v>0</v>
      </c>
    </row>
    <row r="176" spans="1:33" x14ac:dyDescent="0.25">
      <c r="A176" t="s">
        <v>342</v>
      </c>
      <c r="B176" t="s">
        <v>143</v>
      </c>
      <c r="C176">
        <v>300</v>
      </c>
      <c r="D176" t="s">
        <v>144</v>
      </c>
      <c r="E176">
        <v>100000</v>
      </c>
      <c r="F176" t="s">
        <v>145</v>
      </c>
      <c r="G176">
        <v>23654</v>
      </c>
      <c r="H176" t="s">
        <v>146</v>
      </c>
      <c r="I176">
        <v>1E-3</v>
      </c>
      <c r="J176" t="s">
        <v>3</v>
      </c>
      <c r="K176">
        <v>0.93729929999999995</v>
      </c>
      <c r="L176" t="s">
        <v>2</v>
      </c>
      <c r="M176">
        <v>0.2920392</v>
      </c>
      <c r="N176" t="s">
        <v>6</v>
      </c>
      <c r="O176">
        <v>19</v>
      </c>
      <c r="P176" t="s">
        <v>0</v>
      </c>
      <c r="Q176">
        <v>182.7</v>
      </c>
      <c r="R176" t="s">
        <v>141</v>
      </c>
      <c r="S176">
        <v>3</v>
      </c>
      <c r="T176" t="s">
        <v>142</v>
      </c>
      <c r="U176">
        <v>309</v>
      </c>
      <c r="V176" t="s">
        <v>140</v>
      </c>
      <c r="W176">
        <v>100680</v>
      </c>
      <c r="X176" t="s">
        <v>1</v>
      </c>
      <c r="Y176" t="s">
        <v>619</v>
      </c>
      <c r="Z176" t="s">
        <v>151</v>
      </c>
      <c r="AA176" s="12" t="s">
        <v>1316</v>
      </c>
      <c r="AB176" t="s">
        <v>424</v>
      </c>
      <c r="AC176" s="5">
        <v>9.9999999999999998E-17</v>
      </c>
      <c r="AD176" t="s">
        <v>5</v>
      </c>
      <c r="AE176">
        <v>0.91563483000000001</v>
      </c>
      <c r="AF176" t="s">
        <v>4</v>
      </c>
      <c r="AG176">
        <v>0.33828859</v>
      </c>
    </row>
    <row r="177" spans="1:33" x14ac:dyDescent="0.25">
      <c r="A177" t="s">
        <v>343</v>
      </c>
      <c r="B177" t="s">
        <v>143</v>
      </c>
      <c r="C177">
        <v>300</v>
      </c>
      <c r="D177" t="s">
        <v>144</v>
      </c>
      <c r="E177">
        <v>100000</v>
      </c>
      <c r="F177" t="s">
        <v>145</v>
      </c>
      <c r="G177">
        <v>23654</v>
      </c>
      <c r="H177" t="s">
        <v>146</v>
      </c>
      <c r="I177">
        <v>1E-3</v>
      </c>
      <c r="J177" t="s">
        <v>3</v>
      </c>
      <c r="K177">
        <v>0.44944519999999999</v>
      </c>
      <c r="L177" t="s">
        <v>2</v>
      </c>
      <c r="M177">
        <v>0.41684280000000001</v>
      </c>
      <c r="N177" t="s">
        <v>6</v>
      </c>
      <c r="O177">
        <v>22</v>
      </c>
      <c r="P177" t="s">
        <v>0</v>
      </c>
      <c r="Q177">
        <v>198.6</v>
      </c>
      <c r="R177" t="s">
        <v>141</v>
      </c>
      <c r="S177">
        <v>2</v>
      </c>
      <c r="T177" t="s">
        <v>142</v>
      </c>
      <c r="U177">
        <v>381</v>
      </c>
      <c r="V177" t="s">
        <v>140</v>
      </c>
      <c r="W177">
        <v>100962</v>
      </c>
      <c r="X177" t="s">
        <v>1</v>
      </c>
      <c r="Y177" t="s">
        <v>620</v>
      </c>
      <c r="Z177" t="s">
        <v>151</v>
      </c>
      <c r="AA177" s="12" t="s">
        <v>818</v>
      </c>
      <c r="AB177" t="s">
        <v>424</v>
      </c>
      <c r="AC177" s="5">
        <v>9.9999999999999998E-17</v>
      </c>
      <c r="AD177" t="s">
        <v>5</v>
      </c>
      <c r="AE177">
        <v>0.44731328999999997</v>
      </c>
      <c r="AF177" t="s">
        <v>4</v>
      </c>
      <c r="AG177">
        <v>0.41370107</v>
      </c>
    </row>
    <row r="178" spans="1:33" x14ac:dyDescent="0.25">
      <c r="A178" t="s">
        <v>344</v>
      </c>
      <c r="B178" t="s">
        <v>143</v>
      </c>
      <c r="C178">
        <v>300</v>
      </c>
      <c r="D178" t="s">
        <v>144</v>
      </c>
      <c r="E178">
        <v>100000</v>
      </c>
      <c r="F178" t="s">
        <v>145</v>
      </c>
      <c r="G178">
        <v>23654</v>
      </c>
      <c r="H178" t="s">
        <v>146</v>
      </c>
      <c r="I178">
        <v>1E-3</v>
      </c>
      <c r="J178" t="s">
        <v>3</v>
      </c>
      <c r="K178">
        <v>1</v>
      </c>
      <c r="L178" t="s">
        <v>2</v>
      </c>
      <c r="M178">
        <v>5.9592999999999998E-3</v>
      </c>
      <c r="N178" t="s">
        <v>6</v>
      </c>
      <c r="O178">
        <v>13</v>
      </c>
      <c r="P178" t="s">
        <v>0</v>
      </c>
      <c r="Q178">
        <v>202.7</v>
      </c>
      <c r="R178" t="s">
        <v>141</v>
      </c>
      <c r="S178">
        <v>1</v>
      </c>
      <c r="T178" t="s">
        <v>142</v>
      </c>
      <c r="U178">
        <v>22</v>
      </c>
      <c r="V178" t="s">
        <v>140</v>
      </c>
      <c r="W178">
        <v>62452</v>
      </c>
      <c r="X178" t="s">
        <v>1</v>
      </c>
      <c r="Y178" t="s">
        <v>621</v>
      </c>
      <c r="Z178" t="s">
        <v>151</v>
      </c>
      <c r="AA178" s="12" t="s">
        <v>622</v>
      </c>
      <c r="AB178" t="s">
        <v>424</v>
      </c>
      <c r="AC178" s="5">
        <v>9.9999999999999998E-17</v>
      </c>
      <c r="AD178" t="s">
        <v>5</v>
      </c>
      <c r="AE178">
        <v>1</v>
      </c>
      <c r="AF178" t="s">
        <v>4</v>
      </c>
      <c r="AG178">
        <v>6.7308999999999999E-4</v>
      </c>
    </row>
    <row r="179" spans="1:33" x14ac:dyDescent="0.25">
      <c r="A179" t="s">
        <v>345</v>
      </c>
      <c r="B179" t="s">
        <v>143</v>
      </c>
      <c r="C179">
        <v>300</v>
      </c>
      <c r="D179" t="s">
        <v>144</v>
      </c>
      <c r="E179">
        <v>100000</v>
      </c>
      <c r="F179" t="s">
        <v>145</v>
      </c>
      <c r="G179">
        <v>23654</v>
      </c>
      <c r="H179" t="s">
        <v>146</v>
      </c>
      <c r="I179">
        <v>1E-3</v>
      </c>
      <c r="J179" t="s">
        <v>3</v>
      </c>
      <c r="K179">
        <v>0.32026470000000001</v>
      </c>
      <c r="L179" t="s">
        <v>2</v>
      </c>
      <c r="M179">
        <v>0.57055489999999998</v>
      </c>
      <c r="N179" t="s">
        <v>6</v>
      </c>
      <c r="O179">
        <v>26</v>
      </c>
      <c r="P179" t="s">
        <v>0</v>
      </c>
      <c r="Q179">
        <v>233.8</v>
      </c>
      <c r="R179" t="s">
        <v>141</v>
      </c>
      <c r="S179">
        <v>2</v>
      </c>
      <c r="T179" t="s">
        <v>142</v>
      </c>
      <c r="U179">
        <v>415</v>
      </c>
      <c r="V179" t="s">
        <v>140</v>
      </c>
      <c r="W179">
        <v>101063</v>
      </c>
      <c r="X179" t="s">
        <v>1</v>
      </c>
      <c r="Y179" t="s">
        <v>623</v>
      </c>
      <c r="Z179" t="s">
        <v>151</v>
      </c>
      <c r="AA179" s="12" t="s">
        <v>819</v>
      </c>
      <c r="AB179" t="s">
        <v>424</v>
      </c>
      <c r="AC179" s="5">
        <v>9.9999999999999998E-17</v>
      </c>
      <c r="AD179" t="s">
        <v>5</v>
      </c>
      <c r="AE179">
        <v>-2.1651705799999998</v>
      </c>
      <c r="AF179" t="s">
        <v>4</v>
      </c>
      <c r="AG179">
        <v>1.2514187999999999</v>
      </c>
    </row>
    <row r="180" spans="1:33" x14ac:dyDescent="0.25">
      <c r="A180" t="s">
        <v>346</v>
      </c>
      <c r="B180" t="s">
        <v>143</v>
      </c>
      <c r="C180">
        <v>300</v>
      </c>
      <c r="D180" t="s">
        <v>144</v>
      </c>
      <c r="E180">
        <v>100000</v>
      </c>
      <c r="F180" t="s">
        <v>145</v>
      </c>
      <c r="G180">
        <v>23654</v>
      </c>
      <c r="H180" t="s">
        <v>146</v>
      </c>
      <c r="I180">
        <v>1E-3</v>
      </c>
      <c r="J180" t="s">
        <v>3</v>
      </c>
      <c r="K180">
        <v>0.92375269999999998</v>
      </c>
      <c r="L180" t="s">
        <v>2</v>
      </c>
      <c r="M180">
        <v>0.19722029999999999</v>
      </c>
      <c r="N180" t="s">
        <v>6</v>
      </c>
      <c r="O180">
        <v>24</v>
      </c>
      <c r="P180" t="s">
        <v>0</v>
      </c>
      <c r="Q180">
        <v>193.4</v>
      </c>
      <c r="R180" t="s">
        <v>141</v>
      </c>
      <c r="S180">
        <v>5</v>
      </c>
      <c r="T180" t="s">
        <v>142</v>
      </c>
      <c r="U180">
        <v>476</v>
      </c>
      <c r="V180" t="s">
        <v>140</v>
      </c>
      <c r="W180">
        <v>101259</v>
      </c>
      <c r="X180" t="s">
        <v>1</v>
      </c>
      <c r="Y180" t="s">
        <v>624</v>
      </c>
      <c r="Z180" t="s">
        <v>151</v>
      </c>
      <c r="AA180" s="12" t="s">
        <v>820</v>
      </c>
      <c r="AB180" t="s">
        <v>424</v>
      </c>
      <c r="AC180" s="5">
        <v>9.9999999999999998E-17</v>
      </c>
      <c r="AD180" t="s">
        <v>5</v>
      </c>
      <c r="AE180">
        <v>0.92343735999999998</v>
      </c>
      <c r="AF180" t="s">
        <v>4</v>
      </c>
      <c r="AG180">
        <v>0.19889318</v>
      </c>
    </row>
    <row r="181" spans="1:33" x14ac:dyDescent="0.25">
      <c r="A181" t="s">
        <v>347</v>
      </c>
      <c r="B181" t="s">
        <v>143</v>
      </c>
      <c r="C181">
        <v>300</v>
      </c>
      <c r="D181" t="s">
        <v>144</v>
      </c>
      <c r="E181">
        <v>100000</v>
      </c>
      <c r="F181" t="s">
        <v>145</v>
      </c>
      <c r="G181">
        <v>23654</v>
      </c>
      <c r="H181" t="s">
        <v>146</v>
      </c>
      <c r="I181">
        <v>1E-3</v>
      </c>
      <c r="J181" t="s">
        <v>3</v>
      </c>
      <c r="K181">
        <v>0.87048559999999997</v>
      </c>
      <c r="L181" t="s">
        <v>2</v>
      </c>
      <c r="M181">
        <v>0.10689849999999999</v>
      </c>
      <c r="N181" t="s">
        <v>6</v>
      </c>
      <c r="O181">
        <v>26</v>
      </c>
      <c r="P181" t="s">
        <v>0</v>
      </c>
      <c r="Q181">
        <v>254.9</v>
      </c>
      <c r="R181" t="s">
        <v>141</v>
      </c>
      <c r="S181">
        <v>4</v>
      </c>
      <c r="T181" t="s">
        <v>142</v>
      </c>
      <c r="U181">
        <v>660</v>
      </c>
      <c r="V181" t="s">
        <v>140</v>
      </c>
      <c r="W181">
        <v>101936</v>
      </c>
      <c r="X181" t="s">
        <v>1</v>
      </c>
      <c r="Y181" t="s">
        <v>625</v>
      </c>
      <c r="Z181" t="s">
        <v>151</v>
      </c>
      <c r="AA181" s="12" t="s">
        <v>821</v>
      </c>
      <c r="AB181" t="s">
        <v>424</v>
      </c>
      <c r="AC181" s="5">
        <v>9.9999999999999998E-17</v>
      </c>
      <c r="AD181" t="s">
        <v>5</v>
      </c>
      <c r="AE181">
        <v>0.87157633000000001</v>
      </c>
      <c r="AF181" t="s">
        <v>4</v>
      </c>
      <c r="AG181">
        <v>0.10828864000000001</v>
      </c>
    </row>
    <row r="182" spans="1:33" x14ac:dyDescent="0.25">
      <c r="A182" t="s">
        <v>348</v>
      </c>
      <c r="B182" t="s">
        <v>143</v>
      </c>
      <c r="C182">
        <v>300</v>
      </c>
      <c r="D182" t="s">
        <v>144</v>
      </c>
      <c r="E182">
        <v>100000</v>
      </c>
      <c r="F182" t="s">
        <v>145</v>
      </c>
      <c r="G182">
        <v>23654</v>
      </c>
      <c r="H182" t="s">
        <v>146</v>
      </c>
      <c r="I182">
        <v>1E-3</v>
      </c>
      <c r="J182" t="s">
        <v>3</v>
      </c>
      <c r="K182">
        <v>1</v>
      </c>
      <c r="L182" t="s">
        <v>2</v>
      </c>
      <c r="M182">
        <v>0</v>
      </c>
      <c r="N182" t="s">
        <v>6</v>
      </c>
      <c r="O182">
        <v>13</v>
      </c>
      <c r="P182" t="s">
        <v>0</v>
      </c>
      <c r="Q182">
        <v>20.6</v>
      </c>
      <c r="R182" t="s">
        <v>141</v>
      </c>
      <c r="S182">
        <v>2</v>
      </c>
      <c r="T182" t="s">
        <v>142</v>
      </c>
      <c r="U182">
        <v>9</v>
      </c>
      <c r="V182" t="s">
        <v>140</v>
      </c>
      <c r="W182">
        <v>10918</v>
      </c>
      <c r="X182" t="s">
        <v>1</v>
      </c>
      <c r="Y182" t="s">
        <v>626</v>
      </c>
      <c r="Z182" t="s">
        <v>151</v>
      </c>
      <c r="AA182" s="12" t="s">
        <v>822</v>
      </c>
      <c r="AB182" t="s">
        <v>424</v>
      </c>
      <c r="AC182" s="5">
        <v>9.9999999999999998E-17</v>
      </c>
      <c r="AD182" t="s">
        <v>5</v>
      </c>
      <c r="AE182">
        <v>1</v>
      </c>
      <c r="AF182" t="s">
        <v>4</v>
      </c>
      <c r="AG182">
        <v>0</v>
      </c>
    </row>
    <row r="183" spans="1:33" x14ac:dyDescent="0.25">
      <c r="A183" t="s">
        <v>349</v>
      </c>
      <c r="B183" t="s">
        <v>143</v>
      </c>
      <c r="C183">
        <v>300</v>
      </c>
      <c r="D183" t="s">
        <v>144</v>
      </c>
      <c r="E183">
        <v>100000</v>
      </c>
      <c r="F183" t="s">
        <v>145</v>
      </c>
      <c r="G183">
        <v>23654</v>
      </c>
      <c r="H183" t="s">
        <v>146</v>
      </c>
      <c r="I183">
        <v>1E-3</v>
      </c>
      <c r="J183" t="s">
        <v>3</v>
      </c>
      <c r="K183">
        <v>0.87414550000000002</v>
      </c>
      <c r="L183" t="s">
        <v>2</v>
      </c>
      <c r="M183">
        <v>0.11904770000000001</v>
      </c>
      <c r="N183" t="s">
        <v>6</v>
      </c>
      <c r="O183">
        <v>44</v>
      </c>
      <c r="P183" t="s">
        <v>0</v>
      </c>
      <c r="Q183">
        <v>288.10000000000002</v>
      </c>
      <c r="R183" t="s">
        <v>141</v>
      </c>
      <c r="S183">
        <v>5</v>
      </c>
      <c r="T183" t="s">
        <v>142</v>
      </c>
      <c r="U183">
        <v>929</v>
      </c>
      <c r="V183" t="s">
        <v>140</v>
      </c>
      <c r="W183">
        <v>102742</v>
      </c>
      <c r="X183" t="s">
        <v>1</v>
      </c>
      <c r="Y183" t="s">
        <v>627</v>
      </c>
      <c r="Z183" t="s">
        <v>151</v>
      </c>
      <c r="AA183" s="12" t="s">
        <v>823</v>
      </c>
      <c r="AB183" t="s">
        <v>424</v>
      </c>
      <c r="AC183" s="5">
        <v>9.9999999999999998E-17</v>
      </c>
      <c r="AD183" t="s">
        <v>5</v>
      </c>
      <c r="AE183">
        <v>0.87069848999999999</v>
      </c>
      <c r="AF183" t="s">
        <v>4</v>
      </c>
      <c r="AG183">
        <v>0.11958518999999999</v>
      </c>
    </row>
    <row r="184" spans="1:33" x14ac:dyDescent="0.25">
      <c r="A184" t="s">
        <v>350</v>
      </c>
      <c r="B184" t="s">
        <v>143</v>
      </c>
      <c r="C184">
        <v>300</v>
      </c>
      <c r="D184" t="s">
        <v>144</v>
      </c>
      <c r="E184">
        <v>100000</v>
      </c>
      <c r="F184" t="s">
        <v>145</v>
      </c>
      <c r="G184">
        <v>23654</v>
      </c>
      <c r="H184" t="s">
        <v>146</v>
      </c>
      <c r="I184">
        <v>1E-3</v>
      </c>
      <c r="J184" t="s">
        <v>3</v>
      </c>
      <c r="K184">
        <v>0.97492179999999995</v>
      </c>
      <c r="L184" t="s">
        <v>2</v>
      </c>
      <c r="M184">
        <v>3.1798600000000003E-2</v>
      </c>
      <c r="N184" t="s">
        <v>6</v>
      </c>
      <c r="O184">
        <v>24</v>
      </c>
      <c r="P184" t="s">
        <v>0</v>
      </c>
      <c r="Q184">
        <v>204.1</v>
      </c>
      <c r="R184" t="s">
        <v>141</v>
      </c>
      <c r="S184">
        <v>7</v>
      </c>
      <c r="T184" t="s">
        <v>142</v>
      </c>
      <c r="U184">
        <v>605</v>
      </c>
      <c r="V184" t="s">
        <v>140</v>
      </c>
      <c r="W184">
        <v>101889</v>
      </c>
      <c r="X184" t="s">
        <v>1</v>
      </c>
      <c r="Y184" t="s">
        <v>628</v>
      </c>
      <c r="Z184" t="s">
        <v>151</v>
      </c>
      <c r="AA184" s="12" t="s">
        <v>824</v>
      </c>
      <c r="AB184" t="s">
        <v>424</v>
      </c>
      <c r="AC184" s="5">
        <v>9.9999999999999998E-17</v>
      </c>
      <c r="AD184" t="s">
        <v>5</v>
      </c>
      <c r="AE184">
        <v>0.97589809999999999</v>
      </c>
      <c r="AF184" t="s">
        <v>4</v>
      </c>
      <c r="AG184">
        <v>3.1399169999999997E-2</v>
      </c>
    </row>
    <row r="185" spans="1:33" x14ac:dyDescent="0.25">
      <c r="A185" t="s">
        <v>351</v>
      </c>
      <c r="B185" t="s">
        <v>143</v>
      </c>
      <c r="C185">
        <v>300</v>
      </c>
      <c r="D185" t="s">
        <v>144</v>
      </c>
      <c r="E185">
        <v>100000</v>
      </c>
      <c r="F185" t="s">
        <v>145</v>
      </c>
      <c r="G185">
        <v>23654</v>
      </c>
      <c r="H185" t="s">
        <v>146</v>
      </c>
      <c r="I185">
        <v>1E-3</v>
      </c>
      <c r="J185" t="s">
        <v>3</v>
      </c>
      <c r="K185">
        <v>-1.3339999999999999E-4</v>
      </c>
      <c r="L185" t="s">
        <v>2</v>
      </c>
      <c r="M185">
        <v>8.6010125123822192E+69</v>
      </c>
      <c r="N185" t="s">
        <v>6</v>
      </c>
      <c r="O185">
        <v>66</v>
      </c>
      <c r="P185" t="s">
        <v>0</v>
      </c>
      <c r="Q185">
        <v>300.3</v>
      </c>
      <c r="R185" t="s">
        <v>141</v>
      </c>
      <c r="S185">
        <v>1</v>
      </c>
      <c r="T185" t="s">
        <v>142</v>
      </c>
      <c r="U185">
        <v>27</v>
      </c>
      <c r="V185" t="s">
        <v>140</v>
      </c>
      <c r="W185">
        <v>89435</v>
      </c>
      <c r="X185" t="s">
        <v>1</v>
      </c>
      <c r="Y185" t="s">
        <v>629</v>
      </c>
      <c r="Z185" t="s">
        <v>151</v>
      </c>
      <c r="AA185" s="12" t="s">
        <v>825</v>
      </c>
      <c r="AB185" t="s">
        <v>424</v>
      </c>
      <c r="AC185" s="5">
        <v>9.9999999999999998E-17</v>
      </c>
      <c r="AD185" t="s">
        <v>5</v>
      </c>
      <c r="AE185">
        <v>1.9877889999999999E-2</v>
      </c>
      <c r="AF185" t="s">
        <v>4</v>
      </c>
      <c r="AG185">
        <v>219330221.831626</v>
      </c>
    </row>
    <row r="186" spans="1:33" x14ac:dyDescent="0.25">
      <c r="A186" t="s">
        <v>352</v>
      </c>
      <c r="B186" t="s">
        <v>143</v>
      </c>
      <c r="C186">
        <v>300</v>
      </c>
      <c r="D186" t="s">
        <v>144</v>
      </c>
      <c r="E186">
        <v>100000</v>
      </c>
      <c r="F186" t="s">
        <v>145</v>
      </c>
      <c r="G186">
        <v>23654</v>
      </c>
      <c r="H186" t="s">
        <v>146</v>
      </c>
      <c r="I186">
        <v>1E-3</v>
      </c>
      <c r="J186" t="s">
        <v>3</v>
      </c>
      <c r="K186">
        <v>0.9995444</v>
      </c>
      <c r="L186" t="s">
        <v>2</v>
      </c>
      <c r="M186">
        <v>3.5659999999999999E-4</v>
      </c>
      <c r="N186" t="s">
        <v>6</v>
      </c>
      <c r="O186">
        <v>8</v>
      </c>
      <c r="P186" t="s">
        <v>0</v>
      </c>
      <c r="Q186">
        <v>132.80000000000001</v>
      </c>
      <c r="R186" t="s">
        <v>141</v>
      </c>
      <c r="S186">
        <v>13</v>
      </c>
      <c r="T186" t="s">
        <v>142</v>
      </c>
      <c r="U186">
        <v>325</v>
      </c>
      <c r="V186" t="s">
        <v>140</v>
      </c>
      <c r="W186">
        <v>100146</v>
      </c>
      <c r="X186" t="s">
        <v>1</v>
      </c>
      <c r="Y186" t="s">
        <v>630</v>
      </c>
      <c r="Z186" t="s">
        <v>151</v>
      </c>
      <c r="AA186" s="12" t="s">
        <v>826</v>
      </c>
      <c r="AB186" t="s">
        <v>424</v>
      </c>
      <c r="AC186" s="5">
        <v>9.9999999999999998E-17</v>
      </c>
      <c r="AD186" t="s">
        <v>5</v>
      </c>
      <c r="AE186">
        <v>0.99957302000000003</v>
      </c>
      <c r="AF186" t="s">
        <v>4</v>
      </c>
      <c r="AG186">
        <v>3.5617999999999999E-4</v>
      </c>
    </row>
    <row r="187" spans="1:33" x14ac:dyDescent="0.25">
      <c r="A187" t="s">
        <v>353</v>
      </c>
      <c r="B187" t="s">
        <v>143</v>
      </c>
      <c r="C187">
        <v>300</v>
      </c>
      <c r="D187" t="s">
        <v>144</v>
      </c>
      <c r="E187">
        <v>100000</v>
      </c>
      <c r="F187" t="s">
        <v>145</v>
      </c>
      <c r="G187">
        <v>23654</v>
      </c>
      <c r="H187" t="s">
        <v>146</v>
      </c>
      <c r="I187">
        <v>1E-3</v>
      </c>
      <c r="J187" t="s">
        <v>3</v>
      </c>
      <c r="K187">
        <v>0.9973265</v>
      </c>
      <c r="L187" t="s">
        <v>2</v>
      </c>
      <c r="M187">
        <v>2.5853399999999999E-2</v>
      </c>
      <c r="N187" t="s">
        <v>6</v>
      </c>
      <c r="O187">
        <v>9</v>
      </c>
      <c r="P187" t="s">
        <v>0</v>
      </c>
      <c r="Q187">
        <v>158.30000000000001</v>
      </c>
      <c r="R187" t="s">
        <v>141</v>
      </c>
      <c r="S187">
        <v>6</v>
      </c>
      <c r="T187" t="s">
        <v>142</v>
      </c>
      <c r="U187">
        <v>163</v>
      </c>
      <c r="V187" t="s">
        <v>140</v>
      </c>
      <c r="W187">
        <v>100086</v>
      </c>
      <c r="X187" t="s">
        <v>1</v>
      </c>
      <c r="Y187" t="s">
        <v>631</v>
      </c>
      <c r="Z187" t="s">
        <v>151</v>
      </c>
      <c r="AA187" s="12" t="s">
        <v>1317</v>
      </c>
      <c r="AB187" t="s">
        <v>424</v>
      </c>
      <c r="AC187" s="5">
        <v>9.9999999999999998E-17</v>
      </c>
      <c r="AD187" t="s">
        <v>5</v>
      </c>
      <c r="AE187">
        <v>0.99732105000000004</v>
      </c>
      <c r="AF187" t="s">
        <v>4</v>
      </c>
      <c r="AG187">
        <v>2.665959E-2</v>
      </c>
    </row>
    <row r="188" spans="1:33" x14ac:dyDescent="0.25">
      <c r="A188" t="s">
        <v>354</v>
      </c>
      <c r="B188" t="s">
        <v>143</v>
      </c>
      <c r="C188">
        <v>300</v>
      </c>
      <c r="D188" t="s">
        <v>144</v>
      </c>
      <c r="E188">
        <v>100000</v>
      </c>
      <c r="F188" t="s">
        <v>145</v>
      </c>
      <c r="G188">
        <v>23654</v>
      </c>
      <c r="H188" t="s">
        <v>146</v>
      </c>
      <c r="I188">
        <v>1E-3</v>
      </c>
      <c r="J188" t="s">
        <v>3</v>
      </c>
      <c r="K188">
        <v>0.99968389999999996</v>
      </c>
      <c r="L188" t="s">
        <v>2</v>
      </c>
      <c r="M188">
        <v>7.6994999999999997E-3</v>
      </c>
      <c r="N188" t="s">
        <v>6</v>
      </c>
      <c r="O188">
        <v>9</v>
      </c>
      <c r="P188" t="s">
        <v>0</v>
      </c>
      <c r="Q188">
        <v>138.9</v>
      </c>
      <c r="R188" t="s">
        <v>141</v>
      </c>
      <c r="S188">
        <v>5</v>
      </c>
      <c r="T188" t="s">
        <v>142</v>
      </c>
      <c r="U188">
        <v>263</v>
      </c>
      <c r="V188" t="s">
        <v>140</v>
      </c>
      <c r="W188">
        <v>100122</v>
      </c>
      <c r="X188" t="s">
        <v>1</v>
      </c>
      <c r="Y188" t="s">
        <v>632</v>
      </c>
      <c r="Z188" t="s">
        <v>151</v>
      </c>
      <c r="AA188" s="12" t="s">
        <v>827</v>
      </c>
      <c r="AB188" t="s">
        <v>424</v>
      </c>
      <c r="AC188" s="5">
        <v>9.9999999999999998E-17</v>
      </c>
      <c r="AD188" t="s">
        <v>5</v>
      </c>
      <c r="AE188">
        <v>0.99964231000000003</v>
      </c>
      <c r="AF188" t="s">
        <v>4</v>
      </c>
      <c r="AG188">
        <v>8.2909999999999998E-3</v>
      </c>
    </row>
    <row r="189" spans="1:33" x14ac:dyDescent="0.25">
      <c r="A189" t="s">
        <v>355</v>
      </c>
      <c r="B189" t="s">
        <v>143</v>
      </c>
      <c r="C189">
        <v>300</v>
      </c>
      <c r="D189" t="s">
        <v>144</v>
      </c>
      <c r="E189">
        <v>100000</v>
      </c>
      <c r="F189" t="s">
        <v>145</v>
      </c>
      <c r="G189">
        <v>23654</v>
      </c>
      <c r="H189" t="s">
        <v>146</v>
      </c>
      <c r="I189">
        <v>1E-3</v>
      </c>
      <c r="J189" t="s">
        <v>3</v>
      </c>
      <c r="K189">
        <v>0.99998399999999998</v>
      </c>
      <c r="L189" t="s">
        <v>2</v>
      </c>
      <c r="M189">
        <v>3.7199999999999999E-4</v>
      </c>
      <c r="N189" t="s">
        <v>6</v>
      </c>
      <c r="O189">
        <v>10</v>
      </c>
      <c r="P189" t="s">
        <v>0</v>
      </c>
      <c r="Q189">
        <v>138.19999999999999</v>
      </c>
      <c r="R189" t="s">
        <v>141</v>
      </c>
      <c r="S189">
        <v>3</v>
      </c>
      <c r="T189" t="s">
        <v>142</v>
      </c>
      <c r="U189">
        <v>250</v>
      </c>
      <c r="V189" t="s">
        <v>140</v>
      </c>
      <c r="W189">
        <v>100110</v>
      </c>
      <c r="X189" t="s">
        <v>1</v>
      </c>
      <c r="Y189" t="s">
        <v>633</v>
      </c>
      <c r="Z189" t="s">
        <v>151</v>
      </c>
      <c r="AA189" s="12" t="s">
        <v>828</v>
      </c>
      <c r="AB189" t="s">
        <v>424</v>
      </c>
      <c r="AC189" s="5">
        <v>9.9999999999999998E-17</v>
      </c>
      <c r="AD189" t="s">
        <v>5</v>
      </c>
      <c r="AE189">
        <v>0.99998277000000002</v>
      </c>
      <c r="AF189" t="s">
        <v>4</v>
      </c>
      <c r="AG189">
        <v>3.9666000000000001E-4</v>
      </c>
    </row>
    <row r="190" spans="1:33" x14ac:dyDescent="0.25">
      <c r="A190" t="s">
        <v>356</v>
      </c>
      <c r="B190" t="s">
        <v>143</v>
      </c>
      <c r="C190">
        <v>300</v>
      </c>
      <c r="D190" t="s">
        <v>144</v>
      </c>
      <c r="E190">
        <v>100000</v>
      </c>
      <c r="F190" t="s">
        <v>145</v>
      </c>
      <c r="G190">
        <v>23654</v>
      </c>
      <c r="H190" t="s">
        <v>146</v>
      </c>
      <c r="I190">
        <v>1E-3</v>
      </c>
      <c r="J190" t="s">
        <v>3</v>
      </c>
      <c r="K190">
        <v>1</v>
      </c>
      <c r="L190" t="s">
        <v>2</v>
      </c>
      <c r="M190">
        <v>0</v>
      </c>
      <c r="N190" t="s">
        <v>6</v>
      </c>
      <c r="O190">
        <v>12</v>
      </c>
      <c r="P190" t="s">
        <v>0</v>
      </c>
      <c r="Q190">
        <v>72.400000000000006</v>
      </c>
      <c r="R190" t="s">
        <v>141</v>
      </c>
      <c r="S190">
        <v>5</v>
      </c>
      <c r="T190" t="s">
        <v>142</v>
      </c>
      <c r="U190">
        <v>51</v>
      </c>
      <c r="V190" t="s">
        <v>140</v>
      </c>
      <c r="W190">
        <v>42919</v>
      </c>
      <c r="X190" t="s">
        <v>1</v>
      </c>
      <c r="Y190" t="s">
        <v>634</v>
      </c>
      <c r="Z190" t="s">
        <v>151</v>
      </c>
      <c r="AA190" s="12" t="s">
        <v>1318</v>
      </c>
      <c r="AB190" t="s">
        <v>424</v>
      </c>
      <c r="AC190" s="5">
        <v>9.9999999999999998E-17</v>
      </c>
      <c r="AD190" t="s">
        <v>5</v>
      </c>
      <c r="AE190">
        <v>1</v>
      </c>
      <c r="AF190" t="s">
        <v>4</v>
      </c>
      <c r="AG190">
        <v>0</v>
      </c>
    </row>
    <row r="191" spans="1:33" x14ac:dyDescent="0.25">
      <c r="A191" t="s">
        <v>357</v>
      </c>
      <c r="B191" t="s">
        <v>143</v>
      </c>
      <c r="C191">
        <v>300</v>
      </c>
      <c r="D191" t="s">
        <v>144</v>
      </c>
      <c r="E191">
        <v>100000</v>
      </c>
      <c r="F191" t="s">
        <v>145</v>
      </c>
      <c r="G191">
        <v>23654</v>
      </c>
      <c r="H191" t="s">
        <v>146</v>
      </c>
      <c r="I191">
        <v>1E-3</v>
      </c>
      <c r="J191" t="s">
        <v>3</v>
      </c>
      <c r="K191">
        <v>0.9996507</v>
      </c>
      <c r="L191" t="s">
        <v>2</v>
      </c>
      <c r="M191">
        <v>1.40415E-2</v>
      </c>
      <c r="N191" t="s">
        <v>6</v>
      </c>
      <c r="O191">
        <v>24</v>
      </c>
      <c r="P191" t="s">
        <v>0</v>
      </c>
      <c r="Q191">
        <v>199.9</v>
      </c>
      <c r="R191" t="s">
        <v>141</v>
      </c>
      <c r="S191">
        <v>10</v>
      </c>
      <c r="T191" t="s">
        <v>142</v>
      </c>
      <c r="U191">
        <v>316</v>
      </c>
      <c r="V191" t="s">
        <v>140</v>
      </c>
      <c r="W191">
        <v>100765</v>
      </c>
      <c r="X191" t="s">
        <v>1</v>
      </c>
      <c r="Y191" t="s">
        <v>635</v>
      </c>
      <c r="Z191" t="s">
        <v>151</v>
      </c>
      <c r="AA191" s="12" t="s">
        <v>829</v>
      </c>
      <c r="AB191" t="s">
        <v>424</v>
      </c>
      <c r="AC191" s="5">
        <v>9.9999999999999998E-17</v>
      </c>
      <c r="AD191" t="s">
        <v>5</v>
      </c>
      <c r="AE191">
        <v>0.99970559999999997</v>
      </c>
      <c r="AF191" t="s">
        <v>4</v>
      </c>
      <c r="AG191">
        <v>1.282022E-2</v>
      </c>
    </row>
    <row r="192" spans="1:33" x14ac:dyDescent="0.25">
      <c r="A192" t="s">
        <v>358</v>
      </c>
      <c r="B192" t="s">
        <v>143</v>
      </c>
      <c r="C192">
        <v>300</v>
      </c>
      <c r="D192" t="s">
        <v>144</v>
      </c>
      <c r="E192">
        <v>100000</v>
      </c>
      <c r="F192" t="s">
        <v>145</v>
      </c>
      <c r="G192">
        <v>23654</v>
      </c>
      <c r="H192" t="s">
        <v>146</v>
      </c>
      <c r="I192">
        <v>1E-3</v>
      </c>
      <c r="J192" t="s">
        <v>3</v>
      </c>
      <c r="K192">
        <v>0.14117730000000001</v>
      </c>
      <c r="L192" t="s">
        <v>2</v>
      </c>
      <c r="M192">
        <v>0.35316140000000001</v>
      </c>
      <c r="N192" t="s">
        <v>6</v>
      </c>
      <c r="O192">
        <v>20</v>
      </c>
      <c r="P192" t="s">
        <v>0</v>
      </c>
      <c r="Q192">
        <v>198.8</v>
      </c>
      <c r="R192" t="s">
        <v>141</v>
      </c>
      <c r="S192">
        <v>6</v>
      </c>
      <c r="T192" t="s">
        <v>142</v>
      </c>
      <c r="U192">
        <v>244</v>
      </c>
      <c r="V192" t="s">
        <v>140</v>
      </c>
      <c r="W192">
        <v>100620</v>
      </c>
      <c r="X192" t="s">
        <v>1</v>
      </c>
      <c r="Y192" t="s">
        <v>636</v>
      </c>
      <c r="Z192" t="s">
        <v>151</v>
      </c>
      <c r="AA192" s="12" t="s">
        <v>830</v>
      </c>
      <c r="AB192" t="s">
        <v>424</v>
      </c>
      <c r="AC192" s="5">
        <v>9.9999999999999998E-17</v>
      </c>
      <c r="AD192" t="s">
        <v>5</v>
      </c>
      <c r="AE192">
        <v>0.93852022000000002</v>
      </c>
      <c r="AF192" t="s">
        <v>4</v>
      </c>
      <c r="AG192">
        <v>9.6732100000000001E-2</v>
      </c>
    </row>
    <row r="193" spans="1:33" x14ac:dyDescent="0.25">
      <c r="A193" t="s">
        <v>359</v>
      </c>
      <c r="B193" t="s">
        <v>143</v>
      </c>
      <c r="C193">
        <v>300</v>
      </c>
      <c r="D193" t="s">
        <v>144</v>
      </c>
      <c r="E193">
        <v>100000</v>
      </c>
      <c r="F193" t="s">
        <v>145</v>
      </c>
      <c r="G193">
        <v>23654</v>
      </c>
      <c r="H193" t="s">
        <v>146</v>
      </c>
      <c r="I193">
        <v>1E-3</v>
      </c>
      <c r="J193" t="s">
        <v>3</v>
      </c>
      <c r="K193">
        <v>0.99870099999999995</v>
      </c>
      <c r="L193" t="s">
        <v>2</v>
      </c>
      <c r="M193">
        <v>2.4206000000000002E-3</v>
      </c>
      <c r="N193" t="s">
        <v>6</v>
      </c>
      <c r="O193">
        <v>9</v>
      </c>
      <c r="P193" t="s">
        <v>0</v>
      </c>
      <c r="Q193">
        <v>134.4</v>
      </c>
      <c r="R193" t="s">
        <v>141</v>
      </c>
      <c r="S193">
        <v>3</v>
      </c>
      <c r="T193" t="s">
        <v>142</v>
      </c>
      <c r="U193">
        <v>217</v>
      </c>
      <c r="V193" t="s">
        <v>140</v>
      </c>
      <c r="W193">
        <v>100231</v>
      </c>
      <c r="X193" t="s">
        <v>1</v>
      </c>
      <c r="Y193" t="s">
        <v>637</v>
      </c>
      <c r="Z193" t="s">
        <v>151</v>
      </c>
      <c r="AA193" s="12" t="s">
        <v>1319</v>
      </c>
      <c r="AB193" t="s">
        <v>424</v>
      </c>
      <c r="AC193" s="5">
        <v>9.9999999999999998E-17</v>
      </c>
      <c r="AD193" t="s">
        <v>5</v>
      </c>
      <c r="AE193">
        <v>0.99864227999999999</v>
      </c>
      <c r="AF193" t="s">
        <v>4</v>
      </c>
      <c r="AG193">
        <v>2.4712800000000002E-3</v>
      </c>
    </row>
    <row r="194" spans="1:33" x14ac:dyDescent="0.25">
      <c r="A194" t="s">
        <v>360</v>
      </c>
      <c r="B194" t="s">
        <v>143</v>
      </c>
      <c r="C194">
        <v>300</v>
      </c>
      <c r="D194" t="s">
        <v>144</v>
      </c>
      <c r="E194">
        <v>100000</v>
      </c>
      <c r="F194" t="s">
        <v>145</v>
      </c>
      <c r="G194">
        <v>23654</v>
      </c>
      <c r="H194" t="s">
        <v>146</v>
      </c>
      <c r="I194">
        <v>1E-3</v>
      </c>
      <c r="J194" t="s">
        <v>3</v>
      </c>
      <c r="K194">
        <v>1</v>
      </c>
      <c r="L194" t="s">
        <v>2</v>
      </c>
      <c r="M194">
        <v>14.7801788</v>
      </c>
      <c r="N194" t="s">
        <v>6</v>
      </c>
      <c r="O194">
        <v>20</v>
      </c>
      <c r="P194" t="s">
        <v>0</v>
      </c>
      <c r="Q194">
        <v>7.1</v>
      </c>
      <c r="R194" t="s">
        <v>141</v>
      </c>
      <c r="S194">
        <v>1</v>
      </c>
      <c r="T194" t="s">
        <v>142</v>
      </c>
      <c r="U194">
        <v>6</v>
      </c>
      <c r="V194" t="s">
        <v>140</v>
      </c>
      <c r="W194">
        <v>3998</v>
      </c>
      <c r="X194" t="s">
        <v>1</v>
      </c>
      <c r="Y194" t="s">
        <v>638</v>
      </c>
      <c r="Z194" t="s">
        <v>151</v>
      </c>
      <c r="AA194" s="12" t="s">
        <v>831</v>
      </c>
      <c r="AB194" t="s">
        <v>424</v>
      </c>
      <c r="AC194" s="5">
        <v>9.9999999999999998E-17</v>
      </c>
      <c r="AD194" t="s">
        <v>5</v>
      </c>
      <c r="AE194">
        <v>1</v>
      </c>
      <c r="AF194" t="s">
        <v>4</v>
      </c>
      <c r="AG194">
        <v>983.04000000999997</v>
      </c>
    </row>
    <row r="195" spans="1:33" x14ac:dyDescent="0.25">
      <c r="A195" t="s">
        <v>361</v>
      </c>
      <c r="B195" t="s">
        <v>143</v>
      </c>
      <c r="C195">
        <v>300</v>
      </c>
      <c r="D195" t="s">
        <v>144</v>
      </c>
      <c r="E195">
        <v>100000</v>
      </c>
      <c r="F195" t="s">
        <v>145</v>
      </c>
      <c r="G195">
        <v>23654</v>
      </c>
      <c r="H195" t="s">
        <v>146</v>
      </c>
      <c r="I195">
        <v>1E-3</v>
      </c>
      <c r="J195" t="s">
        <v>3</v>
      </c>
      <c r="K195">
        <v>0.98366209999999998</v>
      </c>
      <c r="L195" t="s">
        <v>2</v>
      </c>
      <c r="M195">
        <v>1.35389E-2</v>
      </c>
      <c r="N195" t="s">
        <v>6</v>
      </c>
      <c r="O195">
        <v>12</v>
      </c>
      <c r="P195" t="s">
        <v>0</v>
      </c>
      <c r="Q195">
        <v>150.30000000000001</v>
      </c>
      <c r="R195" t="s">
        <v>141</v>
      </c>
      <c r="S195">
        <v>3</v>
      </c>
      <c r="T195" t="s">
        <v>142</v>
      </c>
      <c r="U195">
        <v>211</v>
      </c>
      <c r="V195" t="s">
        <v>140</v>
      </c>
      <c r="W195">
        <v>100410</v>
      </c>
      <c r="X195" t="s">
        <v>1</v>
      </c>
      <c r="Y195" t="s">
        <v>639</v>
      </c>
      <c r="Z195" t="s">
        <v>151</v>
      </c>
      <c r="AA195" s="12" t="s">
        <v>832</v>
      </c>
      <c r="AB195" t="s">
        <v>424</v>
      </c>
      <c r="AC195" s="5">
        <v>9.9999999999999998E-17</v>
      </c>
      <c r="AD195" t="s">
        <v>5</v>
      </c>
      <c r="AE195">
        <v>0.98390491000000002</v>
      </c>
      <c r="AF195" t="s">
        <v>4</v>
      </c>
      <c r="AG195">
        <v>1.3411289999999999E-2</v>
      </c>
    </row>
    <row r="196" spans="1:33" x14ac:dyDescent="0.25">
      <c r="A196" t="s">
        <v>362</v>
      </c>
      <c r="B196" t="s">
        <v>143</v>
      </c>
      <c r="C196">
        <v>300</v>
      </c>
      <c r="D196" t="s">
        <v>144</v>
      </c>
      <c r="E196">
        <v>100000</v>
      </c>
      <c r="F196" t="s">
        <v>145</v>
      </c>
      <c r="G196">
        <v>23654</v>
      </c>
      <c r="H196" t="s">
        <v>146</v>
      </c>
      <c r="I196">
        <v>1E-3</v>
      </c>
      <c r="J196" t="s">
        <v>3</v>
      </c>
      <c r="K196">
        <v>0.99998960000000003</v>
      </c>
      <c r="L196" t="s">
        <v>2</v>
      </c>
      <c r="M196">
        <v>4.6861999999999997E-3</v>
      </c>
      <c r="N196" t="s">
        <v>6</v>
      </c>
      <c r="O196">
        <v>22</v>
      </c>
      <c r="P196" t="s">
        <v>0</v>
      </c>
      <c r="Q196">
        <v>208.2</v>
      </c>
      <c r="R196" t="s">
        <v>141</v>
      </c>
      <c r="S196">
        <v>4</v>
      </c>
      <c r="T196" t="s">
        <v>142</v>
      </c>
      <c r="U196">
        <v>324</v>
      </c>
      <c r="V196" t="s">
        <v>140</v>
      </c>
      <c r="W196">
        <v>100845</v>
      </c>
      <c r="X196" t="s">
        <v>1</v>
      </c>
      <c r="Y196" t="s">
        <v>640</v>
      </c>
      <c r="Z196" t="s">
        <v>151</v>
      </c>
      <c r="AA196" s="12" t="s">
        <v>833</v>
      </c>
      <c r="AB196" t="s">
        <v>424</v>
      </c>
      <c r="AC196" s="5">
        <v>9.9999999999999998E-17</v>
      </c>
      <c r="AD196" t="s">
        <v>5</v>
      </c>
      <c r="AE196">
        <v>0.99998905000000005</v>
      </c>
      <c r="AF196" t="s">
        <v>4</v>
      </c>
      <c r="AG196">
        <v>4.6693799999999999E-3</v>
      </c>
    </row>
    <row r="197" spans="1:33" x14ac:dyDescent="0.25">
      <c r="A197" t="s">
        <v>363</v>
      </c>
      <c r="B197" t="s">
        <v>143</v>
      </c>
      <c r="C197">
        <v>300</v>
      </c>
      <c r="D197" t="s">
        <v>144</v>
      </c>
      <c r="E197">
        <v>100000</v>
      </c>
      <c r="F197" t="s">
        <v>145</v>
      </c>
      <c r="G197">
        <v>23654</v>
      </c>
      <c r="H197" t="s">
        <v>146</v>
      </c>
      <c r="I197">
        <v>1E-3</v>
      </c>
      <c r="J197" t="s">
        <v>3</v>
      </c>
      <c r="K197">
        <v>-24.2055288</v>
      </c>
      <c r="L197" t="s">
        <v>2</v>
      </c>
      <c r="M197">
        <v>8.1307000000000004E-2</v>
      </c>
      <c r="N197" t="s">
        <v>6</v>
      </c>
      <c r="O197">
        <v>5</v>
      </c>
      <c r="P197" t="s">
        <v>0</v>
      </c>
      <c r="Q197">
        <v>124.4</v>
      </c>
      <c r="R197" t="s">
        <v>141</v>
      </c>
      <c r="S197">
        <v>3</v>
      </c>
      <c r="T197" t="s">
        <v>142</v>
      </c>
      <c r="U197">
        <v>277</v>
      </c>
      <c r="V197" t="s">
        <v>140</v>
      </c>
      <c r="W197">
        <v>100190</v>
      </c>
      <c r="X197" t="s">
        <v>1</v>
      </c>
      <c r="Y197" t="s">
        <v>641</v>
      </c>
      <c r="Z197" t="s">
        <v>151</v>
      </c>
      <c r="AA197" s="12" t="s">
        <v>642</v>
      </c>
      <c r="AB197" t="s">
        <v>424</v>
      </c>
      <c r="AC197" s="5">
        <v>9.9999999999999998E-17</v>
      </c>
      <c r="AD197" t="s">
        <v>5</v>
      </c>
      <c r="AE197">
        <v>-158.17231670000001</v>
      </c>
      <c r="AF197" t="s">
        <v>4</v>
      </c>
      <c r="AG197">
        <v>0.12230185</v>
      </c>
    </row>
    <row r="198" spans="1:33" x14ac:dyDescent="0.25">
      <c r="A198" t="s">
        <v>364</v>
      </c>
      <c r="B198" t="s">
        <v>143</v>
      </c>
      <c r="C198">
        <v>300</v>
      </c>
      <c r="D198" t="s">
        <v>144</v>
      </c>
      <c r="E198">
        <v>100000</v>
      </c>
      <c r="F198" t="s">
        <v>145</v>
      </c>
      <c r="G198">
        <v>23654</v>
      </c>
      <c r="H198" t="s">
        <v>146</v>
      </c>
      <c r="I198">
        <v>1E-3</v>
      </c>
      <c r="J198" t="s">
        <v>3</v>
      </c>
      <c r="K198">
        <v>0.99940269999999998</v>
      </c>
      <c r="L198" t="s">
        <v>2</v>
      </c>
      <c r="M198">
        <v>0.14002319999999999</v>
      </c>
      <c r="N198" t="s">
        <v>6</v>
      </c>
      <c r="O198">
        <v>50</v>
      </c>
      <c r="P198" t="s">
        <v>0</v>
      </c>
      <c r="Q198">
        <v>275.39999999999998</v>
      </c>
      <c r="R198" t="s">
        <v>141</v>
      </c>
      <c r="S198">
        <v>3</v>
      </c>
      <c r="T198" t="s">
        <v>142</v>
      </c>
      <c r="U198">
        <v>716</v>
      </c>
      <c r="V198" t="s">
        <v>140</v>
      </c>
      <c r="W198">
        <v>102051</v>
      </c>
      <c r="X198" t="s">
        <v>1</v>
      </c>
      <c r="Y198" t="s">
        <v>643</v>
      </c>
      <c r="Z198" t="s">
        <v>151</v>
      </c>
      <c r="AA198" s="12" t="s">
        <v>834</v>
      </c>
      <c r="AB198" t="s">
        <v>424</v>
      </c>
      <c r="AC198" s="5">
        <v>9.9999999999999998E-17</v>
      </c>
      <c r="AD198" t="s">
        <v>5</v>
      </c>
      <c r="AE198">
        <v>0.99966829000000001</v>
      </c>
      <c r="AF198" t="s">
        <v>4</v>
      </c>
      <c r="AG198">
        <v>0.10492505000000001</v>
      </c>
    </row>
    <row r="199" spans="1:33" x14ac:dyDescent="0.25">
      <c r="A199" t="s">
        <v>365</v>
      </c>
      <c r="B199" t="s">
        <v>143</v>
      </c>
      <c r="C199">
        <v>300</v>
      </c>
      <c r="D199" t="s">
        <v>144</v>
      </c>
      <c r="E199">
        <v>100000</v>
      </c>
      <c r="F199" t="s">
        <v>145</v>
      </c>
      <c r="G199">
        <v>23654</v>
      </c>
      <c r="H199" t="s">
        <v>146</v>
      </c>
      <c r="I199">
        <v>1E-3</v>
      </c>
      <c r="J199" t="s">
        <v>3</v>
      </c>
      <c r="K199">
        <v>0.99962240000000002</v>
      </c>
      <c r="L199" t="s">
        <v>2</v>
      </c>
      <c r="M199">
        <v>1.0494399999999999E-2</v>
      </c>
      <c r="N199" t="s">
        <v>6</v>
      </c>
      <c r="O199">
        <v>16</v>
      </c>
      <c r="P199" t="s">
        <v>0</v>
      </c>
      <c r="Q199">
        <v>160.6</v>
      </c>
      <c r="R199" t="s">
        <v>141</v>
      </c>
      <c r="S199">
        <v>5</v>
      </c>
      <c r="T199" t="s">
        <v>142</v>
      </c>
      <c r="U199">
        <v>276</v>
      </c>
      <c r="V199" t="s">
        <v>140</v>
      </c>
      <c r="W199">
        <v>100504</v>
      </c>
      <c r="X199" t="s">
        <v>1</v>
      </c>
      <c r="Y199" t="s">
        <v>644</v>
      </c>
      <c r="Z199" t="s">
        <v>151</v>
      </c>
      <c r="AA199" s="12" t="s">
        <v>835</v>
      </c>
      <c r="AB199" t="s">
        <v>424</v>
      </c>
      <c r="AC199" s="5">
        <v>9.9999999999999998E-17</v>
      </c>
      <c r="AD199" t="s">
        <v>5</v>
      </c>
      <c r="AE199">
        <v>0.99961601</v>
      </c>
      <c r="AF199" t="s">
        <v>4</v>
      </c>
      <c r="AG199">
        <v>1.0493209999999999E-2</v>
      </c>
    </row>
    <row r="200" spans="1:33" x14ac:dyDescent="0.25">
      <c r="A200" t="s">
        <v>366</v>
      </c>
      <c r="B200" t="s">
        <v>143</v>
      </c>
      <c r="C200">
        <v>300</v>
      </c>
      <c r="D200" t="s">
        <v>144</v>
      </c>
      <c r="E200">
        <v>100000</v>
      </c>
      <c r="F200" t="s">
        <v>145</v>
      </c>
      <c r="G200">
        <v>23654</v>
      </c>
      <c r="H200" t="s">
        <v>146</v>
      </c>
      <c r="I200">
        <v>1E-3</v>
      </c>
      <c r="J200" t="s">
        <v>3</v>
      </c>
      <c r="K200">
        <v>0.72155639999999999</v>
      </c>
      <c r="L200" t="s">
        <v>2</v>
      </c>
      <c r="M200">
        <v>0.34808349999999999</v>
      </c>
      <c r="N200" t="s">
        <v>6</v>
      </c>
      <c r="O200">
        <v>31</v>
      </c>
      <c r="P200" t="s">
        <v>0</v>
      </c>
      <c r="Q200">
        <v>217.5</v>
      </c>
      <c r="R200" t="s">
        <v>141</v>
      </c>
      <c r="S200">
        <v>8</v>
      </c>
      <c r="T200" t="s">
        <v>142</v>
      </c>
      <c r="U200">
        <v>407</v>
      </c>
      <c r="V200" t="s">
        <v>140</v>
      </c>
      <c r="W200">
        <v>101040</v>
      </c>
      <c r="X200" t="s">
        <v>1</v>
      </c>
      <c r="Y200" t="s">
        <v>645</v>
      </c>
      <c r="Z200" t="s">
        <v>151</v>
      </c>
      <c r="AA200" s="12" t="s">
        <v>836</v>
      </c>
      <c r="AB200" t="s">
        <v>424</v>
      </c>
      <c r="AC200" s="5">
        <v>9.9999999999999998E-17</v>
      </c>
      <c r="AD200" t="s">
        <v>5</v>
      </c>
      <c r="AE200">
        <v>0.72576101000000004</v>
      </c>
      <c r="AF200" t="s">
        <v>4</v>
      </c>
      <c r="AG200">
        <v>0.34702666999999998</v>
      </c>
    </row>
    <row r="201" spans="1:33" x14ac:dyDescent="0.25">
      <c r="A201" t="s">
        <v>367</v>
      </c>
      <c r="B201" t="s">
        <v>143</v>
      </c>
      <c r="C201">
        <v>300</v>
      </c>
      <c r="D201" t="s">
        <v>144</v>
      </c>
      <c r="E201">
        <v>100000</v>
      </c>
      <c r="F201" t="s">
        <v>145</v>
      </c>
      <c r="G201">
        <v>23654</v>
      </c>
      <c r="H201" t="s">
        <v>146</v>
      </c>
      <c r="I201">
        <v>1E-3</v>
      </c>
      <c r="J201" t="s">
        <v>3</v>
      </c>
      <c r="K201">
        <v>1</v>
      </c>
      <c r="L201" t="s">
        <v>2</v>
      </c>
      <c r="M201">
        <v>0</v>
      </c>
      <c r="N201" t="s">
        <v>6</v>
      </c>
      <c r="O201">
        <v>15</v>
      </c>
      <c r="P201" t="s">
        <v>0</v>
      </c>
      <c r="Q201">
        <v>30.1</v>
      </c>
      <c r="R201" t="s">
        <v>141</v>
      </c>
      <c r="S201">
        <v>1</v>
      </c>
      <c r="T201" t="s">
        <v>142</v>
      </c>
      <c r="U201">
        <v>9</v>
      </c>
      <c r="V201" t="s">
        <v>140</v>
      </c>
      <c r="W201">
        <v>13984</v>
      </c>
      <c r="X201" t="s">
        <v>1</v>
      </c>
      <c r="Y201" t="s">
        <v>646</v>
      </c>
      <c r="Z201" t="s">
        <v>151</v>
      </c>
      <c r="AA201" s="12" t="s">
        <v>837</v>
      </c>
      <c r="AB201" t="s">
        <v>424</v>
      </c>
      <c r="AC201" s="5">
        <v>9.9999999999999998E-17</v>
      </c>
      <c r="AD201" t="s">
        <v>5</v>
      </c>
      <c r="AE201">
        <v>1</v>
      </c>
      <c r="AF201" t="s">
        <v>4</v>
      </c>
      <c r="AG201">
        <v>0</v>
      </c>
    </row>
    <row r="202" spans="1:33" x14ac:dyDescent="0.25">
      <c r="A202" t="s">
        <v>368</v>
      </c>
      <c r="B202" t="s">
        <v>143</v>
      </c>
      <c r="C202">
        <v>300</v>
      </c>
      <c r="D202" t="s">
        <v>144</v>
      </c>
      <c r="E202">
        <v>100000</v>
      </c>
      <c r="F202" t="s">
        <v>145</v>
      </c>
      <c r="G202">
        <v>23654</v>
      </c>
      <c r="H202" t="s">
        <v>146</v>
      </c>
      <c r="I202">
        <v>1E-3</v>
      </c>
      <c r="J202" t="s">
        <v>3</v>
      </c>
      <c r="K202">
        <v>0.98675440000000003</v>
      </c>
      <c r="L202" t="s">
        <v>2</v>
      </c>
      <c r="M202">
        <v>1.2506619999999999</v>
      </c>
      <c r="N202" t="s">
        <v>6</v>
      </c>
      <c r="O202">
        <v>71</v>
      </c>
      <c r="P202" t="s">
        <v>0</v>
      </c>
      <c r="Q202">
        <v>300.2</v>
      </c>
      <c r="R202" t="s">
        <v>141</v>
      </c>
      <c r="S202">
        <v>2</v>
      </c>
      <c r="T202" t="s">
        <v>142</v>
      </c>
      <c r="U202">
        <v>29</v>
      </c>
      <c r="V202" t="s">
        <v>140</v>
      </c>
      <c r="W202">
        <v>90710</v>
      </c>
      <c r="X202" t="s">
        <v>1</v>
      </c>
      <c r="Y202" t="s">
        <v>647</v>
      </c>
      <c r="Z202" t="s">
        <v>151</v>
      </c>
      <c r="AA202" s="12" t="s">
        <v>838</v>
      </c>
      <c r="AB202" t="s">
        <v>424</v>
      </c>
      <c r="AC202" s="5">
        <v>9.9999999999999998E-17</v>
      </c>
      <c r="AD202" t="s">
        <v>5</v>
      </c>
      <c r="AE202">
        <v>0.98602604000000005</v>
      </c>
      <c r="AF202" t="s">
        <v>4</v>
      </c>
      <c r="AG202">
        <v>1.28237278</v>
      </c>
    </row>
    <row r="203" spans="1:33" x14ac:dyDescent="0.25">
      <c r="A203" t="s">
        <v>369</v>
      </c>
      <c r="B203" t="s">
        <v>143</v>
      </c>
      <c r="C203">
        <v>300</v>
      </c>
      <c r="D203" t="s">
        <v>144</v>
      </c>
      <c r="E203">
        <v>100000</v>
      </c>
      <c r="F203" t="s">
        <v>145</v>
      </c>
      <c r="G203">
        <v>23654</v>
      </c>
      <c r="H203" t="s">
        <v>146</v>
      </c>
      <c r="I203">
        <v>1E-3</v>
      </c>
      <c r="J203" t="s">
        <v>3</v>
      </c>
      <c r="K203">
        <v>0.99999930000000004</v>
      </c>
      <c r="L203" t="s">
        <v>2</v>
      </c>
      <c r="M203">
        <v>4.1570000000000002E-4</v>
      </c>
      <c r="N203" t="s">
        <v>6</v>
      </c>
      <c r="O203">
        <v>23</v>
      </c>
      <c r="P203" t="s">
        <v>0</v>
      </c>
      <c r="Q203">
        <v>200.2</v>
      </c>
      <c r="R203" t="s">
        <v>141</v>
      </c>
      <c r="S203">
        <v>9</v>
      </c>
      <c r="T203" t="s">
        <v>142</v>
      </c>
      <c r="U203">
        <v>371</v>
      </c>
      <c r="V203" t="s">
        <v>140</v>
      </c>
      <c r="W203">
        <v>100954</v>
      </c>
      <c r="X203" t="s">
        <v>1</v>
      </c>
      <c r="Y203" t="s">
        <v>648</v>
      </c>
      <c r="Z203" t="s">
        <v>151</v>
      </c>
      <c r="AA203" s="12" t="s">
        <v>839</v>
      </c>
      <c r="AB203" t="s">
        <v>424</v>
      </c>
      <c r="AC203" s="5">
        <v>9.9999999999999998E-17</v>
      </c>
      <c r="AD203" t="s">
        <v>5</v>
      </c>
      <c r="AE203">
        <v>0.99999932999999996</v>
      </c>
      <c r="AF203" t="s">
        <v>4</v>
      </c>
      <c r="AG203">
        <v>4.1661999999999998E-4</v>
      </c>
    </row>
    <row r="204" spans="1:33" x14ac:dyDescent="0.25">
      <c r="A204" t="s">
        <v>370</v>
      </c>
      <c r="B204" t="s">
        <v>143</v>
      </c>
      <c r="C204">
        <v>300</v>
      </c>
      <c r="D204" t="s">
        <v>144</v>
      </c>
      <c r="E204">
        <v>100000</v>
      </c>
      <c r="F204" t="s">
        <v>145</v>
      </c>
      <c r="G204">
        <v>23654</v>
      </c>
      <c r="H204" t="s">
        <v>146</v>
      </c>
      <c r="I204">
        <v>1E-3</v>
      </c>
      <c r="J204" t="s">
        <v>3</v>
      </c>
      <c r="K204">
        <v>1</v>
      </c>
      <c r="L204" t="s">
        <v>2</v>
      </c>
      <c r="M204">
        <v>1.6525000000000001E-3</v>
      </c>
      <c r="N204" t="s">
        <v>6</v>
      </c>
      <c r="O204">
        <v>16</v>
      </c>
      <c r="P204" t="s">
        <v>0</v>
      </c>
      <c r="Q204">
        <v>170.6</v>
      </c>
      <c r="R204" t="s">
        <v>141</v>
      </c>
      <c r="S204">
        <v>4</v>
      </c>
      <c r="T204" t="s">
        <v>142</v>
      </c>
      <c r="U204">
        <v>293</v>
      </c>
      <c r="V204" t="s">
        <v>140</v>
      </c>
      <c r="W204">
        <v>100642</v>
      </c>
      <c r="X204" t="s">
        <v>1</v>
      </c>
      <c r="Y204" t="s">
        <v>649</v>
      </c>
      <c r="Z204" t="s">
        <v>151</v>
      </c>
      <c r="AA204" s="12" t="s">
        <v>840</v>
      </c>
      <c r="AB204" t="s">
        <v>424</v>
      </c>
      <c r="AC204" s="5">
        <v>9.9999999999999998E-17</v>
      </c>
      <c r="AD204" t="s">
        <v>5</v>
      </c>
      <c r="AE204">
        <v>1</v>
      </c>
      <c r="AF204" t="s">
        <v>4</v>
      </c>
      <c r="AG204">
        <v>1.6607600000000001E-3</v>
      </c>
    </row>
    <row r="205" spans="1:33" x14ac:dyDescent="0.25">
      <c r="A205" t="s">
        <v>371</v>
      </c>
      <c r="B205" t="s">
        <v>143</v>
      </c>
      <c r="C205">
        <v>300</v>
      </c>
      <c r="D205" t="s">
        <v>144</v>
      </c>
      <c r="E205">
        <v>100000</v>
      </c>
      <c r="F205" t="s">
        <v>145</v>
      </c>
      <c r="G205">
        <v>23654</v>
      </c>
      <c r="H205" t="s">
        <v>146</v>
      </c>
      <c r="I205">
        <v>1E-3</v>
      </c>
      <c r="J205" t="s">
        <v>3</v>
      </c>
      <c r="K205">
        <v>1</v>
      </c>
      <c r="L205" t="s">
        <v>2</v>
      </c>
      <c r="M205">
        <v>0</v>
      </c>
      <c r="N205" t="s">
        <v>6</v>
      </c>
      <c r="O205">
        <v>22</v>
      </c>
      <c r="P205" t="s">
        <v>0</v>
      </c>
      <c r="Q205">
        <v>193.8</v>
      </c>
      <c r="R205" t="s">
        <v>141</v>
      </c>
      <c r="S205">
        <v>4</v>
      </c>
      <c r="T205" t="s">
        <v>142</v>
      </c>
      <c r="U205">
        <v>50</v>
      </c>
      <c r="V205" t="s">
        <v>140</v>
      </c>
      <c r="W205">
        <v>84664</v>
      </c>
      <c r="X205" t="s">
        <v>1</v>
      </c>
      <c r="Y205" t="s">
        <v>650</v>
      </c>
      <c r="Z205" t="s">
        <v>151</v>
      </c>
      <c r="AA205" s="12" t="s">
        <v>841</v>
      </c>
      <c r="AB205" t="s">
        <v>424</v>
      </c>
      <c r="AC205" s="5">
        <v>9.9999999999999998E-17</v>
      </c>
      <c r="AD205" t="s">
        <v>5</v>
      </c>
      <c r="AE205">
        <v>1</v>
      </c>
      <c r="AF205" t="s">
        <v>4</v>
      </c>
      <c r="AG205">
        <v>0</v>
      </c>
    </row>
    <row r="206" spans="1:33" x14ac:dyDescent="0.25">
      <c r="A206" t="s">
        <v>372</v>
      </c>
      <c r="B206" t="s">
        <v>143</v>
      </c>
      <c r="C206">
        <v>300</v>
      </c>
      <c r="D206" t="s">
        <v>144</v>
      </c>
      <c r="E206">
        <v>100000</v>
      </c>
      <c r="F206" t="s">
        <v>145</v>
      </c>
      <c r="G206">
        <v>23654</v>
      </c>
      <c r="H206" t="s">
        <v>146</v>
      </c>
      <c r="I206">
        <v>1E-3</v>
      </c>
      <c r="J206" t="s">
        <v>3</v>
      </c>
      <c r="K206">
        <v>1</v>
      </c>
      <c r="L206" t="s">
        <v>2</v>
      </c>
      <c r="M206">
        <v>0</v>
      </c>
      <c r="N206" t="s">
        <v>6</v>
      </c>
      <c r="O206">
        <v>23</v>
      </c>
      <c r="P206" t="s">
        <v>0</v>
      </c>
      <c r="Q206">
        <v>74.3</v>
      </c>
      <c r="R206" t="s">
        <v>141</v>
      </c>
      <c r="S206">
        <v>1</v>
      </c>
      <c r="T206" t="s">
        <v>142</v>
      </c>
      <c r="U206">
        <v>15</v>
      </c>
      <c r="V206" t="s">
        <v>140</v>
      </c>
      <c r="W206">
        <v>30946</v>
      </c>
      <c r="X206" t="s">
        <v>1</v>
      </c>
      <c r="Y206" t="s">
        <v>651</v>
      </c>
      <c r="Z206" t="s">
        <v>151</v>
      </c>
      <c r="AA206" s="12" t="s">
        <v>842</v>
      </c>
      <c r="AB206" t="s">
        <v>424</v>
      </c>
      <c r="AC206" s="5">
        <v>9.9999999999999998E-17</v>
      </c>
      <c r="AD206" t="s">
        <v>5</v>
      </c>
      <c r="AE206">
        <v>1</v>
      </c>
      <c r="AF206" t="s">
        <v>4</v>
      </c>
      <c r="AG206">
        <v>0</v>
      </c>
    </row>
    <row r="207" spans="1:33" x14ac:dyDescent="0.25">
      <c r="A207" t="s">
        <v>373</v>
      </c>
      <c r="B207" t="s">
        <v>143</v>
      </c>
      <c r="C207">
        <v>300</v>
      </c>
      <c r="D207" t="s">
        <v>144</v>
      </c>
      <c r="E207">
        <v>100000</v>
      </c>
      <c r="F207" t="s">
        <v>145</v>
      </c>
      <c r="G207">
        <v>23654</v>
      </c>
      <c r="H207" t="s">
        <v>146</v>
      </c>
      <c r="I207">
        <v>1E-3</v>
      </c>
      <c r="J207" t="s">
        <v>3</v>
      </c>
      <c r="K207">
        <v>0.9837323</v>
      </c>
      <c r="L207" t="s">
        <v>2</v>
      </c>
      <c r="M207">
        <v>5.9441399999999998E-2</v>
      </c>
      <c r="N207" t="s">
        <v>6</v>
      </c>
      <c r="O207">
        <v>18</v>
      </c>
      <c r="P207" t="s">
        <v>0</v>
      </c>
      <c r="Q207">
        <v>235.1</v>
      </c>
      <c r="R207" t="s">
        <v>141</v>
      </c>
      <c r="S207">
        <v>5</v>
      </c>
      <c r="T207" t="s">
        <v>142</v>
      </c>
      <c r="U207">
        <v>54</v>
      </c>
      <c r="V207" t="s">
        <v>140</v>
      </c>
      <c r="W207">
        <v>100029</v>
      </c>
      <c r="X207" t="s">
        <v>1</v>
      </c>
      <c r="Y207" t="s">
        <v>652</v>
      </c>
      <c r="Z207" t="s">
        <v>151</v>
      </c>
      <c r="AA207" s="12" t="s">
        <v>843</v>
      </c>
      <c r="AB207" t="s">
        <v>424</v>
      </c>
      <c r="AC207" s="5">
        <v>9.9999999999999998E-17</v>
      </c>
      <c r="AD207" t="s">
        <v>5</v>
      </c>
      <c r="AE207">
        <v>0.98511304</v>
      </c>
      <c r="AF207" t="s">
        <v>4</v>
      </c>
      <c r="AG207">
        <v>5.8015520000000001E-2</v>
      </c>
    </row>
    <row r="208" spans="1:33" x14ac:dyDescent="0.25">
      <c r="A208" t="s">
        <v>374</v>
      </c>
      <c r="B208" t="s">
        <v>143</v>
      </c>
      <c r="C208">
        <v>300</v>
      </c>
      <c r="D208" t="s">
        <v>144</v>
      </c>
      <c r="E208">
        <v>100000</v>
      </c>
      <c r="F208" t="s">
        <v>145</v>
      </c>
      <c r="G208">
        <v>23654</v>
      </c>
      <c r="H208" t="s">
        <v>146</v>
      </c>
      <c r="I208">
        <v>1E-3</v>
      </c>
      <c r="J208" t="s">
        <v>3</v>
      </c>
      <c r="K208">
        <v>0.93072920000000003</v>
      </c>
      <c r="L208" t="s">
        <v>2</v>
      </c>
      <c r="M208">
        <v>0.41328890000000001</v>
      </c>
      <c r="N208" t="s">
        <v>6</v>
      </c>
      <c r="O208">
        <v>55</v>
      </c>
      <c r="P208" t="s">
        <v>0</v>
      </c>
      <c r="Q208">
        <v>301.39999999999998</v>
      </c>
      <c r="R208" t="s">
        <v>141</v>
      </c>
      <c r="S208">
        <v>2</v>
      </c>
      <c r="T208" t="s">
        <v>142</v>
      </c>
      <c r="U208">
        <v>38</v>
      </c>
      <c r="V208" t="s">
        <v>140</v>
      </c>
      <c r="W208">
        <v>99933</v>
      </c>
      <c r="X208" t="s">
        <v>1</v>
      </c>
      <c r="Y208" t="s">
        <v>653</v>
      </c>
      <c r="Z208" t="s">
        <v>151</v>
      </c>
      <c r="AA208" s="12" t="s">
        <v>844</v>
      </c>
      <c r="AB208" t="s">
        <v>424</v>
      </c>
      <c r="AC208" s="5">
        <v>9.9999999999999998E-17</v>
      </c>
      <c r="AD208" t="s">
        <v>5</v>
      </c>
      <c r="AE208">
        <v>0.92626889999999995</v>
      </c>
      <c r="AF208" t="s">
        <v>4</v>
      </c>
      <c r="AG208">
        <v>0.42423620000000001</v>
      </c>
    </row>
    <row r="209" spans="1:33" x14ac:dyDescent="0.25">
      <c r="A209" t="s">
        <v>375</v>
      </c>
      <c r="B209" t="s">
        <v>143</v>
      </c>
      <c r="C209">
        <v>300</v>
      </c>
      <c r="D209" t="s">
        <v>144</v>
      </c>
      <c r="E209">
        <v>100000</v>
      </c>
      <c r="F209" t="s">
        <v>145</v>
      </c>
      <c r="G209">
        <v>23654</v>
      </c>
      <c r="H209" t="s">
        <v>146</v>
      </c>
      <c r="I209">
        <v>1E-3</v>
      </c>
      <c r="J209" t="s">
        <v>3</v>
      </c>
      <c r="K209">
        <v>0.90537250000000002</v>
      </c>
      <c r="L209" t="s">
        <v>2</v>
      </c>
      <c r="M209">
        <v>0.1127054</v>
      </c>
      <c r="N209" t="s">
        <v>6</v>
      </c>
      <c r="O209">
        <v>18</v>
      </c>
      <c r="P209" t="s">
        <v>0</v>
      </c>
      <c r="Q209">
        <v>168.4</v>
      </c>
      <c r="R209" t="s">
        <v>141</v>
      </c>
      <c r="S209">
        <v>9</v>
      </c>
      <c r="T209" t="s">
        <v>142</v>
      </c>
      <c r="U209">
        <v>428</v>
      </c>
      <c r="V209" t="s">
        <v>140</v>
      </c>
      <c r="W209">
        <v>101028</v>
      </c>
      <c r="X209" t="s">
        <v>1</v>
      </c>
      <c r="Y209" t="s">
        <v>654</v>
      </c>
      <c r="Z209" t="s">
        <v>151</v>
      </c>
      <c r="AA209" s="12" t="s">
        <v>845</v>
      </c>
      <c r="AB209" t="s">
        <v>424</v>
      </c>
      <c r="AC209" s="5">
        <v>9.9999999999999998E-17</v>
      </c>
      <c r="AD209" t="s">
        <v>5</v>
      </c>
      <c r="AE209">
        <v>0.90563433999999998</v>
      </c>
      <c r="AF209" t="s">
        <v>4</v>
      </c>
      <c r="AG209">
        <v>0.11220183</v>
      </c>
    </row>
    <row r="210" spans="1:33" x14ac:dyDescent="0.25">
      <c r="A210" t="s">
        <v>376</v>
      </c>
      <c r="B210" t="s">
        <v>143</v>
      </c>
      <c r="C210">
        <v>300</v>
      </c>
      <c r="D210" t="s">
        <v>144</v>
      </c>
      <c r="E210">
        <v>100000</v>
      </c>
      <c r="F210" t="s">
        <v>145</v>
      </c>
      <c r="G210">
        <v>23654</v>
      </c>
      <c r="H210" t="s">
        <v>146</v>
      </c>
      <c r="I210">
        <v>1E-3</v>
      </c>
      <c r="J210" t="s">
        <v>3</v>
      </c>
      <c r="K210">
        <v>1</v>
      </c>
      <c r="L210" t="s">
        <v>2</v>
      </c>
      <c r="M210">
        <v>2.4377999999999999E-3</v>
      </c>
      <c r="N210" t="s">
        <v>6</v>
      </c>
      <c r="O210">
        <v>24</v>
      </c>
      <c r="P210" t="s">
        <v>0</v>
      </c>
      <c r="Q210">
        <v>190.8</v>
      </c>
      <c r="R210" t="s">
        <v>141</v>
      </c>
      <c r="S210">
        <v>4</v>
      </c>
      <c r="T210" t="s">
        <v>142</v>
      </c>
      <c r="U210">
        <v>511</v>
      </c>
      <c r="V210" t="s">
        <v>140</v>
      </c>
      <c r="W210">
        <v>101358</v>
      </c>
      <c r="X210" t="s">
        <v>1</v>
      </c>
      <c r="Y210" t="s">
        <v>655</v>
      </c>
      <c r="Z210" t="s">
        <v>151</v>
      </c>
      <c r="AA210" s="12" t="s">
        <v>846</v>
      </c>
      <c r="AB210" t="s">
        <v>424</v>
      </c>
      <c r="AC210" s="5">
        <v>9.9999999999999998E-17</v>
      </c>
      <c r="AD210" t="s">
        <v>5</v>
      </c>
      <c r="AE210">
        <v>1</v>
      </c>
      <c r="AF210" t="s">
        <v>4</v>
      </c>
      <c r="AG210">
        <v>1.314717E-2</v>
      </c>
    </row>
    <row r="211" spans="1:33" x14ac:dyDescent="0.25">
      <c r="A211" t="s">
        <v>377</v>
      </c>
      <c r="B211" t="s">
        <v>143</v>
      </c>
      <c r="C211">
        <v>300</v>
      </c>
      <c r="D211" t="s">
        <v>144</v>
      </c>
      <c r="E211">
        <v>100000</v>
      </c>
      <c r="F211" t="s">
        <v>145</v>
      </c>
      <c r="G211">
        <v>23654</v>
      </c>
      <c r="H211" t="s">
        <v>146</v>
      </c>
      <c r="I211">
        <v>1E-3</v>
      </c>
      <c r="J211" t="s">
        <v>3</v>
      </c>
      <c r="K211">
        <v>0.99999090000000002</v>
      </c>
      <c r="L211" t="s">
        <v>2</v>
      </c>
      <c r="M211">
        <v>1.2381E-3</v>
      </c>
      <c r="N211" t="s">
        <v>6</v>
      </c>
      <c r="O211">
        <v>10</v>
      </c>
      <c r="P211" t="s">
        <v>0</v>
      </c>
      <c r="Q211">
        <v>143.30000000000001</v>
      </c>
      <c r="R211" t="s">
        <v>141</v>
      </c>
      <c r="S211">
        <v>9</v>
      </c>
      <c r="T211" t="s">
        <v>142</v>
      </c>
      <c r="U211">
        <v>258</v>
      </c>
      <c r="V211" t="s">
        <v>140</v>
      </c>
      <c r="W211">
        <v>100170</v>
      </c>
      <c r="X211" t="s">
        <v>1</v>
      </c>
      <c r="Y211" t="s">
        <v>656</v>
      </c>
      <c r="Z211" t="s">
        <v>151</v>
      </c>
      <c r="AA211" s="12" t="s">
        <v>847</v>
      </c>
      <c r="AB211" t="s">
        <v>424</v>
      </c>
      <c r="AC211" s="5">
        <v>9.9999999999999998E-17</v>
      </c>
      <c r="AD211" t="s">
        <v>5</v>
      </c>
      <c r="AE211">
        <v>0.99999104000000005</v>
      </c>
      <c r="AF211" t="s">
        <v>4</v>
      </c>
      <c r="AG211">
        <v>1.24485E-3</v>
      </c>
    </row>
    <row r="212" spans="1:33" x14ac:dyDescent="0.25">
      <c r="A212" t="s">
        <v>378</v>
      </c>
      <c r="B212" t="s">
        <v>143</v>
      </c>
      <c r="C212">
        <v>300</v>
      </c>
      <c r="D212" t="s">
        <v>144</v>
      </c>
      <c r="E212">
        <v>100000</v>
      </c>
      <c r="F212" t="s">
        <v>145</v>
      </c>
      <c r="G212">
        <v>23654</v>
      </c>
      <c r="H212" t="s">
        <v>146</v>
      </c>
      <c r="I212">
        <v>1E-3</v>
      </c>
      <c r="J212" t="s">
        <v>3</v>
      </c>
      <c r="K212">
        <v>-12.7796895</v>
      </c>
      <c r="L212" t="s">
        <v>2</v>
      </c>
      <c r="M212">
        <v>14.0457635</v>
      </c>
      <c r="N212" t="s">
        <v>6</v>
      </c>
      <c r="O212">
        <v>19</v>
      </c>
      <c r="P212" t="s">
        <v>0</v>
      </c>
      <c r="Q212">
        <v>168.6</v>
      </c>
      <c r="R212" t="s">
        <v>141</v>
      </c>
      <c r="S212">
        <v>4</v>
      </c>
      <c r="T212" t="s">
        <v>142</v>
      </c>
      <c r="U212">
        <v>236</v>
      </c>
      <c r="V212" t="s">
        <v>140</v>
      </c>
      <c r="W212">
        <v>100395</v>
      </c>
      <c r="X212" t="s">
        <v>1</v>
      </c>
      <c r="Y212" t="s">
        <v>657</v>
      </c>
      <c r="Z212" t="s">
        <v>151</v>
      </c>
      <c r="AA212" s="12" t="s">
        <v>848</v>
      </c>
      <c r="AB212" t="s">
        <v>424</v>
      </c>
      <c r="AC212" s="5">
        <v>9.9999999999999998E-17</v>
      </c>
      <c r="AD212" t="s">
        <v>5</v>
      </c>
      <c r="AE212">
        <v>-0.98624696000000001</v>
      </c>
      <c r="AF212" t="s">
        <v>4</v>
      </c>
      <c r="AG212">
        <v>6.2785786699999999</v>
      </c>
    </row>
    <row r="213" spans="1:33" x14ac:dyDescent="0.25">
      <c r="A213" t="s">
        <v>379</v>
      </c>
      <c r="B213" t="s">
        <v>143</v>
      </c>
      <c r="C213">
        <v>300</v>
      </c>
      <c r="D213" t="s">
        <v>144</v>
      </c>
      <c r="E213">
        <v>100000</v>
      </c>
      <c r="F213" t="s">
        <v>145</v>
      </c>
      <c r="G213">
        <v>23654</v>
      </c>
      <c r="H213" t="s">
        <v>146</v>
      </c>
      <c r="I213">
        <v>1E-3</v>
      </c>
      <c r="J213" t="s">
        <v>3</v>
      </c>
      <c r="K213">
        <v>1</v>
      </c>
      <c r="L213" t="s">
        <v>2</v>
      </c>
      <c r="M213">
        <v>0</v>
      </c>
      <c r="N213" t="s">
        <v>6</v>
      </c>
      <c r="O213">
        <v>1</v>
      </c>
      <c r="P213" t="s">
        <v>0</v>
      </c>
      <c r="Q213">
        <v>0.3</v>
      </c>
      <c r="R213" t="s">
        <v>141</v>
      </c>
      <c r="S213">
        <v>1</v>
      </c>
      <c r="T213" t="s">
        <v>142</v>
      </c>
      <c r="U213">
        <v>2</v>
      </c>
      <c r="V213" t="s">
        <v>140</v>
      </c>
      <c r="W213">
        <v>283</v>
      </c>
      <c r="X213" t="s">
        <v>1</v>
      </c>
      <c r="Y213">
        <v>2.4190695400000002</v>
      </c>
      <c r="Z213" t="s">
        <v>151</v>
      </c>
      <c r="AA213" s="12" t="s">
        <v>1320</v>
      </c>
      <c r="AB213" t="s">
        <v>424</v>
      </c>
      <c r="AC213" s="5">
        <v>9.9999999999999998E-17</v>
      </c>
      <c r="AD213" t="s">
        <v>5</v>
      </c>
      <c r="AE213">
        <v>1</v>
      </c>
      <c r="AF213" t="s">
        <v>4</v>
      </c>
      <c r="AG213">
        <v>0</v>
      </c>
    </row>
    <row r="214" spans="1:33" x14ac:dyDescent="0.25">
      <c r="A214" t="s">
        <v>380</v>
      </c>
      <c r="B214" t="s">
        <v>143</v>
      </c>
      <c r="C214">
        <v>300</v>
      </c>
      <c r="D214" t="s">
        <v>144</v>
      </c>
      <c r="E214">
        <v>100000</v>
      </c>
      <c r="F214" t="s">
        <v>145</v>
      </c>
      <c r="G214">
        <v>23654</v>
      </c>
      <c r="H214" t="s">
        <v>146</v>
      </c>
      <c r="I214">
        <v>1E-3</v>
      </c>
      <c r="J214" t="s">
        <v>3</v>
      </c>
      <c r="K214">
        <v>1</v>
      </c>
      <c r="L214" t="s">
        <v>2</v>
      </c>
      <c r="M214">
        <v>0</v>
      </c>
      <c r="N214" t="s">
        <v>6</v>
      </c>
      <c r="O214">
        <v>9</v>
      </c>
      <c r="P214" t="s">
        <v>0</v>
      </c>
      <c r="Q214">
        <v>140.5</v>
      </c>
      <c r="R214" t="s">
        <v>141</v>
      </c>
      <c r="S214">
        <v>7</v>
      </c>
      <c r="T214" t="s">
        <v>142</v>
      </c>
      <c r="U214">
        <v>156</v>
      </c>
      <c r="V214" t="s">
        <v>140</v>
      </c>
      <c r="W214">
        <v>89752</v>
      </c>
      <c r="X214" t="s">
        <v>1</v>
      </c>
      <c r="Y214" t="s">
        <v>658</v>
      </c>
      <c r="Z214" t="s">
        <v>151</v>
      </c>
      <c r="AA214" s="12" t="s">
        <v>659</v>
      </c>
      <c r="AB214" t="s">
        <v>424</v>
      </c>
      <c r="AC214" s="5">
        <v>9.9999999999999998E-17</v>
      </c>
      <c r="AD214" t="s">
        <v>5</v>
      </c>
      <c r="AE214">
        <v>1</v>
      </c>
      <c r="AF214" t="s">
        <v>4</v>
      </c>
      <c r="AG214">
        <v>0</v>
      </c>
    </row>
    <row r="215" spans="1:33" x14ac:dyDescent="0.25">
      <c r="A215" t="s">
        <v>381</v>
      </c>
      <c r="B215" t="s">
        <v>143</v>
      </c>
      <c r="C215">
        <v>300</v>
      </c>
      <c r="D215" t="s">
        <v>144</v>
      </c>
      <c r="E215">
        <v>100000</v>
      </c>
      <c r="F215" t="s">
        <v>145</v>
      </c>
      <c r="G215">
        <v>23654</v>
      </c>
      <c r="H215" t="s">
        <v>146</v>
      </c>
      <c r="I215">
        <v>1E-3</v>
      </c>
      <c r="J215" t="s">
        <v>3</v>
      </c>
      <c r="K215">
        <v>0.99885889999999999</v>
      </c>
      <c r="L215" t="s">
        <v>2</v>
      </c>
      <c r="M215">
        <v>4.0435000000000002E-3</v>
      </c>
      <c r="N215" t="s">
        <v>6</v>
      </c>
      <c r="O215">
        <v>8</v>
      </c>
      <c r="P215" t="s">
        <v>0</v>
      </c>
      <c r="Q215">
        <v>130</v>
      </c>
      <c r="R215" t="s">
        <v>141</v>
      </c>
      <c r="S215">
        <v>8</v>
      </c>
      <c r="T215" t="s">
        <v>142</v>
      </c>
      <c r="U215">
        <v>272</v>
      </c>
      <c r="V215" t="s">
        <v>140</v>
      </c>
      <c r="W215">
        <v>100150</v>
      </c>
      <c r="X215" t="s">
        <v>1</v>
      </c>
      <c r="Y215" t="s">
        <v>660</v>
      </c>
      <c r="Z215" t="s">
        <v>151</v>
      </c>
      <c r="AA215" s="12" t="s">
        <v>849</v>
      </c>
      <c r="AB215" t="s">
        <v>424</v>
      </c>
      <c r="AC215" s="5">
        <v>9.9999999999999998E-17</v>
      </c>
      <c r="AD215" t="s">
        <v>5</v>
      </c>
      <c r="AE215">
        <v>0.99894912000000002</v>
      </c>
      <c r="AF215" t="s">
        <v>4</v>
      </c>
      <c r="AG215">
        <v>3.9166100000000001E-3</v>
      </c>
    </row>
    <row r="216" spans="1:33" x14ac:dyDescent="0.25">
      <c r="A216" t="s">
        <v>382</v>
      </c>
      <c r="B216" t="s">
        <v>143</v>
      </c>
      <c r="C216">
        <v>300</v>
      </c>
      <c r="D216" t="s">
        <v>144</v>
      </c>
      <c r="E216">
        <v>100000</v>
      </c>
      <c r="F216" t="s">
        <v>145</v>
      </c>
      <c r="G216">
        <v>23654</v>
      </c>
      <c r="H216" t="s">
        <v>146</v>
      </c>
      <c r="I216">
        <v>1E-3</v>
      </c>
      <c r="J216" t="s">
        <v>3</v>
      </c>
      <c r="K216">
        <v>1</v>
      </c>
      <c r="L216" t="s">
        <v>2</v>
      </c>
      <c r="M216">
        <v>0</v>
      </c>
      <c r="N216" t="s">
        <v>6</v>
      </c>
      <c r="O216">
        <v>12</v>
      </c>
      <c r="P216" t="s">
        <v>0</v>
      </c>
      <c r="Q216">
        <v>124</v>
      </c>
      <c r="R216" t="s">
        <v>141</v>
      </c>
      <c r="S216">
        <v>4</v>
      </c>
      <c r="T216" t="s">
        <v>142</v>
      </c>
      <c r="U216">
        <v>59</v>
      </c>
      <c r="V216" t="s">
        <v>140</v>
      </c>
      <c r="W216">
        <v>64776</v>
      </c>
      <c r="X216" t="s">
        <v>1</v>
      </c>
      <c r="Y216" t="s">
        <v>661</v>
      </c>
      <c r="Z216" t="s">
        <v>151</v>
      </c>
      <c r="AA216" s="12" t="s">
        <v>850</v>
      </c>
      <c r="AB216" t="s">
        <v>424</v>
      </c>
      <c r="AC216" s="5">
        <v>9.9999999999999998E-17</v>
      </c>
      <c r="AD216" t="s">
        <v>5</v>
      </c>
      <c r="AE216">
        <v>1</v>
      </c>
      <c r="AF216" t="s">
        <v>4</v>
      </c>
      <c r="AG216">
        <v>0</v>
      </c>
    </row>
    <row r="217" spans="1:33" x14ac:dyDescent="0.25">
      <c r="A217" t="s">
        <v>383</v>
      </c>
      <c r="B217" t="s">
        <v>143</v>
      </c>
      <c r="C217">
        <v>300</v>
      </c>
      <c r="D217" t="s">
        <v>144</v>
      </c>
      <c r="E217">
        <v>100000</v>
      </c>
      <c r="F217" t="s">
        <v>145</v>
      </c>
      <c r="G217">
        <v>23654</v>
      </c>
      <c r="H217" t="s">
        <v>146</v>
      </c>
      <c r="I217">
        <v>1E-3</v>
      </c>
      <c r="J217" t="s">
        <v>3</v>
      </c>
      <c r="K217">
        <v>0.60607860000000002</v>
      </c>
      <c r="L217" t="s">
        <v>2</v>
      </c>
      <c r="M217">
        <v>0.39962819999999999</v>
      </c>
      <c r="N217" t="s">
        <v>6</v>
      </c>
      <c r="O217">
        <v>42</v>
      </c>
      <c r="P217" t="s">
        <v>0</v>
      </c>
      <c r="Q217">
        <v>280.10000000000002</v>
      </c>
      <c r="R217" t="s">
        <v>141</v>
      </c>
      <c r="S217">
        <v>3</v>
      </c>
      <c r="T217" t="s">
        <v>142</v>
      </c>
      <c r="U217">
        <v>562</v>
      </c>
      <c r="V217" t="s">
        <v>140</v>
      </c>
      <c r="W217">
        <v>101773</v>
      </c>
      <c r="X217" t="s">
        <v>1</v>
      </c>
      <c r="Y217" t="s">
        <v>662</v>
      </c>
      <c r="Z217" t="s">
        <v>151</v>
      </c>
      <c r="AA217" s="12" t="s">
        <v>851</v>
      </c>
      <c r="AB217" t="s">
        <v>424</v>
      </c>
      <c r="AC217" s="5">
        <v>9.9999999999999998E-17</v>
      </c>
      <c r="AD217" t="s">
        <v>5</v>
      </c>
      <c r="AE217">
        <v>0.56207048999999998</v>
      </c>
      <c r="AF217" t="s">
        <v>4</v>
      </c>
      <c r="AG217">
        <v>0.41774591999999999</v>
      </c>
    </row>
    <row r="218" spans="1:33" x14ac:dyDescent="0.25">
      <c r="A218" t="s">
        <v>385</v>
      </c>
      <c r="B218" t="s">
        <v>143</v>
      </c>
      <c r="C218">
        <v>300</v>
      </c>
      <c r="D218" t="s">
        <v>144</v>
      </c>
      <c r="E218">
        <v>100000</v>
      </c>
      <c r="F218" t="s">
        <v>145</v>
      </c>
      <c r="G218">
        <v>23654</v>
      </c>
      <c r="H218" t="s">
        <v>146</v>
      </c>
      <c r="I218">
        <v>1E-3</v>
      </c>
      <c r="J218" t="s">
        <v>3</v>
      </c>
      <c r="K218">
        <v>0.99970340000000002</v>
      </c>
      <c r="L218" t="s">
        <v>2</v>
      </c>
      <c r="M218">
        <v>1.6532000000000002E-2</v>
      </c>
      <c r="N218" t="s">
        <v>6</v>
      </c>
      <c r="O218">
        <v>25</v>
      </c>
      <c r="P218" t="s">
        <v>0</v>
      </c>
      <c r="Q218">
        <v>190.6</v>
      </c>
      <c r="R218" t="s">
        <v>141</v>
      </c>
      <c r="S218">
        <v>3</v>
      </c>
      <c r="T218" t="s">
        <v>142</v>
      </c>
      <c r="U218">
        <v>312</v>
      </c>
      <c r="V218" t="s">
        <v>140</v>
      </c>
      <c r="W218">
        <v>100694</v>
      </c>
      <c r="X218" t="s">
        <v>1</v>
      </c>
      <c r="Y218" t="s">
        <v>663</v>
      </c>
      <c r="Z218" t="s">
        <v>151</v>
      </c>
      <c r="AA218" s="12" t="s">
        <v>852</v>
      </c>
      <c r="AB218" t="s">
        <v>424</v>
      </c>
      <c r="AC218" s="5">
        <v>9.9999999999999998E-17</v>
      </c>
      <c r="AD218" t="s">
        <v>5</v>
      </c>
      <c r="AE218">
        <v>0.99972711000000003</v>
      </c>
      <c r="AF218" t="s">
        <v>4</v>
      </c>
      <c r="AG218">
        <v>1.6145690000000001E-2</v>
      </c>
    </row>
    <row r="219" spans="1:33" x14ac:dyDescent="0.25">
      <c r="A219" t="s">
        <v>386</v>
      </c>
      <c r="B219" t="s">
        <v>143</v>
      </c>
      <c r="C219">
        <v>300</v>
      </c>
      <c r="D219" t="s">
        <v>144</v>
      </c>
      <c r="E219">
        <v>100000</v>
      </c>
      <c r="F219" t="s">
        <v>145</v>
      </c>
      <c r="G219">
        <v>23654</v>
      </c>
      <c r="H219" t="s">
        <v>146</v>
      </c>
      <c r="I219">
        <v>1E-3</v>
      </c>
      <c r="J219" t="s">
        <v>3</v>
      </c>
      <c r="K219">
        <v>0.99995869999999998</v>
      </c>
      <c r="L219" t="s">
        <v>2</v>
      </c>
      <c r="M219">
        <v>8.4151999999999994E-3</v>
      </c>
      <c r="N219" t="s">
        <v>6</v>
      </c>
      <c r="O219">
        <v>16</v>
      </c>
      <c r="P219" t="s">
        <v>0</v>
      </c>
      <c r="Q219">
        <v>172.4</v>
      </c>
      <c r="R219" t="s">
        <v>141</v>
      </c>
      <c r="S219">
        <v>7</v>
      </c>
      <c r="T219" t="s">
        <v>142</v>
      </c>
      <c r="U219">
        <v>205</v>
      </c>
      <c r="V219" t="s">
        <v>140</v>
      </c>
      <c r="W219">
        <v>100494</v>
      </c>
      <c r="X219" t="s">
        <v>1</v>
      </c>
      <c r="Y219" t="s">
        <v>664</v>
      </c>
      <c r="Z219" t="s">
        <v>151</v>
      </c>
      <c r="AA219" s="12" t="s">
        <v>853</v>
      </c>
      <c r="AB219" t="s">
        <v>424</v>
      </c>
      <c r="AC219" s="5">
        <v>9.9999999999999998E-17</v>
      </c>
      <c r="AD219" t="s">
        <v>5</v>
      </c>
      <c r="AE219">
        <v>0.99996030000000002</v>
      </c>
      <c r="AF219" t="s">
        <v>4</v>
      </c>
      <c r="AG219">
        <v>8.4237200000000009E-3</v>
      </c>
    </row>
    <row r="220" spans="1:33" x14ac:dyDescent="0.25">
      <c r="A220" t="s">
        <v>387</v>
      </c>
      <c r="B220" t="s">
        <v>143</v>
      </c>
      <c r="C220">
        <v>300</v>
      </c>
      <c r="D220" t="s">
        <v>144</v>
      </c>
      <c r="E220">
        <v>100000</v>
      </c>
      <c r="F220" t="s">
        <v>145</v>
      </c>
      <c r="G220">
        <v>23654</v>
      </c>
      <c r="H220" t="s">
        <v>146</v>
      </c>
      <c r="I220">
        <v>1E-3</v>
      </c>
      <c r="J220" t="s">
        <v>3</v>
      </c>
      <c r="K220">
        <v>1</v>
      </c>
      <c r="L220" t="s">
        <v>2</v>
      </c>
      <c r="M220">
        <v>0</v>
      </c>
      <c r="N220" t="s">
        <v>6</v>
      </c>
      <c r="O220">
        <v>7</v>
      </c>
      <c r="P220" t="s">
        <v>0</v>
      </c>
      <c r="Q220">
        <v>1.6</v>
      </c>
      <c r="R220" t="s">
        <v>141</v>
      </c>
      <c r="S220">
        <v>1</v>
      </c>
      <c r="T220" t="s">
        <v>142</v>
      </c>
      <c r="U220">
        <v>3</v>
      </c>
      <c r="V220" t="s">
        <v>140</v>
      </c>
      <c r="W220">
        <v>1243</v>
      </c>
      <c r="X220" t="s">
        <v>1</v>
      </c>
      <c r="Y220" t="s">
        <v>665</v>
      </c>
      <c r="Z220" t="s">
        <v>151</v>
      </c>
      <c r="AA220" s="12" t="s">
        <v>854</v>
      </c>
      <c r="AB220" t="s">
        <v>424</v>
      </c>
      <c r="AC220" s="5">
        <v>9.9999999999999998E-17</v>
      </c>
      <c r="AD220" t="s">
        <v>5</v>
      </c>
      <c r="AE220">
        <v>1</v>
      </c>
      <c r="AF220" t="s">
        <v>4</v>
      </c>
      <c r="AG220">
        <v>0</v>
      </c>
    </row>
    <row r="221" spans="1:33" x14ac:dyDescent="0.25">
      <c r="A221" t="s">
        <v>388</v>
      </c>
      <c r="B221" t="s">
        <v>143</v>
      </c>
      <c r="C221">
        <v>300</v>
      </c>
      <c r="D221" t="s">
        <v>144</v>
      </c>
      <c r="E221">
        <v>100000</v>
      </c>
      <c r="F221" t="s">
        <v>145</v>
      </c>
      <c r="G221">
        <v>23654</v>
      </c>
      <c r="H221" t="s">
        <v>146</v>
      </c>
      <c r="I221">
        <v>1E-3</v>
      </c>
      <c r="J221" t="s">
        <v>3</v>
      </c>
      <c r="K221">
        <v>1</v>
      </c>
      <c r="L221" t="s">
        <v>2</v>
      </c>
      <c r="M221">
        <v>23.846780200000001</v>
      </c>
      <c r="N221" t="s">
        <v>6</v>
      </c>
      <c r="O221">
        <v>45</v>
      </c>
      <c r="P221" t="s">
        <v>0</v>
      </c>
      <c r="Q221">
        <v>276</v>
      </c>
      <c r="R221" t="s">
        <v>141</v>
      </c>
      <c r="S221">
        <v>4</v>
      </c>
      <c r="T221" t="s">
        <v>142</v>
      </c>
      <c r="U221">
        <v>634</v>
      </c>
      <c r="V221" t="s">
        <v>140</v>
      </c>
      <c r="W221">
        <v>101954</v>
      </c>
      <c r="X221" t="s">
        <v>1</v>
      </c>
      <c r="Y221" t="s">
        <v>666</v>
      </c>
      <c r="Z221" t="s">
        <v>151</v>
      </c>
      <c r="AA221" s="12" t="s">
        <v>855</v>
      </c>
      <c r="AB221" t="s">
        <v>424</v>
      </c>
      <c r="AC221" s="5">
        <v>9.9999999999999998E-17</v>
      </c>
      <c r="AD221" t="s">
        <v>5</v>
      </c>
      <c r="AE221">
        <v>0.99999996999999996</v>
      </c>
      <c r="AF221" t="s">
        <v>4</v>
      </c>
      <c r="AG221">
        <v>69.879822619999999</v>
      </c>
    </row>
    <row r="222" spans="1:33" x14ac:dyDescent="0.25">
      <c r="A222" t="s">
        <v>389</v>
      </c>
      <c r="B222" t="s">
        <v>143</v>
      </c>
      <c r="C222">
        <v>300</v>
      </c>
      <c r="D222" t="s">
        <v>144</v>
      </c>
      <c r="E222">
        <v>100000</v>
      </c>
      <c r="F222" t="s">
        <v>145</v>
      </c>
      <c r="G222">
        <v>23654</v>
      </c>
      <c r="H222" t="s">
        <v>146</v>
      </c>
      <c r="I222">
        <v>1E-3</v>
      </c>
      <c r="J222" t="s">
        <v>3</v>
      </c>
      <c r="K222">
        <v>0.73269459999999997</v>
      </c>
      <c r="L222" t="s">
        <v>2</v>
      </c>
      <c r="M222">
        <v>0.27526349999999999</v>
      </c>
      <c r="N222" t="s">
        <v>6</v>
      </c>
      <c r="O222">
        <v>62</v>
      </c>
      <c r="P222" t="s">
        <v>0</v>
      </c>
      <c r="Q222">
        <v>285.2</v>
      </c>
      <c r="R222" t="s">
        <v>141</v>
      </c>
      <c r="S222">
        <v>3</v>
      </c>
      <c r="T222" t="s">
        <v>142</v>
      </c>
      <c r="U222">
        <v>37</v>
      </c>
      <c r="V222" t="s">
        <v>140</v>
      </c>
      <c r="W222">
        <v>100164</v>
      </c>
      <c r="X222" t="s">
        <v>1</v>
      </c>
      <c r="Y222" t="s">
        <v>667</v>
      </c>
      <c r="Z222" t="s">
        <v>151</v>
      </c>
      <c r="AA222" s="12" t="s">
        <v>856</v>
      </c>
      <c r="AB222" t="s">
        <v>424</v>
      </c>
      <c r="AC222" s="5">
        <v>9.9999999999999998E-17</v>
      </c>
      <c r="AD222" t="s">
        <v>5</v>
      </c>
      <c r="AE222">
        <v>0.75353126999999998</v>
      </c>
      <c r="AF222" t="s">
        <v>4</v>
      </c>
      <c r="AG222">
        <v>0.26362644000000002</v>
      </c>
    </row>
    <row r="223" spans="1:33" x14ac:dyDescent="0.25">
      <c r="A223" t="s">
        <v>390</v>
      </c>
      <c r="B223" t="s">
        <v>143</v>
      </c>
      <c r="C223">
        <v>300</v>
      </c>
      <c r="D223" t="s">
        <v>144</v>
      </c>
      <c r="E223">
        <v>100000</v>
      </c>
      <c r="F223" t="s">
        <v>145</v>
      </c>
      <c r="G223">
        <v>23654</v>
      </c>
      <c r="H223" t="s">
        <v>146</v>
      </c>
      <c r="I223">
        <v>1E-3</v>
      </c>
      <c r="J223" t="s">
        <v>3</v>
      </c>
      <c r="K223">
        <v>0.99697519999999995</v>
      </c>
      <c r="L223" t="s">
        <v>2</v>
      </c>
      <c r="M223">
        <v>2.3569099999999999E-2</v>
      </c>
      <c r="N223" t="s">
        <v>6</v>
      </c>
      <c r="O223">
        <v>29</v>
      </c>
      <c r="P223" t="s">
        <v>0</v>
      </c>
      <c r="Q223">
        <v>205</v>
      </c>
      <c r="R223" t="s">
        <v>141</v>
      </c>
      <c r="S223">
        <v>7</v>
      </c>
      <c r="T223" t="s">
        <v>142</v>
      </c>
      <c r="U223">
        <v>401</v>
      </c>
      <c r="V223" t="s">
        <v>140</v>
      </c>
      <c r="W223">
        <v>101148</v>
      </c>
      <c r="X223" t="s">
        <v>1</v>
      </c>
      <c r="Y223" t="s">
        <v>668</v>
      </c>
      <c r="Z223" t="s">
        <v>151</v>
      </c>
      <c r="AA223" s="12" t="s">
        <v>857</v>
      </c>
      <c r="AB223" t="s">
        <v>424</v>
      </c>
      <c r="AC223" s="5">
        <v>9.9999999999999998E-17</v>
      </c>
      <c r="AD223" t="s">
        <v>5</v>
      </c>
      <c r="AE223">
        <v>0.99706386999999996</v>
      </c>
      <c r="AF223" t="s">
        <v>4</v>
      </c>
      <c r="AG223">
        <v>2.2806320000000001E-2</v>
      </c>
    </row>
    <row r="224" spans="1:33" x14ac:dyDescent="0.25">
      <c r="A224" t="s">
        <v>391</v>
      </c>
      <c r="B224" t="s">
        <v>143</v>
      </c>
      <c r="C224">
        <v>300</v>
      </c>
      <c r="D224" t="s">
        <v>144</v>
      </c>
      <c r="E224">
        <v>100000</v>
      </c>
      <c r="F224" t="s">
        <v>145</v>
      </c>
      <c r="G224">
        <v>23654</v>
      </c>
      <c r="H224" t="s">
        <v>146</v>
      </c>
      <c r="I224">
        <v>1E-3</v>
      </c>
      <c r="J224" t="s">
        <v>3</v>
      </c>
      <c r="K224">
        <v>-4.8323000000000003E-3</v>
      </c>
      <c r="L224" t="s">
        <v>2</v>
      </c>
      <c r="M224">
        <v>335.61804460000002</v>
      </c>
      <c r="N224" t="s">
        <v>6</v>
      </c>
      <c r="O224">
        <v>64</v>
      </c>
      <c r="P224" t="s">
        <v>0</v>
      </c>
      <c r="Q224">
        <v>270.8</v>
      </c>
      <c r="R224" t="s">
        <v>141</v>
      </c>
      <c r="S224">
        <v>4</v>
      </c>
      <c r="T224" t="s">
        <v>142</v>
      </c>
      <c r="U224">
        <v>1014</v>
      </c>
      <c r="V224" t="s">
        <v>140</v>
      </c>
      <c r="W224">
        <v>102959</v>
      </c>
      <c r="X224" t="s">
        <v>1</v>
      </c>
      <c r="Y224" t="s">
        <v>669</v>
      </c>
      <c r="Z224" t="s">
        <v>151</v>
      </c>
      <c r="AA224" s="12" t="s">
        <v>858</v>
      </c>
      <c r="AB224" t="s">
        <v>424</v>
      </c>
      <c r="AC224" s="5">
        <v>9.9999999999999998E-17</v>
      </c>
      <c r="AD224" t="s">
        <v>5</v>
      </c>
      <c r="AE224">
        <v>-0.88840669000000005</v>
      </c>
      <c r="AF224" t="s">
        <v>4</v>
      </c>
      <c r="AG224">
        <v>44.448334770000002</v>
      </c>
    </row>
    <row r="225" spans="1:33" x14ac:dyDescent="0.25">
      <c r="A225" t="s">
        <v>392</v>
      </c>
      <c r="B225" t="s">
        <v>143</v>
      </c>
      <c r="C225">
        <v>300</v>
      </c>
      <c r="D225" t="s">
        <v>144</v>
      </c>
      <c r="E225">
        <v>100000</v>
      </c>
      <c r="F225" t="s">
        <v>145</v>
      </c>
      <c r="G225">
        <v>23654</v>
      </c>
      <c r="H225" t="s">
        <v>146</v>
      </c>
      <c r="I225">
        <v>1E-3</v>
      </c>
      <c r="J225" t="s">
        <v>3</v>
      </c>
      <c r="K225">
        <v>0.99999990000000005</v>
      </c>
      <c r="L225" t="s">
        <v>2</v>
      </c>
      <c r="M225">
        <v>5.9230000000000003E-4</v>
      </c>
      <c r="N225" t="s">
        <v>6</v>
      </c>
      <c r="O225">
        <v>15</v>
      </c>
      <c r="P225" t="s">
        <v>0</v>
      </c>
      <c r="Q225">
        <v>161.30000000000001</v>
      </c>
      <c r="R225" t="s">
        <v>141</v>
      </c>
      <c r="S225">
        <v>2</v>
      </c>
      <c r="T225" t="s">
        <v>142</v>
      </c>
      <c r="U225">
        <v>259</v>
      </c>
      <c r="V225" t="s">
        <v>140</v>
      </c>
      <c r="W225">
        <v>100484</v>
      </c>
      <c r="X225" t="s">
        <v>1</v>
      </c>
      <c r="Y225" t="s">
        <v>670</v>
      </c>
      <c r="Z225" t="s">
        <v>151</v>
      </c>
      <c r="AA225" s="12" t="s">
        <v>859</v>
      </c>
      <c r="AB225" t="s">
        <v>424</v>
      </c>
      <c r="AC225" s="5">
        <v>9.9999999999999998E-17</v>
      </c>
      <c r="AD225" t="s">
        <v>5</v>
      </c>
      <c r="AE225">
        <v>0.99999994000000003</v>
      </c>
      <c r="AF225" t="s">
        <v>4</v>
      </c>
      <c r="AG225">
        <v>5.8036999999999997E-4</v>
      </c>
    </row>
    <row r="226" spans="1:33" x14ac:dyDescent="0.25">
      <c r="A226" t="s">
        <v>393</v>
      </c>
      <c r="B226" t="s">
        <v>143</v>
      </c>
      <c r="C226">
        <v>300</v>
      </c>
      <c r="D226" t="s">
        <v>144</v>
      </c>
      <c r="E226">
        <v>100000</v>
      </c>
      <c r="F226" t="s">
        <v>145</v>
      </c>
      <c r="G226">
        <v>23654</v>
      </c>
      <c r="H226" t="s">
        <v>146</v>
      </c>
      <c r="I226">
        <v>1E-3</v>
      </c>
      <c r="J226" t="s">
        <v>3</v>
      </c>
      <c r="K226">
        <v>0.9892611</v>
      </c>
      <c r="L226" t="s">
        <v>2</v>
      </c>
      <c r="M226">
        <v>3.2779000000000003E-2</v>
      </c>
      <c r="N226" t="s">
        <v>6</v>
      </c>
      <c r="O226">
        <v>28</v>
      </c>
      <c r="P226" t="s">
        <v>0</v>
      </c>
      <c r="Q226">
        <v>199.9</v>
      </c>
      <c r="R226" t="s">
        <v>141</v>
      </c>
      <c r="S226">
        <v>6</v>
      </c>
      <c r="T226" t="s">
        <v>142</v>
      </c>
      <c r="U226">
        <v>503</v>
      </c>
      <c r="V226" t="s">
        <v>140</v>
      </c>
      <c r="W226">
        <v>101337</v>
      </c>
      <c r="X226" t="s">
        <v>1</v>
      </c>
      <c r="Y226" t="s">
        <v>671</v>
      </c>
      <c r="Z226" t="s">
        <v>151</v>
      </c>
      <c r="AA226" s="12" t="s">
        <v>860</v>
      </c>
      <c r="AB226" t="s">
        <v>424</v>
      </c>
      <c r="AC226" s="5">
        <v>9.9999999999999998E-17</v>
      </c>
      <c r="AD226" t="s">
        <v>5</v>
      </c>
      <c r="AE226">
        <v>0.98969446999999999</v>
      </c>
      <c r="AF226" t="s">
        <v>4</v>
      </c>
      <c r="AG226">
        <v>3.1906169999999998E-2</v>
      </c>
    </row>
    <row r="227" spans="1:33" x14ac:dyDescent="0.25">
      <c r="A227" t="s">
        <v>394</v>
      </c>
      <c r="B227" t="s">
        <v>143</v>
      </c>
      <c r="C227">
        <v>300</v>
      </c>
      <c r="D227" t="s">
        <v>144</v>
      </c>
      <c r="E227">
        <v>100000</v>
      </c>
      <c r="F227" t="s">
        <v>145</v>
      </c>
      <c r="G227">
        <v>23654</v>
      </c>
      <c r="H227" t="s">
        <v>146</v>
      </c>
      <c r="I227">
        <v>1E-3</v>
      </c>
      <c r="J227" t="s">
        <v>3</v>
      </c>
      <c r="K227">
        <v>-241090.72696659999</v>
      </c>
      <c r="L227" t="s">
        <v>2</v>
      </c>
      <c r="M227">
        <v>1135.6354695</v>
      </c>
      <c r="N227" t="s">
        <v>6</v>
      </c>
      <c r="O227">
        <v>17</v>
      </c>
      <c r="P227" t="s">
        <v>0</v>
      </c>
      <c r="Q227">
        <v>210.4</v>
      </c>
      <c r="R227" t="s">
        <v>141</v>
      </c>
      <c r="S227">
        <v>8</v>
      </c>
      <c r="T227" t="s">
        <v>142</v>
      </c>
      <c r="U227">
        <v>325</v>
      </c>
      <c r="V227" t="s">
        <v>140</v>
      </c>
      <c r="W227">
        <v>100820</v>
      </c>
      <c r="X227" t="s">
        <v>1</v>
      </c>
      <c r="Y227" t="s">
        <v>672</v>
      </c>
      <c r="Z227" t="s">
        <v>151</v>
      </c>
      <c r="AA227" s="12" t="s">
        <v>861</v>
      </c>
      <c r="AB227" t="s">
        <v>424</v>
      </c>
      <c r="AC227" s="5">
        <v>9.9999999999999998E-17</v>
      </c>
      <c r="AD227" t="s">
        <v>5</v>
      </c>
      <c r="AE227">
        <v>-2.3503514600000002</v>
      </c>
      <c r="AF227" t="s">
        <v>4</v>
      </c>
      <c r="AG227">
        <v>11.92826367</v>
      </c>
    </row>
    <row r="228" spans="1:33" x14ac:dyDescent="0.25">
      <c r="A228" t="s">
        <v>395</v>
      </c>
      <c r="B228" t="s">
        <v>143</v>
      </c>
      <c r="C228">
        <v>300</v>
      </c>
      <c r="D228" t="s">
        <v>144</v>
      </c>
      <c r="E228">
        <v>100000</v>
      </c>
      <c r="F228" t="s">
        <v>145</v>
      </c>
      <c r="G228">
        <v>23654</v>
      </c>
      <c r="H228" t="s">
        <v>146</v>
      </c>
      <c r="I228">
        <v>1E-3</v>
      </c>
      <c r="J228" t="s">
        <v>3</v>
      </c>
      <c r="K228">
        <v>1</v>
      </c>
      <c r="L228" t="s">
        <v>2</v>
      </c>
      <c r="M228">
        <v>1.8600000000000001E-5</v>
      </c>
      <c r="N228" t="s">
        <v>6</v>
      </c>
      <c r="O228">
        <v>10</v>
      </c>
      <c r="P228" t="s">
        <v>0</v>
      </c>
      <c r="Q228">
        <v>120.7</v>
      </c>
      <c r="R228" t="s">
        <v>141</v>
      </c>
      <c r="S228">
        <v>2</v>
      </c>
      <c r="T228" t="s">
        <v>142</v>
      </c>
      <c r="U228">
        <v>215</v>
      </c>
      <c r="V228" t="s">
        <v>140</v>
      </c>
      <c r="W228">
        <v>100242</v>
      </c>
      <c r="X228" t="s">
        <v>1</v>
      </c>
      <c r="Y228" t="s">
        <v>673</v>
      </c>
      <c r="Z228" t="s">
        <v>151</v>
      </c>
      <c r="AA228" s="12" t="s">
        <v>862</v>
      </c>
      <c r="AB228" t="s">
        <v>424</v>
      </c>
      <c r="AC228" s="5">
        <v>9.9999999999999998E-17</v>
      </c>
      <c r="AD228" t="s">
        <v>5</v>
      </c>
      <c r="AE228">
        <v>1</v>
      </c>
      <c r="AF228" t="s">
        <v>4</v>
      </c>
      <c r="AG228">
        <v>1.8580000000000002E-5</v>
      </c>
    </row>
    <row r="229" spans="1:33" x14ac:dyDescent="0.25">
      <c r="A229" t="s">
        <v>396</v>
      </c>
      <c r="B229" t="s">
        <v>143</v>
      </c>
      <c r="C229">
        <v>300</v>
      </c>
      <c r="D229" t="s">
        <v>144</v>
      </c>
      <c r="E229">
        <v>100000</v>
      </c>
      <c r="F229" t="s">
        <v>145</v>
      </c>
      <c r="G229">
        <v>23654</v>
      </c>
      <c r="H229" t="s">
        <v>146</v>
      </c>
      <c r="I229">
        <v>1E-3</v>
      </c>
      <c r="J229" t="s">
        <v>3</v>
      </c>
      <c r="K229">
        <v>0.99907429999999997</v>
      </c>
      <c r="L229" t="s">
        <v>2</v>
      </c>
      <c r="M229">
        <v>3.1983900000000003E-2</v>
      </c>
      <c r="N229" t="s">
        <v>6</v>
      </c>
      <c r="O229">
        <v>40</v>
      </c>
      <c r="P229" t="s">
        <v>0</v>
      </c>
      <c r="Q229">
        <v>293.3</v>
      </c>
      <c r="R229" t="s">
        <v>141</v>
      </c>
      <c r="S229">
        <v>5</v>
      </c>
      <c r="T229" t="s">
        <v>142</v>
      </c>
      <c r="U229">
        <v>664</v>
      </c>
      <c r="V229" t="s">
        <v>140</v>
      </c>
      <c r="W229">
        <v>102175</v>
      </c>
      <c r="X229" t="s">
        <v>1</v>
      </c>
      <c r="Y229" t="s">
        <v>674</v>
      </c>
      <c r="Z229" t="s">
        <v>151</v>
      </c>
      <c r="AA229" s="12" t="s">
        <v>863</v>
      </c>
      <c r="AB229" t="s">
        <v>424</v>
      </c>
      <c r="AC229" s="5">
        <v>9.9999999999999998E-17</v>
      </c>
      <c r="AD229" t="s">
        <v>5</v>
      </c>
      <c r="AE229">
        <v>0.99907866000000001</v>
      </c>
      <c r="AF229" t="s">
        <v>4</v>
      </c>
      <c r="AG229">
        <v>3.14744E-2</v>
      </c>
    </row>
    <row r="230" spans="1:33" x14ac:dyDescent="0.25">
      <c r="A230" t="s">
        <v>397</v>
      </c>
      <c r="B230" t="s">
        <v>143</v>
      </c>
      <c r="C230">
        <v>300</v>
      </c>
      <c r="D230" t="s">
        <v>144</v>
      </c>
      <c r="E230">
        <v>100000</v>
      </c>
      <c r="F230" t="s">
        <v>145</v>
      </c>
      <c r="G230">
        <v>23654</v>
      </c>
      <c r="H230" t="s">
        <v>146</v>
      </c>
      <c r="I230">
        <v>1E-3</v>
      </c>
      <c r="J230" t="s">
        <v>3</v>
      </c>
      <c r="K230">
        <v>0.99999970000000005</v>
      </c>
      <c r="L230" t="s">
        <v>2</v>
      </c>
      <c r="M230">
        <v>0.27481640000000002</v>
      </c>
      <c r="N230" t="s">
        <v>6</v>
      </c>
      <c r="O230">
        <v>27</v>
      </c>
      <c r="P230" t="s">
        <v>0</v>
      </c>
      <c r="Q230">
        <v>190.9</v>
      </c>
      <c r="R230" t="s">
        <v>141</v>
      </c>
      <c r="S230">
        <v>6</v>
      </c>
      <c r="T230" t="s">
        <v>142</v>
      </c>
      <c r="U230">
        <v>482</v>
      </c>
      <c r="V230" t="s">
        <v>140</v>
      </c>
      <c r="W230">
        <v>101514</v>
      </c>
      <c r="X230" t="s">
        <v>1</v>
      </c>
      <c r="Y230" t="s">
        <v>675</v>
      </c>
      <c r="Z230" t="s">
        <v>151</v>
      </c>
      <c r="AA230" s="12" t="s">
        <v>864</v>
      </c>
      <c r="AB230" t="s">
        <v>424</v>
      </c>
      <c r="AC230" s="5">
        <v>9.9999999999999998E-17</v>
      </c>
      <c r="AD230" t="s">
        <v>5</v>
      </c>
      <c r="AE230">
        <v>0.99999948999999999</v>
      </c>
      <c r="AF230" t="s">
        <v>4</v>
      </c>
      <c r="AG230">
        <v>0.33204456999999998</v>
      </c>
    </row>
    <row r="231" spans="1:33" x14ac:dyDescent="0.25">
      <c r="A231" t="s">
        <v>398</v>
      </c>
      <c r="B231" t="s">
        <v>143</v>
      </c>
      <c r="C231">
        <v>300</v>
      </c>
      <c r="D231" t="s">
        <v>144</v>
      </c>
      <c r="E231">
        <v>100000</v>
      </c>
      <c r="F231" t="s">
        <v>145</v>
      </c>
      <c r="G231">
        <v>23654</v>
      </c>
      <c r="H231" t="s">
        <v>146</v>
      </c>
      <c r="I231">
        <v>1E-3</v>
      </c>
      <c r="J231" t="s">
        <v>3</v>
      </c>
      <c r="K231">
        <v>0.95417680000000005</v>
      </c>
      <c r="L231" t="s">
        <v>2</v>
      </c>
      <c r="M231">
        <v>0.14541560000000001</v>
      </c>
      <c r="N231" t="s">
        <v>6</v>
      </c>
      <c r="O231">
        <v>18</v>
      </c>
      <c r="P231" t="s">
        <v>0</v>
      </c>
      <c r="Q231">
        <v>266.5</v>
      </c>
      <c r="R231" t="s">
        <v>141</v>
      </c>
      <c r="S231">
        <v>3</v>
      </c>
      <c r="T231" t="s">
        <v>142</v>
      </c>
      <c r="U231">
        <v>347</v>
      </c>
      <c r="V231" t="s">
        <v>140</v>
      </c>
      <c r="W231">
        <v>100956</v>
      </c>
      <c r="X231" t="s">
        <v>1</v>
      </c>
      <c r="Y231" t="s">
        <v>676</v>
      </c>
      <c r="Z231" t="s">
        <v>151</v>
      </c>
      <c r="AA231" s="12" t="s">
        <v>865</v>
      </c>
      <c r="AB231" t="s">
        <v>424</v>
      </c>
      <c r="AC231" s="5">
        <v>9.9999999999999998E-17</v>
      </c>
      <c r="AD231" t="s">
        <v>5</v>
      </c>
      <c r="AE231">
        <v>0.95383881000000004</v>
      </c>
      <c r="AF231" t="s">
        <v>4</v>
      </c>
      <c r="AG231">
        <v>0.14445177000000001</v>
      </c>
    </row>
    <row r="232" spans="1:33" x14ac:dyDescent="0.25">
      <c r="A232" t="s">
        <v>399</v>
      </c>
      <c r="B232" t="s">
        <v>143</v>
      </c>
      <c r="C232">
        <v>300</v>
      </c>
      <c r="D232" t="s">
        <v>144</v>
      </c>
      <c r="E232">
        <v>100000</v>
      </c>
      <c r="F232" t="s">
        <v>145</v>
      </c>
      <c r="G232">
        <v>23654</v>
      </c>
      <c r="H232" t="s">
        <v>146</v>
      </c>
      <c r="I232">
        <v>1E-3</v>
      </c>
      <c r="J232" t="s">
        <v>3</v>
      </c>
      <c r="K232">
        <v>0.99995630000000002</v>
      </c>
      <c r="L232" t="s">
        <v>2</v>
      </c>
      <c r="M232">
        <v>4.2592999999999997E-3</v>
      </c>
      <c r="N232" t="s">
        <v>6</v>
      </c>
      <c r="O232">
        <v>20</v>
      </c>
      <c r="P232" t="s">
        <v>0</v>
      </c>
      <c r="Q232">
        <v>177.9</v>
      </c>
      <c r="R232" t="s">
        <v>141</v>
      </c>
      <c r="S232">
        <v>3</v>
      </c>
      <c r="T232" t="s">
        <v>142</v>
      </c>
      <c r="U232">
        <v>402</v>
      </c>
      <c r="V232" t="s">
        <v>140</v>
      </c>
      <c r="W232">
        <v>101017</v>
      </c>
      <c r="X232" t="s">
        <v>1</v>
      </c>
      <c r="Y232" t="s">
        <v>677</v>
      </c>
      <c r="Z232" t="s">
        <v>151</v>
      </c>
      <c r="AA232" s="12" t="s">
        <v>866</v>
      </c>
      <c r="AB232" t="s">
        <v>424</v>
      </c>
      <c r="AC232" s="5">
        <v>9.9999999999999998E-17</v>
      </c>
      <c r="AD232" t="s">
        <v>5</v>
      </c>
      <c r="AE232">
        <v>0.99995794999999998</v>
      </c>
      <c r="AF232" t="s">
        <v>4</v>
      </c>
      <c r="AG232">
        <v>4.1575900000000001E-3</v>
      </c>
    </row>
    <row r="233" spans="1:33" x14ac:dyDescent="0.25">
      <c r="A233" t="s">
        <v>400</v>
      </c>
      <c r="B233" t="s">
        <v>143</v>
      </c>
      <c r="C233">
        <v>300</v>
      </c>
      <c r="D233" t="s">
        <v>144</v>
      </c>
      <c r="E233">
        <v>100000</v>
      </c>
      <c r="F233" t="s">
        <v>145</v>
      </c>
      <c r="G233">
        <v>23654</v>
      </c>
      <c r="H233" t="s">
        <v>146</v>
      </c>
      <c r="I233">
        <v>1E-3</v>
      </c>
      <c r="J233" t="s">
        <v>3</v>
      </c>
      <c r="K233">
        <v>1</v>
      </c>
      <c r="L233" t="s">
        <v>2</v>
      </c>
      <c r="M233">
        <v>1.39761E-2</v>
      </c>
      <c r="N233" t="s">
        <v>6</v>
      </c>
      <c r="O233">
        <v>21</v>
      </c>
      <c r="P233" t="s">
        <v>0</v>
      </c>
      <c r="Q233">
        <v>191.1</v>
      </c>
      <c r="R233" t="s">
        <v>141</v>
      </c>
      <c r="S233">
        <v>3</v>
      </c>
      <c r="T233" t="s">
        <v>142</v>
      </c>
      <c r="U233">
        <v>381</v>
      </c>
      <c r="V233" t="s">
        <v>140</v>
      </c>
      <c r="W233">
        <v>101111</v>
      </c>
      <c r="X233" t="s">
        <v>1</v>
      </c>
      <c r="Y233" t="s">
        <v>678</v>
      </c>
      <c r="Z233" t="s">
        <v>151</v>
      </c>
      <c r="AA233" s="12" t="s">
        <v>867</v>
      </c>
      <c r="AB233" t="s">
        <v>424</v>
      </c>
      <c r="AC233" s="5">
        <v>9.9999999999999998E-17</v>
      </c>
      <c r="AD233" t="s">
        <v>5</v>
      </c>
      <c r="AE233">
        <v>1</v>
      </c>
      <c r="AF233" t="s">
        <v>4</v>
      </c>
      <c r="AG233">
        <v>5.0152699999999996E-3</v>
      </c>
    </row>
    <row r="234" spans="1:33" x14ac:dyDescent="0.25">
      <c r="A234" t="s">
        <v>401</v>
      </c>
      <c r="B234" t="s">
        <v>143</v>
      </c>
      <c r="C234">
        <v>300</v>
      </c>
      <c r="D234" t="s">
        <v>144</v>
      </c>
      <c r="E234">
        <v>100000</v>
      </c>
      <c r="F234" t="s">
        <v>145</v>
      </c>
      <c r="G234">
        <v>23654</v>
      </c>
      <c r="H234" t="s">
        <v>146</v>
      </c>
      <c r="I234">
        <v>1E-3</v>
      </c>
      <c r="J234" t="s">
        <v>3</v>
      </c>
      <c r="K234">
        <v>0.99949279999999996</v>
      </c>
      <c r="L234" t="s">
        <v>2</v>
      </c>
      <c r="M234">
        <v>8.5490000000000002E-4</v>
      </c>
      <c r="N234" t="s">
        <v>6</v>
      </c>
      <c r="O234">
        <v>15</v>
      </c>
      <c r="P234" t="s">
        <v>0</v>
      </c>
      <c r="Q234">
        <v>159.30000000000001</v>
      </c>
      <c r="R234" t="s">
        <v>141</v>
      </c>
      <c r="S234">
        <v>3</v>
      </c>
      <c r="T234" t="s">
        <v>142</v>
      </c>
      <c r="U234">
        <v>348</v>
      </c>
      <c r="V234" t="s">
        <v>140</v>
      </c>
      <c r="W234">
        <v>100801</v>
      </c>
      <c r="X234" t="s">
        <v>1</v>
      </c>
      <c r="Y234" t="s">
        <v>679</v>
      </c>
      <c r="Z234" t="s">
        <v>151</v>
      </c>
      <c r="AA234" s="12" t="s">
        <v>868</v>
      </c>
      <c r="AB234" t="s">
        <v>424</v>
      </c>
      <c r="AC234" s="5">
        <v>9.9999999999999998E-17</v>
      </c>
      <c r="AD234" t="s">
        <v>5</v>
      </c>
      <c r="AE234">
        <v>0.99947768999999997</v>
      </c>
      <c r="AF234" t="s">
        <v>4</v>
      </c>
      <c r="AG234">
        <v>8.5468000000000002E-4</v>
      </c>
    </row>
    <row r="235" spans="1:33" x14ac:dyDescent="0.25">
      <c r="A235" t="s">
        <v>402</v>
      </c>
      <c r="B235" t="s">
        <v>143</v>
      </c>
      <c r="C235">
        <v>300</v>
      </c>
      <c r="D235" t="s">
        <v>144</v>
      </c>
      <c r="E235">
        <v>100000</v>
      </c>
      <c r="F235" t="s">
        <v>145</v>
      </c>
      <c r="G235">
        <v>23654</v>
      </c>
      <c r="H235" t="s">
        <v>146</v>
      </c>
      <c r="I235">
        <v>1E-3</v>
      </c>
      <c r="J235" t="s">
        <v>3</v>
      </c>
      <c r="K235">
        <v>0.98935320000000004</v>
      </c>
      <c r="L235" t="s">
        <v>2</v>
      </c>
      <c r="M235">
        <v>2.2887600000000001E-2</v>
      </c>
      <c r="N235" t="s">
        <v>6</v>
      </c>
      <c r="O235">
        <v>34</v>
      </c>
      <c r="P235" t="s">
        <v>0</v>
      </c>
      <c r="Q235">
        <v>228.2</v>
      </c>
      <c r="R235" t="s">
        <v>141</v>
      </c>
      <c r="S235">
        <v>2</v>
      </c>
      <c r="T235" t="s">
        <v>142</v>
      </c>
      <c r="U235">
        <v>698</v>
      </c>
      <c r="V235" t="s">
        <v>140</v>
      </c>
      <c r="W235">
        <v>102121</v>
      </c>
      <c r="X235" t="s">
        <v>1</v>
      </c>
      <c r="Y235" t="s">
        <v>680</v>
      </c>
      <c r="Z235" t="s">
        <v>151</v>
      </c>
      <c r="AA235" s="12" t="s">
        <v>1321</v>
      </c>
      <c r="AB235" t="s">
        <v>424</v>
      </c>
      <c r="AC235" s="5">
        <v>9.9999999999999998E-17</v>
      </c>
      <c r="AD235" t="s">
        <v>5</v>
      </c>
      <c r="AE235">
        <v>0.98777101</v>
      </c>
      <c r="AF235" t="s">
        <v>4</v>
      </c>
      <c r="AG235">
        <v>2.475805E-2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E71ED-31FB-4D1E-8259-A7B8EBD0AFA9}">
  <dimension ref="A1:AG235"/>
  <sheetViews>
    <sheetView topLeftCell="A223" workbookViewId="0">
      <selection activeCell="H243" sqref="H243"/>
    </sheetView>
  </sheetViews>
  <sheetFormatPr defaultRowHeight="15" x14ac:dyDescent="0.25"/>
  <cols>
    <col min="27" max="27" width="9.140625" style="12"/>
  </cols>
  <sheetData>
    <row r="1" spans="1:33" x14ac:dyDescent="0.25">
      <c r="A1" t="s">
        <v>166</v>
      </c>
      <c r="B1" t="s">
        <v>143</v>
      </c>
      <c r="C1">
        <v>300</v>
      </c>
      <c r="D1" t="s">
        <v>144</v>
      </c>
      <c r="E1">
        <v>100000</v>
      </c>
      <c r="F1" t="s">
        <v>145</v>
      </c>
      <c r="G1">
        <v>23654</v>
      </c>
      <c r="H1" t="s">
        <v>146</v>
      </c>
      <c r="I1">
        <v>1E-3</v>
      </c>
      <c r="J1" t="s">
        <v>3</v>
      </c>
      <c r="K1">
        <v>0.99999610000000005</v>
      </c>
      <c r="L1" t="s">
        <v>2</v>
      </c>
      <c r="M1">
        <v>5.6720000000000002E-4</v>
      </c>
      <c r="N1" t="s">
        <v>6</v>
      </c>
      <c r="O1">
        <v>1</v>
      </c>
      <c r="P1" t="s">
        <v>0</v>
      </c>
      <c r="Q1">
        <v>0.2</v>
      </c>
      <c r="R1" t="s">
        <v>141</v>
      </c>
      <c r="S1">
        <v>1</v>
      </c>
      <c r="T1" t="s">
        <v>142</v>
      </c>
      <c r="U1">
        <v>1</v>
      </c>
      <c r="V1" t="s">
        <v>140</v>
      </c>
      <c r="W1">
        <v>207</v>
      </c>
      <c r="X1" t="s">
        <v>1</v>
      </c>
      <c r="Y1" t="s">
        <v>283</v>
      </c>
      <c r="Z1" t="s">
        <v>151</v>
      </c>
      <c r="AA1" s="12" t="s">
        <v>283</v>
      </c>
      <c r="AB1" t="s">
        <v>424</v>
      </c>
      <c r="AC1" s="5">
        <v>1E-3</v>
      </c>
      <c r="AD1" t="s">
        <v>5</v>
      </c>
      <c r="AE1">
        <v>1</v>
      </c>
      <c r="AF1" t="s">
        <v>4</v>
      </c>
      <c r="AG1">
        <v>0</v>
      </c>
    </row>
    <row r="2" spans="1:33" x14ac:dyDescent="0.25">
      <c r="A2" t="s">
        <v>167</v>
      </c>
      <c r="B2" t="s">
        <v>143</v>
      </c>
      <c r="C2">
        <v>300</v>
      </c>
      <c r="D2" t="s">
        <v>144</v>
      </c>
      <c r="E2">
        <v>100000</v>
      </c>
      <c r="F2" t="s">
        <v>145</v>
      </c>
      <c r="G2">
        <v>23654</v>
      </c>
      <c r="H2" t="s">
        <v>146</v>
      </c>
      <c r="I2">
        <v>1E-3</v>
      </c>
      <c r="J2" t="s">
        <v>3</v>
      </c>
      <c r="K2">
        <v>0.99999850000000001</v>
      </c>
      <c r="L2" t="s">
        <v>2</v>
      </c>
      <c r="M2">
        <v>3.2410000000000002E-4</v>
      </c>
      <c r="N2" t="s">
        <v>6</v>
      </c>
      <c r="O2">
        <v>3</v>
      </c>
      <c r="P2" t="s">
        <v>0</v>
      </c>
      <c r="Q2">
        <v>1</v>
      </c>
      <c r="R2" t="s">
        <v>141</v>
      </c>
      <c r="S2">
        <v>1</v>
      </c>
      <c r="T2" t="s">
        <v>142</v>
      </c>
      <c r="U2">
        <v>3</v>
      </c>
      <c r="V2" t="s">
        <v>140</v>
      </c>
      <c r="W2">
        <v>869</v>
      </c>
      <c r="X2" t="s">
        <v>1</v>
      </c>
      <c r="Y2" t="s">
        <v>425</v>
      </c>
      <c r="Z2" t="s">
        <v>151</v>
      </c>
      <c r="AA2" s="12" t="s">
        <v>426</v>
      </c>
      <c r="AB2" t="s">
        <v>424</v>
      </c>
      <c r="AC2" s="5">
        <v>1E-3</v>
      </c>
      <c r="AD2" t="s">
        <v>5</v>
      </c>
      <c r="AE2">
        <v>1</v>
      </c>
      <c r="AF2" t="s">
        <v>4</v>
      </c>
      <c r="AG2">
        <v>0</v>
      </c>
    </row>
    <row r="3" spans="1:33" x14ac:dyDescent="0.25">
      <c r="A3" t="s">
        <v>168</v>
      </c>
      <c r="B3" t="s">
        <v>143</v>
      </c>
      <c r="C3">
        <v>300</v>
      </c>
      <c r="D3" t="s">
        <v>144</v>
      </c>
      <c r="E3">
        <v>100000</v>
      </c>
      <c r="F3" t="s">
        <v>145</v>
      </c>
      <c r="G3">
        <v>23654</v>
      </c>
      <c r="H3" t="s">
        <v>146</v>
      </c>
      <c r="I3">
        <v>1E-3</v>
      </c>
      <c r="J3" t="s">
        <v>3</v>
      </c>
      <c r="K3">
        <v>0.99996859999999999</v>
      </c>
      <c r="L3" t="s">
        <v>2</v>
      </c>
      <c r="M3">
        <v>1.6106E-3</v>
      </c>
      <c r="N3" t="s">
        <v>6</v>
      </c>
      <c r="O3">
        <v>5</v>
      </c>
      <c r="P3" t="s">
        <v>0</v>
      </c>
      <c r="Q3">
        <v>0.5</v>
      </c>
      <c r="R3" t="s">
        <v>141</v>
      </c>
      <c r="S3">
        <v>1</v>
      </c>
      <c r="T3" t="s">
        <v>142</v>
      </c>
      <c r="U3">
        <v>2</v>
      </c>
      <c r="V3" t="s">
        <v>140</v>
      </c>
      <c r="W3">
        <v>478</v>
      </c>
      <c r="X3" t="s">
        <v>1</v>
      </c>
      <c r="Y3" t="s">
        <v>1324</v>
      </c>
      <c r="Z3" t="s">
        <v>151</v>
      </c>
      <c r="AA3" s="12" t="s">
        <v>1325</v>
      </c>
      <c r="AB3" t="s">
        <v>424</v>
      </c>
      <c r="AC3" s="5">
        <v>1E-3</v>
      </c>
      <c r="AD3" t="s">
        <v>5</v>
      </c>
      <c r="AE3">
        <v>0.99999598000000001</v>
      </c>
      <c r="AF3" t="s">
        <v>4</v>
      </c>
      <c r="AG3">
        <v>5.8786000000000005E-4</v>
      </c>
    </row>
    <row r="4" spans="1:33" x14ac:dyDescent="0.25">
      <c r="A4" t="s">
        <v>169</v>
      </c>
      <c r="B4" t="s">
        <v>143</v>
      </c>
      <c r="C4">
        <v>300</v>
      </c>
      <c r="D4" t="s">
        <v>144</v>
      </c>
      <c r="E4">
        <v>100000</v>
      </c>
      <c r="F4" t="s">
        <v>145</v>
      </c>
      <c r="G4">
        <v>23654</v>
      </c>
      <c r="H4" t="s">
        <v>146</v>
      </c>
      <c r="I4">
        <v>1E-3</v>
      </c>
      <c r="J4" t="s">
        <v>3</v>
      </c>
      <c r="K4">
        <v>0.99999229999999995</v>
      </c>
      <c r="L4" t="s">
        <v>2</v>
      </c>
      <c r="M4">
        <v>2.544E-4</v>
      </c>
      <c r="N4" t="s">
        <v>6</v>
      </c>
      <c r="O4">
        <v>3</v>
      </c>
      <c r="P4" t="s">
        <v>0</v>
      </c>
      <c r="Q4">
        <v>0.6</v>
      </c>
      <c r="R4" t="s">
        <v>141</v>
      </c>
      <c r="S4">
        <v>1</v>
      </c>
      <c r="T4" t="s">
        <v>142</v>
      </c>
      <c r="U4">
        <v>2</v>
      </c>
      <c r="V4" t="s">
        <v>140</v>
      </c>
      <c r="W4">
        <v>478</v>
      </c>
      <c r="X4" t="s">
        <v>1</v>
      </c>
      <c r="Y4" t="s">
        <v>1326</v>
      </c>
      <c r="Z4" t="s">
        <v>151</v>
      </c>
      <c r="AA4" s="12" t="s">
        <v>1327</v>
      </c>
      <c r="AB4" t="s">
        <v>424</v>
      </c>
      <c r="AC4" s="5">
        <v>1E-3</v>
      </c>
      <c r="AD4" t="s">
        <v>5</v>
      </c>
      <c r="AE4">
        <v>0.99999640000000001</v>
      </c>
      <c r="AF4" t="s">
        <v>4</v>
      </c>
      <c r="AG4">
        <v>1.7704E-4</v>
      </c>
    </row>
    <row r="5" spans="1:33" x14ac:dyDescent="0.25">
      <c r="A5" t="s">
        <v>170</v>
      </c>
      <c r="B5" t="s">
        <v>143</v>
      </c>
      <c r="C5">
        <v>300</v>
      </c>
      <c r="D5" t="s">
        <v>144</v>
      </c>
      <c r="E5">
        <v>100000</v>
      </c>
      <c r="F5" t="s">
        <v>145</v>
      </c>
      <c r="G5">
        <v>23654</v>
      </c>
      <c r="H5" t="s">
        <v>146</v>
      </c>
      <c r="I5">
        <v>1E-3</v>
      </c>
      <c r="J5" t="s">
        <v>3</v>
      </c>
      <c r="K5">
        <v>0.99999610000000005</v>
      </c>
      <c r="L5" t="s">
        <v>2</v>
      </c>
      <c r="M5">
        <v>5.6979999999999997E-4</v>
      </c>
      <c r="N5" t="s">
        <v>6</v>
      </c>
      <c r="O5">
        <v>3</v>
      </c>
      <c r="P5" t="s">
        <v>0</v>
      </c>
      <c r="Q5">
        <v>0.6</v>
      </c>
      <c r="R5" t="s">
        <v>141</v>
      </c>
      <c r="S5">
        <v>1</v>
      </c>
      <c r="T5" t="s">
        <v>142</v>
      </c>
      <c r="U5">
        <v>2</v>
      </c>
      <c r="V5" t="s">
        <v>140</v>
      </c>
      <c r="W5">
        <v>476</v>
      </c>
      <c r="X5" t="s">
        <v>1</v>
      </c>
      <c r="Y5" t="s">
        <v>430</v>
      </c>
      <c r="Z5" t="s">
        <v>151</v>
      </c>
      <c r="AA5" s="12" t="s">
        <v>682</v>
      </c>
      <c r="AB5" t="s">
        <v>424</v>
      </c>
      <c r="AC5" s="5">
        <v>1E-3</v>
      </c>
      <c r="AD5" t="s">
        <v>5</v>
      </c>
      <c r="AE5">
        <v>1</v>
      </c>
      <c r="AF5" t="s">
        <v>4</v>
      </c>
      <c r="AG5">
        <v>0</v>
      </c>
    </row>
    <row r="6" spans="1:33" x14ac:dyDescent="0.25">
      <c r="A6" t="s">
        <v>171</v>
      </c>
      <c r="B6" t="s">
        <v>143</v>
      </c>
      <c r="C6">
        <v>300</v>
      </c>
      <c r="D6" t="s">
        <v>144</v>
      </c>
      <c r="E6">
        <v>100000</v>
      </c>
      <c r="F6" t="s">
        <v>145</v>
      </c>
      <c r="G6">
        <v>23654</v>
      </c>
      <c r="H6" t="s">
        <v>146</v>
      </c>
      <c r="I6">
        <v>1E-3</v>
      </c>
      <c r="J6" t="s">
        <v>3</v>
      </c>
      <c r="K6">
        <v>0.99999899999999997</v>
      </c>
      <c r="L6" t="s">
        <v>2</v>
      </c>
      <c r="M6">
        <v>9.8620000000000001E-4</v>
      </c>
      <c r="N6" t="s">
        <v>6</v>
      </c>
      <c r="O6">
        <v>4</v>
      </c>
      <c r="P6" t="s">
        <v>0</v>
      </c>
      <c r="Q6">
        <v>0.7</v>
      </c>
      <c r="R6" t="s">
        <v>141</v>
      </c>
      <c r="S6">
        <v>1</v>
      </c>
      <c r="T6" t="s">
        <v>142</v>
      </c>
      <c r="U6">
        <v>2</v>
      </c>
      <c r="V6" t="s">
        <v>140</v>
      </c>
      <c r="W6">
        <v>615</v>
      </c>
      <c r="X6" t="s">
        <v>1</v>
      </c>
      <c r="Y6" t="s">
        <v>431</v>
      </c>
      <c r="Z6" t="s">
        <v>151</v>
      </c>
      <c r="AA6" s="12" t="s">
        <v>683</v>
      </c>
      <c r="AB6" t="s">
        <v>424</v>
      </c>
      <c r="AC6" s="5">
        <v>1E-3</v>
      </c>
      <c r="AD6" t="s">
        <v>5</v>
      </c>
      <c r="AE6">
        <v>1</v>
      </c>
      <c r="AF6" t="s">
        <v>4</v>
      </c>
      <c r="AG6">
        <v>0</v>
      </c>
    </row>
    <row r="7" spans="1:33" x14ac:dyDescent="0.25">
      <c r="A7" t="s">
        <v>172</v>
      </c>
      <c r="B7" t="s">
        <v>143</v>
      </c>
      <c r="C7">
        <v>300</v>
      </c>
      <c r="D7" t="s">
        <v>144</v>
      </c>
      <c r="E7">
        <v>100000</v>
      </c>
      <c r="F7" t="s">
        <v>145</v>
      </c>
      <c r="G7">
        <v>23654</v>
      </c>
      <c r="H7" t="s">
        <v>146</v>
      </c>
      <c r="I7">
        <v>1E-3</v>
      </c>
      <c r="J7" t="s">
        <v>3</v>
      </c>
      <c r="K7">
        <v>0.99978420000000001</v>
      </c>
      <c r="L7" t="s">
        <v>2</v>
      </c>
      <c r="M7">
        <v>3.6251E-3</v>
      </c>
      <c r="N7" t="s">
        <v>6</v>
      </c>
      <c r="O7">
        <v>6</v>
      </c>
      <c r="P7" t="s">
        <v>0</v>
      </c>
      <c r="Q7">
        <v>0.9</v>
      </c>
      <c r="R7" t="s">
        <v>141</v>
      </c>
      <c r="S7">
        <v>1</v>
      </c>
      <c r="T7" t="s">
        <v>142</v>
      </c>
      <c r="U7">
        <v>2</v>
      </c>
      <c r="V7" t="s">
        <v>140</v>
      </c>
      <c r="W7">
        <v>711</v>
      </c>
      <c r="X7" t="s">
        <v>1</v>
      </c>
      <c r="Y7" t="s">
        <v>1328</v>
      </c>
      <c r="Z7" t="s">
        <v>151</v>
      </c>
      <c r="AA7" s="12" t="s">
        <v>1329</v>
      </c>
      <c r="AB7" t="s">
        <v>424</v>
      </c>
      <c r="AC7" s="5">
        <v>1E-3</v>
      </c>
      <c r="AD7" t="s">
        <v>5</v>
      </c>
      <c r="AE7">
        <v>0.99999198</v>
      </c>
      <c r="AF7" t="s">
        <v>4</v>
      </c>
      <c r="AG7">
        <v>7.1400000000000001E-4</v>
      </c>
    </row>
    <row r="8" spans="1:33" x14ac:dyDescent="0.25">
      <c r="A8" t="s">
        <v>173</v>
      </c>
      <c r="B8" t="s">
        <v>143</v>
      </c>
      <c r="C8">
        <v>300</v>
      </c>
      <c r="D8" t="s">
        <v>144</v>
      </c>
      <c r="E8">
        <v>100000</v>
      </c>
      <c r="F8" t="s">
        <v>145</v>
      </c>
      <c r="G8">
        <v>23654</v>
      </c>
      <c r="H8" t="s">
        <v>146</v>
      </c>
      <c r="I8">
        <v>1E-3</v>
      </c>
      <c r="J8" t="s">
        <v>3</v>
      </c>
      <c r="K8">
        <v>0.99998359999999997</v>
      </c>
      <c r="L8" t="s">
        <v>2</v>
      </c>
      <c r="M8">
        <v>6.2220000000000001E-3</v>
      </c>
      <c r="N8" t="s">
        <v>6</v>
      </c>
      <c r="O8">
        <v>4</v>
      </c>
      <c r="P8" t="s">
        <v>0</v>
      </c>
      <c r="Q8">
        <v>0.7</v>
      </c>
      <c r="R8" t="s">
        <v>141</v>
      </c>
      <c r="S8">
        <v>1</v>
      </c>
      <c r="T8" t="s">
        <v>142</v>
      </c>
      <c r="U8">
        <v>2</v>
      </c>
      <c r="V8" t="s">
        <v>140</v>
      </c>
      <c r="W8">
        <v>638</v>
      </c>
      <c r="X8" t="s">
        <v>1</v>
      </c>
      <c r="Y8" t="s">
        <v>1330</v>
      </c>
      <c r="Z8" t="s">
        <v>151</v>
      </c>
      <c r="AA8" s="12" t="s">
        <v>1331</v>
      </c>
      <c r="AB8" t="s">
        <v>424</v>
      </c>
      <c r="AC8" s="5">
        <v>1E-3</v>
      </c>
      <c r="AD8" t="s">
        <v>5</v>
      </c>
      <c r="AE8">
        <v>0.99999671999999995</v>
      </c>
      <c r="AF8" t="s">
        <v>4</v>
      </c>
      <c r="AG8">
        <v>2.82723E-3</v>
      </c>
    </row>
    <row r="9" spans="1:33" x14ac:dyDescent="0.25">
      <c r="A9" t="s">
        <v>174</v>
      </c>
      <c r="B9" t="s">
        <v>143</v>
      </c>
      <c r="C9">
        <v>300</v>
      </c>
      <c r="D9" t="s">
        <v>144</v>
      </c>
      <c r="E9">
        <v>100000</v>
      </c>
      <c r="F9" t="s">
        <v>145</v>
      </c>
      <c r="G9">
        <v>23654</v>
      </c>
      <c r="H9" t="s">
        <v>146</v>
      </c>
      <c r="I9">
        <v>1E-3</v>
      </c>
      <c r="J9" t="s">
        <v>3</v>
      </c>
      <c r="K9">
        <v>0.99989680000000003</v>
      </c>
      <c r="L9" t="s">
        <v>2</v>
      </c>
      <c r="M9">
        <v>2.5065999999999999E-3</v>
      </c>
      <c r="N9" t="s">
        <v>6</v>
      </c>
      <c r="O9">
        <v>6</v>
      </c>
      <c r="P9" t="s">
        <v>0</v>
      </c>
      <c r="Q9">
        <v>0.8</v>
      </c>
      <c r="R9" t="s">
        <v>141</v>
      </c>
      <c r="S9">
        <v>1</v>
      </c>
      <c r="T9" t="s">
        <v>142</v>
      </c>
      <c r="U9">
        <v>2</v>
      </c>
      <c r="V9" t="s">
        <v>140</v>
      </c>
      <c r="W9">
        <v>711</v>
      </c>
      <c r="X9" t="s">
        <v>1</v>
      </c>
      <c r="Y9" t="s">
        <v>1332</v>
      </c>
      <c r="Z9" t="s">
        <v>151</v>
      </c>
      <c r="AA9" s="12" t="s">
        <v>1333</v>
      </c>
      <c r="AB9" t="s">
        <v>424</v>
      </c>
      <c r="AC9" s="5">
        <v>1E-3</v>
      </c>
      <c r="AD9" t="s">
        <v>5</v>
      </c>
      <c r="AE9">
        <v>0.99999426000000002</v>
      </c>
      <c r="AF9" t="s">
        <v>4</v>
      </c>
      <c r="AG9">
        <v>6.0420000000000005E-4</v>
      </c>
    </row>
    <row r="10" spans="1:33" x14ac:dyDescent="0.25">
      <c r="A10" t="s">
        <v>175</v>
      </c>
      <c r="B10" t="s">
        <v>143</v>
      </c>
      <c r="C10">
        <v>300</v>
      </c>
      <c r="D10" t="s">
        <v>144</v>
      </c>
      <c r="E10">
        <v>100000</v>
      </c>
      <c r="F10" t="s">
        <v>145</v>
      </c>
      <c r="G10">
        <v>23654</v>
      </c>
      <c r="H10" t="s">
        <v>146</v>
      </c>
      <c r="I10">
        <v>1E-3</v>
      </c>
      <c r="J10" t="s">
        <v>3</v>
      </c>
      <c r="K10">
        <v>0.99797239999999998</v>
      </c>
      <c r="L10" t="s">
        <v>2</v>
      </c>
      <c r="M10">
        <v>1.3609E-3</v>
      </c>
      <c r="N10" t="s">
        <v>6</v>
      </c>
      <c r="O10">
        <v>5</v>
      </c>
      <c r="P10" t="s">
        <v>0</v>
      </c>
      <c r="Q10">
        <v>109.8</v>
      </c>
      <c r="R10" t="s">
        <v>141</v>
      </c>
      <c r="S10">
        <v>11</v>
      </c>
      <c r="T10" t="s">
        <v>142</v>
      </c>
      <c r="U10">
        <v>396</v>
      </c>
      <c r="V10" t="s">
        <v>140</v>
      </c>
      <c r="W10">
        <v>100106</v>
      </c>
      <c r="X10" t="s">
        <v>1</v>
      </c>
      <c r="Y10" t="s">
        <v>1334</v>
      </c>
      <c r="Z10" t="s">
        <v>151</v>
      </c>
      <c r="AA10" s="12" t="s">
        <v>1335</v>
      </c>
      <c r="AB10" t="s">
        <v>424</v>
      </c>
      <c r="AC10" s="5">
        <v>1E-3</v>
      </c>
      <c r="AD10" t="s">
        <v>5</v>
      </c>
      <c r="AE10">
        <v>0.99919676999999996</v>
      </c>
      <c r="AF10" t="s">
        <v>4</v>
      </c>
      <c r="AG10">
        <v>8.7303000000000001E-4</v>
      </c>
    </row>
    <row r="11" spans="1:33" x14ac:dyDescent="0.25">
      <c r="A11" t="s">
        <v>176</v>
      </c>
      <c r="B11" t="s">
        <v>143</v>
      </c>
      <c r="C11">
        <v>300</v>
      </c>
      <c r="D11" t="s">
        <v>144</v>
      </c>
      <c r="E11">
        <v>100000</v>
      </c>
      <c r="F11" t="s">
        <v>145</v>
      </c>
      <c r="G11">
        <v>23654</v>
      </c>
      <c r="H11" t="s">
        <v>146</v>
      </c>
      <c r="I11">
        <v>1E-3</v>
      </c>
      <c r="J11" t="s">
        <v>3</v>
      </c>
      <c r="K11">
        <v>0.99999899999999997</v>
      </c>
      <c r="L11" t="s">
        <v>2</v>
      </c>
      <c r="M11">
        <v>5.5349999999999996E-4</v>
      </c>
      <c r="N11" t="s">
        <v>6</v>
      </c>
      <c r="O11">
        <v>4</v>
      </c>
      <c r="P11" t="s">
        <v>0</v>
      </c>
      <c r="Q11">
        <v>7.4</v>
      </c>
      <c r="R11" t="s">
        <v>141</v>
      </c>
      <c r="S11">
        <v>2</v>
      </c>
      <c r="T11" t="s">
        <v>142</v>
      </c>
      <c r="U11">
        <v>8</v>
      </c>
      <c r="V11" t="s">
        <v>140</v>
      </c>
      <c r="W11">
        <v>5173</v>
      </c>
      <c r="X11" t="s">
        <v>1</v>
      </c>
      <c r="Y11" t="s">
        <v>437</v>
      </c>
      <c r="Z11" t="s">
        <v>151</v>
      </c>
      <c r="AA11" s="12" t="s">
        <v>687</v>
      </c>
      <c r="AB11" t="s">
        <v>424</v>
      </c>
      <c r="AC11" s="5">
        <v>1E-3</v>
      </c>
      <c r="AD11" t="s">
        <v>5</v>
      </c>
      <c r="AE11">
        <v>1</v>
      </c>
      <c r="AF11" t="s">
        <v>4</v>
      </c>
      <c r="AG11">
        <v>0</v>
      </c>
    </row>
    <row r="12" spans="1:33" x14ac:dyDescent="0.25">
      <c r="A12" t="s">
        <v>177</v>
      </c>
      <c r="B12" t="s">
        <v>143</v>
      </c>
      <c r="C12">
        <v>300</v>
      </c>
      <c r="D12" t="s">
        <v>144</v>
      </c>
      <c r="E12">
        <v>100000</v>
      </c>
      <c r="F12" t="s">
        <v>145</v>
      </c>
      <c r="G12">
        <v>23654</v>
      </c>
      <c r="H12" t="s">
        <v>146</v>
      </c>
      <c r="I12">
        <v>1E-3</v>
      </c>
      <c r="J12" t="s">
        <v>3</v>
      </c>
      <c r="K12">
        <v>0.99998759999999998</v>
      </c>
      <c r="L12" t="s">
        <v>2</v>
      </c>
      <c r="M12">
        <v>7.8919999999999999E-4</v>
      </c>
      <c r="N12" t="s">
        <v>6</v>
      </c>
      <c r="O12">
        <v>4</v>
      </c>
      <c r="P12" t="s">
        <v>0</v>
      </c>
      <c r="Q12">
        <v>2.1</v>
      </c>
      <c r="R12" t="s">
        <v>141</v>
      </c>
      <c r="S12">
        <v>1</v>
      </c>
      <c r="T12" t="s">
        <v>142</v>
      </c>
      <c r="U12">
        <v>4</v>
      </c>
      <c r="V12" t="s">
        <v>140</v>
      </c>
      <c r="W12">
        <v>1767</v>
      </c>
      <c r="X12" t="s">
        <v>1</v>
      </c>
      <c r="Y12" t="s">
        <v>438</v>
      </c>
      <c r="Z12" t="s">
        <v>151</v>
      </c>
      <c r="AA12" s="12" t="s">
        <v>688</v>
      </c>
      <c r="AB12" t="s">
        <v>424</v>
      </c>
      <c r="AC12" s="5">
        <v>1E-3</v>
      </c>
      <c r="AD12" t="s">
        <v>5</v>
      </c>
      <c r="AE12">
        <v>1</v>
      </c>
      <c r="AF12" t="s">
        <v>4</v>
      </c>
      <c r="AG12">
        <v>0</v>
      </c>
    </row>
    <row r="13" spans="1:33" x14ac:dyDescent="0.25">
      <c r="A13" t="s">
        <v>178</v>
      </c>
      <c r="B13" t="s">
        <v>143</v>
      </c>
      <c r="C13">
        <v>300</v>
      </c>
      <c r="D13" t="s">
        <v>144</v>
      </c>
      <c r="E13">
        <v>100000</v>
      </c>
      <c r="F13" t="s">
        <v>145</v>
      </c>
      <c r="G13">
        <v>23654</v>
      </c>
      <c r="H13" t="s">
        <v>146</v>
      </c>
      <c r="I13">
        <v>1E-3</v>
      </c>
      <c r="J13" t="s">
        <v>3</v>
      </c>
      <c r="K13">
        <v>0.99999879999999997</v>
      </c>
      <c r="L13" t="s">
        <v>2</v>
      </c>
      <c r="M13">
        <v>1.1708999999999999E-3</v>
      </c>
      <c r="N13" t="s">
        <v>6</v>
      </c>
      <c r="O13">
        <v>4</v>
      </c>
      <c r="P13" t="s">
        <v>0</v>
      </c>
      <c r="Q13">
        <v>1.7</v>
      </c>
      <c r="R13" t="s">
        <v>141</v>
      </c>
      <c r="S13">
        <v>1</v>
      </c>
      <c r="T13" t="s">
        <v>142</v>
      </c>
      <c r="U13">
        <v>3</v>
      </c>
      <c r="V13" t="s">
        <v>140</v>
      </c>
      <c r="W13">
        <v>1272</v>
      </c>
      <c r="X13" t="s">
        <v>1</v>
      </c>
      <c r="Y13" t="s">
        <v>439</v>
      </c>
      <c r="Z13" t="s">
        <v>151</v>
      </c>
      <c r="AA13" s="12" t="s">
        <v>689</v>
      </c>
      <c r="AB13" t="s">
        <v>424</v>
      </c>
      <c r="AC13" s="5">
        <v>1E-3</v>
      </c>
      <c r="AD13" t="s">
        <v>5</v>
      </c>
      <c r="AE13">
        <v>1</v>
      </c>
      <c r="AF13" t="s">
        <v>4</v>
      </c>
      <c r="AG13">
        <v>0</v>
      </c>
    </row>
    <row r="14" spans="1:33" x14ac:dyDescent="0.25">
      <c r="A14" t="s">
        <v>179</v>
      </c>
      <c r="B14" t="s">
        <v>143</v>
      </c>
      <c r="C14">
        <v>300</v>
      </c>
      <c r="D14" t="s">
        <v>144</v>
      </c>
      <c r="E14">
        <v>100000</v>
      </c>
      <c r="F14" t="s">
        <v>145</v>
      </c>
      <c r="G14">
        <v>23654</v>
      </c>
      <c r="H14" t="s">
        <v>146</v>
      </c>
      <c r="I14">
        <v>1E-3</v>
      </c>
      <c r="J14" t="s">
        <v>3</v>
      </c>
      <c r="K14">
        <v>0.99999769999999999</v>
      </c>
      <c r="L14" t="s">
        <v>2</v>
      </c>
      <c r="M14">
        <v>3.102E-4</v>
      </c>
      <c r="N14" t="s">
        <v>6</v>
      </c>
      <c r="O14">
        <v>4</v>
      </c>
      <c r="P14" t="s">
        <v>0</v>
      </c>
      <c r="Q14">
        <v>2.6</v>
      </c>
      <c r="R14" t="s">
        <v>141</v>
      </c>
      <c r="S14">
        <v>1</v>
      </c>
      <c r="T14" t="s">
        <v>142</v>
      </c>
      <c r="U14">
        <v>4</v>
      </c>
      <c r="V14" t="s">
        <v>140</v>
      </c>
      <c r="W14">
        <v>1896</v>
      </c>
      <c r="X14" t="s">
        <v>1</v>
      </c>
      <c r="Y14" t="s">
        <v>440</v>
      </c>
      <c r="Z14" t="s">
        <v>151</v>
      </c>
      <c r="AA14" s="12" t="s">
        <v>422</v>
      </c>
      <c r="AB14" t="s">
        <v>424</v>
      </c>
      <c r="AC14" s="5">
        <v>1E-3</v>
      </c>
      <c r="AD14" t="s">
        <v>5</v>
      </c>
      <c r="AE14">
        <v>1</v>
      </c>
      <c r="AF14" t="s">
        <v>4</v>
      </c>
      <c r="AG14">
        <v>0</v>
      </c>
    </row>
    <row r="15" spans="1:33" x14ac:dyDescent="0.25">
      <c r="A15" t="s">
        <v>180</v>
      </c>
      <c r="B15" t="s">
        <v>143</v>
      </c>
      <c r="C15">
        <v>300</v>
      </c>
      <c r="D15" t="s">
        <v>144</v>
      </c>
      <c r="E15">
        <v>100000</v>
      </c>
      <c r="F15" t="s">
        <v>145</v>
      </c>
      <c r="G15">
        <v>23654</v>
      </c>
      <c r="H15" t="s">
        <v>146</v>
      </c>
      <c r="I15">
        <v>1E-3</v>
      </c>
      <c r="J15" t="s">
        <v>3</v>
      </c>
      <c r="K15">
        <v>0.99999689999999997</v>
      </c>
      <c r="L15" t="s">
        <v>2</v>
      </c>
      <c r="M15">
        <v>1.0181000000000001E-3</v>
      </c>
      <c r="N15" t="s">
        <v>6</v>
      </c>
      <c r="O15">
        <v>4</v>
      </c>
      <c r="P15" t="s">
        <v>0</v>
      </c>
      <c r="Q15">
        <v>2.4</v>
      </c>
      <c r="R15" t="s">
        <v>141</v>
      </c>
      <c r="S15">
        <v>1</v>
      </c>
      <c r="T15" t="s">
        <v>142</v>
      </c>
      <c r="U15">
        <v>4</v>
      </c>
      <c r="V15" t="s">
        <v>140</v>
      </c>
      <c r="W15">
        <v>1681</v>
      </c>
      <c r="X15" t="s">
        <v>1</v>
      </c>
      <c r="Y15" t="s">
        <v>441</v>
      </c>
      <c r="Z15" t="s">
        <v>151</v>
      </c>
      <c r="AA15" s="12" t="s">
        <v>384</v>
      </c>
      <c r="AB15" t="s">
        <v>424</v>
      </c>
      <c r="AC15" s="5">
        <v>1E-3</v>
      </c>
      <c r="AD15" t="s">
        <v>5</v>
      </c>
      <c r="AE15">
        <v>1</v>
      </c>
      <c r="AF15" t="s">
        <v>4</v>
      </c>
      <c r="AG15">
        <v>0</v>
      </c>
    </row>
    <row r="16" spans="1:33" x14ac:dyDescent="0.25">
      <c r="A16" t="s">
        <v>181</v>
      </c>
      <c r="B16" t="s">
        <v>143</v>
      </c>
      <c r="C16">
        <v>300</v>
      </c>
      <c r="D16" t="s">
        <v>144</v>
      </c>
      <c r="E16">
        <v>100000</v>
      </c>
      <c r="F16" t="s">
        <v>145</v>
      </c>
      <c r="G16">
        <v>23654</v>
      </c>
      <c r="H16" t="s">
        <v>146</v>
      </c>
      <c r="I16">
        <v>1E-3</v>
      </c>
      <c r="J16" t="s">
        <v>3</v>
      </c>
      <c r="K16">
        <v>0.99994249999999996</v>
      </c>
      <c r="L16" t="s">
        <v>2</v>
      </c>
      <c r="M16">
        <v>9.6899999999999997E-5</v>
      </c>
      <c r="N16" t="s">
        <v>6</v>
      </c>
      <c r="O16">
        <v>5</v>
      </c>
      <c r="P16" t="s">
        <v>0</v>
      </c>
      <c r="Q16">
        <v>0.7</v>
      </c>
      <c r="R16" t="s">
        <v>141</v>
      </c>
      <c r="S16">
        <v>1</v>
      </c>
      <c r="T16" t="s">
        <v>142</v>
      </c>
      <c r="U16">
        <v>2</v>
      </c>
      <c r="V16" t="s">
        <v>140</v>
      </c>
      <c r="W16">
        <v>573</v>
      </c>
      <c r="X16" t="s">
        <v>1</v>
      </c>
      <c r="Y16" t="s">
        <v>1336</v>
      </c>
      <c r="Z16" t="s">
        <v>151</v>
      </c>
      <c r="AA16" s="12" t="s">
        <v>1337</v>
      </c>
      <c r="AB16" t="s">
        <v>424</v>
      </c>
      <c r="AC16" s="5">
        <v>1E-3</v>
      </c>
      <c r="AD16" t="s">
        <v>5</v>
      </c>
      <c r="AE16">
        <v>0.99994640000000001</v>
      </c>
      <c r="AF16" t="s">
        <v>4</v>
      </c>
      <c r="AG16">
        <v>9.4770000000000002E-5</v>
      </c>
    </row>
    <row r="17" spans="1:33" x14ac:dyDescent="0.25">
      <c r="A17" t="s">
        <v>182</v>
      </c>
      <c r="B17" t="s">
        <v>143</v>
      </c>
      <c r="C17">
        <v>300</v>
      </c>
      <c r="D17" t="s">
        <v>144</v>
      </c>
      <c r="E17">
        <v>100000</v>
      </c>
      <c r="F17" t="s">
        <v>145</v>
      </c>
      <c r="G17">
        <v>23654</v>
      </c>
      <c r="H17" t="s">
        <v>146</v>
      </c>
      <c r="I17">
        <v>1E-3</v>
      </c>
      <c r="J17" t="s">
        <v>3</v>
      </c>
      <c r="K17">
        <v>-1.0051402</v>
      </c>
      <c r="L17" t="s">
        <v>2</v>
      </c>
      <c r="M17">
        <v>6.4300000000000004E-5</v>
      </c>
      <c r="N17" t="s">
        <v>6</v>
      </c>
      <c r="O17">
        <v>1</v>
      </c>
      <c r="P17" t="s">
        <v>0</v>
      </c>
      <c r="Q17">
        <v>0.4</v>
      </c>
      <c r="R17" t="s">
        <v>141</v>
      </c>
      <c r="S17">
        <v>1</v>
      </c>
      <c r="T17" t="s">
        <v>142</v>
      </c>
      <c r="U17">
        <v>2</v>
      </c>
      <c r="V17" t="s">
        <v>140</v>
      </c>
      <c r="W17">
        <v>401</v>
      </c>
      <c r="X17" t="s">
        <v>1</v>
      </c>
      <c r="Y17">
        <v>0</v>
      </c>
      <c r="Z17" t="s">
        <v>151</v>
      </c>
      <c r="AA17" s="12" t="s">
        <v>1315</v>
      </c>
      <c r="AB17" t="s">
        <v>424</v>
      </c>
      <c r="AC17" s="5">
        <v>1E-3</v>
      </c>
      <c r="AD17" t="s">
        <v>5</v>
      </c>
      <c r="AE17">
        <v>-0.96399581000000001</v>
      </c>
      <c r="AF17" t="s">
        <v>4</v>
      </c>
      <c r="AG17">
        <v>6.8070000000000004E-5</v>
      </c>
    </row>
    <row r="18" spans="1:33" x14ac:dyDescent="0.25">
      <c r="A18" t="s">
        <v>183</v>
      </c>
      <c r="B18" t="s">
        <v>143</v>
      </c>
      <c r="C18">
        <v>300</v>
      </c>
      <c r="D18" t="s">
        <v>144</v>
      </c>
      <c r="E18">
        <v>100000</v>
      </c>
      <c r="F18" t="s">
        <v>145</v>
      </c>
      <c r="G18">
        <v>23654</v>
      </c>
      <c r="H18" t="s">
        <v>146</v>
      </c>
      <c r="I18">
        <v>1E-3</v>
      </c>
      <c r="J18" t="s">
        <v>3</v>
      </c>
      <c r="K18">
        <v>0.99983849999999996</v>
      </c>
      <c r="L18" t="s">
        <v>2</v>
      </c>
      <c r="M18">
        <v>1.1035999999999999E-3</v>
      </c>
      <c r="N18" t="s">
        <v>6</v>
      </c>
      <c r="O18">
        <v>5</v>
      </c>
      <c r="P18" t="s">
        <v>0</v>
      </c>
      <c r="Q18">
        <v>3.1</v>
      </c>
      <c r="R18" t="s">
        <v>141</v>
      </c>
      <c r="S18">
        <v>1</v>
      </c>
      <c r="T18" t="s">
        <v>142</v>
      </c>
      <c r="U18">
        <v>5</v>
      </c>
      <c r="V18" t="s">
        <v>140</v>
      </c>
      <c r="W18">
        <v>2325</v>
      </c>
      <c r="X18" t="s">
        <v>1</v>
      </c>
      <c r="Y18" t="s">
        <v>1338</v>
      </c>
      <c r="Z18" t="s">
        <v>151</v>
      </c>
      <c r="AA18" s="12" t="s">
        <v>1339</v>
      </c>
      <c r="AB18" t="s">
        <v>424</v>
      </c>
      <c r="AC18" s="5">
        <v>1E-3</v>
      </c>
      <c r="AD18" t="s">
        <v>5</v>
      </c>
      <c r="AE18">
        <v>0.99991890000000005</v>
      </c>
      <c r="AF18" t="s">
        <v>4</v>
      </c>
      <c r="AG18">
        <v>7.9000000000000001E-4</v>
      </c>
    </row>
    <row r="19" spans="1:33" x14ac:dyDescent="0.25">
      <c r="A19" t="s">
        <v>184</v>
      </c>
      <c r="B19" t="s">
        <v>143</v>
      </c>
      <c r="C19">
        <v>300</v>
      </c>
      <c r="D19" t="s">
        <v>144</v>
      </c>
      <c r="E19">
        <v>100000</v>
      </c>
      <c r="F19" t="s">
        <v>145</v>
      </c>
      <c r="G19">
        <v>23654</v>
      </c>
      <c r="H19" t="s">
        <v>146</v>
      </c>
      <c r="I19">
        <v>1E-3</v>
      </c>
      <c r="J19" t="s">
        <v>3</v>
      </c>
      <c r="K19">
        <v>0.99999780000000005</v>
      </c>
      <c r="L19" t="s">
        <v>2</v>
      </c>
      <c r="M19">
        <v>6.1729999999999999E-4</v>
      </c>
      <c r="N19" t="s">
        <v>6</v>
      </c>
      <c r="O19">
        <v>4</v>
      </c>
      <c r="P19" t="s">
        <v>0</v>
      </c>
      <c r="Q19">
        <v>0.5</v>
      </c>
      <c r="R19" t="s">
        <v>141</v>
      </c>
      <c r="S19">
        <v>1</v>
      </c>
      <c r="T19" t="s">
        <v>142</v>
      </c>
      <c r="U19">
        <v>2</v>
      </c>
      <c r="V19" t="s">
        <v>140</v>
      </c>
      <c r="W19">
        <v>467</v>
      </c>
      <c r="X19" t="s">
        <v>1</v>
      </c>
      <c r="Y19" t="s">
        <v>1340</v>
      </c>
      <c r="Z19" t="s">
        <v>151</v>
      </c>
      <c r="AA19" s="12" t="s">
        <v>1341</v>
      </c>
      <c r="AB19" t="s">
        <v>424</v>
      </c>
      <c r="AC19" s="5">
        <v>1E-3</v>
      </c>
      <c r="AD19" t="s">
        <v>5</v>
      </c>
      <c r="AE19">
        <v>0.99999976000000002</v>
      </c>
      <c r="AF19" t="s">
        <v>4</v>
      </c>
      <c r="AG19">
        <v>2.2016000000000001E-4</v>
      </c>
    </row>
    <row r="20" spans="1:33" x14ac:dyDescent="0.25">
      <c r="A20" t="s">
        <v>185</v>
      </c>
      <c r="B20" t="s">
        <v>143</v>
      </c>
      <c r="C20">
        <v>300</v>
      </c>
      <c r="D20" t="s">
        <v>144</v>
      </c>
      <c r="E20">
        <v>100000</v>
      </c>
      <c r="F20" t="s">
        <v>145</v>
      </c>
      <c r="G20">
        <v>23654</v>
      </c>
      <c r="H20" t="s">
        <v>146</v>
      </c>
      <c r="I20">
        <v>1E-3</v>
      </c>
      <c r="J20" t="s">
        <v>3</v>
      </c>
      <c r="K20">
        <v>0.99989609999999995</v>
      </c>
      <c r="L20" t="s">
        <v>2</v>
      </c>
      <c r="M20">
        <v>1.6664E-3</v>
      </c>
      <c r="N20" t="s">
        <v>6</v>
      </c>
      <c r="O20">
        <v>8</v>
      </c>
      <c r="P20" t="s">
        <v>0</v>
      </c>
      <c r="Q20">
        <v>4.8</v>
      </c>
      <c r="R20" t="s">
        <v>141</v>
      </c>
      <c r="S20">
        <v>2</v>
      </c>
      <c r="T20" t="s">
        <v>142</v>
      </c>
      <c r="U20">
        <v>13</v>
      </c>
      <c r="V20" t="s">
        <v>140</v>
      </c>
      <c r="W20">
        <v>4206</v>
      </c>
      <c r="X20" t="s">
        <v>1</v>
      </c>
      <c r="Y20" t="s">
        <v>1342</v>
      </c>
      <c r="Z20" t="s">
        <v>151</v>
      </c>
      <c r="AA20" s="12" t="s">
        <v>1343</v>
      </c>
      <c r="AB20" t="s">
        <v>424</v>
      </c>
      <c r="AC20" s="5">
        <v>1E-3</v>
      </c>
      <c r="AD20" t="s">
        <v>5</v>
      </c>
      <c r="AE20">
        <v>0.99991262999999997</v>
      </c>
      <c r="AF20" t="s">
        <v>4</v>
      </c>
      <c r="AG20">
        <v>1.56686E-3</v>
      </c>
    </row>
    <row r="21" spans="1:33" x14ac:dyDescent="0.25">
      <c r="A21" t="s">
        <v>186</v>
      </c>
      <c r="B21" t="s">
        <v>143</v>
      </c>
      <c r="C21">
        <v>300</v>
      </c>
      <c r="D21" t="s">
        <v>144</v>
      </c>
      <c r="E21">
        <v>100000</v>
      </c>
      <c r="F21" t="s">
        <v>145</v>
      </c>
      <c r="G21">
        <v>23654</v>
      </c>
      <c r="H21" t="s">
        <v>146</v>
      </c>
      <c r="I21">
        <v>1E-3</v>
      </c>
      <c r="J21" t="s">
        <v>3</v>
      </c>
      <c r="K21">
        <v>0.99999610000000005</v>
      </c>
      <c r="L21" t="s">
        <v>2</v>
      </c>
      <c r="M21">
        <v>4.3580000000000002E-4</v>
      </c>
      <c r="N21" t="s">
        <v>6</v>
      </c>
      <c r="O21">
        <v>5</v>
      </c>
      <c r="P21" t="s">
        <v>0</v>
      </c>
      <c r="Q21">
        <v>3.1</v>
      </c>
      <c r="R21" t="s">
        <v>141</v>
      </c>
      <c r="S21">
        <v>1</v>
      </c>
      <c r="T21" t="s">
        <v>142</v>
      </c>
      <c r="U21">
        <v>5</v>
      </c>
      <c r="V21" t="s">
        <v>140</v>
      </c>
      <c r="W21">
        <v>2430</v>
      </c>
      <c r="X21" t="s">
        <v>1</v>
      </c>
      <c r="Y21" t="s">
        <v>451</v>
      </c>
      <c r="Z21" t="s">
        <v>151</v>
      </c>
      <c r="AA21" s="12" t="s">
        <v>452</v>
      </c>
      <c r="AB21" t="s">
        <v>424</v>
      </c>
      <c r="AC21" s="5">
        <v>1E-3</v>
      </c>
      <c r="AD21" t="s">
        <v>5</v>
      </c>
      <c r="AE21">
        <v>1</v>
      </c>
      <c r="AF21" t="s">
        <v>4</v>
      </c>
      <c r="AG21">
        <v>0</v>
      </c>
    </row>
    <row r="22" spans="1:33" x14ac:dyDescent="0.25">
      <c r="A22" t="s">
        <v>187</v>
      </c>
      <c r="B22" t="s">
        <v>143</v>
      </c>
      <c r="C22">
        <v>300</v>
      </c>
      <c r="D22" t="s">
        <v>144</v>
      </c>
      <c r="E22">
        <v>100000</v>
      </c>
      <c r="F22" t="s">
        <v>145</v>
      </c>
      <c r="G22">
        <v>23654</v>
      </c>
      <c r="H22" t="s">
        <v>146</v>
      </c>
      <c r="I22">
        <v>1E-3</v>
      </c>
      <c r="J22" t="s">
        <v>3</v>
      </c>
      <c r="K22">
        <v>0.99977550000000004</v>
      </c>
      <c r="L22" t="s">
        <v>2</v>
      </c>
      <c r="M22">
        <v>9.4399999999999996E-4</v>
      </c>
      <c r="N22" t="s">
        <v>6</v>
      </c>
      <c r="O22">
        <v>5</v>
      </c>
      <c r="P22" t="s">
        <v>0</v>
      </c>
      <c r="Q22">
        <v>3.3</v>
      </c>
      <c r="R22" t="s">
        <v>141</v>
      </c>
      <c r="S22">
        <v>1</v>
      </c>
      <c r="T22" t="s">
        <v>142</v>
      </c>
      <c r="U22">
        <v>5</v>
      </c>
      <c r="V22" t="s">
        <v>140</v>
      </c>
      <c r="W22">
        <v>2553</v>
      </c>
      <c r="X22" t="s">
        <v>1</v>
      </c>
      <c r="Y22" t="s">
        <v>453</v>
      </c>
      <c r="Z22" t="s">
        <v>151</v>
      </c>
      <c r="AA22" s="12" t="s">
        <v>454</v>
      </c>
      <c r="AB22" t="s">
        <v>424</v>
      </c>
      <c r="AC22" s="5">
        <v>1E-3</v>
      </c>
      <c r="AD22" t="s">
        <v>5</v>
      </c>
      <c r="AE22">
        <v>1</v>
      </c>
      <c r="AF22" t="s">
        <v>4</v>
      </c>
      <c r="AG22">
        <v>0</v>
      </c>
    </row>
    <row r="23" spans="1:33" x14ac:dyDescent="0.25">
      <c r="A23" t="s">
        <v>188</v>
      </c>
      <c r="B23" t="s">
        <v>143</v>
      </c>
      <c r="C23">
        <v>300</v>
      </c>
      <c r="D23" t="s">
        <v>144</v>
      </c>
      <c r="E23">
        <v>100000</v>
      </c>
      <c r="F23" t="s">
        <v>145</v>
      </c>
      <c r="G23">
        <v>23654</v>
      </c>
      <c r="H23" t="s">
        <v>146</v>
      </c>
      <c r="I23">
        <v>1E-3</v>
      </c>
      <c r="J23" t="s">
        <v>3</v>
      </c>
      <c r="K23">
        <v>0.99999830000000001</v>
      </c>
      <c r="L23" t="s">
        <v>2</v>
      </c>
      <c r="M23">
        <v>1.335E-3</v>
      </c>
      <c r="N23" t="s">
        <v>6</v>
      </c>
      <c r="O23">
        <v>7</v>
      </c>
      <c r="P23" t="s">
        <v>0</v>
      </c>
      <c r="Q23">
        <v>2.2000000000000002</v>
      </c>
      <c r="R23" t="s">
        <v>141</v>
      </c>
      <c r="S23">
        <v>1</v>
      </c>
      <c r="T23" t="s">
        <v>142</v>
      </c>
      <c r="U23">
        <v>4</v>
      </c>
      <c r="V23" t="s">
        <v>140</v>
      </c>
      <c r="W23">
        <v>1768</v>
      </c>
      <c r="X23" t="s">
        <v>1</v>
      </c>
      <c r="Y23" t="s">
        <v>1344</v>
      </c>
      <c r="Z23" t="s">
        <v>151</v>
      </c>
      <c r="AA23" s="12" t="s">
        <v>1345</v>
      </c>
      <c r="AB23" t="s">
        <v>424</v>
      </c>
      <c r="AC23" s="5">
        <v>1E-3</v>
      </c>
      <c r="AD23" t="s">
        <v>5</v>
      </c>
      <c r="AE23">
        <v>0.99999934999999995</v>
      </c>
      <c r="AF23" t="s">
        <v>4</v>
      </c>
      <c r="AG23">
        <v>8.5523000000000001E-4</v>
      </c>
    </row>
    <row r="24" spans="1:33" x14ac:dyDescent="0.25">
      <c r="A24" t="s">
        <v>189</v>
      </c>
      <c r="B24" t="s">
        <v>143</v>
      </c>
      <c r="C24">
        <v>300</v>
      </c>
      <c r="D24" t="s">
        <v>144</v>
      </c>
      <c r="E24">
        <v>100000</v>
      </c>
      <c r="F24" t="s">
        <v>145</v>
      </c>
      <c r="G24">
        <v>23654</v>
      </c>
      <c r="H24" t="s">
        <v>146</v>
      </c>
      <c r="I24">
        <v>1E-3</v>
      </c>
      <c r="J24" t="s">
        <v>3</v>
      </c>
      <c r="K24">
        <v>0.99990080000000003</v>
      </c>
      <c r="L24" t="s">
        <v>2</v>
      </c>
      <c r="M24">
        <v>1.03012E-2</v>
      </c>
      <c r="N24" t="s">
        <v>6</v>
      </c>
      <c r="O24">
        <v>11</v>
      </c>
      <c r="P24" t="s">
        <v>0</v>
      </c>
      <c r="Q24">
        <v>2.4</v>
      </c>
      <c r="R24" t="s">
        <v>141</v>
      </c>
      <c r="S24">
        <v>1</v>
      </c>
      <c r="T24" t="s">
        <v>142</v>
      </c>
      <c r="U24">
        <v>4</v>
      </c>
      <c r="V24" t="s">
        <v>140</v>
      </c>
      <c r="W24">
        <v>1876</v>
      </c>
      <c r="X24" t="s">
        <v>1</v>
      </c>
      <c r="Y24" t="s">
        <v>1346</v>
      </c>
      <c r="Z24" t="s">
        <v>151</v>
      </c>
      <c r="AA24" s="12" t="s">
        <v>1347</v>
      </c>
      <c r="AB24" t="s">
        <v>424</v>
      </c>
      <c r="AC24" s="5">
        <v>1E-3</v>
      </c>
      <c r="AD24" t="s">
        <v>5</v>
      </c>
      <c r="AE24">
        <v>0.99991050000000004</v>
      </c>
      <c r="AF24" t="s">
        <v>4</v>
      </c>
      <c r="AG24">
        <v>1.012506E-2</v>
      </c>
    </row>
    <row r="25" spans="1:33" x14ac:dyDescent="0.25">
      <c r="A25" t="s">
        <v>190</v>
      </c>
      <c r="B25" t="s">
        <v>143</v>
      </c>
      <c r="C25">
        <v>300</v>
      </c>
      <c r="D25" t="s">
        <v>144</v>
      </c>
      <c r="E25">
        <v>100000</v>
      </c>
      <c r="F25" t="s">
        <v>145</v>
      </c>
      <c r="G25">
        <v>23654</v>
      </c>
      <c r="H25" t="s">
        <v>146</v>
      </c>
      <c r="I25">
        <v>1E-3</v>
      </c>
      <c r="J25" t="s">
        <v>3</v>
      </c>
      <c r="K25">
        <v>0.99998330000000002</v>
      </c>
      <c r="L25" t="s">
        <v>2</v>
      </c>
      <c r="M25">
        <v>2.274E-3</v>
      </c>
      <c r="N25" t="s">
        <v>6</v>
      </c>
      <c r="O25">
        <v>7</v>
      </c>
      <c r="P25" t="s">
        <v>0</v>
      </c>
      <c r="Q25">
        <v>2.4</v>
      </c>
      <c r="R25" t="s">
        <v>141</v>
      </c>
      <c r="S25">
        <v>1</v>
      </c>
      <c r="T25" t="s">
        <v>142</v>
      </c>
      <c r="U25">
        <v>4</v>
      </c>
      <c r="V25" t="s">
        <v>140</v>
      </c>
      <c r="W25">
        <v>1839</v>
      </c>
      <c r="X25" t="s">
        <v>1</v>
      </c>
      <c r="Y25" t="s">
        <v>1348</v>
      </c>
      <c r="Z25" t="s">
        <v>151</v>
      </c>
      <c r="AA25" s="12" t="s">
        <v>1349</v>
      </c>
      <c r="AB25" t="s">
        <v>424</v>
      </c>
      <c r="AC25" s="5">
        <v>1E-3</v>
      </c>
      <c r="AD25" t="s">
        <v>5</v>
      </c>
      <c r="AE25">
        <v>0.99999910000000003</v>
      </c>
      <c r="AF25" t="s">
        <v>4</v>
      </c>
      <c r="AG25">
        <v>5.1825000000000005E-4</v>
      </c>
    </row>
    <row r="26" spans="1:33" x14ac:dyDescent="0.25">
      <c r="A26" t="s">
        <v>191</v>
      </c>
      <c r="B26" t="s">
        <v>143</v>
      </c>
      <c r="C26">
        <v>300</v>
      </c>
      <c r="D26" t="s">
        <v>144</v>
      </c>
      <c r="E26">
        <v>100000</v>
      </c>
      <c r="F26" t="s">
        <v>145</v>
      </c>
      <c r="G26">
        <v>23654</v>
      </c>
      <c r="H26" t="s">
        <v>146</v>
      </c>
      <c r="I26">
        <v>1E-3</v>
      </c>
      <c r="J26" t="s">
        <v>3</v>
      </c>
      <c r="K26">
        <v>0.99909610000000004</v>
      </c>
      <c r="L26" t="s">
        <v>2</v>
      </c>
      <c r="M26">
        <v>3.5733000000000002E-3</v>
      </c>
      <c r="N26" t="s">
        <v>6</v>
      </c>
      <c r="O26">
        <v>7</v>
      </c>
      <c r="P26" t="s">
        <v>0</v>
      </c>
      <c r="Q26">
        <v>0.7</v>
      </c>
      <c r="R26" t="s">
        <v>141</v>
      </c>
      <c r="S26">
        <v>1</v>
      </c>
      <c r="T26" t="s">
        <v>142</v>
      </c>
      <c r="U26">
        <v>2</v>
      </c>
      <c r="V26" t="s">
        <v>140</v>
      </c>
      <c r="W26">
        <v>571</v>
      </c>
      <c r="X26" t="s">
        <v>1</v>
      </c>
      <c r="Y26" t="s">
        <v>1350</v>
      </c>
      <c r="Z26" t="s">
        <v>151</v>
      </c>
      <c r="AA26" s="12" t="s">
        <v>1351</v>
      </c>
      <c r="AB26" t="s">
        <v>424</v>
      </c>
      <c r="AC26" s="5">
        <v>1E-3</v>
      </c>
      <c r="AD26" t="s">
        <v>5</v>
      </c>
      <c r="AE26">
        <v>0.99915164000000001</v>
      </c>
      <c r="AF26" t="s">
        <v>4</v>
      </c>
      <c r="AG26">
        <v>3.5047099999999999E-3</v>
      </c>
    </row>
    <row r="27" spans="1:33" x14ac:dyDescent="0.25">
      <c r="A27" t="s">
        <v>192</v>
      </c>
      <c r="B27" t="s">
        <v>143</v>
      </c>
      <c r="C27">
        <v>300</v>
      </c>
      <c r="D27" t="s">
        <v>144</v>
      </c>
      <c r="E27">
        <v>100000</v>
      </c>
      <c r="F27" t="s">
        <v>145</v>
      </c>
      <c r="G27">
        <v>23654</v>
      </c>
      <c r="H27" t="s">
        <v>146</v>
      </c>
      <c r="I27">
        <v>1E-3</v>
      </c>
      <c r="J27" t="s">
        <v>3</v>
      </c>
      <c r="K27">
        <v>-3.5853880999999999</v>
      </c>
      <c r="L27" t="s">
        <v>2</v>
      </c>
      <c r="M27">
        <v>0.7572084</v>
      </c>
      <c r="N27" t="s">
        <v>6</v>
      </c>
      <c r="O27">
        <v>11</v>
      </c>
      <c r="P27" t="s">
        <v>0</v>
      </c>
      <c r="Q27">
        <v>2.1</v>
      </c>
      <c r="R27" t="s">
        <v>141</v>
      </c>
      <c r="S27">
        <v>1</v>
      </c>
      <c r="T27" t="s">
        <v>142</v>
      </c>
      <c r="U27">
        <v>3</v>
      </c>
      <c r="V27" t="s">
        <v>140</v>
      </c>
      <c r="W27">
        <v>1503</v>
      </c>
      <c r="X27" t="s">
        <v>1</v>
      </c>
      <c r="Y27" t="s">
        <v>1352</v>
      </c>
      <c r="Z27" t="s">
        <v>151</v>
      </c>
      <c r="AA27" s="12" t="s">
        <v>1353</v>
      </c>
      <c r="AB27" t="s">
        <v>424</v>
      </c>
      <c r="AC27" s="5">
        <v>1E-3</v>
      </c>
      <c r="AD27" t="s">
        <v>5</v>
      </c>
      <c r="AE27">
        <v>-0.46009539999999999</v>
      </c>
      <c r="AF27" t="s">
        <v>4</v>
      </c>
      <c r="AG27">
        <v>0.43792959999999997</v>
      </c>
    </row>
    <row r="28" spans="1:33" x14ac:dyDescent="0.25">
      <c r="A28" t="s">
        <v>193</v>
      </c>
      <c r="B28" t="s">
        <v>143</v>
      </c>
      <c r="C28">
        <v>300</v>
      </c>
      <c r="D28" t="s">
        <v>144</v>
      </c>
      <c r="E28">
        <v>100000</v>
      </c>
      <c r="F28" t="s">
        <v>145</v>
      </c>
      <c r="G28">
        <v>23654</v>
      </c>
      <c r="H28" t="s">
        <v>146</v>
      </c>
      <c r="I28">
        <v>1E-3</v>
      </c>
      <c r="J28" t="s">
        <v>3</v>
      </c>
      <c r="K28">
        <v>0.9999268</v>
      </c>
      <c r="L28" t="s">
        <v>2</v>
      </c>
      <c r="M28">
        <v>4.2785999999999996E-3</v>
      </c>
      <c r="N28" t="s">
        <v>6</v>
      </c>
      <c r="O28">
        <v>6</v>
      </c>
      <c r="P28" t="s">
        <v>0</v>
      </c>
      <c r="Q28">
        <v>0.6</v>
      </c>
      <c r="R28" t="s">
        <v>141</v>
      </c>
      <c r="S28">
        <v>1</v>
      </c>
      <c r="T28" t="s">
        <v>142</v>
      </c>
      <c r="U28">
        <v>2</v>
      </c>
      <c r="V28" t="s">
        <v>140</v>
      </c>
      <c r="W28">
        <v>475</v>
      </c>
      <c r="X28" t="s">
        <v>1</v>
      </c>
      <c r="Y28" t="s">
        <v>1354</v>
      </c>
      <c r="Z28" t="s">
        <v>151</v>
      </c>
      <c r="AA28" s="12" t="s">
        <v>1355</v>
      </c>
      <c r="AB28" t="s">
        <v>424</v>
      </c>
      <c r="AC28" s="5">
        <v>1E-3</v>
      </c>
      <c r="AD28" t="s">
        <v>5</v>
      </c>
      <c r="AE28">
        <v>0.99999329000000003</v>
      </c>
      <c r="AF28" t="s">
        <v>4</v>
      </c>
      <c r="AG28">
        <v>1.38547E-3</v>
      </c>
    </row>
    <row r="29" spans="1:33" x14ac:dyDescent="0.25">
      <c r="A29" t="s">
        <v>194</v>
      </c>
      <c r="B29" t="s">
        <v>143</v>
      </c>
      <c r="C29">
        <v>300</v>
      </c>
      <c r="D29" t="s">
        <v>144</v>
      </c>
      <c r="E29">
        <v>100000</v>
      </c>
      <c r="F29" t="s">
        <v>145</v>
      </c>
      <c r="G29">
        <v>23654</v>
      </c>
      <c r="H29" t="s">
        <v>146</v>
      </c>
      <c r="I29">
        <v>1E-3</v>
      </c>
      <c r="J29" t="s">
        <v>3</v>
      </c>
      <c r="K29">
        <v>0.99996689999999999</v>
      </c>
      <c r="L29" t="s">
        <v>2</v>
      </c>
      <c r="M29">
        <v>1.02714E-2</v>
      </c>
      <c r="N29" t="s">
        <v>6</v>
      </c>
      <c r="O29">
        <v>16</v>
      </c>
      <c r="P29" t="s">
        <v>0</v>
      </c>
      <c r="Q29">
        <v>6</v>
      </c>
      <c r="R29" t="s">
        <v>141</v>
      </c>
      <c r="S29">
        <v>1</v>
      </c>
      <c r="T29" t="s">
        <v>142</v>
      </c>
      <c r="U29">
        <v>8</v>
      </c>
      <c r="V29" t="s">
        <v>140</v>
      </c>
      <c r="W29">
        <v>4465</v>
      </c>
      <c r="X29" t="s">
        <v>1</v>
      </c>
      <c r="Y29" t="s">
        <v>1356</v>
      </c>
      <c r="Z29" t="s">
        <v>151</v>
      </c>
      <c r="AA29" s="12" t="s">
        <v>1357</v>
      </c>
      <c r="AB29" t="s">
        <v>424</v>
      </c>
      <c r="AC29" s="5">
        <v>1E-3</v>
      </c>
      <c r="AD29" t="s">
        <v>5</v>
      </c>
      <c r="AE29">
        <v>0.99997278999999994</v>
      </c>
      <c r="AF29" t="s">
        <v>4</v>
      </c>
      <c r="AG29">
        <v>9.5682300000000005E-3</v>
      </c>
    </row>
    <row r="30" spans="1:33" x14ac:dyDescent="0.25">
      <c r="A30" t="s">
        <v>195</v>
      </c>
      <c r="B30" t="s">
        <v>143</v>
      </c>
      <c r="C30">
        <v>300</v>
      </c>
      <c r="D30" t="s">
        <v>144</v>
      </c>
      <c r="E30">
        <v>100000</v>
      </c>
      <c r="F30" t="s">
        <v>145</v>
      </c>
      <c r="G30">
        <v>23654</v>
      </c>
      <c r="H30" t="s">
        <v>146</v>
      </c>
      <c r="I30">
        <v>1E-3</v>
      </c>
      <c r="J30" t="s">
        <v>3</v>
      </c>
      <c r="K30">
        <v>0.99999280000000002</v>
      </c>
      <c r="L30" t="s">
        <v>2</v>
      </c>
      <c r="M30">
        <v>1.3123E-3</v>
      </c>
      <c r="N30" t="s">
        <v>6</v>
      </c>
      <c r="O30">
        <v>6</v>
      </c>
      <c r="P30" t="s">
        <v>0</v>
      </c>
      <c r="Q30">
        <v>0.9</v>
      </c>
      <c r="R30" t="s">
        <v>141</v>
      </c>
      <c r="S30">
        <v>1</v>
      </c>
      <c r="T30" t="s">
        <v>142</v>
      </c>
      <c r="U30">
        <v>2</v>
      </c>
      <c r="V30" t="s">
        <v>140</v>
      </c>
      <c r="W30">
        <v>710</v>
      </c>
      <c r="X30" t="s">
        <v>1</v>
      </c>
      <c r="Y30" t="s">
        <v>1358</v>
      </c>
      <c r="Z30" t="s">
        <v>151</v>
      </c>
      <c r="AA30" s="12" t="s">
        <v>1359</v>
      </c>
      <c r="AB30" t="s">
        <v>424</v>
      </c>
      <c r="AC30" s="5">
        <v>1E-3</v>
      </c>
      <c r="AD30" t="s">
        <v>5</v>
      </c>
      <c r="AE30">
        <v>0.99999594999999997</v>
      </c>
      <c r="AF30" t="s">
        <v>4</v>
      </c>
      <c r="AG30">
        <v>1E-3</v>
      </c>
    </row>
    <row r="31" spans="1:33" x14ac:dyDescent="0.25">
      <c r="A31" t="s">
        <v>196</v>
      </c>
      <c r="B31" t="s">
        <v>143</v>
      </c>
      <c r="C31">
        <v>300</v>
      </c>
      <c r="D31" t="s">
        <v>144</v>
      </c>
      <c r="E31">
        <v>100000</v>
      </c>
      <c r="F31" t="s">
        <v>145</v>
      </c>
      <c r="G31">
        <v>23654</v>
      </c>
      <c r="H31" t="s">
        <v>146</v>
      </c>
      <c r="I31">
        <v>1E-3</v>
      </c>
      <c r="J31" t="s">
        <v>3</v>
      </c>
      <c r="K31">
        <v>0.9999981</v>
      </c>
      <c r="L31" t="s">
        <v>2</v>
      </c>
      <c r="M31">
        <v>1.0277999999999999E-3</v>
      </c>
      <c r="N31" t="s">
        <v>6</v>
      </c>
      <c r="O31">
        <v>6</v>
      </c>
      <c r="P31" t="s">
        <v>0</v>
      </c>
      <c r="Q31">
        <v>1.5</v>
      </c>
      <c r="R31" t="s">
        <v>141</v>
      </c>
      <c r="S31">
        <v>1</v>
      </c>
      <c r="T31" t="s">
        <v>142</v>
      </c>
      <c r="U31">
        <v>3</v>
      </c>
      <c r="V31" t="s">
        <v>140</v>
      </c>
      <c r="W31">
        <v>1177</v>
      </c>
      <c r="X31" t="s">
        <v>1</v>
      </c>
      <c r="Y31" t="s">
        <v>464</v>
      </c>
      <c r="Z31" t="s">
        <v>151</v>
      </c>
      <c r="AA31" s="12" t="s">
        <v>1284</v>
      </c>
      <c r="AB31" t="s">
        <v>424</v>
      </c>
      <c r="AC31" s="5">
        <v>1E-3</v>
      </c>
      <c r="AD31" t="s">
        <v>5</v>
      </c>
      <c r="AE31">
        <v>1</v>
      </c>
      <c r="AF31" t="s">
        <v>4</v>
      </c>
      <c r="AG31">
        <v>0</v>
      </c>
    </row>
    <row r="32" spans="1:33" x14ac:dyDescent="0.25">
      <c r="A32" t="s">
        <v>197</v>
      </c>
      <c r="B32" t="s">
        <v>143</v>
      </c>
      <c r="C32">
        <v>300</v>
      </c>
      <c r="D32" t="s">
        <v>144</v>
      </c>
      <c r="E32">
        <v>100000</v>
      </c>
      <c r="F32" t="s">
        <v>145</v>
      </c>
      <c r="G32">
        <v>23654</v>
      </c>
      <c r="H32" t="s">
        <v>146</v>
      </c>
      <c r="I32">
        <v>1E-3</v>
      </c>
      <c r="J32" t="s">
        <v>3</v>
      </c>
      <c r="K32">
        <v>0.99996510000000005</v>
      </c>
      <c r="L32" t="s">
        <v>2</v>
      </c>
      <c r="M32">
        <v>3.2935999999999998E-3</v>
      </c>
      <c r="N32" t="s">
        <v>6</v>
      </c>
      <c r="O32">
        <v>6</v>
      </c>
      <c r="P32" t="s">
        <v>0</v>
      </c>
      <c r="Q32">
        <v>6.2</v>
      </c>
      <c r="R32" t="s">
        <v>141</v>
      </c>
      <c r="S32">
        <v>1</v>
      </c>
      <c r="T32" t="s">
        <v>142</v>
      </c>
      <c r="U32">
        <v>7</v>
      </c>
      <c r="V32" t="s">
        <v>140</v>
      </c>
      <c r="W32">
        <v>4424</v>
      </c>
      <c r="X32" t="s">
        <v>1</v>
      </c>
      <c r="Y32" t="s">
        <v>1360</v>
      </c>
      <c r="Z32" t="s">
        <v>151</v>
      </c>
      <c r="AA32" s="12" t="s">
        <v>1361</v>
      </c>
      <c r="AB32" t="s">
        <v>424</v>
      </c>
      <c r="AC32" s="5">
        <v>1E-3</v>
      </c>
      <c r="AD32" t="s">
        <v>5</v>
      </c>
      <c r="AE32">
        <v>0.99999545999999995</v>
      </c>
      <c r="AF32" t="s">
        <v>4</v>
      </c>
      <c r="AG32">
        <v>1.2050800000000001E-3</v>
      </c>
    </row>
    <row r="33" spans="1:33" x14ac:dyDescent="0.25">
      <c r="A33" t="s">
        <v>198</v>
      </c>
      <c r="B33" t="s">
        <v>143</v>
      </c>
      <c r="C33">
        <v>300</v>
      </c>
      <c r="D33" t="s">
        <v>144</v>
      </c>
      <c r="E33">
        <v>100000</v>
      </c>
      <c r="F33" t="s">
        <v>145</v>
      </c>
      <c r="G33">
        <v>23654</v>
      </c>
      <c r="H33" t="s">
        <v>146</v>
      </c>
      <c r="I33">
        <v>1E-3</v>
      </c>
      <c r="J33" t="s">
        <v>3</v>
      </c>
      <c r="K33">
        <v>0.99378610000000001</v>
      </c>
      <c r="L33" t="s">
        <v>2</v>
      </c>
      <c r="M33">
        <v>2.43571E-2</v>
      </c>
      <c r="N33" t="s">
        <v>6</v>
      </c>
      <c r="O33">
        <v>24</v>
      </c>
      <c r="P33" t="s">
        <v>0</v>
      </c>
      <c r="Q33">
        <v>205</v>
      </c>
      <c r="R33" t="s">
        <v>141</v>
      </c>
      <c r="S33">
        <v>3</v>
      </c>
      <c r="T33" t="s">
        <v>142</v>
      </c>
      <c r="U33">
        <v>302</v>
      </c>
      <c r="V33" t="s">
        <v>140</v>
      </c>
      <c r="W33">
        <v>100769</v>
      </c>
      <c r="X33" t="s">
        <v>1</v>
      </c>
      <c r="Y33" t="s">
        <v>1362</v>
      </c>
      <c r="Z33" t="s">
        <v>151</v>
      </c>
      <c r="AA33" s="12" t="s">
        <v>1363</v>
      </c>
      <c r="AB33" t="s">
        <v>424</v>
      </c>
      <c r="AC33" s="5">
        <v>1E-3</v>
      </c>
      <c r="AD33" t="s">
        <v>5</v>
      </c>
      <c r="AE33">
        <v>0.99410529000000003</v>
      </c>
      <c r="AF33" t="s">
        <v>4</v>
      </c>
      <c r="AG33">
        <v>2.244749E-2</v>
      </c>
    </row>
    <row r="34" spans="1:33" x14ac:dyDescent="0.25">
      <c r="A34" t="s">
        <v>199</v>
      </c>
      <c r="B34" t="s">
        <v>143</v>
      </c>
      <c r="C34">
        <v>300</v>
      </c>
      <c r="D34" t="s">
        <v>144</v>
      </c>
      <c r="E34">
        <v>100000</v>
      </c>
      <c r="F34" t="s">
        <v>145</v>
      </c>
      <c r="G34">
        <v>23654</v>
      </c>
      <c r="H34" t="s">
        <v>146</v>
      </c>
      <c r="I34">
        <v>1E-3</v>
      </c>
      <c r="J34" t="s">
        <v>3</v>
      </c>
      <c r="K34">
        <v>0.99964790000000003</v>
      </c>
      <c r="L34" t="s">
        <v>2</v>
      </c>
      <c r="M34">
        <v>7.4911999999999999E-3</v>
      </c>
      <c r="N34" t="s">
        <v>6</v>
      </c>
      <c r="O34">
        <v>10</v>
      </c>
      <c r="P34" t="s">
        <v>0</v>
      </c>
      <c r="Q34">
        <v>5.7</v>
      </c>
      <c r="R34" t="s">
        <v>141</v>
      </c>
      <c r="S34">
        <v>1</v>
      </c>
      <c r="T34" t="s">
        <v>142</v>
      </c>
      <c r="U34">
        <v>6</v>
      </c>
      <c r="V34" t="s">
        <v>140</v>
      </c>
      <c r="W34">
        <v>3918</v>
      </c>
      <c r="X34" t="s">
        <v>1</v>
      </c>
      <c r="Y34" t="s">
        <v>1364</v>
      </c>
      <c r="Z34" t="s">
        <v>151</v>
      </c>
      <c r="AA34" s="12" t="s">
        <v>1365</v>
      </c>
      <c r="AB34" t="s">
        <v>424</v>
      </c>
      <c r="AC34" s="5">
        <v>1E-3</v>
      </c>
      <c r="AD34" t="s">
        <v>5</v>
      </c>
      <c r="AE34">
        <v>0.99969253000000002</v>
      </c>
      <c r="AF34" t="s">
        <v>4</v>
      </c>
      <c r="AG34">
        <v>7.1352000000000004E-3</v>
      </c>
    </row>
    <row r="35" spans="1:33" x14ac:dyDescent="0.25">
      <c r="A35" t="s">
        <v>200</v>
      </c>
      <c r="B35" t="s">
        <v>143</v>
      </c>
      <c r="C35">
        <v>300</v>
      </c>
      <c r="D35" t="s">
        <v>144</v>
      </c>
      <c r="E35">
        <v>100000</v>
      </c>
      <c r="F35" t="s">
        <v>145</v>
      </c>
      <c r="G35">
        <v>23654</v>
      </c>
      <c r="H35" t="s">
        <v>146</v>
      </c>
      <c r="I35">
        <v>1E-3</v>
      </c>
      <c r="J35" t="s">
        <v>3</v>
      </c>
      <c r="K35">
        <v>0.99999890000000002</v>
      </c>
      <c r="L35" t="s">
        <v>2</v>
      </c>
      <c r="M35">
        <v>4.4759999999999998E-4</v>
      </c>
      <c r="N35" t="s">
        <v>6</v>
      </c>
      <c r="O35">
        <v>6</v>
      </c>
      <c r="P35" t="s">
        <v>0</v>
      </c>
      <c r="Q35">
        <v>1.7</v>
      </c>
      <c r="R35" t="s">
        <v>141</v>
      </c>
      <c r="S35">
        <v>1</v>
      </c>
      <c r="T35" t="s">
        <v>142</v>
      </c>
      <c r="U35">
        <v>3</v>
      </c>
      <c r="V35" t="s">
        <v>140</v>
      </c>
      <c r="W35">
        <v>1288</v>
      </c>
      <c r="X35" t="s">
        <v>1</v>
      </c>
      <c r="Y35" t="s">
        <v>469</v>
      </c>
      <c r="Z35" t="s">
        <v>151</v>
      </c>
      <c r="AA35" s="12" t="s">
        <v>699</v>
      </c>
      <c r="AB35" t="s">
        <v>424</v>
      </c>
      <c r="AC35" s="5">
        <v>1E-3</v>
      </c>
      <c r="AD35" t="s">
        <v>5</v>
      </c>
      <c r="AE35">
        <v>1</v>
      </c>
      <c r="AF35" t="s">
        <v>4</v>
      </c>
      <c r="AG35">
        <v>0</v>
      </c>
    </row>
    <row r="36" spans="1:33" x14ac:dyDescent="0.25">
      <c r="A36" t="s">
        <v>201</v>
      </c>
      <c r="B36" t="s">
        <v>143</v>
      </c>
      <c r="C36">
        <v>300</v>
      </c>
      <c r="D36" t="s">
        <v>144</v>
      </c>
      <c r="E36">
        <v>100000</v>
      </c>
      <c r="F36" t="s">
        <v>145</v>
      </c>
      <c r="G36">
        <v>23654</v>
      </c>
      <c r="H36" t="s">
        <v>146</v>
      </c>
      <c r="I36">
        <v>1E-3</v>
      </c>
      <c r="J36" t="s">
        <v>3</v>
      </c>
      <c r="K36">
        <v>0.99999709999999997</v>
      </c>
      <c r="L36" t="s">
        <v>2</v>
      </c>
      <c r="M36">
        <v>5.6139999999999998E-4</v>
      </c>
      <c r="N36" t="s">
        <v>6</v>
      </c>
      <c r="O36">
        <v>9</v>
      </c>
      <c r="P36" t="s">
        <v>0</v>
      </c>
      <c r="Q36">
        <v>8.1</v>
      </c>
      <c r="R36" t="s">
        <v>141</v>
      </c>
      <c r="S36">
        <v>1</v>
      </c>
      <c r="T36" t="s">
        <v>142</v>
      </c>
      <c r="U36">
        <v>7</v>
      </c>
      <c r="V36" t="s">
        <v>140</v>
      </c>
      <c r="W36">
        <v>5590</v>
      </c>
      <c r="X36" t="s">
        <v>1</v>
      </c>
      <c r="Y36" t="s">
        <v>1366</v>
      </c>
      <c r="Z36" t="s">
        <v>151</v>
      </c>
      <c r="AA36" s="12" t="s">
        <v>1367</v>
      </c>
      <c r="AB36" t="s">
        <v>424</v>
      </c>
      <c r="AC36" s="5">
        <v>1E-3</v>
      </c>
      <c r="AD36" t="s">
        <v>5</v>
      </c>
      <c r="AE36">
        <v>1</v>
      </c>
      <c r="AF36" t="s">
        <v>4</v>
      </c>
      <c r="AG36">
        <v>0</v>
      </c>
    </row>
    <row r="37" spans="1:33" x14ac:dyDescent="0.25">
      <c r="A37" t="s">
        <v>202</v>
      </c>
      <c r="B37" t="s">
        <v>143</v>
      </c>
      <c r="C37">
        <v>300</v>
      </c>
      <c r="D37" t="s">
        <v>144</v>
      </c>
      <c r="E37">
        <v>100000</v>
      </c>
      <c r="F37" t="s">
        <v>145</v>
      </c>
      <c r="G37">
        <v>23654</v>
      </c>
      <c r="H37" t="s">
        <v>146</v>
      </c>
      <c r="I37">
        <v>1E-3</v>
      </c>
      <c r="J37" t="s">
        <v>3</v>
      </c>
      <c r="K37">
        <v>0.99999850000000001</v>
      </c>
      <c r="L37" t="s">
        <v>2</v>
      </c>
      <c r="M37">
        <v>1.2727000000000001E-3</v>
      </c>
      <c r="N37" t="s">
        <v>6</v>
      </c>
      <c r="O37">
        <v>6</v>
      </c>
      <c r="P37" t="s">
        <v>0</v>
      </c>
      <c r="Q37">
        <v>2.6</v>
      </c>
      <c r="R37" t="s">
        <v>141</v>
      </c>
      <c r="S37">
        <v>1</v>
      </c>
      <c r="T37" t="s">
        <v>142</v>
      </c>
      <c r="U37">
        <v>4</v>
      </c>
      <c r="V37" t="s">
        <v>140</v>
      </c>
      <c r="W37">
        <v>1935</v>
      </c>
      <c r="X37" t="s">
        <v>1</v>
      </c>
      <c r="Y37" t="s">
        <v>471</v>
      </c>
      <c r="Z37" t="s">
        <v>151</v>
      </c>
      <c r="AA37" s="12" t="s">
        <v>701</v>
      </c>
      <c r="AB37" t="s">
        <v>424</v>
      </c>
      <c r="AC37" s="5">
        <v>1E-3</v>
      </c>
      <c r="AD37" t="s">
        <v>5</v>
      </c>
      <c r="AE37">
        <v>1</v>
      </c>
      <c r="AF37" t="s">
        <v>4</v>
      </c>
      <c r="AG37">
        <v>0</v>
      </c>
    </row>
    <row r="38" spans="1:33" x14ac:dyDescent="0.25">
      <c r="A38" t="s">
        <v>203</v>
      </c>
      <c r="B38" t="s">
        <v>143</v>
      </c>
      <c r="C38">
        <v>300</v>
      </c>
      <c r="D38" t="s">
        <v>144</v>
      </c>
      <c r="E38">
        <v>100000</v>
      </c>
      <c r="F38" t="s">
        <v>145</v>
      </c>
      <c r="G38">
        <v>23654</v>
      </c>
      <c r="H38" t="s">
        <v>146</v>
      </c>
      <c r="I38">
        <v>1E-3</v>
      </c>
      <c r="J38" t="s">
        <v>3</v>
      </c>
      <c r="K38">
        <v>0.9999981</v>
      </c>
      <c r="L38" t="s">
        <v>2</v>
      </c>
      <c r="M38">
        <v>2.3350000000000001E-4</v>
      </c>
      <c r="N38" t="s">
        <v>6</v>
      </c>
      <c r="O38">
        <v>6</v>
      </c>
      <c r="P38" t="s">
        <v>0</v>
      </c>
      <c r="Q38">
        <v>4.4000000000000004</v>
      </c>
      <c r="R38" t="s">
        <v>141</v>
      </c>
      <c r="S38">
        <v>1</v>
      </c>
      <c r="T38" t="s">
        <v>142</v>
      </c>
      <c r="U38">
        <v>5</v>
      </c>
      <c r="V38" t="s">
        <v>140</v>
      </c>
      <c r="W38">
        <v>3257</v>
      </c>
      <c r="X38" t="s">
        <v>1</v>
      </c>
      <c r="Y38" t="s">
        <v>472</v>
      </c>
      <c r="Z38" t="s">
        <v>151</v>
      </c>
      <c r="AA38" s="12" t="s">
        <v>473</v>
      </c>
      <c r="AB38" t="s">
        <v>424</v>
      </c>
      <c r="AC38" s="5">
        <v>1E-3</v>
      </c>
      <c r="AD38" t="s">
        <v>5</v>
      </c>
      <c r="AE38">
        <v>1</v>
      </c>
      <c r="AF38" t="s">
        <v>4</v>
      </c>
      <c r="AG38">
        <v>0</v>
      </c>
    </row>
    <row r="39" spans="1:33" x14ac:dyDescent="0.25">
      <c r="A39" t="s">
        <v>204</v>
      </c>
      <c r="B39" t="s">
        <v>143</v>
      </c>
      <c r="C39">
        <v>300</v>
      </c>
      <c r="D39" t="s">
        <v>144</v>
      </c>
      <c r="E39">
        <v>100000</v>
      </c>
      <c r="F39" t="s">
        <v>145</v>
      </c>
      <c r="G39">
        <v>23654</v>
      </c>
      <c r="H39" t="s">
        <v>146</v>
      </c>
      <c r="I39">
        <v>1E-3</v>
      </c>
      <c r="J39" t="s">
        <v>3</v>
      </c>
      <c r="K39">
        <v>0.99999420000000006</v>
      </c>
      <c r="L39" t="s">
        <v>2</v>
      </c>
      <c r="M39">
        <v>9.1200000000000005E-4</v>
      </c>
      <c r="N39" t="s">
        <v>6</v>
      </c>
      <c r="O39">
        <v>6</v>
      </c>
      <c r="P39" t="s">
        <v>0</v>
      </c>
      <c r="Q39">
        <v>14.2</v>
      </c>
      <c r="R39" t="s">
        <v>141</v>
      </c>
      <c r="S39">
        <v>1</v>
      </c>
      <c r="T39" t="s">
        <v>142</v>
      </c>
      <c r="U39">
        <v>9</v>
      </c>
      <c r="V39" t="s">
        <v>140</v>
      </c>
      <c r="W39">
        <v>8687</v>
      </c>
      <c r="X39" t="s">
        <v>1</v>
      </c>
      <c r="Y39" t="s">
        <v>474</v>
      </c>
      <c r="Z39" t="s">
        <v>151</v>
      </c>
      <c r="AA39" s="12" t="s">
        <v>702</v>
      </c>
      <c r="AB39" t="s">
        <v>424</v>
      </c>
      <c r="AC39" s="5">
        <v>1E-3</v>
      </c>
      <c r="AD39" t="s">
        <v>5</v>
      </c>
      <c r="AE39">
        <v>1</v>
      </c>
      <c r="AF39" t="s">
        <v>4</v>
      </c>
      <c r="AG39">
        <v>0</v>
      </c>
    </row>
    <row r="40" spans="1:33" x14ac:dyDescent="0.25">
      <c r="A40" t="s">
        <v>205</v>
      </c>
      <c r="B40" t="s">
        <v>143</v>
      </c>
      <c r="C40">
        <v>300</v>
      </c>
      <c r="D40" t="s">
        <v>144</v>
      </c>
      <c r="E40">
        <v>100000</v>
      </c>
      <c r="F40" t="s">
        <v>145</v>
      </c>
      <c r="G40">
        <v>23654</v>
      </c>
      <c r="H40" t="s">
        <v>146</v>
      </c>
      <c r="I40">
        <v>1E-3</v>
      </c>
      <c r="J40" t="s">
        <v>3</v>
      </c>
      <c r="K40">
        <v>0.99999859999999996</v>
      </c>
      <c r="L40" t="s">
        <v>2</v>
      </c>
      <c r="M40">
        <v>1.493E-4</v>
      </c>
      <c r="N40" t="s">
        <v>6</v>
      </c>
      <c r="O40">
        <v>6</v>
      </c>
      <c r="P40" t="s">
        <v>0</v>
      </c>
      <c r="Q40">
        <v>2.6</v>
      </c>
      <c r="R40" t="s">
        <v>141</v>
      </c>
      <c r="S40">
        <v>1</v>
      </c>
      <c r="T40" t="s">
        <v>142</v>
      </c>
      <c r="U40">
        <v>4</v>
      </c>
      <c r="V40" t="s">
        <v>140</v>
      </c>
      <c r="W40">
        <v>2061</v>
      </c>
      <c r="X40" t="s">
        <v>1</v>
      </c>
      <c r="Y40" t="s">
        <v>475</v>
      </c>
      <c r="Z40" t="s">
        <v>151</v>
      </c>
      <c r="AA40" s="12" t="s">
        <v>476</v>
      </c>
      <c r="AB40" t="s">
        <v>424</v>
      </c>
      <c r="AC40" s="5">
        <v>1E-3</v>
      </c>
      <c r="AD40" t="s">
        <v>5</v>
      </c>
      <c r="AE40">
        <v>1</v>
      </c>
      <c r="AF40" t="s">
        <v>4</v>
      </c>
      <c r="AG40">
        <v>0</v>
      </c>
    </row>
    <row r="41" spans="1:33" x14ac:dyDescent="0.25">
      <c r="A41" t="s">
        <v>206</v>
      </c>
      <c r="B41" t="s">
        <v>143</v>
      </c>
      <c r="C41">
        <v>300</v>
      </c>
      <c r="D41" t="s">
        <v>144</v>
      </c>
      <c r="E41">
        <v>100000</v>
      </c>
      <c r="F41" t="s">
        <v>145</v>
      </c>
      <c r="G41">
        <v>23654</v>
      </c>
      <c r="H41" t="s">
        <v>146</v>
      </c>
      <c r="I41">
        <v>1E-3</v>
      </c>
      <c r="J41" t="s">
        <v>3</v>
      </c>
      <c r="K41">
        <v>0.99991770000000002</v>
      </c>
      <c r="L41" t="s">
        <v>2</v>
      </c>
      <c r="M41">
        <v>6.8996295999999999</v>
      </c>
      <c r="N41" t="s">
        <v>6</v>
      </c>
      <c r="O41">
        <v>7</v>
      </c>
      <c r="P41" t="s">
        <v>0</v>
      </c>
      <c r="Q41">
        <v>113.3</v>
      </c>
      <c r="R41" t="s">
        <v>141</v>
      </c>
      <c r="S41">
        <v>10</v>
      </c>
      <c r="T41" t="s">
        <v>142</v>
      </c>
      <c r="U41">
        <v>341</v>
      </c>
      <c r="V41" t="s">
        <v>140</v>
      </c>
      <c r="W41">
        <v>100132</v>
      </c>
      <c r="X41" t="s">
        <v>1</v>
      </c>
      <c r="Y41" t="s">
        <v>1368</v>
      </c>
      <c r="Z41" t="s">
        <v>151</v>
      </c>
      <c r="AA41" s="12" t="s">
        <v>1369</v>
      </c>
      <c r="AB41" t="s">
        <v>424</v>
      </c>
      <c r="AC41" s="5">
        <v>1E-3</v>
      </c>
      <c r="AD41" t="s">
        <v>5</v>
      </c>
      <c r="AE41">
        <v>0.99991825000000001</v>
      </c>
      <c r="AF41" t="s">
        <v>4</v>
      </c>
      <c r="AG41">
        <v>4.0327771200000004</v>
      </c>
    </row>
    <row r="42" spans="1:33" x14ac:dyDescent="0.25">
      <c r="A42" t="s">
        <v>207</v>
      </c>
      <c r="B42" t="s">
        <v>143</v>
      </c>
      <c r="C42">
        <v>300</v>
      </c>
      <c r="D42" t="s">
        <v>144</v>
      </c>
      <c r="E42">
        <v>100000</v>
      </c>
      <c r="F42" t="s">
        <v>145</v>
      </c>
      <c r="G42">
        <v>23654</v>
      </c>
      <c r="H42" t="s">
        <v>146</v>
      </c>
      <c r="I42">
        <v>1E-3</v>
      </c>
      <c r="J42" t="s">
        <v>3</v>
      </c>
      <c r="K42">
        <v>0.99952090000000005</v>
      </c>
      <c r="L42" t="s">
        <v>2</v>
      </c>
      <c r="M42">
        <v>3.0801000000000001E-3</v>
      </c>
      <c r="N42" t="s">
        <v>6</v>
      </c>
      <c r="O42">
        <v>6</v>
      </c>
      <c r="P42" t="s">
        <v>0</v>
      </c>
      <c r="Q42">
        <v>0.9</v>
      </c>
      <c r="R42" t="s">
        <v>141</v>
      </c>
      <c r="S42">
        <v>1</v>
      </c>
      <c r="T42" t="s">
        <v>142</v>
      </c>
      <c r="U42">
        <v>2</v>
      </c>
      <c r="V42" t="s">
        <v>140</v>
      </c>
      <c r="W42">
        <v>711</v>
      </c>
      <c r="X42" t="s">
        <v>1</v>
      </c>
      <c r="Y42" t="s">
        <v>1370</v>
      </c>
      <c r="Z42" t="s">
        <v>151</v>
      </c>
      <c r="AA42" s="12" t="s">
        <v>1371</v>
      </c>
      <c r="AB42" t="s">
        <v>424</v>
      </c>
      <c r="AC42" s="5">
        <v>1E-3</v>
      </c>
      <c r="AD42" t="s">
        <v>5</v>
      </c>
      <c r="AE42">
        <v>0.99960459000000002</v>
      </c>
      <c r="AF42" t="s">
        <v>4</v>
      </c>
      <c r="AG42">
        <v>2.8603700000000001E-3</v>
      </c>
    </row>
    <row r="43" spans="1:33" x14ac:dyDescent="0.25">
      <c r="A43" t="s">
        <v>208</v>
      </c>
      <c r="B43" t="s">
        <v>143</v>
      </c>
      <c r="C43">
        <v>300</v>
      </c>
      <c r="D43" t="s">
        <v>144</v>
      </c>
      <c r="E43">
        <v>100000</v>
      </c>
      <c r="F43" t="s">
        <v>145</v>
      </c>
      <c r="G43">
        <v>23654</v>
      </c>
      <c r="H43" t="s">
        <v>146</v>
      </c>
      <c r="I43">
        <v>1E-3</v>
      </c>
      <c r="J43" t="s">
        <v>3</v>
      </c>
      <c r="K43">
        <v>0.99914119999999995</v>
      </c>
      <c r="L43" t="s">
        <v>2</v>
      </c>
      <c r="M43">
        <v>2.7794999999999999E-3</v>
      </c>
      <c r="N43" t="s">
        <v>6</v>
      </c>
      <c r="O43">
        <v>8</v>
      </c>
      <c r="P43" t="s">
        <v>0</v>
      </c>
      <c r="Q43">
        <v>1.4</v>
      </c>
      <c r="R43" t="s">
        <v>141</v>
      </c>
      <c r="S43">
        <v>1</v>
      </c>
      <c r="T43" t="s">
        <v>142</v>
      </c>
      <c r="U43">
        <v>3</v>
      </c>
      <c r="V43" t="s">
        <v>140</v>
      </c>
      <c r="W43">
        <v>1212</v>
      </c>
      <c r="X43" t="s">
        <v>1</v>
      </c>
      <c r="Y43" t="s">
        <v>1372</v>
      </c>
      <c r="Z43" t="s">
        <v>151</v>
      </c>
      <c r="AA43" s="12" t="s">
        <v>1373</v>
      </c>
      <c r="AB43" t="s">
        <v>424</v>
      </c>
      <c r="AC43" s="5">
        <v>1E-3</v>
      </c>
      <c r="AD43" t="s">
        <v>5</v>
      </c>
      <c r="AE43">
        <v>0.99925618000000005</v>
      </c>
      <c r="AF43" t="s">
        <v>4</v>
      </c>
      <c r="AG43">
        <v>2.6472499999999999E-3</v>
      </c>
    </row>
    <row r="44" spans="1:33" x14ac:dyDescent="0.25">
      <c r="A44" t="s">
        <v>209</v>
      </c>
      <c r="B44" t="s">
        <v>143</v>
      </c>
      <c r="C44">
        <v>300</v>
      </c>
      <c r="D44" t="s">
        <v>144</v>
      </c>
      <c r="E44">
        <v>100000</v>
      </c>
      <c r="F44" t="s">
        <v>145</v>
      </c>
      <c r="G44">
        <v>23654</v>
      </c>
      <c r="H44" t="s">
        <v>146</v>
      </c>
      <c r="I44">
        <v>1E-3</v>
      </c>
      <c r="J44" t="s">
        <v>3</v>
      </c>
      <c r="K44">
        <v>0.99977340000000003</v>
      </c>
      <c r="L44" t="s">
        <v>2</v>
      </c>
      <c r="M44">
        <v>2.4158999999999999E-3</v>
      </c>
      <c r="N44" t="s">
        <v>6</v>
      </c>
      <c r="O44">
        <v>5</v>
      </c>
      <c r="P44" t="s">
        <v>0</v>
      </c>
      <c r="Q44">
        <v>0.5</v>
      </c>
      <c r="R44" t="s">
        <v>141</v>
      </c>
      <c r="S44">
        <v>1</v>
      </c>
      <c r="T44" t="s">
        <v>142</v>
      </c>
      <c r="U44">
        <v>2</v>
      </c>
      <c r="V44" t="s">
        <v>140</v>
      </c>
      <c r="W44">
        <v>476</v>
      </c>
      <c r="X44" t="s">
        <v>1</v>
      </c>
      <c r="Y44" t="s">
        <v>1374</v>
      </c>
      <c r="Z44" t="s">
        <v>151</v>
      </c>
      <c r="AA44" s="12" t="s">
        <v>1375</v>
      </c>
      <c r="AB44" t="s">
        <v>424</v>
      </c>
      <c r="AC44" s="5">
        <v>1E-3</v>
      </c>
      <c r="AD44" t="s">
        <v>5</v>
      </c>
      <c r="AE44">
        <v>0.99979530999999999</v>
      </c>
      <c r="AF44" t="s">
        <v>4</v>
      </c>
      <c r="AG44">
        <v>2.3414999999999998E-3</v>
      </c>
    </row>
    <row r="45" spans="1:33" x14ac:dyDescent="0.25">
      <c r="A45" t="s">
        <v>210</v>
      </c>
      <c r="B45" t="s">
        <v>143</v>
      </c>
      <c r="C45">
        <v>300</v>
      </c>
      <c r="D45" t="s">
        <v>144</v>
      </c>
      <c r="E45">
        <v>100000</v>
      </c>
      <c r="F45" t="s">
        <v>145</v>
      </c>
      <c r="G45">
        <v>23654</v>
      </c>
      <c r="H45" t="s">
        <v>146</v>
      </c>
      <c r="I45">
        <v>1E-3</v>
      </c>
      <c r="J45" t="s">
        <v>3</v>
      </c>
      <c r="K45">
        <v>0.99991470000000005</v>
      </c>
      <c r="L45" t="s">
        <v>2</v>
      </c>
      <c r="M45">
        <v>1.8587200000000002E-2</v>
      </c>
      <c r="N45" t="s">
        <v>6</v>
      </c>
      <c r="O45">
        <v>11</v>
      </c>
      <c r="P45" t="s">
        <v>0</v>
      </c>
      <c r="Q45">
        <v>5.6</v>
      </c>
      <c r="R45" t="s">
        <v>141</v>
      </c>
      <c r="S45">
        <v>1</v>
      </c>
      <c r="T45" t="s">
        <v>142</v>
      </c>
      <c r="U45">
        <v>8</v>
      </c>
      <c r="V45" t="s">
        <v>140</v>
      </c>
      <c r="W45">
        <v>4221</v>
      </c>
      <c r="X45" t="s">
        <v>1</v>
      </c>
      <c r="Y45" t="s">
        <v>1376</v>
      </c>
      <c r="Z45" t="s">
        <v>151</v>
      </c>
      <c r="AA45" s="12" t="s">
        <v>1377</v>
      </c>
      <c r="AB45" t="s">
        <v>424</v>
      </c>
      <c r="AC45" s="5">
        <v>1E-3</v>
      </c>
      <c r="AD45" t="s">
        <v>5</v>
      </c>
      <c r="AE45">
        <v>0.99996311000000004</v>
      </c>
      <c r="AF45" t="s">
        <v>4</v>
      </c>
      <c r="AG45">
        <v>1.233366E-2</v>
      </c>
    </row>
    <row r="46" spans="1:33" x14ac:dyDescent="0.25">
      <c r="A46" t="s">
        <v>211</v>
      </c>
      <c r="B46" t="s">
        <v>143</v>
      </c>
      <c r="C46">
        <v>300</v>
      </c>
      <c r="D46" t="s">
        <v>144</v>
      </c>
      <c r="E46">
        <v>100000</v>
      </c>
      <c r="F46" t="s">
        <v>145</v>
      </c>
      <c r="G46">
        <v>23654</v>
      </c>
      <c r="H46" t="s">
        <v>146</v>
      </c>
      <c r="I46">
        <v>1E-3</v>
      </c>
      <c r="J46" t="s">
        <v>3</v>
      </c>
      <c r="K46">
        <v>0.99997069999999999</v>
      </c>
      <c r="L46" t="s">
        <v>2</v>
      </c>
      <c r="M46">
        <v>1.6695999999999999E-2</v>
      </c>
      <c r="N46" t="s">
        <v>6</v>
      </c>
      <c r="O46">
        <v>12</v>
      </c>
      <c r="P46" t="s">
        <v>0</v>
      </c>
      <c r="Q46">
        <v>2.4</v>
      </c>
      <c r="R46" t="s">
        <v>141</v>
      </c>
      <c r="S46">
        <v>1</v>
      </c>
      <c r="T46" t="s">
        <v>142</v>
      </c>
      <c r="U46">
        <v>4</v>
      </c>
      <c r="V46" t="s">
        <v>140</v>
      </c>
      <c r="W46">
        <v>1922</v>
      </c>
      <c r="X46" t="s">
        <v>1</v>
      </c>
      <c r="Y46" t="s">
        <v>1378</v>
      </c>
      <c r="Z46" t="s">
        <v>151</v>
      </c>
      <c r="AA46" s="12" t="s">
        <v>1379</v>
      </c>
      <c r="AB46" t="s">
        <v>424</v>
      </c>
      <c r="AC46" s="5">
        <v>1E-3</v>
      </c>
      <c r="AD46" t="s">
        <v>5</v>
      </c>
      <c r="AE46">
        <v>0.99999667000000003</v>
      </c>
      <c r="AF46" t="s">
        <v>4</v>
      </c>
      <c r="AG46">
        <v>5.5783200000000003E-3</v>
      </c>
    </row>
    <row r="47" spans="1:33" x14ac:dyDescent="0.25">
      <c r="A47" t="s">
        <v>212</v>
      </c>
      <c r="B47" t="s">
        <v>143</v>
      </c>
      <c r="C47">
        <v>300</v>
      </c>
      <c r="D47" t="s">
        <v>144</v>
      </c>
      <c r="E47">
        <v>100000</v>
      </c>
      <c r="F47" t="s">
        <v>145</v>
      </c>
      <c r="G47">
        <v>23654</v>
      </c>
      <c r="H47" t="s">
        <v>146</v>
      </c>
      <c r="I47">
        <v>1E-3</v>
      </c>
      <c r="J47" t="s">
        <v>3</v>
      </c>
      <c r="K47">
        <v>0.9999962</v>
      </c>
      <c r="L47" t="s">
        <v>2</v>
      </c>
      <c r="M47">
        <v>5.1559599999999997E-2</v>
      </c>
      <c r="N47" t="s">
        <v>6</v>
      </c>
      <c r="O47">
        <v>12</v>
      </c>
      <c r="P47" t="s">
        <v>0</v>
      </c>
      <c r="Q47">
        <v>3.3</v>
      </c>
      <c r="R47" t="s">
        <v>141</v>
      </c>
      <c r="S47">
        <v>1</v>
      </c>
      <c r="T47" t="s">
        <v>142</v>
      </c>
      <c r="U47">
        <v>4</v>
      </c>
      <c r="V47" t="s">
        <v>140</v>
      </c>
      <c r="W47">
        <v>2281</v>
      </c>
      <c r="X47" t="s">
        <v>1</v>
      </c>
      <c r="Y47" t="s">
        <v>1380</v>
      </c>
      <c r="Z47" t="s">
        <v>151</v>
      </c>
      <c r="AA47" s="12" t="s">
        <v>1381</v>
      </c>
      <c r="AB47" t="s">
        <v>424</v>
      </c>
      <c r="AC47" s="5">
        <v>1E-3</v>
      </c>
      <c r="AD47" t="s">
        <v>5</v>
      </c>
      <c r="AE47">
        <v>0.99999996999999996</v>
      </c>
      <c r="AF47" t="s">
        <v>4</v>
      </c>
      <c r="AG47">
        <v>4.3054E-3</v>
      </c>
    </row>
    <row r="48" spans="1:33" x14ac:dyDescent="0.25">
      <c r="A48" t="s">
        <v>213</v>
      </c>
      <c r="B48" t="s">
        <v>143</v>
      </c>
      <c r="C48">
        <v>300</v>
      </c>
      <c r="D48" t="s">
        <v>144</v>
      </c>
      <c r="E48">
        <v>100000</v>
      </c>
      <c r="F48" t="s">
        <v>145</v>
      </c>
      <c r="G48">
        <v>23654</v>
      </c>
      <c r="H48" t="s">
        <v>146</v>
      </c>
      <c r="I48">
        <v>1E-3</v>
      </c>
      <c r="J48" t="s">
        <v>3</v>
      </c>
      <c r="K48">
        <v>0.99981969999999998</v>
      </c>
      <c r="L48" t="s">
        <v>2</v>
      </c>
      <c r="M48">
        <v>7.2112000000000001E-3</v>
      </c>
      <c r="N48" t="s">
        <v>6</v>
      </c>
      <c r="O48">
        <v>14</v>
      </c>
      <c r="P48" t="s">
        <v>0</v>
      </c>
      <c r="Q48">
        <v>3.5</v>
      </c>
      <c r="R48" t="s">
        <v>141</v>
      </c>
      <c r="S48">
        <v>1</v>
      </c>
      <c r="T48" t="s">
        <v>142</v>
      </c>
      <c r="U48">
        <v>4</v>
      </c>
      <c r="V48" t="s">
        <v>140</v>
      </c>
      <c r="W48">
        <v>2477</v>
      </c>
      <c r="X48" t="s">
        <v>1</v>
      </c>
      <c r="Y48" t="s">
        <v>1382</v>
      </c>
      <c r="Z48" t="s">
        <v>151</v>
      </c>
      <c r="AA48" s="12" t="s">
        <v>1383</v>
      </c>
      <c r="AB48" t="s">
        <v>424</v>
      </c>
      <c r="AC48" s="5">
        <v>1E-3</v>
      </c>
      <c r="AD48" t="s">
        <v>5</v>
      </c>
      <c r="AE48">
        <v>0.99980875999999996</v>
      </c>
      <c r="AF48" t="s">
        <v>4</v>
      </c>
      <c r="AG48">
        <v>7.2811000000000004E-3</v>
      </c>
    </row>
    <row r="49" spans="1:33" x14ac:dyDescent="0.25">
      <c r="A49" t="s">
        <v>214</v>
      </c>
      <c r="B49" t="s">
        <v>143</v>
      </c>
      <c r="C49">
        <v>300</v>
      </c>
      <c r="D49" t="s">
        <v>144</v>
      </c>
      <c r="E49">
        <v>100000</v>
      </c>
      <c r="F49" t="s">
        <v>145</v>
      </c>
      <c r="G49">
        <v>23654</v>
      </c>
      <c r="H49" t="s">
        <v>146</v>
      </c>
      <c r="I49">
        <v>1E-3</v>
      </c>
      <c r="J49" t="s">
        <v>3</v>
      </c>
      <c r="K49">
        <v>0.9999962</v>
      </c>
      <c r="L49" t="s">
        <v>2</v>
      </c>
      <c r="M49">
        <v>2.0704999999999999E-3</v>
      </c>
      <c r="N49" t="s">
        <v>6</v>
      </c>
      <c r="O49">
        <v>7</v>
      </c>
      <c r="P49" t="s">
        <v>0</v>
      </c>
      <c r="Q49">
        <v>1.4</v>
      </c>
      <c r="R49" t="s">
        <v>141</v>
      </c>
      <c r="S49">
        <v>1</v>
      </c>
      <c r="T49" t="s">
        <v>142</v>
      </c>
      <c r="U49">
        <v>3</v>
      </c>
      <c r="V49" t="s">
        <v>140</v>
      </c>
      <c r="W49">
        <v>1189</v>
      </c>
      <c r="X49" t="s">
        <v>1</v>
      </c>
      <c r="Y49" t="s">
        <v>1384</v>
      </c>
      <c r="Z49" t="s">
        <v>151</v>
      </c>
      <c r="AA49" s="12" t="s">
        <v>1385</v>
      </c>
      <c r="AB49" t="s">
        <v>424</v>
      </c>
      <c r="AC49" s="5">
        <v>1E-3</v>
      </c>
      <c r="AD49" t="s">
        <v>5</v>
      </c>
      <c r="AE49">
        <v>0.99999917000000005</v>
      </c>
      <c r="AF49" t="s">
        <v>4</v>
      </c>
      <c r="AG49">
        <v>1E-3</v>
      </c>
    </row>
    <row r="50" spans="1:33" x14ac:dyDescent="0.25">
      <c r="A50" t="s">
        <v>215</v>
      </c>
      <c r="B50" t="s">
        <v>143</v>
      </c>
      <c r="C50">
        <v>300</v>
      </c>
      <c r="D50" t="s">
        <v>144</v>
      </c>
      <c r="E50">
        <v>100000</v>
      </c>
      <c r="F50" t="s">
        <v>145</v>
      </c>
      <c r="G50">
        <v>23654</v>
      </c>
      <c r="H50" t="s">
        <v>146</v>
      </c>
      <c r="I50">
        <v>1E-3</v>
      </c>
      <c r="J50" t="s">
        <v>3</v>
      </c>
      <c r="K50">
        <v>0.99981430000000004</v>
      </c>
      <c r="L50" t="s">
        <v>2</v>
      </c>
      <c r="M50">
        <v>4.4739000000000003E-3</v>
      </c>
      <c r="N50" t="s">
        <v>6</v>
      </c>
      <c r="O50">
        <v>13</v>
      </c>
      <c r="P50" t="s">
        <v>0</v>
      </c>
      <c r="Q50">
        <v>4.5</v>
      </c>
      <c r="R50" t="s">
        <v>141</v>
      </c>
      <c r="S50">
        <v>1</v>
      </c>
      <c r="T50" t="s">
        <v>142</v>
      </c>
      <c r="U50">
        <v>5</v>
      </c>
      <c r="V50" t="s">
        <v>140</v>
      </c>
      <c r="W50">
        <v>3116</v>
      </c>
      <c r="X50" t="s">
        <v>1</v>
      </c>
      <c r="Y50" t="s">
        <v>1386</v>
      </c>
      <c r="Z50" t="s">
        <v>151</v>
      </c>
      <c r="AA50" s="12" t="s">
        <v>1387</v>
      </c>
      <c r="AB50" t="s">
        <v>424</v>
      </c>
      <c r="AC50" s="5">
        <v>1E-3</v>
      </c>
      <c r="AD50" t="s">
        <v>5</v>
      </c>
      <c r="AE50">
        <v>0.99983034000000004</v>
      </c>
      <c r="AF50" t="s">
        <v>4</v>
      </c>
      <c r="AG50">
        <v>4.31578E-3</v>
      </c>
    </row>
    <row r="51" spans="1:33" x14ac:dyDescent="0.25">
      <c r="A51" t="s">
        <v>216</v>
      </c>
      <c r="B51" t="s">
        <v>143</v>
      </c>
      <c r="C51">
        <v>300</v>
      </c>
      <c r="D51" t="s">
        <v>144</v>
      </c>
      <c r="E51">
        <v>100000</v>
      </c>
      <c r="F51" t="s">
        <v>145</v>
      </c>
      <c r="G51">
        <v>23654</v>
      </c>
      <c r="H51" t="s">
        <v>146</v>
      </c>
      <c r="I51">
        <v>1E-3</v>
      </c>
      <c r="J51" t="s">
        <v>3</v>
      </c>
      <c r="K51">
        <v>0.99966029999999995</v>
      </c>
      <c r="L51" t="s">
        <v>2</v>
      </c>
      <c r="M51">
        <v>8.3954000000000008E-3</v>
      </c>
      <c r="N51" t="s">
        <v>6</v>
      </c>
      <c r="O51">
        <v>12</v>
      </c>
      <c r="P51" t="s">
        <v>0</v>
      </c>
      <c r="Q51">
        <v>7</v>
      </c>
      <c r="R51" t="s">
        <v>141</v>
      </c>
      <c r="S51">
        <v>2</v>
      </c>
      <c r="T51" t="s">
        <v>142</v>
      </c>
      <c r="U51">
        <v>9</v>
      </c>
      <c r="V51" t="s">
        <v>140</v>
      </c>
      <c r="W51">
        <v>5336</v>
      </c>
      <c r="X51" t="s">
        <v>1</v>
      </c>
      <c r="Y51" t="s">
        <v>1388</v>
      </c>
      <c r="Z51" t="s">
        <v>151</v>
      </c>
      <c r="AA51" s="12" t="s">
        <v>1389</v>
      </c>
      <c r="AB51" t="s">
        <v>424</v>
      </c>
      <c r="AC51" s="5">
        <v>1E-3</v>
      </c>
      <c r="AD51" t="s">
        <v>5</v>
      </c>
      <c r="AE51">
        <v>0.99965006999999995</v>
      </c>
      <c r="AF51" t="s">
        <v>4</v>
      </c>
      <c r="AG51">
        <v>8.4434999999999996E-3</v>
      </c>
    </row>
    <row r="52" spans="1:33" x14ac:dyDescent="0.25">
      <c r="A52" t="s">
        <v>217</v>
      </c>
      <c r="B52" t="s">
        <v>143</v>
      </c>
      <c r="C52">
        <v>300</v>
      </c>
      <c r="D52" t="s">
        <v>144</v>
      </c>
      <c r="E52">
        <v>100000</v>
      </c>
      <c r="F52" t="s">
        <v>145</v>
      </c>
      <c r="G52">
        <v>23654</v>
      </c>
      <c r="H52" t="s">
        <v>146</v>
      </c>
      <c r="I52">
        <v>1E-3</v>
      </c>
      <c r="J52" t="s">
        <v>3</v>
      </c>
      <c r="K52">
        <v>0.99999680000000002</v>
      </c>
      <c r="L52" t="s">
        <v>2</v>
      </c>
      <c r="M52">
        <v>9.0229999999999998E-4</v>
      </c>
      <c r="N52" t="s">
        <v>6</v>
      </c>
      <c r="O52">
        <v>7</v>
      </c>
      <c r="P52" t="s">
        <v>0</v>
      </c>
      <c r="Q52">
        <v>2.1</v>
      </c>
      <c r="R52" t="s">
        <v>141</v>
      </c>
      <c r="S52">
        <v>1</v>
      </c>
      <c r="T52" t="s">
        <v>142</v>
      </c>
      <c r="U52">
        <v>3</v>
      </c>
      <c r="V52" t="s">
        <v>140</v>
      </c>
      <c r="W52">
        <v>1538</v>
      </c>
      <c r="X52" t="s">
        <v>1</v>
      </c>
      <c r="Y52" t="s">
        <v>1390</v>
      </c>
      <c r="Z52" t="s">
        <v>151</v>
      </c>
      <c r="AA52" s="12" t="s">
        <v>1391</v>
      </c>
      <c r="AB52" t="s">
        <v>424</v>
      </c>
      <c r="AC52" s="5">
        <v>1E-3</v>
      </c>
      <c r="AD52" t="s">
        <v>5</v>
      </c>
      <c r="AE52">
        <v>0.99999874</v>
      </c>
      <c r="AF52" t="s">
        <v>4</v>
      </c>
      <c r="AG52">
        <v>5.6512999999999995E-4</v>
      </c>
    </row>
    <row r="53" spans="1:33" x14ac:dyDescent="0.25">
      <c r="A53" t="s">
        <v>218</v>
      </c>
      <c r="B53" t="s">
        <v>143</v>
      </c>
      <c r="C53">
        <v>300</v>
      </c>
      <c r="D53" t="s">
        <v>144</v>
      </c>
      <c r="E53">
        <v>100000</v>
      </c>
      <c r="F53" t="s">
        <v>145</v>
      </c>
      <c r="G53">
        <v>23654</v>
      </c>
      <c r="H53" t="s">
        <v>146</v>
      </c>
      <c r="I53">
        <v>1E-3</v>
      </c>
      <c r="J53" t="s">
        <v>3</v>
      </c>
      <c r="K53">
        <v>0.99980219999999997</v>
      </c>
      <c r="L53" t="s">
        <v>2</v>
      </c>
      <c r="M53">
        <v>4.1770000000000002E-3</v>
      </c>
      <c r="N53" t="s">
        <v>6</v>
      </c>
      <c r="O53">
        <v>8</v>
      </c>
      <c r="P53" t="s">
        <v>0</v>
      </c>
      <c r="Q53">
        <v>3.6</v>
      </c>
      <c r="R53" t="s">
        <v>141</v>
      </c>
      <c r="S53">
        <v>1</v>
      </c>
      <c r="T53" t="s">
        <v>142</v>
      </c>
      <c r="U53">
        <v>4</v>
      </c>
      <c r="V53" t="s">
        <v>140</v>
      </c>
      <c r="W53">
        <v>2478</v>
      </c>
      <c r="X53" t="s">
        <v>1</v>
      </c>
      <c r="Y53" t="s">
        <v>1392</v>
      </c>
      <c r="Z53" t="s">
        <v>151</v>
      </c>
      <c r="AA53" s="12" t="s">
        <v>1393</v>
      </c>
      <c r="AB53" t="s">
        <v>424</v>
      </c>
      <c r="AC53" s="5">
        <v>1E-3</v>
      </c>
      <c r="AD53" t="s">
        <v>5</v>
      </c>
      <c r="AE53">
        <v>0.99978750999999999</v>
      </c>
      <c r="AF53" t="s">
        <v>4</v>
      </c>
      <c r="AG53">
        <v>4.2738799999999999E-3</v>
      </c>
    </row>
    <row r="54" spans="1:33" x14ac:dyDescent="0.25">
      <c r="A54" t="s">
        <v>219</v>
      </c>
      <c r="B54" t="s">
        <v>143</v>
      </c>
      <c r="C54">
        <v>300</v>
      </c>
      <c r="D54" t="s">
        <v>144</v>
      </c>
      <c r="E54">
        <v>100000</v>
      </c>
      <c r="F54" t="s">
        <v>145</v>
      </c>
      <c r="G54">
        <v>23654</v>
      </c>
      <c r="H54" t="s">
        <v>146</v>
      </c>
      <c r="I54">
        <v>1E-3</v>
      </c>
      <c r="J54" t="s">
        <v>3</v>
      </c>
      <c r="K54">
        <v>0.99999700000000002</v>
      </c>
      <c r="L54" t="s">
        <v>2</v>
      </c>
      <c r="M54">
        <v>1.6225E-3</v>
      </c>
      <c r="N54" t="s">
        <v>6</v>
      </c>
      <c r="O54">
        <v>8</v>
      </c>
      <c r="P54" t="s">
        <v>0</v>
      </c>
      <c r="Q54">
        <v>2.2000000000000002</v>
      </c>
      <c r="R54" t="s">
        <v>141</v>
      </c>
      <c r="S54">
        <v>1</v>
      </c>
      <c r="T54" t="s">
        <v>142</v>
      </c>
      <c r="U54">
        <v>4</v>
      </c>
      <c r="V54" t="s">
        <v>140</v>
      </c>
      <c r="W54">
        <v>1778</v>
      </c>
      <c r="X54" t="s">
        <v>1</v>
      </c>
      <c r="Y54" t="s">
        <v>1394</v>
      </c>
      <c r="Z54" t="s">
        <v>151</v>
      </c>
      <c r="AA54" s="12" t="s">
        <v>1395</v>
      </c>
      <c r="AB54" t="s">
        <v>424</v>
      </c>
      <c r="AC54" s="5">
        <v>1E-3</v>
      </c>
      <c r="AD54" t="s">
        <v>5</v>
      </c>
      <c r="AE54">
        <v>0.99999990999999999</v>
      </c>
      <c r="AF54" t="s">
        <v>4</v>
      </c>
      <c r="AG54">
        <v>2.7836000000000001E-4</v>
      </c>
    </row>
    <row r="55" spans="1:33" x14ac:dyDescent="0.25">
      <c r="A55" t="s">
        <v>220</v>
      </c>
      <c r="B55" t="s">
        <v>143</v>
      </c>
      <c r="C55">
        <v>300</v>
      </c>
      <c r="D55" t="s">
        <v>144</v>
      </c>
      <c r="E55">
        <v>100000</v>
      </c>
      <c r="F55" t="s">
        <v>145</v>
      </c>
      <c r="G55">
        <v>23654</v>
      </c>
      <c r="H55" t="s">
        <v>146</v>
      </c>
      <c r="I55">
        <v>1E-3</v>
      </c>
      <c r="J55" t="s">
        <v>3</v>
      </c>
      <c r="K55">
        <v>0.99875179999999997</v>
      </c>
      <c r="L55" t="s">
        <v>2</v>
      </c>
      <c r="M55">
        <v>8.7980000000000003E-3</v>
      </c>
      <c r="N55" t="s">
        <v>6</v>
      </c>
      <c r="O55">
        <v>9</v>
      </c>
      <c r="P55" t="s">
        <v>0</v>
      </c>
      <c r="Q55">
        <v>5.7</v>
      </c>
      <c r="R55" t="s">
        <v>141</v>
      </c>
      <c r="S55">
        <v>2</v>
      </c>
      <c r="T55" t="s">
        <v>142</v>
      </c>
      <c r="U55">
        <v>6</v>
      </c>
      <c r="V55" t="s">
        <v>140</v>
      </c>
      <c r="W55">
        <v>4026</v>
      </c>
      <c r="X55" t="s">
        <v>1</v>
      </c>
      <c r="Y55" t="s">
        <v>1396</v>
      </c>
      <c r="Z55" t="s">
        <v>151</v>
      </c>
      <c r="AA55" s="12" t="s">
        <v>1397</v>
      </c>
      <c r="AB55" t="s">
        <v>424</v>
      </c>
      <c r="AC55" s="5">
        <v>1E-3</v>
      </c>
      <c r="AD55" t="s">
        <v>5</v>
      </c>
      <c r="AE55">
        <v>0.99877943999999996</v>
      </c>
      <c r="AF55" t="s">
        <v>4</v>
      </c>
      <c r="AG55">
        <v>8.7611600000000005E-3</v>
      </c>
    </row>
    <row r="56" spans="1:33" x14ac:dyDescent="0.25">
      <c r="A56" t="s">
        <v>221</v>
      </c>
      <c r="B56" t="s">
        <v>143</v>
      </c>
      <c r="C56">
        <v>300</v>
      </c>
      <c r="D56" t="s">
        <v>144</v>
      </c>
      <c r="E56">
        <v>100000</v>
      </c>
      <c r="F56" t="s">
        <v>145</v>
      </c>
      <c r="G56">
        <v>23654</v>
      </c>
      <c r="H56" t="s">
        <v>146</v>
      </c>
      <c r="I56">
        <v>1E-3</v>
      </c>
      <c r="J56" t="s">
        <v>3</v>
      </c>
      <c r="K56">
        <v>0.9999344</v>
      </c>
      <c r="L56" t="s">
        <v>2</v>
      </c>
      <c r="M56">
        <v>2.4939155</v>
      </c>
      <c r="N56" t="s">
        <v>6</v>
      </c>
      <c r="O56">
        <v>12</v>
      </c>
      <c r="P56" t="s">
        <v>0</v>
      </c>
      <c r="Q56">
        <v>150.5</v>
      </c>
      <c r="R56" t="s">
        <v>141</v>
      </c>
      <c r="S56">
        <v>4</v>
      </c>
      <c r="T56" t="s">
        <v>142</v>
      </c>
      <c r="U56">
        <v>315</v>
      </c>
      <c r="V56" t="s">
        <v>140</v>
      </c>
      <c r="W56">
        <v>100707</v>
      </c>
      <c r="X56" t="s">
        <v>1</v>
      </c>
      <c r="Y56" t="s">
        <v>1398</v>
      </c>
      <c r="Z56" t="s">
        <v>151</v>
      </c>
      <c r="AA56" s="12" t="s">
        <v>1399</v>
      </c>
      <c r="AB56" t="s">
        <v>424</v>
      </c>
      <c r="AC56" s="5">
        <v>1E-3</v>
      </c>
      <c r="AD56" t="s">
        <v>5</v>
      </c>
      <c r="AE56">
        <v>0.99993558000000005</v>
      </c>
      <c r="AF56" t="s">
        <v>4</v>
      </c>
      <c r="AG56">
        <v>1.66046889</v>
      </c>
    </row>
    <row r="57" spans="1:33" x14ac:dyDescent="0.25">
      <c r="A57" t="s">
        <v>222</v>
      </c>
      <c r="B57" t="s">
        <v>143</v>
      </c>
      <c r="C57">
        <v>300</v>
      </c>
      <c r="D57" t="s">
        <v>144</v>
      </c>
      <c r="E57">
        <v>100000</v>
      </c>
      <c r="F57" t="s">
        <v>145</v>
      </c>
      <c r="G57">
        <v>23654</v>
      </c>
      <c r="H57" t="s">
        <v>146</v>
      </c>
      <c r="I57">
        <v>1E-3</v>
      </c>
      <c r="J57" t="s">
        <v>3</v>
      </c>
      <c r="K57">
        <v>0.99999800000000005</v>
      </c>
      <c r="L57" t="s">
        <v>2</v>
      </c>
      <c r="M57">
        <v>3.8611899999999998E-2</v>
      </c>
      <c r="N57" t="s">
        <v>6</v>
      </c>
      <c r="O57">
        <v>10</v>
      </c>
      <c r="P57" t="s">
        <v>0</v>
      </c>
      <c r="Q57">
        <v>7.7</v>
      </c>
      <c r="R57" t="s">
        <v>141</v>
      </c>
      <c r="S57">
        <v>1</v>
      </c>
      <c r="T57" t="s">
        <v>142</v>
      </c>
      <c r="U57">
        <v>6</v>
      </c>
      <c r="V57" t="s">
        <v>140</v>
      </c>
      <c r="W57">
        <v>5314</v>
      </c>
      <c r="X57" t="s">
        <v>1</v>
      </c>
      <c r="Y57" t="s">
        <v>1400</v>
      </c>
      <c r="Z57" t="s">
        <v>151</v>
      </c>
      <c r="AA57" s="12" t="s">
        <v>1401</v>
      </c>
      <c r="AB57" t="s">
        <v>424</v>
      </c>
      <c r="AC57" s="5">
        <v>1E-3</v>
      </c>
      <c r="AD57" t="s">
        <v>5</v>
      </c>
      <c r="AE57">
        <v>0.99999684</v>
      </c>
      <c r="AF57" t="s">
        <v>4</v>
      </c>
      <c r="AG57">
        <v>7.4641899999999999E-3</v>
      </c>
    </row>
    <row r="58" spans="1:33" x14ac:dyDescent="0.25">
      <c r="A58" t="s">
        <v>223</v>
      </c>
      <c r="B58" t="s">
        <v>143</v>
      </c>
      <c r="C58">
        <v>300</v>
      </c>
      <c r="D58" t="s">
        <v>144</v>
      </c>
      <c r="E58">
        <v>100000</v>
      </c>
      <c r="F58" t="s">
        <v>145</v>
      </c>
      <c r="G58">
        <v>23654</v>
      </c>
      <c r="H58" t="s">
        <v>146</v>
      </c>
      <c r="I58">
        <v>1E-3</v>
      </c>
      <c r="J58" t="s">
        <v>3</v>
      </c>
      <c r="K58">
        <v>0.999996</v>
      </c>
      <c r="L58" t="s">
        <v>2</v>
      </c>
      <c r="M58">
        <v>9.2659999999999997E-4</v>
      </c>
      <c r="N58" t="s">
        <v>6</v>
      </c>
      <c r="O58">
        <v>7</v>
      </c>
      <c r="P58" t="s">
        <v>0</v>
      </c>
      <c r="Q58">
        <v>3.9</v>
      </c>
      <c r="R58" t="s">
        <v>141</v>
      </c>
      <c r="S58">
        <v>1</v>
      </c>
      <c r="T58" t="s">
        <v>142</v>
      </c>
      <c r="U58">
        <v>4</v>
      </c>
      <c r="V58" t="s">
        <v>140</v>
      </c>
      <c r="W58">
        <v>2808</v>
      </c>
      <c r="X58" t="s">
        <v>1</v>
      </c>
      <c r="Y58" t="s">
        <v>1402</v>
      </c>
      <c r="Z58" t="s">
        <v>151</v>
      </c>
      <c r="AA58" s="12" t="s">
        <v>1403</v>
      </c>
      <c r="AB58" t="s">
        <v>424</v>
      </c>
      <c r="AC58" s="5">
        <v>1E-3</v>
      </c>
      <c r="AD58" t="s">
        <v>5</v>
      </c>
      <c r="AE58">
        <v>0.99999948000000005</v>
      </c>
      <c r="AF58" t="s">
        <v>4</v>
      </c>
      <c r="AG58">
        <v>3.3899000000000001E-4</v>
      </c>
    </row>
    <row r="59" spans="1:33" x14ac:dyDescent="0.25">
      <c r="A59" t="s">
        <v>224</v>
      </c>
      <c r="B59" t="s">
        <v>143</v>
      </c>
      <c r="C59">
        <v>300</v>
      </c>
      <c r="D59" t="s">
        <v>144</v>
      </c>
      <c r="E59">
        <v>100000</v>
      </c>
      <c r="F59" t="s">
        <v>145</v>
      </c>
      <c r="G59">
        <v>23654</v>
      </c>
      <c r="H59" t="s">
        <v>146</v>
      </c>
      <c r="I59">
        <v>1E-3</v>
      </c>
      <c r="J59" t="s">
        <v>3</v>
      </c>
      <c r="K59">
        <v>0.99999660000000001</v>
      </c>
      <c r="L59" t="s">
        <v>2</v>
      </c>
      <c r="M59">
        <v>5.7700000000000004E-4</v>
      </c>
      <c r="N59" t="s">
        <v>6</v>
      </c>
      <c r="O59">
        <v>7</v>
      </c>
      <c r="P59" t="s">
        <v>0</v>
      </c>
      <c r="Q59">
        <v>3.3</v>
      </c>
      <c r="R59" t="s">
        <v>141</v>
      </c>
      <c r="S59">
        <v>1</v>
      </c>
      <c r="T59" t="s">
        <v>142</v>
      </c>
      <c r="U59">
        <v>4</v>
      </c>
      <c r="V59" t="s">
        <v>140</v>
      </c>
      <c r="W59">
        <v>2550</v>
      </c>
      <c r="X59" t="s">
        <v>1</v>
      </c>
      <c r="Y59" t="s">
        <v>497</v>
      </c>
      <c r="Z59" t="s">
        <v>151</v>
      </c>
      <c r="AA59" s="12" t="s">
        <v>713</v>
      </c>
      <c r="AB59" t="s">
        <v>424</v>
      </c>
      <c r="AC59" s="5">
        <v>1E-3</v>
      </c>
      <c r="AD59" t="s">
        <v>5</v>
      </c>
      <c r="AE59">
        <v>1</v>
      </c>
      <c r="AF59" t="s">
        <v>4</v>
      </c>
      <c r="AG59">
        <v>0</v>
      </c>
    </row>
    <row r="60" spans="1:33" x14ac:dyDescent="0.25">
      <c r="A60" t="s">
        <v>225</v>
      </c>
      <c r="B60" t="s">
        <v>143</v>
      </c>
      <c r="C60">
        <v>300</v>
      </c>
      <c r="D60" t="s">
        <v>144</v>
      </c>
      <c r="E60">
        <v>100000</v>
      </c>
      <c r="F60" t="s">
        <v>145</v>
      </c>
      <c r="G60">
        <v>23654</v>
      </c>
      <c r="H60" t="s">
        <v>146</v>
      </c>
      <c r="I60">
        <v>1E-3</v>
      </c>
      <c r="J60" t="s">
        <v>3</v>
      </c>
      <c r="K60">
        <v>0.9999962</v>
      </c>
      <c r="L60" t="s">
        <v>2</v>
      </c>
      <c r="M60">
        <v>1.1383000000000001E-3</v>
      </c>
      <c r="N60" t="s">
        <v>6</v>
      </c>
      <c r="O60">
        <v>7</v>
      </c>
      <c r="P60" t="s">
        <v>0</v>
      </c>
      <c r="Q60">
        <v>4</v>
      </c>
      <c r="R60" t="s">
        <v>141</v>
      </c>
      <c r="S60">
        <v>1</v>
      </c>
      <c r="T60" t="s">
        <v>142</v>
      </c>
      <c r="U60">
        <v>4</v>
      </c>
      <c r="V60" t="s">
        <v>140</v>
      </c>
      <c r="W60">
        <v>2710</v>
      </c>
      <c r="X60" t="s">
        <v>1</v>
      </c>
      <c r="Y60" t="s">
        <v>498</v>
      </c>
      <c r="Z60" t="s">
        <v>151</v>
      </c>
      <c r="AA60" s="12" t="s">
        <v>714</v>
      </c>
      <c r="AB60" t="s">
        <v>424</v>
      </c>
      <c r="AC60" s="5">
        <v>1E-3</v>
      </c>
      <c r="AD60" t="s">
        <v>5</v>
      </c>
      <c r="AE60">
        <v>1</v>
      </c>
      <c r="AF60" t="s">
        <v>4</v>
      </c>
      <c r="AG60">
        <v>0</v>
      </c>
    </row>
    <row r="61" spans="1:33" x14ac:dyDescent="0.25">
      <c r="A61" t="s">
        <v>226</v>
      </c>
      <c r="B61" t="s">
        <v>143</v>
      </c>
      <c r="C61">
        <v>300</v>
      </c>
      <c r="D61" t="s">
        <v>144</v>
      </c>
      <c r="E61">
        <v>100000</v>
      </c>
      <c r="F61" t="s">
        <v>145</v>
      </c>
      <c r="G61">
        <v>23654</v>
      </c>
      <c r="H61" t="s">
        <v>146</v>
      </c>
      <c r="I61">
        <v>1E-3</v>
      </c>
      <c r="J61" t="s">
        <v>3</v>
      </c>
      <c r="K61">
        <v>0.99711989999999995</v>
      </c>
      <c r="L61" t="s">
        <v>2</v>
      </c>
      <c r="M61">
        <v>1.0556899999999999E-2</v>
      </c>
      <c r="N61" t="s">
        <v>6</v>
      </c>
      <c r="O61">
        <v>9</v>
      </c>
      <c r="P61" t="s">
        <v>0</v>
      </c>
      <c r="Q61">
        <v>124.9</v>
      </c>
      <c r="R61" t="s">
        <v>141</v>
      </c>
      <c r="S61">
        <v>6</v>
      </c>
      <c r="T61" t="s">
        <v>142</v>
      </c>
      <c r="U61">
        <v>260</v>
      </c>
      <c r="V61" t="s">
        <v>140</v>
      </c>
      <c r="W61">
        <v>100189</v>
      </c>
      <c r="X61" t="s">
        <v>1</v>
      </c>
      <c r="Y61" t="s">
        <v>1404</v>
      </c>
      <c r="Z61" t="s">
        <v>151</v>
      </c>
      <c r="AA61" s="12" t="s">
        <v>1405</v>
      </c>
      <c r="AB61" t="s">
        <v>424</v>
      </c>
      <c r="AC61" s="5">
        <v>1E-3</v>
      </c>
      <c r="AD61" t="s">
        <v>5</v>
      </c>
      <c r="AE61">
        <v>0.99982051000000005</v>
      </c>
      <c r="AF61" t="s">
        <v>4</v>
      </c>
      <c r="AG61">
        <v>2.6798299999999998E-3</v>
      </c>
    </row>
    <row r="62" spans="1:33" x14ac:dyDescent="0.25">
      <c r="A62" t="s">
        <v>227</v>
      </c>
      <c r="B62" t="s">
        <v>143</v>
      </c>
      <c r="C62">
        <v>300</v>
      </c>
      <c r="D62" t="s">
        <v>144</v>
      </c>
      <c r="E62">
        <v>100000</v>
      </c>
      <c r="F62" t="s">
        <v>145</v>
      </c>
      <c r="G62">
        <v>23654</v>
      </c>
      <c r="H62" t="s">
        <v>146</v>
      </c>
      <c r="I62">
        <v>1E-3</v>
      </c>
      <c r="J62" t="s">
        <v>3</v>
      </c>
      <c r="K62">
        <v>0.9995153</v>
      </c>
      <c r="L62" t="s">
        <v>2</v>
      </c>
      <c r="M62">
        <v>6.3251999999999996E-3</v>
      </c>
      <c r="N62" t="s">
        <v>6</v>
      </c>
      <c r="O62">
        <v>5</v>
      </c>
      <c r="P62" t="s">
        <v>0</v>
      </c>
      <c r="Q62">
        <v>0.5</v>
      </c>
      <c r="R62" t="s">
        <v>141</v>
      </c>
      <c r="S62">
        <v>1</v>
      </c>
      <c r="T62" t="s">
        <v>142</v>
      </c>
      <c r="U62">
        <v>2</v>
      </c>
      <c r="V62" t="s">
        <v>140</v>
      </c>
      <c r="W62">
        <v>476</v>
      </c>
      <c r="X62" t="s">
        <v>1</v>
      </c>
      <c r="Y62" t="s">
        <v>1406</v>
      </c>
      <c r="Z62" t="s">
        <v>151</v>
      </c>
      <c r="AA62" s="12" t="s">
        <v>1407</v>
      </c>
      <c r="AB62" t="s">
        <v>424</v>
      </c>
      <c r="AC62" s="5">
        <v>1E-3</v>
      </c>
      <c r="AD62" t="s">
        <v>5</v>
      </c>
      <c r="AE62">
        <v>0.99994780000000005</v>
      </c>
      <c r="AF62" t="s">
        <v>4</v>
      </c>
      <c r="AG62">
        <v>2.11736E-3</v>
      </c>
    </row>
    <row r="63" spans="1:33" x14ac:dyDescent="0.25">
      <c r="A63" t="s">
        <v>228</v>
      </c>
      <c r="B63" t="s">
        <v>143</v>
      </c>
      <c r="C63">
        <v>300</v>
      </c>
      <c r="D63" t="s">
        <v>144</v>
      </c>
      <c r="E63">
        <v>100000</v>
      </c>
      <c r="F63" t="s">
        <v>145</v>
      </c>
      <c r="G63">
        <v>23654</v>
      </c>
      <c r="H63" t="s">
        <v>146</v>
      </c>
      <c r="I63">
        <v>1E-3</v>
      </c>
      <c r="J63" t="s">
        <v>3</v>
      </c>
      <c r="K63">
        <v>0.99999800000000005</v>
      </c>
      <c r="L63" t="s">
        <v>2</v>
      </c>
      <c r="M63">
        <v>2.008E-4</v>
      </c>
      <c r="N63" t="s">
        <v>6</v>
      </c>
      <c r="O63">
        <v>11</v>
      </c>
      <c r="P63" t="s">
        <v>0</v>
      </c>
      <c r="Q63">
        <v>2.4</v>
      </c>
      <c r="R63" t="s">
        <v>141</v>
      </c>
      <c r="S63">
        <v>1</v>
      </c>
      <c r="T63" t="s">
        <v>142</v>
      </c>
      <c r="U63">
        <v>4</v>
      </c>
      <c r="V63" t="s">
        <v>140</v>
      </c>
      <c r="W63">
        <v>1807</v>
      </c>
      <c r="X63" t="s">
        <v>1</v>
      </c>
      <c r="Y63" t="s">
        <v>501</v>
      </c>
      <c r="Z63" t="s">
        <v>151</v>
      </c>
      <c r="AA63" s="12" t="s">
        <v>717</v>
      </c>
      <c r="AB63" t="s">
        <v>424</v>
      </c>
      <c r="AC63" s="5">
        <v>1E-3</v>
      </c>
      <c r="AD63" t="s">
        <v>5</v>
      </c>
      <c r="AE63">
        <v>1</v>
      </c>
      <c r="AF63" t="s">
        <v>4</v>
      </c>
      <c r="AG63">
        <v>0</v>
      </c>
    </row>
    <row r="64" spans="1:33" x14ac:dyDescent="0.25">
      <c r="A64" t="s">
        <v>229</v>
      </c>
      <c r="B64" t="s">
        <v>143</v>
      </c>
      <c r="C64">
        <v>300</v>
      </c>
      <c r="D64" t="s">
        <v>144</v>
      </c>
      <c r="E64">
        <v>100000</v>
      </c>
      <c r="F64" t="s">
        <v>145</v>
      </c>
      <c r="G64">
        <v>23654</v>
      </c>
      <c r="H64" t="s">
        <v>146</v>
      </c>
      <c r="I64">
        <v>1E-3</v>
      </c>
      <c r="J64" t="s">
        <v>3</v>
      </c>
      <c r="K64">
        <v>-4.72915E-2</v>
      </c>
      <c r="L64" t="s">
        <v>2</v>
      </c>
      <c r="M64">
        <v>2679392.0614176998</v>
      </c>
      <c r="N64" t="s">
        <v>6</v>
      </c>
      <c r="O64">
        <v>20</v>
      </c>
      <c r="P64" t="s">
        <v>0</v>
      </c>
      <c r="Q64">
        <v>134.30000000000001</v>
      </c>
      <c r="R64" t="s">
        <v>141</v>
      </c>
      <c r="S64">
        <v>4</v>
      </c>
      <c r="T64" t="s">
        <v>142</v>
      </c>
      <c r="U64">
        <v>280</v>
      </c>
      <c r="V64" t="s">
        <v>140</v>
      </c>
      <c r="W64">
        <v>100432</v>
      </c>
      <c r="X64" t="s">
        <v>1</v>
      </c>
      <c r="Y64" t="s">
        <v>1408</v>
      </c>
      <c r="Z64" t="s">
        <v>151</v>
      </c>
      <c r="AA64" s="12" t="s">
        <v>1409</v>
      </c>
      <c r="AB64" t="s">
        <v>424</v>
      </c>
      <c r="AC64" s="5">
        <v>1E-3</v>
      </c>
      <c r="AD64" t="s">
        <v>5</v>
      </c>
      <c r="AE64">
        <v>-0.20270919000000001</v>
      </c>
      <c r="AF64" t="s">
        <v>4</v>
      </c>
      <c r="AG64">
        <v>385042.38218473003</v>
      </c>
    </row>
    <row r="65" spans="1:33" x14ac:dyDescent="0.25">
      <c r="A65" t="s">
        <v>230</v>
      </c>
      <c r="B65" t="s">
        <v>143</v>
      </c>
      <c r="C65">
        <v>300</v>
      </c>
      <c r="D65" t="s">
        <v>144</v>
      </c>
      <c r="E65">
        <v>100000</v>
      </c>
      <c r="F65" t="s">
        <v>145</v>
      </c>
      <c r="G65">
        <v>23654</v>
      </c>
      <c r="H65" t="s">
        <v>146</v>
      </c>
      <c r="I65">
        <v>1E-3</v>
      </c>
      <c r="J65" t="s">
        <v>3</v>
      </c>
      <c r="K65">
        <v>0.99998419999999999</v>
      </c>
      <c r="L65" t="s">
        <v>2</v>
      </c>
      <c r="M65">
        <v>1.7616999999999999E-3</v>
      </c>
      <c r="N65" t="s">
        <v>6</v>
      </c>
      <c r="O65">
        <v>8</v>
      </c>
      <c r="P65" t="s">
        <v>0</v>
      </c>
      <c r="Q65">
        <v>2</v>
      </c>
      <c r="R65" t="s">
        <v>141</v>
      </c>
      <c r="S65">
        <v>1</v>
      </c>
      <c r="T65" t="s">
        <v>142</v>
      </c>
      <c r="U65">
        <v>4</v>
      </c>
      <c r="V65" t="s">
        <v>140</v>
      </c>
      <c r="W65">
        <v>1632</v>
      </c>
      <c r="X65" t="s">
        <v>1</v>
      </c>
      <c r="Y65" t="s">
        <v>1410</v>
      </c>
      <c r="Z65" t="s">
        <v>151</v>
      </c>
      <c r="AA65" s="12" t="s">
        <v>1411</v>
      </c>
      <c r="AB65" t="s">
        <v>424</v>
      </c>
      <c r="AC65" s="5">
        <v>1E-3</v>
      </c>
      <c r="AD65" t="s">
        <v>5</v>
      </c>
      <c r="AE65">
        <v>0.99999377</v>
      </c>
      <c r="AF65" t="s">
        <v>4</v>
      </c>
      <c r="AG65">
        <v>1.12148E-3</v>
      </c>
    </row>
    <row r="66" spans="1:33" x14ac:dyDescent="0.25">
      <c r="A66" t="s">
        <v>231</v>
      </c>
      <c r="B66" t="s">
        <v>143</v>
      </c>
      <c r="C66">
        <v>300</v>
      </c>
      <c r="D66" t="s">
        <v>144</v>
      </c>
      <c r="E66">
        <v>100000</v>
      </c>
      <c r="F66" t="s">
        <v>145</v>
      </c>
      <c r="G66">
        <v>23654</v>
      </c>
      <c r="H66" t="s">
        <v>146</v>
      </c>
      <c r="I66">
        <v>1E-3</v>
      </c>
      <c r="J66" t="s">
        <v>3</v>
      </c>
      <c r="K66">
        <v>0.99999839999999995</v>
      </c>
      <c r="L66" t="s">
        <v>2</v>
      </c>
      <c r="M66">
        <v>1.7009799999999999E-2</v>
      </c>
      <c r="N66" t="s">
        <v>6</v>
      </c>
      <c r="O66">
        <v>17</v>
      </c>
      <c r="P66" t="s">
        <v>0</v>
      </c>
      <c r="Q66">
        <v>5</v>
      </c>
      <c r="R66" t="s">
        <v>141</v>
      </c>
      <c r="S66">
        <v>1</v>
      </c>
      <c r="T66" t="s">
        <v>142</v>
      </c>
      <c r="U66">
        <v>5</v>
      </c>
      <c r="V66" t="s">
        <v>140</v>
      </c>
      <c r="W66">
        <v>3342</v>
      </c>
      <c r="X66" t="s">
        <v>1</v>
      </c>
      <c r="Y66" t="s">
        <v>1412</v>
      </c>
      <c r="Z66" t="s">
        <v>151</v>
      </c>
      <c r="AA66" s="12" t="s">
        <v>1413</v>
      </c>
      <c r="AB66" t="s">
        <v>424</v>
      </c>
      <c r="AC66" s="5">
        <v>1E-3</v>
      </c>
      <c r="AD66" t="s">
        <v>5</v>
      </c>
      <c r="AE66">
        <v>0.99999958</v>
      </c>
      <c r="AF66" t="s">
        <v>4</v>
      </c>
      <c r="AG66">
        <v>8.8891400000000002E-3</v>
      </c>
    </row>
    <row r="67" spans="1:33" x14ac:dyDescent="0.25">
      <c r="A67" t="s">
        <v>232</v>
      </c>
      <c r="B67" t="s">
        <v>143</v>
      </c>
      <c r="C67">
        <v>300</v>
      </c>
      <c r="D67" t="s">
        <v>144</v>
      </c>
      <c r="E67">
        <v>100000</v>
      </c>
      <c r="F67" t="s">
        <v>145</v>
      </c>
      <c r="G67">
        <v>23654</v>
      </c>
      <c r="H67" t="s">
        <v>146</v>
      </c>
      <c r="I67">
        <v>1E-3</v>
      </c>
      <c r="J67" t="s">
        <v>3</v>
      </c>
      <c r="K67">
        <v>0.99999519999999997</v>
      </c>
      <c r="L67" t="s">
        <v>2</v>
      </c>
      <c r="M67">
        <v>2.8473000000000001E-3</v>
      </c>
      <c r="N67" t="s">
        <v>6</v>
      </c>
      <c r="O67">
        <v>10</v>
      </c>
      <c r="P67" t="s">
        <v>0</v>
      </c>
      <c r="Q67">
        <v>6.2</v>
      </c>
      <c r="R67" t="s">
        <v>141</v>
      </c>
      <c r="S67">
        <v>1</v>
      </c>
      <c r="T67" t="s">
        <v>142</v>
      </c>
      <c r="U67">
        <v>7</v>
      </c>
      <c r="V67" t="s">
        <v>140</v>
      </c>
      <c r="W67">
        <v>4556</v>
      </c>
      <c r="X67" t="s">
        <v>1</v>
      </c>
      <c r="Y67" t="s">
        <v>1414</v>
      </c>
      <c r="Z67" t="s">
        <v>151</v>
      </c>
      <c r="AA67" s="12" t="s">
        <v>1415</v>
      </c>
      <c r="AB67" t="s">
        <v>424</v>
      </c>
      <c r="AC67" s="5">
        <v>1E-3</v>
      </c>
      <c r="AD67" t="s">
        <v>5</v>
      </c>
      <c r="AE67">
        <v>0.99999680000000002</v>
      </c>
      <c r="AF67" t="s">
        <v>4</v>
      </c>
      <c r="AG67">
        <v>2.4227799999999998E-3</v>
      </c>
    </row>
    <row r="68" spans="1:33" x14ac:dyDescent="0.25">
      <c r="A68" t="s">
        <v>233</v>
      </c>
      <c r="B68" t="s">
        <v>143</v>
      </c>
      <c r="C68">
        <v>300</v>
      </c>
      <c r="D68" t="s">
        <v>144</v>
      </c>
      <c r="E68">
        <v>100000</v>
      </c>
      <c r="F68" t="s">
        <v>145</v>
      </c>
      <c r="G68">
        <v>23654</v>
      </c>
      <c r="H68" t="s">
        <v>146</v>
      </c>
      <c r="I68">
        <v>1E-3</v>
      </c>
      <c r="J68" t="s">
        <v>3</v>
      </c>
      <c r="K68">
        <v>0.99946650000000004</v>
      </c>
      <c r="L68" t="s">
        <v>2</v>
      </c>
      <c r="M68">
        <v>5.8633000000000001E-3</v>
      </c>
      <c r="N68" t="s">
        <v>6</v>
      </c>
      <c r="O68">
        <v>18</v>
      </c>
      <c r="P68" t="s">
        <v>0</v>
      </c>
      <c r="Q68">
        <v>5.7</v>
      </c>
      <c r="R68" t="s">
        <v>141</v>
      </c>
      <c r="S68">
        <v>1</v>
      </c>
      <c r="T68" t="s">
        <v>142</v>
      </c>
      <c r="U68">
        <v>5</v>
      </c>
      <c r="V68" t="s">
        <v>140</v>
      </c>
      <c r="W68">
        <v>3610</v>
      </c>
      <c r="X68" t="s">
        <v>1</v>
      </c>
      <c r="Y68" t="s">
        <v>1416</v>
      </c>
      <c r="Z68" t="s">
        <v>151</v>
      </c>
      <c r="AA68" s="12" t="s">
        <v>1417</v>
      </c>
      <c r="AB68" t="s">
        <v>424</v>
      </c>
      <c r="AC68" s="5">
        <v>1E-3</v>
      </c>
      <c r="AD68" t="s">
        <v>5</v>
      </c>
      <c r="AE68">
        <v>0.99945302999999996</v>
      </c>
      <c r="AF68" t="s">
        <v>4</v>
      </c>
      <c r="AG68">
        <v>5.7115400000000002E-3</v>
      </c>
    </row>
    <row r="69" spans="1:33" x14ac:dyDescent="0.25">
      <c r="A69" t="s">
        <v>234</v>
      </c>
      <c r="B69" t="s">
        <v>143</v>
      </c>
      <c r="C69">
        <v>300</v>
      </c>
      <c r="D69" t="s">
        <v>144</v>
      </c>
      <c r="E69">
        <v>100000</v>
      </c>
      <c r="F69" t="s">
        <v>145</v>
      </c>
      <c r="G69">
        <v>23654</v>
      </c>
      <c r="H69" t="s">
        <v>146</v>
      </c>
      <c r="I69">
        <v>1E-3</v>
      </c>
      <c r="J69" t="s">
        <v>3</v>
      </c>
      <c r="K69">
        <v>0.99999079999999996</v>
      </c>
      <c r="L69" t="s">
        <v>2</v>
      </c>
      <c r="M69">
        <v>13.317108599999999</v>
      </c>
      <c r="N69" t="s">
        <v>6</v>
      </c>
      <c r="O69">
        <v>30</v>
      </c>
      <c r="P69" t="s">
        <v>0</v>
      </c>
      <c r="Q69">
        <v>205.8</v>
      </c>
      <c r="R69" t="s">
        <v>141</v>
      </c>
      <c r="S69">
        <v>7</v>
      </c>
      <c r="T69" t="s">
        <v>142</v>
      </c>
      <c r="U69">
        <v>380</v>
      </c>
      <c r="V69" t="s">
        <v>140</v>
      </c>
      <c r="W69">
        <v>100927</v>
      </c>
      <c r="X69" t="s">
        <v>1</v>
      </c>
      <c r="Y69" t="s">
        <v>1418</v>
      </c>
      <c r="Z69" t="s">
        <v>151</v>
      </c>
      <c r="AA69" s="12" t="s">
        <v>1419</v>
      </c>
      <c r="AB69" t="s">
        <v>424</v>
      </c>
      <c r="AC69" s="5">
        <v>1E-3</v>
      </c>
      <c r="AD69" t="s">
        <v>5</v>
      </c>
      <c r="AE69">
        <v>0.99984134999999996</v>
      </c>
      <c r="AF69" t="s">
        <v>4</v>
      </c>
      <c r="AG69">
        <v>54.289643169999998</v>
      </c>
    </row>
    <row r="70" spans="1:33" x14ac:dyDescent="0.25">
      <c r="A70" t="s">
        <v>235</v>
      </c>
      <c r="B70" t="s">
        <v>143</v>
      </c>
      <c r="C70">
        <v>300</v>
      </c>
      <c r="D70" t="s">
        <v>144</v>
      </c>
      <c r="E70">
        <v>100000</v>
      </c>
      <c r="F70" t="s">
        <v>145</v>
      </c>
      <c r="G70">
        <v>23654</v>
      </c>
      <c r="H70" t="s">
        <v>146</v>
      </c>
      <c r="I70">
        <v>1E-3</v>
      </c>
      <c r="J70" t="s">
        <v>3</v>
      </c>
      <c r="K70">
        <v>0.99866929999999998</v>
      </c>
      <c r="L70" t="s">
        <v>2</v>
      </c>
      <c r="M70">
        <v>3.9218000000000003E-2</v>
      </c>
      <c r="N70" t="s">
        <v>6</v>
      </c>
      <c r="O70">
        <v>20</v>
      </c>
      <c r="P70" t="s">
        <v>0</v>
      </c>
      <c r="Q70">
        <v>136</v>
      </c>
      <c r="R70" t="s">
        <v>141</v>
      </c>
      <c r="S70">
        <v>3</v>
      </c>
      <c r="T70" t="s">
        <v>142</v>
      </c>
      <c r="U70">
        <v>47</v>
      </c>
      <c r="V70" t="s">
        <v>140</v>
      </c>
      <c r="W70">
        <v>67356</v>
      </c>
      <c r="X70" t="s">
        <v>1</v>
      </c>
      <c r="Y70" t="s">
        <v>1420</v>
      </c>
      <c r="Z70" t="s">
        <v>151</v>
      </c>
      <c r="AA70" s="12" t="s">
        <v>1421</v>
      </c>
      <c r="AB70" t="s">
        <v>424</v>
      </c>
      <c r="AC70" s="5">
        <v>1E-3</v>
      </c>
      <c r="AD70" t="s">
        <v>5</v>
      </c>
      <c r="AE70">
        <v>0.99867757999999995</v>
      </c>
      <c r="AF70" t="s">
        <v>4</v>
      </c>
      <c r="AG70">
        <v>3.8571170000000002E-2</v>
      </c>
    </row>
    <row r="71" spans="1:33" x14ac:dyDescent="0.25">
      <c r="A71" t="s">
        <v>236</v>
      </c>
      <c r="B71" t="s">
        <v>143</v>
      </c>
      <c r="C71">
        <v>300</v>
      </c>
      <c r="D71" t="s">
        <v>144</v>
      </c>
      <c r="E71">
        <v>100000</v>
      </c>
      <c r="F71" t="s">
        <v>145</v>
      </c>
      <c r="G71">
        <v>23654</v>
      </c>
      <c r="H71" t="s">
        <v>146</v>
      </c>
      <c r="I71">
        <v>1E-3</v>
      </c>
      <c r="J71" t="s">
        <v>3</v>
      </c>
      <c r="K71">
        <v>0.9991778</v>
      </c>
      <c r="L71" t="s">
        <v>2</v>
      </c>
      <c r="M71">
        <v>1.9921899999999999E-2</v>
      </c>
      <c r="N71" t="s">
        <v>6</v>
      </c>
      <c r="O71">
        <v>16</v>
      </c>
      <c r="P71" t="s">
        <v>0</v>
      </c>
      <c r="Q71">
        <v>32.5</v>
      </c>
      <c r="R71" t="s">
        <v>141</v>
      </c>
      <c r="S71">
        <v>2</v>
      </c>
      <c r="T71" t="s">
        <v>142</v>
      </c>
      <c r="U71">
        <v>14</v>
      </c>
      <c r="V71" t="s">
        <v>140</v>
      </c>
      <c r="W71">
        <v>18941</v>
      </c>
      <c r="X71" t="s">
        <v>1</v>
      </c>
      <c r="Y71" t="s">
        <v>1422</v>
      </c>
      <c r="Z71" t="s">
        <v>151</v>
      </c>
      <c r="AA71" s="12" t="s">
        <v>1423</v>
      </c>
      <c r="AB71" t="s">
        <v>424</v>
      </c>
      <c r="AC71" s="5">
        <v>1E-3</v>
      </c>
      <c r="AD71" t="s">
        <v>5</v>
      </c>
      <c r="AE71">
        <v>0.99916643000000005</v>
      </c>
      <c r="AF71" t="s">
        <v>4</v>
      </c>
      <c r="AG71">
        <v>1.9957599999999999E-2</v>
      </c>
    </row>
    <row r="72" spans="1:33" x14ac:dyDescent="0.25">
      <c r="A72" t="s">
        <v>237</v>
      </c>
      <c r="B72" t="s">
        <v>143</v>
      </c>
      <c r="C72">
        <v>300</v>
      </c>
      <c r="D72" t="s">
        <v>144</v>
      </c>
      <c r="E72">
        <v>100000</v>
      </c>
      <c r="F72" t="s">
        <v>145</v>
      </c>
      <c r="G72">
        <v>23654</v>
      </c>
      <c r="H72" t="s">
        <v>146</v>
      </c>
      <c r="I72">
        <v>1E-3</v>
      </c>
      <c r="J72" t="s">
        <v>3</v>
      </c>
      <c r="K72">
        <v>0.99938229999999995</v>
      </c>
      <c r="L72" t="s">
        <v>2</v>
      </c>
      <c r="M72">
        <v>1.84741E-2</v>
      </c>
      <c r="N72" t="s">
        <v>6</v>
      </c>
      <c r="O72">
        <v>24</v>
      </c>
      <c r="P72" t="s">
        <v>0</v>
      </c>
      <c r="Q72">
        <v>198.2</v>
      </c>
      <c r="R72" t="s">
        <v>141</v>
      </c>
      <c r="S72">
        <v>5</v>
      </c>
      <c r="T72" t="s">
        <v>142</v>
      </c>
      <c r="U72">
        <v>48</v>
      </c>
      <c r="V72" t="s">
        <v>140</v>
      </c>
      <c r="W72">
        <v>91573</v>
      </c>
      <c r="X72" t="s">
        <v>1</v>
      </c>
      <c r="Y72" t="s">
        <v>1424</v>
      </c>
      <c r="Z72" t="s">
        <v>151</v>
      </c>
      <c r="AA72" s="12" t="s">
        <v>1425</v>
      </c>
      <c r="AB72" t="s">
        <v>424</v>
      </c>
      <c r="AC72" s="5">
        <v>1E-3</v>
      </c>
      <c r="AD72" t="s">
        <v>5</v>
      </c>
      <c r="AE72">
        <v>0.99941161999999995</v>
      </c>
      <c r="AF72" t="s">
        <v>4</v>
      </c>
      <c r="AG72">
        <v>1.7889950000000002E-2</v>
      </c>
    </row>
    <row r="73" spans="1:33" x14ac:dyDescent="0.25">
      <c r="A73" t="s">
        <v>238</v>
      </c>
      <c r="B73" t="s">
        <v>143</v>
      </c>
      <c r="C73">
        <v>300</v>
      </c>
      <c r="D73" t="s">
        <v>144</v>
      </c>
      <c r="E73">
        <v>100000</v>
      </c>
      <c r="F73" t="s">
        <v>145</v>
      </c>
      <c r="G73">
        <v>23654</v>
      </c>
      <c r="H73" t="s">
        <v>146</v>
      </c>
      <c r="I73">
        <v>1E-3</v>
      </c>
      <c r="J73" t="s">
        <v>3</v>
      </c>
      <c r="K73">
        <v>0.99999099999999996</v>
      </c>
      <c r="L73" t="s">
        <v>2</v>
      </c>
      <c r="M73">
        <v>1.8951E-3</v>
      </c>
      <c r="N73" t="s">
        <v>6</v>
      </c>
      <c r="O73">
        <v>10</v>
      </c>
      <c r="P73" t="s">
        <v>0</v>
      </c>
      <c r="Q73">
        <v>3.4</v>
      </c>
      <c r="R73" t="s">
        <v>141</v>
      </c>
      <c r="S73">
        <v>1</v>
      </c>
      <c r="T73" t="s">
        <v>142</v>
      </c>
      <c r="U73">
        <v>4</v>
      </c>
      <c r="V73" t="s">
        <v>140</v>
      </c>
      <c r="W73">
        <v>2496</v>
      </c>
      <c r="X73" t="s">
        <v>1</v>
      </c>
      <c r="Y73" t="s">
        <v>1426</v>
      </c>
      <c r="Z73" t="s">
        <v>151</v>
      </c>
      <c r="AA73" s="12" t="s">
        <v>1427</v>
      </c>
      <c r="AB73" t="s">
        <v>424</v>
      </c>
      <c r="AC73" s="5">
        <v>1E-3</v>
      </c>
      <c r="AD73" t="s">
        <v>5</v>
      </c>
      <c r="AE73">
        <v>0.99999914000000001</v>
      </c>
      <c r="AF73" t="s">
        <v>4</v>
      </c>
      <c r="AG73">
        <v>5.8602999999999997E-4</v>
      </c>
    </row>
    <row r="74" spans="1:33" x14ac:dyDescent="0.25">
      <c r="A74" t="s">
        <v>239</v>
      </c>
      <c r="B74" t="s">
        <v>143</v>
      </c>
      <c r="C74">
        <v>300</v>
      </c>
      <c r="D74" t="s">
        <v>144</v>
      </c>
      <c r="E74">
        <v>100000</v>
      </c>
      <c r="F74" t="s">
        <v>145</v>
      </c>
      <c r="G74">
        <v>23654</v>
      </c>
      <c r="H74" t="s">
        <v>146</v>
      </c>
      <c r="I74">
        <v>1E-3</v>
      </c>
      <c r="J74" t="s">
        <v>3</v>
      </c>
      <c r="K74">
        <v>0.99999800000000005</v>
      </c>
      <c r="L74" t="s">
        <v>2</v>
      </c>
      <c r="M74">
        <v>6.9803699999999996E-2</v>
      </c>
      <c r="N74" t="s">
        <v>6</v>
      </c>
      <c r="O74">
        <v>12</v>
      </c>
      <c r="P74" t="s">
        <v>0</v>
      </c>
      <c r="Q74">
        <v>3.7</v>
      </c>
      <c r="R74" t="s">
        <v>141</v>
      </c>
      <c r="S74">
        <v>1</v>
      </c>
      <c r="T74" t="s">
        <v>142</v>
      </c>
      <c r="U74">
        <v>4</v>
      </c>
      <c r="V74" t="s">
        <v>140</v>
      </c>
      <c r="W74">
        <v>2697</v>
      </c>
      <c r="X74" t="s">
        <v>1</v>
      </c>
      <c r="Y74" t="s">
        <v>1428</v>
      </c>
      <c r="Z74" t="s">
        <v>151</v>
      </c>
      <c r="AA74" s="12" t="s">
        <v>1429</v>
      </c>
      <c r="AB74" t="s">
        <v>424</v>
      </c>
      <c r="AC74" s="5">
        <v>1E-3</v>
      </c>
      <c r="AD74" t="s">
        <v>5</v>
      </c>
      <c r="AE74">
        <v>0.99999890999999996</v>
      </c>
      <c r="AF74" t="s">
        <v>4</v>
      </c>
      <c r="AG74">
        <v>4.0617929999999997E-2</v>
      </c>
    </row>
    <row r="75" spans="1:33" x14ac:dyDescent="0.25">
      <c r="A75" t="s">
        <v>240</v>
      </c>
      <c r="B75" t="s">
        <v>143</v>
      </c>
      <c r="C75">
        <v>300</v>
      </c>
      <c r="D75" t="s">
        <v>144</v>
      </c>
      <c r="E75">
        <v>100000</v>
      </c>
      <c r="F75" t="s">
        <v>145</v>
      </c>
      <c r="G75">
        <v>23654</v>
      </c>
      <c r="H75" t="s">
        <v>146</v>
      </c>
      <c r="I75">
        <v>1E-3</v>
      </c>
      <c r="J75" t="s">
        <v>3</v>
      </c>
      <c r="K75">
        <v>0.99999899999999997</v>
      </c>
      <c r="L75" t="s">
        <v>2</v>
      </c>
      <c r="M75">
        <v>7.1849999999999995E-4</v>
      </c>
      <c r="N75" t="s">
        <v>6</v>
      </c>
      <c r="O75">
        <v>9</v>
      </c>
      <c r="P75" t="s">
        <v>0</v>
      </c>
      <c r="Q75">
        <v>93.2</v>
      </c>
      <c r="R75" t="s">
        <v>141</v>
      </c>
      <c r="S75">
        <v>6</v>
      </c>
      <c r="T75" t="s">
        <v>142</v>
      </c>
      <c r="U75">
        <v>44</v>
      </c>
      <c r="V75" t="s">
        <v>140</v>
      </c>
      <c r="W75">
        <v>55373</v>
      </c>
      <c r="X75" t="s">
        <v>1</v>
      </c>
      <c r="Y75" t="s">
        <v>1430</v>
      </c>
      <c r="Z75" t="s">
        <v>151</v>
      </c>
      <c r="AA75" s="12" t="s">
        <v>1431</v>
      </c>
      <c r="AB75" t="s">
        <v>424</v>
      </c>
      <c r="AC75" s="5">
        <v>1E-3</v>
      </c>
      <c r="AD75" t="s">
        <v>5</v>
      </c>
      <c r="AE75">
        <v>0.99999996000000002</v>
      </c>
      <c r="AF75" t="s">
        <v>4</v>
      </c>
      <c r="AG75">
        <v>1.4718000000000001E-4</v>
      </c>
    </row>
    <row r="76" spans="1:33" x14ac:dyDescent="0.25">
      <c r="A76" t="s">
        <v>241</v>
      </c>
      <c r="B76" t="s">
        <v>143</v>
      </c>
      <c r="C76">
        <v>300</v>
      </c>
      <c r="D76" t="s">
        <v>144</v>
      </c>
      <c r="E76">
        <v>100000</v>
      </c>
      <c r="F76" t="s">
        <v>145</v>
      </c>
      <c r="G76">
        <v>23654</v>
      </c>
      <c r="H76" t="s">
        <v>146</v>
      </c>
      <c r="I76">
        <v>1E-3</v>
      </c>
      <c r="J76" t="s">
        <v>3</v>
      </c>
      <c r="K76">
        <v>0.96757729999999997</v>
      </c>
      <c r="L76" t="s">
        <v>2</v>
      </c>
      <c r="M76">
        <v>5.6800799999999999E-2</v>
      </c>
      <c r="N76" t="s">
        <v>6</v>
      </c>
      <c r="O76">
        <v>38</v>
      </c>
      <c r="P76" t="s">
        <v>0</v>
      </c>
      <c r="Q76">
        <v>229.7</v>
      </c>
      <c r="R76" t="s">
        <v>141</v>
      </c>
      <c r="S76">
        <v>5</v>
      </c>
      <c r="T76" t="s">
        <v>142</v>
      </c>
      <c r="U76">
        <v>46</v>
      </c>
      <c r="V76" t="s">
        <v>140</v>
      </c>
      <c r="W76">
        <v>100075</v>
      </c>
      <c r="X76" t="s">
        <v>1</v>
      </c>
      <c r="Y76" t="s">
        <v>1432</v>
      </c>
      <c r="Z76" t="s">
        <v>151</v>
      </c>
      <c r="AA76" s="12" t="s">
        <v>1433</v>
      </c>
      <c r="AB76" t="s">
        <v>424</v>
      </c>
      <c r="AC76" s="5">
        <v>1E-3</v>
      </c>
      <c r="AD76" t="s">
        <v>5</v>
      </c>
      <c r="AE76">
        <v>0.96944759000000003</v>
      </c>
      <c r="AF76" t="s">
        <v>4</v>
      </c>
      <c r="AG76">
        <v>5.4641410000000001E-2</v>
      </c>
    </row>
    <row r="77" spans="1:33" x14ac:dyDescent="0.25">
      <c r="A77" t="s">
        <v>242</v>
      </c>
      <c r="B77" t="s">
        <v>143</v>
      </c>
      <c r="C77">
        <v>300</v>
      </c>
      <c r="D77" t="s">
        <v>144</v>
      </c>
      <c r="E77">
        <v>100000</v>
      </c>
      <c r="F77" t="s">
        <v>145</v>
      </c>
      <c r="G77">
        <v>23654</v>
      </c>
      <c r="H77" t="s">
        <v>146</v>
      </c>
      <c r="I77">
        <v>1E-3</v>
      </c>
      <c r="J77" t="s">
        <v>3</v>
      </c>
      <c r="K77">
        <v>0.99997329999999995</v>
      </c>
      <c r="L77" t="s">
        <v>2</v>
      </c>
      <c r="M77">
        <v>0.64722150000000001</v>
      </c>
      <c r="N77" t="s">
        <v>6</v>
      </c>
      <c r="O77">
        <v>14</v>
      </c>
      <c r="P77" t="s">
        <v>0</v>
      </c>
      <c r="Q77">
        <v>32</v>
      </c>
      <c r="R77" t="s">
        <v>141</v>
      </c>
      <c r="S77">
        <v>1</v>
      </c>
      <c r="T77" t="s">
        <v>142</v>
      </c>
      <c r="U77">
        <v>8</v>
      </c>
      <c r="V77" t="s">
        <v>140</v>
      </c>
      <c r="W77">
        <v>15255</v>
      </c>
      <c r="X77" t="s">
        <v>1</v>
      </c>
      <c r="Y77" t="s">
        <v>1434</v>
      </c>
      <c r="Z77" t="s">
        <v>151</v>
      </c>
      <c r="AA77" s="12" t="s">
        <v>1435</v>
      </c>
      <c r="AB77" t="s">
        <v>424</v>
      </c>
      <c r="AC77" s="5">
        <v>1E-3</v>
      </c>
      <c r="AD77" t="s">
        <v>5</v>
      </c>
      <c r="AE77">
        <v>0.99999550000000004</v>
      </c>
      <c r="AF77" t="s">
        <v>4</v>
      </c>
      <c r="AG77">
        <v>7.6258590000000001E-2</v>
      </c>
    </row>
    <row r="78" spans="1:33" x14ac:dyDescent="0.25">
      <c r="A78" t="s">
        <v>243</v>
      </c>
      <c r="B78" t="s">
        <v>143</v>
      </c>
      <c r="C78">
        <v>300</v>
      </c>
      <c r="D78" t="s">
        <v>144</v>
      </c>
      <c r="E78">
        <v>100000</v>
      </c>
      <c r="F78" t="s">
        <v>145</v>
      </c>
      <c r="G78">
        <v>23654</v>
      </c>
      <c r="H78" t="s">
        <v>146</v>
      </c>
      <c r="I78">
        <v>1E-3</v>
      </c>
      <c r="J78" t="s">
        <v>3</v>
      </c>
      <c r="K78">
        <v>0.9999981</v>
      </c>
      <c r="L78" t="s">
        <v>2</v>
      </c>
      <c r="M78">
        <v>4.0220000000000002E-4</v>
      </c>
      <c r="N78" t="s">
        <v>6</v>
      </c>
      <c r="O78">
        <v>11</v>
      </c>
      <c r="P78" t="s">
        <v>0</v>
      </c>
      <c r="Q78">
        <v>9.9</v>
      </c>
      <c r="R78" t="s">
        <v>141</v>
      </c>
      <c r="S78">
        <v>1</v>
      </c>
      <c r="T78" t="s">
        <v>142</v>
      </c>
      <c r="U78">
        <v>6</v>
      </c>
      <c r="V78" t="s">
        <v>140</v>
      </c>
      <c r="W78">
        <v>6120</v>
      </c>
      <c r="X78" t="s">
        <v>1</v>
      </c>
      <c r="Y78" t="s">
        <v>1436</v>
      </c>
      <c r="Z78" t="s">
        <v>151</v>
      </c>
      <c r="AA78" s="12" t="s">
        <v>1437</v>
      </c>
      <c r="AB78" t="s">
        <v>424</v>
      </c>
      <c r="AC78" s="5">
        <v>1E-3</v>
      </c>
      <c r="AD78" t="s">
        <v>5</v>
      </c>
      <c r="AE78">
        <v>1</v>
      </c>
      <c r="AF78" t="s">
        <v>4</v>
      </c>
      <c r="AG78">
        <v>0</v>
      </c>
    </row>
    <row r="79" spans="1:33" x14ac:dyDescent="0.25">
      <c r="A79" t="s">
        <v>244</v>
      </c>
      <c r="B79" t="s">
        <v>143</v>
      </c>
      <c r="C79">
        <v>300</v>
      </c>
      <c r="D79" t="s">
        <v>144</v>
      </c>
      <c r="E79">
        <v>100000</v>
      </c>
      <c r="F79" t="s">
        <v>145</v>
      </c>
      <c r="G79">
        <v>23654</v>
      </c>
      <c r="H79" t="s">
        <v>146</v>
      </c>
      <c r="I79">
        <v>1E-3</v>
      </c>
      <c r="J79" t="s">
        <v>3</v>
      </c>
      <c r="K79">
        <v>0.99999899999999997</v>
      </c>
      <c r="L79" t="s">
        <v>2</v>
      </c>
      <c r="M79">
        <v>6.1030000000000004E-4</v>
      </c>
      <c r="N79" t="s">
        <v>6</v>
      </c>
      <c r="O79">
        <v>19</v>
      </c>
      <c r="P79" t="s">
        <v>0</v>
      </c>
      <c r="Q79">
        <v>52</v>
      </c>
      <c r="R79" t="s">
        <v>141</v>
      </c>
      <c r="S79">
        <v>1</v>
      </c>
      <c r="T79" t="s">
        <v>142</v>
      </c>
      <c r="U79">
        <v>14</v>
      </c>
      <c r="V79" t="s">
        <v>140</v>
      </c>
      <c r="W79">
        <v>25512</v>
      </c>
      <c r="X79" t="s">
        <v>1</v>
      </c>
      <c r="Y79" t="s">
        <v>1438</v>
      </c>
      <c r="Z79" t="s">
        <v>151</v>
      </c>
      <c r="AA79" s="12" t="s">
        <v>1439</v>
      </c>
      <c r="AB79" t="s">
        <v>424</v>
      </c>
      <c r="AC79" s="5">
        <v>1E-3</v>
      </c>
      <c r="AD79" t="s">
        <v>5</v>
      </c>
      <c r="AE79">
        <v>1</v>
      </c>
      <c r="AF79" t="s">
        <v>4</v>
      </c>
      <c r="AG79">
        <v>0</v>
      </c>
    </row>
    <row r="80" spans="1:33" x14ac:dyDescent="0.25">
      <c r="A80" t="s">
        <v>245</v>
      </c>
      <c r="B80" t="s">
        <v>143</v>
      </c>
      <c r="C80">
        <v>300</v>
      </c>
      <c r="D80" t="s">
        <v>144</v>
      </c>
      <c r="E80">
        <v>100000</v>
      </c>
      <c r="F80" t="s">
        <v>145</v>
      </c>
      <c r="G80">
        <v>23654</v>
      </c>
      <c r="H80" t="s">
        <v>146</v>
      </c>
      <c r="I80">
        <v>1E-3</v>
      </c>
      <c r="J80" t="s">
        <v>3</v>
      </c>
      <c r="K80">
        <v>0.99998620000000005</v>
      </c>
      <c r="L80" t="s">
        <v>2</v>
      </c>
      <c r="M80">
        <v>1.6171E-3</v>
      </c>
      <c r="N80" t="s">
        <v>6</v>
      </c>
      <c r="O80">
        <v>10</v>
      </c>
      <c r="P80" t="s">
        <v>0</v>
      </c>
      <c r="Q80">
        <v>5.5</v>
      </c>
      <c r="R80" t="s">
        <v>141</v>
      </c>
      <c r="S80">
        <v>1</v>
      </c>
      <c r="T80" t="s">
        <v>142</v>
      </c>
      <c r="U80">
        <v>5</v>
      </c>
      <c r="V80" t="s">
        <v>140</v>
      </c>
      <c r="W80">
        <v>3861</v>
      </c>
      <c r="X80" t="s">
        <v>1</v>
      </c>
      <c r="Y80" t="s">
        <v>1440</v>
      </c>
      <c r="Z80" t="s">
        <v>151</v>
      </c>
      <c r="AA80" s="12" t="s">
        <v>1441</v>
      </c>
      <c r="AB80" t="s">
        <v>424</v>
      </c>
      <c r="AC80" s="5">
        <v>1E-3</v>
      </c>
      <c r="AD80" t="s">
        <v>5</v>
      </c>
      <c r="AE80">
        <v>0.99999731999999997</v>
      </c>
      <c r="AF80" t="s">
        <v>4</v>
      </c>
      <c r="AG80">
        <v>7.1628000000000002E-4</v>
      </c>
    </row>
    <row r="81" spans="1:33" x14ac:dyDescent="0.25">
      <c r="A81" t="s">
        <v>246</v>
      </c>
      <c r="B81" t="s">
        <v>143</v>
      </c>
      <c r="C81">
        <v>300</v>
      </c>
      <c r="D81" t="s">
        <v>144</v>
      </c>
      <c r="E81">
        <v>100000</v>
      </c>
      <c r="F81" t="s">
        <v>145</v>
      </c>
      <c r="G81">
        <v>23654</v>
      </c>
      <c r="H81" t="s">
        <v>146</v>
      </c>
      <c r="I81">
        <v>1E-3</v>
      </c>
      <c r="J81" t="s">
        <v>3</v>
      </c>
      <c r="K81">
        <v>0.99938660000000001</v>
      </c>
      <c r="L81" t="s">
        <v>2</v>
      </c>
      <c r="M81">
        <v>1.9838E-3</v>
      </c>
      <c r="N81" t="s">
        <v>6</v>
      </c>
      <c r="O81">
        <v>10</v>
      </c>
      <c r="P81" t="s">
        <v>0</v>
      </c>
      <c r="Q81">
        <v>1.8</v>
      </c>
      <c r="R81" t="s">
        <v>141</v>
      </c>
      <c r="S81">
        <v>1</v>
      </c>
      <c r="T81" t="s">
        <v>142</v>
      </c>
      <c r="U81">
        <v>4</v>
      </c>
      <c r="V81" t="s">
        <v>140</v>
      </c>
      <c r="W81">
        <v>1537</v>
      </c>
      <c r="X81" t="s">
        <v>1</v>
      </c>
      <c r="Y81" t="s">
        <v>1442</v>
      </c>
      <c r="Z81" t="s">
        <v>151</v>
      </c>
      <c r="AA81" s="12" t="s">
        <v>1443</v>
      </c>
      <c r="AB81" t="s">
        <v>424</v>
      </c>
      <c r="AC81" s="5">
        <v>1E-3</v>
      </c>
      <c r="AD81" t="s">
        <v>5</v>
      </c>
      <c r="AE81">
        <v>0.99940954000000004</v>
      </c>
      <c r="AF81" t="s">
        <v>4</v>
      </c>
      <c r="AG81">
        <v>1.99942E-3</v>
      </c>
    </row>
    <row r="82" spans="1:33" x14ac:dyDescent="0.25">
      <c r="A82" t="s">
        <v>247</v>
      </c>
      <c r="B82" t="s">
        <v>143</v>
      </c>
      <c r="C82">
        <v>300</v>
      </c>
      <c r="D82" t="s">
        <v>144</v>
      </c>
      <c r="E82">
        <v>100000</v>
      </c>
      <c r="F82" t="s">
        <v>145</v>
      </c>
      <c r="G82">
        <v>23654</v>
      </c>
      <c r="H82" t="s">
        <v>146</v>
      </c>
      <c r="I82">
        <v>1E-3</v>
      </c>
      <c r="J82" t="s">
        <v>3</v>
      </c>
      <c r="K82">
        <v>0.99999749999999998</v>
      </c>
      <c r="L82" t="s">
        <v>2</v>
      </c>
      <c r="M82">
        <v>1.6873999999999999E-3</v>
      </c>
      <c r="N82" t="s">
        <v>6</v>
      </c>
      <c r="O82">
        <v>8</v>
      </c>
      <c r="P82" t="s">
        <v>0</v>
      </c>
      <c r="Q82">
        <v>2.1</v>
      </c>
      <c r="R82" t="s">
        <v>141</v>
      </c>
      <c r="S82">
        <v>1</v>
      </c>
      <c r="T82" t="s">
        <v>142</v>
      </c>
      <c r="U82">
        <v>4</v>
      </c>
      <c r="V82" t="s">
        <v>140</v>
      </c>
      <c r="W82">
        <v>1634</v>
      </c>
      <c r="X82" t="s">
        <v>1</v>
      </c>
      <c r="Y82" t="s">
        <v>1444</v>
      </c>
      <c r="Z82" t="s">
        <v>151</v>
      </c>
      <c r="AA82" s="12" t="s">
        <v>1445</v>
      </c>
      <c r="AB82" t="s">
        <v>424</v>
      </c>
      <c r="AC82" s="5">
        <v>1E-3</v>
      </c>
      <c r="AD82" t="s">
        <v>5</v>
      </c>
      <c r="AE82">
        <v>0.99999950000000004</v>
      </c>
      <c r="AF82" t="s">
        <v>4</v>
      </c>
      <c r="AG82">
        <v>7.6557000000000003E-4</v>
      </c>
    </row>
    <row r="83" spans="1:33" x14ac:dyDescent="0.25">
      <c r="A83" t="s">
        <v>248</v>
      </c>
      <c r="B83" t="s">
        <v>143</v>
      </c>
      <c r="C83">
        <v>300</v>
      </c>
      <c r="D83" t="s">
        <v>144</v>
      </c>
      <c r="E83">
        <v>100000</v>
      </c>
      <c r="F83" t="s">
        <v>145</v>
      </c>
      <c r="G83">
        <v>23654</v>
      </c>
      <c r="H83" t="s">
        <v>146</v>
      </c>
      <c r="I83">
        <v>1E-3</v>
      </c>
      <c r="J83" t="s">
        <v>3</v>
      </c>
      <c r="K83">
        <v>0.99997420000000004</v>
      </c>
      <c r="L83" t="s">
        <v>2</v>
      </c>
      <c r="M83">
        <v>0.78023770000000003</v>
      </c>
      <c r="N83" t="s">
        <v>6</v>
      </c>
      <c r="O83">
        <v>10</v>
      </c>
      <c r="P83" t="s">
        <v>0</v>
      </c>
      <c r="Q83">
        <v>160.6</v>
      </c>
      <c r="R83" t="s">
        <v>141</v>
      </c>
      <c r="S83">
        <v>2</v>
      </c>
      <c r="T83" t="s">
        <v>142</v>
      </c>
      <c r="U83">
        <v>153</v>
      </c>
      <c r="V83" t="s">
        <v>140</v>
      </c>
      <c r="W83">
        <v>100182</v>
      </c>
      <c r="X83" t="s">
        <v>1</v>
      </c>
      <c r="Y83" t="s">
        <v>1446</v>
      </c>
      <c r="Z83" t="s">
        <v>151</v>
      </c>
      <c r="AA83" s="12" t="s">
        <v>1447</v>
      </c>
      <c r="AB83" t="s">
        <v>424</v>
      </c>
      <c r="AC83" s="5">
        <v>1E-3</v>
      </c>
      <c r="AD83" t="s">
        <v>5</v>
      </c>
      <c r="AE83">
        <v>0.99997504000000004</v>
      </c>
      <c r="AF83" t="s">
        <v>4</v>
      </c>
      <c r="AG83">
        <v>5.8210567900000001</v>
      </c>
    </row>
    <row r="84" spans="1:33" x14ac:dyDescent="0.25">
      <c r="A84" t="s">
        <v>249</v>
      </c>
      <c r="B84" t="s">
        <v>143</v>
      </c>
      <c r="C84">
        <v>300</v>
      </c>
      <c r="D84" t="s">
        <v>144</v>
      </c>
      <c r="E84">
        <v>100000</v>
      </c>
      <c r="F84" t="s">
        <v>145</v>
      </c>
      <c r="G84">
        <v>23654</v>
      </c>
      <c r="H84" t="s">
        <v>146</v>
      </c>
      <c r="I84">
        <v>1E-3</v>
      </c>
      <c r="J84" t="s">
        <v>3</v>
      </c>
      <c r="K84">
        <v>0.99686839999999999</v>
      </c>
      <c r="L84" t="s">
        <v>2</v>
      </c>
      <c r="M84">
        <v>1.8641100000000001E-2</v>
      </c>
      <c r="N84" t="s">
        <v>6</v>
      </c>
      <c r="O84">
        <v>7</v>
      </c>
      <c r="P84" t="s">
        <v>0</v>
      </c>
      <c r="Q84">
        <v>115.3</v>
      </c>
      <c r="R84" t="s">
        <v>141</v>
      </c>
      <c r="S84">
        <v>9</v>
      </c>
      <c r="T84" t="s">
        <v>142</v>
      </c>
      <c r="U84">
        <v>304</v>
      </c>
      <c r="V84" t="s">
        <v>140</v>
      </c>
      <c r="W84">
        <v>100094</v>
      </c>
      <c r="X84" t="s">
        <v>1</v>
      </c>
      <c r="Y84" t="s">
        <v>1448</v>
      </c>
      <c r="Z84" t="s">
        <v>151</v>
      </c>
      <c r="AA84" s="12" t="s">
        <v>1449</v>
      </c>
      <c r="AB84" t="s">
        <v>424</v>
      </c>
      <c r="AC84" s="5">
        <v>1E-3</v>
      </c>
      <c r="AD84" t="s">
        <v>5</v>
      </c>
      <c r="AE84">
        <v>0.99973718</v>
      </c>
      <c r="AF84" t="s">
        <v>4</v>
      </c>
      <c r="AG84">
        <v>5.5510899999999998E-3</v>
      </c>
    </row>
    <row r="85" spans="1:33" x14ac:dyDescent="0.25">
      <c r="A85" t="s">
        <v>250</v>
      </c>
      <c r="B85" t="s">
        <v>143</v>
      </c>
      <c r="C85">
        <v>300</v>
      </c>
      <c r="D85" t="s">
        <v>144</v>
      </c>
      <c r="E85">
        <v>100000</v>
      </c>
      <c r="F85" t="s">
        <v>145</v>
      </c>
      <c r="G85">
        <v>23654</v>
      </c>
      <c r="H85" t="s">
        <v>146</v>
      </c>
      <c r="I85">
        <v>1E-3</v>
      </c>
      <c r="J85" t="s">
        <v>3</v>
      </c>
      <c r="K85">
        <v>0.99969909999999995</v>
      </c>
      <c r="L85" t="s">
        <v>2</v>
      </c>
      <c r="M85">
        <v>1.6291000000000001E-3</v>
      </c>
      <c r="N85" t="s">
        <v>6</v>
      </c>
      <c r="O85">
        <v>6</v>
      </c>
      <c r="P85" t="s">
        <v>0</v>
      </c>
      <c r="Q85">
        <v>0.8</v>
      </c>
      <c r="R85" t="s">
        <v>141</v>
      </c>
      <c r="S85">
        <v>1</v>
      </c>
      <c r="T85" t="s">
        <v>142</v>
      </c>
      <c r="U85">
        <v>2</v>
      </c>
      <c r="V85" t="s">
        <v>140</v>
      </c>
      <c r="W85">
        <v>711</v>
      </c>
      <c r="X85" t="s">
        <v>1</v>
      </c>
      <c r="Y85" t="s">
        <v>1450</v>
      </c>
      <c r="Z85" t="s">
        <v>151</v>
      </c>
      <c r="AA85" s="12" t="s">
        <v>1451</v>
      </c>
      <c r="AB85" t="s">
        <v>424</v>
      </c>
      <c r="AC85" s="5">
        <v>1E-3</v>
      </c>
      <c r="AD85" t="s">
        <v>5</v>
      </c>
      <c r="AE85">
        <v>0.99975267999999995</v>
      </c>
      <c r="AF85" t="s">
        <v>4</v>
      </c>
      <c r="AG85">
        <v>1.5099499999999999E-3</v>
      </c>
    </row>
    <row r="86" spans="1:33" x14ac:dyDescent="0.25">
      <c r="A86" t="s">
        <v>251</v>
      </c>
      <c r="B86" t="s">
        <v>143</v>
      </c>
      <c r="C86">
        <v>300</v>
      </c>
      <c r="D86" t="s">
        <v>144</v>
      </c>
      <c r="E86">
        <v>100000</v>
      </c>
      <c r="F86" t="s">
        <v>145</v>
      </c>
      <c r="G86">
        <v>23654</v>
      </c>
      <c r="H86" t="s">
        <v>146</v>
      </c>
      <c r="I86">
        <v>1E-3</v>
      </c>
      <c r="J86" t="s">
        <v>3</v>
      </c>
      <c r="K86">
        <v>0.9999979</v>
      </c>
      <c r="L86" t="s">
        <v>2</v>
      </c>
      <c r="M86">
        <v>0.1797453</v>
      </c>
      <c r="N86" t="s">
        <v>6</v>
      </c>
      <c r="O86">
        <v>9</v>
      </c>
      <c r="P86" t="s">
        <v>0</v>
      </c>
      <c r="Q86">
        <v>5.5</v>
      </c>
      <c r="R86" t="s">
        <v>141</v>
      </c>
      <c r="S86">
        <v>1</v>
      </c>
      <c r="T86" t="s">
        <v>142</v>
      </c>
      <c r="U86">
        <v>6</v>
      </c>
      <c r="V86" t="s">
        <v>140</v>
      </c>
      <c r="W86">
        <v>3899</v>
      </c>
      <c r="X86" t="s">
        <v>1</v>
      </c>
      <c r="Y86" t="s">
        <v>1452</v>
      </c>
      <c r="Z86" t="s">
        <v>151</v>
      </c>
      <c r="AA86" s="12" t="s">
        <v>1453</v>
      </c>
      <c r="AB86" t="s">
        <v>424</v>
      </c>
      <c r="AC86" s="5">
        <v>1E-3</v>
      </c>
      <c r="AD86" t="s">
        <v>5</v>
      </c>
      <c r="AE86">
        <v>0.99999987000000001</v>
      </c>
      <c r="AF86" t="s">
        <v>4</v>
      </c>
      <c r="AG86">
        <v>4.3985610000000001E-2</v>
      </c>
    </row>
    <row r="87" spans="1:33" x14ac:dyDescent="0.25">
      <c r="A87" t="s">
        <v>252</v>
      </c>
      <c r="B87" t="s">
        <v>143</v>
      </c>
      <c r="C87">
        <v>300</v>
      </c>
      <c r="D87" t="s">
        <v>144</v>
      </c>
      <c r="E87">
        <v>100000</v>
      </c>
      <c r="F87" t="s">
        <v>145</v>
      </c>
      <c r="G87">
        <v>23654</v>
      </c>
      <c r="H87" t="s">
        <v>146</v>
      </c>
      <c r="I87">
        <v>1E-3</v>
      </c>
      <c r="J87" t="s">
        <v>3</v>
      </c>
      <c r="K87">
        <v>0.99737659999999995</v>
      </c>
      <c r="L87" t="s">
        <v>2</v>
      </c>
      <c r="M87">
        <v>1.4302799999999999E-2</v>
      </c>
      <c r="N87" t="s">
        <v>6</v>
      </c>
      <c r="O87">
        <v>14</v>
      </c>
      <c r="P87" t="s">
        <v>0</v>
      </c>
      <c r="Q87">
        <v>164.3</v>
      </c>
      <c r="R87" t="s">
        <v>141</v>
      </c>
      <c r="S87">
        <v>8</v>
      </c>
      <c r="T87" t="s">
        <v>142</v>
      </c>
      <c r="U87">
        <v>111</v>
      </c>
      <c r="V87" t="s">
        <v>140</v>
      </c>
      <c r="W87">
        <v>100145</v>
      </c>
      <c r="X87" t="s">
        <v>1</v>
      </c>
      <c r="Y87" t="s">
        <v>1454</v>
      </c>
      <c r="Z87" t="s">
        <v>151</v>
      </c>
      <c r="AA87" s="12" t="s">
        <v>1455</v>
      </c>
      <c r="AB87" t="s">
        <v>424</v>
      </c>
      <c r="AC87" s="5">
        <v>1E-3</v>
      </c>
      <c r="AD87" t="s">
        <v>5</v>
      </c>
      <c r="AE87">
        <v>0.99726928999999997</v>
      </c>
      <c r="AF87" t="s">
        <v>4</v>
      </c>
      <c r="AG87">
        <v>1.424333E-2</v>
      </c>
    </row>
    <row r="88" spans="1:33" x14ac:dyDescent="0.25">
      <c r="A88" t="s">
        <v>253</v>
      </c>
      <c r="B88" t="s">
        <v>143</v>
      </c>
      <c r="C88">
        <v>300</v>
      </c>
      <c r="D88" t="s">
        <v>144</v>
      </c>
      <c r="E88">
        <v>100000</v>
      </c>
      <c r="F88" t="s">
        <v>145</v>
      </c>
      <c r="G88">
        <v>23654</v>
      </c>
      <c r="H88" t="s">
        <v>146</v>
      </c>
      <c r="I88">
        <v>1E-3</v>
      </c>
      <c r="J88" t="s">
        <v>3</v>
      </c>
      <c r="K88">
        <v>0.99992910000000002</v>
      </c>
      <c r="L88" t="s">
        <v>2</v>
      </c>
      <c r="M88">
        <v>1.526E-3</v>
      </c>
      <c r="N88" t="s">
        <v>6</v>
      </c>
      <c r="O88">
        <v>11</v>
      </c>
      <c r="P88" t="s">
        <v>0</v>
      </c>
      <c r="Q88">
        <v>5</v>
      </c>
      <c r="R88" t="s">
        <v>141</v>
      </c>
      <c r="S88">
        <v>2</v>
      </c>
      <c r="T88" t="s">
        <v>142</v>
      </c>
      <c r="U88">
        <v>7</v>
      </c>
      <c r="V88" t="s">
        <v>140</v>
      </c>
      <c r="W88">
        <v>3720</v>
      </c>
      <c r="X88" t="s">
        <v>1</v>
      </c>
      <c r="Y88" t="s">
        <v>1456</v>
      </c>
      <c r="Z88" t="s">
        <v>151</v>
      </c>
      <c r="AA88" s="12" t="s">
        <v>1457</v>
      </c>
      <c r="AB88" t="s">
        <v>424</v>
      </c>
      <c r="AC88" s="5">
        <v>1E-3</v>
      </c>
      <c r="AD88" t="s">
        <v>5</v>
      </c>
      <c r="AE88">
        <v>0.99993323000000001</v>
      </c>
      <c r="AF88" t="s">
        <v>4</v>
      </c>
      <c r="AG88">
        <v>1.51461E-3</v>
      </c>
    </row>
    <row r="89" spans="1:33" x14ac:dyDescent="0.25">
      <c r="A89" t="s">
        <v>254</v>
      </c>
      <c r="B89" t="s">
        <v>143</v>
      </c>
      <c r="C89">
        <v>300</v>
      </c>
      <c r="D89" t="s">
        <v>144</v>
      </c>
      <c r="E89">
        <v>100000</v>
      </c>
      <c r="F89" t="s">
        <v>145</v>
      </c>
      <c r="G89">
        <v>23654</v>
      </c>
      <c r="H89" t="s">
        <v>146</v>
      </c>
      <c r="I89">
        <v>1E-3</v>
      </c>
      <c r="J89" t="s">
        <v>3</v>
      </c>
      <c r="K89">
        <v>0.99970420000000004</v>
      </c>
      <c r="L89" t="s">
        <v>2</v>
      </c>
      <c r="M89">
        <v>9.7925000000000009E-3</v>
      </c>
      <c r="N89" t="s">
        <v>6</v>
      </c>
      <c r="O89">
        <v>11</v>
      </c>
      <c r="P89" t="s">
        <v>0</v>
      </c>
      <c r="Q89">
        <v>2.6</v>
      </c>
      <c r="R89" t="s">
        <v>141</v>
      </c>
      <c r="S89">
        <v>1</v>
      </c>
      <c r="T89" t="s">
        <v>142</v>
      </c>
      <c r="U89">
        <v>4</v>
      </c>
      <c r="V89" t="s">
        <v>140</v>
      </c>
      <c r="W89">
        <v>2050</v>
      </c>
      <c r="X89" t="s">
        <v>1</v>
      </c>
      <c r="Y89" t="s">
        <v>1458</v>
      </c>
      <c r="Z89" t="s">
        <v>151</v>
      </c>
      <c r="AA89" s="12" t="s">
        <v>1459</v>
      </c>
      <c r="AB89" t="s">
        <v>424</v>
      </c>
      <c r="AC89" s="5">
        <v>1E-3</v>
      </c>
      <c r="AD89" t="s">
        <v>5</v>
      </c>
      <c r="AE89">
        <v>0.99998277999999996</v>
      </c>
      <c r="AF89" t="s">
        <v>4</v>
      </c>
      <c r="AG89">
        <v>2.4183199999999998E-3</v>
      </c>
    </row>
    <row r="90" spans="1:33" x14ac:dyDescent="0.25">
      <c r="A90" t="s">
        <v>255</v>
      </c>
      <c r="B90" t="s">
        <v>143</v>
      </c>
      <c r="C90">
        <v>300</v>
      </c>
      <c r="D90" t="s">
        <v>144</v>
      </c>
      <c r="E90">
        <v>100000</v>
      </c>
      <c r="F90" t="s">
        <v>145</v>
      </c>
      <c r="G90">
        <v>23654</v>
      </c>
      <c r="H90" t="s">
        <v>146</v>
      </c>
      <c r="I90">
        <v>1E-3</v>
      </c>
      <c r="J90" t="s">
        <v>3</v>
      </c>
      <c r="K90">
        <v>0.99941279999999999</v>
      </c>
      <c r="L90" t="s">
        <v>2</v>
      </c>
      <c r="M90">
        <v>8.7974000000000004E-3</v>
      </c>
      <c r="N90" t="s">
        <v>6</v>
      </c>
      <c r="O90">
        <v>7</v>
      </c>
      <c r="P90" t="s">
        <v>0</v>
      </c>
      <c r="Q90">
        <v>1.7</v>
      </c>
      <c r="R90" t="s">
        <v>141</v>
      </c>
      <c r="S90">
        <v>1</v>
      </c>
      <c r="T90" t="s">
        <v>142</v>
      </c>
      <c r="U90">
        <v>3</v>
      </c>
      <c r="V90" t="s">
        <v>140</v>
      </c>
      <c r="W90">
        <v>1353</v>
      </c>
      <c r="X90" t="s">
        <v>1</v>
      </c>
      <c r="Y90" t="s">
        <v>1460</v>
      </c>
      <c r="Z90" t="s">
        <v>151</v>
      </c>
      <c r="AA90" s="12" t="s">
        <v>1461</v>
      </c>
      <c r="AB90" t="s">
        <v>424</v>
      </c>
      <c r="AC90" s="5">
        <v>1E-3</v>
      </c>
      <c r="AD90" t="s">
        <v>5</v>
      </c>
      <c r="AE90">
        <v>0.99944138000000005</v>
      </c>
      <c r="AF90" t="s">
        <v>4</v>
      </c>
      <c r="AG90">
        <v>8.5593300000000004E-3</v>
      </c>
    </row>
    <row r="91" spans="1:33" x14ac:dyDescent="0.25">
      <c r="A91" t="s">
        <v>256</v>
      </c>
      <c r="B91" t="s">
        <v>143</v>
      </c>
      <c r="C91">
        <v>300</v>
      </c>
      <c r="D91" t="s">
        <v>144</v>
      </c>
      <c r="E91">
        <v>100000</v>
      </c>
      <c r="F91" t="s">
        <v>145</v>
      </c>
      <c r="G91">
        <v>23654</v>
      </c>
      <c r="H91" t="s">
        <v>146</v>
      </c>
      <c r="I91">
        <v>1E-3</v>
      </c>
      <c r="J91" t="s">
        <v>3</v>
      </c>
      <c r="K91">
        <v>0.99999039999999995</v>
      </c>
      <c r="L91" t="s">
        <v>2</v>
      </c>
      <c r="M91">
        <v>1.9017000000000001E-3</v>
      </c>
      <c r="N91" t="s">
        <v>6</v>
      </c>
      <c r="O91">
        <v>11</v>
      </c>
      <c r="P91" t="s">
        <v>0</v>
      </c>
      <c r="Q91">
        <v>5.0999999999999996</v>
      </c>
      <c r="R91" t="s">
        <v>141</v>
      </c>
      <c r="S91">
        <v>1</v>
      </c>
      <c r="T91" t="s">
        <v>142</v>
      </c>
      <c r="U91">
        <v>5</v>
      </c>
      <c r="V91" t="s">
        <v>140</v>
      </c>
      <c r="W91">
        <v>3368</v>
      </c>
      <c r="X91" t="s">
        <v>1</v>
      </c>
      <c r="Y91" t="s">
        <v>1462</v>
      </c>
      <c r="Z91" t="s">
        <v>151</v>
      </c>
      <c r="AA91" s="12" t="s">
        <v>1463</v>
      </c>
      <c r="AB91" t="s">
        <v>424</v>
      </c>
      <c r="AC91" s="5">
        <v>1E-3</v>
      </c>
      <c r="AD91" t="s">
        <v>5</v>
      </c>
      <c r="AE91">
        <v>0.99999934000000001</v>
      </c>
      <c r="AF91" t="s">
        <v>4</v>
      </c>
      <c r="AG91">
        <v>5.0091999999999997E-4</v>
      </c>
    </row>
    <row r="92" spans="1:33" x14ac:dyDescent="0.25">
      <c r="A92" t="s">
        <v>257</v>
      </c>
      <c r="B92" t="s">
        <v>143</v>
      </c>
      <c r="C92">
        <v>300</v>
      </c>
      <c r="D92" t="s">
        <v>144</v>
      </c>
      <c r="E92">
        <v>100000</v>
      </c>
      <c r="F92" t="s">
        <v>145</v>
      </c>
      <c r="G92">
        <v>23654</v>
      </c>
      <c r="H92" t="s">
        <v>146</v>
      </c>
      <c r="I92">
        <v>1E-3</v>
      </c>
      <c r="J92" t="s">
        <v>3</v>
      </c>
      <c r="K92">
        <v>0.99999249999999995</v>
      </c>
      <c r="L92" t="s">
        <v>2</v>
      </c>
      <c r="M92">
        <v>2.7913999999999999E-3</v>
      </c>
      <c r="N92" t="s">
        <v>6</v>
      </c>
      <c r="O92">
        <v>13</v>
      </c>
      <c r="P92" t="s">
        <v>0</v>
      </c>
      <c r="Q92">
        <v>4.4000000000000004</v>
      </c>
      <c r="R92" t="s">
        <v>141</v>
      </c>
      <c r="S92">
        <v>1</v>
      </c>
      <c r="T92" t="s">
        <v>142</v>
      </c>
      <c r="U92">
        <v>5</v>
      </c>
      <c r="V92" t="s">
        <v>140</v>
      </c>
      <c r="W92">
        <v>3272</v>
      </c>
      <c r="X92" t="s">
        <v>1</v>
      </c>
      <c r="Y92" t="s">
        <v>1464</v>
      </c>
      <c r="Z92" t="s">
        <v>151</v>
      </c>
      <c r="AA92" s="12" t="s">
        <v>1465</v>
      </c>
      <c r="AB92" t="s">
        <v>424</v>
      </c>
      <c r="AC92" s="5">
        <v>1E-3</v>
      </c>
      <c r="AD92" t="s">
        <v>5</v>
      </c>
      <c r="AE92">
        <v>0.99999726</v>
      </c>
      <c r="AF92" t="s">
        <v>4</v>
      </c>
      <c r="AG92">
        <v>1.7063899999999999E-3</v>
      </c>
    </row>
    <row r="93" spans="1:33" x14ac:dyDescent="0.25">
      <c r="A93" t="s">
        <v>258</v>
      </c>
      <c r="B93" t="s">
        <v>143</v>
      </c>
      <c r="C93">
        <v>300</v>
      </c>
      <c r="D93" t="s">
        <v>144</v>
      </c>
      <c r="E93">
        <v>100000</v>
      </c>
      <c r="F93" t="s">
        <v>145</v>
      </c>
      <c r="G93">
        <v>23654</v>
      </c>
      <c r="H93" t="s">
        <v>146</v>
      </c>
      <c r="I93">
        <v>1E-3</v>
      </c>
      <c r="J93" t="s">
        <v>3</v>
      </c>
      <c r="K93">
        <v>0.99291479999999999</v>
      </c>
      <c r="L93" t="s">
        <v>2</v>
      </c>
      <c r="M93">
        <v>3.23168E-2</v>
      </c>
      <c r="N93" t="s">
        <v>6</v>
      </c>
      <c r="O93">
        <v>20</v>
      </c>
      <c r="P93" t="s">
        <v>0</v>
      </c>
      <c r="Q93">
        <v>178.2</v>
      </c>
      <c r="R93" t="s">
        <v>141</v>
      </c>
      <c r="S93">
        <v>3</v>
      </c>
      <c r="T93" t="s">
        <v>142</v>
      </c>
      <c r="U93">
        <v>347</v>
      </c>
      <c r="V93" t="s">
        <v>140</v>
      </c>
      <c r="W93">
        <v>100848</v>
      </c>
      <c r="X93" t="s">
        <v>1</v>
      </c>
      <c r="Y93" t="s">
        <v>1466</v>
      </c>
      <c r="Z93" t="s">
        <v>151</v>
      </c>
      <c r="AA93" s="12" t="s">
        <v>1467</v>
      </c>
      <c r="AB93" t="s">
        <v>424</v>
      </c>
      <c r="AC93" s="5">
        <v>1E-3</v>
      </c>
      <c r="AD93" t="s">
        <v>5</v>
      </c>
      <c r="AE93">
        <v>0.99278482000000001</v>
      </c>
      <c r="AF93" t="s">
        <v>4</v>
      </c>
      <c r="AG93">
        <v>3.2411349999999998E-2</v>
      </c>
    </row>
    <row r="94" spans="1:33" x14ac:dyDescent="0.25">
      <c r="A94" t="s">
        <v>259</v>
      </c>
      <c r="B94" t="s">
        <v>143</v>
      </c>
      <c r="C94">
        <v>300</v>
      </c>
      <c r="D94" t="s">
        <v>144</v>
      </c>
      <c r="E94">
        <v>100000</v>
      </c>
      <c r="F94" t="s">
        <v>145</v>
      </c>
      <c r="G94">
        <v>23654</v>
      </c>
      <c r="H94" t="s">
        <v>146</v>
      </c>
      <c r="I94">
        <v>1E-3</v>
      </c>
      <c r="J94" t="s">
        <v>3</v>
      </c>
      <c r="K94">
        <v>0.9988901</v>
      </c>
      <c r="L94" t="s">
        <v>2</v>
      </c>
      <c r="M94">
        <v>2.0107300000000002E-2</v>
      </c>
      <c r="N94" t="s">
        <v>6</v>
      </c>
      <c r="O94">
        <v>21</v>
      </c>
      <c r="P94" t="s">
        <v>0</v>
      </c>
      <c r="Q94">
        <v>77.099999999999994</v>
      </c>
      <c r="R94" t="s">
        <v>141</v>
      </c>
      <c r="S94">
        <v>6</v>
      </c>
      <c r="T94" t="s">
        <v>142</v>
      </c>
      <c r="U94">
        <v>31</v>
      </c>
      <c r="V94" t="s">
        <v>140</v>
      </c>
      <c r="W94">
        <v>41709</v>
      </c>
      <c r="X94" t="s">
        <v>1</v>
      </c>
      <c r="Y94" t="s">
        <v>1468</v>
      </c>
      <c r="Z94" t="s">
        <v>151</v>
      </c>
      <c r="AA94" s="12" t="s">
        <v>1469</v>
      </c>
      <c r="AB94" t="s">
        <v>424</v>
      </c>
      <c r="AC94" s="5">
        <v>1E-3</v>
      </c>
      <c r="AD94" t="s">
        <v>5</v>
      </c>
      <c r="AE94">
        <v>0.99877309999999997</v>
      </c>
      <c r="AF94" t="s">
        <v>4</v>
      </c>
      <c r="AG94">
        <v>2.0693380000000001E-2</v>
      </c>
    </row>
    <row r="95" spans="1:33" x14ac:dyDescent="0.25">
      <c r="A95" t="s">
        <v>260</v>
      </c>
      <c r="B95" t="s">
        <v>143</v>
      </c>
      <c r="C95">
        <v>300</v>
      </c>
      <c r="D95" t="s">
        <v>144</v>
      </c>
      <c r="E95">
        <v>100000</v>
      </c>
      <c r="F95" t="s">
        <v>145</v>
      </c>
      <c r="G95">
        <v>23654</v>
      </c>
      <c r="H95" t="s">
        <v>146</v>
      </c>
      <c r="I95">
        <v>1E-3</v>
      </c>
      <c r="J95" t="s">
        <v>3</v>
      </c>
      <c r="K95">
        <v>0.99992749999999997</v>
      </c>
      <c r="L95" t="s">
        <v>2</v>
      </c>
      <c r="M95">
        <v>2.96E-3</v>
      </c>
      <c r="N95" t="s">
        <v>6</v>
      </c>
      <c r="O95">
        <v>16</v>
      </c>
      <c r="P95" t="s">
        <v>0</v>
      </c>
      <c r="Q95">
        <v>7.9</v>
      </c>
      <c r="R95" t="s">
        <v>141</v>
      </c>
      <c r="S95">
        <v>1</v>
      </c>
      <c r="T95" t="s">
        <v>142</v>
      </c>
      <c r="U95">
        <v>6</v>
      </c>
      <c r="V95" t="s">
        <v>140</v>
      </c>
      <c r="W95">
        <v>5196</v>
      </c>
      <c r="X95" t="s">
        <v>1</v>
      </c>
      <c r="Y95" t="s">
        <v>1470</v>
      </c>
      <c r="Z95" t="s">
        <v>151</v>
      </c>
      <c r="AA95" s="12" t="s">
        <v>1471</v>
      </c>
      <c r="AB95" t="s">
        <v>424</v>
      </c>
      <c r="AC95" s="5">
        <v>1E-3</v>
      </c>
      <c r="AD95" t="s">
        <v>5</v>
      </c>
      <c r="AE95">
        <v>0.99992656000000002</v>
      </c>
      <c r="AF95" t="s">
        <v>4</v>
      </c>
      <c r="AG95">
        <v>2.9249100000000002E-3</v>
      </c>
    </row>
    <row r="96" spans="1:33" x14ac:dyDescent="0.25">
      <c r="A96" t="s">
        <v>261</v>
      </c>
      <c r="B96" t="s">
        <v>143</v>
      </c>
      <c r="C96">
        <v>300</v>
      </c>
      <c r="D96" t="s">
        <v>144</v>
      </c>
      <c r="E96">
        <v>100000</v>
      </c>
      <c r="F96" t="s">
        <v>145</v>
      </c>
      <c r="G96">
        <v>23654</v>
      </c>
      <c r="H96" t="s">
        <v>146</v>
      </c>
      <c r="I96">
        <v>1E-3</v>
      </c>
      <c r="J96" t="s">
        <v>3</v>
      </c>
      <c r="K96">
        <v>0.99999890000000002</v>
      </c>
      <c r="L96" t="s">
        <v>2</v>
      </c>
      <c r="M96">
        <v>1.8059E-3</v>
      </c>
      <c r="N96" t="s">
        <v>6</v>
      </c>
      <c r="O96">
        <v>13</v>
      </c>
      <c r="P96" t="s">
        <v>0</v>
      </c>
      <c r="Q96">
        <v>9.1</v>
      </c>
      <c r="R96" t="s">
        <v>141</v>
      </c>
      <c r="S96">
        <v>1</v>
      </c>
      <c r="T96" t="s">
        <v>142</v>
      </c>
      <c r="U96">
        <v>7</v>
      </c>
      <c r="V96" t="s">
        <v>140</v>
      </c>
      <c r="W96">
        <v>6226</v>
      </c>
      <c r="X96" t="s">
        <v>1</v>
      </c>
      <c r="Y96" t="s">
        <v>1472</v>
      </c>
      <c r="Z96" t="s">
        <v>151</v>
      </c>
      <c r="AA96" s="12" t="s">
        <v>1473</v>
      </c>
      <c r="AB96" t="s">
        <v>424</v>
      </c>
      <c r="AC96" s="5">
        <v>1E-3</v>
      </c>
      <c r="AD96" t="s">
        <v>5</v>
      </c>
      <c r="AE96">
        <v>1</v>
      </c>
      <c r="AF96" t="s">
        <v>4</v>
      </c>
      <c r="AG96">
        <v>0</v>
      </c>
    </row>
    <row r="97" spans="1:33" x14ac:dyDescent="0.25">
      <c r="A97" t="s">
        <v>262</v>
      </c>
      <c r="B97" t="s">
        <v>143</v>
      </c>
      <c r="C97">
        <v>300</v>
      </c>
      <c r="D97" t="s">
        <v>144</v>
      </c>
      <c r="E97">
        <v>100000</v>
      </c>
      <c r="F97" t="s">
        <v>145</v>
      </c>
      <c r="G97">
        <v>23654</v>
      </c>
      <c r="H97" t="s">
        <v>146</v>
      </c>
      <c r="I97">
        <v>1E-3</v>
      </c>
      <c r="J97" t="s">
        <v>3</v>
      </c>
      <c r="K97">
        <v>0.99998629999999999</v>
      </c>
      <c r="L97" t="s">
        <v>2</v>
      </c>
      <c r="M97">
        <v>1.6904999999999999E-3</v>
      </c>
      <c r="N97" t="s">
        <v>6</v>
      </c>
      <c r="O97">
        <v>10</v>
      </c>
      <c r="P97" t="s">
        <v>0</v>
      </c>
      <c r="Q97">
        <v>10.3</v>
      </c>
      <c r="R97" t="s">
        <v>141</v>
      </c>
      <c r="S97">
        <v>1</v>
      </c>
      <c r="T97" t="s">
        <v>142</v>
      </c>
      <c r="U97">
        <v>7</v>
      </c>
      <c r="V97" t="s">
        <v>140</v>
      </c>
      <c r="W97">
        <v>6559</v>
      </c>
      <c r="X97" t="s">
        <v>1</v>
      </c>
      <c r="Y97" t="s">
        <v>1474</v>
      </c>
      <c r="Z97" t="s">
        <v>151</v>
      </c>
      <c r="AA97" s="12" t="s">
        <v>1475</v>
      </c>
      <c r="AB97" t="s">
        <v>424</v>
      </c>
      <c r="AC97" s="5">
        <v>1E-3</v>
      </c>
      <c r="AD97" t="s">
        <v>5</v>
      </c>
      <c r="AE97">
        <v>0.99999875999999999</v>
      </c>
      <c r="AF97" t="s">
        <v>4</v>
      </c>
      <c r="AG97">
        <v>5.0095999999999995E-4</v>
      </c>
    </row>
    <row r="98" spans="1:33" x14ac:dyDescent="0.25">
      <c r="A98" t="s">
        <v>263</v>
      </c>
      <c r="B98" t="s">
        <v>143</v>
      </c>
      <c r="C98">
        <v>300</v>
      </c>
      <c r="D98" t="s">
        <v>144</v>
      </c>
      <c r="E98">
        <v>100000</v>
      </c>
      <c r="F98" t="s">
        <v>145</v>
      </c>
      <c r="G98">
        <v>23654</v>
      </c>
      <c r="H98" t="s">
        <v>146</v>
      </c>
      <c r="I98">
        <v>1E-3</v>
      </c>
      <c r="J98" t="s">
        <v>3</v>
      </c>
      <c r="K98">
        <v>0.99913390000000002</v>
      </c>
      <c r="L98" t="s">
        <v>2</v>
      </c>
      <c r="M98">
        <v>1.12056E-2</v>
      </c>
      <c r="N98" t="s">
        <v>6</v>
      </c>
      <c r="O98">
        <v>22</v>
      </c>
      <c r="P98" t="s">
        <v>0</v>
      </c>
      <c r="Q98">
        <v>25.8</v>
      </c>
      <c r="R98" t="s">
        <v>141</v>
      </c>
      <c r="S98">
        <v>4</v>
      </c>
      <c r="T98" t="s">
        <v>142</v>
      </c>
      <c r="U98">
        <v>12</v>
      </c>
      <c r="V98" t="s">
        <v>140</v>
      </c>
      <c r="W98">
        <v>15068</v>
      </c>
      <c r="X98" t="s">
        <v>1</v>
      </c>
      <c r="Y98" t="s">
        <v>1476</v>
      </c>
      <c r="Z98" t="s">
        <v>151</v>
      </c>
      <c r="AA98" s="12" t="s">
        <v>1477</v>
      </c>
      <c r="AB98" t="s">
        <v>424</v>
      </c>
      <c r="AC98" s="5">
        <v>1E-3</v>
      </c>
      <c r="AD98" t="s">
        <v>5</v>
      </c>
      <c r="AE98">
        <v>0.99913627999999999</v>
      </c>
      <c r="AF98" t="s">
        <v>4</v>
      </c>
      <c r="AG98">
        <v>1.115682E-2</v>
      </c>
    </row>
    <row r="99" spans="1:33" x14ac:dyDescent="0.25">
      <c r="A99" t="s">
        <v>264</v>
      </c>
      <c r="B99" t="s">
        <v>143</v>
      </c>
      <c r="C99">
        <v>300</v>
      </c>
      <c r="D99" t="s">
        <v>144</v>
      </c>
      <c r="E99">
        <v>100000</v>
      </c>
      <c r="F99" t="s">
        <v>145</v>
      </c>
      <c r="G99">
        <v>23654</v>
      </c>
      <c r="H99" t="s">
        <v>146</v>
      </c>
      <c r="I99">
        <v>1E-3</v>
      </c>
      <c r="J99" t="s">
        <v>3</v>
      </c>
      <c r="K99">
        <v>0.99876880000000001</v>
      </c>
      <c r="L99" t="s">
        <v>2</v>
      </c>
      <c r="M99">
        <v>3.27719E-2</v>
      </c>
      <c r="N99" t="s">
        <v>6</v>
      </c>
      <c r="O99">
        <v>15</v>
      </c>
      <c r="P99" t="s">
        <v>0</v>
      </c>
      <c r="Q99">
        <v>158.19999999999999</v>
      </c>
      <c r="R99" t="s">
        <v>141</v>
      </c>
      <c r="S99">
        <v>5</v>
      </c>
      <c r="T99" t="s">
        <v>142</v>
      </c>
      <c r="U99">
        <v>237</v>
      </c>
      <c r="V99" t="s">
        <v>140</v>
      </c>
      <c r="W99">
        <v>100563</v>
      </c>
      <c r="X99" t="s">
        <v>1</v>
      </c>
      <c r="Y99" t="s">
        <v>1478</v>
      </c>
      <c r="Z99" t="s">
        <v>151</v>
      </c>
      <c r="AA99" s="12" t="s">
        <v>1479</v>
      </c>
      <c r="AB99" t="s">
        <v>424</v>
      </c>
      <c r="AC99" s="5">
        <v>1E-3</v>
      </c>
      <c r="AD99" t="s">
        <v>5</v>
      </c>
      <c r="AE99">
        <v>0.99876019000000005</v>
      </c>
      <c r="AF99" t="s">
        <v>4</v>
      </c>
      <c r="AG99">
        <v>3.3176990000000003E-2</v>
      </c>
    </row>
    <row r="100" spans="1:33" x14ac:dyDescent="0.25">
      <c r="A100" t="s">
        <v>265</v>
      </c>
      <c r="B100" t="s">
        <v>143</v>
      </c>
      <c r="C100">
        <v>300</v>
      </c>
      <c r="D100" t="s">
        <v>144</v>
      </c>
      <c r="E100">
        <v>100000</v>
      </c>
      <c r="F100" t="s">
        <v>145</v>
      </c>
      <c r="G100">
        <v>23654</v>
      </c>
      <c r="H100" t="s">
        <v>146</v>
      </c>
      <c r="I100">
        <v>1E-3</v>
      </c>
      <c r="J100" t="s">
        <v>3</v>
      </c>
      <c r="K100">
        <v>0.99835870000000004</v>
      </c>
      <c r="L100" t="s">
        <v>2</v>
      </c>
      <c r="M100">
        <v>1.4311000000000001E-2</v>
      </c>
      <c r="N100" t="s">
        <v>6</v>
      </c>
      <c r="O100">
        <v>30</v>
      </c>
      <c r="P100" t="s">
        <v>0</v>
      </c>
      <c r="Q100">
        <v>52.6</v>
      </c>
      <c r="R100" t="s">
        <v>141</v>
      </c>
      <c r="S100">
        <v>3</v>
      </c>
      <c r="T100" t="s">
        <v>142</v>
      </c>
      <c r="U100">
        <v>12</v>
      </c>
      <c r="V100" t="s">
        <v>140</v>
      </c>
      <c r="W100">
        <v>23380</v>
      </c>
      <c r="X100" t="s">
        <v>1</v>
      </c>
      <c r="Y100" t="s">
        <v>1480</v>
      </c>
      <c r="Z100" t="s">
        <v>151</v>
      </c>
      <c r="AA100" s="12" t="s">
        <v>1481</v>
      </c>
      <c r="AB100" t="s">
        <v>424</v>
      </c>
      <c r="AC100" s="5">
        <v>1E-3</v>
      </c>
      <c r="AD100" t="s">
        <v>5</v>
      </c>
      <c r="AE100">
        <v>0.99831172000000001</v>
      </c>
      <c r="AF100" t="s">
        <v>4</v>
      </c>
      <c r="AG100">
        <v>1.41321E-2</v>
      </c>
    </row>
    <row r="101" spans="1:33" x14ac:dyDescent="0.25">
      <c r="A101" t="s">
        <v>266</v>
      </c>
      <c r="B101" t="s">
        <v>143</v>
      </c>
      <c r="C101">
        <v>300</v>
      </c>
      <c r="D101" t="s">
        <v>144</v>
      </c>
      <c r="E101">
        <v>100000</v>
      </c>
      <c r="F101" t="s">
        <v>145</v>
      </c>
      <c r="G101">
        <v>23654</v>
      </c>
      <c r="H101" t="s">
        <v>146</v>
      </c>
      <c r="I101">
        <v>1E-3</v>
      </c>
      <c r="J101" t="s">
        <v>3</v>
      </c>
      <c r="K101">
        <v>0.90942480000000003</v>
      </c>
      <c r="L101" t="s">
        <v>2</v>
      </c>
      <c r="M101">
        <v>1.8988205</v>
      </c>
      <c r="N101" t="s">
        <v>6</v>
      </c>
      <c r="O101">
        <v>13</v>
      </c>
      <c r="P101" t="s">
        <v>0</v>
      </c>
      <c r="Q101">
        <v>2.7</v>
      </c>
      <c r="R101" t="s">
        <v>141</v>
      </c>
      <c r="S101">
        <v>1</v>
      </c>
      <c r="T101" t="s">
        <v>142</v>
      </c>
      <c r="U101">
        <v>4</v>
      </c>
      <c r="V101" t="s">
        <v>140</v>
      </c>
      <c r="W101">
        <v>2011</v>
      </c>
      <c r="X101" t="s">
        <v>1</v>
      </c>
      <c r="Y101" t="s">
        <v>1482</v>
      </c>
      <c r="Z101" t="s">
        <v>151</v>
      </c>
      <c r="AA101" s="12" t="s">
        <v>1483</v>
      </c>
      <c r="AB101" t="s">
        <v>424</v>
      </c>
      <c r="AC101" s="5">
        <v>1E-3</v>
      </c>
      <c r="AD101" t="s">
        <v>5</v>
      </c>
      <c r="AE101">
        <v>0.97047762000000004</v>
      </c>
      <c r="AF101" t="s">
        <v>4</v>
      </c>
      <c r="AG101">
        <v>1.10658889</v>
      </c>
    </row>
    <row r="102" spans="1:33" x14ac:dyDescent="0.25">
      <c r="A102" t="s">
        <v>267</v>
      </c>
      <c r="B102" t="s">
        <v>143</v>
      </c>
      <c r="C102">
        <v>300</v>
      </c>
      <c r="D102" t="s">
        <v>144</v>
      </c>
      <c r="E102">
        <v>100000</v>
      </c>
      <c r="F102" t="s">
        <v>145</v>
      </c>
      <c r="G102">
        <v>23654</v>
      </c>
      <c r="H102" t="s">
        <v>146</v>
      </c>
      <c r="I102">
        <v>1E-3</v>
      </c>
      <c r="J102" t="s">
        <v>3</v>
      </c>
      <c r="K102">
        <v>0.99988719999999998</v>
      </c>
      <c r="L102" t="s">
        <v>2</v>
      </c>
      <c r="M102">
        <v>1.2626399999999999E-2</v>
      </c>
      <c r="N102" t="s">
        <v>6</v>
      </c>
      <c r="O102">
        <v>6</v>
      </c>
      <c r="P102" t="s">
        <v>0</v>
      </c>
      <c r="Q102">
        <v>0.6</v>
      </c>
      <c r="R102" t="s">
        <v>141</v>
      </c>
      <c r="S102">
        <v>1</v>
      </c>
      <c r="T102" t="s">
        <v>142</v>
      </c>
      <c r="U102">
        <v>2</v>
      </c>
      <c r="V102" t="s">
        <v>140</v>
      </c>
      <c r="W102">
        <v>541</v>
      </c>
      <c r="X102" t="s">
        <v>1</v>
      </c>
      <c r="Y102" t="s">
        <v>1484</v>
      </c>
      <c r="Z102" t="s">
        <v>151</v>
      </c>
      <c r="AA102" s="12" t="s">
        <v>1485</v>
      </c>
      <c r="AB102" t="s">
        <v>424</v>
      </c>
      <c r="AC102" s="5">
        <v>1E-3</v>
      </c>
      <c r="AD102" t="s">
        <v>5</v>
      </c>
      <c r="AE102">
        <v>0.99999055999999997</v>
      </c>
      <c r="AF102" t="s">
        <v>4</v>
      </c>
      <c r="AG102">
        <v>3.9056999999999998E-3</v>
      </c>
    </row>
    <row r="103" spans="1:33" x14ac:dyDescent="0.25">
      <c r="A103" t="s">
        <v>268</v>
      </c>
      <c r="B103" t="s">
        <v>143</v>
      </c>
      <c r="C103">
        <v>300</v>
      </c>
      <c r="D103" t="s">
        <v>144</v>
      </c>
      <c r="E103">
        <v>100000</v>
      </c>
      <c r="F103" t="s">
        <v>145</v>
      </c>
      <c r="G103">
        <v>23654</v>
      </c>
      <c r="H103" t="s">
        <v>146</v>
      </c>
      <c r="I103">
        <v>1E-3</v>
      </c>
      <c r="J103" t="s">
        <v>3</v>
      </c>
      <c r="K103">
        <v>-13.1959649</v>
      </c>
      <c r="L103" t="s">
        <v>2</v>
      </c>
      <c r="M103">
        <v>2.6581975999999998</v>
      </c>
      <c r="N103" t="s">
        <v>6</v>
      </c>
      <c r="O103">
        <v>23</v>
      </c>
      <c r="P103" t="s">
        <v>0</v>
      </c>
      <c r="Q103">
        <v>152</v>
      </c>
      <c r="R103" t="s">
        <v>141</v>
      </c>
      <c r="S103">
        <v>12</v>
      </c>
      <c r="T103" t="s">
        <v>142</v>
      </c>
      <c r="U103">
        <v>281</v>
      </c>
      <c r="V103" t="s">
        <v>140</v>
      </c>
      <c r="W103">
        <v>100409</v>
      </c>
      <c r="X103" t="s">
        <v>1</v>
      </c>
      <c r="Y103" t="s">
        <v>1486</v>
      </c>
      <c r="Z103" t="s">
        <v>151</v>
      </c>
      <c r="AA103" s="12" t="s">
        <v>1487</v>
      </c>
      <c r="AB103" t="s">
        <v>424</v>
      </c>
      <c r="AC103" s="5">
        <v>1E-3</v>
      </c>
      <c r="AD103" t="s">
        <v>5</v>
      </c>
      <c r="AE103">
        <v>-5.8897600900000002</v>
      </c>
      <c r="AF103" t="s">
        <v>4</v>
      </c>
      <c r="AG103">
        <v>1.84756462</v>
      </c>
    </row>
    <row r="104" spans="1:33" x14ac:dyDescent="0.25">
      <c r="A104" t="s">
        <v>269</v>
      </c>
      <c r="B104" t="s">
        <v>143</v>
      </c>
      <c r="C104">
        <v>300</v>
      </c>
      <c r="D104" t="s">
        <v>144</v>
      </c>
      <c r="E104">
        <v>100000</v>
      </c>
      <c r="F104" t="s">
        <v>145</v>
      </c>
      <c r="G104">
        <v>23654</v>
      </c>
      <c r="H104" t="s">
        <v>146</v>
      </c>
      <c r="I104">
        <v>1E-3</v>
      </c>
      <c r="J104" t="s">
        <v>3</v>
      </c>
      <c r="K104">
        <v>-4.7291100000000003E-2</v>
      </c>
      <c r="L104" t="s">
        <v>2</v>
      </c>
      <c r="M104">
        <v>123348779.131054</v>
      </c>
      <c r="N104" t="s">
        <v>6</v>
      </c>
      <c r="O104">
        <v>20</v>
      </c>
      <c r="P104" t="s">
        <v>0</v>
      </c>
      <c r="Q104">
        <v>132.5</v>
      </c>
      <c r="R104" t="s">
        <v>141</v>
      </c>
      <c r="S104">
        <v>4</v>
      </c>
      <c r="T104" t="s">
        <v>142</v>
      </c>
      <c r="U104">
        <v>280</v>
      </c>
      <c r="V104" t="s">
        <v>140</v>
      </c>
      <c r="W104">
        <v>100432</v>
      </c>
      <c r="X104" t="s">
        <v>1</v>
      </c>
      <c r="Y104" t="s">
        <v>1488</v>
      </c>
      <c r="Z104" t="s">
        <v>151</v>
      </c>
      <c r="AA104" s="12" t="s">
        <v>1489</v>
      </c>
      <c r="AB104" t="s">
        <v>424</v>
      </c>
      <c r="AC104" s="5">
        <v>1E-3</v>
      </c>
      <c r="AD104" t="s">
        <v>5</v>
      </c>
      <c r="AE104">
        <v>-0.20270773</v>
      </c>
      <c r="AF104" t="s">
        <v>4</v>
      </c>
      <c r="AG104">
        <v>17725844.283835098</v>
      </c>
    </row>
    <row r="105" spans="1:33" x14ac:dyDescent="0.25">
      <c r="A105" t="s">
        <v>270</v>
      </c>
      <c r="B105" t="s">
        <v>143</v>
      </c>
      <c r="C105">
        <v>300</v>
      </c>
      <c r="D105" t="s">
        <v>144</v>
      </c>
      <c r="E105">
        <v>100000</v>
      </c>
      <c r="F105" t="s">
        <v>145</v>
      </c>
      <c r="G105">
        <v>23654</v>
      </c>
      <c r="H105" t="s">
        <v>146</v>
      </c>
      <c r="I105">
        <v>1E-3</v>
      </c>
      <c r="J105" t="s">
        <v>3</v>
      </c>
      <c r="K105">
        <v>0.99868749999999995</v>
      </c>
      <c r="L105" t="s">
        <v>2</v>
      </c>
      <c r="M105">
        <v>1.1061000000000001E-3</v>
      </c>
      <c r="N105" t="s">
        <v>6</v>
      </c>
      <c r="O105">
        <v>7</v>
      </c>
      <c r="P105" t="s">
        <v>0</v>
      </c>
      <c r="Q105">
        <v>116.1</v>
      </c>
      <c r="R105" t="s">
        <v>141</v>
      </c>
      <c r="S105">
        <v>9</v>
      </c>
      <c r="T105" t="s">
        <v>142</v>
      </c>
      <c r="U105">
        <v>307</v>
      </c>
      <c r="V105" t="s">
        <v>140</v>
      </c>
      <c r="W105">
        <v>100185</v>
      </c>
      <c r="X105" t="s">
        <v>1</v>
      </c>
      <c r="Y105" t="s">
        <v>1490</v>
      </c>
      <c r="Z105" t="s">
        <v>151</v>
      </c>
      <c r="AA105" s="12" t="s">
        <v>1491</v>
      </c>
      <c r="AB105" t="s">
        <v>424</v>
      </c>
      <c r="AC105" s="5">
        <v>1E-3</v>
      </c>
      <c r="AD105" t="s">
        <v>5</v>
      </c>
      <c r="AE105">
        <v>0.99858619999999998</v>
      </c>
      <c r="AF105" t="s">
        <v>4</v>
      </c>
      <c r="AG105">
        <v>1.18307E-3</v>
      </c>
    </row>
    <row r="106" spans="1:33" x14ac:dyDescent="0.25">
      <c r="A106" t="s">
        <v>271</v>
      </c>
      <c r="B106" t="s">
        <v>143</v>
      </c>
      <c r="C106">
        <v>300</v>
      </c>
      <c r="D106" t="s">
        <v>144</v>
      </c>
      <c r="E106">
        <v>100000</v>
      </c>
      <c r="F106" t="s">
        <v>145</v>
      </c>
      <c r="G106">
        <v>23654</v>
      </c>
      <c r="H106" t="s">
        <v>146</v>
      </c>
      <c r="I106">
        <v>1E-3</v>
      </c>
      <c r="J106" t="s">
        <v>3</v>
      </c>
      <c r="K106">
        <v>0.97430720000000004</v>
      </c>
      <c r="L106" t="s">
        <v>2</v>
      </c>
      <c r="M106">
        <v>0.1067205</v>
      </c>
      <c r="N106" t="s">
        <v>6</v>
      </c>
      <c r="O106">
        <v>36</v>
      </c>
      <c r="P106" t="s">
        <v>0</v>
      </c>
      <c r="Q106">
        <v>189.5</v>
      </c>
      <c r="R106" t="s">
        <v>141</v>
      </c>
      <c r="S106">
        <v>4</v>
      </c>
      <c r="T106" t="s">
        <v>142</v>
      </c>
      <c r="U106">
        <v>203</v>
      </c>
      <c r="V106" t="s">
        <v>140</v>
      </c>
      <c r="W106">
        <v>100416</v>
      </c>
      <c r="X106" t="s">
        <v>1</v>
      </c>
      <c r="Y106" t="s">
        <v>1492</v>
      </c>
      <c r="Z106" t="s">
        <v>151</v>
      </c>
      <c r="AA106" s="12" t="s">
        <v>1493</v>
      </c>
      <c r="AB106" t="s">
        <v>424</v>
      </c>
      <c r="AC106" s="5">
        <v>1E-3</v>
      </c>
      <c r="AD106" t="s">
        <v>5</v>
      </c>
      <c r="AE106">
        <v>0.97682393000000001</v>
      </c>
      <c r="AF106" t="s">
        <v>4</v>
      </c>
      <c r="AG106">
        <v>0.10018902</v>
      </c>
    </row>
    <row r="107" spans="1:33" x14ac:dyDescent="0.25">
      <c r="A107" t="s">
        <v>272</v>
      </c>
      <c r="B107" t="s">
        <v>143</v>
      </c>
      <c r="C107">
        <v>300</v>
      </c>
      <c r="D107" t="s">
        <v>144</v>
      </c>
      <c r="E107">
        <v>100000</v>
      </c>
      <c r="F107" t="s">
        <v>145</v>
      </c>
      <c r="G107">
        <v>23654</v>
      </c>
      <c r="H107" t="s">
        <v>146</v>
      </c>
      <c r="I107">
        <v>1E-3</v>
      </c>
      <c r="J107" t="s">
        <v>3</v>
      </c>
      <c r="K107">
        <v>0.99880009999999997</v>
      </c>
      <c r="L107" t="s">
        <v>2</v>
      </c>
      <c r="M107">
        <v>1.6107900000000001E-2</v>
      </c>
      <c r="N107" t="s">
        <v>6</v>
      </c>
      <c r="O107">
        <v>18</v>
      </c>
      <c r="P107" t="s">
        <v>0</v>
      </c>
      <c r="Q107">
        <v>139.9</v>
      </c>
      <c r="R107" t="s">
        <v>141</v>
      </c>
      <c r="S107">
        <v>4</v>
      </c>
      <c r="T107" t="s">
        <v>142</v>
      </c>
      <c r="U107">
        <v>52</v>
      </c>
      <c r="V107" t="s">
        <v>140</v>
      </c>
      <c r="W107">
        <v>75669</v>
      </c>
      <c r="X107" t="s">
        <v>1</v>
      </c>
      <c r="Y107" t="s">
        <v>1494</v>
      </c>
      <c r="Z107" t="s">
        <v>151</v>
      </c>
      <c r="AA107" s="12" t="s">
        <v>1495</v>
      </c>
      <c r="AB107" t="s">
        <v>424</v>
      </c>
      <c r="AC107" s="5">
        <v>1E-3</v>
      </c>
      <c r="AD107" t="s">
        <v>5</v>
      </c>
      <c r="AE107">
        <v>0.99882550999999997</v>
      </c>
      <c r="AF107" t="s">
        <v>4</v>
      </c>
      <c r="AG107">
        <v>1.543683E-2</v>
      </c>
    </row>
    <row r="108" spans="1:33" x14ac:dyDescent="0.25">
      <c r="A108" t="s">
        <v>273</v>
      </c>
      <c r="B108" t="s">
        <v>143</v>
      </c>
      <c r="C108">
        <v>300</v>
      </c>
      <c r="D108" t="s">
        <v>144</v>
      </c>
      <c r="E108">
        <v>100000</v>
      </c>
      <c r="F108" t="s">
        <v>145</v>
      </c>
      <c r="G108">
        <v>23654</v>
      </c>
      <c r="H108" t="s">
        <v>146</v>
      </c>
      <c r="I108">
        <v>1E-3</v>
      </c>
      <c r="J108" t="s">
        <v>3</v>
      </c>
      <c r="K108">
        <v>0.99639509999999998</v>
      </c>
      <c r="L108" t="s">
        <v>2</v>
      </c>
      <c r="M108">
        <v>6.0935E-3</v>
      </c>
      <c r="N108" t="s">
        <v>6</v>
      </c>
      <c r="O108">
        <v>10</v>
      </c>
      <c r="P108" t="s">
        <v>0</v>
      </c>
      <c r="Q108">
        <v>126.1</v>
      </c>
      <c r="R108" t="s">
        <v>141</v>
      </c>
      <c r="S108">
        <v>3</v>
      </c>
      <c r="T108" t="s">
        <v>142</v>
      </c>
      <c r="U108">
        <v>196</v>
      </c>
      <c r="V108" t="s">
        <v>140</v>
      </c>
      <c r="W108">
        <v>100187</v>
      </c>
      <c r="X108" t="s">
        <v>1</v>
      </c>
      <c r="Y108" t="s">
        <v>1496</v>
      </c>
      <c r="Z108" t="s">
        <v>151</v>
      </c>
      <c r="AA108" s="12" t="s">
        <v>1497</v>
      </c>
      <c r="AB108" t="s">
        <v>424</v>
      </c>
      <c r="AC108" s="5">
        <v>1E-3</v>
      </c>
      <c r="AD108" t="s">
        <v>5</v>
      </c>
      <c r="AE108">
        <v>0.99712248999999997</v>
      </c>
      <c r="AF108" t="s">
        <v>4</v>
      </c>
      <c r="AG108">
        <v>5.0633199999999996E-3</v>
      </c>
    </row>
    <row r="109" spans="1:33" x14ac:dyDescent="0.25">
      <c r="A109" t="s">
        <v>274</v>
      </c>
      <c r="B109" t="s">
        <v>143</v>
      </c>
      <c r="C109">
        <v>300</v>
      </c>
      <c r="D109" t="s">
        <v>144</v>
      </c>
      <c r="E109">
        <v>100000</v>
      </c>
      <c r="F109" t="s">
        <v>145</v>
      </c>
      <c r="G109">
        <v>23654</v>
      </c>
      <c r="H109" t="s">
        <v>146</v>
      </c>
      <c r="I109">
        <v>1E-3</v>
      </c>
      <c r="J109" t="s">
        <v>3</v>
      </c>
      <c r="K109">
        <v>0.99921990000000005</v>
      </c>
      <c r="L109" t="s">
        <v>2</v>
      </c>
      <c r="M109">
        <v>0.2196099</v>
      </c>
      <c r="N109" t="s">
        <v>6</v>
      </c>
      <c r="O109">
        <v>27</v>
      </c>
      <c r="P109" t="s">
        <v>0</v>
      </c>
      <c r="Q109">
        <v>10.199999999999999</v>
      </c>
      <c r="R109" t="s">
        <v>141</v>
      </c>
      <c r="S109">
        <v>1</v>
      </c>
      <c r="T109" t="s">
        <v>142</v>
      </c>
      <c r="U109">
        <v>7</v>
      </c>
      <c r="V109" t="s">
        <v>140</v>
      </c>
      <c r="W109">
        <v>6464</v>
      </c>
      <c r="X109" t="s">
        <v>1</v>
      </c>
      <c r="Y109" t="s">
        <v>1498</v>
      </c>
      <c r="Z109" t="s">
        <v>151</v>
      </c>
      <c r="AA109" s="12" t="s">
        <v>1499</v>
      </c>
      <c r="AB109" t="s">
        <v>424</v>
      </c>
      <c r="AC109" s="5">
        <v>1E-3</v>
      </c>
      <c r="AD109" t="s">
        <v>5</v>
      </c>
      <c r="AE109">
        <v>0.99659520999999995</v>
      </c>
      <c r="AF109" t="s">
        <v>4</v>
      </c>
      <c r="AG109">
        <v>0.47818475999999999</v>
      </c>
    </row>
    <row r="110" spans="1:33" x14ac:dyDescent="0.25">
      <c r="A110" t="s">
        <v>275</v>
      </c>
      <c r="B110" t="s">
        <v>143</v>
      </c>
      <c r="C110">
        <v>300</v>
      </c>
      <c r="D110" t="s">
        <v>144</v>
      </c>
      <c r="E110">
        <v>100000</v>
      </c>
      <c r="F110" t="s">
        <v>145</v>
      </c>
      <c r="G110">
        <v>23654</v>
      </c>
      <c r="H110" t="s">
        <v>146</v>
      </c>
      <c r="I110">
        <v>1E-3</v>
      </c>
      <c r="J110" t="s">
        <v>3</v>
      </c>
      <c r="K110">
        <v>0.99611530000000004</v>
      </c>
      <c r="L110" t="s">
        <v>2</v>
      </c>
      <c r="M110">
        <v>6.1662000000000002E-3</v>
      </c>
      <c r="N110" t="s">
        <v>6</v>
      </c>
      <c r="O110">
        <v>13</v>
      </c>
      <c r="P110" t="s">
        <v>0</v>
      </c>
      <c r="Q110">
        <v>144.80000000000001</v>
      </c>
      <c r="R110" t="s">
        <v>141</v>
      </c>
      <c r="S110">
        <v>4</v>
      </c>
      <c r="T110" t="s">
        <v>142</v>
      </c>
      <c r="U110">
        <v>186</v>
      </c>
      <c r="V110" t="s">
        <v>140</v>
      </c>
      <c r="W110">
        <v>100292</v>
      </c>
      <c r="X110" t="s">
        <v>1</v>
      </c>
      <c r="Y110" t="s">
        <v>1500</v>
      </c>
      <c r="Z110" t="s">
        <v>151</v>
      </c>
      <c r="AA110" s="12" t="s">
        <v>1501</v>
      </c>
      <c r="AB110" t="s">
        <v>424</v>
      </c>
      <c r="AC110" s="5">
        <v>1E-3</v>
      </c>
      <c r="AD110" t="s">
        <v>5</v>
      </c>
      <c r="AE110">
        <v>0.99607688999999999</v>
      </c>
      <c r="AF110" t="s">
        <v>4</v>
      </c>
      <c r="AG110">
        <v>6.2216099999999998E-3</v>
      </c>
    </row>
    <row r="111" spans="1:33" x14ac:dyDescent="0.25">
      <c r="A111" t="s">
        <v>276</v>
      </c>
      <c r="B111" t="s">
        <v>143</v>
      </c>
      <c r="C111">
        <v>300</v>
      </c>
      <c r="D111" t="s">
        <v>144</v>
      </c>
      <c r="E111">
        <v>100000</v>
      </c>
      <c r="F111" t="s">
        <v>145</v>
      </c>
      <c r="G111">
        <v>23654</v>
      </c>
      <c r="H111" t="s">
        <v>146</v>
      </c>
      <c r="I111">
        <v>1E-3</v>
      </c>
      <c r="J111" t="s">
        <v>3</v>
      </c>
      <c r="K111">
        <v>0.61629049999999996</v>
      </c>
      <c r="L111" t="s">
        <v>2</v>
      </c>
      <c r="M111">
        <v>0.37239480000000003</v>
      </c>
      <c r="N111" t="s">
        <v>6</v>
      </c>
      <c r="O111">
        <v>23</v>
      </c>
      <c r="P111" t="s">
        <v>0</v>
      </c>
      <c r="Q111">
        <v>181.7</v>
      </c>
      <c r="R111" t="s">
        <v>141</v>
      </c>
      <c r="S111">
        <v>5</v>
      </c>
      <c r="T111" t="s">
        <v>142</v>
      </c>
      <c r="U111">
        <v>459</v>
      </c>
      <c r="V111" t="s">
        <v>140</v>
      </c>
      <c r="W111">
        <v>101489</v>
      </c>
      <c r="X111" t="s">
        <v>1</v>
      </c>
      <c r="Y111" t="s">
        <v>1502</v>
      </c>
      <c r="Z111" t="s">
        <v>151</v>
      </c>
      <c r="AA111" s="12" t="s">
        <v>1503</v>
      </c>
      <c r="AB111" t="s">
        <v>424</v>
      </c>
      <c r="AC111" s="5">
        <v>1E-3</v>
      </c>
      <c r="AD111" t="s">
        <v>5</v>
      </c>
      <c r="AE111">
        <v>0.50966186000000002</v>
      </c>
      <c r="AF111" t="s">
        <v>4</v>
      </c>
      <c r="AG111">
        <v>0.42384641000000001</v>
      </c>
    </row>
    <row r="112" spans="1:33" x14ac:dyDescent="0.25">
      <c r="A112" t="s">
        <v>277</v>
      </c>
      <c r="B112" t="s">
        <v>143</v>
      </c>
      <c r="C112">
        <v>300</v>
      </c>
      <c r="D112" t="s">
        <v>144</v>
      </c>
      <c r="E112">
        <v>100000</v>
      </c>
      <c r="F112" t="s">
        <v>145</v>
      </c>
      <c r="G112">
        <v>23654</v>
      </c>
      <c r="H112" t="s">
        <v>146</v>
      </c>
      <c r="I112">
        <v>1E-3</v>
      </c>
      <c r="J112" t="s">
        <v>3</v>
      </c>
      <c r="K112">
        <v>0.99810650000000001</v>
      </c>
      <c r="L112" t="s">
        <v>2</v>
      </c>
      <c r="M112">
        <v>1.3251199999999999E-2</v>
      </c>
      <c r="N112" t="s">
        <v>6</v>
      </c>
      <c r="O112">
        <v>12</v>
      </c>
      <c r="P112" t="s">
        <v>0</v>
      </c>
      <c r="Q112">
        <v>133.69999999999999</v>
      </c>
      <c r="R112" t="s">
        <v>141</v>
      </c>
      <c r="S112">
        <v>2</v>
      </c>
      <c r="T112" t="s">
        <v>142</v>
      </c>
      <c r="U112">
        <v>215</v>
      </c>
      <c r="V112" t="s">
        <v>140</v>
      </c>
      <c r="W112">
        <v>100294</v>
      </c>
      <c r="X112" t="s">
        <v>1</v>
      </c>
      <c r="Y112" t="s">
        <v>1504</v>
      </c>
      <c r="Z112" t="s">
        <v>151</v>
      </c>
      <c r="AA112" s="12" t="s">
        <v>1505</v>
      </c>
      <c r="AB112" t="s">
        <v>424</v>
      </c>
      <c r="AC112" s="5">
        <v>1E-3</v>
      </c>
      <c r="AD112" t="s">
        <v>5</v>
      </c>
      <c r="AE112">
        <v>0.99789945999999996</v>
      </c>
      <c r="AF112" t="s">
        <v>4</v>
      </c>
      <c r="AG112">
        <v>1.382328E-2</v>
      </c>
    </row>
    <row r="113" spans="1:33" x14ac:dyDescent="0.25">
      <c r="A113" t="s">
        <v>278</v>
      </c>
      <c r="B113" t="s">
        <v>143</v>
      </c>
      <c r="C113">
        <v>300</v>
      </c>
      <c r="D113" t="s">
        <v>144</v>
      </c>
      <c r="E113">
        <v>100000</v>
      </c>
      <c r="F113" t="s">
        <v>145</v>
      </c>
      <c r="G113">
        <v>23654</v>
      </c>
      <c r="H113" t="s">
        <v>146</v>
      </c>
      <c r="I113">
        <v>1E-3</v>
      </c>
      <c r="J113" t="s">
        <v>3</v>
      </c>
      <c r="K113">
        <v>0.99992400000000004</v>
      </c>
      <c r="L113" t="s">
        <v>2</v>
      </c>
      <c r="M113">
        <v>1.00996E-2</v>
      </c>
      <c r="N113" t="s">
        <v>6</v>
      </c>
      <c r="O113">
        <v>15</v>
      </c>
      <c r="P113" t="s">
        <v>0</v>
      </c>
      <c r="Q113">
        <v>5.4</v>
      </c>
      <c r="R113" t="s">
        <v>141</v>
      </c>
      <c r="S113">
        <v>1</v>
      </c>
      <c r="T113" t="s">
        <v>142</v>
      </c>
      <c r="U113">
        <v>6</v>
      </c>
      <c r="V113" t="s">
        <v>140</v>
      </c>
      <c r="W113">
        <v>4053</v>
      </c>
      <c r="X113" t="s">
        <v>1</v>
      </c>
      <c r="Y113" t="s">
        <v>1506</v>
      </c>
      <c r="Z113" t="s">
        <v>151</v>
      </c>
      <c r="AA113" s="12" t="s">
        <v>1507</v>
      </c>
      <c r="AB113" t="s">
        <v>424</v>
      </c>
      <c r="AC113" s="5">
        <v>1E-3</v>
      </c>
      <c r="AD113" t="s">
        <v>5</v>
      </c>
      <c r="AE113">
        <v>0.9999266</v>
      </c>
      <c r="AF113" t="s">
        <v>4</v>
      </c>
      <c r="AG113">
        <v>9.9143100000000008E-3</v>
      </c>
    </row>
    <row r="114" spans="1:33" x14ac:dyDescent="0.25">
      <c r="A114" t="s">
        <v>279</v>
      </c>
      <c r="B114" t="s">
        <v>143</v>
      </c>
      <c r="C114">
        <v>300</v>
      </c>
      <c r="D114" t="s">
        <v>144</v>
      </c>
      <c r="E114">
        <v>100000</v>
      </c>
      <c r="F114" t="s">
        <v>145</v>
      </c>
      <c r="G114">
        <v>23654</v>
      </c>
      <c r="H114" t="s">
        <v>146</v>
      </c>
      <c r="I114">
        <v>1E-3</v>
      </c>
      <c r="J114" t="s">
        <v>3</v>
      </c>
      <c r="K114">
        <v>0.99744180000000005</v>
      </c>
      <c r="L114" t="s">
        <v>2</v>
      </c>
      <c r="M114">
        <v>4.9065999999999997E-3</v>
      </c>
      <c r="N114" t="s">
        <v>6</v>
      </c>
      <c r="O114">
        <v>17</v>
      </c>
      <c r="P114" t="s">
        <v>0</v>
      </c>
      <c r="Q114">
        <v>161.6</v>
      </c>
      <c r="R114" t="s">
        <v>141</v>
      </c>
      <c r="S114">
        <v>6</v>
      </c>
      <c r="T114" t="s">
        <v>142</v>
      </c>
      <c r="U114">
        <v>313</v>
      </c>
      <c r="V114" t="s">
        <v>140</v>
      </c>
      <c r="W114">
        <v>100780</v>
      </c>
      <c r="X114" t="s">
        <v>1</v>
      </c>
      <c r="Y114" t="s">
        <v>1508</v>
      </c>
      <c r="Z114" t="s">
        <v>151</v>
      </c>
      <c r="AA114" s="12" t="s">
        <v>1509</v>
      </c>
      <c r="AB114" t="s">
        <v>424</v>
      </c>
      <c r="AC114" s="5">
        <v>1E-3</v>
      </c>
      <c r="AD114" t="s">
        <v>5</v>
      </c>
      <c r="AE114">
        <v>0.99721519000000003</v>
      </c>
      <c r="AF114" t="s">
        <v>4</v>
      </c>
      <c r="AG114">
        <v>5.1493900000000002E-3</v>
      </c>
    </row>
    <row r="115" spans="1:33" x14ac:dyDescent="0.25">
      <c r="A115" t="s">
        <v>280</v>
      </c>
      <c r="B115" t="s">
        <v>143</v>
      </c>
      <c r="C115">
        <v>300</v>
      </c>
      <c r="D115" t="s">
        <v>144</v>
      </c>
      <c r="E115">
        <v>100000</v>
      </c>
      <c r="F115" t="s">
        <v>145</v>
      </c>
      <c r="G115">
        <v>23654</v>
      </c>
      <c r="H115" t="s">
        <v>146</v>
      </c>
      <c r="I115">
        <v>1E-3</v>
      </c>
      <c r="J115" t="s">
        <v>3</v>
      </c>
      <c r="K115">
        <v>0.99999559999999998</v>
      </c>
      <c r="L115" t="s">
        <v>2</v>
      </c>
      <c r="M115">
        <v>1.4629000000000001E-3</v>
      </c>
      <c r="N115" t="s">
        <v>6</v>
      </c>
      <c r="O115">
        <v>9</v>
      </c>
      <c r="P115" t="s">
        <v>0</v>
      </c>
      <c r="Q115">
        <v>77.599999999999994</v>
      </c>
      <c r="R115" t="s">
        <v>141</v>
      </c>
      <c r="S115">
        <v>3</v>
      </c>
      <c r="T115" t="s">
        <v>142</v>
      </c>
      <c r="U115">
        <v>50</v>
      </c>
      <c r="V115" t="s">
        <v>140</v>
      </c>
      <c r="W115">
        <v>54154</v>
      </c>
      <c r="X115" t="s">
        <v>1</v>
      </c>
      <c r="Y115" t="s">
        <v>1510</v>
      </c>
      <c r="Z115" t="s">
        <v>151</v>
      </c>
      <c r="AA115" s="12" t="s">
        <v>1511</v>
      </c>
      <c r="AB115" t="s">
        <v>424</v>
      </c>
      <c r="AC115" s="5">
        <v>1E-3</v>
      </c>
      <c r="AD115" t="s">
        <v>5</v>
      </c>
      <c r="AE115">
        <v>0.99999667999999997</v>
      </c>
      <c r="AF115" t="s">
        <v>4</v>
      </c>
      <c r="AG115">
        <v>1.2605800000000001E-3</v>
      </c>
    </row>
    <row r="116" spans="1:33" x14ac:dyDescent="0.25">
      <c r="A116" t="s">
        <v>281</v>
      </c>
      <c r="B116" t="s">
        <v>143</v>
      </c>
      <c r="C116">
        <v>300</v>
      </c>
      <c r="D116" t="s">
        <v>144</v>
      </c>
      <c r="E116">
        <v>100000</v>
      </c>
      <c r="F116" t="s">
        <v>145</v>
      </c>
      <c r="G116">
        <v>23654</v>
      </c>
      <c r="H116" t="s">
        <v>146</v>
      </c>
      <c r="I116">
        <v>1E-3</v>
      </c>
      <c r="J116" t="s">
        <v>3</v>
      </c>
      <c r="K116">
        <v>0.73032839999999999</v>
      </c>
      <c r="L116" t="s">
        <v>2</v>
      </c>
      <c r="M116">
        <v>0.25758150000000002</v>
      </c>
      <c r="N116" t="s">
        <v>6</v>
      </c>
      <c r="O116">
        <v>41</v>
      </c>
      <c r="P116" t="s">
        <v>0</v>
      </c>
      <c r="Q116">
        <v>206.9</v>
      </c>
      <c r="R116" t="s">
        <v>141</v>
      </c>
      <c r="S116">
        <v>3</v>
      </c>
      <c r="T116" t="s">
        <v>142</v>
      </c>
      <c r="U116">
        <v>751</v>
      </c>
      <c r="V116" t="s">
        <v>140</v>
      </c>
      <c r="W116">
        <v>102352</v>
      </c>
      <c r="X116" t="s">
        <v>1</v>
      </c>
      <c r="Y116" t="s">
        <v>1512</v>
      </c>
      <c r="Z116" t="s">
        <v>151</v>
      </c>
      <c r="AA116" s="12" t="s">
        <v>1513</v>
      </c>
      <c r="AB116" t="s">
        <v>424</v>
      </c>
      <c r="AC116" s="5">
        <v>1E-3</v>
      </c>
      <c r="AD116" t="s">
        <v>5</v>
      </c>
      <c r="AE116">
        <v>0.73597201000000001</v>
      </c>
      <c r="AF116" t="s">
        <v>4</v>
      </c>
      <c r="AG116">
        <v>0.24163039</v>
      </c>
    </row>
    <row r="117" spans="1:33" x14ac:dyDescent="0.25">
      <c r="A117" t="s">
        <v>282</v>
      </c>
      <c r="B117" t="s">
        <v>143</v>
      </c>
      <c r="C117">
        <v>300</v>
      </c>
      <c r="D117" t="s">
        <v>144</v>
      </c>
      <c r="E117">
        <v>100000</v>
      </c>
      <c r="F117" t="s">
        <v>145</v>
      </c>
      <c r="G117">
        <v>23654</v>
      </c>
      <c r="H117" t="s">
        <v>146</v>
      </c>
      <c r="I117">
        <v>1E-3</v>
      </c>
      <c r="J117" t="s">
        <v>3</v>
      </c>
      <c r="K117">
        <v>-0.56984849999999998</v>
      </c>
      <c r="L117" t="s">
        <v>2</v>
      </c>
      <c r="M117">
        <v>0.76739869999999999</v>
      </c>
      <c r="N117" t="s">
        <v>6</v>
      </c>
      <c r="O117">
        <v>91</v>
      </c>
      <c r="P117" t="s">
        <v>0</v>
      </c>
      <c r="Q117">
        <v>300.7</v>
      </c>
      <c r="R117" t="s">
        <v>141</v>
      </c>
      <c r="S117">
        <v>2</v>
      </c>
      <c r="T117" t="s">
        <v>142</v>
      </c>
      <c r="U117">
        <v>26</v>
      </c>
      <c r="V117" t="s">
        <v>140</v>
      </c>
      <c r="W117">
        <v>94675</v>
      </c>
      <c r="X117" t="s">
        <v>1</v>
      </c>
      <c r="Y117" t="s">
        <v>1514</v>
      </c>
      <c r="Z117" t="s">
        <v>151</v>
      </c>
      <c r="AA117" s="12" t="s">
        <v>1515</v>
      </c>
      <c r="AB117" t="s">
        <v>424</v>
      </c>
      <c r="AC117" s="5">
        <v>1E-3</v>
      </c>
      <c r="AD117" t="s">
        <v>5</v>
      </c>
      <c r="AE117">
        <v>-9.4145277800000002</v>
      </c>
      <c r="AF117" t="s">
        <v>4</v>
      </c>
      <c r="AG117">
        <v>1.9898522700000001</v>
      </c>
    </row>
    <row r="118" spans="1:33" x14ac:dyDescent="0.25">
      <c r="A118" t="s">
        <v>284</v>
      </c>
      <c r="B118" t="s">
        <v>143</v>
      </c>
      <c r="C118">
        <v>300</v>
      </c>
      <c r="D118" t="s">
        <v>144</v>
      </c>
      <c r="E118">
        <v>100000</v>
      </c>
      <c r="F118" t="s">
        <v>145</v>
      </c>
      <c r="G118">
        <v>23654</v>
      </c>
      <c r="H118" t="s">
        <v>146</v>
      </c>
      <c r="I118">
        <v>1E-3</v>
      </c>
      <c r="J118" t="s">
        <v>3</v>
      </c>
      <c r="K118">
        <v>-3661.8694424</v>
      </c>
      <c r="L118" t="s">
        <v>2</v>
      </c>
      <c r="M118">
        <v>34.696407299999997</v>
      </c>
      <c r="N118" t="s">
        <v>6</v>
      </c>
      <c r="O118">
        <v>37</v>
      </c>
      <c r="P118" t="s">
        <v>0</v>
      </c>
      <c r="Q118">
        <v>242.7</v>
      </c>
      <c r="R118" t="s">
        <v>141</v>
      </c>
      <c r="S118">
        <v>2</v>
      </c>
      <c r="T118" t="s">
        <v>142</v>
      </c>
      <c r="U118">
        <v>634</v>
      </c>
      <c r="V118" t="s">
        <v>140</v>
      </c>
      <c r="W118">
        <v>101790</v>
      </c>
      <c r="X118" t="s">
        <v>1</v>
      </c>
      <c r="Y118" t="s">
        <v>1516</v>
      </c>
      <c r="Z118" t="s">
        <v>151</v>
      </c>
      <c r="AA118" s="12" t="s">
        <v>1517</v>
      </c>
      <c r="AB118" t="s">
        <v>424</v>
      </c>
      <c r="AC118" s="5">
        <v>1E-3</v>
      </c>
      <c r="AD118" t="s">
        <v>5</v>
      </c>
      <c r="AE118">
        <v>-7187.0770759500001</v>
      </c>
      <c r="AF118" t="s">
        <v>4</v>
      </c>
      <c r="AG118">
        <v>47.69918689</v>
      </c>
    </row>
    <row r="119" spans="1:33" x14ac:dyDescent="0.25">
      <c r="A119" t="s">
        <v>285</v>
      </c>
      <c r="B119" t="s">
        <v>143</v>
      </c>
      <c r="C119">
        <v>300</v>
      </c>
      <c r="D119" t="s">
        <v>144</v>
      </c>
      <c r="E119">
        <v>100000</v>
      </c>
      <c r="F119" t="s">
        <v>145</v>
      </c>
      <c r="G119">
        <v>23654</v>
      </c>
      <c r="H119" t="s">
        <v>146</v>
      </c>
      <c r="I119">
        <v>1E-3</v>
      </c>
      <c r="J119" t="s">
        <v>3</v>
      </c>
      <c r="K119">
        <v>-132.72428629999999</v>
      </c>
      <c r="L119" t="s">
        <v>2</v>
      </c>
      <c r="M119">
        <v>2.4407557999999998</v>
      </c>
      <c r="N119" t="s">
        <v>6</v>
      </c>
      <c r="O119">
        <v>21</v>
      </c>
      <c r="P119" t="s">
        <v>0</v>
      </c>
      <c r="Q119">
        <v>178.2</v>
      </c>
      <c r="R119" t="s">
        <v>141</v>
      </c>
      <c r="S119">
        <v>4</v>
      </c>
      <c r="T119" t="s">
        <v>142</v>
      </c>
      <c r="U119">
        <v>416</v>
      </c>
      <c r="V119" t="s">
        <v>140</v>
      </c>
      <c r="W119">
        <v>101094</v>
      </c>
      <c r="X119" t="s">
        <v>1</v>
      </c>
      <c r="Y119" t="s">
        <v>1518</v>
      </c>
      <c r="Z119" t="s">
        <v>151</v>
      </c>
      <c r="AA119" s="12" t="s">
        <v>1519</v>
      </c>
      <c r="AB119" t="s">
        <v>424</v>
      </c>
      <c r="AC119" s="5">
        <v>1E-3</v>
      </c>
      <c r="AD119" t="s">
        <v>5</v>
      </c>
      <c r="AE119">
        <v>-115.72566525000001</v>
      </c>
      <c r="AF119" t="s">
        <v>4</v>
      </c>
      <c r="AG119">
        <v>2.2982050799999998</v>
      </c>
    </row>
    <row r="120" spans="1:33" x14ac:dyDescent="0.25">
      <c r="A120" t="s">
        <v>286</v>
      </c>
      <c r="B120" t="s">
        <v>143</v>
      </c>
      <c r="C120">
        <v>300</v>
      </c>
      <c r="D120" t="s">
        <v>144</v>
      </c>
      <c r="E120">
        <v>100000</v>
      </c>
      <c r="F120" t="s">
        <v>145</v>
      </c>
      <c r="G120">
        <v>23654</v>
      </c>
      <c r="H120" t="s">
        <v>146</v>
      </c>
      <c r="I120">
        <v>1E-3</v>
      </c>
      <c r="J120" t="s">
        <v>3</v>
      </c>
      <c r="K120">
        <v>0.99753780000000003</v>
      </c>
      <c r="L120" t="s">
        <v>2</v>
      </c>
      <c r="M120">
        <v>6.6090999999999997E-3</v>
      </c>
      <c r="N120" t="s">
        <v>6</v>
      </c>
      <c r="O120">
        <v>18</v>
      </c>
      <c r="P120" t="s">
        <v>0</v>
      </c>
      <c r="Q120">
        <v>165.2</v>
      </c>
      <c r="R120" t="s">
        <v>141</v>
      </c>
      <c r="S120">
        <v>2</v>
      </c>
      <c r="T120" t="s">
        <v>142</v>
      </c>
      <c r="U120">
        <v>360</v>
      </c>
      <c r="V120" t="s">
        <v>140</v>
      </c>
      <c r="W120">
        <v>100920</v>
      </c>
      <c r="X120" t="s">
        <v>1</v>
      </c>
      <c r="Y120" t="s">
        <v>1520</v>
      </c>
      <c r="Z120" t="s">
        <v>151</v>
      </c>
      <c r="AA120" s="12" t="s">
        <v>1521</v>
      </c>
      <c r="AB120" t="s">
        <v>424</v>
      </c>
      <c r="AC120" s="5">
        <v>1E-3</v>
      </c>
      <c r="AD120" t="s">
        <v>5</v>
      </c>
      <c r="AE120">
        <v>0.99741959999999996</v>
      </c>
      <c r="AF120" t="s">
        <v>4</v>
      </c>
      <c r="AG120">
        <v>6.73626E-3</v>
      </c>
    </row>
    <row r="121" spans="1:33" x14ac:dyDescent="0.25">
      <c r="A121" t="s">
        <v>287</v>
      </c>
      <c r="B121" t="s">
        <v>143</v>
      </c>
      <c r="C121">
        <v>300</v>
      </c>
      <c r="D121" t="s">
        <v>144</v>
      </c>
      <c r="E121">
        <v>100000</v>
      </c>
      <c r="F121" t="s">
        <v>145</v>
      </c>
      <c r="G121">
        <v>23654</v>
      </c>
      <c r="H121" t="s">
        <v>146</v>
      </c>
      <c r="I121">
        <v>1E-3</v>
      </c>
      <c r="J121" t="s">
        <v>3</v>
      </c>
      <c r="K121">
        <v>-1.8855E-3</v>
      </c>
      <c r="L121" t="s">
        <v>2</v>
      </c>
      <c r="M121">
        <v>4437426490905280</v>
      </c>
      <c r="N121" t="s">
        <v>6</v>
      </c>
      <c r="O121">
        <v>20</v>
      </c>
      <c r="P121" t="s">
        <v>0</v>
      </c>
      <c r="Q121">
        <v>142.1</v>
      </c>
      <c r="R121" t="s">
        <v>141</v>
      </c>
      <c r="S121">
        <v>5</v>
      </c>
      <c r="T121" t="s">
        <v>142</v>
      </c>
      <c r="U121">
        <v>251</v>
      </c>
      <c r="V121" t="s">
        <v>140</v>
      </c>
      <c r="W121">
        <v>100449</v>
      </c>
      <c r="X121" t="s">
        <v>1</v>
      </c>
      <c r="Y121" t="s">
        <v>1522</v>
      </c>
      <c r="Z121" t="s">
        <v>151</v>
      </c>
      <c r="AA121" s="12" t="s">
        <v>1523</v>
      </c>
      <c r="AB121" t="s">
        <v>424</v>
      </c>
      <c r="AC121" s="5">
        <v>1E-3</v>
      </c>
      <c r="AD121" t="s">
        <v>5</v>
      </c>
      <c r="AE121">
        <v>-1159064.05912843</v>
      </c>
      <c r="AF121" t="s">
        <v>4</v>
      </c>
      <c r="AG121">
        <v>102025476878649</v>
      </c>
    </row>
    <row r="122" spans="1:33" x14ac:dyDescent="0.25">
      <c r="A122" t="s">
        <v>288</v>
      </c>
      <c r="B122" t="s">
        <v>143</v>
      </c>
      <c r="C122">
        <v>300</v>
      </c>
      <c r="D122" t="s">
        <v>144</v>
      </c>
      <c r="E122">
        <v>100000</v>
      </c>
      <c r="F122" t="s">
        <v>145</v>
      </c>
      <c r="G122">
        <v>23654</v>
      </c>
      <c r="H122" t="s">
        <v>146</v>
      </c>
      <c r="I122">
        <v>1E-3</v>
      </c>
      <c r="J122" t="s">
        <v>3</v>
      </c>
      <c r="K122">
        <v>0.92418769999999995</v>
      </c>
      <c r="L122" t="s">
        <v>2</v>
      </c>
      <c r="M122">
        <v>4.0905900000000002E-2</v>
      </c>
      <c r="N122" t="s">
        <v>6</v>
      </c>
      <c r="O122">
        <v>7</v>
      </c>
      <c r="P122" t="s">
        <v>0</v>
      </c>
      <c r="Q122">
        <v>13.9</v>
      </c>
      <c r="R122" t="s">
        <v>141</v>
      </c>
      <c r="S122">
        <v>2</v>
      </c>
      <c r="T122" t="s">
        <v>142</v>
      </c>
      <c r="U122">
        <v>38</v>
      </c>
      <c r="V122" t="s">
        <v>140</v>
      </c>
      <c r="W122">
        <v>12821</v>
      </c>
      <c r="X122" t="s">
        <v>1</v>
      </c>
      <c r="Y122" t="s">
        <v>1524</v>
      </c>
      <c r="Z122" t="s">
        <v>151</v>
      </c>
      <c r="AA122" s="12" t="s">
        <v>1525</v>
      </c>
      <c r="AB122" t="s">
        <v>424</v>
      </c>
      <c r="AC122" s="5">
        <v>1E-3</v>
      </c>
      <c r="AD122" t="s">
        <v>5</v>
      </c>
      <c r="AE122">
        <v>0.92424713999999997</v>
      </c>
      <c r="AF122" t="s">
        <v>4</v>
      </c>
      <c r="AG122">
        <v>4.0882130000000003E-2</v>
      </c>
    </row>
    <row r="123" spans="1:33" x14ac:dyDescent="0.25">
      <c r="A123" t="s">
        <v>289</v>
      </c>
      <c r="B123" t="s">
        <v>143</v>
      </c>
      <c r="C123">
        <v>300</v>
      </c>
      <c r="D123" t="s">
        <v>144</v>
      </c>
      <c r="E123">
        <v>100000</v>
      </c>
      <c r="F123" t="s">
        <v>145</v>
      </c>
      <c r="G123">
        <v>23654</v>
      </c>
      <c r="H123" t="s">
        <v>146</v>
      </c>
      <c r="I123">
        <v>1E-3</v>
      </c>
      <c r="J123" t="s">
        <v>3</v>
      </c>
      <c r="K123">
        <v>-4.6420193999999997</v>
      </c>
      <c r="L123" t="s">
        <v>2</v>
      </c>
      <c r="M123">
        <v>0.75769969999999998</v>
      </c>
      <c r="N123" t="s">
        <v>6</v>
      </c>
      <c r="O123">
        <v>10</v>
      </c>
      <c r="P123" t="s">
        <v>0</v>
      </c>
      <c r="Q123">
        <v>1</v>
      </c>
      <c r="R123" t="s">
        <v>141</v>
      </c>
      <c r="S123">
        <v>1</v>
      </c>
      <c r="T123" t="s">
        <v>142</v>
      </c>
      <c r="U123">
        <v>2</v>
      </c>
      <c r="V123" t="s">
        <v>140</v>
      </c>
      <c r="W123">
        <v>838</v>
      </c>
      <c r="X123" t="s">
        <v>1</v>
      </c>
      <c r="Y123" t="s">
        <v>1526</v>
      </c>
      <c r="Z123" t="s">
        <v>151</v>
      </c>
      <c r="AA123" s="12" t="s">
        <v>1527</v>
      </c>
      <c r="AB123" t="s">
        <v>424</v>
      </c>
      <c r="AC123" s="5">
        <v>1E-3</v>
      </c>
      <c r="AD123" t="s">
        <v>5</v>
      </c>
      <c r="AE123">
        <v>-0.81163896999999996</v>
      </c>
      <c r="AF123" t="s">
        <v>4</v>
      </c>
      <c r="AG123">
        <v>0.43925784000000001</v>
      </c>
    </row>
    <row r="124" spans="1:33" x14ac:dyDescent="0.25">
      <c r="A124" t="s">
        <v>290</v>
      </c>
      <c r="B124" t="s">
        <v>143</v>
      </c>
      <c r="C124">
        <v>300</v>
      </c>
      <c r="D124" t="s">
        <v>144</v>
      </c>
      <c r="E124">
        <v>100000</v>
      </c>
      <c r="F124" t="s">
        <v>145</v>
      </c>
      <c r="G124">
        <v>23654</v>
      </c>
      <c r="H124" t="s">
        <v>146</v>
      </c>
      <c r="I124">
        <v>1E-3</v>
      </c>
      <c r="J124" t="s">
        <v>3</v>
      </c>
      <c r="K124">
        <v>0.99946460000000004</v>
      </c>
      <c r="L124" t="s">
        <v>2</v>
      </c>
      <c r="M124">
        <v>9.7740000000000001E-4</v>
      </c>
      <c r="N124" t="s">
        <v>6</v>
      </c>
      <c r="O124">
        <v>7</v>
      </c>
      <c r="P124" t="s">
        <v>0</v>
      </c>
      <c r="Q124">
        <v>0.7</v>
      </c>
      <c r="R124" t="s">
        <v>141</v>
      </c>
      <c r="S124">
        <v>1</v>
      </c>
      <c r="T124" t="s">
        <v>142</v>
      </c>
      <c r="U124">
        <v>2</v>
      </c>
      <c r="V124" t="s">
        <v>140</v>
      </c>
      <c r="W124">
        <v>645</v>
      </c>
      <c r="X124" t="s">
        <v>1</v>
      </c>
      <c r="Y124" t="s">
        <v>1528</v>
      </c>
      <c r="Z124" t="s">
        <v>151</v>
      </c>
      <c r="AA124" s="12" t="s">
        <v>1529</v>
      </c>
      <c r="AB124" t="s">
        <v>424</v>
      </c>
      <c r="AC124" s="5">
        <v>1E-3</v>
      </c>
      <c r="AD124" t="s">
        <v>5</v>
      </c>
      <c r="AE124">
        <v>0.99981399000000004</v>
      </c>
      <c r="AF124" t="s">
        <v>4</v>
      </c>
      <c r="AG124">
        <v>5.8345000000000001E-4</v>
      </c>
    </row>
    <row r="125" spans="1:33" x14ac:dyDescent="0.25">
      <c r="A125" t="s">
        <v>291</v>
      </c>
      <c r="B125" t="s">
        <v>143</v>
      </c>
      <c r="C125">
        <v>300</v>
      </c>
      <c r="D125" t="s">
        <v>144</v>
      </c>
      <c r="E125">
        <v>100000</v>
      </c>
      <c r="F125" t="s">
        <v>145</v>
      </c>
      <c r="G125">
        <v>23654</v>
      </c>
      <c r="H125" t="s">
        <v>146</v>
      </c>
      <c r="I125">
        <v>1E-3</v>
      </c>
      <c r="J125" t="s">
        <v>3</v>
      </c>
      <c r="K125">
        <v>-0.90619780000000005</v>
      </c>
      <c r="L125" t="s">
        <v>2</v>
      </c>
      <c r="M125">
        <v>54.553527600000002</v>
      </c>
      <c r="N125" t="s">
        <v>6</v>
      </c>
      <c r="O125">
        <v>26</v>
      </c>
      <c r="P125" t="s">
        <v>0</v>
      </c>
      <c r="Q125">
        <v>17.5</v>
      </c>
      <c r="R125" t="s">
        <v>141</v>
      </c>
      <c r="S125">
        <v>1</v>
      </c>
      <c r="T125" t="s">
        <v>142</v>
      </c>
      <c r="U125">
        <v>10</v>
      </c>
      <c r="V125" t="s">
        <v>140</v>
      </c>
      <c r="W125">
        <v>10347</v>
      </c>
      <c r="X125" t="s">
        <v>1</v>
      </c>
      <c r="Y125" t="s">
        <v>1530</v>
      </c>
      <c r="Z125" t="s">
        <v>151</v>
      </c>
      <c r="AA125" s="12" t="s">
        <v>1531</v>
      </c>
      <c r="AB125" t="s">
        <v>424</v>
      </c>
      <c r="AC125" s="5">
        <v>1E-3</v>
      </c>
      <c r="AD125" t="s">
        <v>5</v>
      </c>
      <c r="AE125">
        <v>0.54957575000000003</v>
      </c>
      <c r="AF125" t="s">
        <v>4</v>
      </c>
      <c r="AG125">
        <v>27.163370870000001</v>
      </c>
    </row>
    <row r="126" spans="1:33" x14ac:dyDescent="0.25">
      <c r="A126" t="s">
        <v>292</v>
      </c>
      <c r="B126" t="s">
        <v>143</v>
      </c>
      <c r="C126">
        <v>300</v>
      </c>
      <c r="D126" t="s">
        <v>144</v>
      </c>
      <c r="E126">
        <v>100000</v>
      </c>
      <c r="F126" t="s">
        <v>145</v>
      </c>
      <c r="G126">
        <v>23654</v>
      </c>
      <c r="H126" t="s">
        <v>146</v>
      </c>
      <c r="I126">
        <v>1E-3</v>
      </c>
      <c r="J126" t="s">
        <v>3</v>
      </c>
      <c r="K126">
        <v>0.99981629999999999</v>
      </c>
      <c r="L126" t="s">
        <v>2</v>
      </c>
      <c r="M126">
        <v>2.7764899999999999E-2</v>
      </c>
      <c r="N126" t="s">
        <v>6</v>
      </c>
      <c r="O126">
        <v>12</v>
      </c>
      <c r="P126" t="s">
        <v>0</v>
      </c>
      <c r="Q126">
        <v>3.6</v>
      </c>
      <c r="R126" t="s">
        <v>141</v>
      </c>
      <c r="S126">
        <v>2</v>
      </c>
      <c r="T126" t="s">
        <v>142</v>
      </c>
      <c r="U126">
        <v>6</v>
      </c>
      <c r="V126" t="s">
        <v>140</v>
      </c>
      <c r="W126">
        <v>2922</v>
      </c>
      <c r="X126" t="s">
        <v>1</v>
      </c>
      <c r="Y126" t="s">
        <v>1532</v>
      </c>
      <c r="Z126" t="s">
        <v>151</v>
      </c>
      <c r="AA126" s="12" t="s">
        <v>1533</v>
      </c>
      <c r="AB126" t="s">
        <v>424</v>
      </c>
      <c r="AC126" s="5">
        <v>1E-3</v>
      </c>
      <c r="AD126" t="s">
        <v>5</v>
      </c>
      <c r="AE126">
        <v>0.99984130999999998</v>
      </c>
      <c r="AF126" t="s">
        <v>4</v>
      </c>
      <c r="AG126">
        <v>2.6558249999999999E-2</v>
      </c>
    </row>
    <row r="127" spans="1:33" x14ac:dyDescent="0.25">
      <c r="A127" t="s">
        <v>293</v>
      </c>
      <c r="B127" t="s">
        <v>143</v>
      </c>
      <c r="C127">
        <v>300</v>
      </c>
      <c r="D127" t="s">
        <v>144</v>
      </c>
      <c r="E127">
        <v>100000</v>
      </c>
      <c r="F127" t="s">
        <v>145</v>
      </c>
      <c r="G127">
        <v>23654</v>
      </c>
      <c r="H127" t="s">
        <v>146</v>
      </c>
      <c r="I127">
        <v>1E-3</v>
      </c>
      <c r="J127" t="s">
        <v>3</v>
      </c>
      <c r="K127">
        <v>0.99948420000000004</v>
      </c>
      <c r="L127" t="s">
        <v>2</v>
      </c>
      <c r="M127">
        <v>1.0731E-3</v>
      </c>
      <c r="N127" t="s">
        <v>6</v>
      </c>
      <c r="O127">
        <v>11</v>
      </c>
      <c r="P127" t="s">
        <v>0</v>
      </c>
      <c r="Q127">
        <v>5.9</v>
      </c>
      <c r="R127" t="s">
        <v>141</v>
      </c>
      <c r="S127">
        <v>1</v>
      </c>
      <c r="T127" t="s">
        <v>142</v>
      </c>
      <c r="U127">
        <v>6</v>
      </c>
      <c r="V127" t="s">
        <v>140</v>
      </c>
      <c r="W127">
        <v>4343</v>
      </c>
      <c r="X127" t="s">
        <v>1</v>
      </c>
      <c r="Y127" t="s">
        <v>1534</v>
      </c>
      <c r="Z127" t="s">
        <v>151</v>
      </c>
      <c r="AA127" s="12" t="s">
        <v>1535</v>
      </c>
      <c r="AB127" t="s">
        <v>424</v>
      </c>
      <c r="AC127" s="5">
        <v>1E-3</v>
      </c>
      <c r="AD127" t="s">
        <v>5</v>
      </c>
      <c r="AE127">
        <v>0.99963555000000004</v>
      </c>
      <c r="AF127" t="s">
        <v>4</v>
      </c>
      <c r="AG127">
        <v>8.4049999999999999E-4</v>
      </c>
    </row>
    <row r="128" spans="1:33" x14ac:dyDescent="0.25">
      <c r="A128" t="s">
        <v>294</v>
      </c>
      <c r="B128" t="s">
        <v>143</v>
      </c>
      <c r="C128">
        <v>300</v>
      </c>
      <c r="D128" t="s">
        <v>144</v>
      </c>
      <c r="E128">
        <v>100000</v>
      </c>
      <c r="F128" t="s">
        <v>145</v>
      </c>
      <c r="G128">
        <v>23654</v>
      </c>
      <c r="H128" t="s">
        <v>146</v>
      </c>
      <c r="I128">
        <v>1E-3</v>
      </c>
      <c r="J128" t="s">
        <v>3</v>
      </c>
      <c r="K128">
        <v>0.96858979999999995</v>
      </c>
      <c r="L128" t="s">
        <v>2</v>
      </c>
      <c r="M128">
        <v>3.2545999999999999E-3</v>
      </c>
      <c r="N128" t="s">
        <v>6</v>
      </c>
      <c r="O128">
        <v>25</v>
      </c>
      <c r="P128" t="s">
        <v>0</v>
      </c>
      <c r="Q128">
        <v>167.7</v>
      </c>
      <c r="R128" t="s">
        <v>141</v>
      </c>
      <c r="S128">
        <v>9</v>
      </c>
      <c r="T128" t="s">
        <v>142</v>
      </c>
      <c r="U128">
        <v>348</v>
      </c>
      <c r="V128" t="s">
        <v>140</v>
      </c>
      <c r="W128">
        <v>100790</v>
      </c>
      <c r="X128" t="s">
        <v>1</v>
      </c>
      <c r="Y128" t="s">
        <v>1536</v>
      </c>
      <c r="Z128" t="s">
        <v>151</v>
      </c>
      <c r="AA128" s="12" t="s">
        <v>1537</v>
      </c>
      <c r="AB128" t="s">
        <v>424</v>
      </c>
      <c r="AC128" s="5">
        <v>1E-3</v>
      </c>
      <c r="AD128" t="s">
        <v>5</v>
      </c>
      <c r="AE128">
        <v>0.97033168000000003</v>
      </c>
      <c r="AF128" t="s">
        <v>4</v>
      </c>
      <c r="AG128">
        <v>3.0798100000000001E-3</v>
      </c>
    </row>
    <row r="129" spans="1:33" x14ac:dyDescent="0.25">
      <c r="A129" t="s">
        <v>295</v>
      </c>
      <c r="B129" t="s">
        <v>143</v>
      </c>
      <c r="C129">
        <v>300</v>
      </c>
      <c r="D129" t="s">
        <v>144</v>
      </c>
      <c r="E129">
        <v>100000</v>
      </c>
      <c r="F129" t="s">
        <v>145</v>
      </c>
      <c r="G129">
        <v>23654</v>
      </c>
      <c r="H129" t="s">
        <v>146</v>
      </c>
      <c r="I129">
        <v>1E-3</v>
      </c>
      <c r="J129" t="s">
        <v>3</v>
      </c>
      <c r="K129">
        <v>0.99943850000000001</v>
      </c>
      <c r="L129" t="s">
        <v>2</v>
      </c>
      <c r="M129">
        <v>5.9246999999999998E-3</v>
      </c>
      <c r="N129" t="s">
        <v>6</v>
      </c>
      <c r="O129">
        <v>9</v>
      </c>
      <c r="P129" t="s">
        <v>0</v>
      </c>
      <c r="Q129">
        <v>1.9</v>
      </c>
      <c r="R129" t="s">
        <v>141</v>
      </c>
      <c r="S129">
        <v>1</v>
      </c>
      <c r="T129" t="s">
        <v>142</v>
      </c>
      <c r="U129">
        <v>3</v>
      </c>
      <c r="V129" t="s">
        <v>140</v>
      </c>
      <c r="W129">
        <v>1557</v>
      </c>
      <c r="X129" t="s">
        <v>1</v>
      </c>
      <c r="Y129" t="s">
        <v>1538</v>
      </c>
      <c r="Z129" t="s">
        <v>151</v>
      </c>
      <c r="AA129" s="12" t="s">
        <v>1539</v>
      </c>
      <c r="AB129" t="s">
        <v>424</v>
      </c>
      <c r="AC129" s="5">
        <v>1E-3</v>
      </c>
      <c r="AD129" t="s">
        <v>5</v>
      </c>
      <c r="AE129">
        <v>0.99956431999999995</v>
      </c>
      <c r="AF129" t="s">
        <v>4</v>
      </c>
      <c r="AG129">
        <v>5.1922000000000001E-3</v>
      </c>
    </row>
    <row r="130" spans="1:33" x14ac:dyDescent="0.25">
      <c r="A130" t="s">
        <v>296</v>
      </c>
      <c r="B130" t="s">
        <v>143</v>
      </c>
      <c r="C130">
        <v>300</v>
      </c>
      <c r="D130" t="s">
        <v>144</v>
      </c>
      <c r="E130">
        <v>100000</v>
      </c>
      <c r="F130" t="s">
        <v>145</v>
      </c>
      <c r="G130">
        <v>23654</v>
      </c>
      <c r="H130" t="s">
        <v>146</v>
      </c>
      <c r="I130">
        <v>1E-3</v>
      </c>
      <c r="J130" t="s">
        <v>3</v>
      </c>
      <c r="K130">
        <v>0.9854039</v>
      </c>
      <c r="L130" t="s">
        <v>2</v>
      </c>
      <c r="M130">
        <v>8.0052499999999999E-2</v>
      </c>
      <c r="N130" t="s">
        <v>6</v>
      </c>
      <c r="O130">
        <v>15</v>
      </c>
      <c r="P130" t="s">
        <v>0</v>
      </c>
      <c r="Q130">
        <v>165.6</v>
      </c>
      <c r="R130" t="s">
        <v>141</v>
      </c>
      <c r="S130">
        <v>5</v>
      </c>
      <c r="T130" t="s">
        <v>142</v>
      </c>
      <c r="U130">
        <v>209</v>
      </c>
      <c r="V130" t="s">
        <v>140</v>
      </c>
      <c r="W130">
        <v>100323</v>
      </c>
      <c r="X130" t="s">
        <v>1</v>
      </c>
      <c r="Y130" t="s">
        <v>1540</v>
      </c>
      <c r="Z130" t="s">
        <v>151</v>
      </c>
      <c r="AA130" s="12" t="s">
        <v>1541</v>
      </c>
      <c r="AB130" t="s">
        <v>424</v>
      </c>
      <c r="AC130" s="5">
        <v>1E-3</v>
      </c>
      <c r="AD130" t="s">
        <v>5</v>
      </c>
      <c r="AE130">
        <v>0.98721382999999996</v>
      </c>
      <c r="AF130" t="s">
        <v>4</v>
      </c>
      <c r="AG130">
        <v>7.6749979999999995E-2</v>
      </c>
    </row>
    <row r="131" spans="1:33" x14ac:dyDescent="0.25">
      <c r="A131" t="s">
        <v>297</v>
      </c>
      <c r="B131" t="s">
        <v>143</v>
      </c>
      <c r="C131">
        <v>300</v>
      </c>
      <c r="D131" t="s">
        <v>144</v>
      </c>
      <c r="E131">
        <v>100000</v>
      </c>
      <c r="F131" t="s">
        <v>145</v>
      </c>
      <c r="G131">
        <v>23654</v>
      </c>
      <c r="H131" t="s">
        <v>146</v>
      </c>
      <c r="I131">
        <v>1E-3</v>
      </c>
      <c r="J131" t="s">
        <v>3</v>
      </c>
      <c r="K131">
        <v>0.99999079999999996</v>
      </c>
      <c r="L131" t="s">
        <v>2</v>
      </c>
      <c r="M131">
        <v>3.5089000000000001E-3</v>
      </c>
      <c r="N131" t="s">
        <v>6</v>
      </c>
      <c r="O131">
        <v>10</v>
      </c>
      <c r="P131" t="s">
        <v>0</v>
      </c>
      <c r="Q131">
        <v>9.6</v>
      </c>
      <c r="R131" t="s">
        <v>141</v>
      </c>
      <c r="S131">
        <v>1</v>
      </c>
      <c r="T131" t="s">
        <v>142</v>
      </c>
      <c r="U131">
        <v>7</v>
      </c>
      <c r="V131" t="s">
        <v>140</v>
      </c>
      <c r="W131">
        <v>6242</v>
      </c>
      <c r="X131" t="s">
        <v>1</v>
      </c>
      <c r="Y131" t="s">
        <v>1542</v>
      </c>
      <c r="Z131" t="s">
        <v>151</v>
      </c>
      <c r="AA131" s="12" t="s">
        <v>1543</v>
      </c>
      <c r="AB131" t="s">
        <v>424</v>
      </c>
      <c r="AC131" s="5">
        <v>1E-3</v>
      </c>
      <c r="AD131" t="s">
        <v>5</v>
      </c>
      <c r="AE131">
        <v>0.99999948999999999</v>
      </c>
      <c r="AF131" t="s">
        <v>4</v>
      </c>
      <c r="AG131">
        <v>8.2981000000000005E-4</v>
      </c>
    </row>
    <row r="132" spans="1:33" x14ac:dyDescent="0.25">
      <c r="A132" t="s">
        <v>298</v>
      </c>
      <c r="B132" t="s">
        <v>143</v>
      </c>
      <c r="C132">
        <v>300</v>
      </c>
      <c r="D132" t="s">
        <v>144</v>
      </c>
      <c r="E132">
        <v>100000</v>
      </c>
      <c r="F132" t="s">
        <v>145</v>
      </c>
      <c r="G132">
        <v>23654</v>
      </c>
      <c r="H132" t="s">
        <v>146</v>
      </c>
      <c r="I132">
        <v>1E-3</v>
      </c>
      <c r="J132" t="s">
        <v>3</v>
      </c>
      <c r="K132">
        <v>0.99690820000000002</v>
      </c>
      <c r="L132" t="s">
        <v>2</v>
      </c>
      <c r="M132">
        <v>13885.040093</v>
      </c>
      <c r="N132" t="s">
        <v>6</v>
      </c>
      <c r="O132">
        <v>29</v>
      </c>
      <c r="P132" t="s">
        <v>0</v>
      </c>
      <c r="Q132">
        <v>170</v>
      </c>
      <c r="R132" t="s">
        <v>141</v>
      </c>
      <c r="S132">
        <v>9</v>
      </c>
      <c r="T132" t="s">
        <v>142</v>
      </c>
      <c r="U132">
        <v>77</v>
      </c>
      <c r="V132" t="s">
        <v>140</v>
      </c>
      <c r="W132">
        <v>100021</v>
      </c>
      <c r="X132" t="s">
        <v>1</v>
      </c>
      <c r="Y132" t="s">
        <v>1544</v>
      </c>
      <c r="Z132" t="s">
        <v>151</v>
      </c>
      <c r="AA132" s="12" t="s">
        <v>1545</v>
      </c>
      <c r="AB132" t="s">
        <v>424</v>
      </c>
      <c r="AC132" s="5">
        <v>1E-3</v>
      </c>
      <c r="AD132" t="s">
        <v>5</v>
      </c>
      <c r="AE132">
        <v>0.85792316999999996</v>
      </c>
      <c r="AF132" t="s">
        <v>4</v>
      </c>
      <c r="AG132">
        <v>5167.7427653699997</v>
      </c>
    </row>
    <row r="133" spans="1:33" x14ac:dyDescent="0.25">
      <c r="A133" t="s">
        <v>299</v>
      </c>
      <c r="B133" t="s">
        <v>143</v>
      </c>
      <c r="C133">
        <v>300</v>
      </c>
      <c r="D133" t="s">
        <v>144</v>
      </c>
      <c r="E133">
        <v>100000</v>
      </c>
      <c r="F133" t="s">
        <v>145</v>
      </c>
      <c r="G133">
        <v>23654</v>
      </c>
      <c r="H133" t="s">
        <v>146</v>
      </c>
      <c r="I133">
        <v>1E-3</v>
      </c>
      <c r="J133" t="s">
        <v>3</v>
      </c>
      <c r="K133">
        <v>0.99998520000000002</v>
      </c>
      <c r="L133" t="s">
        <v>2</v>
      </c>
      <c r="M133">
        <v>2.1532999999999999E-3</v>
      </c>
      <c r="N133" t="s">
        <v>6</v>
      </c>
      <c r="O133">
        <v>13</v>
      </c>
      <c r="P133" t="s">
        <v>0</v>
      </c>
      <c r="Q133">
        <v>6.5</v>
      </c>
      <c r="R133" t="s">
        <v>141</v>
      </c>
      <c r="S133">
        <v>1</v>
      </c>
      <c r="T133" t="s">
        <v>142</v>
      </c>
      <c r="U133">
        <v>6</v>
      </c>
      <c r="V133" t="s">
        <v>140</v>
      </c>
      <c r="W133">
        <v>4474</v>
      </c>
      <c r="X133" t="s">
        <v>1</v>
      </c>
      <c r="Y133" t="s">
        <v>1546</v>
      </c>
      <c r="Z133" t="s">
        <v>151</v>
      </c>
      <c r="AA133" s="12" t="s">
        <v>1547</v>
      </c>
      <c r="AB133" t="s">
        <v>424</v>
      </c>
      <c r="AC133" s="5">
        <v>1E-3</v>
      </c>
      <c r="AD133" t="s">
        <v>5</v>
      </c>
      <c r="AE133">
        <v>0.99999881000000002</v>
      </c>
      <c r="AF133" t="s">
        <v>4</v>
      </c>
      <c r="AG133">
        <v>5.9937E-4</v>
      </c>
    </row>
    <row r="134" spans="1:33" x14ac:dyDescent="0.25">
      <c r="A134" t="s">
        <v>300</v>
      </c>
      <c r="B134" t="s">
        <v>143</v>
      </c>
      <c r="C134">
        <v>300</v>
      </c>
      <c r="D134" t="s">
        <v>144</v>
      </c>
      <c r="E134">
        <v>100000</v>
      </c>
      <c r="F134" t="s">
        <v>145</v>
      </c>
      <c r="G134">
        <v>23654</v>
      </c>
      <c r="H134" t="s">
        <v>146</v>
      </c>
      <c r="I134">
        <v>1E-3</v>
      </c>
      <c r="J134" t="s">
        <v>3</v>
      </c>
      <c r="K134">
        <v>0.99989170000000005</v>
      </c>
      <c r="L134" t="s">
        <v>2</v>
      </c>
      <c r="M134">
        <v>6.0703600000000003E-2</v>
      </c>
      <c r="N134" t="s">
        <v>6</v>
      </c>
      <c r="O134">
        <v>33</v>
      </c>
      <c r="P134" t="s">
        <v>0</v>
      </c>
      <c r="Q134">
        <v>13</v>
      </c>
      <c r="R134" t="s">
        <v>141</v>
      </c>
      <c r="S134">
        <v>1</v>
      </c>
      <c r="T134" t="s">
        <v>142</v>
      </c>
      <c r="U134">
        <v>6</v>
      </c>
      <c r="V134" t="s">
        <v>140</v>
      </c>
      <c r="W134">
        <v>7324</v>
      </c>
      <c r="X134" t="s">
        <v>1</v>
      </c>
      <c r="Y134" t="s">
        <v>1548</v>
      </c>
      <c r="Z134" t="s">
        <v>151</v>
      </c>
      <c r="AA134" s="12" t="s">
        <v>1549</v>
      </c>
      <c r="AB134" t="s">
        <v>424</v>
      </c>
      <c r="AC134" s="5">
        <v>1E-3</v>
      </c>
      <c r="AD134" t="s">
        <v>5</v>
      </c>
      <c r="AE134">
        <v>0.99994273</v>
      </c>
      <c r="AF134" t="s">
        <v>4</v>
      </c>
      <c r="AG134">
        <v>3.5787359999999997E-2</v>
      </c>
    </row>
    <row r="135" spans="1:33" x14ac:dyDescent="0.25">
      <c r="A135" t="s">
        <v>301</v>
      </c>
      <c r="B135" t="s">
        <v>143</v>
      </c>
      <c r="C135">
        <v>300</v>
      </c>
      <c r="D135" t="s">
        <v>144</v>
      </c>
      <c r="E135">
        <v>100000</v>
      </c>
      <c r="F135" t="s">
        <v>145</v>
      </c>
      <c r="G135">
        <v>23654</v>
      </c>
      <c r="H135" t="s">
        <v>146</v>
      </c>
      <c r="I135">
        <v>1E-3</v>
      </c>
      <c r="J135" t="s">
        <v>3</v>
      </c>
      <c r="K135">
        <v>0.99489910000000004</v>
      </c>
      <c r="L135" t="s">
        <v>2</v>
      </c>
      <c r="M135">
        <v>2.9846600000000001E-2</v>
      </c>
      <c r="N135" t="s">
        <v>6</v>
      </c>
      <c r="O135">
        <v>13</v>
      </c>
      <c r="P135" t="s">
        <v>0</v>
      </c>
      <c r="Q135">
        <v>141.19999999999999</v>
      </c>
      <c r="R135" t="s">
        <v>141</v>
      </c>
      <c r="S135">
        <v>2</v>
      </c>
      <c r="T135" t="s">
        <v>142</v>
      </c>
      <c r="U135">
        <v>197</v>
      </c>
      <c r="V135" t="s">
        <v>140</v>
      </c>
      <c r="W135">
        <v>100220</v>
      </c>
      <c r="X135" t="s">
        <v>1</v>
      </c>
      <c r="Y135" t="s">
        <v>1550</v>
      </c>
      <c r="Z135" t="s">
        <v>151</v>
      </c>
      <c r="AA135" s="12" t="s">
        <v>1551</v>
      </c>
      <c r="AB135" t="s">
        <v>424</v>
      </c>
      <c r="AC135" s="5">
        <v>1E-3</v>
      </c>
      <c r="AD135" t="s">
        <v>5</v>
      </c>
      <c r="AE135">
        <v>0.99525858</v>
      </c>
      <c r="AF135" t="s">
        <v>4</v>
      </c>
      <c r="AG135">
        <v>2.871918E-2</v>
      </c>
    </row>
    <row r="136" spans="1:33" x14ac:dyDescent="0.25">
      <c r="A136" t="s">
        <v>302</v>
      </c>
      <c r="B136" t="s">
        <v>143</v>
      </c>
      <c r="C136">
        <v>300</v>
      </c>
      <c r="D136" t="s">
        <v>144</v>
      </c>
      <c r="E136">
        <v>100000</v>
      </c>
      <c r="F136" t="s">
        <v>145</v>
      </c>
      <c r="G136">
        <v>23654</v>
      </c>
      <c r="H136" t="s">
        <v>146</v>
      </c>
      <c r="I136">
        <v>1E-3</v>
      </c>
      <c r="J136" t="s">
        <v>3</v>
      </c>
      <c r="K136">
        <v>0.9912474</v>
      </c>
      <c r="L136" t="s">
        <v>2</v>
      </c>
      <c r="M136">
        <v>3.5040000000000002E-3</v>
      </c>
      <c r="N136" t="s">
        <v>6</v>
      </c>
      <c r="O136">
        <v>29</v>
      </c>
      <c r="P136" t="s">
        <v>0</v>
      </c>
      <c r="Q136">
        <v>193</v>
      </c>
      <c r="R136" t="s">
        <v>141</v>
      </c>
      <c r="S136">
        <v>8</v>
      </c>
      <c r="T136" t="s">
        <v>142</v>
      </c>
      <c r="U136">
        <v>580</v>
      </c>
      <c r="V136" t="s">
        <v>140</v>
      </c>
      <c r="W136">
        <v>101656</v>
      </c>
      <c r="X136" t="s">
        <v>1</v>
      </c>
      <c r="Y136" t="s">
        <v>1552</v>
      </c>
      <c r="Z136" t="s">
        <v>151</v>
      </c>
      <c r="AA136" s="12" t="s">
        <v>1553</v>
      </c>
      <c r="AB136" t="s">
        <v>424</v>
      </c>
      <c r="AC136" s="5">
        <v>1E-3</v>
      </c>
      <c r="AD136" t="s">
        <v>5</v>
      </c>
      <c r="AE136">
        <v>0.99233685999999999</v>
      </c>
      <c r="AF136" t="s">
        <v>4</v>
      </c>
      <c r="AG136">
        <v>3.3602200000000001E-3</v>
      </c>
    </row>
    <row r="137" spans="1:33" x14ac:dyDescent="0.25">
      <c r="A137" t="s">
        <v>303</v>
      </c>
      <c r="B137" t="s">
        <v>143</v>
      </c>
      <c r="C137">
        <v>300</v>
      </c>
      <c r="D137" t="s">
        <v>144</v>
      </c>
      <c r="E137">
        <v>100000</v>
      </c>
      <c r="F137" t="s">
        <v>145</v>
      </c>
      <c r="G137">
        <v>23654</v>
      </c>
      <c r="H137" t="s">
        <v>146</v>
      </c>
      <c r="I137">
        <v>1E-3</v>
      </c>
      <c r="J137" t="s">
        <v>3</v>
      </c>
      <c r="K137">
        <v>0.99998109999999996</v>
      </c>
      <c r="L137" t="s">
        <v>2</v>
      </c>
      <c r="M137">
        <v>2.4851999999999999E-3</v>
      </c>
      <c r="N137" t="s">
        <v>6</v>
      </c>
      <c r="O137">
        <v>13</v>
      </c>
      <c r="P137" t="s">
        <v>0</v>
      </c>
      <c r="Q137">
        <v>16.100000000000001</v>
      </c>
      <c r="R137" t="s">
        <v>141</v>
      </c>
      <c r="S137">
        <v>3</v>
      </c>
      <c r="T137" t="s">
        <v>142</v>
      </c>
      <c r="U137">
        <v>11</v>
      </c>
      <c r="V137" t="s">
        <v>140</v>
      </c>
      <c r="W137">
        <v>11071</v>
      </c>
      <c r="X137" t="s">
        <v>1</v>
      </c>
      <c r="Y137" t="s">
        <v>1554</v>
      </c>
      <c r="Z137" t="s">
        <v>151</v>
      </c>
      <c r="AA137" s="12" t="s">
        <v>1555</v>
      </c>
      <c r="AB137" t="s">
        <v>424</v>
      </c>
      <c r="AC137" s="5">
        <v>1E-3</v>
      </c>
      <c r="AD137" t="s">
        <v>5</v>
      </c>
      <c r="AE137">
        <v>0.99999473000000005</v>
      </c>
      <c r="AF137" t="s">
        <v>4</v>
      </c>
      <c r="AG137">
        <v>1.3190999999999999E-3</v>
      </c>
    </row>
    <row r="138" spans="1:33" x14ac:dyDescent="0.25">
      <c r="A138" t="s">
        <v>304</v>
      </c>
      <c r="B138" t="s">
        <v>143</v>
      </c>
      <c r="C138">
        <v>300</v>
      </c>
      <c r="D138" t="s">
        <v>144</v>
      </c>
      <c r="E138">
        <v>100000</v>
      </c>
      <c r="F138" t="s">
        <v>145</v>
      </c>
      <c r="G138">
        <v>23654</v>
      </c>
      <c r="H138" t="s">
        <v>146</v>
      </c>
      <c r="I138">
        <v>1E-3</v>
      </c>
      <c r="J138" t="s">
        <v>3</v>
      </c>
      <c r="K138">
        <v>0.99857569999999996</v>
      </c>
      <c r="L138" t="s">
        <v>2</v>
      </c>
      <c r="M138">
        <v>1.6301699999999999E-2</v>
      </c>
      <c r="N138" t="s">
        <v>6</v>
      </c>
      <c r="O138">
        <v>28</v>
      </c>
      <c r="P138" t="s">
        <v>0</v>
      </c>
      <c r="Q138">
        <v>194.6</v>
      </c>
      <c r="R138" t="s">
        <v>141</v>
      </c>
      <c r="S138">
        <v>5</v>
      </c>
      <c r="T138" t="s">
        <v>142</v>
      </c>
      <c r="U138">
        <v>58</v>
      </c>
      <c r="V138" t="s">
        <v>140</v>
      </c>
      <c r="W138">
        <v>100179</v>
      </c>
      <c r="X138" t="s">
        <v>1</v>
      </c>
      <c r="Y138" t="s">
        <v>1556</v>
      </c>
      <c r="Z138" t="s">
        <v>151</v>
      </c>
      <c r="AA138" s="12" t="s">
        <v>1557</v>
      </c>
      <c r="AB138" t="s">
        <v>424</v>
      </c>
      <c r="AC138" s="5">
        <v>1E-3</v>
      </c>
      <c r="AD138" t="s">
        <v>5</v>
      </c>
      <c r="AE138">
        <v>0.99858891999999999</v>
      </c>
      <c r="AF138" t="s">
        <v>4</v>
      </c>
      <c r="AG138">
        <v>1.5968960000000001E-2</v>
      </c>
    </row>
    <row r="139" spans="1:33" x14ac:dyDescent="0.25">
      <c r="A139" t="s">
        <v>305</v>
      </c>
      <c r="B139" t="s">
        <v>143</v>
      </c>
      <c r="C139">
        <v>300</v>
      </c>
      <c r="D139" t="s">
        <v>144</v>
      </c>
      <c r="E139">
        <v>100000</v>
      </c>
      <c r="F139" t="s">
        <v>145</v>
      </c>
      <c r="G139">
        <v>23654</v>
      </c>
      <c r="H139" t="s">
        <v>146</v>
      </c>
      <c r="I139">
        <v>1E-3</v>
      </c>
      <c r="J139" t="s">
        <v>3</v>
      </c>
      <c r="K139">
        <v>0.97471209999999997</v>
      </c>
      <c r="L139" t="s">
        <v>2</v>
      </c>
      <c r="M139">
        <v>5.4021699999999999E-2</v>
      </c>
      <c r="N139" t="s">
        <v>6</v>
      </c>
      <c r="O139">
        <v>34</v>
      </c>
      <c r="P139" t="s">
        <v>0</v>
      </c>
      <c r="Q139">
        <v>210.2</v>
      </c>
      <c r="R139" t="s">
        <v>141</v>
      </c>
      <c r="S139">
        <v>5</v>
      </c>
      <c r="T139" t="s">
        <v>142</v>
      </c>
      <c r="U139">
        <v>675</v>
      </c>
      <c r="V139" t="s">
        <v>140</v>
      </c>
      <c r="W139">
        <v>102021</v>
      </c>
      <c r="X139" t="s">
        <v>1</v>
      </c>
      <c r="Y139" t="s">
        <v>1558</v>
      </c>
      <c r="Z139" t="s">
        <v>151</v>
      </c>
      <c r="AA139" s="12" t="s">
        <v>1559</v>
      </c>
      <c r="AB139" t="s">
        <v>424</v>
      </c>
      <c r="AC139" s="5">
        <v>1E-3</v>
      </c>
      <c r="AD139" t="s">
        <v>5</v>
      </c>
      <c r="AE139">
        <v>0.91814242000000001</v>
      </c>
      <c r="AF139" t="s">
        <v>4</v>
      </c>
      <c r="AG139">
        <v>9.7733050000000002E-2</v>
      </c>
    </row>
    <row r="140" spans="1:33" x14ac:dyDescent="0.25">
      <c r="A140" t="s">
        <v>306</v>
      </c>
      <c r="B140" t="s">
        <v>143</v>
      </c>
      <c r="C140">
        <v>300</v>
      </c>
      <c r="D140" t="s">
        <v>144</v>
      </c>
      <c r="E140">
        <v>100000</v>
      </c>
      <c r="F140" t="s">
        <v>145</v>
      </c>
      <c r="G140">
        <v>23654</v>
      </c>
      <c r="H140" t="s">
        <v>146</v>
      </c>
      <c r="I140">
        <v>1E-3</v>
      </c>
      <c r="J140" t="s">
        <v>3</v>
      </c>
      <c r="K140">
        <v>0.9737034</v>
      </c>
      <c r="L140" t="s">
        <v>2</v>
      </c>
      <c r="M140">
        <v>4.7283499999999999E-2</v>
      </c>
      <c r="N140" t="s">
        <v>6</v>
      </c>
      <c r="O140">
        <v>16</v>
      </c>
      <c r="P140" t="s">
        <v>0</v>
      </c>
      <c r="Q140">
        <v>150.80000000000001</v>
      </c>
      <c r="R140" t="s">
        <v>141</v>
      </c>
      <c r="S140">
        <v>3</v>
      </c>
      <c r="T140" t="s">
        <v>142</v>
      </c>
      <c r="U140">
        <v>342</v>
      </c>
      <c r="V140" t="s">
        <v>140</v>
      </c>
      <c r="W140">
        <v>100967</v>
      </c>
      <c r="X140" t="s">
        <v>1</v>
      </c>
      <c r="Y140" t="s">
        <v>1560</v>
      </c>
      <c r="Z140" t="s">
        <v>151</v>
      </c>
      <c r="AA140" s="12" t="s">
        <v>1561</v>
      </c>
      <c r="AB140" t="s">
        <v>424</v>
      </c>
      <c r="AC140" s="5">
        <v>1E-3</v>
      </c>
      <c r="AD140" t="s">
        <v>5</v>
      </c>
      <c r="AE140">
        <v>0.97104199999999996</v>
      </c>
      <c r="AF140" t="s">
        <v>4</v>
      </c>
      <c r="AG140">
        <v>4.9505590000000002E-2</v>
      </c>
    </row>
    <row r="141" spans="1:33" x14ac:dyDescent="0.25">
      <c r="A141" t="s">
        <v>307</v>
      </c>
      <c r="B141" t="s">
        <v>143</v>
      </c>
      <c r="C141">
        <v>300</v>
      </c>
      <c r="D141" t="s">
        <v>144</v>
      </c>
      <c r="E141">
        <v>100000</v>
      </c>
      <c r="F141" t="s">
        <v>145</v>
      </c>
      <c r="G141">
        <v>23654</v>
      </c>
      <c r="H141" t="s">
        <v>146</v>
      </c>
      <c r="I141">
        <v>1E-3</v>
      </c>
      <c r="J141" t="s">
        <v>3</v>
      </c>
      <c r="K141">
        <v>-1.5991884999999999</v>
      </c>
      <c r="L141" t="s">
        <v>2</v>
      </c>
      <c r="M141">
        <v>1.1352149</v>
      </c>
      <c r="N141" t="s">
        <v>6</v>
      </c>
      <c r="O141">
        <v>11</v>
      </c>
      <c r="P141" t="s">
        <v>0</v>
      </c>
      <c r="Q141">
        <v>1.8</v>
      </c>
      <c r="R141" t="s">
        <v>141</v>
      </c>
      <c r="S141">
        <v>1</v>
      </c>
      <c r="T141" t="s">
        <v>142</v>
      </c>
      <c r="U141">
        <v>3</v>
      </c>
      <c r="V141" t="s">
        <v>140</v>
      </c>
      <c r="W141">
        <v>1497</v>
      </c>
      <c r="X141" t="s">
        <v>1</v>
      </c>
      <c r="Y141" t="s">
        <v>1562</v>
      </c>
      <c r="Z141" t="s">
        <v>151</v>
      </c>
      <c r="AA141" s="12" t="s">
        <v>1563</v>
      </c>
      <c r="AB141" t="s">
        <v>424</v>
      </c>
      <c r="AC141" s="5">
        <v>1E-3</v>
      </c>
      <c r="AD141" t="s">
        <v>5</v>
      </c>
      <c r="AE141">
        <v>0.17511789</v>
      </c>
      <c r="AF141" t="s">
        <v>4</v>
      </c>
      <c r="AG141">
        <v>0.65521834000000001</v>
      </c>
    </row>
    <row r="142" spans="1:33" x14ac:dyDescent="0.25">
      <c r="A142" t="s">
        <v>308</v>
      </c>
      <c r="B142" t="s">
        <v>143</v>
      </c>
      <c r="C142">
        <v>300</v>
      </c>
      <c r="D142" t="s">
        <v>144</v>
      </c>
      <c r="E142">
        <v>100000</v>
      </c>
      <c r="F142" t="s">
        <v>145</v>
      </c>
      <c r="G142">
        <v>23654</v>
      </c>
      <c r="H142" t="s">
        <v>146</v>
      </c>
      <c r="I142">
        <v>1E-3</v>
      </c>
      <c r="J142" t="s">
        <v>3</v>
      </c>
      <c r="K142">
        <v>-2.2505095000000002</v>
      </c>
      <c r="L142" t="s">
        <v>2</v>
      </c>
      <c r="M142">
        <v>1.2868487</v>
      </c>
      <c r="N142" t="s">
        <v>6</v>
      </c>
      <c r="O142">
        <v>20</v>
      </c>
      <c r="P142" t="s">
        <v>0</v>
      </c>
      <c r="Q142">
        <v>128.69999999999999</v>
      </c>
      <c r="R142" t="s">
        <v>141</v>
      </c>
      <c r="S142">
        <v>4</v>
      </c>
      <c r="T142" t="s">
        <v>142</v>
      </c>
      <c r="U142">
        <v>249</v>
      </c>
      <c r="V142" t="s">
        <v>140</v>
      </c>
      <c r="W142">
        <v>100355</v>
      </c>
      <c r="X142" t="s">
        <v>1</v>
      </c>
      <c r="Y142" t="s">
        <v>1564</v>
      </c>
      <c r="Z142" t="s">
        <v>151</v>
      </c>
      <c r="AA142" s="12" t="s">
        <v>1565</v>
      </c>
      <c r="AB142" t="s">
        <v>424</v>
      </c>
      <c r="AC142" s="5">
        <v>1E-3</v>
      </c>
      <c r="AD142" t="s">
        <v>5</v>
      </c>
      <c r="AE142">
        <v>-35.932079620000003</v>
      </c>
      <c r="AF142" t="s">
        <v>4</v>
      </c>
      <c r="AG142">
        <v>4.2660915700000004</v>
      </c>
    </row>
    <row r="143" spans="1:33" x14ac:dyDescent="0.25">
      <c r="A143" t="s">
        <v>309</v>
      </c>
      <c r="B143" t="s">
        <v>143</v>
      </c>
      <c r="C143">
        <v>300</v>
      </c>
      <c r="D143" t="s">
        <v>144</v>
      </c>
      <c r="E143">
        <v>100000</v>
      </c>
      <c r="F143" t="s">
        <v>145</v>
      </c>
      <c r="G143">
        <v>23654</v>
      </c>
      <c r="H143" t="s">
        <v>146</v>
      </c>
      <c r="I143">
        <v>1E-3</v>
      </c>
      <c r="J143" t="s">
        <v>3</v>
      </c>
      <c r="K143">
        <v>0.38102370000000002</v>
      </c>
      <c r="L143" t="s">
        <v>2</v>
      </c>
      <c r="M143">
        <v>1.1318999999999999E-2</v>
      </c>
      <c r="N143" t="s">
        <v>6</v>
      </c>
      <c r="O143">
        <v>6</v>
      </c>
      <c r="P143" t="s">
        <v>0</v>
      </c>
      <c r="Q143">
        <v>103.2</v>
      </c>
      <c r="R143" t="s">
        <v>141</v>
      </c>
      <c r="S143">
        <v>8</v>
      </c>
      <c r="T143" t="s">
        <v>142</v>
      </c>
      <c r="U143">
        <v>339</v>
      </c>
      <c r="V143" t="s">
        <v>140</v>
      </c>
      <c r="W143">
        <v>100142</v>
      </c>
      <c r="X143" t="s">
        <v>1</v>
      </c>
      <c r="Y143" t="s">
        <v>1566</v>
      </c>
      <c r="Z143" t="s">
        <v>151</v>
      </c>
      <c r="AA143" s="12" t="s">
        <v>1567</v>
      </c>
      <c r="AB143" t="s">
        <v>424</v>
      </c>
      <c r="AC143" s="5">
        <v>1E-3</v>
      </c>
      <c r="AD143" t="s">
        <v>5</v>
      </c>
      <c r="AE143">
        <v>0.64988913999999998</v>
      </c>
      <c r="AF143" t="s">
        <v>4</v>
      </c>
      <c r="AG143">
        <v>6.4007100000000004E-3</v>
      </c>
    </row>
    <row r="144" spans="1:33" x14ac:dyDescent="0.25">
      <c r="A144" t="s">
        <v>310</v>
      </c>
      <c r="B144" t="s">
        <v>143</v>
      </c>
      <c r="C144">
        <v>300</v>
      </c>
      <c r="D144" t="s">
        <v>144</v>
      </c>
      <c r="E144">
        <v>100000</v>
      </c>
      <c r="F144" t="s">
        <v>145</v>
      </c>
      <c r="G144">
        <v>23654</v>
      </c>
      <c r="H144" t="s">
        <v>146</v>
      </c>
      <c r="I144">
        <v>1E-3</v>
      </c>
      <c r="J144" t="s">
        <v>3</v>
      </c>
      <c r="K144">
        <v>0.99984269999999997</v>
      </c>
      <c r="L144" t="s">
        <v>2</v>
      </c>
      <c r="M144">
        <v>3.2956999999999999E-3</v>
      </c>
      <c r="N144" t="s">
        <v>6</v>
      </c>
      <c r="O144">
        <v>8</v>
      </c>
      <c r="P144" t="s">
        <v>0</v>
      </c>
      <c r="Q144">
        <v>1.4</v>
      </c>
      <c r="R144" t="s">
        <v>141</v>
      </c>
      <c r="S144">
        <v>1</v>
      </c>
      <c r="T144" t="s">
        <v>142</v>
      </c>
      <c r="U144">
        <v>3</v>
      </c>
      <c r="V144" t="s">
        <v>140</v>
      </c>
      <c r="W144">
        <v>1212</v>
      </c>
      <c r="X144" t="s">
        <v>1</v>
      </c>
      <c r="Y144" t="s">
        <v>1568</v>
      </c>
      <c r="Z144" t="s">
        <v>151</v>
      </c>
      <c r="AA144" s="12" t="s">
        <v>1569</v>
      </c>
      <c r="AB144" t="s">
        <v>424</v>
      </c>
      <c r="AC144" s="5">
        <v>1E-3</v>
      </c>
      <c r="AD144" t="s">
        <v>5</v>
      </c>
      <c r="AE144">
        <v>0.99988023000000004</v>
      </c>
      <c r="AF144" t="s">
        <v>4</v>
      </c>
      <c r="AG144">
        <v>2.9379800000000002E-3</v>
      </c>
    </row>
    <row r="145" spans="1:33" x14ac:dyDescent="0.25">
      <c r="A145" t="s">
        <v>311</v>
      </c>
      <c r="B145" t="s">
        <v>143</v>
      </c>
      <c r="C145">
        <v>300</v>
      </c>
      <c r="D145" t="s">
        <v>144</v>
      </c>
      <c r="E145">
        <v>100000</v>
      </c>
      <c r="F145" t="s">
        <v>145</v>
      </c>
      <c r="G145">
        <v>23654</v>
      </c>
      <c r="H145" t="s">
        <v>146</v>
      </c>
      <c r="I145">
        <v>1E-3</v>
      </c>
      <c r="J145" t="s">
        <v>3</v>
      </c>
      <c r="K145">
        <v>-1.47E-5</v>
      </c>
      <c r="L145" t="s">
        <v>2</v>
      </c>
      <c r="M145">
        <v>6349938.4422505004</v>
      </c>
      <c r="N145" t="s">
        <v>6</v>
      </c>
      <c r="O145">
        <v>24</v>
      </c>
      <c r="P145" t="s">
        <v>0</v>
      </c>
      <c r="Q145">
        <v>165.8</v>
      </c>
      <c r="R145" t="s">
        <v>141</v>
      </c>
      <c r="S145">
        <v>4</v>
      </c>
      <c r="T145" t="s">
        <v>142</v>
      </c>
      <c r="U145">
        <v>94</v>
      </c>
      <c r="V145" t="s">
        <v>140</v>
      </c>
      <c r="W145">
        <v>100068</v>
      </c>
      <c r="X145" t="s">
        <v>1</v>
      </c>
      <c r="Y145" t="s">
        <v>1570</v>
      </c>
      <c r="Z145" t="s">
        <v>151</v>
      </c>
      <c r="AA145" s="12" t="s">
        <v>1571</v>
      </c>
      <c r="AB145" t="s">
        <v>424</v>
      </c>
      <c r="AC145" s="5">
        <v>1E-3</v>
      </c>
      <c r="AD145" t="s">
        <v>5</v>
      </c>
      <c r="AE145">
        <v>1.01252E-3</v>
      </c>
      <c r="AF145" t="s">
        <v>4</v>
      </c>
      <c r="AG145">
        <v>1046872.06867107</v>
      </c>
    </row>
    <row r="146" spans="1:33" x14ac:dyDescent="0.25">
      <c r="A146" t="s">
        <v>312</v>
      </c>
      <c r="B146" t="s">
        <v>143</v>
      </c>
      <c r="C146">
        <v>300</v>
      </c>
      <c r="D146" t="s">
        <v>144</v>
      </c>
      <c r="E146">
        <v>100000</v>
      </c>
      <c r="F146" t="s">
        <v>145</v>
      </c>
      <c r="G146">
        <v>23654</v>
      </c>
      <c r="H146" t="s">
        <v>146</v>
      </c>
      <c r="I146">
        <v>1E-3</v>
      </c>
      <c r="J146" t="s">
        <v>3</v>
      </c>
      <c r="K146">
        <v>0.99993299999999996</v>
      </c>
      <c r="L146" t="s">
        <v>2</v>
      </c>
      <c r="M146">
        <v>4.1253719999999996</v>
      </c>
      <c r="N146" t="s">
        <v>6</v>
      </c>
      <c r="O146">
        <v>24</v>
      </c>
      <c r="P146" t="s">
        <v>0</v>
      </c>
      <c r="Q146">
        <v>151.30000000000001</v>
      </c>
      <c r="R146" t="s">
        <v>141</v>
      </c>
      <c r="S146">
        <v>6</v>
      </c>
      <c r="T146" t="s">
        <v>142</v>
      </c>
      <c r="U146">
        <v>307</v>
      </c>
      <c r="V146" t="s">
        <v>140</v>
      </c>
      <c r="W146">
        <v>100667</v>
      </c>
      <c r="X146" t="s">
        <v>1</v>
      </c>
      <c r="Y146" t="s">
        <v>1572</v>
      </c>
      <c r="Z146" t="s">
        <v>151</v>
      </c>
      <c r="AA146" s="12" t="s">
        <v>1573</v>
      </c>
      <c r="AB146" t="s">
        <v>424</v>
      </c>
      <c r="AC146" s="5">
        <v>1E-3</v>
      </c>
      <c r="AD146" t="s">
        <v>5</v>
      </c>
      <c r="AE146">
        <v>0.99999236000000002</v>
      </c>
      <c r="AF146" t="s">
        <v>4</v>
      </c>
      <c r="AG146">
        <v>1.3908638900000001</v>
      </c>
    </row>
    <row r="147" spans="1:33" x14ac:dyDescent="0.25">
      <c r="A147" t="s">
        <v>313</v>
      </c>
      <c r="B147" t="s">
        <v>143</v>
      </c>
      <c r="C147">
        <v>300</v>
      </c>
      <c r="D147" t="s">
        <v>144</v>
      </c>
      <c r="E147">
        <v>100000</v>
      </c>
      <c r="F147" t="s">
        <v>145</v>
      </c>
      <c r="G147">
        <v>23654</v>
      </c>
      <c r="H147" t="s">
        <v>146</v>
      </c>
      <c r="I147">
        <v>1E-3</v>
      </c>
      <c r="J147" t="s">
        <v>3</v>
      </c>
      <c r="K147">
        <v>0.99750660000000002</v>
      </c>
      <c r="L147" t="s">
        <v>2</v>
      </c>
      <c r="M147">
        <v>4.9775000000000002E-3</v>
      </c>
      <c r="N147" t="s">
        <v>6</v>
      </c>
      <c r="O147">
        <v>11</v>
      </c>
      <c r="P147" t="s">
        <v>0</v>
      </c>
      <c r="Q147">
        <v>128.6</v>
      </c>
      <c r="R147" t="s">
        <v>141</v>
      </c>
      <c r="S147">
        <v>3</v>
      </c>
      <c r="T147" t="s">
        <v>142</v>
      </c>
      <c r="U147">
        <v>211</v>
      </c>
      <c r="V147" t="s">
        <v>140</v>
      </c>
      <c r="W147">
        <v>100165</v>
      </c>
      <c r="X147" t="s">
        <v>1</v>
      </c>
      <c r="Y147" t="s">
        <v>1574</v>
      </c>
      <c r="Z147" t="s">
        <v>151</v>
      </c>
      <c r="AA147" s="12" t="s">
        <v>1575</v>
      </c>
      <c r="AB147" t="s">
        <v>424</v>
      </c>
      <c r="AC147" s="5">
        <v>1E-3</v>
      </c>
      <c r="AD147" t="s">
        <v>5</v>
      </c>
      <c r="AE147">
        <v>0.99782177000000005</v>
      </c>
      <c r="AF147" t="s">
        <v>4</v>
      </c>
      <c r="AG147">
        <v>4.5905499999999997E-3</v>
      </c>
    </row>
    <row r="148" spans="1:33" x14ac:dyDescent="0.25">
      <c r="A148" t="s">
        <v>314</v>
      </c>
      <c r="B148" t="s">
        <v>143</v>
      </c>
      <c r="C148">
        <v>300</v>
      </c>
      <c r="D148" t="s">
        <v>144</v>
      </c>
      <c r="E148">
        <v>100000</v>
      </c>
      <c r="F148" t="s">
        <v>145</v>
      </c>
      <c r="G148">
        <v>23654</v>
      </c>
      <c r="H148" t="s">
        <v>146</v>
      </c>
      <c r="I148">
        <v>1E-3</v>
      </c>
      <c r="J148" t="s">
        <v>3</v>
      </c>
      <c r="K148">
        <v>-1.4825215</v>
      </c>
      <c r="L148" t="s">
        <v>2</v>
      </c>
      <c r="M148">
        <v>229306560.58878601</v>
      </c>
      <c r="N148" t="s">
        <v>6</v>
      </c>
      <c r="O148">
        <v>7</v>
      </c>
      <c r="P148" t="s">
        <v>0</v>
      </c>
      <c r="Q148">
        <v>109.2</v>
      </c>
      <c r="R148" t="s">
        <v>141</v>
      </c>
      <c r="S148">
        <v>4</v>
      </c>
      <c r="T148" t="s">
        <v>142</v>
      </c>
      <c r="U148">
        <v>282</v>
      </c>
      <c r="V148" t="s">
        <v>140</v>
      </c>
      <c r="W148">
        <v>100084</v>
      </c>
      <c r="X148" t="s">
        <v>1</v>
      </c>
      <c r="Y148" t="s">
        <v>1576</v>
      </c>
      <c r="Z148" t="s">
        <v>151</v>
      </c>
      <c r="AA148" s="12" t="s">
        <v>1577</v>
      </c>
      <c r="AB148" t="s">
        <v>424</v>
      </c>
      <c r="AC148" s="5">
        <v>1E-3</v>
      </c>
      <c r="AD148" t="s">
        <v>5</v>
      </c>
      <c r="AE148">
        <v>-0.60816292999999999</v>
      </c>
      <c r="AF148" t="s">
        <v>4</v>
      </c>
      <c r="AG148">
        <v>10952677.699304899</v>
      </c>
    </row>
    <row r="149" spans="1:33" x14ac:dyDescent="0.25">
      <c r="A149" t="s">
        <v>315</v>
      </c>
      <c r="B149" t="s">
        <v>143</v>
      </c>
      <c r="C149">
        <v>300</v>
      </c>
      <c r="D149" t="s">
        <v>144</v>
      </c>
      <c r="E149">
        <v>100000</v>
      </c>
      <c r="F149" t="s">
        <v>145</v>
      </c>
      <c r="G149">
        <v>23654</v>
      </c>
      <c r="H149" t="s">
        <v>146</v>
      </c>
      <c r="I149">
        <v>1E-3</v>
      </c>
      <c r="J149" t="s">
        <v>3</v>
      </c>
      <c r="K149">
        <v>0.99999830000000001</v>
      </c>
      <c r="L149" t="s">
        <v>2</v>
      </c>
      <c r="M149">
        <v>0.79822190000000004</v>
      </c>
      <c r="N149" t="s">
        <v>6</v>
      </c>
      <c r="O149">
        <v>11</v>
      </c>
      <c r="P149" t="s">
        <v>0</v>
      </c>
      <c r="Q149">
        <v>135.6</v>
      </c>
      <c r="R149" t="s">
        <v>141</v>
      </c>
      <c r="S149">
        <v>4</v>
      </c>
      <c r="T149" t="s">
        <v>142</v>
      </c>
      <c r="U149">
        <v>223</v>
      </c>
      <c r="V149" t="s">
        <v>140</v>
      </c>
      <c r="W149">
        <v>100283</v>
      </c>
      <c r="X149" t="s">
        <v>1</v>
      </c>
      <c r="Y149" t="s">
        <v>1578</v>
      </c>
      <c r="Z149" t="s">
        <v>151</v>
      </c>
      <c r="AA149" s="12" t="s">
        <v>1579</v>
      </c>
      <c r="AB149" t="s">
        <v>424</v>
      </c>
      <c r="AC149" s="5">
        <v>1E-3</v>
      </c>
      <c r="AD149" t="s">
        <v>5</v>
      </c>
      <c r="AE149">
        <v>0.99999886999999998</v>
      </c>
      <c r="AF149" t="s">
        <v>4</v>
      </c>
      <c r="AG149">
        <v>0.2059175</v>
      </c>
    </row>
    <row r="150" spans="1:33" x14ac:dyDescent="0.25">
      <c r="A150" t="s">
        <v>316</v>
      </c>
      <c r="B150" t="s">
        <v>143</v>
      </c>
      <c r="C150">
        <v>300</v>
      </c>
      <c r="D150" t="s">
        <v>144</v>
      </c>
      <c r="E150">
        <v>100000</v>
      </c>
      <c r="F150" t="s">
        <v>145</v>
      </c>
      <c r="G150">
        <v>23654</v>
      </c>
      <c r="H150" t="s">
        <v>146</v>
      </c>
      <c r="I150">
        <v>1E-3</v>
      </c>
      <c r="J150" t="s">
        <v>3</v>
      </c>
      <c r="K150">
        <v>0.99998390000000004</v>
      </c>
      <c r="L150" t="s">
        <v>2</v>
      </c>
      <c r="M150">
        <v>1.4205000000000001E-3</v>
      </c>
      <c r="N150" t="s">
        <v>6</v>
      </c>
      <c r="O150">
        <v>10</v>
      </c>
      <c r="P150" t="s">
        <v>0</v>
      </c>
      <c r="Q150">
        <v>3.6</v>
      </c>
      <c r="R150" t="s">
        <v>141</v>
      </c>
      <c r="S150">
        <v>1</v>
      </c>
      <c r="T150" t="s">
        <v>142</v>
      </c>
      <c r="U150">
        <v>5</v>
      </c>
      <c r="V150" t="s">
        <v>140</v>
      </c>
      <c r="W150">
        <v>2670</v>
      </c>
      <c r="X150" t="s">
        <v>1</v>
      </c>
      <c r="Y150" t="s">
        <v>1580</v>
      </c>
      <c r="Z150" t="s">
        <v>151</v>
      </c>
      <c r="AA150" s="12" t="s">
        <v>1581</v>
      </c>
      <c r="AB150" t="s">
        <v>424</v>
      </c>
      <c r="AC150" s="5">
        <v>1E-3</v>
      </c>
      <c r="AD150" t="s">
        <v>5</v>
      </c>
      <c r="AE150">
        <v>1</v>
      </c>
      <c r="AF150" t="s">
        <v>4</v>
      </c>
      <c r="AG150">
        <v>1.713E-5</v>
      </c>
    </row>
    <row r="151" spans="1:33" x14ac:dyDescent="0.25">
      <c r="A151" t="s">
        <v>317</v>
      </c>
      <c r="B151" t="s">
        <v>143</v>
      </c>
      <c r="C151">
        <v>300</v>
      </c>
      <c r="D151" t="s">
        <v>144</v>
      </c>
      <c r="E151">
        <v>100000</v>
      </c>
      <c r="F151" t="s">
        <v>145</v>
      </c>
      <c r="G151">
        <v>23654</v>
      </c>
      <c r="H151" t="s">
        <v>146</v>
      </c>
      <c r="I151">
        <v>1E-3</v>
      </c>
      <c r="J151" t="s">
        <v>3</v>
      </c>
      <c r="K151">
        <v>0.2784586</v>
      </c>
      <c r="L151" t="s">
        <v>2</v>
      </c>
      <c r="M151">
        <v>0.60125910000000005</v>
      </c>
      <c r="N151" t="s">
        <v>6</v>
      </c>
      <c r="O151">
        <v>47</v>
      </c>
      <c r="P151" t="s">
        <v>0</v>
      </c>
      <c r="Q151">
        <v>199.4</v>
      </c>
      <c r="R151" t="s">
        <v>141</v>
      </c>
      <c r="S151">
        <v>4</v>
      </c>
      <c r="T151" t="s">
        <v>142</v>
      </c>
      <c r="U151">
        <v>53</v>
      </c>
      <c r="V151" t="s">
        <v>140</v>
      </c>
      <c r="W151">
        <v>100054</v>
      </c>
      <c r="X151" t="s">
        <v>1</v>
      </c>
      <c r="Y151" t="s">
        <v>1582</v>
      </c>
      <c r="Z151" t="s">
        <v>151</v>
      </c>
      <c r="AA151" s="12" t="s">
        <v>1583</v>
      </c>
      <c r="AB151" t="s">
        <v>424</v>
      </c>
      <c r="AC151" s="5">
        <v>1E-3</v>
      </c>
      <c r="AD151" t="s">
        <v>5</v>
      </c>
      <c r="AE151">
        <v>0.30077875999999998</v>
      </c>
      <c r="AF151" t="s">
        <v>4</v>
      </c>
      <c r="AG151">
        <v>0.59065482000000002</v>
      </c>
    </row>
    <row r="152" spans="1:33" x14ac:dyDescent="0.25">
      <c r="A152" t="s">
        <v>318</v>
      </c>
      <c r="B152" t="s">
        <v>143</v>
      </c>
      <c r="C152">
        <v>300</v>
      </c>
      <c r="D152" t="s">
        <v>144</v>
      </c>
      <c r="E152">
        <v>100000</v>
      </c>
      <c r="F152" t="s">
        <v>145</v>
      </c>
      <c r="G152">
        <v>23654</v>
      </c>
      <c r="H152" t="s">
        <v>146</v>
      </c>
      <c r="I152">
        <v>1E-3</v>
      </c>
      <c r="J152" t="s">
        <v>3</v>
      </c>
      <c r="K152">
        <v>0.99999899999999997</v>
      </c>
      <c r="L152" t="s">
        <v>2</v>
      </c>
      <c r="M152">
        <v>4.1389999999999998E-4</v>
      </c>
      <c r="N152" t="s">
        <v>6</v>
      </c>
      <c r="O152">
        <v>9</v>
      </c>
      <c r="P152" t="s">
        <v>0</v>
      </c>
      <c r="Q152">
        <v>2.7</v>
      </c>
      <c r="R152" t="s">
        <v>141</v>
      </c>
      <c r="S152">
        <v>1</v>
      </c>
      <c r="T152" t="s">
        <v>142</v>
      </c>
      <c r="U152">
        <v>4</v>
      </c>
      <c r="V152" t="s">
        <v>140</v>
      </c>
      <c r="W152">
        <v>2100</v>
      </c>
      <c r="X152" t="s">
        <v>1</v>
      </c>
      <c r="Y152" t="s">
        <v>595</v>
      </c>
      <c r="Z152" t="s">
        <v>151</v>
      </c>
      <c r="AA152" s="12" t="s">
        <v>799</v>
      </c>
      <c r="AB152" t="s">
        <v>424</v>
      </c>
      <c r="AC152" s="5">
        <v>1E-3</v>
      </c>
      <c r="AD152" t="s">
        <v>5</v>
      </c>
      <c r="AE152">
        <v>1</v>
      </c>
      <c r="AF152" t="s">
        <v>4</v>
      </c>
      <c r="AG152">
        <v>0</v>
      </c>
    </row>
    <row r="153" spans="1:33" x14ac:dyDescent="0.25">
      <c r="A153" t="s">
        <v>319</v>
      </c>
      <c r="B153" t="s">
        <v>143</v>
      </c>
      <c r="C153">
        <v>300</v>
      </c>
      <c r="D153" t="s">
        <v>144</v>
      </c>
      <c r="E153">
        <v>100000</v>
      </c>
      <c r="F153" t="s">
        <v>145</v>
      </c>
      <c r="G153">
        <v>23654</v>
      </c>
      <c r="H153" t="s">
        <v>146</v>
      </c>
      <c r="I153">
        <v>1E-3</v>
      </c>
      <c r="J153" t="s">
        <v>3</v>
      </c>
      <c r="K153">
        <v>-7.53548E-2</v>
      </c>
      <c r="L153" t="s">
        <v>2</v>
      </c>
      <c r="M153">
        <v>705840.71520650003</v>
      </c>
      <c r="N153" t="s">
        <v>6</v>
      </c>
      <c r="O153">
        <v>35</v>
      </c>
      <c r="P153" t="s">
        <v>0</v>
      </c>
      <c r="Q153">
        <v>214.9</v>
      </c>
      <c r="R153" t="s">
        <v>141</v>
      </c>
      <c r="S153">
        <v>6</v>
      </c>
      <c r="T153" t="s">
        <v>142</v>
      </c>
      <c r="U153">
        <v>557</v>
      </c>
      <c r="V153" t="s">
        <v>140</v>
      </c>
      <c r="W153">
        <v>101530</v>
      </c>
      <c r="X153" t="s">
        <v>1</v>
      </c>
      <c r="Y153" t="s">
        <v>1584</v>
      </c>
      <c r="Z153" t="s">
        <v>151</v>
      </c>
      <c r="AA153" s="12" t="s">
        <v>1585</v>
      </c>
      <c r="AB153" t="s">
        <v>424</v>
      </c>
      <c r="AC153" s="5">
        <v>1E-3</v>
      </c>
      <c r="AD153" t="s">
        <v>5</v>
      </c>
      <c r="AE153">
        <v>-8.80762511</v>
      </c>
      <c r="AF153" t="s">
        <v>4</v>
      </c>
      <c r="AG153">
        <v>4257098.1732421201</v>
      </c>
    </row>
    <row r="154" spans="1:33" x14ac:dyDescent="0.25">
      <c r="A154" t="s">
        <v>320</v>
      </c>
      <c r="B154" t="s">
        <v>143</v>
      </c>
      <c r="C154">
        <v>300</v>
      </c>
      <c r="D154" t="s">
        <v>144</v>
      </c>
      <c r="E154">
        <v>100000</v>
      </c>
      <c r="F154" t="s">
        <v>145</v>
      </c>
      <c r="G154">
        <v>23654</v>
      </c>
      <c r="H154" t="s">
        <v>146</v>
      </c>
      <c r="I154">
        <v>1E-3</v>
      </c>
      <c r="J154" t="s">
        <v>3</v>
      </c>
      <c r="K154">
        <v>0.99914610000000004</v>
      </c>
      <c r="L154" t="s">
        <v>2</v>
      </c>
      <c r="M154">
        <v>6.4832083078294096E+43</v>
      </c>
      <c r="N154" t="s">
        <v>6</v>
      </c>
      <c r="O154">
        <v>19</v>
      </c>
      <c r="P154" t="s">
        <v>0</v>
      </c>
      <c r="Q154">
        <v>128.9</v>
      </c>
      <c r="R154" t="s">
        <v>141</v>
      </c>
      <c r="S154">
        <v>9</v>
      </c>
      <c r="T154" t="s">
        <v>142</v>
      </c>
      <c r="U154">
        <v>112</v>
      </c>
      <c r="V154" t="s">
        <v>140</v>
      </c>
      <c r="W154">
        <v>100029</v>
      </c>
      <c r="X154" t="s">
        <v>1</v>
      </c>
      <c r="Y154" t="s">
        <v>1586</v>
      </c>
      <c r="Z154" t="s">
        <v>151</v>
      </c>
      <c r="AA154" s="12" t="s">
        <v>1587</v>
      </c>
      <c r="AB154" t="s">
        <v>424</v>
      </c>
      <c r="AC154" s="5">
        <v>1E-3</v>
      </c>
      <c r="AD154" t="s">
        <v>5</v>
      </c>
      <c r="AE154">
        <v>0.99981808000000005</v>
      </c>
      <c r="AF154" t="s">
        <v>4</v>
      </c>
      <c r="AG154">
        <v>4.7438370314509699E+43</v>
      </c>
    </row>
    <row r="155" spans="1:33" x14ac:dyDescent="0.25">
      <c r="A155" t="s">
        <v>321</v>
      </c>
      <c r="B155" t="s">
        <v>143</v>
      </c>
      <c r="C155">
        <v>300</v>
      </c>
      <c r="D155" t="s">
        <v>144</v>
      </c>
      <c r="E155">
        <v>100000</v>
      </c>
      <c r="F155" t="s">
        <v>145</v>
      </c>
      <c r="G155">
        <v>23654</v>
      </c>
      <c r="H155" t="s">
        <v>146</v>
      </c>
      <c r="I155">
        <v>1E-3</v>
      </c>
      <c r="J155" t="s">
        <v>3</v>
      </c>
      <c r="K155">
        <v>0.99996119999999999</v>
      </c>
      <c r="L155" t="s">
        <v>2</v>
      </c>
      <c r="M155">
        <v>8.8967000000000004E-3</v>
      </c>
      <c r="N155" t="s">
        <v>6</v>
      </c>
      <c r="O155">
        <v>15</v>
      </c>
      <c r="P155" t="s">
        <v>0</v>
      </c>
      <c r="Q155">
        <v>5.5</v>
      </c>
      <c r="R155" t="s">
        <v>141</v>
      </c>
      <c r="S155">
        <v>1</v>
      </c>
      <c r="T155" t="s">
        <v>142</v>
      </c>
      <c r="U155">
        <v>6</v>
      </c>
      <c r="V155" t="s">
        <v>140</v>
      </c>
      <c r="W155">
        <v>4205</v>
      </c>
      <c r="X155" t="s">
        <v>1</v>
      </c>
      <c r="Y155" t="s">
        <v>1588</v>
      </c>
      <c r="Z155" t="s">
        <v>151</v>
      </c>
      <c r="AA155" s="12" t="s">
        <v>1589</v>
      </c>
      <c r="AB155" t="s">
        <v>424</v>
      </c>
      <c r="AC155" s="5">
        <v>1E-3</v>
      </c>
      <c r="AD155" t="s">
        <v>5</v>
      </c>
      <c r="AE155">
        <v>0.99996814999999994</v>
      </c>
      <c r="AF155" t="s">
        <v>4</v>
      </c>
      <c r="AG155">
        <v>8.0653300000000008E-3</v>
      </c>
    </row>
    <row r="156" spans="1:33" x14ac:dyDescent="0.25">
      <c r="A156" t="s">
        <v>322</v>
      </c>
      <c r="B156" t="s">
        <v>143</v>
      </c>
      <c r="C156">
        <v>300</v>
      </c>
      <c r="D156" t="s">
        <v>144</v>
      </c>
      <c r="E156">
        <v>100000</v>
      </c>
      <c r="F156" t="s">
        <v>145</v>
      </c>
      <c r="G156">
        <v>23654</v>
      </c>
      <c r="H156" t="s">
        <v>146</v>
      </c>
      <c r="I156">
        <v>1E-3</v>
      </c>
      <c r="J156" t="s">
        <v>3</v>
      </c>
      <c r="K156">
        <v>0.99996870000000004</v>
      </c>
      <c r="L156" t="s">
        <v>2</v>
      </c>
      <c r="M156">
        <v>1.9696000000000002E-3</v>
      </c>
      <c r="N156" t="s">
        <v>6</v>
      </c>
      <c r="O156">
        <v>14</v>
      </c>
      <c r="P156" t="s">
        <v>0</v>
      </c>
      <c r="Q156">
        <v>16.899999999999999</v>
      </c>
      <c r="R156" t="s">
        <v>141</v>
      </c>
      <c r="S156">
        <v>2</v>
      </c>
      <c r="T156" t="s">
        <v>142</v>
      </c>
      <c r="U156">
        <v>12</v>
      </c>
      <c r="V156" t="s">
        <v>140</v>
      </c>
      <c r="W156">
        <v>11659</v>
      </c>
      <c r="X156" t="s">
        <v>1</v>
      </c>
      <c r="Y156" t="s">
        <v>1590</v>
      </c>
      <c r="Z156" t="s">
        <v>151</v>
      </c>
      <c r="AA156" s="12" t="s">
        <v>1591</v>
      </c>
      <c r="AB156" t="s">
        <v>424</v>
      </c>
      <c r="AC156" s="5">
        <v>1E-3</v>
      </c>
      <c r="AD156" t="s">
        <v>5</v>
      </c>
      <c r="AE156">
        <v>0.99998620999999999</v>
      </c>
      <c r="AF156" t="s">
        <v>4</v>
      </c>
      <c r="AG156">
        <v>1.31763E-3</v>
      </c>
    </row>
    <row r="157" spans="1:33" x14ac:dyDescent="0.25">
      <c r="A157" t="s">
        <v>323</v>
      </c>
      <c r="B157" t="s">
        <v>143</v>
      </c>
      <c r="C157">
        <v>300</v>
      </c>
      <c r="D157" t="s">
        <v>144</v>
      </c>
      <c r="E157">
        <v>100000</v>
      </c>
      <c r="F157" t="s">
        <v>145</v>
      </c>
      <c r="G157">
        <v>23654</v>
      </c>
      <c r="H157" t="s">
        <v>146</v>
      </c>
      <c r="I157">
        <v>1E-3</v>
      </c>
      <c r="J157" t="s">
        <v>3</v>
      </c>
      <c r="K157">
        <v>-2733.6446041999998</v>
      </c>
      <c r="L157" t="s">
        <v>2</v>
      </c>
      <c r="M157">
        <v>2.3820674999999998</v>
      </c>
      <c r="N157" t="s">
        <v>6</v>
      </c>
      <c r="O157">
        <v>35</v>
      </c>
      <c r="P157" t="s">
        <v>0</v>
      </c>
      <c r="Q157">
        <v>195.4</v>
      </c>
      <c r="R157" t="s">
        <v>141</v>
      </c>
      <c r="S157">
        <v>5</v>
      </c>
      <c r="T157" t="s">
        <v>142</v>
      </c>
      <c r="U157">
        <v>729</v>
      </c>
      <c r="V157" t="s">
        <v>140</v>
      </c>
      <c r="W157">
        <v>102247</v>
      </c>
      <c r="X157" t="s">
        <v>1</v>
      </c>
      <c r="Y157" t="s">
        <v>1592</v>
      </c>
      <c r="Z157" t="s">
        <v>151</v>
      </c>
      <c r="AA157" s="12" t="s">
        <v>1593</v>
      </c>
      <c r="AB157" t="s">
        <v>424</v>
      </c>
      <c r="AC157" s="5">
        <v>1E-3</v>
      </c>
      <c r="AD157" t="s">
        <v>5</v>
      </c>
      <c r="AE157">
        <v>-5696.39967308</v>
      </c>
      <c r="AF157" t="s">
        <v>4</v>
      </c>
      <c r="AG157">
        <v>3.1421302899999999</v>
      </c>
    </row>
    <row r="158" spans="1:33" x14ac:dyDescent="0.25">
      <c r="A158" t="s">
        <v>324</v>
      </c>
      <c r="B158" t="s">
        <v>143</v>
      </c>
      <c r="C158">
        <v>300</v>
      </c>
      <c r="D158" t="s">
        <v>144</v>
      </c>
      <c r="E158">
        <v>100000</v>
      </c>
      <c r="F158" t="s">
        <v>145</v>
      </c>
      <c r="G158">
        <v>23654</v>
      </c>
      <c r="H158" t="s">
        <v>146</v>
      </c>
      <c r="I158">
        <v>1E-3</v>
      </c>
      <c r="J158" t="s">
        <v>3</v>
      </c>
      <c r="K158">
        <v>-4470.4964121000003</v>
      </c>
      <c r="L158" t="s">
        <v>2</v>
      </c>
      <c r="M158">
        <v>300.47886510000001</v>
      </c>
      <c r="N158" t="s">
        <v>6</v>
      </c>
      <c r="O158">
        <v>60</v>
      </c>
      <c r="P158" t="s">
        <v>0</v>
      </c>
      <c r="Q158">
        <v>299.8</v>
      </c>
      <c r="R158" t="s">
        <v>141</v>
      </c>
      <c r="S158">
        <v>5</v>
      </c>
      <c r="T158" t="s">
        <v>142</v>
      </c>
      <c r="U158">
        <v>1393</v>
      </c>
      <c r="V158" t="s">
        <v>140</v>
      </c>
      <c r="W158">
        <v>104335</v>
      </c>
      <c r="X158" t="s">
        <v>1</v>
      </c>
      <c r="Y158" t="s">
        <v>1594</v>
      </c>
      <c r="Z158" t="s">
        <v>151</v>
      </c>
      <c r="AA158" s="12" t="s">
        <v>1595</v>
      </c>
      <c r="AB158" t="s">
        <v>424</v>
      </c>
      <c r="AC158" s="5">
        <v>1E-3</v>
      </c>
      <c r="AD158" t="s">
        <v>5</v>
      </c>
      <c r="AE158">
        <v>-135.15668694999999</v>
      </c>
      <c r="AF158" t="s">
        <v>4</v>
      </c>
      <c r="AG158">
        <v>55.354486799999997</v>
      </c>
    </row>
    <row r="159" spans="1:33" x14ac:dyDescent="0.25">
      <c r="A159" t="s">
        <v>325</v>
      </c>
      <c r="B159" t="s">
        <v>143</v>
      </c>
      <c r="C159">
        <v>300</v>
      </c>
      <c r="D159" t="s">
        <v>144</v>
      </c>
      <c r="E159">
        <v>100000</v>
      </c>
      <c r="F159" t="s">
        <v>145</v>
      </c>
      <c r="G159">
        <v>23654</v>
      </c>
      <c r="H159" t="s">
        <v>146</v>
      </c>
      <c r="I159">
        <v>1E-3</v>
      </c>
      <c r="J159" t="s">
        <v>3</v>
      </c>
      <c r="K159">
        <v>0.86570820000000004</v>
      </c>
      <c r="L159" t="s">
        <v>2</v>
      </c>
      <c r="M159">
        <v>3.3779000000000003E-2</v>
      </c>
      <c r="N159" t="s">
        <v>6</v>
      </c>
      <c r="O159">
        <v>42</v>
      </c>
      <c r="P159" t="s">
        <v>0</v>
      </c>
      <c r="Q159">
        <v>212.1</v>
      </c>
      <c r="R159" t="s">
        <v>141</v>
      </c>
      <c r="S159">
        <v>4</v>
      </c>
      <c r="T159" t="s">
        <v>142</v>
      </c>
      <c r="U159">
        <v>787</v>
      </c>
      <c r="V159" t="s">
        <v>140</v>
      </c>
      <c r="W159">
        <v>102251</v>
      </c>
      <c r="X159" t="s">
        <v>1</v>
      </c>
      <c r="Y159" t="s">
        <v>1596</v>
      </c>
      <c r="Z159" t="s">
        <v>151</v>
      </c>
      <c r="AA159" s="12" t="s">
        <v>1597</v>
      </c>
      <c r="AB159" t="s">
        <v>424</v>
      </c>
      <c r="AC159" s="5">
        <v>1E-3</v>
      </c>
      <c r="AD159" t="s">
        <v>5</v>
      </c>
      <c r="AE159">
        <v>0.88140943999999999</v>
      </c>
      <c r="AF159" t="s">
        <v>4</v>
      </c>
      <c r="AG159">
        <v>3.2626750000000003E-2</v>
      </c>
    </row>
    <row r="160" spans="1:33" x14ac:dyDescent="0.25">
      <c r="A160" t="s">
        <v>326</v>
      </c>
      <c r="B160" t="s">
        <v>143</v>
      </c>
      <c r="C160">
        <v>300</v>
      </c>
      <c r="D160" t="s">
        <v>144</v>
      </c>
      <c r="E160">
        <v>100000</v>
      </c>
      <c r="F160" t="s">
        <v>145</v>
      </c>
      <c r="G160">
        <v>23654</v>
      </c>
      <c r="H160" t="s">
        <v>146</v>
      </c>
      <c r="I160">
        <v>1E-3</v>
      </c>
      <c r="J160" t="s">
        <v>3</v>
      </c>
      <c r="K160">
        <v>0.99746440000000003</v>
      </c>
      <c r="L160" t="s">
        <v>2</v>
      </c>
      <c r="M160">
        <v>1.0548699999999999E-2</v>
      </c>
      <c r="N160" t="s">
        <v>6</v>
      </c>
      <c r="O160">
        <v>15</v>
      </c>
      <c r="P160" t="s">
        <v>0</v>
      </c>
      <c r="Q160">
        <v>144.80000000000001</v>
      </c>
      <c r="R160" t="s">
        <v>141</v>
      </c>
      <c r="S160">
        <v>5</v>
      </c>
      <c r="T160" t="s">
        <v>142</v>
      </c>
      <c r="U160">
        <v>262</v>
      </c>
      <c r="V160" t="s">
        <v>140</v>
      </c>
      <c r="W160">
        <v>100718</v>
      </c>
      <c r="X160" t="s">
        <v>1</v>
      </c>
      <c r="Y160" t="s">
        <v>1598</v>
      </c>
      <c r="Z160" t="s">
        <v>151</v>
      </c>
      <c r="AA160" s="12" t="s">
        <v>1599</v>
      </c>
      <c r="AB160" t="s">
        <v>424</v>
      </c>
      <c r="AC160" s="5">
        <v>1E-3</v>
      </c>
      <c r="AD160" t="s">
        <v>5</v>
      </c>
      <c r="AE160">
        <v>0.99770369999999997</v>
      </c>
      <c r="AF160" t="s">
        <v>4</v>
      </c>
      <c r="AG160">
        <v>1.0151779999999999E-2</v>
      </c>
    </row>
    <row r="161" spans="1:33" x14ac:dyDescent="0.25">
      <c r="A161" t="s">
        <v>327</v>
      </c>
      <c r="B161" t="s">
        <v>143</v>
      </c>
      <c r="C161">
        <v>300</v>
      </c>
      <c r="D161" t="s">
        <v>144</v>
      </c>
      <c r="E161">
        <v>100000</v>
      </c>
      <c r="F161" t="s">
        <v>145</v>
      </c>
      <c r="G161">
        <v>23654</v>
      </c>
      <c r="H161" t="s">
        <v>146</v>
      </c>
      <c r="I161">
        <v>1E-3</v>
      </c>
      <c r="J161" t="s">
        <v>3</v>
      </c>
      <c r="K161">
        <v>0.99890920000000005</v>
      </c>
      <c r="L161" t="s">
        <v>2</v>
      </c>
      <c r="M161">
        <v>4.2135000000000002E-3</v>
      </c>
      <c r="N161" t="s">
        <v>6</v>
      </c>
      <c r="O161">
        <v>10</v>
      </c>
      <c r="P161" t="s">
        <v>0</v>
      </c>
      <c r="Q161">
        <v>4.8</v>
      </c>
      <c r="R161" t="s">
        <v>141</v>
      </c>
      <c r="S161">
        <v>2</v>
      </c>
      <c r="T161" t="s">
        <v>142</v>
      </c>
      <c r="U161">
        <v>12</v>
      </c>
      <c r="V161" t="s">
        <v>140</v>
      </c>
      <c r="W161">
        <v>4294</v>
      </c>
      <c r="X161" t="s">
        <v>1</v>
      </c>
      <c r="Y161" t="s">
        <v>1600</v>
      </c>
      <c r="Z161" t="s">
        <v>151</v>
      </c>
      <c r="AA161" s="12" t="s">
        <v>1601</v>
      </c>
      <c r="AB161" t="s">
        <v>424</v>
      </c>
      <c r="AC161" s="5">
        <v>1E-3</v>
      </c>
      <c r="AD161" t="s">
        <v>5</v>
      </c>
      <c r="AE161">
        <v>0.99904071000000005</v>
      </c>
      <c r="AF161" t="s">
        <v>4</v>
      </c>
      <c r="AG161">
        <v>3.9708499999999997E-3</v>
      </c>
    </row>
    <row r="162" spans="1:33" x14ac:dyDescent="0.25">
      <c r="A162" t="s">
        <v>328</v>
      </c>
      <c r="B162" t="s">
        <v>143</v>
      </c>
      <c r="C162">
        <v>300</v>
      </c>
      <c r="D162" t="s">
        <v>144</v>
      </c>
      <c r="E162">
        <v>100000</v>
      </c>
      <c r="F162" t="s">
        <v>145</v>
      </c>
      <c r="G162">
        <v>23654</v>
      </c>
      <c r="H162" t="s">
        <v>146</v>
      </c>
      <c r="I162">
        <v>1E-3</v>
      </c>
      <c r="J162" t="s">
        <v>3</v>
      </c>
      <c r="K162">
        <v>0.99851599999999996</v>
      </c>
      <c r="L162" t="s">
        <v>2</v>
      </c>
      <c r="M162">
        <v>8.0550000000000001E-4</v>
      </c>
      <c r="N162" t="s">
        <v>6</v>
      </c>
      <c r="O162">
        <v>8</v>
      </c>
      <c r="P162" t="s">
        <v>0</v>
      </c>
      <c r="Q162">
        <v>5</v>
      </c>
      <c r="R162" t="s">
        <v>141</v>
      </c>
      <c r="S162">
        <v>2</v>
      </c>
      <c r="T162" t="s">
        <v>142</v>
      </c>
      <c r="U162">
        <v>14</v>
      </c>
      <c r="V162" t="s">
        <v>140</v>
      </c>
      <c r="W162">
        <v>4712</v>
      </c>
      <c r="X162" t="s">
        <v>1</v>
      </c>
      <c r="Y162" t="s">
        <v>1602</v>
      </c>
      <c r="Z162" t="s">
        <v>151</v>
      </c>
      <c r="AA162" s="12" t="s">
        <v>1603</v>
      </c>
      <c r="AB162" t="s">
        <v>424</v>
      </c>
      <c r="AC162" s="5">
        <v>1E-3</v>
      </c>
      <c r="AD162" t="s">
        <v>5</v>
      </c>
      <c r="AE162">
        <v>0.99864739000000002</v>
      </c>
      <c r="AF162" t="s">
        <v>4</v>
      </c>
      <c r="AG162">
        <v>7.7837000000000002E-4</v>
      </c>
    </row>
    <row r="163" spans="1:33" x14ac:dyDescent="0.25">
      <c r="A163" t="s">
        <v>329</v>
      </c>
      <c r="B163" t="s">
        <v>143</v>
      </c>
      <c r="C163">
        <v>300</v>
      </c>
      <c r="D163" t="s">
        <v>144</v>
      </c>
      <c r="E163">
        <v>100000</v>
      </c>
      <c r="F163" t="s">
        <v>145</v>
      </c>
      <c r="G163">
        <v>23654</v>
      </c>
      <c r="H163" t="s">
        <v>146</v>
      </c>
      <c r="I163">
        <v>1E-3</v>
      </c>
      <c r="J163" t="s">
        <v>3</v>
      </c>
      <c r="K163">
        <v>-1.6144385999999999</v>
      </c>
      <c r="L163" t="s">
        <v>2</v>
      </c>
      <c r="M163">
        <v>2.4840000000000002E-4</v>
      </c>
      <c r="N163" t="s">
        <v>6</v>
      </c>
      <c r="O163">
        <v>5</v>
      </c>
      <c r="P163" t="s">
        <v>0</v>
      </c>
      <c r="Q163">
        <v>0.5</v>
      </c>
      <c r="R163" t="s">
        <v>141</v>
      </c>
      <c r="S163">
        <v>1</v>
      </c>
      <c r="T163" t="s">
        <v>142</v>
      </c>
      <c r="U163">
        <v>2</v>
      </c>
      <c r="V163" t="s">
        <v>140</v>
      </c>
      <c r="W163">
        <v>476</v>
      </c>
      <c r="X163" t="s">
        <v>1</v>
      </c>
      <c r="Y163" t="s">
        <v>1604</v>
      </c>
      <c r="Z163" t="s">
        <v>151</v>
      </c>
      <c r="AA163" s="12" t="s">
        <v>1605</v>
      </c>
      <c r="AB163" t="s">
        <v>424</v>
      </c>
      <c r="AC163" s="5">
        <v>1E-3</v>
      </c>
      <c r="AD163" t="s">
        <v>5</v>
      </c>
      <c r="AE163">
        <v>-1.47886597</v>
      </c>
      <c r="AF163" t="s">
        <v>4</v>
      </c>
      <c r="AG163">
        <v>2.4673000000000002E-4</v>
      </c>
    </row>
    <row r="164" spans="1:33" x14ac:dyDescent="0.25">
      <c r="A164" t="s">
        <v>330</v>
      </c>
      <c r="B164" t="s">
        <v>143</v>
      </c>
      <c r="C164">
        <v>300</v>
      </c>
      <c r="D164" t="s">
        <v>144</v>
      </c>
      <c r="E164">
        <v>100000</v>
      </c>
      <c r="F164" t="s">
        <v>145</v>
      </c>
      <c r="G164">
        <v>23654</v>
      </c>
      <c r="H164" t="s">
        <v>146</v>
      </c>
      <c r="I164">
        <v>1E-3</v>
      </c>
      <c r="J164" t="s">
        <v>3</v>
      </c>
      <c r="K164" t="e" cm="1">
        <f t="array" ref="K164">-inf</f>
        <v>#NAME?</v>
      </c>
      <c r="L164" t="s">
        <v>2</v>
      </c>
      <c r="M164" t="s">
        <v>148</v>
      </c>
      <c r="N164" t="s">
        <v>6</v>
      </c>
      <c r="O164">
        <v>14</v>
      </c>
      <c r="P164" t="s">
        <v>0</v>
      </c>
      <c r="Q164">
        <v>134.80000000000001</v>
      </c>
      <c r="R164" t="s">
        <v>141</v>
      </c>
      <c r="S164">
        <v>3</v>
      </c>
      <c r="T164" t="s">
        <v>142</v>
      </c>
      <c r="U164">
        <v>160</v>
      </c>
      <c r="V164" t="s">
        <v>140</v>
      </c>
      <c r="W164">
        <v>100153</v>
      </c>
      <c r="X164" t="s">
        <v>1</v>
      </c>
      <c r="Y164" t="s">
        <v>1606</v>
      </c>
      <c r="Z164" t="s">
        <v>151</v>
      </c>
      <c r="AA164" s="12" t="s">
        <v>1607</v>
      </c>
      <c r="AB164" t="s">
        <v>424</v>
      </c>
      <c r="AC164" s="5">
        <v>1E-3</v>
      </c>
      <c r="AD164" t="s">
        <v>5</v>
      </c>
      <c r="AE164">
        <v>-1</v>
      </c>
      <c r="AF164" t="s">
        <v>4</v>
      </c>
      <c r="AG164">
        <v>-1</v>
      </c>
    </row>
    <row r="165" spans="1:33" x14ac:dyDescent="0.25">
      <c r="A165" t="s">
        <v>331</v>
      </c>
      <c r="B165" t="s">
        <v>143</v>
      </c>
      <c r="C165">
        <v>300</v>
      </c>
      <c r="D165" t="s">
        <v>144</v>
      </c>
      <c r="E165">
        <v>100000</v>
      </c>
      <c r="F165" t="s">
        <v>145</v>
      </c>
      <c r="G165">
        <v>23654</v>
      </c>
      <c r="H165" t="s">
        <v>146</v>
      </c>
      <c r="I165">
        <v>1E-3</v>
      </c>
      <c r="J165" t="s">
        <v>3</v>
      </c>
      <c r="K165">
        <v>0.99954330000000002</v>
      </c>
      <c r="L165" t="s">
        <v>2</v>
      </c>
      <c r="M165">
        <v>4.7603999999999997E-3</v>
      </c>
      <c r="N165" t="s">
        <v>6</v>
      </c>
      <c r="O165">
        <v>14</v>
      </c>
      <c r="P165" t="s">
        <v>0</v>
      </c>
      <c r="Q165">
        <v>9.4</v>
      </c>
      <c r="R165" t="s">
        <v>141</v>
      </c>
      <c r="S165">
        <v>3</v>
      </c>
      <c r="T165" t="s">
        <v>142</v>
      </c>
      <c r="U165">
        <v>13</v>
      </c>
      <c r="V165" t="s">
        <v>140</v>
      </c>
      <c r="W165">
        <v>7217</v>
      </c>
      <c r="X165" t="s">
        <v>1</v>
      </c>
      <c r="Y165" t="s">
        <v>1608</v>
      </c>
      <c r="Z165" t="s">
        <v>151</v>
      </c>
      <c r="AA165" s="12" t="s">
        <v>1609</v>
      </c>
      <c r="AB165" t="s">
        <v>424</v>
      </c>
      <c r="AC165" s="5">
        <v>1E-3</v>
      </c>
      <c r="AD165" t="s">
        <v>5</v>
      </c>
      <c r="AE165">
        <v>0.99963108000000001</v>
      </c>
      <c r="AF165" t="s">
        <v>4</v>
      </c>
      <c r="AG165">
        <v>4.3334599999999999E-3</v>
      </c>
    </row>
    <row r="166" spans="1:33" x14ac:dyDescent="0.25">
      <c r="A166" t="s">
        <v>332</v>
      </c>
      <c r="B166" t="s">
        <v>143</v>
      </c>
      <c r="C166">
        <v>300</v>
      </c>
      <c r="D166" t="s">
        <v>144</v>
      </c>
      <c r="E166">
        <v>100000</v>
      </c>
      <c r="F166" t="s">
        <v>145</v>
      </c>
      <c r="G166">
        <v>23654</v>
      </c>
      <c r="H166" t="s">
        <v>146</v>
      </c>
      <c r="I166">
        <v>1E-3</v>
      </c>
      <c r="J166" t="s">
        <v>3</v>
      </c>
      <c r="K166">
        <v>0.99775860000000005</v>
      </c>
      <c r="L166" t="s">
        <v>2</v>
      </c>
      <c r="M166">
        <v>1.7099799999999998E-2</v>
      </c>
      <c r="N166" t="s">
        <v>6</v>
      </c>
      <c r="O166">
        <v>15</v>
      </c>
      <c r="P166" t="s">
        <v>0</v>
      </c>
      <c r="Q166">
        <v>49.9</v>
      </c>
      <c r="R166" t="s">
        <v>141</v>
      </c>
      <c r="S166">
        <v>3</v>
      </c>
      <c r="T166" t="s">
        <v>142</v>
      </c>
      <c r="U166">
        <v>39</v>
      </c>
      <c r="V166" t="s">
        <v>140</v>
      </c>
      <c r="W166">
        <v>32858</v>
      </c>
      <c r="X166" t="s">
        <v>1</v>
      </c>
      <c r="Y166" t="s">
        <v>1610</v>
      </c>
      <c r="Z166" t="s">
        <v>151</v>
      </c>
      <c r="AA166" s="12" t="s">
        <v>1611</v>
      </c>
      <c r="AB166" t="s">
        <v>424</v>
      </c>
      <c r="AC166" s="5">
        <v>1E-3</v>
      </c>
      <c r="AD166" t="s">
        <v>5</v>
      </c>
      <c r="AE166">
        <v>0.99791998999999998</v>
      </c>
      <c r="AF166" t="s">
        <v>4</v>
      </c>
      <c r="AG166">
        <v>1.6561630000000001E-2</v>
      </c>
    </row>
    <row r="167" spans="1:33" x14ac:dyDescent="0.25">
      <c r="A167" t="s">
        <v>333</v>
      </c>
      <c r="B167" t="s">
        <v>143</v>
      </c>
      <c r="C167">
        <v>300</v>
      </c>
      <c r="D167" t="s">
        <v>144</v>
      </c>
      <c r="E167">
        <v>100000</v>
      </c>
      <c r="F167" t="s">
        <v>145</v>
      </c>
      <c r="G167">
        <v>23654</v>
      </c>
      <c r="H167" t="s">
        <v>146</v>
      </c>
      <c r="I167">
        <v>1E-3</v>
      </c>
      <c r="J167" t="s">
        <v>3</v>
      </c>
      <c r="K167">
        <v>-2.0039272000000001</v>
      </c>
      <c r="L167" t="s">
        <v>2</v>
      </c>
      <c r="M167">
        <v>264975111.89782399</v>
      </c>
      <c r="N167" t="s">
        <v>6</v>
      </c>
      <c r="O167">
        <v>16</v>
      </c>
      <c r="P167" t="s">
        <v>0</v>
      </c>
      <c r="Q167">
        <v>125.2</v>
      </c>
      <c r="R167" t="s">
        <v>141</v>
      </c>
      <c r="S167">
        <v>7</v>
      </c>
      <c r="T167" t="s">
        <v>142</v>
      </c>
      <c r="U167">
        <v>213</v>
      </c>
      <c r="V167" t="s">
        <v>140</v>
      </c>
      <c r="W167">
        <v>100247</v>
      </c>
      <c r="X167" t="s">
        <v>1</v>
      </c>
      <c r="Y167" t="s">
        <v>1612</v>
      </c>
      <c r="Z167" t="s">
        <v>151</v>
      </c>
      <c r="AA167" s="12" t="s">
        <v>1613</v>
      </c>
      <c r="AB167" t="s">
        <v>424</v>
      </c>
      <c r="AC167" s="5">
        <v>1E-3</v>
      </c>
      <c r="AD167" t="s">
        <v>5</v>
      </c>
      <c r="AE167">
        <v>-1.01525734</v>
      </c>
      <c r="AF167" t="s">
        <v>4</v>
      </c>
      <c r="AG167">
        <v>11770062.385937201</v>
      </c>
    </row>
    <row r="168" spans="1:33" x14ac:dyDescent="0.25">
      <c r="A168" t="s">
        <v>334</v>
      </c>
      <c r="B168" t="s">
        <v>143</v>
      </c>
      <c r="C168">
        <v>300</v>
      </c>
      <c r="D168" t="s">
        <v>144</v>
      </c>
      <c r="E168">
        <v>100000</v>
      </c>
      <c r="F168" t="s">
        <v>145</v>
      </c>
      <c r="G168">
        <v>23654</v>
      </c>
      <c r="H168" t="s">
        <v>146</v>
      </c>
      <c r="I168">
        <v>1E-3</v>
      </c>
      <c r="J168" t="s">
        <v>3</v>
      </c>
      <c r="K168">
        <v>0.99993540000000003</v>
      </c>
      <c r="L168" t="s">
        <v>2</v>
      </c>
      <c r="M168">
        <v>6.9837800000000005E-2</v>
      </c>
      <c r="N168" t="s">
        <v>6</v>
      </c>
      <c r="O168">
        <v>22</v>
      </c>
      <c r="P168" t="s">
        <v>0</v>
      </c>
      <c r="Q168">
        <v>7.6</v>
      </c>
      <c r="R168" t="s">
        <v>141</v>
      </c>
      <c r="S168">
        <v>1</v>
      </c>
      <c r="T168" t="s">
        <v>142</v>
      </c>
      <c r="U168">
        <v>6</v>
      </c>
      <c r="V168" t="s">
        <v>140</v>
      </c>
      <c r="W168">
        <v>4829</v>
      </c>
      <c r="X168" t="s">
        <v>1</v>
      </c>
      <c r="Y168" t="s">
        <v>1614</v>
      </c>
      <c r="Z168" t="s">
        <v>151</v>
      </c>
      <c r="AA168" s="12" t="s">
        <v>1615</v>
      </c>
      <c r="AB168" t="s">
        <v>424</v>
      </c>
      <c r="AC168" s="5">
        <v>1E-3</v>
      </c>
      <c r="AD168" t="s">
        <v>5</v>
      </c>
      <c r="AE168">
        <v>0.99998169999999997</v>
      </c>
      <c r="AF168" t="s">
        <v>4</v>
      </c>
      <c r="AG168">
        <v>3.8003049999999997E-2</v>
      </c>
    </row>
    <row r="169" spans="1:33" x14ac:dyDescent="0.25">
      <c r="A169" t="s">
        <v>335</v>
      </c>
      <c r="B169" t="s">
        <v>143</v>
      </c>
      <c r="C169">
        <v>300</v>
      </c>
      <c r="D169" t="s">
        <v>144</v>
      </c>
      <c r="E169">
        <v>100000</v>
      </c>
      <c r="F169" t="s">
        <v>145</v>
      </c>
      <c r="G169">
        <v>23654</v>
      </c>
      <c r="H169" t="s">
        <v>146</v>
      </c>
      <c r="I169">
        <v>1E-3</v>
      </c>
      <c r="J169" t="s">
        <v>3</v>
      </c>
      <c r="K169">
        <v>0.9993303</v>
      </c>
      <c r="L169" t="s">
        <v>2</v>
      </c>
      <c r="M169">
        <v>1.8768699999999999E-2</v>
      </c>
      <c r="N169" t="s">
        <v>6</v>
      </c>
      <c r="O169">
        <v>16</v>
      </c>
      <c r="P169" t="s">
        <v>0</v>
      </c>
      <c r="Q169">
        <v>15.2</v>
      </c>
      <c r="R169" t="s">
        <v>141</v>
      </c>
      <c r="S169">
        <v>2</v>
      </c>
      <c r="T169" t="s">
        <v>142</v>
      </c>
      <c r="U169">
        <v>14</v>
      </c>
      <c r="V169" t="s">
        <v>140</v>
      </c>
      <c r="W169">
        <v>10884</v>
      </c>
      <c r="X169" t="s">
        <v>1</v>
      </c>
      <c r="Y169" t="s">
        <v>1616</v>
      </c>
      <c r="Z169" t="s">
        <v>151</v>
      </c>
      <c r="AA169" s="12" t="s">
        <v>1617</v>
      </c>
      <c r="AB169" t="s">
        <v>424</v>
      </c>
      <c r="AC169" s="5">
        <v>1E-3</v>
      </c>
      <c r="AD169" t="s">
        <v>5</v>
      </c>
      <c r="AE169">
        <v>0.99935558000000002</v>
      </c>
      <c r="AF169" t="s">
        <v>4</v>
      </c>
      <c r="AG169">
        <v>1.8034629999999999E-2</v>
      </c>
    </row>
    <row r="170" spans="1:33" x14ac:dyDescent="0.25">
      <c r="A170" t="s">
        <v>336</v>
      </c>
      <c r="B170" t="s">
        <v>143</v>
      </c>
      <c r="C170">
        <v>300</v>
      </c>
      <c r="D170" t="s">
        <v>144</v>
      </c>
      <c r="E170">
        <v>100000</v>
      </c>
      <c r="F170" t="s">
        <v>145</v>
      </c>
      <c r="G170">
        <v>23654</v>
      </c>
      <c r="H170" t="s">
        <v>146</v>
      </c>
      <c r="I170">
        <v>1E-3</v>
      </c>
      <c r="J170" t="s">
        <v>3</v>
      </c>
      <c r="K170">
        <v>0.99919659999999999</v>
      </c>
      <c r="L170" t="s">
        <v>2</v>
      </c>
      <c r="M170">
        <v>2.7540100000000001E-2</v>
      </c>
      <c r="N170" t="s">
        <v>6</v>
      </c>
      <c r="O170">
        <v>22</v>
      </c>
      <c r="P170" t="s">
        <v>0</v>
      </c>
      <c r="Q170">
        <v>10.1</v>
      </c>
      <c r="R170" t="s">
        <v>141</v>
      </c>
      <c r="S170">
        <v>1</v>
      </c>
      <c r="T170" t="s">
        <v>142</v>
      </c>
      <c r="U170">
        <v>7</v>
      </c>
      <c r="V170" t="s">
        <v>140</v>
      </c>
      <c r="W170">
        <v>6415</v>
      </c>
      <c r="X170" t="s">
        <v>1</v>
      </c>
      <c r="Y170" t="s">
        <v>1618</v>
      </c>
      <c r="Z170" t="s">
        <v>151</v>
      </c>
      <c r="AA170" s="12" t="s">
        <v>1619</v>
      </c>
      <c r="AB170" t="s">
        <v>424</v>
      </c>
      <c r="AC170" s="5">
        <v>1E-3</v>
      </c>
      <c r="AD170" t="s">
        <v>5</v>
      </c>
      <c r="AE170">
        <v>0.99934659999999997</v>
      </c>
      <c r="AF170" t="s">
        <v>4</v>
      </c>
      <c r="AG170">
        <v>2.5223679999999998E-2</v>
      </c>
    </row>
    <row r="171" spans="1:33" x14ac:dyDescent="0.25">
      <c r="A171" t="s">
        <v>337</v>
      </c>
      <c r="B171" t="s">
        <v>143</v>
      </c>
      <c r="C171">
        <v>300</v>
      </c>
      <c r="D171" t="s">
        <v>144</v>
      </c>
      <c r="E171">
        <v>100000</v>
      </c>
      <c r="F171" t="s">
        <v>145</v>
      </c>
      <c r="G171">
        <v>23654</v>
      </c>
      <c r="H171" t="s">
        <v>146</v>
      </c>
      <c r="I171">
        <v>1E-3</v>
      </c>
      <c r="J171" t="s">
        <v>3</v>
      </c>
      <c r="K171">
        <v>0.99964489999999995</v>
      </c>
      <c r="L171" t="s">
        <v>2</v>
      </c>
      <c r="M171">
        <v>7.3905999999999998E-3</v>
      </c>
      <c r="N171" t="s">
        <v>6</v>
      </c>
      <c r="O171">
        <v>14</v>
      </c>
      <c r="P171" t="s">
        <v>0</v>
      </c>
      <c r="Q171">
        <v>4.7</v>
      </c>
      <c r="R171" t="s">
        <v>141</v>
      </c>
      <c r="S171">
        <v>1</v>
      </c>
      <c r="T171" t="s">
        <v>142</v>
      </c>
      <c r="U171">
        <v>5</v>
      </c>
      <c r="V171" t="s">
        <v>140</v>
      </c>
      <c r="W171">
        <v>3504</v>
      </c>
      <c r="X171" t="s">
        <v>1</v>
      </c>
      <c r="Y171" t="s">
        <v>1620</v>
      </c>
      <c r="Z171" t="s">
        <v>151</v>
      </c>
      <c r="AA171" s="12" t="s">
        <v>1621</v>
      </c>
      <c r="AB171" t="s">
        <v>424</v>
      </c>
      <c r="AC171" s="5">
        <v>1E-3</v>
      </c>
      <c r="AD171" t="s">
        <v>5</v>
      </c>
      <c r="AE171">
        <v>0.99993677999999997</v>
      </c>
      <c r="AF171" t="s">
        <v>4</v>
      </c>
      <c r="AG171">
        <v>3.12883E-3</v>
      </c>
    </row>
    <row r="172" spans="1:33" x14ac:dyDescent="0.25">
      <c r="A172" t="s">
        <v>338</v>
      </c>
      <c r="B172" t="s">
        <v>143</v>
      </c>
      <c r="C172">
        <v>300</v>
      </c>
      <c r="D172" t="s">
        <v>144</v>
      </c>
      <c r="E172">
        <v>100000</v>
      </c>
      <c r="F172" t="s">
        <v>145</v>
      </c>
      <c r="G172">
        <v>23654</v>
      </c>
      <c r="H172" t="s">
        <v>146</v>
      </c>
      <c r="I172">
        <v>1E-3</v>
      </c>
      <c r="J172" t="s">
        <v>3</v>
      </c>
      <c r="K172">
        <v>0.99996810000000003</v>
      </c>
      <c r="L172" t="s">
        <v>2</v>
      </c>
      <c r="M172">
        <v>1.2796082</v>
      </c>
      <c r="N172" t="s">
        <v>6</v>
      </c>
      <c r="O172">
        <v>12</v>
      </c>
      <c r="P172" t="s">
        <v>0</v>
      </c>
      <c r="Q172">
        <v>11.4</v>
      </c>
      <c r="R172" t="s">
        <v>141</v>
      </c>
      <c r="S172">
        <v>1</v>
      </c>
      <c r="T172" t="s">
        <v>142</v>
      </c>
      <c r="U172">
        <v>7</v>
      </c>
      <c r="V172" t="s">
        <v>140</v>
      </c>
      <c r="W172">
        <v>7376</v>
      </c>
      <c r="X172" t="s">
        <v>1</v>
      </c>
      <c r="Y172" t="s">
        <v>1622</v>
      </c>
      <c r="Z172" t="s">
        <v>151</v>
      </c>
      <c r="AA172" s="12" t="s">
        <v>1623</v>
      </c>
      <c r="AB172" t="s">
        <v>424</v>
      </c>
      <c r="AC172" s="5">
        <v>1E-3</v>
      </c>
      <c r="AD172" t="s">
        <v>5</v>
      </c>
      <c r="AE172">
        <v>0.99996910000000006</v>
      </c>
      <c r="AF172" t="s">
        <v>4</v>
      </c>
      <c r="AG172">
        <v>4.72433309</v>
      </c>
    </row>
    <row r="173" spans="1:33" x14ac:dyDescent="0.25">
      <c r="A173" t="s">
        <v>339</v>
      </c>
      <c r="B173" t="s">
        <v>143</v>
      </c>
      <c r="C173">
        <v>300</v>
      </c>
      <c r="D173" t="s">
        <v>144</v>
      </c>
      <c r="E173">
        <v>100000</v>
      </c>
      <c r="F173" t="s">
        <v>145</v>
      </c>
      <c r="G173">
        <v>23654</v>
      </c>
      <c r="H173" t="s">
        <v>146</v>
      </c>
      <c r="I173">
        <v>1E-3</v>
      </c>
      <c r="J173" t="s">
        <v>3</v>
      </c>
      <c r="K173">
        <v>0.99999870000000002</v>
      </c>
      <c r="L173" t="s">
        <v>2</v>
      </c>
      <c r="M173">
        <v>1.9635E-3</v>
      </c>
      <c r="N173" t="s">
        <v>6</v>
      </c>
      <c r="O173">
        <v>13</v>
      </c>
      <c r="P173" t="s">
        <v>0</v>
      </c>
      <c r="Q173">
        <v>6.4</v>
      </c>
      <c r="R173" t="s">
        <v>141</v>
      </c>
      <c r="S173">
        <v>1</v>
      </c>
      <c r="T173" t="s">
        <v>142</v>
      </c>
      <c r="U173">
        <v>6</v>
      </c>
      <c r="V173" t="s">
        <v>140</v>
      </c>
      <c r="W173">
        <v>4482</v>
      </c>
      <c r="X173" t="s">
        <v>1</v>
      </c>
      <c r="Y173" t="s">
        <v>1624</v>
      </c>
      <c r="Z173" t="s">
        <v>151</v>
      </c>
      <c r="AA173" s="12" t="s">
        <v>1625</v>
      </c>
      <c r="AB173" t="s">
        <v>424</v>
      </c>
      <c r="AC173" s="5">
        <v>1E-3</v>
      </c>
      <c r="AD173" t="s">
        <v>5</v>
      </c>
      <c r="AE173">
        <v>0.99999989</v>
      </c>
      <c r="AF173" t="s">
        <v>4</v>
      </c>
      <c r="AG173">
        <v>5.7890999999999997E-4</v>
      </c>
    </row>
    <row r="174" spans="1:33" x14ac:dyDescent="0.25">
      <c r="A174" t="s">
        <v>340</v>
      </c>
      <c r="B174" t="s">
        <v>143</v>
      </c>
      <c r="C174">
        <v>300</v>
      </c>
      <c r="D174" t="s">
        <v>144</v>
      </c>
      <c r="E174">
        <v>100000</v>
      </c>
      <c r="F174" t="s">
        <v>145</v>
      </c>
      <c r="G174">
        <v>23654</v>
      </c>
      <c r="H174" t="s">
        <v>146</v>
      </c>
      <c r="I174">
        <v>1E-3</v>
      </c>
      <c r="J174" t="s">
        <v>3</v>
      </c>
      <c r="K174">
        <v>0.99753150000000002</v>
      </c>
      <c r="L174" t="s">
        <v>2</v>
      </c>
      <c r="M174">
        <v>2.88699E-2</v>
      </c>
      <c r="N174" t="s">
        <v>6</v>
      </c>
      <c r="O174">
        <v>32</v>
      </c>
      <c r="P174" t="s">
        <v>0</v>
      </c>
      <c r="Q174">
        <v>213.9</v>
      </c>
      <c r="R174" t="s">
        <v>141</v>
      </c>
      <c r="S174">
        <v>8</v>
      </c>
      <c r="T174" t="s">
        <v>142</v>
      </c>
      <c r="U174">
        <v>550</v>
      </c>
      <c r="V174" t="s">
        <v>140</v>
      </c>
      <c r="W174">
        <v>101729</v>
      </c>
      <c r="X174" t="s">
        <v>1</v>
      </c>
      <c r="Y174" t="s">
        <v>1626</v>
      </c>
      <c r="Z174" t="s">
        <v>151</v>
      </c>
      <c r="AA174" s="12" t="s">
        <v>1627</v>
      </c>
      <c r="AB174" t="s">
        <v>424</v>
      </c>
      <c r="AC174" s="5">
        <v>1E-3</v>
      </c>
      <c r="AD174" t="s">
        <v>5</v>
      </c>
      <c r="AE174">
        <v>0.99768869000000004</v>
      </c>
      <c r="AF174" t="s">
        <v>4</v>
      </c>
      <c r="AG174">
        <v>2.828369E-2</v>
      </c>
    </row>
    <row r="175" spans="1:33" x14ac:dyDescent="0.25">
      <c r="A175" t="s">
        <v>341</v>
      </c>
      <c r="B175" t="s">
        <v>143</v>
      </c>
      <c r="C175">
        <v>300</v>
      </c>
      <c r="D175" t="s">
        <v>144</v>
      </c>
      <c r="E175">
        <v>100000</v>
      </c>
      <c r="F175" t="s">
        <v>145</v>
      </c>
      <c r="G175">
        <v>23654</v>
      </c>
      <c r="H175" t="s">
        <v>146</v>
      </c>
      <c r="I175">
        <v>1E-3</v>
      </c>
      <c r="J175" t="s">
        <v>3</v>
      </c>
      <c r="K175">
        <v>1</v>
      </c>
      <c r="L175" t="s">
        <v>2</v>
      </c>
      <c r="M175">
        <v>0</v>
      </c>
      <c r="N175" t="s">
        <v>6</v>
      </c>
      <c r="O175">
        <v>1</v>
      </c>
      <c r="P175" t="s">
        <v>0</v>
      </c>
      <c r="Q175">
        <v>5.8</v>
      </c>
      <c r="R175" t="s">
        <v>141</v>
      </c>
      <c r="S175">
        <v>1</v>
      </c>
      <c r="T175" t="s">
        <v>142</v>
      </c>
      <c r="U175">
        <v>42</v>
      </c>
      <c r="V175" t="s">
        <v>140</v>
      </c>
      <c r="W175">
        <v>6242</v>
      </c>
      <c r="X175" t="s">
        <v>1</v>
      </c>
      <c r="Y175">
        <v>0</v>
      </c>
      <c r="Z175" t="s">
        <v>151</v>
      </c>
      <c r="AA175" s="12" t="s">
        <v>1315</v>
      </c>
      <c r="AB175" t="s">
        <v>424</v>
      </c>
      <c r="AC175" s="5">
        <v>1E-3</v>
      </c>
      <c r="AD175" t="s">
        <v>5</v>
      </c>
      <c r="AE175">
        <v>1</v>
      </c>
      <c r="AF175" t="s">
        <v>4</v>
      </c>
      <c r="AG175">
        <v>0</v>
      </c>
    </row>
    <row r="176" spans="1:33" x14ac:dyDescent="0.25">
      <c r="A176" t="s">
        <v>342</v>
      </c>
      <c r="B176" t="s">
        <v>143</v>
      </c>
      <c r="C176">
        <v>300</v>
      </c>
      <c r="D176" t="s">
        <v>144</v>
      </c>
      <c r="E176">
        <v>100000</v>
      </c>
      <c r="F176" t="s">
        <v>145</v>
      </c>
      <c r="G176">
        <v>23654</v>
      </c>
      <c r="H176" t="s">
        <v>146</v>
      </c>
      <c r="I176">
        <v>1E-3</v>
      </c>
      <c r="J176" t="s">
        <v>3</v>
      </c>
      <c r="K176">
        <v>0.93729960000000001</v>
      </c>
      <c r="L176" t="s">
        <v>2</v>
      </c>
      <c r="M176">
        <v>0.29204069999999999</v>
      </c>
      <c r="N176" t="s">
        <v>6</v>
      </c>
      <c r="O176">
        <v>19</v>
      </c>
      <c r="P176" t="s">
        <v>0</v>
      </c>
      <c r="Q176">
        <v>157.69999999999999</v>
      </c>
      <c r="R176" t="s">
        <v>141</v>
      </c>
      <c r="S176">
        <v>3</v>
      </c>
      <c r="T176" t="s">
        <v>142</v>
      </c>
      <c r="U176">
        <v>309</v>
      </c>
      <c r="V176" t="s">
        <v>140</v>
      </c>
      <c r="W176">
        <v>100680</v>
      </c>
      <c r="X176" t="s">
        <v>1</v>
      </c>
      <c r="Y176" t="s">
        <v>1628</v>
      </c>
      <c r="Z176" t="s">
        <v>151</v>
      </c>
      <c r="AA176" s="12" t="s">
        <v>1629</v>
      </c>
      <c r="AB176" t="s">
        <v>424</v>
      </c>
      <c r="AC176" s="5">
        <v>1E-3</v>
      </c>
      <c r="AD176" t="s">
        <v>5</v>
      </c>
      <c r="AE176">
        <v>0.91567264999999998</v>
      </c>
      <c r="AF176" t="s">
        <v>4</v>
      </c>
      <c r="AG176">
        <v>0.33821275000000001</v>
      </c>
    </row>
    <row r="177" spans="1:33" x14ac:dyDescent="0.25">
      <c r="A177" t="s">
        <v>343</v>
      </c>
      <c r="B177" t="s">
        <v>143</v>
      </c>
      <c r="C177">
        <v>300</v>
      </c>
      <c r="D177" t="s">
        <v>144</v>
      </c>
      <c r="E177">
        <v>100000</v>
      </c>
      <c r="F177" t="s">
        <v>145</v>
      </c>
      <c r="G177">
        <v>23654</v>
      </c>
      <c r="H177" t="s">
        <v>146</v>
      </c>
      <c r="I177">
        <v>1E-3</v>
      </c>
      <c r="J177" t="s">
        <v>3</v>
      </c>
      <c r="K177">
        <v>0.44946069999999999</v>
      </c>
      <c r="L177" t="s">
        <v>2</v>
      </c>
      <c r="M177">
        <v>0.4168384</v>
      </c>
      <c r="N177" t="s">
        <v>6</v>
      </c>
      <c r="O177">
        <v>22</v>
      </c>
      <c r="P177" t="s">
        <v>0</v>
      </c>
      <c r="Q177">
        <v>174.8</v>
      </c>
      <c r="R177" t="s">
        <v>141</v>
      </c>
      <c r="S177">
        <v>2</v>
      </c>
      <c r="T177" t="s">
        <v>142</v>
      </c>
      <c r="U177">
        <v>382</v>
      </c>
      <c r="V177" t="s">
        <v>140</v>
      </c>
      <c r="W177">
        <v>101128</v>
      </c>
      <c r="X177" t="s">
        <v>1</v>
      </c>
      <c r="Y177" t="s">
        <v>1630</v>
      </c>
      <c r="Z177" t="s">
        <v>151</v>
      </c>
      <c r="AA177" s="12" t="s">
        <v>1631</v>
      </c>
      <c r="AB177" t="s">
        <v>424</v>
      </c>
      <c r="AC177" s="5">
        <v>1E-3</v>
      </c>
      <c r="AD177" t="s">
        <v>5</v>
      </c>
      <c r="AE177">
        <v>0.44694898999999999</v>
      </c>
      <c r="AF177" t="s">
        <v>4</v>
      </c>
      <c r="AG177">
        <v>0.41383740000000002</v>
      </c>
    </row>
    <row r="178" spans="1:33" x14ac:dyDescent="0.25">
      <c r="A178" t="s">
        <v>344</v>
      </c>
      <c r="B178" t="s">
        <v>143</v>
      </c>
      <c r="C178">
        <v>300</v>
      </c>
      <c r="D178" t="s">
        <v>144</v>
      </c>
      <c r="E178">
        <v>100000</v>
      </c>
      <c r="F178" t="s">
        <v>145</v>
      </c>
      <c r="G178">
        <v>23654</v>
      </c>
      <c r="H178" t="s">
        <v>146</v>
      </c>
      <c r="I178">
        <v>1E-3</v>
      </c>
      <c r="J178" t="s">
        <v>3</v>
      </c>
      <c r="K178">
        <v>5.5260999999999999E-3</v>
      </c>
      <c r="L178" t="s">
        <v>2</v>
      </c>
      <c r="M178">
        <v>666761010.76602995</v>
      </c>
      <c r="N178" t="s">
        <v>6</v>
      </c>
      <c r="O178">
        <v>31</v>
      </c>
      <c r="P178" t="s">
        <v>0</v>
      </c>
      <c r="Q178">
        <v>188.5</v>
      </c>
      <c r="R178" t="s">
        <v>141</v>
      </c>
      <c r="S178">
        <v>12</v>
      </c>
      <c r="T178" t="s">
        <v>142</v>
      </c>
      <c r="U178">
        <v>575</v>
      </c>
      <c r="V178" t="s">
        <v>140</v>
      </c>
      <c r="W178">
        <v>101599</v>
      </c>
      <c r="X178" t="s">
        <v>1</v>
      </c>
      <c r="Y178" t="s">
        <v>1632</v>
      </c>
      <c r="Z178" t="s">
        <v>151</v>
      </c>
      <c r="AA178" s="12" t="s">
        <v>1633</v>
      </c>
      <c r="AB178" t="s">
        <v>424</v>
      </c>
      <c r="AC178" s="5">
        <v>1E-3</v>
      </c>
      <c r="AD178" t="s">
        <v>5</v>
      </c>
      <c r="AE178">
        <v>-6.1574000000000004E-4</v>
      </c>
      <c r="AF178" t="s">
        <v>4</v>
      </c>
      <c r="AG178">
        <v>75508397.717271596</v>
      </c>
    </row>
    <row r="179" spans="1:33" x14ac:dyDescent="0.25">
      <c r="A179" t="s">
        <v>345</v>
      </c>
      <c r="B179" t="s">
        <v>143</v>
      </c>
      <c r="C179">
        <v>300</v>
      </c>
      <c r="D179" t="s">
        <v>144</v>
      </c>
      <c r="E179">
        <v>100000</v>
      </c>
      <c r="F179" t="s">
        <v>145</v>
      </c>
      <c r="G179">
        <v>23654</v>
      </c>
      <c r="H179" t="s">
        <v>146</v>
      </c>
      <c r="I179">
        <v>1E-3</v>
      </c>
      <c r="J179" t="s">
        <v>3</v>
      </c>
      <c r="K179">
        <v>0.32220149999999997</v>
      </c>
      <c r="L179" t="s">
        <v>2</v>
      </c>
      <c r="M179">
        <v>0.56973870000000004</v>
      </c>
      <c r="N179" t="s">
        <v>6</v>
      </c>
      <c r="O179">
        <v>26</v>
      </c>
      <c r="P179" t="s">
        <v>0</v>
      </c>
      <c r="Q179">
        <v>204.7</v>
      </c>
      <c r="R179" t="s">
        <v>141</v>
      </c>
      <c r="S179">
        <v>2</v>
      </c>
      <c r="T179" t="s">
        <v>142</v>
      </c>
      <c r="U179">
        <v>415</v>
      </c>
      <c r="V179" t="s">
        <v>140</v>
      </c>
      <c r="W179">
        <v>101063</v>
      </c>
      <c r="X179" t="s">
        <v>1</v>
      </c>
      <c r="Y179" t="s">
        <v>1634</v>
      </c>
      <c r="Z179" t="s">
        <v>151</v>
      </c>
      <c r="AA179" s="12" t="s">
        <v>1635</v>
      </c>
      <c r="AB179" t="s">
        <v>424</v>
      </c>
      <c r="AC179" s="5">
        <v>1E-3</v>
      </c>
      <c r="AD179" t="s">
        <v>5</v>
      </c>
      <c r="AE179">
        <v>-2.1572954100000001</v>
      </c>
      <c r="AF179" t="s">
        <v>4</v>
      </c>
      <c r="AG179">
        <v>1.24986102</v>
      </c>
    </row>
    <row r="180" spans="1:33" x14ac:dyDescent="0.25">
      <c r="A180" t="s">
        <v>346</v>
      </c>
      <c r="B180" t="s">
        <v>143</v>
      </c>
      <c r="C180">
        <v>300</v>
      </c>
      <c r="D180" t="s">
        <v>144</v>
      </c>
      <c r="E180">
        <v>100000</v>
      </c>
      <c r="F180" t="s">
        <v>145</v>
      </c>
      <c r="G180">
        <v>23654</v>
      </c>
      <c r="H180" t="s">
        <v>146</v>
      </c>
      <c r="I180">
        <v>1E-3</v>
      </c>
      <c r="J180" t="s">
        <v>3</v>
      </c>
      <c r="K180">
        <v>0.92373910000000004</v>
      </c>
      <c r="L180" t="s">
        <v>2</v>
      </c>
      <c r="M180">
        <v>0.1972373</v>
      </c>
      <c r="N180" t="s">
        <v>6</v>
      </c>
      <c r="O180">
        <v>24</v>
      </c>
      <c r="P180" t="s">
        <v>0</v>
      </c>
      <c r="Q180">
        <v>168</v>
      </c>
      <c r="R180" t="s">
        <v>141</v>
      </c>
      <c r="S180">
        <v>5</v>
      </c>
      <c r="T180" t="s">
        <v>142</v>
      </c>
      <c r="U180">
        <v>476</v>
      </c>
      <c r="V180" t="s">
        <v>140</v>
      </c>
      <c r="W180">
        <v>101259</v>
      </c>
      <c r="X180" t="s">
        <v>1</v>
      </c>
      <c r="Y180" t="s">
        <v>1636</v>
      </c>
      <c r="Z180" t="s">
        <v>151</v>
      </c>
      <c r="AA180" s="12" t="s">
        <v>1637</v>
      </c>
      <c r="AB180" t="s">
        <v>424</v>
      </c>
      <c r="AC180" s="5">
        <v>1E-3</v>
      </c>
      <c r="AD180" t="s">
        <v>5</v>
      </c>
      <c r="AE180">
        <v>0.92342564999999999</v>
      </c>
      <c r="AF180" t="s">
        <v>4</v>
      </c>
      <c r="AG180">
        <v>0.19890838999999999</v>
      </c>
    </row>
    <row r="181" spans="1:33" x14ac:dyDescent="0.25">
      <c r="A181" t="s">
        <v>347</v>
      </c>
      <c r="B181" t="s">
        <v>143</v>
      </c>
      <c r="C181">
        <v>300</v>
      </c>
      <c r="D181" t="s">
        <v>144</v>
      </c>
      <c r="E181">
        <v>100000</v>
      </c>
      <c r="F181" t="s">
        <v>145</v>
      </c>
      <c r="G181">
        <v>23654</v>
      </c>
      <c r="H181" t="s">
        <v>146</v>
      </c>
      <c r="I181">
        <v>1E-3</v>
      </c>
      <c r="J181" t="s">
        <v>3</v>
      </c>
      <c r="K181">
        <v>-248.5265086</v>
      </c>
      <c r="L181" t="s">
        <v>2</v>
      </c>
      <c r="M181">
        <v>4.6921472</v>
      </c>
      <c r="N181" t="s">
        <v>6</v>
      </c>
      <c r="O181">
        <v>33</v>
      </c>
      <c r="P181" t="s">
        <v>0</v>
      </c>
      <c r="Q181">
        <v>217.6</v>
      </c>
      <c r="R181" t="s">
        <v>141</v>
      </c>
      <c r="S181">
        <v>4</v>
      </c>
      <c r="T181" t="s">
        <v>142</v>
      </c>
      <c r="U181">
        <v>677</v>
      </c>
      <c r="V181" t="s">
        <v>140</v>
      </c>
      <c r="W181">
        <v>101907</v>
      </c>
      <c r="X181" t="s">
        <v>1</v>
      </c>
      <c r="Y181" t="s">
        <v>1638</v>
      </c>
      <c r="Z181" t="s">
        <v>151</v>
      </c>
      <c r="AA181" s="12" t="s">
        <v>1639</v>
      </c>
      <c r="AB181" t="s">
        <v>424</v>
      </c>
      <c r="AC181" s="5">
        <v>1E-3</v>
      </c>
      <c r="AD181" t="s">
        <v>5</v>
      </c>
      <c r="AE181">
        <v>-2.4116257700000001</v>
      </c>
      <c r="AF181" t="s">
        <v>4</v>
      </c>
      <c r="AG181">
        <v>0.55813731</v>
      </c>
    </row>
    <row r="182" spans="1:33" x14ac:dyDescent="0.25">
      <c r="A182" t="s">
        <v>348</v>
      </c>
      <c r="B182" t="s">
        <v>143</v>
      </c>
      <c r="C182">
        <v>300</v>
      </c>
      <c r="D182" t="s">
        <v>144</v>
      </c>
      <c r="E182">
        <v>100000</v>
      </c>
      <c r="F182" t="s">
        <v>145</v>
      </c>
      <c r="G182">
        <v>23654</v>
      </c>
      <c r="H182" t="s">
        <v>146</v>
      </c>
      <c r="I182">
        <v>1E-3</v>
      </c>
      <c r="J182" t="s">
        <v>3</v>
      </c>
      <c r="K182">
        <v>0.99999689999999997</v>
      </c>
      <c r="L182" t="s">
        <v>2</v>
      </c>
      <c r="M182">
        <v>1.3109E-3</v>
      </c>
      <c r="N182" t="s">
        <v>6</v>
      </c>
      <c r="O182">
        <v>16</v>
      </c>
      <c r="P182" t="s">
        <v>0</v>
      </c>
      <c r="Q182">
        <v>18.100000000000001</v>
      </c>
      <c r="R182" t="s">
        <v>141</v>
      </c>
      <c r="S182">
        <v>2</v>
      </c>
      <c r="T182" t="s">
        <v>142</v>
      </c>
      <c r="U182">
        <v>9</v>
      </c>
      <c r="V182" t="s">
        <v>140</v>
      </c>
      <c r="W182">
        <v>10838</v>
      </c>
      <c r="X182" t="s">
        <v>1</v>
      </c>
      <c r="Y182" t="s">
        <v>1640</v>
      </c>
      <c r="Z182" t="s">
        <v>151</v>
      </c>
      <c r="AA182" s="12" t="s">
        <v>1641</v>
      </c>
      <c r="AB182" t="s">
        <v>424</v>
      </c>
      <c r="AC182" s="5">
        <v>1E-3</v>
      </c>
      <c r="AD182" t="s">
        <v>5</v>
      </c>
      <c r="AE182">
        <v>0.99999824999999998</v>
      </c>
      <c r="AF182" t="s">
        <v>4</v>
      </c>
      <c r="AG182">
        <v>9.8309000000000005E-4</v>
      </c>
    </row>
    <row r="183" spans="1:33" x14ac:dyDescent="0.25">
      <c r="A183" t="s">
        <v>349</v>
      </c>
      <c r="B183" t="s">
        <v>143</v>
      </c>
      <c r="C183">
        <v>300</v>
      </c>
      <c r="D183" t="s">
        <v>144</v>
      </c>
      <c r="E183">
        <v>100000</v>
      </c>
      <c r="F183" t="s">
        <v>145</v>
      </c>
      <c r="G183">
        <v>23654</v>
      </c>
      <c r="H183" t="s">
        <v>146</v>
      </c>
      <c r="I183">
        <v>1E-3</v>
      </c>
      <c r="J183" t="s">
        <v>3</v>
      </c>
      <c r="K183">
        <v>0.87414530000000001</v>
      </c>
      <c r="L183" t="s">
        <v>2</v>
      </c>
      <c r="M183">
        <v>0.1190491</v>
      </c>
      <c r="N183" t="s">
        <v>6</v>
      </c>
      <c r="O183">
        <v>44</v>
      </c>
      <c r="P183" t="s">
        <v>0</v>
      </c>
      <c r="Q183">
        <v>233.1</v>
      </c>
      <c r="R183" t="s">
        <v>141</v>
      </c>
      <c r="S183">
        <v>5</v>
      </c>
      <c r="T183" t="s">
        <v>142</v>
      </c>
      <c r="U183">
        <v>929</v>
      </c>
      <c r="V183" t="s">
        <v>140</v>
      </c>
      <c r="W183">
        <v>102683</v>
      </c>
      <c r="X183" t="s">
        <v>1</v>
      </c>
      <c r="Y183" t="s">
        <v>1642</v>
      </c>
      <c r="Z183" t="s">
        <v>151</v>
      </c>
      <c r="AA183" s="12" t="s">
        <v>1643</v>
      </c>
      <c r="AB183" t="s">
        <v>424</v>
      </c>
      <c r="AC183" s="5">
        <v>1E-3</v>
      </c>
      <c r="AD183" t="s">
        <v>5</v>
      </c>
      <c r="AE183">
        <v>0.87066695000000005</v>
      </c>
      <c r="AF183" t="s">
        <v>4</v>
      </c>
      <c r="AG183">
        <v>0.11959978</v>
      </c>
    </row>
    <row r="184" spans="1:33" x14ac:dyDescent="0.25">
      <c r="A184" t="s">
        <v>350</v>
      </c>
      <c r="B184" t="s">
        <v>143</v>
      </c>
      <c r="C184">
        <v>300</v>
      </c>
      <c r="D184" t="s">
        <v>144</v>
      </c>
      <c r="E184">
        <v>100000</v>
      </c>
      <c r="F184" t="s">
        <v>145</v>
      </c>
      <c r="G184">
        <v>23654</v>
      </c>
      <c r="H184" t="s">
        <v>146</v>
      </c>
      <c r="I184">
        <v>1E-3</v>
      </c>
      <c r="J184" t="s">
        <v>3</v>
      </c>
      <c r="K184">
        <v>0.97479490000000002</v>
      </c>
      <c r="L184" t="s">
        <v>2</v>
      </c>
      <c r="M184">
        <v>3.1879400000000002E-2</v>
      </c>
      <c r="N184" t="s">
        <v>6</v>
      </c>
      <c r="O184">
        <v>24</v>
      </c>
      <c r="P184" t="s">
        <v>0</v>
      </c>
      <c r="Q184">
        <v>175.4</v>
      </c>
      <c r="R184" t="s">
        <v>141</v>
      </c>
      <c r="S184">
        <v>7</v>
      </c>
      <c r="T184" t="s">
        <v>142</v>
      </c>
      <c r="U184">
        <v>605</v>
      </c>
      <c r="V184" t="s">
        <v>140</v>
      </c>
      <c r="W184">
        <v>101840</v>
      </c>
      <c r="X184" t="s">
        <v>1</v>
      </c>
      <c r="Y184" t="s">
        <v>1644</v>
      </c>
      <c r="Z184" t="s">
        <v>151</v>
      </c>
      <c r="AA184" s="12" t="s">
        <v>1645</v>
      </c>
      <c r="AB184" t="s">
        <v>424</v>
      </c>
      <c r="AC184" s="5">
        <v>1E-3</v>
      </c>
      <c r="AD184" t="s">
        <v>5</v>
      </c>
      <c r="AE184">
        <v>0.97578010000000004</v>
      </c>
      <c r="AF184" t="s">
        <v>4</v>
      </c>
      <c r="AG184">
        <v>3.1475940000000001E-2</v>
      </c>
    </row>
    <row r="185" spans="1:33" x14ac:dyDescent="0.25">
      <c r="A185" t="s">
        <v>351</v>
      </c>
      <c r="B185" t="s">
        <v>143</v>
      </c>
      <c r="C185">
        <v>300</v>
      </c>
      <c r="D185" t="s">
        <v>144</v>
      </c>
      <c r="E185">
        <v>100000</v>
      </c>
      <c r="F185" t="s">
        <v>145</v>
      </c>
      <c r="G185">
        <v>23654</v>
      </c>
      <c r="H185" t="s">
        <v>146</v>
      </c>
      <c r="I185">
        <v>1E-3</v>
      </c>
      <c r="J185" t="s">
        <v>3</v>
      </c>
      <c r="K185">
        <v>-3.6230000000000002E-4</v>
      </c>
      <c r="L185" t="s">
        <v>2</v>
      </c>
      <c r="M185">
        <v>8.6020048424904197E+69</v>
      </c>
      <c r="N185" t="s">
        <v>6</v>
      </c>
      <c r="O185">
        <v>57</v>
      </c>
      <c r="P185" t="s">
        <v>0</v>
      </c>
      <c r="Q185">
        <v>231.8</v>
      </c>
      <c r="R185" t="s">
        <v>141</v>
      </c>
      <c r="S185">
        <v>5</v>
      </c>
      <c r="T185" t="s">
        <v>142</v>
      </c>
      <c r="U185">
        <v>1343</v>
      </c>
      <c r="V185" t="s">
        <v>140</v>
      </c>
      <c r="W185">
        <v>103894</v>
      </c>
      <c r="X185" t="s">
        <v>1</v>
      </c>
      <c r="Y185" t="s">
        <v>1646</v>
      </c>
      <c r="Z185" t="s">
        <v>151</v>
      </c>
      <c r="AA185" s="12" t="s">
        <v>1647</v>
      </c>
      <c r="AB185" t="s">
        <v>424</v>
      </c>
      <c r="AC185" s="5">
        <v>1E-3</v>
      </c>
      <c r="AD185" t="s">
        <v>5</v>
      </c>
      <c r="AE185">
        <v>-3.80577049743852E+119</v>
      </c>
      <c r="AF185" t="s">
        <v>4</v>
      </c>
      <c r="AG185">
        <v>1.3667204163220601E+68</v>
      </c>
    </row>
    <row r="186" spans="1:33" x14ac:dyDescent="0.25">
      <c r="A186" t="s">
        <v>352</v>
      </c>
      <c r="B186" t="s">
        <v>143</v>
      </c>
      <c r="C186">
        <v>300</v>
      </c>
      <c r="D186" t="s">
        <v>144</v>
      </c>
      <c r="E186">
        <v>100000</v>
      </c>
      <c r="F186" t="s">
        <v>145</v>
      </c>
      <c r="G186">
        <v>23654</v>
      </c>
      <c r="H186" t="s">
        <v>146</v>
      </c>
      <c r="I186">
        <v>1E-3</v>
      </c>
      <c r="J186" t="s">
        <v>3</v>
      </c>
      <c r="K186">
        <v>0.99634769999999995</v>
      </c>
      <c r="L186" t="s">
        <v>2</v>
      </c>
      <c r="M186">
        <v>1.0108999999999999E-3</v>
      </c>
      <c r="N186" t="s">
        <v>6</v>
      </c>
      <c r="O186">
        <v>8</v>
      </c>
      <c r="P186" t="s">
        <v>0</v>
      </c>
      <c r="Q186">
        <v>115.8</v>
      </c>
      <c r="R186" t="s">
        <v>141</v>
      </c>
      <c r="S186">
        <v>5</v>
      </c>
      <c r="T186" t="s">
        <v>142</v>
      </c>
      <c r="U186">
        <v>309</v>
      </c>
      <c r="V186" t="s">
        <v>140</v>
      </c>
      <c r="W186">
        <v>100265</v>
      </c>
      <c r="X186" t="s">
        <v>1</v>
      </c>
      <c r="Y186" t="s">
        <v>1648</v>
      </c>
      <c r="Z186" t="s">
        <v>151</v>
      </c>
      <c r="AA186" s="12" t="s">
        <v>1649</v>
      </c>
      <c r="AB186" t="s">
        <v>424</v>
      </c>
      <c r="AC186" s="5">
        <v>1E-3</v>
      </c>
      <c r="AD186" t="s">
        <v>5</v>
      </c>
      <c r="AE186">
        <v>0.99915136000000004</v>
      </c>
      <c r="AF186" t="s">
        <v>4</v>
      </c>
      <c r="AG186">
        <v>5.0213999999999999E-4</v>
      </c>
    </row>
    <row r="187" spans="1:33" x14ac:dyDescent="0.25">
      <c r="A187" t="s">
        <v>353</v>
      </c>
      <c r="B187" t="s">
        <v>143</v>
      </c>
      <c r="C187">
        <v>300</v>
      </c>
      <c r="D187" t="s">
        <v>144</v>
      </c>
      <c r="E187">
        <v>100000</v>
      </c>
      <c r="F187" t="s">
        <v>145</v>
      </c>
      <c r="G187">
        <v>23654</v>
      </c>
      <c r="H187" t="s">
        <v>146</v>
      </c>
      <c r="I187">
        <v>1E-3</v>
      </c>
      <c r="J187" t="s">
        <v>3</v>
      </c>
      <c r="K187">
        <v>-164.29219839999999</v>
      </c>
      <c r="L187" t="s">
        <v>2</v>
      </c>
      <c r="M187">
        <v>6.4284866000000003</v>
      </c>
      <c r="N187" t="s">
        <v>6</v>
      </c>
      <c r="O187">
        <v>25</v>
      </c>
      <c r="P187" t="s">
        <v>0</v>
      </c>
      <c r="Q187">
        <v>60.2</v>
      </c>
      <c r="R187" t="s">
        <v>141</v>
      </c>
      <c r="S187">
        <v>2</v>
      </c>
      <c r="T187" t="s">
        <v>142</v>
      </c>
      <c r="U187">
        <v>43</v>
      </c>
      <c r="V187" t="s">
        <v>140</v>
      </c>
      <c r="W187">
        <v>39117</v>
      </c>
      <c r="X187" t="s">
        <v>1</v>
      </c>
      <c r="Y187" t="s">
        <v>1650</v>
      </c>
      <c r="Z187" t="s">
        <v>151</v>
      </c>
      <c r="AA187" s="12" t="s">
        <v>1651</v>
      </c>
      <c r="AB187" t="s">
        <v>424</v>
      </c>
      <c r="AC187" s="5">
        <v>1E-3</v>
      </c>
      <c r="AD187" t="s">
        <v>5</v>
      </c>
      <c r="AE187">
        <v>-50.722550920000003</v>
      </c>
      <c r="AF187" t="s">
        <v>4</v>
      </c>
      <c r="AG187">
        <v>3.7043432799999998</v>
      </c>
    </row>
    <row r="188" spans="1:33" x14ac:dyDescent="0.25">
      <c r="A188" t="s">
        <v>354</v>
      </c>
      <c r="B188" t="s">
        <v>143</v>
      </c>
      <c r="C188">
        <v>300</v>
      </c>
      <c r="D188" t="s">
        <v>144</v>
      </c>
      <c r="E188">
        <v>100000</v>
      </c>
      <c r="F188" t="s">
        <v>145</v>
      </c>
      <c r="G188">
        <v>23654</v>
      </c>
      <c r="H188" t="s">
        <v>146</v>
      </c>
      <c r="I188">
        <v>1E-3</v>
      </c>
      <c r="J188" t="s">
        <v>3</v>
      </c>
      <c r="K188">
        <v>0.99958950000000002</v>
      </c>
      <c r="L188" t="s">
        <v>2</v>
      </c>
      <c r="M188">
        <v>8.7746000000000005E-3</v>
      </c>
      <c r="N188" t="s">
        <v>6</v>
      </c>
      <c r="O188">
        <v>10</v>
      </c>
      <c r="P188" t="s">
        <v>0</v>
      </c>
      <c r="Q188">
        <v>1.4</v>
      </c>
      <c r="R188" t="s">
        <v>141</v>
      </c>
      <c r="S188">
        <v>1</v>
      </c>
      <c r="T188" t="s">
        <v>142</v>
      </c>
      <c r="U188">
        <v>3</v>
      </c>
      <c r="V188" t="s">
        <v>140</v>
      </c>
      <c r="W188">
        <v>1130</v>
      </c>
      <c r="X188" t="s">
        <v>1</v>
      </c>
      <c r="Y188" t="s">
        <v>1652</v>
      </c>
      <c r="Z188" t="s">
        <v>151</v>
      </c>
      <c r="AA188" s="12" t="s">
        <v>1653</v>
      </c>
      <c r="AB188" t="s">
        <v>424</v>
      </c>
      <c r="AC188" s="5">
        <v>1E-3</v>
      </c>
      <c r="AD188" t="s">
        <v>5</v>
      </c>
      <c r="AE188">
        <v>0.99953884999999998</v>
      </c>
      <c r="AF188" t="s">
        <v>4</v>
      </c>
      <c r="AG188">
        <v>9.4139400000000008E-3</v>
      </c>
    </row>
    <row r="189" spans="1:33" x14ac:dyDescent="0.25">
      <c r="A189" t="s">
        <v>355</v>
      </c>
      <c r="B189" t="s">
        <v>143</v>
      </c>
      <c r="C189">
        <v>300</v>
      </c>
      <c r="D189" t="s">
        <v>144</v>
      </c>
      <c r="E189">
        <v>100000</v>
      </c>
      <c r="F189" t="s">
        <v>145</v>
      </c>
      <c r="G189">
        <v>23654</v>
      </c>
      <c r="H189" t="s">
        <v>146</v>
      </c>
      <c r="I189">
        <v>1E-3</v>
      </c>
      <c r="J189" t="s">
        <v>3</v>
      </c>
      <c r="K189">
        <v>0.99996490000000005</v>
      </c>
      <c r="L189" t="s">
        <v>2</v>
      </c>
      <c r="M189">
        <v>5.5159999999999996E-4</v>
      </c>
      <c r="N189" t="s">
        <v>6</v>
      </c>
      <c r="O189">
        <v>10</v>
      </c>
      <c r="P189" t="s">
        <v>0</v>
      </c>
      <c r="Q189">
        <v>1.3</v>
      </c>
      <c r="R189" t="s">
        <v>141</v>
      </c>
      <c r="S189">
        <v>1</v>
      </c>
      <c r="T189" t="s">
        <v>142</v>
      </c>
      <c r="U189">
        <v>3</v>
      </c>
      <c r="V189" t="s">
        <v>140</v>
      </c>
      <c r="W189">
        <v>1096</v>
      </c>
      <c r="X189" t="s">
        <v>1</v>
      </c>
      <c r="Y189" t="s">
        <v>1654</v>
      </c>
      <c r="Z189" t="s">
        <v>151</v>
      </c>
      <c r="AA189" s="12" t="s">
        <v>1655</v>
      </c>
      <c r="AB189" t="s">
        <v>424</v>
      </c>
      <c r="AC189" s="5">
        <v>1E-3</v>
      </c>
      <c r="AD189" t="s">
        <v>5</v>
      </c>
      <c r="AE189">
        <v>0.99997285999999996</v>
      </c>
      <c r="AF189" t="s">
        <v>4</v>
      </c>
      <c r="AG189">
        <v>4.9775999999999998E-4</v>
      </c>
    </row>
    <row r="190" spans="1:33" x14ac:dyDescent="0.25">
      <c r="A190" t="s">
        <v>356</v>
      </c>
      <c r="B190" t="s">
        <v>143</v>
      </c>
      <c r="C190">
        <v>300</v>
      </c>
      <c r="D190" t="s">
        <v>144</v>
      </c>
      <c r="E190">
        <v>100000</v>
      </c>
      <c r="F190" t="s">
        <v>145</v>
      </c>
      <c r="G190">
        <v>23654</v>
      </c>
      <c r="H190" t="s">
        <v>146</v>
      </c>
      <c r="I190">
        <v>1E-3</v>
      </c>
      <c r="J190" t="s">
        <v>3</v>
      </c>
      <c r="K190">
        <v>0.72869419999999996</v>
      </c>
      <c r="L190" t="s">
        <v>2</v>
      </c>
      <c r="M190">
        <v>0.20885980000000001</v>
      </c>
      <c r="N190" t="s">
        <v>6</v>
      </c>
      <c r="O190">
        <v>12</v>
      </c>
      <c r="P190" t="s">
        <v>0</v>
      </c>
      <c r="Q190">
        <v>129.69999999999999</v>
      </c>
      <c r="R190" t="s">
        <v>141</v>
      </c>
      <c r="S190">
        <v>5</v>
      </c>
      <c r="T190" t="s">
        <v>142</v>
      </c>
      <c r="U190">
        <v>201</v>
      </c>
      <c r="V190" t="s">
        <v>140</v>
      </c>
      <c r="W190">
        <v>100200</v>
      </c>
      <c r="X190" t="s">
        <v>1</v>
      </c>
      <c r="Y190" t="s">
        <v>1656</v>
      </c>
      <c r="Z190" t="s">
        <v>151</v>
      </c>
      <c r="AA190" s="12" t="s">
        <v>1657</v>
      </c>
      <c r="AB190" t="s">
        <v>424</v>
      </c>
      <c r="AC190" s="5">
        <v>1E-3</v>
      </c>
      <c r="AD190" t="s">
        <v>5</v>
      </c>
      <c r="AE190">
        <v>0.67179321000000003</v>
      </c>
      <c r="AF190" t="s">
        <v>4</v>
      </c>
      <c r="AG190">
        <v>0.22072497999999999</v>
      </c>
    </row>
    <row r="191" spans="1:33" x14ac:dyDescent="0.25">
      <c r="A191" t="s">
        <v>357</v>
      </c>
      <c r="B191" t="s">
        <v>143</v>
      </c>
      <c r="C191">
        <v>300</v>
      </c>
      <c r="D191" t="s">
        <v>144</v>
      </c>
      <c r="E191">
        <v>100000</v>
      </c>
      <c r="F191" t="s">
        <v>145</v>
      </c>
      <c r="G191">
        <v>23654</v>
      </c>
      <c r="H191" t="s">
        <v>146</v>
      </c>
      <c r="I191">
        <v>1E-3</v>
      </c>
      <c r="J191" t="s">
        <v>3</v>
      </c>
      <c r="K191">
        <v>0.99926619999999999</v>
      </c>
      <c r="L191" t="s">
        <v>2</v>
      </c>
      <c r="M191">
        <v>2.0352700000000001E-2</v>
      </c>
      <c r="N191" t="s">
        <v>6</v>
      </c>
      <c r="O191">
        <v>24</v>
      </c>
      <c r="P191" t="s">
        <v>0</v>
      </c>
      <c r="Q191">
        <v>23.3</v>
      </c>
      <c r="R191" t="s">
        <v>141</v>
      </c>
      <c r="S191">
        <v>3</v>
      </c>
      <c r="T191" t="s">
        <v>142</v>
      </c>
      <c r="U191">
        <v>18</v>
      </c>
      <c r="V191" t="s">
        <v>140</v>
      </c>
      <c r="W191">
        <v>15242</v>
      </c>
      <c r="X191" t="s">
        <v>1</v>
      </c>
      <c r="Y191" t="s">
        <v>1658</v>
      </c>
      <c r="Z191" t="s">
        <v>151</v>
      </c>
      <c r="AA191" s="12" t="s">
        <v>1659</v>
      </c>
      <c r="AB191" t="s">
        <v>424</v>
      </c>
      <c r="AC191" s="5">
        <v>1E-3</v>
      </c>
      <c r="AD191" t="s">
        <v>5</v>
      </c>
      <c r="AE191">
        <v>0.99927151000000003</v>
      </c>
      <c r="AF191" t="s">
        <v>4</v>
      </c>
      <c r="AG191">
        <v>2.0166860000000002E-2</v>
      </c>
    </row>
    <row r="192" spans="1:33" x14ac:dyDescent="0.25">
      <c r="A192" t="s">
        <v>358</v>
      </c>
      <c r="B192" t="s">
        <v>143</v>
      </c>
      <c r="C192">
        <v>300</v>
      </c>
      <c r="D192" t="s">
        <v>144</v>
      </c>
      <c r="E192">
        <v>100000</v>
      </c>
      <c r="F192" t="s">
        <v>145</v>
      </c>
      <c r="G192">
        <v>23654</v>
      </c>
      <c r="H192" t="s">
        <v>146</v>
      </c>
      <c r="I192">
        <v>1E-3</v>
      </c>
      <c r="J192" t="s">
        <v>3</v>
      </c>
      <c r="K192">
        <v>-0.35267989999999999</v>
      </c>
      <c r="L192" t="s">
        <v>2</v>
      </c>
      <c r="M192">
        <v>0.44320739999999997</v>
      </c>
      <c r="N192" t="s">
        <v>6</v>
      </c>
      <c r="O192">
        <v>20</v>
      </c>
      <c r="P192" t="s">
        <v>0</v>
      </c>
      <c r="Q192">
        <v>172.7</v>
      </c>
      <c r="R192" t="s">
        <v>141</v>
      </c>
      <c r="S192">
        <v>6</v>
      </c>
      <c r="T192" t="s">
        <v>142</v>
      </c>
      <c r="U192">
        <v>244</v>
      </c>
      <c r="V192" t="s">
        <v>140</v>
      </c>
      <c r="W192">
        <v>100614</v>
      </c>
      <c r="X192" t="s">
        <v>1</v>
      </c>
      <c r="Y192" t="s">
        <v>1660</v>
      </c>
      <c r="Z192" t="s">
        <v>151</v>
      </c>
      <c r="AA192" s="12" t="s">
        <v>1661</v>
      </c>
      <c r="AB192" t="s">
        <v>424</v>
      </c>
      <c r="AC192" s="5">
        <v>1E-3</v>
      </c>
      <c r="AD192" t="s">
        <v>5</v>
      </c>
      <c r="AE192">
        <v>0.89524583999999996</v>
      </c>
      <c r="AF192" t="s">
        <v>4</v>
      </c>
      <c r="AG192">
        <v>0.12626708</v>
      </c>
    </row>
    <row r="193" spans="1:33" x14ac:dyDescent="0.25">
      <c r="A193" t="s">
        <v>359</v>
      </c>
      <c r="B193" t="s">
        <v>143</v>
      </c>
      <c r="C193">
        <v>300</v>
      </c>
      <c r="D193" t="s">
        <v>144</v>
      </c>
      <c r="E193">
        <v>100000</v>
      </c>
      <c r="F193" t="s">
        <v>145</v>
      </c>
      <c r="G193">
        <v>23654</v>
      </c>
      <c r="H193" t="s">
        <v>146</v>
      </c>
      <c r="I193">
        <v>1E-3</v>
      </c>
      <c r="J193" t="s">
        <v>3</v>
      </c>
      <c r="K193">
        <v>0.99853610000000004</v>
      </c>
      <c r="L193" t="s">
        <v>2</v>
      </c>
      <c r="M193">
        <v>2.5696E-3</v>
      </c>
      <c r="N193" t="s">
        <v>6</v>
      </c>
      <c r="O193">
        <v>9</v>
      </c>
      <c r="P193" t="s">
        <v>0</v>
      </c>
      <c r="Q193">
        <v>119.1</v>
      </c>
      <c r="R193" t="s">
        <v>141</v>
      </c>
      <c r="S193">
        <v>3</v>
      </c>
      <c r="T193" t="s">
        <v>142</v>
      </c>
      <c r="U193">
        <v>217</v>
      </c>
      <c r="V193" t="s">
        <v>140</v>
      </c>
      <c r="W193">
        <v>100231</v>
      </c>
      <c r="X193" t="s">
        <v>1</v>
      </c>
      <c r="Y193" t="s">
        <v>1662</v>
      </c>
      <c r="Z193" t="s">
        <v>151</v>
      </c>
      <c r="AA193" s="12" t="s">
        <v>1663</v>
      </c>
      <c r="AB193" t="s">
        <v>424</v>
      </c>
      <c r="AC193" s="5">
        <v>1E-3</v>
      </c>
      <c r="AD193" t="s">
        <v>5</v>
      </c>
      <c r="AE193">
        <v>0.99866677999999998</v>
      </c>
      <c r="AF193" t="s">
        <v>4</v>
      </c>
      <c r="AG193">
        <v>2.4488800000000001E-3</v>
      </c>
    </row>
    <row r="194" spans="1:33" x14ac:dyDescent="0.25">
      <c r="A194" t="s">
        <v>360</v>
      </c>
      <c r="B194" t="s">
        <v>143</v>
      </c>
      <c r="C194">
        <v>300</v>
      </c>
      <c r="D194" t="s">
        <v>144</v>
      </c>
      <c r="E194">
        <v>100000</v>
      </c>
      <c r="F194" t="s">
        <v>145</v>
      </c>
      <c r="G194">
        <v>23654</v>
      </c>
      <c r="H194" t="s">
        <v>146</v>
      </c>
      <c r="I194">
        <v>1E-3</v>
      </c>
      <c r="J194" t="s">
        <v>3</v>
      </c>
      <c r="K194">
        <v>-1.4100000000000001E-4</v>
      </c>
      <c r="L194" t="s">
        <v>2</v>
      </c>
      <c r="M194">
        <v>1.29154907979736E+16</v>
      </c>
      <c r="N194" t="s">
        <v>6</v>
      </c>
      <c r="O194">
        <v>21</v>
      </c>
      <c r="P194" t="s">
        <v>0</v>
      </c>
      <c r="Q194">
        <v>127.4</v>
      </c>
      <c r="R194" t="s">
        <v>141</v>
      </c>
      <c r="S194">
        <v>14</v>
      </c>
      <c r="T194" t="s">
        <v>142</v>
      </c>
      <c r="U194">
        <v>515</v>
      </c>
      <c r="V194" t="s">
        <v>140</v>
      </c>
      <c r="W194">
        <v>100760</v>
      </c>
      <c r="X194" t="s">
        <v>1</v>
      </c>
      <c r="Y194" t="s">
        <v>1664</v>
      </c>
      <c r="Z194" t="s">
        <v>151</v>
      </c>
      <c r="AA194" s="12" t="s">
        <v>1665</v>
      </c>
      <c r="AB194" t="s">
        <v>424</v>
      </c>
      <c r="AC194" s="5">
        <v>1E-3</v>
      </c>
      <c r="AD194" t="s">
        <v>5</v>
      </c>
      <c r="AE194">
        <v>-3.9984999999999999E-4</v>
      </c>
      <c r="AF194" t="s">
        <v>4</v>
      </c>
      <c r="AG194">
        <v>1.04728010659296E+18</v>
      </c>
    </row>
    <row r="195" spans="1:33" x14ac:dyDescent="0.25">
      <c r="A195" t="s">
        <v>361</v>
      </c>
      <c r="B195" t="s">
        <v>143</v>
      </c>
      <c r="C195">
        <v>300</v>
      </c>
      <c r="D195" t="s">
        <v>144</v>
      </c>
      <c r="E195">
        <v>100000</v>
      </c>
      <c r="F195" t="s">
        <v>145</v>
      </c>
      <c r="G195">
        <v>23654</v>
      </c>
      <c r="H195" t="s">
        <v>146</v>
      </c>
      <c r="I195">
        <v>1E-3</v>
      </c>
      <c r="J195" t="s">
        <v>3</v>
      </c>
      <c r="K195">
        <v>0.98372970000000004</v>
      </c>
      <c r="L195" t="s">
        <v>2</v>
      </c>
      <c r="M195">
        <v>1.3509999999999999E-2</v>
      </c>
      <c r="N195" t="s">
        <v>6</v>
      </c>
      <c r="O195">
        <v>12</v>
      </c>
      <c r="P195" t="s">
        <v>0</v>
      </c>
      <c r="Q195">
        <v>134.19999999999999</v>
      </c>
      <c r="R195" t="s">
        <v>141</v>
      </c>
      <c r="S195">
        <v>3</v>
      </c>
      <c r="T195" t="s">
        <v>142</v>
      </c>
      <c r="U195">
        <v>213</v>
      </c>
      <c r="V195" t="s">
        <v>140</v>
      </c>
      <c r="W195">
        <v>100200</v>
      </c>
      <c r="X195" t="s">
        <v>1</v>
      </c>
      <c r="Y195" t="s">
        <v>1666</v>
      </c>
      <c r="Z195" t="s">
        <v>151</v>
      </c>
      <c r="AA195" s="12" t="s">
        <v>1667</v>
      </c>
      <c r="AB195" t="s">
        <v>424</v>
      </c>
      <c r="AC195" s="5">
        <v>1E-3</v>
      </c>
      <c r="AD195" t="s">
        <v>5</v>
      </c>
      <c r="AE195">
        <v>0.98399252000000004</v>
      </c>
      <c r="AF195" t="s">
        <v>4</v>
      </c>
      <c r="AG195">
        <v>1.337474E-2</v>
      </c>
    </row>
    <row r="196" spans="1:33" x14ac:dyDescent="0.25">
      <c r="A196" t="s">
        <v>362</v>
      </c>
      <c r="B196" t="s">
        <v>143</v>
      </c>
      <c r="C196">
        <v>300</v>
      </c>
      <c r="D196" t="s">
        <v>144</v>
      </c>
      <c r="E196">
        <v>100000</v>
      </c>
      <c r="F196" t="s">
        <v>145</v>
      </c>
      <c r="G196">
        <v>23654</v>
      </c>
      <c r="H196" t="s">
        <v>146</v>
      </c>
      <c r="I196">
        <v>1E-3</v>
      </c>
      <c r="J196" t="s">
        <v>3</v>
      </c>
      <c r="K196">
        <v>0.99977159999999998</v>
      </c>
      <c r="L196" t="s">
        <v>2</v>
      </c>
      <c r="M196">
        <v>2.1951200000000001E-2</v>
      </c>
      <c r="N196" t="s">
        <v>6</v>
      </c>
      <c r="O196">
        <v>19</v>
      </c>
      <c r="P196" t="s">
        <v>0</v>
      </c>
      <c r="Q196">
        <v>9.1</v>
      </c>
      <c r="R196" t="s">
        <v>141</v>
      </c>
      <c r="S196">
        <v>1</v>
      </c>
      <c r="T196" t="s">
        <v>142</v>
      </c>
      <c r="U196">
        <v>7</v>
      </c>
      <c r="V196" t="s">
        <v>140</v>
      </c>
      <c r="W196">
        <v>6097</v>
      </c>
      <c r="X196" t="s">
        <v>1</v>
      </c>
      <c r="Y196" t="s">
        <v>1668</v>
      </c>
      <c r="Z196" t="s">
        <v>151</v>
      </c>
      <c r="AA196" s="12" t="s">
        <v>1669</v>
      </c>
      <c r="AB196" t="s">
        <v>424</v>
      </c>
      <c r="AC196" s="5">
        <v>1E-3</v>
      </c>
      <c r="AD196" t="s">
        <v>5</v>
      </c>
      <c r="AE196">
        <v>0.99976651999999999</v>
      </c>
      <c r="AF196" t="s">
        <v>4</v>
      </c>
      <c r="AG196">
        <v>2.1562540000000002E-2</v>
      </c>
    </row>
    <row r="197" spans="1:33" x14ac:dyDescent="0.25">
      <c r="A197" t="s">
        <v>363</v>
      </c>
      <c r="B197" t="s">
        <v>143</v>
      </c>
      <c r="C197">
        <v>300</v>
      </c>
      <c r="D197" t="s">
        <v>144</v>
      </c>
      <c r="E197">
        <v>100000</v>
      </c>
      <c r="F197" t="s">
        <v>145</v>
      </c>
      <c r="G197">
        <v>23654</v>
      </c>
      <c r="H197" t="s">
        <v>146</v>
      </c>
      <c r="I197">
        <v>1E-3</v>
      </c>
      <c r="J197" t="s">
        <v>3</v>
      </c>
      <c r="K197">
        <v>-2.8324000000000001E-3</v>
      </c>
      <c r="L197" t="s">
        <v>2</v>
      </c>
      <c r="M197">
        <v>1.62179E-2</v>
      </c>
      <c r="N197" t="s">
        <v>6</v>
      </c>
      <c r="O197">
        <v>1</v>
      </c>
      <c r="P197" t="s">
        <v>0</v>
      </c>
      <c r="Q197">
        <v>0.8</v>
      </c>
      <c r="R197" t="s">
        <v>141</v>
      </c>
      <c r="S197">
        <v>1</v>
      </c>
      <c r="T197" t="s">
        <v>142</v>
      </c>
      <c r="U197">
        <v>2</v>
      </c>
      <c r="V197" t="s">
        <v>140</v>
      </c>
      <c r="W197">
        <v>720</v>
      </c>
      <c r="X197" t="s">
        <v>1</v>
      </c>
      <c r="Y197">
        <v>0</v>
      </c>
      <c r="Z197" t="s">
        <v>151</v>
      </c>
      <c r="AA197" s="12" t="s">
        <v>1315</v>
      </c>
      <c r="AB197" t="s">
        <v>424</v>
      </c>
      <c r="AC197" s="5">
        <v>1E-3</v>
      </c>
      <c r="AD197" t="s">
        <v>5</v>
      </c>
      <c r="AE197">
        <v>-3.6140500000000002E-3</v>
      </c>
      <c r="AF197" t="s">
        <v>4</v>
      </c>
      <c r="AG197">
        <v>9.7114200000000001E-3</v>
      </c>
    </row>
    <row r="198" spans="1:33" x14ac:dyDescent="0.25">
      <c r="A198" t="s">
        <v>364</v>
      </c>
      <c r="B198" t="s">
        <v>143</v>
      </c>
      <c r="C198">
        <v>300</v>
      </c>
      <c r="D198" t="s">
        <v>144</v>
      </c>
      <c r="E198">
        <v>100000</v>
      </c>
      <c r="F198" t="s">
        <v>145</v>
      </c>
      <c r="G198">
        <v>23654</v>
      </c>
      <c r="H198" t="s">
        <v>146</v>
      </c>
      <c r="I198">
        <v>1E-3</v>
      </c>
      <c r="J198" t="s">
        <v>3</v>
      </c>
      <c r="K198">
        <v>0.99405960000000004</v>
      </c>
      <c r="L198" t="s">
        <v>2</v>
      </c>
      <c r="M198">
        <v>0.44158849999999999</v>
      </c>
      <c r="N198" t="s">
        <v>6</v>
      </c>
      <c r="O198">
        <v>42</v>
      </c>
      <c r="P198" t="s">
        <v>0</v>
      </c>
      <c r="Q198">
        <v>36.6</v>
      </c>
      <c r="R198" t="s">
        <v>141</v>
      </c>
      <c r="S198">
        <v>1</v>
      </c>
      <c r="T198" t="s">
        <v>142</v>
      </c>
      <c r="U198">
        <v>10</v>
      </c>
      <c r="V198" t="s">
        <v>140</v>
      </c>
      <c r="W198">
        <v>17257</v>
      </c>
      <c r="X198" t="s">
        <v>1</v>
      </c>
      <c r="Y198" t="s">
        <v>1670</v>
      </c>
      <c r="Z198" t="s">
        <v>151</v>
      </c>
      <c r="AA198" s="12" t="s">
        <v>1671</v>
      </c>
      <c r="AB198" t="s">
        <v>424</v>
      </c>
      <c r="AC198" s="5">
        <v>1E-3</v>
      </c>
      <c r="AD198" t="s">
        <v>5</v>
      </c>
      <c r="AE198">
        <v>0.99606974999999998</v>
      </c>
      <c r="AF198" t="s">
        <v>4</v>
      </c>
      <c r="AG198">
        <v>0.36117029</v>
      </c>
    </row>
    <row r="199" spans="1:33" x14ac:dyDescent="0.25">
      <c r="A199" t="s">
        <v>365</v>
      </c>
      <c r="B199" t="s">
        <v>143</v>
      </c>
      <c r="C199">
        <v>300</v>
      </c>
      <c r="D199" t="s">
        <v>144</v>
      </c>
      <c r="E199">
        <v>100000</v>
      </c>
      <c r="F199" t="s">
        <v>145</v>
      </c>
      <c r="G199">
        <v>23654</v>
      </c>
      <c r="H199" t="s">
        <v>146</v>
      </c>
      <c r="I199">
        <v>1E-3</v>
      </c>
      <c r="J199" t="s">
        <v>3</v>
      </c>
      <c r="K199">
        <v>0.99902709999999995</v>
      </c>
      <c r="L199" t="s">
        <v>2</v>
      </c>
      <c r="M199">
        <v>1.6844499999999998E-2</v>
      </c>
      <c r="N199" t="s">
        <v>6</v>
      </c>
      <c r="O199">
        <v>15</v>
      </c>
      <c r="P199" t="s">
        <v>0</v>
      </c>
      <c r="Q199">
        <v>5.3</v>
      </c>
      <c r="R199" t="s">
        <v>141</v>
      </c>
      <c r="S199">
        <v>1</v>
      </c>
      <c r="T199" t="s">
        <v>142</v>
      </c>
      <c r="U199">
        <v>6</v>
      </c>
      <c r="V199" t="s">
        <v>140</v>
      </c>
      <c r="W199">
        <v>3866</v>
      </c>
      <c r="X199" t="s">
        <v>1</v>
      </c>
      <c r="Y199" t="s">
        <v>1672</v>
      </c>
      <c r="Z199" t="s">
        <v>151</v>
      </c>
      <c r="AA199" s="12" t="s">
        <v>1673</v>
      </c>
      <c r="AB199" t="s">
        <v>424</v>
      </c>
      <c r="AC199" s="5">
        <v>1E-3</v>
      </c>
      <c r="AD199" t="s">
        <v>5</v>
      </c>
      <c r="AE199">
        <v>0.99898796000000001</v>
      </c>
      <c r="AF199" t="s">
        <v>4</v>
      </c>
      <c r="AG199">
        <v>1.70353E-2</v>
      </c>
    </row>
    <row r="200" spans="1:33" x14ac:dyDescent="0.25">
      <c r="A200" t="s">
        <v>366</v>
      </c>
      <c r="B200" t="s">
        <v>143</v>
      </c>
      <c r="C200">
        <v>300</v>
      </c>
      <c r="D200" t="s">
        <v>144</v>
      </c>
      <c r="E200">
        <v>100000</v>
      </c>
      <c r="F200" t="s">
        <v>145</v>
      </c>
      <c r="G200">
        <v>23654</v>
      </c>
      <c r="H200" t="s">
        <v>146</v>
      </c>
      <c r="I200">
        <v>1E-3</v>
      </c>
      <c r="J200" t="s">
        <v>3</v>
      </c>
      <c r="K200">
        <v>0.72159019999999996</v>
      </c>
      <c r="L200" t="s">
        <v>2</v>
      </c>
      <c r="M200">
        <v>0.34806559999999998</v>
      </c>
      <c r="N200" t="s">
        <v>6</v>
      </c>
      <c r="O200">
        <v>31</v>
      </c>
      <c r="P200" t="s">
        <v>0</v>
      </c>
      <c r="Q200">
        <v>185</v>
      </c>
      <c r="R200" t="s">
        <v>141</v>
      </c>
      <c r="S200">
        <v>8</v>
      </c>
      <c r="T200" t="s">
        <v>142</v>
      </c>
      <c r="U200">
        <v>407</v>
      </c>
      <c r="V200" t="s">
        <v>140</v>
      </c>
      <c r="W200">
        <v>101040</v>
      </c>
      <c r="X200" t="s">
        <v>1</v>
      </c>
      <c r="Y200" t="s">
        <v>1674</v>
      </c>
      <c r="Z200" t="s">
        <v>151</v>
      </c>
      <c r="AA200" s="12" t="s">
        <v>1675</v>
      </c>
      <c r="AB200" t="s">
        <v>424</v>
      </c>
      <c r="AC200" s="5">
        <v>1E-3</v>
      </c>
      <c r="AD200" t="s">
        <v>5</v>
      </c>
      <c r="AE200">
        <v>0.72580356000000001</v>
      </c>
      <c r="AF200" t="s">
        <v>4</v>
      </c>
      <c r="AG200">
        <v>0.34699974</v>
      </c>
    </row>
    <row r="201" spans="1:33" x14ac:dyDescent="0.25">
      <c r="A201" t="s">
        <v>367</v>
      </c>
      <c r="B201" t="s">
        <v>143</v>
      </c>
      <c r="C201">
        <v>300</v>
      </c>
      <c r="D201" t="s">
        <v>144</v>
      </c>
      <c r="E201">
        <v>100000</v>
      </c>
      <c r="F201" t="s">
        <v>145</v>
      </c>
      <c r="G201">
        <v>23654</v>
      </c>
      <c r="H201" t="s">
        <v>146</v>
      </c>
      <c r="I201">
        <v>1E-3</v>
      </c>
      <c r="J201" t="s">
        <v>3</v>
      </c>
      <c r="K201">
        <v>0.99636040000000003</v>
      </c>
      <c r="L201" t="s">
        <v>2</v>
      </c>
      <c r="M201">
        <v>1656.2667650999999</v>
      </c>
      <c r="N201" t="s">
        <v>6</v>
      </c>
      <c r="O201">
        <v>38</v>
      </c>
      <c r="P201" t="s">
        <v>0</v>
      </c>
      <c r="Q201">
        <v>208.8</v>
      </c>
      <c r="R201" t="s">
        <v>141</v>
      </c>
      <c r="S201">
        <v>6</v>
      </c>
      <c r="T201" t="s">
        <v>142</v>
      </c>
      <c r="U201">
        <v>720</v>
      </c>
      <c r="V201" t="s">
        <v>140</v>
      </c>
      <c r="W201">
        <v>102177</v>
      </c>
      <c r="X201" t="s">
        <v>1</v>
      </c>
      <c r="Y201" t="s">
        <v>1676</v>
      </c>
      <c r="Z201" t="s">
        <v>151</v>
      </c>
      <c r="AA201" s="12" t="s">
        <v>1677</v>
      </c>
      <c r="AB201" t="s">
        <v>424</v>
      </c>
      <c r="AC201" s="5">
        <v>1E-3</v>
      </c>
      <c r="AD201" t="s">
        <v>5</v>
      </c>
      <c r="AE201">
        <v>0.99609066999999996</v>
      </c>
      <c r="AF201" t="s">
        <v>4</v>
      </c>
      <c r="AG201">
        <v>2251.44678914</v>
      </c>
    </row>
    <row r="202" spans="1:33" x14ac:dyDescent="0.25">
      <c r="A202" t="s">
        <v>368</v>
      </c>
      <c r="B202" t="s">
        <v>143</v>
      </c>
      <c r="C202">
        <v>300</v>
      </c>
      <c r="D202" t="s">
        <v>144</v>
      </c>
      <c r="E202">
        <v>100000</v>
      </c>
      <c r="F202" t="s">
        <v>145</v>
      </c>
      <c r="G202">
        <v>23654</v>
      </c>
      <c r="H202" t="s">
        <v>146</v>
      </c>
      <c r="I202">
        <v>1E-3</v>
      </c>
      <c r="J202" t="s">
        <v>3</v>
      </c>
      <c r="K202">
        <v>0.99044290000000001</v>
      </c>
      <c r="L202" t="s">
        <v>2</v>
      </c>
      <c r="M202">
        <v>1.0623511000000001</v>
      </c>
      <c r="N202" t="s">
        <v>6</v>
      </c>
      <c r="O202">
        <v>73</v>
      </c>
      <c r="P202" t="s">
        <v>0</v>
      </c>
      <c r="Q202">
        <v>287.39999999999998</v>
      </c>
      <c r="R202" t="s">
        <v>141</v>
      </c>
      <c r="S202">
        <v>2</v>
      </c>
      <c r="T202" t="s">
        <v>142</v>
      </c>
      <c r="U202">
        <v>30</v>
      </c>
      <c r="V202" t="s">
        <v>140</v>
      </c>
      <c r="W202">
        <v>100152</v>
      </c>
      <c r="X202" t="s">
        <v>1</v>
      </c>
      <c r="Y202" t="s">
        <v>1678</v>
      </c>
      <c r="Z202" t="s">
        <v>151</v>
      </c>
      <c r="AA202" s="12" t="s">
        <v>1679</v>
      </c>
      <c r="AB202" t="s">
        <v>424</v>
      </c>
      <c r="AC202" s="5">
        <v>1E-3</v>
      </c>
      <c r="AD202" t="s">
        <v>5</v>
      </c>
      <c r="AE202">
        <v>0.99010938999999998</v>
      </c>
      <c r="AF202" t="s">
        <v>4</v>
      </c>
      <c r="AG202">
        <v>1.0788628899999999</v>
      </c>
    </row>
    <row r="203" spans="1:33" x14ac:dyDescent="0.25">
      <c r="A203" t="s">
        <v>369</v>
      </c>
      <c r="B203" t="s">
        <v>143</v>
      </c>
      <c r="C203">
        <v>300</v>
      </c>
      <c r="D203" t="s">
        <v>144</v>
      </c>
      <c r="E203">
        <v>100000</v>
      </c>
      <c r="F203" t="s">
        <v>145</v>
      </c>
      <c r="G203">
        <v>23654</v>
      </c>
      <c r="H203" t="s">
        <v>146</v>
      </c>
      <c r="I203">
        <v>1E-3</v>
      </c>
      <c r="J203" t="s">
        <v>3</v>
      </c>
      <c r="K203">
        <v>0.99896560000000001</v>
      </c>
      <c r="L203" t="s">
        <v>2</v>
      </c>
      <c r="M203">
        <v>1.6345999999999999E-2</v>
      </c>
      <c r="N203" t="s">
        <v>6</v>
      </c>
      <c r="O203">
        <v>19</v>
      </c>
      <c r="P203" t="s">
        <v>0</v>
      </c>
      <c r="Q203">
        <v>8.6</v>
      </c>
      <c r="R203" t="s">
        <v>141</v>
      </c>
      <c r="S203">
        <v>1</v>
      </c>
      <c r="T203" t="s">
        <v>142</v>
      </c>
      <c r="U203">
        <v>6</v>
      </c>
      <c r="V203" t="s">
        <v>140</v>
      </c>
      <c r="W203">
        <v>5574</v>
      </c>
      <c r="X203" t="s">
        <v>1</v>
      </c>
      <c r="Y203" t="s">
        <v>1680</v>
      </c>
      <c r="Z203" t="s">
        <v>151</v>
      </c>
      <c r="AA203" s="12" t="s">
        <v>1681</v>
      </c>
      <c r="AB203" t="s">
        <v>424</v>
      </c>
      <c r="AC203" s="5">
        <v>1E-3</v>
      </c>
      <c r="AD203" t="s">
        <v>5</v>
      </c>
      <c r="AE203">
        <v>0.99891863000000003</v>
      </c>
      <c r="AF203" t="s">
        <v>4</v>
      </c>
      <c r="AG203">
        <v>1.6741229999999999E-2</v>
      </c>
    </row>
    <row r="204" spans="1:33" x14ac:dyDescent="0.25">
      <c r="A204" t="s">
        <v>370</v>
      </c>
      <c r="B204" t="s">
        <v>143</v>
      </c>
      <c r="C204">
        <v>300</v>
      </c>
      <c r="D204" t="s">
        <v>144</v>
      </c>
      <c r="E204">
        <v>100000</v>
      </c>
      <c r="F204" t="s">
        <v>145</v>
      </c>
      <c r="G204">
        <v>23654</v>
      </c>
      <c r="H204" t="s">
        <v>146</v>
      </c>
      <c r="I204">
        <v>1E-3</v>
      </c>
      <c r="J204" t="s">
        <v>3</v>
      </c>
      <c r="K204">
        <v>0.99998640000000005</v>
      </c>
      <c r="L204" t="s">
        <v>2</v>
      </c>
      <c r="M204">
        <v>0.1763171</v>
      </c>
      <c r="N204" t="s">
        <v>6</v>
      </c>
      <c r="O204">
        <v>13</v>
      </c>
      <c r="P204" t="s">
        <v>0</v>
      </c>
      <c r="Q204">
        <v>5.6</v>
      </c>
      <c r="R204" t="s">
        <v>141</v>
      </c>
      <c r="S204">
        <v>1</v>
      </c>
      <c r="T204" t="s">
        <v>142</v>
      </c>
      <c r="U204">
        <v>5</v>
      </c>
      <c r="V204" t="s">
        <v>140</v>
      </c>
      <c r="W204">
        <v>4257</v>
      </c>
      <c r="X204" t="s">
        <v>1</v>
      </c>
      <c r="Y204" t="s">
        <v>1682</v>
      </c>
      <c r="Z204" t="s">
        <v>151</v>
      </c>
      <c r="AA204" s="12" t="s">
        <v>1683</v>
      </c>
      <c r="AB204" t="s">
        <v>424</v>
      </c>
      <c r="AC204" s="5">
        <v>1E-3</v>
      </c>
      <c r="AD204" t="s">
        <v>5</v>
      </c>
      <c r="AE204">
        <v>0.99999903000000001</v>
      </c>
      <c r="AF204" t="s">
        <v>4</v>
      </c>
      <c r="AG204">
        <v>4.7386209999999998E-2</v>
      </c>
    </row>
    <row r="205" spans="1:33" x14ac:dyDescent="0.25">
      <c r="A205" t="s">
        <v>371</v>
      </c>
      <c r="B205" t="s">
        <v>143</v>
      </c>
      <c r="C205">
        <v>300</v>
      </c>
      <c r="D205" t="s">
        <v>144</v>
      </c>
      <c r="E205">
        <v>100000</v>
      </c>
      <c r="F205" t="s">
        <v>145</v>
      </c>
      <c r="G205">
        <v>23654</v>
      </c>
      <c r="H205" t="s">
        <v>146</v>
      </c>
      <c r="I205">
        <v>1E-3</v>
      </c>
      <c r="J205" t="s">
        <v>3</v>
      </c>
      <c r="K205">
        <v>0.99983929999999999</v>
      </c>
      <c r="L205" t="s">
        <v>2</v>
      </c>
      <c r="M205">
        <v>3.9162299999999997E-2</v>
      </c>
      <c r="N205" t="s">
        <v>6</v>
      </c>
      <c r="O205">
        <v>23</v>
      </c>
      <c r="P205" t="s">
        <v>0</v>
      </c>
      <c r="Q205">
        <v>18</v>
      </c>
      <c r="R205" t="s">
        <v>141</v>
      </c>
      <c r="S205">
        <v>1</v>
      </c>
      <c r="T205" t="s">
        <v>142</v>
      </c>
      <c r="U205">
        <v>9</v>
      </c>
      <c r="V205" t="s">
        <v>140</v>
      </c>
      <c r="W205">
        <v>10744</v>
      </c>
      <c r="X205" t="s">
        <v>1</v>
      </c>
      <c r="Y205" t="s">
        <v>1684</v>
      </c>
      <c r="Z205" t="s">
        <v>151</v>
      </c>
      <c r="AA205" s="12" t="s">
        <v>1685</v>
      </c>
      <c r="AB205" t="s">
        <v>424</v>
      </c>
      <c r="AC205" s="5">
        <v>1E-3</v>
      </c>
      <c r="AD205" t="s">
        <v>5</v>
      </c>
      <c r="AE205">
        <v>0.99985997999999998</v>
      </c>
      <c r="AF205" t="s">
        <v>4</v>
      </c>
      <c r="AG205">
        <v>3.6804129999999997E-2</v>
      </c>
    </row>
    <row r="206" spans="1:33" x14ac:dyDescent="0.25">
      <c r="A206" t="s">
        <v>372</v>
      </c>
      <c r="B206" t="s">
        <v>143</v>
      </c>
      <c r="C206">
        <v>300</v>
      </c>
      <c r="D206" t="s">
        <v>144</v>
      </c>
      <c r="E206">
        <v>100000</v>
      </c>
      <c r="F206" t="s">
        <v>145</v>
      </c>
      <c r="G206">
        <v>23654</v>
      </c>
      <c r="H206" t="s">
        <v>146</v>
      </c>
      <c r="I206">
        <v>1E-3</v>
      </c>
      <c r="J206" t="s">
        <v>3</v>
      </c>
      <c r="K206">
        <v>0.99999899999999997</v>
      </c>
      <c r="L206" t="s">
        <v>2</v>
      </c>
      <c r="M206">
        <v>1.7670000000000001E-4</v>
      </c>
      <c r="N206" t="s">
        <v>6</v>
      </c>
      <c r="O206">
        <v>23</v>
      </c>
      <c r="P206" t="s">
        <v>0</v>
      </c>
      <c r="Q206">
        <v>76.3</v>
      </c>
      <c r="R206" t="s">
        <v>141</v>
      </c>
      <c r="S206">
        <v>1</v>
      </c>
      <c r="T206" t="s">
        <v>142</v>
      </c>
      <c r="U206">
        <v>17</v>
      </c>
      <c r="V206" t="s">
        <v>140</v>
      </c>
      <c r="W206">
        <v>37660</v>
      </c>
      <c r="X206" t="s">
        <v>1</v>
      </c>
      <c r="Y206" t="s">
        <v>651</v>
      </c>
      <c r="Z206" t="s">
        <v>151</v>
      </c>
      <c r="AA206" s="12" t="s">
        <v>842</v>
      </c>
      <c r="AB206" t="s">
        <v>424</v>
      </c>
      <c r="AC206" s="5">
        <v>1E-3</v>
      </c>
      <c r="AD206" t="s">
        <v>5</v>
      </c>
      <c r="AE206">
        <v>1</v>
      </c>
      <c r="AF206" t="s">
        <v>4</v>
      </c>
      <c r="AG206">
        <v>0</v>
      </c>
    </row>
    <row r="207" spans="1:33" x14ac:dyDescent="0.25">
      <c r="A207" t="s">
        <v>373</v>
      </c>
      <c r="B207" t="s">
        <v>143</v>
      </c>
      <c r="C207">
        <v>300</v>
      </c>
      <c r="D207" t="s">
        <v>144</v>
      </c>
      <c r="E207">
        <v>100000</v>
      </c>
      <c r="F207" t="s">
        <v>145</v>
      </c>
      <c r="G207">
        <v>23654</v>
      </c>
      <c r="H207" t="s">
        <v>146</v>
      </c>
      <c r="I207">
        <v>1E-3</v>
      </c>
      <c r="J207" t="s">
        <v>3</v>
      </c>
      <c r="K207">
        <v>0.98372440000000005</v>
      </c>
      <c r="L207" t="s">
        <v>2</v>
      </c>
      <c r="M207">
        <v>5.9455800000000003E-2</v>
      </c>
      <c r="N207" t="s">
        <v>6</v>
      </c>
      <c r="O207">
        <v>18</v>
      </c>
      <c r="P207" t="s">
        <v>0</v>
      </c>
      <c r="Q207">
        <v>198</v>
      </c>
      <c r="R207" t="s">
        <v>141</v>
      </c>
      <c r="S207">
        <v>7</v>
      </c>
      <c r="T207" t="s">
        <v>142</v>
      </c>
      <c r="U207">
        <v>54</v>
      </c>
      <c r="V207" t="s">
        <v>140</v>
      </c>
      <c r="W207">
        <v>100258</v>
      </c>
      <c r="X207" t="s">
        <v>1</v>
      </c>
      <c r="Y207" t="s">
        <v>1686</v>
      </c>
      <c r="Z207" t="s">
        <v>151</v>
      </c>
      <c r="AA207" s="12" t="s">
        <v>1687</v>
      </c>
      <c r="AB207" t="s">
        <v>424</v>
      </c>
      <c r="AC207" s="5">
        <v>1E-3</v>
      </c>
      <c r="AD207" t="s">
        <v>5</v>
      </c>
      <c r="AE207">
        <v>0.98508556999999997</v>
      </c>
      <c r="AF207" t="s">
        <v>4</v>
      </c>
      <c r="AG207">
        <v>5.8069030000000001E-2</v>
      </c>
    </row>
    <row r="208" spans="1:33" x14ac:dyDescent="0.25">
      <c r="A208" t="s">
        <v>374</v>
      </c>
      <c r="B208" t="s">
        <v>143</v>
      </c>
      <c r="C208">
        <v>300</v>
      </c>
      <c r="D208" t="s">
        <v>144</v>
      </c>
      <c r="E208">
        <v>100000</v>
      </c>
      <c r="F208" t="s">
        <v>145</v>
      </c>
      <c r="G208">
        <v>23654</v>
      </c>
      <c r="H208" t="s">
        <v>146</v>
      </c>
      <c r="I208">
        <v>1E-3</v>
      </c>
      <c r="J208" t="s">
        <v>3</v>
      </c>
      <c r="K208">
        <v>0.93064329999999995</v>
      </c>
      <c r="L208" t="s">
        <v>2</v>
      </c>
      <c r="M208">
        <v>0.41354770000000002</v>
      </c>
      <c r="N208" t="s">
        <v>6</v>
      </c>
      <c r="O208">
        <v>55</v>
      </c>
      <c r="P208" t="s">
        <v>0</v>
      </c>
      <c r="Q208">
        <v>270.89999999999998</v>
      </c>
      <c r="R208" t="s">
        <v>141</v>
      </c>
      <c r="S208">
        <v>2</v>
      </c>
      <c r="T208" t="s">
        <v>142</v>
      </c>
      <c r="U208">
        <v>1301</v>
      </c>
      <c r="V208" t="s">
        <v>140</v>
      </c>
      <c r="W208">
        <v>104024</v>
      </c>
      <c r="X208" t="s">
        <v>1</v>
      </c>
      <c r="Y208" t="s">
        <v>1688</v>
      </c>
      <c r="Z208" t="s">
        <v>151</v>
      </c>
      <c r="AA208" s="12" t="s">
        <v>1689</v>
      </c>
      <c r="AB208" t="s">
        <v>424</v>
      </c>
      <c r="AC208" s="5">
        <v>1E-3</v>
      </c>
      <c r="AD208" t="s">
        <v>5</v>
      </c>
      <c r="AE208">
        <v>0.92613816000000004</v>
      </c>
      <c r="AF208" t="s">
        <v>4</v>
      </c>
      <c r="AG208">
        <v>0.42461216000000002</v>
      </c>
    </row>
    <row r="209" spans="1:33" x14ac:dyDescent="0.25">
      <c r="A209" t="s">
        <v>375</v>
      </c>
      <c r="B209" t="s">
        <v>143</v>
      </c>
      <c r="C209">
        <v>300</v>
      </c>
      <c r="D209" t="s">
        <v>144</v>
      </c>
      <c r="E209">
        <v>100000</v>
      </c>
      <c r="F209" t="s">
        <v>145</v>
      </c>
      <c r="G209">
        <v>23654</v>
      </c>
      <c r="H209" t="s">
        <v>146</v>
      </c>
      <c r="I209">
        <v>1E-3</v>
      </c>
      <c r="J209" t="s">
        <v>3</v>
      </c>
      <c r="K209">
        <v>0.90540449999999995</v>
      </c>
      <c r="L209" t="s">
        <v>2</v>
      </c>
      <c r="M209">
        <v>0.1126867</v>
      </c>
      <c r="N209" t="s">
        <v>6</v>
      </c>
      <c r="O209">
        <v>18</v>
      </c>
      <c r="P209" t="s">
        <v>0</v>
      </c>
      <c r="Q209">
        <v>144.30000000000001</v>
      </c>
      <c r="R209" t="s">
        <v>141</v>
      </c>
      <c r="S209">
        <v>8</v>
      </c>
      <c r="T209" t="s">
        <v>142</v>
      </c>
      <c r="U209">
        <v>97</v>
      </c>
      <c r="V209" t="s">
        <v>140</v>
      </c>
      <c r="W209">
        <v>100150</v>
      </c>
      <c r="X209" t="s">
        <v>1</v>
      </c>
      <c r="Y209" t="s">
        <v>1690</v>
      </c>
      <c r="Z209" t="s">
        <v>151</v>
      </c>
      <c r="AA209" s="12" t="s">
        <v>1691</v>
      </c>
      <c r="AB209" t="s">
        <v>424</v>
      </c>
      <c r="AC209" s="5">
        <v>1E-3</v>
      </c>
      <c r="AD209" t="s">
        <v>5</v>
      </c>
      <c r="AE209">
        <v>0.90566599999999997</v>
      </c>
      <c r="AF209" t="s">
        <v>4</v>
      </c>
      <c r="AG209">
        <v>0.112183</v>
      </c>
    </row>
    <row r="210" spans="1:33" x14ac:dyDescent="0.25">
      <c r="A210" t="s">
        <v>376</v>
      </c>
      <c r="B210" t="s">
        <v>143</v>
      </c>
      <c r="C210">
        <v>300</v>
      </c>
      <c r="D210" t="s">
        <v>144</v>
      </c>
      <c r="E210">
        <v>100000</v>
      </c>
      <c r="F210" t="s">
        <v>145</v>
      </c>
      <c r="G210">
        <v>23654</v>
      </c>
      <c r="H210" t="s">
        <v>146</v>
      </c>
      <c r="I210">
        <v>1E-3</v>
      </c>
      <c r="J210" t="s">
        <v>3</v>
      </c>
      <c r="K210">
        <v>0.99999760000000004</v>
      </c>
      <c r="L210" t="s">
        <v>2</v>
      </c>
      <c r="M210">
        <v>0.1085574</v>
      </c>
      <c r="N210" t="s">
        <v>6</v>
      </c>
      <c r="O210">
        <v>15</v>
      </c>
      <c r="P210" t="s">
        <v>0</v>
      </c>
      <c r="Q210">
        <v>6.3</v>
      </c>
      <c r="R210" t="s">
        <v>141</v>
      </c>
      <c r="S210">
        <v>1</v>
      </c>
      <c r="T210" t="s">
        <v>142</v>
      </c>
      <c r="U210">
        <v>5</v>
      </c>
      <c r="V210" t="s">
        <v>140</v>
      </c>
      <c r="W210">
        <v>4604</v>
      </c>
      <c r="X210" t="s">
        <v>1</v>
      </c>
      <c r="Y210" t="s">
        <v>1692</v>
      </c>
      <c r="Z210" t="s">
        <v>151</v>
      </c>
      <c r="AA210" s="12" t="s">
        <v>1693</v>
      </c>
      <c r="AB210" t="s">
        <v>424</v>
      </c>
      <c r="AC210" s="5">
        <v>1E-3</v>
      </c>
      <c r="AD210" t="s">
        <v>5</v>
      </c>
      <c r="AE210">
        <v>0.99999899000000003</v>
      </c>
      <c r="AF210" t="s">
        <v>4</v>
      </c>
      <c r="AG210">
        <v>0.42690338</v>
      </c>
    </row>
    <row r="211" spans="1:33" x14ac:dyDescent="0.25">
      <c r="A211" t="s">
        <v>377</v>
      </c>
      <c r="B211" t="s">
        <v>143</v>
      </c>
      <c r="C211">
        <v>300</v>
      </c>
      <c r="D211" t="s">
        <v>144</v>
      </c>
      <c r="E211">
        <v>100000</v>
      </c>
      <c r="F211" t="s">
        <v>145</v>
      </c>
      <c r="G211">
        <v>23654</v>
      </c>
      <c r="H211" t="s">
        <v>146</v>
      </c>
      <c r="I211">
        <v>1E-3</v>
      </c>
      <c r="J211" t="s">
        <v>3</v>
      </c>
      <c r="K211">
        <v>0.99939789999999995</v>
      </c>
      <c r="L211" t="s">
        <v>2</v>
      </c>
      <c r="M211">
        <v>1.0047E-2</v>
      </c>
      <c r="N211" t="s">
        <v>6</v>
      </c>
      <c r="O211">
        <v>11</v>
      </c>
      <c r="P211" t="s">
        <v>0</v>
      </c>
      <c r="Q211">
        <v>1.8</v>
      </c>
      <c r="R211" t="s">
        <v>141</v>
      </c>
      <c r="S211">
        <v>1</v>
      </c>
      <c r="T211" t="s">
        <v>142</v>
      </c>
      <c r="U211">
        <v>3</v>
      </c>
      <c r="V211" t="s">
        <v>140</v>
      </c>
      <c r="W211">
        <v>1391</v>
      </c>
      <c r="X211" t="s">
        <v>1</v>
      </c>
      <c r="Y211" t="s">
        <v>1694</v>
      </c>
      <c r="Z211" t="s">
        <v>151</v>
      </c>
      <c r="AA211" s="12" t="s">
        <v>1695</v>
      </c>
      <c r="AB211" t="s">
        <v>424</v>
      </c>
      <c r="AC211" s="5">
        <v>1E-3</v>
      </c>
      <c r="AD211" t="s">
        <v>5</v>
      </c>
      <c r="AE211">
        <v>0.99945932999999998</v>
      </c>
      <c r="AF211" t="s">
        <v>4</v>
      </c>
      <c r="AG211">
        <v>9.6720399999999998E-3</v>
      </c>
    </row>
    <row r="212" spans="1:33" x14ac:dyDescent="0.25">
      <c r="A212" t="s">
        <v>378</v>
      </c>
      <c r="B212" t="s">
        <v>143</v>
      </c>
      <c r="C212">
        <v>300</v>
      </c>
      <c r="D212" t="s">
        <v>144</v>
      </c>
      <c r="E212">
        <v>100000</v>
      </c>
      <c r="F212" t="s">
        <v>145</v>
      </c>
      <c r="G212">
        <v>23654</v>
      </c>
      <c r="H212" t="s">
        <v>146</v>
      </c>
      <c r="I212">
        <v>1E-3</v>
      </c>
      <c r="J212" t="s">
        <v>3</v>
      </c>
      <c r="K212">
        <v>-38.098785999999997</v>
      </c>
      <c r="L212" t="s">
        <v>2</v>
      </c>
      <c r="M212">
        <v>23.659541999999998</v>
      </c>
      <c r="N212" t="s">
        <v>6</v>
      </c>
      <c r="O212">
        <v>18</v>
      </c>
      <c r="P212" t="s">
        <v>0</v>
      </c>
      <c r="Q212">
        <v>4.7</v>
      </c>
      <c r="R212" t="s">
        <v>141</v>
      </c>
      <c r="S212">
        <v>1</v>
      </c>
      <c r="T212" t="s">
        <v>142</v>
      </c>
      <c r="U212">
        <v>5</v>
      </c>
      <c r="V212" t="s">
        <v>140</v>
      </c>
      <c r="W212">
        <v>3236</v>
      </c>
      <c r="X212" t="s">
        <v>1</v>
      </c>
      <c r="Y212" t="s">
        <v>1696</v>
      </c>
      <c r="Z212" t="s">
        <v>151</v>
      </c>
      <c r="AA212" s="12" t="s">
        <v>1697</v>
      </c>
      <c r="AB212" t="s">
        <v>424</v>
      </c>
      <c r="AC212" s="5">
        <v>1E-3</v>
      </c>
      <c r="AD212" t="s">
        <v>5</v>
      </c>
      <c r="AE212">
        <v>-5.1723642600000002</v>
      </c>
      <c r="AF212" t="s">
        <v>4</v>
      </c>
      <c r="AG212">
        <v>11.068034170000001</v>
      </c>
    </row>
    <row r="213" spans="1:33" x14ac:dyDescent="0.25">
      <c r="A213" t="s">
        <v>379</v>
      </c>
      <c r="B213" t="s">
        <v>143</v>
      </c>
      <c r="C213">
        <v>300</v>
      </c>
      <c r="D213" t="s">
        <v>144</v>
      </c>
      <c r="E213">
        <v>100000</v>
      </c>
      <c r="F213" t="s">
        <v>145</v>
      </c>
      <c r="G213">
        <v>23654</v>
      </c>
      <c r="H213" t="s">
        <v>146</v>
      </c>
      <c r="I213">
        <v>1E-3</v>
      </c>
      <c r="J213" t="s">
        <v>3</v>
      </c>
      <c r="K213">
        <v>-0.15408559999999999</v>
      </c>
      <c r="L213" t="s">
        <v>2</v>
      </c>
      <c r="M213">
        <v>2.562E-3</v>
      </c>
      <c r="N213" t="s">
        <v>6</v>
      </c>
      <c r="O213">
        <v>13</v>
      </c>
      <c r="P213" t="s">
        <v>0</v>
      </c>
      <c r="Q213">
        <v>118.4</v>
      </c>
      <c r="R213" t="s">
        <v>141</v>
      </c>
      <c r="S213">
        <v>4</v>
      </c>
      <c r="T213" t="s">
        <v>142</v>
      </c>
      <c r="U213">
        <v>203</v>
      </c>
      <c r="V213" t="s">
        <v>140</v>
      </c>
      <c r="W213">
        <v>100096</v>
      </c>
      <c r="X213" t="s">
        <v>1</v>
      </c>
      <c r="Y213" t="s">
        <v>1698</v>
      </c>
      <c r="Z213" t="s">
        <v>151</v>
      </c>
      <c r="AA213" s="12" t="s">
        <v>1699</v>
      </c>
      <c r="AB213" t="s">
        <v>424</v>
      </c>
      <c r="AC213" s="5">
        <v>1E-3</v>
      </c>
      <c r="AD213" t="s">
        <v>5</v>
      </c>
      <c r="AE213">
        <v>0.99751051999999996</v>
      </c>
      <c r="AF213" t="s">
        <v>4</v>
      </c>
      <c r="AG213">
        <v>9.9788999999999997E-4</v>
      </c>
    </row>
    <row r="214" spans="1:33" x14ac:dyDescent="0.25">
      <c r="A214" t="s">
        <v>380</v>
      </c>
      <c r="B214" t="s">
        <v>143</v>
      </c>
      <c r="C214">
        <v>300</v>
      </c>
      <c r="D214" t="s">
        <v>144</v>
      </c>
      <c r="E214">
        <v>100000</v>
      </c>
      <c r="F214" t="s">
        <v>145</v>
      </c>
      <c r="G214">
        <v>23654</v>
      </c>
      <c r="H214" t="s">
        <v>146</v>
      </c>
      <c r="I214">
        <v>1E-3</v>
      </c>
      <c r="J214" t="s">
        <v>3</v>
      </c>
      <c r="K214">
        <v>-70.252940300000006</v>
      </c>
      <c r="L214" t="s">
        <v>2</v>
      </c>
      <c r="M214">
        <v>2.352144</v>
      </c>
      <c r="N214" t="s">
        <v>6</v>
      </c>
      <c r="O214">
        <v>20</v>
      </c>
      <c r="P214" t="s">
        <v>0</v>
      </c>
      <c r="Q214">
        <v>6.3</v>
      </c>
      <c r="R214" t="s">
        <v>141</v>
      </c>
      <c r="S214">
        <v>2</v>
      </c>
      <c r="T214" t="s">
        <v>142</v>
      </c>
      <c r="U214">
        <v>6</v>
      </c>
      <c r="V214" t="s">
        <v>140</v>
      </c>
      <c r="W214">
        <v>4335</v>
      </c>
      <c r="X214" t="s">
        <v>1</v>
      </c>
      <c r="Y214" t="s">
        <v>1700</v>
      </c>
      <c r="Z214" t="s">
        <v>151</v>
      </c>
      <c r="AA214" s="12" t="s">
        <v>1701</v>
      </c>
      <c r="AB214" t="s">
        <v>424</v>
      </c>
      <c r="AC214" s="5">
        <v>1E-3</v>
      </c>
      <c r="AD214" t="s">
        <v>5</v>
      </c>
      <c r="AE214">
        <v>0.14683635</v>
      </c>
      <c r="AF214" t="s">
        <v>4</v>
      </c>
      <c r="AG214">
        <v>0.25945744999999998</v>
      </c>
    </row>
    <row r="215" spans="1:33" x14ac:dyDescent="0.25">
      <c r="A215" t="s">
        <v>381</v>
      </c>
      <c r="B215" t="s">
        <v>143</v>
      </c>
      <c r="C215">
        <v>300</v>
      </c>
      <c r="D215" t="s">
        <v>144</v>
      </c>
      <c r="E215">
        <v>100000</v>
      </c>
      <c r="F215" t="s">
        <v>145</v>
      </c>
      <c r="G215">
        <v>23654</v>
      </c>
      <c r="H215" t="s">
        <v>146</v>
      </c>
      <c r="I215">
        <v>1E-3</v>
      </c>
      <c r="J215" t="s">
        <v>3</v>
      </c>
      <c r="K215">
        <v>0.9991662</v>
      </c>
      <c r="L215" t="s">
        <v>2</v>
      </c>
      <c r="M215">
        <v>3.4564999999999999E-3</v>
      </c>
      <c r="N215" t="s">
        <v>6</v>
      </c>
      <c r="O215">
        <v>10</v>
      </c>
      <c r="P215" t="s">
        <v>0</v>
      </c>
      <c r="Q215">
        <v>4.9000000000000004</v>
      </c>
      <c r="R215" t="s">
        <v>141</v>
      </c>
      <c r="S215">
        <v>2</v>
      </c>
      <c r="T215" t="s">
        <v>142</v>
      </c>
      <c r="U215">
        <v>12</v>
      </c>
      <c r="V215" t="s">
        <v>140</v>
      </c>
      <c r="W215">
        <v>4351</v>
      </c>
      <c r="X215" t="s">
        <v>1</v>
      </c>
      <c r="Y215" t="s">
        <v>1702</v>
      </c>
      <c r="Z215" t="s">
        <v>151</v>
      </c>
      <c r="AA215" s="12" t="s">
        <v>1703</v>
      </c>
      <c r="AB215" t="s">
        <v>424</v>
      </c>
      <c r="AC215" s="5">
        <v>1E-3</v>
      </c>
      <c r="AD215" t="s">
        <v>5</v>
      </c>
      <c r="AE215">
        <v>0.99923852999999996</v>
      </c>
      <c r="AF215" t="s">
        <v>4</v>
      </c>
      <c r="AG215">
        <v>3.33396E-3</v>
      </c>
    </row>
    <row r="216" spans="1:33" x14ac:dyDescent="0.25">
      <c r="A216" t="s">
        <v>382</v>
      </c>
      <c r="B216" t="s">
        <v>143</v>
      </c>
      <c r="C216">
        <v>300</v>
      </c>
      <c r="D216" t="s">
        <v>144</v>
      </c>
      <c r="E216">
        <v>100000</v>
      </c>
      <c r="F216" t="s">
        <v>145</v>
      </c>
      <c r="G216">
        <v>23654</v>
      </c>
      <c r="H216" t="s">
        <v>146</v>
      </c>
      <c r="I216">
        <v>1E-3</v>
      </c>
      <c r="J216" t="s">
        <v>3</v>
      </c>
      <c r="K216">
        <v>0.9995347</v>
      </c>
      <c r="L216" t="s">
        <v>2</v>
      </c>
      <c r="M216">
        <v>2.3222E-3</v>
      </c>
      <c r="N216" t="s">
        <v>6</v>
      </c>
      <c r="O216">
        <v>13</v>
      </c>
      <c r="P216" t="s">
        <v>0</v>
      </c>
      <c r="Q216">
        <v>42</v>
      </c>
      <c r="R216" t="s">
        <v>141</v>
      </c>
      <c r="S216">
        <v>3</v>
      </c>
      <c r="T216" t="s">
        <v>142</v>
      </c>
      <c r="U216">
        <v>13</v>
      </c>
      <c r="V216" t="s">
        <v>140</v>
      </c>
      <c r="W216">
        <v>19988</v>
      </c>
      <c r="X216" t="s">
        <v>1</v>
      </c>
      <c r="Y216" t="s">
        <v>1704</v>
      </c>
      <c r="Z216" t="s">
        <v>151</v>
      </c>
      <c r="AA216" s="12" t="s">
        <v>1705</v>
      </c>
      <c r="AB216" t="s">
        <v>424</v>
      </c>
      <c r="AC216" s="5">
        <v>1E-3</v>
      </c>
      <c r="AD216" t="s">
        <v>5</v>
      </c>
      <c r="AE216">
        <v>0.99956332000000003</v>
      </c>
      <c r="AF216" t="s">
        <v>4</v>
      </c>
      <c r="AG216">
        <v>2.2838799999999999E-3</v>
      </c>
    </row>
    <row r="217" spans="1:33" x14ac:dyDescent="0.25">
      <c r="A217" t="s">
        <v>383</v>
      </c>
      <c r="B217" t="s">
        <v>143</v>
      </c>
      <c r="C217">
        <v>300</v>
      </c>
      <c r="D217" t="s">
        <v>144</v>
      </c>
      <c r="E217">
        <v>100000</v>
      </c>
      <c r="F217" t="s">
        <v>145</v>
      </c>
      <c r="G217">
        <v>23654</v>
      </c>
      <c r="H217" t="s">
        <v>146</v>
      </c>
      <c r="I217">
        <v>1E-3</v>
      </c>
      <c r="J217" t="s">
        <v>3</v>
      </c>
      <c r="K217">
        <v>0.60606090000000001</v>
      </c>
      <c r="L217" t="s">
        <v>2</v>
      </c>
      <c r="M217">
        <v>0.39963579999999999</v>
      </c>
      <c r="N217" t="s">
        <v>6</v>
      </c>
      <c r="O217">
        <v>42</v>
      </c>
      <c r="P217" t="s">
        <v>0</v>
      </c>
      <c r="Q217">
        <v>224.9</v>
      </c>
      <c r="R217" t="s">
        <v>141</v>
      </c>
      <c r="S217">
        <v>3</v>
      </c>
      <c r="T217" t="s">
        <v>142</v>
      </c>
      <c r="U217">
        <v>569</v>
      </c>
      <c r="V217" t="s">
        <v>140</v>
      </c>
      <c r="W217">
        <v>101584</v>
      </c>
      <c r="X217" t="s">
        <v>1</v>
      </c>
      <c r="Y217" t="s">
        <v>1706</v>
      </c>
      <c r="Z217" t="s">
        <v>151</v>
      </c>
      <c r="AA217" s="12" t="s">
        <v>1707</v>
      </c>
      <c r="AB217" t="s">
        <v>424</v>
      </c>
      <c r="AC217" s="5">
        <v>1E-3</v>
      </c>
      <c r="AD217" t="s">
        <v>5</v>
      </c>
      <c r="AE217">
        <v>0.56203217000000005</v>
      </c>
      <c r="AF217" t="s">
        <v>4</v>
      </c>
      <c r="AG217">
        <v>0.41776419999999997</v>
      </c>
    </row>
    <row r="218" spans="1:33" x14ac:dyDescent="0.25">
      <c r="A218" t="s">
        <v>385</v>
      </c>
      <c r="B218" t="s">
        <v>143</v>
      </c>
      <c r="C218">
        <v>300</v>
      </c>
      <c r="D218" t="s">
        <v>144</v>
      </c>
      <c r="E218">
        <v>100000</v>
      </c>
      <c r="F218" t="s">
        <v>145</v>
      </c>
      <c r="G218">
        <v>23654</v>
      </c>
      <c r="H218" t="s">
        <v>146</v>
      </c>
      <c r="I218">
        <v>1E-3</v>
      </c>
      <c r="J218" t="s">
        <v>3</v>
      </c>
      <c r="K218">
        <v>0.99928989999999995</v>
      </c>
      <c r="L218" t="s">
        <v>2</v>
      </c>
      <c r="M218">
        <v>2.5582299999999999E-2</v>
      </c>
      <c r="N218" t="s">
        <v>6</v>
      </c>
      <c r="O218">
        <v>23</v>
      </c>
      <c r="P218" t="s">
        <v>0</v>
      </c>
      <c r="Q218">
        <v>12.1</v>
      </c>
      <c r="R218" t="s">
        <v>141</v>
      </c>
      <c r="S218">
        <v>1</v>
      </c>
      <c r="T218" t="s">
        <v>142</v>
      </c>
      <c r="U218">
        <v>8</v>
      </c>
      <c r="V218" t="s">
        <v>140</v>
      </c>
      <c r="W218">
        <v>7445</v>
      </c>
      <c r="X218" t="s">
        <v>1</v>
      </c>
      <c r="Y218" t="s">
        <v>1708</v>
      </c>
      <c r="Z218" t="s">
        <v>151</v>
      </c>
      <c r="AA218" s="12" t="s">
        <v>1709</v>
      </c>
      <c r="AB218" t="s">
        <v>424</v>
      </c>
      <c r="AC218" s="5">
        <v>1E-3</v>
      </c>
      <c r="AD218" t="s">
        <v>5</v>
      </c>
      <c r="AE218">
        <v>0.99935923999999998</v>
      </c>
      <c r="AF218" t="s">
        <v>4</v>
      </c>
      <c r="AG218">
        <v>2.4740390000000001E-2</v>
      </c>
    </row>
    <row r="219" spans="1:33" x14ac:dyDescent="0.25">
      <c r="A219" t="s">
        <v>386</v>
      </c>
      <c r="B219" t="s">
        <v>143</v>
      </c>
      <c r="C219">
        <v>300</v>
      </c>
      <c r="D219" t="s">
        <v>144</v>
      </c>
      <c r="E219">
        <v>100000</v>
      </c>
      <c r="F219" t="s">
        <v>145</v>
      </c>
      <c r="G219">
        <v>23654</v>
      </c>
      <c r="H219" t="s">
        <v>146</v>
      </c>
      <c r="I219">
        <v>1E-3</v>
      </c>
      <c r="J219" t="s">
        <v>3</v>
      </c>
      <c r="K219">
        <v>0.99888129999999997</v>
      </c>
      <c r="L219" t="s">
        <v>2</v>
      </c>
      <c r="M219">
        <v>4.3820100000000001E-2</v>
      </c>
      <c r="N219" t="s">
        <v>6</v>
      </c>
      <c r="O219">
        <v>13</v>
      </c>
      <c r="P219" t="s">
        <v>0</v>
      </c>
      <c r="Q219">
        <v>3.1</v>
      </c>
      <c r="R219" t="s">
        <v>141</v>
      </c>
      <c r="S219">
        <v>1</v>
      </c>
      <c r="T219" t="s">
        <v>142</v>
      </c>
      <c r="U219">
        <v>4</v>
      </c>
      <c r="V219" t="s">
        <v>140</v>
      </c>
      <c r="W219">
        <v>2355</v>
      </c>
      <c r="X219" t="s">
        <v>1</v>
      </c>
      <c r="Y219" t="s">
        <v>1710</v>
      </c>
      <c r="Z219" t="s">
        <v>151</v>
      </c>
      <c r="AA219" s="12" t="s">
        <v>1711</v>
      </c>
      <c r="AB219" t="s">
        <v>424</v>
      </c>
      <c r="AC219" s="5">
        <v>1E-3</v>
      </c>
      <c r="AD219" t="s">
        <v>5</v>
      </c>
      <c r="AE219">
        <v>0.99894693000000001</v>
      </c>
      <c r="AF219" t="s">
        <v>4</v>
      </c>
      <c r="AG219">
        <v>4.3385849999999997E-2</v>
      </c>
    </row>
    <row r="220" spans="1:33" x14ac:dyDescent="0.25">
      <c r="A220" t="s">
        <v>387</v>
      </c>
      <c r="B220" t="s">
        <v>143</v>
      </c>
      <c r="C220">
        <v>300</v>
      </c>
      <c r="D220" t="s">
        <v>144</v>
      </c>
      <c r="E220">
        <v>100000</v>
      </c>
      <c r="F220" t="s">
        <v>145</v>
      </c>
      <c r="G220">
        <v>23654</v>
      </c>
      <c r="H220" t="s">
        <v>146</v>
      </c>
      <c r="I220">
        <v>1E-3</v>
      </c>
      <c r="J220" t="s">
        <v>3</v>
      </c>
      <c r="K220">
        <v>0.99999610000000005</v>
      </c>
      <c r="L220" t="s">
        <v>2</v>
      </c>
      <c r="M220">
        <v>8.2117000000000006E-3</v>
      </c>
      <c r="N220" t="s">
        <v>6</v>
      </c>
      <c r="O220">
        <v>7</v>
      </c>
      <c r="P220" t="s">
        <v>0</v>
      </c>
      <c r="Q220">
        <v>1.6</v>
      </c>
      <c r="R220" t="s">
        <v>141</v>
      </c>
      <c r="S220">
        <v>1</v>
      </c>
      <c r="T220" t="s">
        <v>142</v>
      </c>
      <c r="U220">
        <v>3</v>
      </c>
      <c r="V220" t="s">
        <v>140</v>
      </c>
      <c r="W220">
        <v>1243</v>
      </c>
      <c r="X220" t="s">
        <v>1</v>
      </c>
      <c r="Y220" t="s">
        <v>1712</v>
      </c>
      <c r="Z220" t="s">
        <v>151</v>
      </c>
      <c r="AA220" s="12" t="s">
        <v>1713</v>
      </c>
      <c r="AB220" t="s">
        <v>424</v>
      </c>
      <c r="AC220" s="5">
        <v>1E-3</v>
      </c>
      <c r="AD220" t="s">
        <v>5</v>
      </c>
      <c r="AE220">
        <v>0.99999998999999995</v>
      </c>
      <c r="AF220" t="s">
        <v>4</v>
      </c>
      <c r="AG220">
        <v>5.0259999999999997E-4</v>
      </c>
    </row>
    <row r="221" spans="1:33" x14ac:dyDescent="0.25">
      <c r="A221" t="s">
        <v>388</v>
      </c>
      <c r="B221" t="s">
        <v>143</v>
      </c>
      <c r="C221">
        <v>300</v>
      </c>
      <c r="D221" t="s">
        <v>144</v>
      </c>
      <c r="E221">
        <v>100000</v>
      </c>
      <c r="F221" t="s">
        <v>145</v>
      </c>
      <c r="G221">
        <v>23654</v>
      </c>
      <c r="H221" t="s">
        <v>146</v>
      </c>
      <c r="I221">
        <v>1E-3</v>
      </c>
      <c r="J221" t="s">
        <v>3</v>
      </c>
      <c r="K221">
        <v>-7674.6421510999999</v>
      </c>
      <c r="L221" t="s">
        <v>2</v>
      </c>
      <c r="M221">
        <v>11356586.119962599</v>
      </c>
      <c r="N221" t="s">
        <v>6</v>
      </c>
      <c r="O221">
        <v>32</v>
      </c>
      <c r="P221" t="s">
        <v>0</v>
      </c>
      <c r="Q221">
        <v>189.9</v>
      </c>
      <c r="R221" t="s">
        <v>141</v>
      </c>
      <c r="S221">
        <v>2</v>
      </c>
      <c r="T221" t="s">
        <v>142</v>
      </c>
      <c r="U221">
        <v>502</v>
      </c>
      <c r="V221" t="s">
        <v>140</v>
      </c>
      <c r="W221">
        <v>101429</v>
      </c>
      <c r="X221" t="s">
        <v>1</v>
      </c>
      <c r="Y221" t="s">
        <v>1714</v>
      </c>
      <c r="Z221" t="s">
        <v>151</v>
      </c>
      <c r="AA221" s="12" t="s">
        <v>1715</v>
      </c>
      <c r="AB221" t="s">
        <v>424</v>
      </c>
      <c r="AC221" s="5">
        <v>1E-3</v>
      </c>
      <c r="AD221" t="s">
        <v>5</v>
      </c>
      <c r="AE221">
        <v>0.84355106999999996</v>
      </c>
      <c r="AF221" t="s">
        <v>4</v>
      </c>
      <c r="AG221">
        <v>150583.80868433</v>
      </c>
    </row>
    <row r="222" spans="1:33" x14ac:dyDescent="0.25">
      <c r="A222" t="s">
        <v>389</v>
      </c>
      <c r="B222" t="s">
        <v>143</v>
      </c>
      <c r="C222">
        <v>300</v>
      </c>
      <c r="D222" t="s">
        <v>144</v>
      </c>
      <c r="E222">
        <v>100000</v>
      </c>
      <c r="F222" t="s">
        <v>145</v>
      </c>
      <c r="G222">
        <v>23654</v>
      </c>
      <c r="H222" t="s">
        <v>146</v>
      </c>
      <c r="I222">
        <v>1E-3</v>
      </c>
      <c r="J222" t="s">
        <v>3</v>
      </c>
      <c r="K222">
        <v>0.73264830000000003</v>
      </c>
      <c r="L222" t="s">
        <v>2</v>
      </c>
      <c r="M222">
        <v>0.2752867</v>
      </c>
      <c r="N222" t="s">
        <v>6</v>
      </c>
      <c r="O222">
        <v>62</v>
      </c>
      <c r="P222" t="s">
        <v>0</v>
      </c>
      <c r="Q222">
        <v>257.7</v>
      </c>
      <c r="R222" t="s">
        <v>141</v>
      </c>
      <c r="S222">
        <v>3</v>
      </c>
      <c r="T222" t="s">
        <v>142</v>
      </c>
      <c r="U222">
        <v>37</v>
      </c>
      <c r="V222" t="s">
        <v>140</v>
      </c>
      <c r="W222">
        <v>100332</v>
      </c>
      <c r="X222" t="s">
        <v>1</v>
      </c>
      <c r="Y222" t="s">
        <v>1716</v>
      </c>
      <c r="Z222" t="s">
        <v>151</v>
      </c>
      <c r="AA222" s="12" t="s">
        <v>1717</v>
      </c>
      <c r="AB222" t="s">
        <v>424</v>
      </c>
      <c r="AC222" s="5">
        <v>1E-3</v>
      </c>
      <c r="AD222" t="s">
        <v>5</v>
      </c>
      <c r="AE222">
        <v>0.75344798999999996</v>
      </c>
      <c r="AF222" t="s">
        <v>4</v>
      </c>
      <c r="AG222">
        <v>0.26367098</v>
      </c>
    </row>
    <row r="223" spans="1:33" x14ac:dyDescent="0.25">
      <c r="A223" t="s">
        <v>390</v>
      </c>
      <c r="B223" t="s">
        <v>143</v>
      </c>
      <c r="C223">
        <v>300</v>
      </c>
      <c r="D223" t="s">
        <v>144</v>
      </c>
      <c r="E223">
        <v>100000</v>
      </c>
      <c r="F223" t="s">
        <v>145</v>
      </c>
      <c r="G223">
        <v>23654</v>
      </c>
      <c r="H223" t="s">
        <v>146</v>
      </c>
      <c r="I223">
        <v>1E-3</v>
      </c>
      <c r="J223" t="s">
        <v>3</v>
      </c>
      <c r="K223">
        <v>0.9969382</v>
      </c>
      <c r="L223" t="s">
        <v>2</v>
      </c>
      <c r="M223">
        <v>2.3711099999999999E-2</v>
      </c>
      <c r="N223" t="s">
        <v>6</v>
      </c>
      <c r="O223">
        <v>29</v>
      </c>
      <c r="P223" t="s">
        <v>0</v>
      </c>
      <c r="Q223">
        <v>183.2</v>
      </c>
      <c r="R223" t="s">
        <v>141</v>
      </c>
      <c r="S223">
        <v>7</v>
      </c>
      <c r="T223" t="s">
        <v>142</v>
      </c>
      <c r="U223">
        <v>401</v>
      </c>
      <c r="V223" t="s">
        <v>140</v>
      </c>
      <c r="W223">
        <v>101053</v>
      </c>
      <c r="X223" t="s">
        <v>1</v>
      </c>
      <c r="Y223" t="s">
        <v>1718</v>
      </c>
      <c r="Z223" t="s">
        <v>151</v>
      </c>
      <c r="AA223" s="12" t="s">
        <v>1719</v>
      </c>
      <c r="AB223" t="s">
        <v>424</v>
      </c>
      <c r="AC223" s="5">
        <v>1E-3</v>
      </c>
      <c r="AD223" t="s">
        <v>5</v>
      </c>
      <c r="AE223">
        <v>0.99706116</v>
      </c>
      <c r="AF223" t="s">
        <v>4</v>
      </c>
      <c r="AG223">
        <v>2.2816820000000002E-2</v>
      </c>
    </row>
    <row r="224" spans="1:33" x14ac:dyDescent="0.25">
      <c r="A224" t="s">
        <v>391</v>
      </c>
      <c r="B224" t="s">
        <v>143</v>
      </c>
      <c r="C224">
        <v>300</v>
      </c>
      <c r="D224" t="s">
        <v>144</v>
      </c>
      <c r="E224">
        <v>100000</v>
      </c>
      <c r="F224" t="s">
        <v>145</v>
      </c>
      <c r="G224">
        <v>23654</v>
      </c>
      <c r="H224" t="s">
        <v>146</v>
      </c>
      <c r="I224">
        <v>1E-3</v>
      </c>
      <c r="J224" t="s">
        <v>3</v>
      </c>
      <c r="K224">
        <v>-8.3210000000000001E-4</v>
      </c>
      <c r="L224" t="s">
        <v>2</v>
      </c>
      <c r="M224">
        <v>334.95313549999997</v>
      </c>
      <c r="N224" t="s">
        <v>6</v>
      </c>
      <c r="O224">
        <v>89</v>
      </c>
      <c r="P224" t="s">
        <v>0</v>
      </c>
      <c r="Q224">
        <v>301.2</v>
      </c>
      <c r="R224" t="s">
        <v>141</v>
      </c>
      <c r="S224">
        <v>2</v>
      </c>
      <c r="T224" t="s">
        <v>142</v>
      </c>
      <c r="U224">
        <v>27</v>
      </c>
      <c r="V224" t="s">
        <v>140</v>
      </c>
      <c r="W224">
        <v>96840</v>
      </c>
      <c r="X224" t="s">
        <v>1</v>
      </c>
      <c r="Y224" t="s">
        <v>1720</v>
      </c>
      <c r="Z224" t="s">
        <v>151</v>
      </c>
      <c r="AA224" s="12" t="s">
        <v>1721</v>
      </c>
      <c r="AB224" t="s">
        <v>424</v>
      </c>
      <c r="AC224" s="5">
        <v>1E-3</v>
      </c>
      <c r="AD224" t="s">
        <v>5</v>
      </c>
      <c r="AE224">
        <v>-3.9566190000000001E-2</v>
      </c>
      <c r="AF224" t="s">
        <v>4</v>
      </c>
      <c r="AG224">
        <v>32.97872057</v>
      </c>
    </row>
    <row r="225" spans="1:33" x14ac:dyDescent="0.25">
      <c r="A225" t="s">
        <v>392</v>
      </c>
      <c r="B225" t="s">
        <v>143</v>
      </c>
      <c r="C225">
        <v>300</v>
      </c>
      <c r="D225" t="s">
        <v>144</v>
      </c>
      <c r="E225">
        <v>100000</v>
      </c>
      <c r="F225" t="s">
        <v>145</v>
      </c>
      <c r="G225">
        <v>23654</v>
      </c>
      <c r="H225" t="s">
        <v>146</v>
      </c>
      <c r="I225">
        <v>1E-3</v>
      </c>
      <c r="J225" t="s">
        <v>3</v>
      </c>
      <c r="K225">
        <v>0.99887590000000004</v>
      </c>
      <c r="L225" t="s">
        <v>2</v>
      </c>
      <c r="M225">
        <v>8.4473000000000006E-2</v>
      </c>
      <c r="N225" t="s">
        <v>6</v>
      </c>
      <c r="O225">
        <v>12</v>
      </c>
      <c r="P225" t="s">
        <v>0</v>
      </c>
      <c r="Q225">
        <v>4.8</v>
      </c>
      <c r="R225" t="s">
        <v>141</v>
      </c>
      <c r="S225">
        <v>1</v>
      </c>
      <c r="T225" t="s">
        <v>142</v>
      </c>
      <c r="U225">
        <v>5</v>
      </c>
      <c r="V225" t="s">
        <v>140</v>
      </c>
      <c r="W225">
        <v>3687</v>
      </c>
      <c r="X225" t="s">
        <v>1</v>
      </c>
      <c r="Y225" t="s">
        <v>1722</v>
      </c>
      <c r="Z225" t="s">
        <v>151</v>
      </c>
      <c r="AA225" s="12" t="s">
        <v>1723</v>
      </c>
      <c r="AB225" t="s">
        <v>424</v>
      </c>
      <c r="AC225" s="5">
        <v>1E-3</v>
      </c>
      <c r="AD225" t="s">
        <v>5</v>
      </c>
      <c r="AE225">
        <v>0.99987879999999996</v>
      </c>
      <c r="AF225" t="s">
        <v>4</v>
      </c>
      <c r="AG225">
        <v>2.7141370000000001E-2</v>
      </c>
    </row>
    <row r="226" spans="1:33" x14ac:dyDescent="0.25">
      <c r="A226" t="s">
        <v>393</v>
      </c>
      <c r="B226" t="s">
        <v>143</v>
      </c>
      <c r="C226">
        <v>300</v>
      </c>
      <c r="D226" t="s">
        <v>144</v>
      </c>
      <c r="E226">
        <v>100000</v>
      </c>
      <c r="F226" t="s">
        <v>145</v>
      </c>
      <c r="G226">
        <v>23654</v>
      </c>
      <c r="H226" t="s">
        <v>146</v>
      </c>
      <c r="I226">
        <v>1E-3</v>
      </c>
      <c r="J226" t="s">
        <v>3</v>
      </c>
      <c r="K226">
        <v>0.990649</v>
      </c>
      <c r="L226" t="s">
        <v>2</v>
      </c>
      <c r="M226">
        <v>3.0587300000000001E-2</v>
      </c>
      <c r="N226" t="s">
        <v>6</v>
      </c>
      <c r="O226">
        <v>30</v>
      </c>
      <c r="P226" t="s">
        <v>0</v>
      </c>
      <c r="Q226">
        <v>215.2</v>
      </c>
      <c r="R226" t="s">
        <v>141</v>
      </c>
      <c r="S226">
        <v>6</v>
      </c>
      <c r="T226" t="s">
        <v>142</v>
      </c>
      <c r="U226">
        <v>573</v>
      </c>
      <c r="V226" t="s">
        <v>140</v>
      </c>
      <c r="W226">
        <v>101621</v>
      </c>
      <c r="X226" t="s">
        <v>1</v>
      </c>
      <c r="Y226" t="s">
        <v>1724</v>
      </c>
      <c r="Z226" t="s">
        <v>151</v>
      </c>
      <c r="AA226" s="12" t="s">
        <v>1725</v>
      </c>
      <c r="AB226" t="s">
        <v>424</v>
      </c>
      <c r="AC226" s="5">
        <v>1E-3</v>
      </c>
      <c r="AD226" t="s">
        <v>5</v>
      </c>
      <c r="AE226">
        <v>0.99071103000000005</v>
      </c>
      <c r="AF226" t="s">
        <v>4</v>
      </c>
      <c r="AG226">
        <v>3.0291680000000001E-2</v>
      </c>
    </row>
    <row r="227" spans="1:33" x14ac:dyDescent="0.25">
      <c r="A227" t="s">
        <v>394</v>
      </c>
      <c r="B227" t="s">
        <v>143</v>
      </c>
      <c r="C227">
        <v>300</v>
      </c>
      <c r="D227" t="s">
        <v>144</v>
      </c>
      <c r="E227">
        <v>100000</v>
      </c>
      <c r="F227" t="s">
        <v>145</v>
      </c>
      <c r="G227">
        <v>23654</v>
      </c>
      <c r="H227" t="s">
        <v>146</v>
      </c>
      <c r="I227">
        <v>1E-3</v>
      </c>
      <c r="J227" t="s">
        <v>3</v>
      </c>
      <c r="K227">
        <v>-34400.373630299997</v>
      </c>
      <c r="L227" t="s">
        <v>2</v>
      </c>
      <c r="M227">
        <v>428.97808800000001</v>
      </c>
      <c r="N227" t="s">
        <v>6</v>
      </c>
      <c r="O227">
        <v>22</v>
      </c>
      <c r="P227" t="s">
        <v>0</v>
      </c>
      <c r="Q227">
        <v>156.9</v>
      </c>
      <c r="R227" t="s">
        <v>141</v>
      </c>
      <c r="S227">
        <v>7</v>
      </c>
      <c r="T227" t="s">
        <v>142</v>
      </c>
      <c r="U227">
        <v>429</v>
      </c>
      <c r="V227" t="s">
        <v>140</v>
      </c>
      <c r="W227">
        <v>101102</v>
      </c>
      <c r="X227" t="s">
        <v>1</v>
      </c>
      <c r="Y227" t="s">
        <v>1726</v>
      </c>
      <c r="Z227" t="s">
        <v>151</v>
      </c>
      <c r="AA227" s="12" t="s">
        <v>1727</v>
      </c>
      <c r="AB227" t="s">
        <v>424</v>
      </c>
      <c r="AC227" s="5">
        <v>1E-3</v>
      </c>
      <c r="AD227" t="s">
        <v>5</v>
      </c>
      <c r="AE227">
        <v>-1.6253782999999999</v>
      </c>
      <c r="AF227" t="s">
        <v>4</v>
      </c>
      <c r="AG227">
        <v>10.55912648</v>
      </c>
    </row>
    <row r="228" spans="1:33" x14ac:dyDescent="0.25">
      <c r="A228" t="s">
        <v>395</v>
      </c>
      <c r="B228" t="s">
        <v>143</v>
      </c>
      <c r="C228">
        <v>300</v>
      </c>
      <c r="D228" t="s">
        <v>144</v>
      </c>
      <c r="E228">
        <v>100000</v>
      </c>
      <c r="F228" t="s">
        <v>145</v>
      </c>
      <c r="G228">
        <v>23654</v>
      </c>
      <c r="H228" t="s">
        <v>146</v>
      </c>
      <c r="I228">
        <v>1E-3</v>
      </c>
      <c r="J228" t="s">
        <v>3</v>
      </c>
      <c r="K228">
        <v>0.99988779999999999</v>
      </c>
      <c r="L228" t="s">
        <v>2</v>
      </c>
      <c r="M228">
        <v>3.0638700000000001E-2</v>
      </c>
      <c r="N228" t="s">
        <v>6</v>
      </c>
      <c r="O228">
        <v>10</v>
      </c>
      <c r="P228" t="s">
        <v>0</v>
      </c>
      <c r="Q228">
        <v>3.4</v>
      </c>
      <c r="R228" t="s">
        <v>141</v>
      </c>
      <c r="S228">
        <v>1</v>
      </c>
      <c r="T228" t="s">
        <v>142</v>
      </c>
      <c r="U228">
        <v>5</v>
      </c>
      <c r="V228" t="s">
        <v>140</v>
      </c>
      <c r="W228">
        <v>3020</v>
      </c>
      <c r="X228" t="s">
        <v>1</v>
      </c>
      <c r="Y228" t="s">
        <v>1728</v>
      </c>
      <c r="Z228" t="s">
        <v>151</v>
      </c>
      <c r="AA228" s="12" t="s">
        <v>1729</v>
      </c>
      <c r="AB228" t="s">
        <v>424</v>
      </c>
      <c r="AC228" s="5">
        <v>1E-3</v>
      </c>
      <c r="AD228" t="s">
        <v>5</v>
      </c>
      <c r="AE228">
        <v>0.99999298000000003</v>
      </c>
      <c r="AF228" t="s">
        <v>4</v>
      </c>
      <c r="AG228">
        <v>7.5194900000000002E-3</v>
      </c>
    </row>
    <row r="229" spans="1:33" x14ac:dyDescent="0.25">
      <c r="A229" t="s">
        <v>396</v>
      </c>
      <c r="B229" t="s">
        <v>143</v>
      </c>
      <c r="C229">
        <v>300</v>
      </c>
      <c r="D229" t="s">
        <v>144</v>
      </c>
      <c r="E229">
        <v>100000</v>
      </c>
      <c r="F229" t="s">
        <v>145</v>
      </c>
      <c r="G229">
        <v>23654</v>
      </c>
      <c r="H229" t="s">
        <v>146</v>
      </c>
      <c r="I229">
        <v>1E-3</v>
      </c>
      <c r="J229" t="s">
        <v>3</v>
      </c>
      <c r="K229">
        <v>0.99907159999999995</v>
      </c>
      <c r="L229" t="s">
        <v>2</v>
      </c>
      <c r="M229">
        <v>3.2030799999999998E-2</v>
      </c>
      <c r="N229" t="s">
        <v>6</v>
      </c>
      <c r="O229">
        <v>40</v>
      </c>
      <c r="P229" t="s">
        <v>0</v>
      </c>
      <c r="Q229">
        <v>169.8</v>
      </c>
      <c r="R229" t="s">
        <v>141</v>
      </c>
      <c r="S229">
        <v>3</v>
      </c>
      <c r="T229" t="s">
        <v>142</v>
      </c>
      <c r="U229">
        <v>22</v>
      </c>
      <c r="V229" t="s">
        <v>140</v>
      </c>
      <c r="W229">
        <v>68498</v>
      </c>
      <c r="X229" t="s">
        <v>1</v>
      </c>
      <c r="Y229" t="s">
        <v>1730</v>
      </c>
      <c r="Z229" t="s">
        <v>151</v>
      </c>
      <c r="AA229" s="12" t="s">
        <v>1731</v>
      </c>
      <c r="AB229" t="s">
        <v>424</v>
      </c>
      <c r="AC229" s="5">
        <v>1E-3</v>
      </c>
      <c r="AD229" t="s">
        <v>5</v>
      </c>
      <c r="AE229">
        <v>0.99907749000000001</v>
      </c>
      <c r="AF229" t="s">
        <v>4</v>
      </c>
      <c r="AG229">
        <v>3.1494340000000003E-2</v>
      </c>
    </row>
    <row r="230" spans="1:33" x14ac:dyDescent="0.25">
      <c r="A230" t="s">
        <v>397</v>
      </c>
      <c r="B230" t="s">
        <v>143</v>
      </c>
      <c r="C230">
        <v>300</v>
      </c>
      <c r="D230" t="s">
        <v>144</v>
      </c>
      <c r="E230">
        <v>100000</v>
      </c>
      <c r="F230" t="s">
        <v>145</v>
      </c>
      <c r="G230">
        <v>23654</v>
      </c>
      <c r="H230" t="s">
        <v>146</v>
      </c>
      <c r="I230">
        <v>1E-3</v>
      </c>
      <c r="J230" t="s">
        <v>3</v>
      </c>
      <c r="K230">
        <v>0.9872204</v>
      </c>
      <c r="L230" t="s">
        <v>2</v>
      </c>
      <c r="M230">
        <v>61.990420899999997</v>
      </c>
      <c r="N230" t="s">
        <v>6</v>
      </c>
      <c r="O230">
        <v>22</v>
      </c>
      <c r="P230" t="s">
        <v>0</v>
      </c>
      <c r="Q230">
        <v>166.6</v>
      </c>
      <c r="R230" t="s">
        <v>141</v>
      </c>
      <c r="S230">
        <v>2</v>
      </c>
      <c r="T230" t="s">
        <v>142</v>
      </c>
      <c r="U230">
        <v>376</v>
      </c>
      <c r="V230" t="s">
        <v>140</v>
      </c>
      <c r="W230">
        <v>100929</v>
      </c>
      <c r="X230" t="s">
        <v>1</v>
      </c>
      <c r="Y230" t="s">
        <v>1732</v>
      </c>
      <c r="Z230" t="s">
        <v>151</v>
      </c>
      <c r="AA230" s="12" t="s">
        <v>1733</v>
      </c>
      <c r="AB230" t="s">
        <v>424</v>
      </c>
      <c r="AC230" s="5">
        <v>1E-3</v>
      </c>
      <c r="AD230" t="s">
        <v>5</v>
      </c>
      <c r="AE230">
        <v>0.96656284000000003</v>
      </c>
      <c r="AF230" t="s">
        <v>4</v>
      </c>
      <c r="AG230">
        <v>85.174130329999997</v>
      </c>
    </row>
    <row r="231" spans="1:33" x14ac:dyDescent="0.25">
      <c r="A231" t="s">
        <v>398</v>
      </c>
      <c r="B231" t="s">
        <v>143</v>
      </c>
      <c r="C231">
        <v>300</v>
      </c>
      <c r="D231" t="s">
        <v>144</v>
      </c>
      <c r="E231">
        <v>100000</v>
      </c>
      <c r="F231" t="s">
        <v>145</v>
      </c>
      <c r="G231">
        <v>23654</v>
      </c>
      <c r="H231" t="s">
        <v>146</v>
      </c>
      <c r="I231">
        <v>1E-3</v>
      </c>
      <c r="J231" t="s">
        <v>3</v>
      </c>
      <c r="K231">
        <v>0.95417549999999995</v>
      </c>
      <c r="L231" t="s">
        <v>2</v>
      </c>
      <c r="M231">
        <v>0.14541670000000001</v>
      </c>
      <c r="N231" t="s">
        <v>6</v>
      </c>
      <c r="O231">
        <v>18</v>
      </c>
      <c r="P231" t="s">
        <v>0</v>
      </c>
      <c r="Q231">
        <v>248.7</v>
      </c>
      <c r="R231" t="s">
        <v>141</v>
      </c>
      <c r="S231">
        <v>3</v>
      </c>
      <c r="T231" t="s">
        <v>142</v>
      </c>
      <c r="U231">
        <v>347</v>
      </c>
      <c r="V231" t="s">
        <v>140</v>
      </c>
      <c r="W231">
        <v>100956</v>
      </c>
      <c r="X231" t="s">
        <v>1</v>
      </c>
      <c r="Y231" t="s">
        <v>1734</v>
      </c>
      <c r="Z231" t="s">
        <v>151</v>
      </c>
      <c r="AA231" s="12" t="s">
        <v>1735</v>
      </c>
      <c r="AB231" t="s">
        <v>424</v>
      </c>
      <c r="AC231" s="5">
        <v>1E-3</v>
      </c>
      <c r="AD231" t="s">
        <v>5</v>
      </c>
      <c r="AE231">
        <v>0.9538373</v>
      </c>
      <c r="AF231" t="s">
        <v>4</v>
      </c>
      <c r="AG231">
        <v>0.14445412999999999</v>
      </c>
    </row>
    <row r="232" spans="1:33" x14ac:dyDescent="0.25">
      <c r="A232" t="s">
        <v>399</v>
      </c>
      <c r="B232" t="s">
        <v>143</v>
      </c>
      <c r="C232">
        <v>300</v>
      </c>
      <c r="D232" t="s">
        <v>144</v>
      </c>
      <c r="E232">
        <v>100000</v>
      </c>
      <c r="F232" t="s">
        <v>145</v>
      </c>
      <c r="G232">
        <v>23654</v>
      </c>
      <c r="H232" t="s">
        <v>146</v>
      </c>
      <c r="I232">
        <v>1E-3</v>
      </c>
      <c r="J232" t="s">
        <v>3</v>
      </c>
      <c r="K232">
        <v>0.99995029999999996</v>
      </c>
      <c r="L232" t="s">
        <v>2</v>
      </c>
      <c r="M232">
        <v>4.5453000000000004E-3</v>
      </c>
      <c r="N232" t="s">
        <v>6</v>
      </c>
      <c r="O232">
        <v>20</v>
      </c>
      <c r="P232" t="s">
        <v>0</v>
      </c>
      <c r="Q232">
        <v>85</v>
      </c>
      <c r="R232" t="s">
        <v>141</v>
      </c>
      <c r="S232">
        <v>2</v>
      </c>
      <c r="T232" t="s">
        <v>142</v>
      </c>
      <c r="U232">
        <v>45</v>
      </c>
      <c r="V232" t="s">
        <v>140</v>
      </c>
      <c r="W232">
        <v>52979</v>
      </c>
      <c r="X232" t="s">
        <v>1</v>
      </c>
      <c r="Y232" t="s">
        <v>1736</v>
      </c>
      <c r="Z232" t="s">
        <v>151</v>
      </c>
      <c r="AA232" s="12" t="s">
        <v>1737</v>
      </c>
      <c r="AB232" t="s">
        <v>424</v>
      </c>
      <c r="AC232" s="5">
        <v>1E-3</v>
      </c>
      <c r="AD232" t="s">
        <v>5</v>
      </c>
      <c r="AE232">
        <v>0.99995672000000002</v>
      </c>
      <c r="AF232" t="s">
        <v>4</v>
      </c>
      <c r="AG232">
        <v>4.2180200000000003E-3</v>
      </c>
    </row>
    <row r="233" spans="1:33" x14ac:dyDescent="0.25">
      <c r="A233" t="s">
        <v>400</v>
      </c>
      <c r="B233" t="s">
        <v>143</v>
      </c>
      <c r="C233">
        <v>300</v>
      </c>
      <c r="D233" t="s">
        <v>144</v>
      </c>
      <c r="E233">
        <v>100000</v>
      </c>
      <c r="F233" t="s">
        <v>145</v>
      </c>
      <c r="G233">
        <v>23654</v>
      </c>
      <c r="H233" t="s">
        <v>146</v>
      </c>
      <c r="I233">
        <v>1E-3</v>
      </c>
      <c r="J233" t="s">
        <v>3</v>
      </c>
      <c r="K233">
        <v>0.99996819999999997</v>
      </c>
      <c r="L233" t="s">
        <v>2</v>
      </c>
      <c r="M233">
        <v>13.3076179</v>
      </c>
      <c r="N233" t="s">
        <v>6</v>
      </c>
      <c r="O233">
        <v>21</v>
      </c>
      <c r="P233" t="s">
        <v>0</v>
      </c>
      <c r="Q233">
        <v>171.4</v>
      </c>
      <c r="R233" t="s">
        <v>141</v>
      </c>
      <c r="S233">
        <v>3</v>
      </c>
      <c r="T233" t="s">
        <v>142</v>
      </c>
      <c r="U233">
        <v>428</v>
      </c>
      <c r="V233" t="s">
        <v>140</v>
      </c>
      <c r="W233">
        <v>101126</v>
      </c>
      <c r="X233" t="s">
        <v>1</v>
      </c>
      <c r="Y233" t="s">
        <v>1738</v>
      </c>
      <c r="Z233" t="s">
        <v>151</v>
      </c>
      <c r="AA233" s="12" t="s">
        <v>1739</v>
      </c>
      <c r="AB233" t="s">
        <v>424</v>
      </c>
      <c r="AC233" s="5">
        <v>1E-3</v>
      </c>
      <c r="AD233" t="s">
        <v>5</v>
      </c>
      <c r="AE233">
        <v>0.99995230000000002</v>
      </c>
      <c r="AF233" t="s">
        <v>4</v>
      </c>
      <c r="AG233">
        <v>2.07741446</v>
      </c>
    </row>
    <row r="234" spans="1:33" x14ac:dyDescent="0.25">
      <c r="A234" t="s">
        <v>401</v>
      </c>
      <c r="B234" t="s">
        <v>143</v>
      </c>
      <c r="C234">
        <v>300</v>
      </c>
      <c r="D234" t="s">
        <v>144</v>
      </c>
      <c r="E234">
        <v>100000</v>
      </c>
      <c r="F234" t="s">
        <v>145</v>
      </c>
      <c r="G234">
        <v>23654</v>
      </c>
      <c r="H234" t="s">
        <v>146</v>
      </c>
      <c r="I234">
        <v>1E-3</v>
      </c>
      <c r="J234" t="s">
        <v>3</v>
      </c>
      <c r="K234">
        <v>0.99573979999999995</v>
      </c>
      <c r="L234" t="s">
        <v>2</v>
      </c>
      <c r="M234">
        <v>2.4813999999999999E-3</v>
      </c>
      <c r="N234" t="s">
        <v>6</v>
      </c>
      <c r="O234">
        <v>15</v>
      </c>
      <c r="P234" t="s">
        <v>0</v>
      </c>
      <c r="Q234">
        <v>150.5</v>
      </c>
      <c r="R234" t="s">
        <v>141</v>
      </c>
      <c r="S234">
        <v>4</v>
      </c>
      <c r="T234" t="s">
        <v>142</v>
      </c>
      <c r="U234">
        <v>347</v>
      </c>
      <c r="V234" t="s">
        <v>140</v>
      </c>
      <c r="W234">
        <v>100939</v>
      </c>
      <c r="X234" t="s">
        <v>1</v>
      </c>
      <c r="Y234" t="s">
        <v>1740</v>
      </c>
      <c r="Z234" t="s">
        <v>151</v>
      </c>
      <c r="AA234" s="12" t="s">
        <v>1741</v>
      </c>
      <c r="AB234" t="s">
        <v>424</v>
      </c>
      <c r="AC234" s="5">
        <v>1E-3</v>
      </c>
      <c r="AD234" t="s">
        <v>5</v>
      </c>
      <c r="AE234">
        <v>0.99921821</v>
      </c>
      <c r="AF234" t="s">
        <v>4</v>
      </c>
      <c r="AG234">
        <v>1.04564E-3</v>
      </c>
    </row>
    <row r="235" spans="1:33" x14ac:dyDescent="0.25">
      <c r="A235" t="s">
        <v>402</v>
      </c>
      <c r="B235" t="s">
        <v>143</v>
      </c>
      <c r="C235">
        <v>300</v>
      </c>
      <c r="D235" t="s">
        <v>144</v>
      </c>
      <c r="E235">
        <v>100000</v>
      </c>
      <c r="F235" t="s">
        <v>145</v>
      </c>
      <c r="G235">
        <v>23654</v>
      </c>
      <c r="H235" t="s">
        <v>146</v>
      </c>
      <c r="I235">
        <v>1E-3</v>
      </c>
      <c r="J235" t="s">
        <v>3</v>
      </c>
      <c r="K235">
        <v>0.98931919999999995</v>
      </c>
      <c r="L235" t="s">
        <v>2</v>
      </c>
      <c r="M235">
        <v>2.2923900000000001E-2</v>
      </c>
      <c r="N235" t="s">
        <v>6</v>
      </c>
      <c r="O235">
        <v>34</v>
      </c>
      <c r="P235" t="s">
        <v>0</v>
      </c>
      <c r="Q235">
        <v>211.5</v>
      </c>
      <c r="R235" t="s">
        <v>141</v>
      </c>
      <c r="S235">
        <v>2</v>
      </c>
      <c r="T235" t="s">
        <v>142</v>
      </c>
      <c r="U235">
        <v>698</v>
      </c>
      <c r="V235" t="s">
        <v>140</v>
      </c>
      <c r="W235">
        <v>102121</v>
      </c>
      <c r="X235" t="s">
        <v>1</v>
      </c>
      <c r="Y235" t="s">
        <v>1742</v>
      </c>
      <c r="Z235" t="s">
        <v>151</v>
      </c>
      <c r="AA235" s="12" t="s">
        <v>1743</v>
      </c>
      <c r="AB235" t="s">
        <v>424</v>
      </c>
      <c r="AC235" s="5">
        <v>1E-3</v>
      </c>
      <c r="AD235" t="s">
        <v>5</v>
      </c>
      <c r="AE235">
        <v>0.98773648999999997</v>
      </c>
      <c r="AF235" t="s">
        <v>4</v>
      </c>
      <c r="AG235">
        <v>2.4792970000000001E-2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280D-6668-48A3-AF9E-1FC8F5931380}">
  <dimension ref="A1:AG235"/>
  <sheetViews>
    <sheetView workbookViewId="0">
      <selection activeCell="O244" sqref="O244"/>
    </sheetView>
  </sheetViews>
  <sheetFormatPr defaultRowHeight="15" x14ac:dyDescent="0.25"/>
  <cols>
    <col min="27" max="27" width="9.140625" style="12"/>
  </cols>
  <sheetData>
    <row r="1" spans="1:33" x14ac:dyDescent="0.25">
      <c r="A1" t="s">
        <v>166</v>
      </c>
      <c r="B1" t="s">
        <v>143</v>
      </c>
      <c r="C1">
        <v>300</v>
      </c>
      <c r="D1" t="s">
        <v>144</v>
      </c>
      <c r="E1">
        <v>100000</v>
      </c>
      <c r="F1" t="s">
        <v>145</v>
      </c>
      <c r="G1">
        <v>23654</v>
      </c>
      <c r="H1" t="s">
        <v>146</v>
      </c>
      <c r="I1">
        <v>1E-3</v>
      </c>
      <c r="J1" t="s">
        <v>3</v>
      </c>
      <c r="K1">
        <v>0.99961029999999995</v>
      </c>
      <c r="L1" t="s">
        <v>2</v>
      </c>
      <c r="M1">
        <v>5.6718999999999997E-3</v>
      </c>
      <c r="N1" t="s">
        <v>6</v>
      </c>
      <c r="O1">
        <v>1</v>
      </c>
      <c r="P1" t="s">
        <v>0</v>
      </c>
      <c r="Q1">
        <v>0.2</v>
      </c>
      <c r="R1" t="s">
        <v>141</v>
      </c>
      <c r="S1">
        <v>1</v>
      </c>
      <c r="T1" t="s">
        <v>142</v>
      </c>
      <c r="U1">
        <v>1</v>
      </c>
      <c r="V1" t="s">
        <v>140</v>
      </c>
      <c r="W1">
        <v>207</v>
      </c>
      <c r="X1" t="s">
        <v>1</v>
      </c>
      <c r="Y1" t="s">
        <v>283</v>
      </c>
      <c r="Z1" t="s">
        <v>151</v>
      </c>
      <c r="AA1" s="12" t="s">
        <v>283</v>
      </c>
      <c r="AB1" t="s">
        <v>424</v>
      </c>
      <c r="AC1" s="5">
        <v>0.01</v>
      </c>
      <c r="AD1" t="s">
        <v>5</v>
      </c>
      <c r="AE1">
        <v>1</v>
      </c>
      <c r="AF1" t="s">
        <v>4</v>
      </c>
      <c r="AG1">
        <v>0</v>
      </c>
    </row>
    <row r="2" spans="1:33" x14ac:dyDescent="0.25">
      <c r="A2" t="s">
        <v>167</v>
      </c>
      <c r="B2" t="s">
        <v>143</v>
      </c>
      <c r="C2">
        <v>300</v>
      </c>
      <c r="D2" t="s">
        <v>144</v>
      </c>
      <c r="E2">
        <v>100000</v>
      </c>
      <c r="F2" t="s">
        <v>145</v>
      </c>
      <c r="G2">
        <v>23654</v>
      </c>
      <c r="H2" t="s">
        <v>146</v>
      </c>
      <c r="I2">
        <v>1E-3</v>
      </c>
      <c r="J2" t="s">
        <v>3</v>
      </c>
      <c r="K2">
        <v>0.99984839999999997</v>
      </c>
      <c r="L2" t="s">
        <v>2</v>
      </c>
      <c r="M2">
        <v>3.2412999999999999E-3</v>
      </c>
      <c r="N2" t="s">
        <v>6</v>
      </c>
      <c r="O2">
        <v>3</v>
      </c>
      <c r="P2" t="s">
        <v>0</v>
      </c>
      <c r="Q2">
        <v>1</v>
      </c>
      <c r="R2" t="s">
        <v>141</v>
      </c>
      <c r="S2">
        <v>1</v>
      </c>
      <c r="T2" t="s">
        <v>142</v>
      </c>
      <c r="U2">
        <v>3</v>
      </c>
      <c r="V2" t="s">
        <v>140</v>
      </c>
      <c r="W2">
        <v>869</v>
      </c>
      <c r="X2" t="s">
        <v>1</v>
      </c>
      <c r="Y2" t="s">
        <v>425</v>
      </c>
      <c r="Z2" t="s">
        <v>151</v>
      </c>
      <c r="AA2" s="12" t="s">
        <v>426</v>
      </c>
      <c r="AB2" t="s">
        <v>424</v>
      </c>
      <c r="AC2" s="5">
        <v>0.01</v>
      </c>
      <c r="AD2" t="s">
        <v>5</v>
      </c>
      <c r="AE2">
        <v>1</v>
      </c>
      <c r="AF2" t="s">
        <v>4</v>
      </c>
      <c r="AG2">
        <v>0</v>
      </c>
    </row>
    <row r="3" spans="1:33" x14ac:dyDescent="0.25">
      <c r="A3" t="s">
        <v>168</v>
      </c>
      <c r="B3" t="s">
        <v>143</v>
      </c>
      <c r="C3">
        <v>300</v>
      </c>
      <c r="D3" t="s">
        <v>144</v>
      </c>
      <c r="E3">
        <v>100000</v>
      </c>
      <c r="F3" t="s">
        <v>145</v>
      </c>
      <c r="G3">
        <v>23654</v>
      </c>
      <c r="H3" t="s">
        <v>146</v>
      </c>
      <c r="I3">
        <v>1E-3</v>
      </c>
      <c r="J3" t="s">
        <v>3</v>
      </c>
      <c r="K3">
        <v>0.99686609999999998</v>
      </c>
      <c r="L3" t="s">
        <v>2</v>
      </c>
      <c r="M3">
        <v>1.6105899999999999E-2</v>
      </c>
      <c r="N3" t="s">
        <v>6</v>
      </c>
      <c r="O3">
        <v>5</v>
      </c>
      <c r="P3" t="s">
        <v>0</v>
      </c>
      <c r="Q3">
        <v>0.5</v>
      </c>
      <c r="R3" t="s">
        <v>141</v>
      </c>
      <c r="S3">
        <v>1</v>
      </c>
      <c r="T3" t="s">
        <v>142</v>
      </c>
      <c r="U3">
        <v>2</v>
      </c>
      <c r="V3" t="s">
        <v>140</v>
      </c>
      <c r="W3">
        <v>478</v>
      </c>
      <c r="X3" t="s">
        <v>1</v>
      </c>
      <c r="Y3" t="s">
        <v>1746</v>
      </c>
      <c r="Z3" t="s">
        <v>151</v>
      </c>
      <c r="AA3" s="12" t="s">
        <v>1747</v>
      </c>
      <c r="AB3" t="s">
        <v>424</v>
      </c>
      <c r="AC3" s="5">
        <v>0.01</v>
      </c>
      <c r="AD3" t="s">
        <v>5</v>
      </c>
      <c r="AE3">
        <v>0.99959766999999999</v>
      </c>
      <c r="AF3" t="s">
        <v>4</v>
      </c>
      <c r="AG3">
        <v>5.8785699999999996E-3</v>
      </c>
    </row>
    <row r="4" spans="1:33" x14ac:dyDescent="0.25">
      <c r="A4" t="s">
        <v>169</v>
      </c>
      <c r="B4" t="s">
        <v>143</v>
      </c>
      <c r="C4">
        <v>300</v>
      </c>
      <c r="D4" t="s">
        <v>144</v>
      </c>
      <c r="E4">
        <v>100000</v>
      </c>
      <c r="F4" t="s">
        <v>145</v>
      </c>
      <c r="G4">
        <v>23654</v>
      </c>
      <c r="H4" t="s">
        <v>146</v>
      </c>
      <c r="I4">
        <v>1E-3</v>
      </c>
      <c r="J4" t="s">
        <v>3</v>
      </c>
      <c r="K4">
        <v>0.99949949999999999</v>
      </c>
      <c r="L4" t="s">
        <v>2</v>
      </c>
      <c r="M4">
        <v>2.0460999999999999E-3</v>
      </c>
      <c r="N4" t="s">
        <v>6</v>
      </c>
      <c r="O4">
        <v>3</v>
      </c>
      <c r="P4" t="s">
        <v>0</v>
      </c>
      <c r="Q4">
        <v>0.5</v>
      </c>
      <c r="R4" t="s">
        <v>141</v>
      </c>
      <c r="S4">
        <v>1</v>
      </c>
      <c r="T4" t="s">
        <v>142</v>
      </c>
      <c r="U4">
        <v>2</v>
      </c>
      <c r="V4" t="s">
        <v>140</v>
      </c>
      <c r="W4">
        <v>478</v>
      </c>
      <c r="X4" t="s">
        <v>1</v>
      </c>
      <c r="Y4" t="s">
        <v>1748</v>
      </c>
      <c r="Z4" t="s">
        <v>151</v>
      </c>
      <c r="AA4" s="12" t="s">
        <v>1749</v>
      </c>
      <c r="AB4" t="s">
        <v>424</v>
      </c>
      <c r="AC4" s="5">
        <v>0.01</v>
      </c>
      <c r="AD4" t="s">
        <v>5</v>
      </c>
      <c r="AE4">
        <v>0.99989287000000004</v>
      </c>
      <c r="AF4" t="s">
        <v>4</v>
      </c>
      <c r="AG4">
        <v>9.6557999999999995E-4</v>
      </c>
    </row>
    <row r="5" spans="1:33" x14ac:dyDescent="0.25">
      <c r="A5" t="s">
        <v>170</v>
      </c>
      <c r="B5" t="s">
        <v>143</v>
      </c>
      <c r="C5">
        <v>300</v>
      </c>
      <c r="D5" t="s">
        <v>144</v>
      </c>
      <c r="E5">
        <v>100000</v>
      </c>
      <c r="F5" t="s">
        <v>145</v>
      </c>
      <c r="G5">
        <v>23654</v>
      </c>
      <c r="H5" t="s">
        <v>146</v>
      </c>
      <c r="I5">
        <v>1E-3</v>
      </c>
      <c r="J5" t="s">
        <v>3</v>
      </c>
      <c r="K5">
        <v>0.99960680000000002</v>
      </c>
      <c r="L5" t="s">
        <v>2</v>
      </c>
      <c r="M5">
        <v>5.6977E-3</v>
      </c>
      <c r="N5" t="s">
        <v>6</v>
      </c>
      <c r="O5">
        <v>3</v>
      </c>
      <c r="P5" t="s">
        <v>0</v>
      </c>
      <c r="Q5">
        <v>0.5</v>
      </c>
      <c r="R5" t="s">
        <v>141</v>
      </c>
      <c r="S5">
        <v>1</v>
      </c>
      <c r="T5" t="s">
        <v>142</v>
      </c>
      <c r="U5">
        <v>2</v>
      </c>
      <c r="V5" t="s">
        <v>140</v>
      </c>
      <c r="W5">
        <v>476</v>
      </c>
      <c r="X5" t="s">
        <v>1</v>
      </c>
      <c r="Y5" t="s">
        <v>430</v>
      </c>
      <c r="Z5" t="s">
        <v>151</v>
      </c>
      <c r="AA5" s="12" t="s">
        <v>682</v>
      </c>
      <c r="AB5" t="s">
        <v>424</v>
      </c>
      <c r="AC5" s="5">
        <v>0.01</v>
      </c>
      <c r="AD5" t="s">
        <v>5</v>
      </c>
      <c r="AE5">
        <v>1</v>
      </c>
      <c r="AF5" t="s">
        <v>4</v>
      </c>
      <c r="AG5">
        <v>0</v>
      </c>
    </row>
    <row r="6" spans="1:33" x14ac:dyDescent="0.25">
      <c r="A6" t="s">
        <v>171</v>
      </c>
      <c r="B6" t="s">
        <v>143</v>
      </c>
      <c r="C6">
        <v>300</v>
      </c>
      <c r="D6" t="s">
        <v>144</v>
      </c>
      <c r="E6">
        <v>100000</v>
      </c>
      <c r="F6" t="s">
        <v>145</v>
      </c>
      <c r="G6">
        <v>23654</v>
      </c>
      <c r="H6" t="s">
        <v>146</v>
      </c>
      <c r="I6">
        <v>1E-3</v>
      </c>
      <c r="J6" t="s">
        <v>3</v>
      </c>
      <c r="K6">
        <v>0.99990279999999998</v>
      </c>
      <c r="L6" t="s">
        <v>2</v>
      </c>
      <c r="M6">
        <v>9.8624000000000003E-3</v>
      </c>
      <c r="N6" t="s">
        <v>6</v>
      </c>
      <c r="O6">
        <v>4</v>
      </c>
      <c r="P6" t="s">
        <v>0</v>
      </c>
      <c r="Q6">
        <v>0.6</v>
      </c>
      <c r="R6" t="s">
        <v>141</v>
      </c>
      <c r="S6">
        <v>1</v>
      </c>
      <c r="T6" t="s">
        <v>142</v>
      </c>
      <c r="U6">
        <v>2</v>
      </c>
      <c r="V6" t="s">
        <v>140</v>
      </c>
      <c r="W6">
        <v>543</v>
      </c>
      <c r="X6" t="s">
        <v>1</v>
      </c>
      <c r="Y6" t="s">
        <v>431</v>
      </c>
      <c r="Z6" t="s">
        <v>151</v>
      </c>
      <c r="AA6" s="12" t="s">
        <v>683</v>
      </c>
      <c r="AB6" t="s">
        <v>424</v>
      </c>
      <c r="AC6" s="5">
        <v>0.01</v>
      </c>
      <c r="AD6" t="s">
        <v>5</v>
      </c>
      <c r="AE6">
        <v>1</v>
      </c>
      <c r="AF6" t="s">
        <v>4</v>
      </c>
      <c r="AG6">
        <v>0</v>
      </c>
    </row>
    <row r="7" spans="1:33" x14ac:dyDescent="0.25">
      <c r="A7" t="s">
        <v>172</v>
      </c>
      <c r="B7" t="s">
        <v>143</v>
      </c>
      <c r="C7">
        <v>300</v>
      </c>
      <c r="D7" t="s">
        <v>144</v>
      </c>
      <c r="E7">
        <v>100000</v>
      </c>
      <c r="F7" t="s">
        <v>145</v>
      </c>
      <c r="G7">
        <v>23654</v>
      </c>
      <c r="H7" t="s">
        <v>146</v>
      </c>
      <c r="I7">
        <v>1E-3</v>
      </c>
      <c r="J7" t="s">
        <v>3</v>
      </c>
      <c r="K7">
        <v>0.9779139</v>
      </c>
      <c r="L7" t="s">
        <v>2</v>
      </c>
      <c r="M7">
        <v>3.7069999999999999E-2</v>
      </c>
      <c r="N7" t="s">
        <v>6</v>
      </c>
      <c r="O7">
        <v>6</v>
      </c>
      <c r="P7" t="s">
        <v>0</v>
      </c>
      <c r="Q7">
        <v>108.3</v>
      </c>
      <c r="R7" t="s">
        <v>141</v>
      </c>
      <c r="S7">
        <v>8</v>
      </c>
      <c r="T7" t="s">
        <v>142</v>
      </c>
      <c r="U7">
        <v>325</v>
      </c>
      <c r="V7" t="s">
        <v>140</v>
      </c>
      <c r="W7">
        <v>100131</v>
      </c>
      <c r="X7" t="s">
        <v>1</v>
      </c>
      <c r="Y7" t="s">
        <v>1750</v>
      </c>
      <c r="Z7" t="s">
        <v>151</v>
      </c>
      <c r="AA7" s="12" t="s">
        <v>1751</v>
      </c>
      <c r="AB7" t="s">
        <v>424</v>
      </c>
      <c r="AC7" s="5">
        <v>0.01</v>
      </c>
      <c r="AD7" t="s">
        <v>5</v>
      </c>
      <c r="AE7">
        <v>0.99821298999999997</v>
      </c>
      <c r="AF7" t="s">
        <v>4</v>
      </c>
      <c r="AG7">
        <v>1.0657430000000001E-2</v>
      </c>
    </row>
    <row r="8" spans="1:33" x14ac:dyDescent="0.25">
      <c r="A8" t="s">
        <v>173</v>
      </c>
      <c r="B8" t="s">
        <v>143</v>
      </c>
      <c r="C8">
        <v>300</v>
      </c>
      <c r="D8" t="s">
        <v>144</v>
      </c>
      <c r="E8">
        <v>100000</v>
      </c>
      <c r="F8" t="s">
        <v>145</v>
      </c>
      <c r="G8">
        <v>23654</v>
      </c>
      <c r="H8" t="s">
        <v>146</v>
      </c>
      <c r="I8">
        <v>1E-3</v>
      </c>
      <c r="J8" t="s">
        <v>3</v>
      </c>
      <c r="K8">
        <v>0.99841829999999998</v>
      </c>
      <c r="L8" t="s">
        <v>2</v>
      </c>
      <c r="M8">
        <v>6.1096499999999998E-2</v>
      </c>
      <c r="N8" t="s">
        <v>6</v>
      </c>
      <c r="O8">
        <v>10</v>
      </c>
      <c r="P8" t="s">
        <v>0</v>
      </c>
      <c r="Q8">
        <v>0.9</v>
      </c>
      <c r="R8" t="s">
        <v>141</v>
      </c>
      <c r="S8">
        <v>1</v>
      </c>
      <c r="T8" t="s">
        <v>142</v>
      </c>
      <c r="U8">
        <v>2</v>
      </c>
      <c r="V8" t="s">
        <v>140</v>
      </c>
      <c r="W8">
        <v>768</v>
      </c>
      <c r="X8" t="s">
        <v>1</v>
      </c>
      <c r="Y8" t="s">
        <v>1752</v>
      </c>
      <c r="Z8" t="s">
        <v>151</v>
      </c>
      <c r="AA8" s="12" t="s">
        <v>1753</v>
      </c>
      <c r="AB8" t="s">
        <v>424</v>
      </c>
      <c r="AC8" s="5">
        <v>0.01</v>
      </c>
      <c r="AD8" t="s">
        <v>5</v>
      </c>
      <c r="AE8">
        <v>0.99970893999999999</v>
      </c>
      <c r="AF8" t="s">
        <v>4</v>
      </c>
      <c r="AG8">
        <v>2.6631640000000002E-2</v>
      </c>
    </row>
    <row r="9" spans="1:33" x14ac:dyDescent="0.25">
      <c r="A9" t="s">
        <v>174</v>
      </c>
      <c r="B9" t="s">
        <v>143</v>
      </c>
      <c r="C9">
        <v>300</v>
      </c>
      <c r="D9" t="s">
        <v>144</v>
      </c>
      <c r="E9">
        <v>100000</v>
      </c>
      <c r="F9" t="s">
        <v>145</v>
      </c>
      <c r="G9">
        <v>23654</v>
      </c>
      <c r="H9" t="s">
        <v>146</v>
      </c>
      <c r="I9">
        <v>1E-3</v>
      </c>
      <c r="J9" t="s">
        <v>3</v>
      </c>
      <c r="K9">
        <v>0.989788</v>
      </c>
      <c r="L9" t="s">
        <v>2</v>
      </c>
      <c r="M9">
        <v>2.50656E-2</v>
      </c>
      <c r="N9" t="s">
        <v>6</v>
      </c>
      <c r="O9">
        <v>6</v>
      </c>
      <c r="P9" t="s">
        <v>0</v>
      </c>
      <c r="Q9">
        <v>0.8</v>
      </c>
      <c r="R9" t="s">
        <v>141</v>
      </c>
      <c r="S9">
        <v>1</v>
      </c>
      <c r="T9" t="s">
        <v>142</v>
      </c>
      <c r="U9">
        <v>2</v>
      </c>
      <c r="V9" t="s">
        <v>140</v>
      </c>
      <c r="W9">
        <v>711</v>
      </c>
      <c r="X9" t="s">
        <v>1</v>
      </c>
      <c r="Y9" t="s">
        <v>1754</v>
      </c>
      <c r="Z9" t="s">
        <v>151</v>
      </c>
      <c r="AA9" s="12" t="s">
        <v>1755</v>
      </c>
      <c r="AB9" t="s">
        <v>424</v>
      </c>
      <c r="AC9" s="5">
        <v>0.01</v>
      </c>
      <c r="AD9" t="s">
        <v>5</v>
      </c>
      <c r="AE9">
        <v>0.99942562999999995</v>
      </c>
      <c r="AF9" t="s">
        <v>4</v>
      </c>
      <c r="AG9">
        <v>6.0420400000000003E-3</v>
      </c>
    </row>
    <row r="10" spans="1:33" x14ac:dyDescent="0.25">
      <c r="A10" t="s">
        <v>175</v>
      </c>
      <c r="B10" t="s">
        <v>143</v>
      </c>
      <c r="C10">
        <v>300</v>
      </c>
      <c r="D10" t="s">
        <v>144</v>
      </c>
      <c r="E10">
        <v>100000</v>
      </c>
      <c r="F10" t="s">
        <v>145</v>
      </c>
      <c r="G10">
        <v>23654</v>
      </c>
      <c r="H10" t="s">
        <v>146</v>
      </c>
      <c r="I10">
        <v>1E-3</v>
      </c>
      <c r="J10" t="s">
        <v>3</v>
      </c>
      <c r="K10">
        <v>0.86196240000000002</v>
      </c>
      <c r="L10" t="s">
        <v>2</v>
      </c>
      <c r="M10">
        <v>1.18779E-2</v>
      </c>
      <c r="N10" t="s">
        <v>6</v>
      </c>
      <c r="O10">
        <v>8</v>
      </c>
      <c r="P10" t="s">
        <v>0</v>
      </c>
      <c r="Q10">
        <v>107</v>
      </c>
      <c r="R10" t="s">
        <v>141</v>
      </c>
      <c r="S10">
        <v>7</v>
      </c>
      <c r="T10" t="s">
        <v>142</v>
      </c>
      <c r="U10">
        <v>264</v>
      </c>
      <c r="V10" t="s">
        <v>140</v>
      </c>
      <c r="W10">
        <v>100038</v>
      </c>
      <c r="X10" t="s">
        <v>1</v>
      </c>
      <c r="Y10" t="s">
        <v>1756</v>
      </c>
      <c r="Z10" t="s">
        <v>151</v>
      </c>
      <c r="AA10" s="12" t="s">
        <v>1757</v>
      </c>
      <c r="AB10" t="s">
        <v>424</v>
      </c>
      <c r="AC10" s="5">
        <v>0.01</v>
      </c>
      <c r="AD10" t="s">
        <v>5</v>
      </c>
      <c r="AE10">
        <v>0.96195551000000001</v>
      </c>
      <c r="AF10" t="s">
        <v>4</v>
      </c>
      <c r="AG10">
        <v>6.0083599999999999E-3</v>
      </c>
    </row>
    <row r="11" spans="1:33" x14ac:dyDescent="0.25">
      <c r="A11" t="s">
        <v>176</v>
      </c>
      <c r="B11" t="s">
        <v>143</v>
      </c>
      <c r="C11">
        <v>300</v>
      </c>
      <c r="D11" t="s">
        <v>144</v>
      </c>
      <c r="E11">
        <v>100000</v>
      </c>
      <c r="F11" t="s">
        <v>145</v>
      </c>
      <c r="G11">
        <v>23654</v>
      </c>
      <c r="H11" t="s">
        <v>146</v>
      </c>
      <c r="I11">
        <v>1E-3</v>
      </c>
      <c r="J11" t="s">
        <v>3</v>
      </c>
      <c r="K11">
        <v>0.94805320000000004</v>
      </c>
      <c r="L11" t="s">
        <v>2</v>
      </c>
      <c r="M11">
        <v>0.124837</v>
      </c>
      <c r="N11" t="s">
        <v>6</v>
      </c>
      <c r="O11">
        <v>14</v>
      </c>
      <c r="P11" t="s">
        <v>0</v>
      </c>
      <c r="Q11">
        <v>5</v>
      </c>
      <c r="R11" t="s">
        <v>141</v>
      </c>
      <c r="S11">
        <v>1</v>
      </c>
      <c r="T11" t="s">
        <v>142</v>
      </c>
      <c r="U11">
        <v>5</v>
      </c>
      <c r="V11" t="s">
        <v>140</v>
      </c>
      <c r="W11">
        <v>3493</v>
      </c>
      <c r="X11" t="s">
        <v>1</v>
      </c>
      <c r="Y11" t="s">
        <v>1758</v>
      </c>
      <c r="Z11" t="s">
        <v>151</v>
      </c>
      <c r="AA11" s="12" t="s">
        <v>1759</v>
      </c>
      <c r="AB11" t="s">
        <v>424</v>
      </c>
      <c r="AC11" s="5">
        <v>0.01</v>
      </c>
      <c r="AD11" t="s">
        <v>5</v>
      </c>
      <c r="AE11">
        <v>0.95902483999999999</v>
      </c>
      <c r="AF11" t="s">
        <v>4</v>
      </c>
      <c r="AG11">
        <v>0.10843802</v>
      </c>
    </row>
    <row r="12" spans="1:33" x14ac:dyDescent="0.25">
      <c r="A12" t="s">
        <v>177</v>
      </c>
      <c r="B12" t="s">
        <v>143</v>
      </c>
      <c r="C12">
        <v>300</v>
      </c>
      <c r="D12" t="s">
        <v>144</v>
      </c>
      <c r="E12">
        <v>100000</v>
      </c>
      <c r="F12" t="s">
        <v>145</v>
      </c>
      <c r="G12">
        <v>23654</v>
      </c>
      <c r="H12" t="s">
        <v>146</v>
      </c>
      <c r="I12">
        <v>1E-3</v>
      </c>
      <c r="J12" t="s">
        <v>3</v>
      </c>
      <c r="K12">
        <v>0.99876129999999996</v>
      </c>
      <c r="L12" t="s">
        <v>2</v>
      </c>
      <c r="M12">
        <v>7.8924000000000008E-3</v>
      </c>
      <c r="N12" t="s">
        <v>6</v>
      </c>
      <c r="O12">
        <v>4</v>
      </c>
      <c r="P12" t="s">
        <v>0</v>
      </c>
      <c r="Q12">
        <v>2.1</v>
      </c>
      <c r="R12" t="s">
        <v>141</v>
      </c>
      <c r="S12">
        <v>1</v>
      </c>
      <c r="T12" t="s">
        <v>142</v>
      </c>
      <c r="U12">
        <v>4</v>
      </c>
      <c r="V12" t="s">
        <v>140</v>
      </c>
      <c r="W12">
        <v>1767</v>
      </c>
      <c r="X12" t="s">
        <v>1</v>
      </c>
      <c r="Y12" t="s">
        <v>438</v>
      </c>
      <c r="Z12" t="s">
        <v>151</v>
      </c>
      <c r="AA12" s="12" t="s">
        <v>688</v>
      </c>
      <c r="AB12" t="s">
        <v>424</v>
      </c>
      <c r="AC12" s="5">
        <v>0.01</v>
      </c>
      <c r="AD12" t="s">
        <v>5</v>
      </c>
      <c r="AE12">
        <v>1</v>
      </c>
      <c r="AF12" t="s">
        <v>4</v>
      </c>
      <c r="AG12">
        <v>0</v>
      </c>
    </row>
    <row r="13" spans="1:33" x14ac:dyDescent="0.25">
      <c r="A13" t="s">
        <v>178</v>
      </c>
      <c r="B13" t="s">
        <v>143</v>
      </c>
      <c r="C13">
        <v>300</v>
      </c>
      <c r="D13" t="s">
        <v>144</v>
      </c>
      <c r="E13">
        <v>100000</v>
      </c>
      <c r="F13" t="s">
        <v>145</v>
      </c>
      <c r="G13">
        <v>23654</v>
      </c>
      <c r="H13" t="s">
        <v>146</v>
      </c>
      <c r="I13">
        <v>1E-3</v>
      </c>
      <c r="J13" t="s">
        <v>3</v>
      </c>
      <c r="K13">
        <v>0.99988010000000005</v>
      </c>
      <c r="L13" t="s">
        <v>2</v>
      </c>
      <c r="M13">
        <v>1.1709000000000001E-2</v>
      </c>
      <c r="N13" t="s">
        <v>6</v>
      </c>
      <c r="O13">
        <v>4</v>
      </c>
      <c r="P13" t="s">
        <v>0</v>
      </c>
      <c r="Q13">
        <v>1.4</v>
      </c>
      <c r="R13" t="s">
        <v>141</v>
      </c>
      <c r="S13">
        <v>1</v>
      </c>
      <c r="T13" t="s">
        <v>142</v>
      </c>
      <c r="U13">
        <v>3</v>
      </c>
      <c r="V13" t="s">
        <v>140</v>
      </c>
      <c r="W13">
        <v>1193</v>
      </c>
      <c r="X13" t="s">
        <v>1</v>
      </c>
      <c r="Y13" t="s">
        <v>439</v>
      </c>
      <c r="Z13" t="s">
        <v>151</v>
      </c>
      <c r="AA13" s="12" t="s">
        <v>689</v>
      </c>
      <c r="AB13" t="s">
        <v>424</v>
      </c>
      <c r="AC13" s="5">
        <v>0.01</v>
      </c>
      <c r="AD13" t="s">
        <v>5</v>
      </c>
      <c r="AE13">
        <v>1</v>
      </c>
      <c r="AF13" t="s">
        <v>4</v>
      </c>
      <c r="AG13">
        <v>0</v>
      </c>
    </row>
    <row r="14" spans="1:33" x14ac:dyDescent="0.25">
      <c r="A14" t="s">
        <v>179</v>
      </c>
      <c r="B14" t="s">
        <v>143</v>
      </c>
      <c r="C14">
        <v>300</v>
      </c>
      <c r="D14" t="s">
        <v>144</v>
      </c>
      <c r="E14">
        <v>100000</v>
      </c>
      <c r="F14" t="s">
        <v>145</v>
      </c>
      <c r="G14">
        <v>23654</v>
      </c>
      <c r="H14" t="s">
        <v>146</v>
      </c>
      <c r="I14">
        <v>1E-3</v>
      </c>
      <c r="J14" t="s">
        <v>3</v>
      </c>
      <c r="K14">
        <v>0.99977130000000003</v>
      </c>
      <c r="L14" t="s">
        <v>2</v>
      </c>
      <c r="M14">
        <v>3.1018E-3</v>
      </c>
      <c r="N14" t="s">
        <v>6</v>
      </c>
      <c r="O14">
        <v>4</v>
      </c>
      <c r="P14" t="s">
        <v>0</v>
      </c>
      <c r="Q14">
        <v>2.2000000000000002</v>
      </c>
      <c r="R14" t="s">
        <v>141</v>
      </c>
      <c r="S14">
        <v>1</v>
      </c>
      <c r="T14" t="s">
        <v>142</v>
      </c>
      <c r="U14">
        <v>4</v>
      </c>
      <c r="V14" t="s">
        <v>140</v>
      </c>
      <c r="W14">
        <v>1896</v>
      </c>
      <c r="X14" t="s">
        <v>1</v>
      </c>
      <c r="Y14" t="s">
        <v>440</v>
      </c>
      <c r="Z14" t="s">
        <v>151</v>
      </c>
      <c r="AA14" s="12" t="s">
        <v>422</v>
      </c>
      <c r="AB14" t="s">
        <v>424</v>
      </c>
      <c r="AC14" s="5">
        <v>0.01</v>
      </c>
      <c r="AD14" t="s">
        <v>5</v>
      </c>
      <c r="AE14">
        <v>1</v>
      </c>
      <c r="AF14" t="s">
        <v>4</v>
      </c>
      <c r="AG14">
        <v>0</v>
      </c>
    </row>
    <row r="15" spans="1:33" x14ac:dyDescent="0.25">
      <c r="A15" t="s">
        <v>180</v>
      </c>
      <c r="B15" t="s">
        <v>143</v>
      </c>
      <c r="C15">
        <v>300</v>
      </c>
      <c r="D15" t="s">
        <v>144</v>
      </c>
      <c r="E15">
        <v>100000</v>
      </c>
      <c r="F15" t="s">
        <v>145</v>
      </c>
      <c r="G15">
        <v>23654</v>
      </c>
      <c r="H15" t="s">
        <v>146</v>
      </c>
      <c r="I15">
        <v>1E-3</v>
      </c>
      <c r="J15" t="s">
        <v>3</v>
      </c>
      <c r="K15">
        <v>0.99968939999999995</v>
      </c>
      <c r="L15" t="s">
        <v>2</v>
      </c>
      <c r="M15">
        <v>1.01814E-2</v>
      </c>
      <c r="N15" t="s">
        <v>6</v>
      </c>
      <c r="O15">
        <v>4</v>
      </c>
      <c r="P15" t="s">
        <v>0</v>
      </c>
      <c r="Q15">
        <v>1.6</v>
      </c>
      <c r="R15" t="s">
        <v>141</v>
      </c>
      <c r="S15">
        <v>1</v>
      </c>
      <c r="T15" t="s">
        <v>142</v>
      </c>
      <c r="U15">
        <v>3</v>
      </c>
      <c r="V15" t="s">
        <v>140</v>
      </c>
      <c r="W15">
        <v>1401</v>
      </c>
      <c r="X15" t="s">
        <v>1</v>
      </c>
      <c r="Y15" t="s">
        <v>441</v>
      </c>
      <c r="Z15" t="s">
        <v>151</v>
      </c>
      <c r="AA15" s="12" t="s">
        <v>384</v>
      </c>
      <c r="AB15" t="s">
        <v>424</v>
      </c>
      <c r="AC15" s="5">
        <v>0.01</v>
      </c>
      <c r="AD15" t="s">
        <v>5</v>
      </c>
      <c r="AE15">
        <v>1</v>
      </c>
      <c r="AF15" t="s">
        <v>4</v>
      </c>
      <c r="AG15">
        <v>0</v>
      </c>
    </row>
    <row r="16" spans="1:33" x14ac:dyDescent="0.25">
      <c r="A16" t="s">
        <v>181</v>
      </c>
      <c r="B16" t="s">
        <v>143</v>
      </c>
      <c r="C16">
        <v>300</v>
      </c>
      <c r="D16" t="s">
        <v>144</v>
      </c>
      <c r="E16">
        <v>100000</v>
      </c>
      <c r="F16" t="s">
        <v>145</v>
      </c>
      <c r="G16">
        <v>23654</v>
      </c>
      <c r="H16" t="s">
        <v>146</v>
      </c>
      <c r="I16">
        <v>1E-3</v>
      </c>
      <c r="J16" t="s">
        <v>3</v>
      </c>
      <c r="K16">
        <v>0.98730700000000005</v>
      </c>
      <c r="L16" t="s">
        <v>2</v>
      </c>
      <c r="M16">
        <v>1.4398E-3</v>
      </c>
      <c r="N16" t="s">
        <v>6</v>
      </c>
      <c r="O16">
        <v>5</v>
      </c>
      <c r="P16" t="s">
        <v>0</v>
      </c>
      <c r="Q16">
        <v>0.6</v>
      </c>
      <c r="R16" t="s">
        <v>141</v>
      </c>
      <c r="S16">
        <v>1</v>
      </c>
      <c r="T16" t="s">
        <v>142</v>
      </c>
      <c r="U16">
        <v>2</v>
      </c>
      <c r="V16" t="s">
        <v>140</v>
      </c>
      <c r="W16">
        <v>573</v>
      </c>
      <c r="X16" t="s">
        <v>1</v>
      </c>
      <c r="Y16" t="s">
        <v>1760</v>
      </c>
      <c r="Z16" t="s">
        <v>151</v>
      </c>
      <c r="AA16" s="12" t="s">
        <v>1761</v>
      </c>
      <c r="AB16" t="s">
        <v>424</v>
      </c>
      <c r="AC16" s="5">
        <v>0.01</v>
      </c>
      <c r="AD16" t="s">
        <v>5</v>
      </c>
      <c r="AE16">
        <v>0.98790040999999995</v>
      </c>
      <c r="AF16" t="s">
        <v>4</v>
      </c>
      <c r="AG16">
        <v>1.42376E-3</v>
      </c>
    </row>
    <row r="17" spans="1:33" x14ac:dyDescent="0.25">
      <c r="A17" t="s">
        <v>182</v>
      </c>
      <c r="B17" t="s">
        <v>143</v>
      </c>
      <c r="C17">
        <v>300</v>
      </c>
      <c r="D17" t="s">
        <v>144</v>
      </c>
      <c r="E17">
        <v>100000</v>
      </c>
      <c r="F17" t="s">
        <v>145</v>
      </c>
      <c r="G17">
        <v>23654</v>
      </c>
      <c r="H17" t="s">
        <v>146</v>
      </c>
      <c r="I17">
        <v>1E-3</v>
      </c>
      <c r="J17" t="s">
        <v>3</v>
      </c>
      <c r="K17">
        <v>-1.004761</v>
      </c>
      <c r="L17" t="s">
        <v>2</v>
      </c>
      <c r="M17">
        <v>6.4300000000000004E-5</v>
      </c>
      <c r="N17" t="s">
        <v>6</v>
      </c>
      <c r="O17">
        <v>1</v>
      </c>
      <c r="P17" t="s">
        <v>0</v>
      </c>
      <c r="Q17">
        <v>0.5</v>
      </c>
      <c r="R17" t="s">
        <v>141</v>
      </c>
      <c r="S17">
        <v>1</v>
      </c>
      <c r="T17" t="s">
        <v>142</v>
      </c>
      <c r="U17">
        <v>2</v>
      </c>
      <c r="V17" t="s">
        <v>140</v>
      </c>
      <c r="W17">
        <v>469</v>
      </c>
      <c r="X17" t="s">
        <v>1</v>
      </c>
      <c r="Y17">
        <v>0</v>
      </c>
      <c r="Z17" t="s">
        <v>151</v>
      </c>
      <c r="AA17" s="12" t="s">
        <v>1315</v>
      </c>
      <c r="AB17" t="s">
        <v>424</v>
      </c>
      <c r="AC17" s="5">
        <v>0.01</v>
      </c>
      <c r="AD17" t="s">
        <v>5</v>
      </c>
      <c r="AE17">
        <v>-0.96399581000000001</v>
      </c>
      <c r="AF17" t="s">
        <v>4</v>
      </c>
      <c r="AG17">
        <v>6.8070000000000004E-5</v>
      </c>
    </row>
    <row r="18" spans="1:33" x14ac:dyDescent="0.25">
      <c r="A18" t="s">
        <v>183</v>
      </c>
      <c r="B18" t="s">
        <v>143</v>
      </c>
      <c r="C18">
        <v>300</v>
      </c>
      <c r="D18" t="s">
        <v>144</v>
      </c>
      <c r="E18">
        <v>100000</v>
      </c>
      <c r="F18" t="s">
        <v>145</v>
      </c>
      <c r="G18">
        <v>23654</v>
      </c>
      <c r="H18" t="s">
        <v>146</v>
      </c>
      <c r="I18">
        <v>1E-3</v>
      </c>
      <c r="J18" t="s">
        <v>3</v>
      </c>
      <c r="K18">
        <v>0.98863190000000001</v>
      </c>
      <c r="L18" t="s">
        <v>2</v>
      </c>
      <c r="M18">
        <v>9.2946999999999995E-3</v>
      </c>
      <c r="N18" t="s">
        <v>6</v>
      </c>
      <c r="O18">
        <v>16</v>
      </c>
      <c r="P18" t="s">
        <v>0</v>
      </c>
      <c r="Q18">
        <v>12.9</v>
      </c>
      <c r="R18" t="s">
        <v>141</v>
      </c>
      <c r="S18">
        <v>2</v>
      </c>
      <c r="T18" t="s">
        <v>142</v>
      </c>
      <c r="U18">
        <v>13</v>
      </c>
      <c r="V18" t="s">
        <v>140</v>
      </c>
      <c r="W18">
        <v>9393</v>
      </c>
      <c r="X18" t="s">
        <v>1</v>
      </c>
      <c r="Y18" t="s">
        <v>1762</v>
      </c>
      <c r="Z18" t="s">
        <v>151</v>
      </c>
      <c r="AA18" s="12" t="s">
        <v>1763</v>
      </c>
      <c r="AB18" t="s">
        <v>424</v>
      </c>
      <c r="AC18" s="5">
        <v>0.01</v>
      </c>
      <c r="AD18" t="s">
        <v>5</v>
      </c>
      <c r="AE18">
        <v>0.99535680999999998</v>
      </c>
      <c r="AF18" t="s">
        <v>4</v>
      </c>
      <c r="AG18">
        <v>5.9774800000000003E-3</v>
      </c>
    </row>
    <row r="19" spans="1:33" x14ac:dyDescent="0.25">
      <c r="A19" t="s">
        <v>184</v>
      </c>
      <c r="B19" t="s">
        <v>143</v>
      </c>
      <c r="C19">
        <v>300</v>
      </c>
      <c r="D19" t="s">
        <v>144</v>
      </c>
      <c r="E19">
        <v>100000</v>
      </c>
      <c r="F19" t="s">
        <v>145</v>
      </c>
      <c r="G19">
        <v>23654</v>
      </c>
      <c r="H19" t="s">
        <v>146</v>
      </c>
      <c r="I19">
        <v>1E-3</v>
      </c>
      <c r="J19" t="s">
        <v>3</v>
      </c>
      <c r="K19">
        <v>0.99963340000000001</v>
      </c>
      <c r="L19" t="s">
        <v>2</v>
      </c>
      <c r="M19">
        <v>7.9717E-3</v>
      </c>
      <c r="N19" t="s">
        <v>6</v>
      </c>
      <c r="O19">
        <v>4</v>
      </c>
      <c r="P19" t="s">
        <v>0</v>
      </c>
      <c r="Q19">
        <v>0.5</v>
      </c>
      <c r="R19" t="s">
        <v>141</v>
      </c>
      <c r="S19">
        <v>1</v>
      </c>
      <c r="T19" t="s">
        <v>142</v>
      </c>
      <c r="U19">
        <v>2</v>
      </c>
      <c r="V19" t="s">
        <v>140</v>
      </c>
      <c r="W19">
        <v>467</v>
      </c>
      <c r="X19" t="s">
        <v>1</v>
      </c>
      <c r="Y19" t="s">
        <v>1764</v>
      </c>
      <c r="Z19" t="s">
        <v>151</v>
      </c>
      <c r="AA19" s="12" t="s">
        <v>1765</v>
      </c>
      <c r="AB19" t="s">
        <v>424</v>
      </c>
      <c r="AC19" s="5">
        <v>0.01</v>
      </c>
      <c r="AD19" t="s">
        <v>5</v>
      </c>
      <c r="AE19">
        <v>0.99983162000000003</v>
      </c>
      <c r="AF19" t="s">
        <v>4</v>
      </c>
      <c r="AG19">
        <v>5.7773199999999999E-3</v>
      </c>
    </row>
    <row r="20" spans="1:33" x14ac:dyDescent="0.25">
      <c r="A20" t="s">
        <v>185</v>
      </c>
      <c r="B20" t="s">
        <v>143</v>
      </c>
      <c r="C20">
        <v>300</v>
      </c>
      <c r="D20" t="s">
        <v>144</v>
      </c>
      <c r="E20">
        <v>100000</v>
      </c>
      <c r="F20" t="s">
        <v>145</v>
      </c>
      <c r="G20">
        <v>23654</v>
      </c>
      <c r="H20" t="s">
        <v>146</v>
      </c>
      <c r="I20">
        <v>1E-3</v>
      </c>
      <c r="J20" t="s">
        <v>3</v>
      </c>
      <c r="K20">
        <v>0.99218770000000001</v>
      </c>
      <c r="L20" t="s">
        <v>2</v>
      </c>
      <c r="M20">
        <v>1.44598E-2</v>
      </c>
      <c r="N20" t="s">
        <v>6</v>
      </c>
      <c r="O20">
        <v>7</v>
      </c>
      <c r="P20" t="s">
        <v>0</v>
      </c>
      <c r="Q20">
        <v>0.6</v>
      </c>
      <c r="R20" t="s">
        <v>141</v>
      </c>
      <c r="S20">
        <v>1</v>
      </c>
      <c r="T20" t="s">
        <v>142</v>
      </c>
      <c r="U20">
        <v>2</v>
      </c>
      <c r="V20" t="s">
        <v>140</v>
      </c>
      <c r="W20">
        <v>554</v>
      </c>
      <c r="X20" t="s">
        <v>1</v>
      </c>
      <c r="Y20" t="s">
        <v>1766</v>
      </c>
      <c r="Z20" t="s">
        <v>151</v>
      </c>
      <c r="AA20" s="12" t="s">
        <v>1767</v>
      </c>
      <c r="AB20" t="s">
        <v>424</v>
      </c>
      <c r="AC20" s="5">
        <v>0.01</v>
      </c>
      <c r="AD20" t="s">
        <v>5</v>
      </c>
      <c r="AE20">
        <v>0.99313673000000002</v>
      </c>
      <c r="AF20" t="s">
        <v>4</v>
      </c>
      <c r="AG20">
        <v>1.388698E-2</v>
      </c>
    </row>
    <row r="21" spans="1:33" x14ac:dyDescent="0.25">
      <c r="A21" t="s">
        <v>186</v>
      </c>
      <c r="B21" t="s">
        <v>143</v>
      </c>
      <c r="C21">
        <v>300</v>
      </c>
      <c r="D21" t="s">
        <v>144</v>
      </c>
      <c r="E21">
        <v>100000</v>
      </c>
      <c r="F21" t="s">
        <v>145</v>
      </c>
      <c r="G21">
        <v>23654</v>
      </c>
      <c r="H21" t="s">
        <v>146</v>
      </c>
      <c r="I21">
        <v>1E-3</v>
      </c>
      <c r="J21" t="s">
        <v>3</v>
      </c>
      <c r="K21">
        <v>0.99960610000000005</v>
      </c>
      <c r="L21" t="s">
        <v>2</v>
      </c>
      <c r="M21">
        <v>4.3584000000000001E-3</v>
      </c>
      <c r="N21" t="s">
        <v>6</v>
      </c>
      <c r="O21">
        <v>5</v>
      </c>
      <c r="P21" t="s">
        <v>0</v>
      </c>
      <c r="Q21">
        <v>2.9</v>
      </c>
      <c r="R21" t="s">
        <v>141</v>
      </c>
      <c r="S21">
        <v>1</v>
      </c>
      <c r="T21" t="s">
        <v>142</v>
      </c>
      <c r="U21">
        <v>5</v>
      </c>
      <c r="V21" t="s">
        <v>140</v>
      </c>
      <c r="W21">
        <v>2430</v>
      </c>
      <c r="X21" t="s">
        <v>1</v>
      </c>
      <c r="Y21" t="s">
        <v>451</v>
      </c>
      <c r="Z21" t="s">
        <v>151</v>
      </c>
      <c r="AA21" s="12" t="s">
        <v>452</v>
      </c>
      <c r="AB21" t="s">
        <v>424</v>
      </c>
      <c r="AC21" s="5">
        <v>0.01</v>
      </c>
      <c r="AD21" t="s">
        <v>5</v>
      </c>
      <c r="AE21">
        <v>1</v>
      </c>
      <c r="AF21" t="s">
        <v>4</v>
      </c>
      <c r="AG21">
        <v>0</v>
      </c>
    </row>
    <row r="22" spans="1:33" x14ac:dyDescent="0.25">
      <c r="A22" t="s">
        <v>187</v>
      </c>
      <c r="B22" t="s">
        <v>143</v>
      </c>
      <c r="C22">
        <v>300</v>
      </c>
      <c r="D22" t="s">
        <v>144</v>
      </c>
      <c r="E22">
        <v>100000</v>
      </c>
      <c r="F22" t="s">
        <v>145</v>
      </c>
      <c r="G22">
        <v>23654</v>
      </c>
      <c r="H22" t="s">
        <v>146</v>
      </c>
      <c r="I22">
        <v>1E-3</v>
      </c>
      <c r="J22" t="s">
        <v>3</v>
      </c>
      <c r="K22">
        <v>0.97801020000000005</v>
      </c>
      <c r="L22" t="s">
        <v>2</v>
      </c>
      <c r="M22">
        <v>9.4397000000000005E-3</v>
      </c>
      <c r="N22" t="s">
        <v>6</v>
      </c>
      <c r="O22">
        <v>5</v>
      </c>
      <c r="P22" t="s">
        <v>0</v>
      </c>
      <c r="Q22">
        <v>121.5</v>
      </c>
      <c r="R22" t="s">
        <v>141</v>
      </c>
      <c r="S22">
        <v>5</v>
      </c>
      <c r="T22" t="s">
        <v>142</v>
      </c>
      <c r="U22">
        <v>183</v>
      </c>
      <c r="V22" t="s">
        <v>140</v>
      </c>
      <c r="W22">
        <v>100030</v>
      </c>
      <c r="X22" t="s">
        <v>1</v>
      </c>
      <c r="Y22" t="s">
        <v>453</v>
      </c>
      <c r="Z22" t="s">
        <v>151</v>
      </c>
      <c r="AA22" s="12" t="s">
        <v>454</v>
      </c>
      <c r="AB22" t="s">
        <v>424</v>
      </c>
      <c r="AC22" s="5">
        <v>0.01</v>
      </c>
      <c r="AD22" t="s">
        <v>5</v>
      </c>
      <c r="AE22">
        <v>1</v>
      </c>
      <c r="AF22" t="s">
        <v>4</v>
      </c>
      <c r="AG22">
        <v>0</v>
      </c>
    </row>
    <row r="23" spans="1:33" x14ac:dyDescent="0.25">
      <c r="A23" t="s">
        <v>188</v>
      </c>
      <c r="B23" t="s">
        <v>143</v>
      </c>
      <c r="C23">
        <v>300</v>
      </c>
      <c r="D23" t="s">
        <v>144</v>
      </c>
      <c r="E23">
        <v>100000</v>
      </c>
      <c r="F23" t="s">
        <v>145</v>
      </c>
      <c r="G23">
        <v>23654</v>
      </c>
      <c r="H23" t="s">
        <v>146</v>
      </c>
      <c r="I23">
        <v>1E-3</v>
      </c>
      <c r="J23" t="s">
        <v>3</v>
      </c>
      <c r="K23">
        <v>0.99988670000000002</v>
      </c>
      <c r="L23" t="s">
        <v>2</v>
      </c>
      <c r="M23">
        <v>1.09522E-2</v>
      </c>
      <c r="N23" t="s">
        <v>6</v>
      </c>
      <c r="O23">
        <v>9</v>
      </c>
      <c r="P23" t="s">
        <v>0</v>
      </c>
      <c r="Q23">
        <v>2.2000000000000002</v>
      </c>
      <c r="R23" t="s">
        <v>141</v>
      </c>
      <c r="S23">
        <v>1</v>
      </c>
      <c r="T23" t="s">
        <v>142</v>
      </c>
      <c r="U23">
        <v>4</v>
      </c>
      <c r="V23" t="s">
        <v>140</v>
      </c>
      <c r="W23">
        <v>1803</v>
      </c>
      <c r="X23" t="s">
        <v>1</v>
      </c>
      <c r="Y23" t="s">
        <v>1768</v>
      </c>
      <c r="Z23" t="s">
        <v>151</v>
      </c>
      <c r="AA23" s="12" t="s">
        <v>1769</v>
      </c>
      <c r="AB23" t="s">
        <v>424</v>
      </c>
      <c r="AC23" s="5">
        <v>0.01</v>
      </c>
      <c r="AD23" t="s">
        <v>5</v>
      </c>
      <c r="AE23">
        <v>0.99998741999999996</v>
      </c>
      <c r="AF23" t="s">
        <v>4</v>
      </c>
      <c r="AG23">
        <v>3.7753399999999999E-3</v>
      </c>
    </row>
    <row r="24" spans="1:33" x14ac:dyDescent="0.25">
      <c r="A24" t="s">
        <v>189</v>
      </c>
      <c r="B24" t="s">
        <v>143</v>
      </c>
      <c r="C24">
        <v>300</v>
      </c>
      <c r="D24" t="s">
        <v>144</v>
      </c>
      <c r="E24">
        <v>100000</v>
      </c>
      <c r="F24" t="s">
        <v>145</v>
      </c>
      <c r="G24">
        <v>23654</v>
      </c>
      <c r="H24" t="s">
        <v>146</v>
      </c>
      <c r="I24">
        <v>1E-3</v>
      </c>
      <c r="J24" t="s">
        <v>3</v>
      </c>
      <c r="K24">
        <v>0.9995657</v>
      </c>
      <c r="L24" t="s">
        <v>2</v>
      </c>
      <c r="M24">
        <v>2.1552000000000002E-2</v>
      </c>
      <c r="N24" t="s">
        <v>6</v>
      </c>
      <c r="O24">
        <v>9</v>
      </c>
      <c r="P24" t="s">
        <v>0</v>
      </c>
      <c r="Q24">
        <v>2.2000000000000002</v>
      </c>
      <c r="R24" t="s">
        <v>141</v>
      </c>
      <c r="S24">
        <v>1</v>
      </c>
      <c r="T24" t="s">
        <v>142</v>
      </c>
      <c r="U24">
        <v>4</v>
      </c>
      <c r="V24" t="s">
        <v>140</v>
      </c>
      <c r="W24">
        <v>1876</v>
      </c>
      <c r="X24" t="s">
        <v>1</v>
      </c>
      <c r="Y24" t="s">
        <v>1770</v>
      </c>
      <c r="Z24" t="s">
        <v>151</v>
      </c>
      <c r="AA24" s="12" t="s">
        <v>1771</v>
      </c>
      <c r="AB24" t="s">
        <v>424</v>
      </c>
      <c r="AC24" s="5">
        <v>0.01</v>
      </c>
      <c r="AD24" t="s">
        <v>5</v>
      </c>
      <c r="AE24">
        <v>0.99980990000000003</v>
      </c>
      <c r="AF24" t="s">
        <v>4</v>
      </c>
      <c r="AG24">
        <v>1.4756E-2</v>
      </c>
    </row>
    <row r="25" spans="1:33" x14ac:dyDescent="0.25">
      <c r="A25" t="s">
        <v>190</v>
      </c>
      <c r="B25" t="s">
        <v>143</v>
      </c>
      <c r="C25">
        <v>300</v>
      </c>
      <c r="D25" t="s">
        <v>144</v>
      </c>
      <c r="E25">
        <v>100000</v>
      </c>
      <c r="F25" t="s">
        <v>145</v>
      </c>
      <c r="G25">
        <v>23654</v>
      </c>
      <c r="H25" t="s">
        <v>146</v>
      </c>
      <c r="I25">
        <v>1E-3</v>
      </c>
      <c r="J25" t="s">
        <v>3</v>
      </c>
      <c r="K25">
        <v>0.99833269999999996</v>
      </c>
      <c r="L25" t="s">
        <v>2</v>
      </c>
      <c r="M25">
        <v>2.2739700000000002E-2</v>
      </c>
      <c r="N25" t="s">
        <v>6</v>
      </c>
      <c r="O25">
        <v>7</v>
      </c>
      <c r="P25" t="s">
        <v>0</v>
      </c>
      <c r="Q25">
        <v>2.4</v>
      </c>
      <c r="R25" t="s">
        <v>141</v>
      </c>
      <c r="S25">
        <v>1</v>
      </c>
      <c r="T25" t="s">
        <v>142</v>
      </c>
      <c r="U25">
        <v>4</v>
      </c>
      <c r="V25" t="s">
        <v>140</v>
      </c>
      <c r="W25">
        <v>1993</v>
      </c>
      <c r="X25" t="s">
        <v>1</v>
      </c>
      <c r="Y25" t="s">
        <v>1772</v>
      </c>
      <c r="Z25" t="s">
        <v>151</v>
      </c>
      <c r="AA25" s="12" t="s">
        <v>1773</v>
      </c>
      <c r="AB25" t="s">
        <v>424</v>
      </c>
      <c r="AC25" s="5">
        <v>0.01</v>
      </c>
      <c r="AD25" t="s">
        <v>5</v>
      </c>
      <c r="AE25">
        <v>0.99990984000000005</v>
      </c>
      <c r="AF25" t="s">
        <v>4</v>
      </c>
      <c r="AG25">
        <v>5.1824699999999998E-3</v>
      </c>
    </row>
    <row r="26" spans="1:33" x14ac:dyDescent="0.25">
      <c r="A26" t="s">
        <v>191</v>
      </c>
      <c r="B26" t="s">
        <v>143</v>
      </c>
      <c r="C26">
        <v>300</v>
      </c>
      <c r="D26" t="s">
        <v>144</v>
      </c>
      <c r="E26">
        <v>100000</v>
      </c>
      <c r="F26" t="s">
        <v>145</v>
      </c>
      <c r="G26">
        <v>23654</v>
      </c>
      <c r="H26" t="s">
        <v>146</v>
      </c>
      <c r="I26">
        <v>1E-3</v>
      </c>
      <c r="J26" t="s">
        <v>3</v>
      </c>
      <c r="K26">
        <v>0.99787970000000004</v>
      </c>
      <c r="L26" t="s">
        <v>2</v>
      </c>
      <c r="M26">
        <v>5.4733999999999998E-3</v>
      </c>
      <c r="N26" t="s">
        <v>6</v>
      </c>
      <c r="O26">
        <v>7</v>
      </c>
      <c r="P26" t="s">
        <v>0</v>
      </c>
      <c r="Q26">
        <v>0.6</v>
      </c>
      <c r="R26" t="s">
        <v>141</v>
      </c>
      <c r="S26">
        <v>1</v>
      </c>
      <c r="T26" t="s">
        <v>142</v>
      </c>
      <c r="U26">
        <v>2</v>
      </c>
      <c r="V26" t="s">
        <v>140</v>
      </c>
      <c r="W26">
        <v>571</v>
      </c>
      <c r="X26" t="s">
        <v>1</v>
      </c>
      <c r="Y26" t="s">
        <v>1774</v>
      </c>
      <c r="Z26" t="s">
        <v>151</v>
      </c>
      <c r="AA26" s="12" t="s">
        <v>1775</v>
      </c>
      <c r="AB26" t="s">
        <v>424</v>
      </c>
      <c r="AC26" s="5">
        <v>0.01</v>
      </c>
      <c r="AD26" t="s">
        <v>5</v>
      </c>
      <c r="AE26">
        <v>0.99822135999999995</v>
      </c>
      <c r="AF26" t="s">
        <v>4</v>
      </c>
      <c r="AG26">
        <v>5.0746400000000001E-3</v>
      </c>
    </row>
    <row r="27" spans="1:33" x14ac:dyDescent="0.25">
      <c r="A27" t="s">
        <v>192</v>
      </c>
      <c r="B27" t="s">
        <v>143</v>
      </c>
      <c r="C27">
        <v>300</v>
      </c>
      <c r="D27" t="s">
        <v>144</v>
      </c>
      <c r="E27">
        <v>100000</v>
      </c>
      <c r="F27" t="s">
        <v>145</v>
      </c>
      <c r="G27">
        <v>23654</v>
      </c>
      <c r="H27" t="s">
        <v>146</v>
      </c>
      <c r="I27">
        <v>1E-3</v>
      </c>
      <c r="J27" t="s">
        <v>3</v>
      </c>
      <c r="K27">
        <v>0.99286620000000003</v>
      </c>
      <c r="L27" t="s">
        <v>2</v>
      </c>
      <c r="M27">
        <v>2.9911699999999999E-2</v>
      </c>
      <c r="N27" t="s">
        <v>6</v>
      </c>
      <c r="O27">
        <v>6</v>
      </c>
      <c r="P27" t="s">
        <v>0</v>
      </c>
      <c r="Q27">
        <v>0.8</v>
      </c>
      <c r="R27" t="s">
        <v>141</v>
      </c>
      <c r="S27">
        <v>1</v>
      </c>
      <c r="T27" t="s">
        <v>142</v>
      </c>
      <c r="U27">
        <v>2</v>
      </c>
      <c r="V27" t="s">
        <v>140</v>
      </c>
      <c r="W27">
        <v>711</v>
      </c>
      <c r="X27" t="s">
        <v>1</v>
      </c>
      <c r="Y27" t="s">
        <v>1776</v>
      </c>
      <c r="Z27" t="s">
        <v>151</v>
      </c>
      <c r="AA27" s="12" t="s">
        <v>1777</v>
      </c>
      <c r="AB27" t="s">
        <v>424</v>
      </c>
      <c r="AC27" s="5">
        <v>0.01</v>
      </c>
      <c r="AD27" t="s">
        <v>5</v>
      </c>
      <c r="AE27">
        <v>0.99520090999999999</v>
      </c>
      <c r="AF27" t="s">
        <v>4</v>
      </c>
      <c r="AG27">
        <v>2.5106900000000001E-2</v>
      </c>
    </row>
    <row r="28" spans="1:33" x14ac:dyDescent="0.25">
      <c r="A28" t="s">
        <v>193</v>
      </c>
      <c r="B28" t="s">
        <v>143</v>
      </c>
      <c r="C28">
        <v>300</v>
      </c>
      <c r="D28" t="s">
        <v>144</v>
      </c>
      <c r="E28">
        <v>100000</v>
      </c>
      <c r="F28" t="s">
        <v>145</v>
      </c>
      <c r="G28">
        <v>23654</v>
      </c>
      <c r="H28" t="s">
        <v>146</v>
      </c>
      <c r="I28">
        <v>1E-3</v>
      </c>
      <c r="J28" t="s">
        <v>3</v>
      </c>
      <c r="K28">
        <v>0.99214279999999999</v>
      </c>
      <c r="L28" t="s">
        <v>2</v>
      </c>
      <c r="M28">
        <v>4.4497000000000002E-2</v>
      </c>
      <c r="N28" t="s">
        <v>6</v>
      </c>
      <c r="O28">
        <v>6</v>
      </c>
      <c r="P28" t="s">
        <v>0</v>
      </c>
      <c r="Q28">
        <v>0.6</v>
      </c>
      <c r="R28" t="s">
        <v>141</v>
      </c>
      <c r="S28">
        <v>1</v>
      </c>
      <c r="T28" t="s">
        <v>142</v>
      </c>
      <c r="U28">
        <v>2</v>
      </c>
      <c r="V28" t="s">
        <v>140</v>
      </c>
      <c r="W28">
        <v>543</v>
      </c>
      <c r="X28" t="s">
        <v>1</v>
      </c>
      <c r="Y28" t="s">
        <v>1778</v>
      </c>
      <c r="Z28" t="s">
        <v>151</v>
      </c>
      <c r="AA28" s="12" t="s">
        <v>1779</v>
      </c>
      <c r="AB28" t="s">
        <v>424</v>
      </c>
      <c r="AC28" s="5">
        <v>0.01</v>
      </c>
      <c r="AD28" t="s">
        <v>5</v>
      </c>
      <c r="AE28">
        <v>0.99877830000000001</v>
      </c>
      <c r="AF28" t="s">
        <v>4</v>
      </c>
      <c r="AG28">
        <v>1.869782E-2</v>
      </c>
    </row>
    <row r="29" spans="1:33" x14ac:dyDescent="0.25">
      <c r="A29" t="s">
        <v>194</v>
      </c>
      <c r="B29" t="s">
        <v>143</v>
      </c>
      <c r="C29">
        <v>300</v>
      </c>
      <c r="D29" t="s">
        <v>144</v>
      </c>
      <c r="E29">
        <v>100000</v>
      </c>
      <c r="F29" t="s">
        <v>145</v>
      </c>
      <c r="G29">
        <v>23654</v>
      </c>
      <c r="H29" t="s">
        <v>146</v>
      </c>
      <c r="I29">
        <v>1E-3</v>
      </c>
      <c r="J29" t="s">
        <v>3</v>
      </c>
      <c r="K29">
        <v>0.99939979999999995</v>
      </c>
      <c r="L29" t="s">
        <v>2</v>
      </c>
      <c r="M29">
        <v>4.3712000000000001E-2</v>
      </c>
      <c r="N29" t="s">
        <v>6</v>
      </c>
      <c r="O29">
        <v>11</v>
      </c>
      <c r="P29" t="s">
        <v>0</v>
      </c>
      <c r="Q29">
        <v>4</v>
      </c>
      <c r="R29" t="s">
        <v>141</v>
      </c>
      <c r="S29">
        <v>1</v>
      </c>
      <c r="T29" t="s">
        <v>142</v>
      </c>
      <c r="U29">
        <v>7</v>
      </c>
      <c r="V29" t="s">
        <v>140</v>
      </c>
      <c r="W29">
        <v>3376</v>
      </c>
      <c r="X29" t="s">
        <v>1</v>
      </c>
      <c r="Y29" t="s">
        <v>1780</v>
      </c>
      <c r="Z29" t="s">
        <v>151</v>
      </c>
      <c r="AA29" s="12" t="s">
        <v>1781</v>
      </c>
      <c r="AB29" t="s">
        <v>424</v>
      </c>
      <c r="AC29" s="5">
        <v>0.01</v>
      </c>
      <c r="AD29" t="s">
        <v>5</v>
      </c>
      <c r="AE29">
        <v>0.99979868000000005</v>
      </c>
      <c r="AF29" t="s">
        <v>4</v>
      </c>
      <c r="AG29">
        <v>2.6027910000000001E-2</v>
      </c>
    </row>
    <row r="30" spans="1:33" x14ac:dyDescent="0.25">
      <c r="A30" t="s">
        <v>195</v>
      </c>
      <c r="B30" t="s">
        <v>143</v>
      </c>
      <c r="C30">
        <v>300</v>
      </c>
      <c r="D30" t="s">
        <v>144</v>
      </c>
      <c r="E30">
        <v>100000</v>
      </c>
      <c r="F30" t="s">
        <v>145</v>
      </c>
      <c r="G30">
        <v>23654</v>
      </c>
      <c r="H30" t="s">
        <v>146</v>
      </c>
      <c r="I30">
        <v>1E-3</v>
      </c>
      <c r="J30" t="s">
        <v>3</v>
      </c>
      <c r="K30">
        <v>0.99927880000000002</v>
      </c>
      <c r="L30" t="s">
        <v>2</v>
      </c>
      <c r="M30">
        <v>1.31234E-2</v>
      </c>
      <c r="N30" t="s">
        <v>6</v>
      </c>
      <c r="O30">
        <v>6</v>
      </c>
      <c r="P30" t="s">
        <v>0</v>
      </c>
      <c r="Q30">
        <v>0.9</v>
      </c>
      <c r="R30" t="s">
        <v>141</v>
      </c>
      <c r="S30">
        <v>1</v>
      </c>
      <c r="T30" t="s">
        <v>142</v>
      </c>
      <c r="U30">
        <v>2</v>
      </c>
      <c r="V30" t="s">
        <v>140</v>
      </c>
      <c r="W30">
        <v>710</v>
      </c>
      <c r="X30" t="s">
        <v>1</v>
      </c>
      <c r="Y30" t="s">
        <v>1782</v>
      </c>
      <c r="Z30" t="s">
        <v>151</v>
      </c>
      <c r="AA30" s="12" t="s">
        <v>1783</v>
      </c>
      <c r="AB30" t="s">
        <v>424</v>
      </c>
      <c r="AC30" s="5">
        <v>0.01</v>
      </c>
      <c r="AD30" t="s">
        <v>5</v>
      </c>
      <c r="AE30">
        <v>0.99959496999999997</v>
      </c>
      <c r="AF30" t="s">
        <v>4</v>
      </c>
      <c r="AG30">
        <v>0.01</v>
      </c>
    </row>
    <row r="31" spans="1:33" x14ac:dyDescent="0.25">
      <c r="A31" t="s">
        <v>196</v>
      </c>
      <c r="B31" t="s">
        <v>143</v>
      </c>
      <c r="C31">
        <v>300</v>
      </c>
      <c r="D31" t="s">
        <v>144</v>
      </c>
      <c r="E31">
        <v>100000</v>
      </c>
      <c r="F31" t="s">
        <v>145</v>
      </c>
      <c r="G31">
        <v>23654</v>
      </c>
      <c r="H31" t="s">
        <v>146</v>
      </c>
      <c r="I31">
        <v>1E-3</v>
      </c>
      <c r="J31" t="s">
        <v>3</v>
      </c>
      <c r="K31">
        <v>0.99981319999999996</v>
      </c>
      <c r="L31" t="s">
        <v>2</v>
      </c>
      <c r="M31">
        <v>1.02779E-2</v>
      </c>
      <c r="N31" t="s">
        <v>6</v>
      </c>
      <c r="O31">
        <v>6</v>
      </c>
      <c r="P31" t="s">
        <v>0</v>
      </c>
      <c r="Q31">
        <v>1.4</v>
      </c>
      <c r="R31" t="s">
        <v>141</v>
      </c>
      <c r="S31">
        <v>1</v>
      </c>
      <c r="T31" t="s">
        <v>142</v>
      </c>
      <c r="U31">
        <v>3</v>
      </c>
      <c r="V31" t="s">
        <v>140</v>
      </c>
      <c r="W31">
        <v>1177</v>
      </c>
      <c r="X31" t="s">
        <v>1</v>
      </c>
      <c r="Y31" t="s">
        <v>464</v>
      </c>
      <c r="Z31" t="s">
        <v>151</v>
      </c>
      <c r="AA31" s="12" t="s">
        <v>1284</v>
      </c>
      <c r="AB31" t="s">
        <v>424</v>
      </c>
      <c r="AC31" s="5">
        <v>0.01</v>
      </c>
      <c r="AD31" t="s">
        <v>5</v>
      </c>
      <c r="AE31">
        <v>1</v>
      </c>
      <c r="AF31" t="s">
        <v>4</v>
      </c>
      <c r="AG31">
        <v>0</v>
      </c>
    </row>
    <row r="32" spans="1:33" x14ac:dyDescent="0.25">
      <c r="A32" t="s">
        <v>197</v>
      </c>
      <c r="B32" t="s">
        <v>143</v>
      </c>
      <c r="C32">
        <v>300</v>
      </c>
      <c r="D32" t="s">
        <v>144</v>
      </c>
      <c r="E32">
        <v>100000</v>
      </c>
      <c r="F32" t="s">
        <v>145</v>
      </c>
      <c r="G32">
        <v>23654</v>
      </c>
      <c r="H32" t="s">
        <v>146</v>
      </c>
      <c r="I32">
        <v>1E-3</v>
      </c>
      <c r="J32" t="s">
        <v>3</v>
      </c>
      <c r="K32">
        <v>0.9910812</v>
      </c>
      <c r="L32" t="s">
        <v>2</v>
      </c>
      <c r="M32">
        <v>5.2689699999999999E-2</v>
      </c>
      <c r="N32" t="s">
        <v>6</v>
      </c>
      <c r="O32">
        <v>10</v>
      </c>
      <c r="P32" t="s">
        <v>0</v>
      </c>
      <c r="Q32">
        <v>1.7</v>
      </c>
      <c r="R32" t="s">
        <v>141</v>
      </c>
      <c r="S32">
        <v>1</v>
      </c>
      <c r="T32" t="s">
        <v>142</v>
      </c>
      <c r="U32">
        <v>3</v>
      </c>
      <c r="V32" t="s">
        <v>140</v>
      </c>
      <c r="W32">
        <v>1363</v>
      </c>
      <c r="X32" t="s">
        <v>1</v>
      </c>
      <c r="Y32" t="s">
        <v>1784</v>
      </c>
      <c r="Z32" t="s">
        <v>151</v>
      </c>
      <c r="AA32" s="12" t="s">
        <v>1785</v>
      </c>
      <c r="AB32" t="s">
        <v>424</v>
      </c>
      <c r="AC32" s="5">
        <v>0.01</v>
      </c>
      <c r="AD32" t="s">
        <v>5</v>
      </c>
      <c r="AE32">
        <v>0.99453594000000001</v>
      </c>
      <c r="AF32" t="s">
        <v>4</v>
      </c>
      <c r="AG32">
        <v>4.1796220000000002E-2</v>
      </c>
    </row>
    <row r="33" spans="1:33" x14ac:dyDescent="0.25">
      <c r="A33" t="s">
        <v>198</v>
      </c>
      <c r="B33" t="s">
        <v>143</v>
      </c>
      <c r="C33">
        <v>300</v>
      </c>
      <c r="D33" t="s">
        <v>144</v>
      </c>
      <c r="E33">
        <v>100000</v>
      </c>
      <c r="F33" t="s">
        <v>145</v>
      </c>
      <c r="G33">
        <v>23654</v>
      </c>
      <c r="H33" t="s">
        <v>146</v>
      </c>
      <c r="I33">
        <v>1E-3</v>
      </c>
      <c r="J33" t="s">
        <v>3</v>
      </c>
      <c r="K33">
        <v>0.99116349999999998</v>
      </c>
      <c r="L33" t="s">
        <v>2</v>
      </c>
      <c r="M33">
        <v>2.9056700000000001E-2</v>
      </c>
      <c r="N33" t="s">
        <v>6</v>
      </c>
      <c r="O33">
        <v>28</v>
      </c>
      <c r="P33" t="s">
        <v>0</v>
      </c>
      <c r="Q33">
        <v>14.9</v>
      </c>
      <c r="R33" t="s">
        <v>141</v>
      </c>
      <c r="S33">
        <v>1</v>
      </c>
      <c r="T33" t="s">
        <v>142</v>
      </c>
      <c r="U33">
        <v>8</v>
      </c>
      <c r="V33" t="s">
        <v>140</v>
      </c>
      <c r="W33">
        <v>8794</v>
      </c>
      <c r="X33" t="s">
        <v>1</v>
      </c>
      <c r="Y33" t="s">
        <v>1786</v>
      </c>
      <c r="Z33" t="s">
        <v>151</v>
      </c>
      <c r="AA33" s="12" t="s">
        <v>1787</v>
      </c>
      <c r="AB33" t="s">
        <v>424</v>
      </c>
      <c r="AC33" s="5">
        <v>0.01</v>
      </c>
      <c r="AD33" t="s">
        <v>5</v>
      </c>
      <c r="AE33">
        <v>0.99170316000000003</v>
      </c>
      <c r="AF33" t="s">
        <v>4</v>
      </c>
      <c r="AG33">
        <v>2.6631330000000002E-2</v>
      </c>
    </row>
    <row r="34" spans="1:33" x14ac:dyDescent="0.25">
      <c r="A34" t="s">
        <v>199</v>
      </c>
      <c r="B34" t="s">
        <v>143</v>
      </c>
      <c r="C34">
        <v>300</v>
      </c>
      <c r="D34" t="s">
        <v>144</v>
      </c>
      <c r="E34">
        <v>100000</v>
      </c>
      <c r="F34" t="s">
        <v>145</v>
      </c>
      <c r="G34">
        <v>23654</v>
      </c>
      <c r="H34" t="s">
        <v>146</v>
      </c>
      <c r="I34">
        <v>1E-3</v>
      </c>
      <c r="J34" t="s">
        <v>3</v>
      </c>
      <c r="K34">
        <v>0.99770159999999997</v>
      </c>
      <c r="L34" t="s">
        <v>2</v>
      </c>
      <c r="M34">
        <v>1.9153400000000001E-2</v>
      </c>
      <c r="N34" t="s">
        <v>6</v>
      </c>
      <c r="O34">
        <v>16</v>
      </c>
      <c r="P34" t="s">
        <v>0</v>
      </c>
      <c r="Q34">
        <v>4.2</v>
      </c>
      <c r="R34" t="s">
        <v>141</v>
      </c>
      <c r="S34">
        <v>1</v>
      </c>
      <c r="T34" t="s">
        <v>142</v>
      </c>
      <c r="U34">
        <v>5</v>
      </c>
      <c r="V34" t="s">
        <v>140</v>
      </c>
      <c r="W34">
        <v>3084</v>
      </c>
      <c r="X34" t="s">
        <v>1</v>
      </c>
      <c r="Y34" t="s">
        <v>1788</v>
      </c>
      <c r="Z34" t="s">
        <v>151</v>
      </c>
      <c r="AA34" s="12" t="s">
        <v>1789</v>
      </c>
      <c r="AB34" t="s">
        <v>424</v>
      </c>
      <c r="AC34" s="5">
        <v>0.01</v>
      </c>
      <c r="AD34" t="s">
        <v>5</v>
      </c>
      <c r="AE34">
        <v>0.99897449000000005</v>
      </c>
      <c r="AF34" t="s">
        <v>4</v>
      </c>
      <c r="AG34">
        <v>1.3030959999999999E-2</v>
      </c>
    </row>
    <row r="35" spans="1:33" x14ac:dyDescent="0.25">
      <c r="A35" t="s">
        <v>200</v>
      </c>
      <c r="B35" t="s">
        <v>143</v>
      </c>
      <c r="C35">
        <v>300</v>
      </c>
      <c r="D35" t="s">
        <v>144</v>
      </c>
      <c r="E35">
        <v>100000</v>
      </c>
      <c r="F35" t="s">
        <v>145</v>
      </c>
      <c r="G35">
        <v>23654</v>
      </c>
      <c r="H35" t="s">
        <v>146</v>
      </c>
      <c r="I35">
        <v>1E-3</v>
      </c>
      <c r="J35" t="s">
        <v>3</v>
      </c>
      <c r="K35">
        <v>0.99988650000000001</v>
      </c>
      <c r="L35" t="s">
        <v>2</v>
      </c>
      <c r="M35">
        <v>4.4759999999999999E-3</v>
      </c>
      <c r="N35" t="s">
        <v>6</v>
      </c>
      <c r="O35">
        <v>6</v>
      </c>
      <c r="P35" t="s">
        <v>0</v>
      </c>
      <c r="Q35">
        <v>1.8</v>
      </c>
      <c r="R35" t="s">
        <v>141</v>
      </c>
      <c r="S35">
        <v>1</v>
      </c>
      <c r="T35" t="s">
        <v>142</v>
      </c>
      <c r="U35">
        <v>3</v>
      </c>
      <c r="V35" t="s">
        <v>140</v>
      </c>
      <c r="W35">
        <v>1363</v>
      </c>
      <c r="X35" t="s">
        <v>1</v>
      </c>
      <c r="Y35" t="s">
        <v>469</v>
      </c>
      <c r="Z35" t="s">
        <v>151</v>
      </c>
      <c r="AA35" s="12" t="s">
        <v>699</v>
      </c>
      <c r="AB35" t="s">
        <v>424</v>
      </c>
      <c r="AC35" s="5">
        <v>0.01</v>
      </c>
      <c r="AD35" t="s">
        <v>5</v>
      </c>
      <c r="AE35">
        <v>1</v>
      </c>
      <c r="AF35" t="s">
        <v>4</v>
      </c>
      <c r="AG35">
        <v>0</v>
      </c>
    </row>
    <row r="36" spans="1:33" x14ac:dyDescent="0.25">
      <c r="A36" t="s">
        <v>201</v>
      </c>
      <c r="B36" t="s">
        <v>143</v>
      </c>
      <c r="C36">
        <v>300</v>
      </c>
      <c r="D36" t="s">
        <v>144</v>
      </c>
      <c r="E36">
        <v>100000</v>
      </c>
      <c r="F36" t="s">
        <v>145</v>
      </c>
      <c r="G36">
        <v>23654</v>
      </c>
      <c r="H36" t="s">
        <v>146</v>
      </c>
      <c r="I36">
        <v>1E-3</v>
      </c>
      <c r="J36" t="s">
        <v>3</v>
      </c>
      <c r="K36">
        <v>0.99971339999999997</v>
      </c>
      <c r="L36" t="s">
        <v>2</v>
      </c>
      <c r="M36">
        <v>5.6135999999999998E-3</v>
      </c>
      <c r="N36" t="s">
        <v>6</v>
      </c>
      <c r="O36">
        <v>9</v>
      </c>
      <c r="P36" t="s">
        <v>0</v>
      </c>
      <c r="Q36">
        <v>7.5</v>
      </c>
      <c r="R36" t="s">
        <v>141</v>
      </c>
      <c r="S36">
        <v>1</v>
      </c>
      <c r="T36" t="s">
        <v>142</v>
      </c>
      <c r="U36">
        <v>7</v>
      </c>
      <c r="V36" t="s">
        <v>140</v>
      </c>
      <c r="W36">
        <v>5590</v>
      </c>
      <c r="X36" t="s">
        <v>1</v>
      </c>
      <c r="Y36" t="s">
        <v>1366</v>
      </c>
      <c r="Z36" t="s">
        <v>151</v>
      </c>
      <c r="AA36" s="12" t="s">
        <v>1367</v>
      </c>
      <c r="AB36" t="s">
        <v>424</v>
      </c>
      <c r="AC36" s="5">
        <v>0.01</v>
      </c>
      <c r="AD36" t="s">
        <v>5</v>
      </c>
      <c r="AE36">
        <v>1</v>
      </c>
      <c r="AF36" t="s">
        <v>4</v>
      </c>
      <c r="AG36">
        <v>0</v>
      </c>
    </row>
    <row r="37" spans="1:33" x14ac:dyDescent="0.25">
      <c r="A37" t="s">
        <v>202</v>
      </c>
      <c r="B37" t="s">
        <v>143</v>
      </c>
      <c r="C37">
        <v>300</v>
      </c>
      <c r="D37" t="s">
        <v>144</v>
      </c>
      <c r="E37">
        <v>100000</v>
      </c>
      <c r="F37" t="s">
        <v>145</v>
      </c>
      <c r="G37">
        <v>23654</v>
      </c>
      <c r="H37" t="s">
        <v>146</v>
      </c>
      <c r="I37">
        <v>1E-3</v>
      </c>
      <c r="J37" t="s">
        <v>3</v>
      </c>
      <c r="K37">
        <v>0.9998513</v>
      </c>
      <c r="L37" t="s">
        <v>2</v>
      </c>
      <c r="M37">
        <v>1.2726700000000001E-2</v>
      </c>
      <c r="N37" t="s">
        <v>6</v>
      </c>
      <c r="O37">
        <v>6</v>
      </c>
      <c r="P37" t="s">
        <v>0</v>
      </c>
      <c r="Q37">
        <v>2.2999999999999998</v>
      </c>
      <c r="R37" t="s">
        <v>141</v>
      </c>
      <c r="S37">
        <v>1</v>
      </c>
      <c r="T37" t="s">
        <v>142</v>
      </c>
      <c r="U37">
        <v>4</v>
      </c>
      <c r="V37" t="s">
        <v>140</v>
      </c>
      <c r="W37">
        <v>1935</v>
      </c>
      <c r="X37" t="s">
        <v>1</v>
      </c>
      <c r="Y37" t="s">
        <v>471</v>
      </c>
      <c r="Z37" t="s">
        <v>151</v>
      </c>
      <c r="AA37" s="12" t="s">
        <v>701</v>
      </c>
      <c r="AB37" t="s">
        <v>424</v>
      </c>
      <c r="AC37" s="5">
        <v>0.01</v>
      </c>
      <c r="AD37" t="s">
        <v>5</v>
      </c>
      <c r="AE37">
        <v>1</v>
      </c>
      <c r="AF37" t="s">
        <v>4</v>
      </c>
      <c r="AG37">
        <v>0</v>
      </c>
    </row>
    <row r="38" spans="1:33" x14ac:dyDescent="0.25">
      <c r="A38" t="s">
        <v>203</v>
      </c>
      <c r="B38" t="s">
        <v>143</v>
      </c>
      <c r="C38">
        <v>300</v>
      </c>
      <c r="D38" t="s">
        <v>144</v>
      </c>
      <c r="E38">
        <v>100000</v>
      </c>
      <c r="F38" t="s">
        <v>145</v>
      </c>
      <c r="G38">
        <v>23654</v>
      </c>
      <c r="H38" t="s">
        <v>146</v>
      </c>
      <c r="I38">
        <v>1E-3</v>
      </c>
      <c r="J38" t="s">
        <v>3</v>
      </c>
      <c r="K38">
        <v>0.99980769999999997</v>
      </c>
      <c r="L38" t="s">
        <v>2</v>
      </c>
      <c r="M38">
        <v>2.3348000000000002E-3</v>
      </c>
      <c r="N38" t="s">
        <v>6</v>
      </c>
      <c r="O38">
        <v>6</v>
      </c>
      <c r="P38" t="s">
        <v>0</v>
      </c>
      <c r="Q38">
        <v>3.8</v>
      </c>
      <c r="R38" t="s">
        <v>141</v>
      </c>
      <c r="S38">
        <v>1</v>
      </c>
      <c r="T38" t="s">
        <v>142</v>
      </c>
      <c r="U38">
        <v>5</v>
      </c>
      <c r="V38" t="s">
        <v>140</v>
      </c>
      <c r="W38">
        <v>3089</v>
      </c>
      <c r="X38" t="s">
        <v>1</v>
      </c>
      <c r="Y38" t="s">
        <v>472</v>
      </c>
      <c r="Z38" t="s">
        <v>151</v>
      </c>
      <c r="AA38" s="12" t="s">
        <v>473</v>
      </c>
      <c r="AB38" t="s">
        <v>424</v>
      </c>
      <c r="AC38" s="5">
        <v>0.01</v>
      </c>
      <c r="AD38" t="s">
        <v>5</v>
      </c>
      <c r="AE38">
        <v>1</v>
      </c>
      <c r="AF38" t="s">
        <v>4</v>
      </c>
      <c r="AG38">
        <v>0</v>
      </c>
    </row>
    <row r="39" spans="1:33" x14ac:dyDescent="0.25">
      <c r="A39" t="s">
        <v>204</v>
      </c>
      <c r="B39" t="s">
        <v>143</v>
      </c>
      <c r="C39">
        <v>300</v>
      </c>
      <c r="D39" t="s">
        <v>144</v>
      </c>
      <c r="E39">
        <v>100000</v>
      </c>
      <c r="F39" t="s">
        <v>145</v>
      </c>
      <c r="G39">
        <v>23654</v>
      </c>
      <c r="H39" t="s">
        <v>146</v>
      </c>
      <c r="I39">
        <v>1E-3</v>
      </c>
      <c r="J39" t="s">
        <v>3</v>
      </c>
      <c r="K39">
        <v>0.99724950000000001</v>
      </c>
      <c r="L39" t="s">
        <v>2</v>
      </c>
      <c r="M39">
        <v>1.9927299999999998E-2</v>
      </c>
      <c r="N39" t="s">
        <v>6</v>
      </c>
      <c r="O39">
        <v>17</v>
      </c>
      <c r="P39" t="s">
        <v>0</v>
      </c>
      <c r="Q39">
        <v>8.4</v>
      </c>
      <c r="R39" t="s">
        <v>141</v>
      </c>
      <c r="S39">
        <v>1</v>
      </c>
      <c r="T39" t="s">
        <v>142</v>
      </c>
      <c r="U39">
        <v>6</v>
      </c>
      <c r="V39" t="s">
        <v>140</v>
      </c>
      <c r="W39">
        <v>5353</v>
      </c>
      <c r="X39" t="s">
        <v>1</v>
      </c>
      <c r="Y39" t="s">
        <v>1790</v>
      </c>
      <c r="Z39" t="s">
        <v>151</v>
      </c>
      <c r="AA39" s="12" t="s">
        <v>1791</v>
      </c>
      <c r="AB39" t="s">
        <v>424</v>
      </c>
      <c r="AC39" s="5">
        <v>0.01</v>
      </c>
      <c r="AD39" t="s">
        <v>5</v>
      </c>
      <c r="AE39">
        <v>0.99780108999999995</v>
      </c>
      <c r="AF39" t="s">
        <v>4</v>
      </c>
      <c r="AG39">
        <v>1.7689489999999999E-2</v>
      </c>
    </row>
    <row r="40" spans="1:33" x14ac:dyDescent="0.25">
      <c r="A40" t="s">
        <v>205</v>
      </c>
      <c r="B40" t="s">
        <v>143</v>
      </c>
      <c r="C40">
        <v>300</v>
      </c>
      <c r="D40" t="s">
        <v>144</v>
      </c>
      <c r="E40">
        <v>100000</v>
      </c>
      <c r="F40" t="s">
        <v>145</v>
      </c>
      <c r="G40">
        <v>23654</v>
      </c>
      <c r="H40" t="s">
        <v>146</v>
      </c>
      <c r="I40">
        <v>1E-3</v>
      </c>
      <c r="J40" t="s">
        <v>3</v>
      </c>
      <c r="K40">
        <v>0.99985809999999997</v>
      </c>
      <c r="L40" t="s">
        <v>2</v>
      </c>
      <c r="M40">
        <v>1.4934E-3</v>
      </c>
      <c r="N40" t="s">
        <v>6</v>
      </c>
      <c r="O40">
        <v>6</v>
      </c>
      <c r="P40" t="s">
        <v>0</v>
      </c>
      <c r="Q40">
        <v>2.6</v>
      </c>
      <c r="R40" t="s">
        <v>141</v>
      </c>
      <c r="S40">
        <v>1</v>
      </c>
      <c r="T40" t="s">
        <v>142</v>
      </c>
      <c r="U40">
        <v>4</v>
      </c>
      <c r="V40" t="s">
        <v>140</v>
      </c>
      <c r="W40">
        <v>2143</v>
      </c>
      <c r="X40" t="s">
        <v>1</v>
      </c>
      <c r="Y40" t="s">
        <v>475</v>
      </c>
      <c r="Z40" t="s">
        <v>151</v>
      </c>
      <c r="AA40" s="12" t="s">
        <v>476</v>
      </c>
      <c r="AB40" t="s">
        <v>424</v>
      </c>
      <c r="AC40" s="5">
        <v>0.01</v>
      </c>
      <c r="AD40" t="s">
        <v>5</v>
      </c>
      <c r="AE40">
        <v>1</v>
      </c>
      <c r="AF40" t="s">
        <v>4</v>
      </c>
      <c r="AG40">
        <v>0</v>
      </c>
    </row>
    <row r="41" spans="1:33" x14ac:dyDescent="0.25">
      <c r="A41" t="s">
        <v>206</v>
      </c>
      <c r="B41" t="s">
        <v>143</v>
      </c>
      <c r="C41">
        <v>300</v>
      </c>
      <c r="D41" t="s">
        <v>144</v>
      </c>
      <c r="E41">
        <v>100000</v>
      </c>
      <c r="F41" t="s">
        <v>145</v>
      </c>
      <c r="G41">
        <v>23654</v>
      </c>
      <c r="H41" t="s">
        <v>146</v>
      </c>
      <c r="I41">
        <v>1E-3</v>
      </c>
      <c r="J41" t="s">
        <v>3</v>
      </c>
      <c r="K41">
        <v>9.1565800000000003E-2</v>
      </c>
      <c r="L41" t="s">
        <v>2</v>
      </c>
      <c r="M41">
        <v>724.85795529999996</v>
      </c>
      <c r="N41" t="s">
        <v>6</v>
      </c>
      <c r="O41">
        <v>15</v>
      </c>
      <c r="P41" t="s">
        <v>0</v>
      </c>
      <c r="Q41">
        <v>129.5</v>
      </c>
      <c r="R41" t="s">
        <v>141</v>
      </c>
      <c r="S41">
        <v>8</v>
      </c>
      <c r="T41" t="s">
        <v>142</v>
      </c>
      <c r="U41">
        <v>261</v>
      </c>
      <c r="V41" t="s">
        <v>140</v>
      </c>
      <c r="W41">
        <v>100224</v>
      </c>
      <c r="X41" t="s">
        <v>1</v>
      </c>
      <c r="Y41" t="s">
        <v>1792</v>
      </c>
      <c r="Z41" t="s">
        <v>151</v>
      </c>
      <c r="AA41" s="12" t="s">
        <v>1793</v>
      </c>
      <c r="AB41" t="s">
        <v>424</v>
      </c>
      <c r="AC41" s="5">
        <v>0.01</v>
      </c>
      <c r="AD41" t="s">
        <v>5</v>
      </c>
      <c r="AE41">
        <v>0.25363058999999999</v>
      </c>
      <c r="AF41" t="s">
        <v>4</v>
      </c>
      <c r="AG41">
        <v>385.33892207999997</v>
      </c>
    </row>
    <row r="42" spans="1:33" x14ac:dyDescent="0.25">
      <c r="A42" t="s">
        <v>207</v>
      </c>
      <c r="B42" t="s">
        <v>143</v>
      </c>
      <c r="C42">
        <v>300</v>
      </c>
      <c r="D42" t="s">
        <v>144</v>
      </c>
      <c r="E42">
        <v>100000</v>
      </c>
      <c r="F42" t="s">
        <v>145</v>
      </c>
      <c r="G42">
        <v>23654</v>
      </c>
      <c r="H42" t="s">
        <v>146</v>
      </c>
      <c r="I42">
        <v>1E-3</v>
      </c>
      <c r="J42" t="s">
        <v>3</v>
      </c>
      <c r="K42">
        <v>0.99429970000000001</v>
      </c>
      <c r="L42" t="s">
        <v>2</v>
      </c>
      <c r="M42">
        <v>1.06549E-2</v>
      </c>
      <c r="N42" t="s">
        <v>6</v>
      </c>
      <c r="O42">
        <v>6</v>
      </c>
      <c r="P42" t="s">
        <v>0</v>
      </c>
      <c r="Q42">
        <v>0.8</v>
      </c>
      <c r="R42" t="s">
        <v>141</v>
      </c>
      <c r="S42">
        <v>1</v>
      </c>
      <c r="T42" t="s">
        <v>142</v>
      </c>
      <c r="U42">
        <v>2</v>
      </c>
      <c r="V42" t="s">
        <v>140</v>
      </c>
      <c r="W42">
        <v>711</v>
      </c>
      <c r="X42" t="s">
        <v>1</v>
      </c>
      <c r="Y42" t="s">
        <v>1794</v>
      </c>
      <c r="Z42" t="s">
        <v>151</v>
      </c>
      <c r="AA42" s="12" t="s">
        <v>1795</v>
      </c>
      <c r="AB42" t="s">
        <v>424</v>
      </c>
      <c r="AC42" s="5">
        <v>0.01</v>
      </c>
      <c r="AD42" t="s">
        <v>5</v>
      </c>
      <c r="AE42">
        <v>0.99958857999999995</v>
      </c>
      <c r="AF42" t="s">
        <v>4</v>
      </c>
      <c r="AG42">
        <v>2.9177000000000001E-3</v>
      </c>
    </row>
    <row r="43" spans="1:33" x14ac:dyDescent="0.25">
      <c r="A43" t="s">
        <v>208</v>
      </c>
      <c r="B43" t="s">
        <v>143</v>
      </c>
      <c r="C43">
        <v>300</v>
      </c>
      <c r="D43" t="s">
        <v>144</v>
      </c>
      <c r="E43">
        <v>100000</v>
      </c>
      <c r="F43" t="s">
        <v>145</v>
      </c>
      <c r="G43">
        <v>23654</v>
      </c>
      <c r="H43" t="s">
        <v>146</v>
      </c>
      <c r="I43">
        <v>1E-3</v>
      </c>
      <c r="J43" t="s">
        <v>3</v>
      </c>
      <c r="K43">
        <v>0.98772700000000002</v>
      </c>
      <c r="L43" t="s">
        <v>2</v>
      </c>
      <c r="M43">
        <v>1.05477E-2</v>
      </c>
      <c r="N43" t="s">
        <v>6</v>
      </c>
      <c r="O43">
        <v>6</v>
      </c>
      <c r="P43" t="s">
        <v>0</v>
      </c>
      <c r="Q43">
        <v>0.5</v>
      </c>
      <c r="R43" t="s">
        <v>141</v>
      </c>
      <c r="S43">
        <v>1</v>
      </c>
      <c r="T43" t="s">
        <v>142</v>
      </c>
      <c r="U43">
        <v>2</v>
      </c>
      <c r="V43" t="s">
        <v>140</v>
      </c>
      <c r="W43">
        <v>472</v>
      </c>
      <c r="X43" t="s">
        <v>1</v>
      </c>
      <c r="Y43" t="s">
        <v>1796</v>
      </c>
      <c r="Z43" t="s">
        <v>151</v>
      </c>
      <c r="AA43" s="12" t="s">
        <v>1797</v>
      </c>
      <c r="AB43" t="s">
        <v>424</v>
      </c>
      <c r="AC43" s="5">
        <v>0.01</v>
      </c>
      <c r="AD43" t="s">
        <v>5</v>
      </c>
      <c r="AE43">
        <v>0.99469545000000004</v>
      </c>
      <c r="AF43" t="s">
        <v>4</v>
      </c>
      <c r="AG43">
        <v>7.0694399999999998E-3</v>
      </c>
    </row>
    <row r="44" spans="1:33" x14ac:dyDescent="0.25">
      <c r="A44" t="s">
        <v>209</v>
      </c>
      <c r="B44" t="s">
        <v>143</v>
      </c>
      <c r="C44">
        <v>300</v>
      </c>
      <c r="D44" t="s">
        <v>144</v>
      </c>
      <c r="E44">
        <v>100000</v>
      </c>
      <c r="F44" t="s">
        <v>145</v>
      </c>
      <c r="G44">
        <v>23654</v>
      </c>
      <c r="H44" t="s">
        <v>146</v>
      </c>
      <c r="I44">
        <v>1E-3</v>
      </c>
      <c r="J44" t="s">
        <v>3</v>
      </c>
      <c r="K44">
        <v>0.99897820000000004</v>
      </c>
      <c r="L44" t="s">
        <v>2</v>
      </c>
      <c r="M44">
        <v>5.1311999999999998E-3</v>
      </c>
      <c r="N44" t="s">
        <v>6</v>
      </c>
      <c r="O44">
        <v>5</v>
      </c>
      <c r="P44" t="s">
        <v>0</v>
      </c>
      <c r="Q44">
        <v>0.5</v>
      </c>
      <c r="R44" t="s">
        <v>141</v>
      </c>
      <c r="S44">
        <v>1</v>
      </c>
      <c r="T44" t="s">
        <v>142</v>
      </c>
      <c r="U44">
        <v>2</v>
      </c>
      <c r="V44" t="s">
        <v>140</v>
      </c>
      <c r="W44">
        <v>476</v>
      </c>
      <c r="X44" t="s">
        <v>1</v>
      </c>
      <c r="Y44" t="s">
        <v>1798</v>
      </c>
      <c r="Z44" t="s">
        <v>151</v>
      </c>
      <c r="AA44" s="12" t="s">
        <v>1799</v>
      </c>
      <c r="AB44" t="s">
        <v>424</v>
      </c>
      <c r="AC44" s="5">
        <v>0.01</v>
      </c>
      <c r="AD44" t="s">
        <v>5</v>
      </c>
      <c r="AE44">
        <v>0.99974731999999999</v>
      </c>
      <c r="AF44" t="s">
        <v>4</v>
      </c>
      <c r="AG44">
        <v>2.60159E-3</v>
      </c>
    </row>
    <row r="45" spans="1:33" x14ac:dyDescent="0.25">
      <c r="A45" t="s">
        <v>210</v>
      </c>
      <c r="B45" t="s">
        <v>143</v>
      </c>
      <c r="C45">
        <v>300</v>
      </c>
      <c r="D45" t="s">
        <v>144</v>
      </c>
      <c r="E45">
        <v>100000</v>
      </c>
      <c r="F45" t="s">
        <v>145</v>
      </c>
      <c r="G45">
        <v>23654</v>
      </c>
      <c r="H45" t="s">
        <v>146</v>
      </c>
      <c r="I45">
        <v>1E-3</v>
      </c>
      <c r="J45" t="s">
        <v>3</v>
      </c>
      <c r="K45">
        <v>0.99336619999999998</v>
      </c>
      <c r="L45" t="s">
        <v>2</v>
      </c>
      <c r="M45">
        <v>0.16429930000000001</v>
      </c>
      <c r="N45" t="s">
        <v>6</v>
      </c>
      <c r="O45">
        <v>7</v>
      </c>
      <c r="P45" t="s">
        <v>0</v>
      </c>
      <c r="Q45">
        <v>1.1000000000000001</v>
      </c>
      <c r="R45" t="s">
        <v>141</v>
      </c>
      <c r="S45">
        <v>1</v>
      </c>
      <c r="T45" t="s">
        <v>142</v>
      </c>
      <c r="U45">
        <v>3</v>
      </c>
      <c r="V45" t="s">
        <v>140</v>
      </c>
      <c r="W45">
        <v>1010</v>
      </c>
      <c r="X45" t="s">
        <v>1</v>
      </c>
      <c r="Y45" t="s">
        <v>1800</v>
      </c>
      <c r="Z45" t="s">
        <v>151</v>
      </c>
      <c r="AA45" s="12" t="s">
        <v>1801</v>
      </c>
      <c r="AB45" t="s">
        <v>424</v>
      </c>
      <c r="AC45" s="5">
        <v>0.01</v>
      </c>
      <c r="AD45" t="s">
        <v>5</v>
      </c>
      <c r="AE45">
        <v>0.99797849000000005</v>
      </c>
      <c r="AF45" t="s">
        <v>4</v>
      </c>
      <c r="AG45">
        <v>9.1307040000000006E-2</v>
      </c>
    </row>
    <row r="46" spans="1:33" x14ac:dyDescent="0.25">
      <c r="A46" t="s">
        <v>211</v>
      </c>
      <c r="B46" t="s">
        <v>143</v>
      </c>
      <c r="C46">
        <v>300</v>
      </c>
      <c r="D46" t="s">
        <v>144</v>
      </c>
      <c r="E46">
        <v>100000</v>
      </c>
      <c r="F46" t="s">
        <v>145</v>
      </c>
      <c r="G46">
        <v>23654</v>
      </c>
      <c r="H46" t="s">
        <v>146</v>
      </c>
      <c r="I46">
        <v>1E-3</v>
      </c>
      <c r="J46" t="s">
        <v>3</v>
      </c>
      <c r="K46">
        <v>0.99722420000000001</v>
      </c>
      <c r="L46" t="s">
        <v>2</v>
      </c>
      <c r="M46">
        <v>0.16280259999999999</v>
      </c>
      <c r="N46" t="s">
        <v>6</v>
      </c>
      <c r="O46">
        <v>12</v>
      </c>
      <c r="P46" t="s">
        <v>0</v>
      </c>
      <c r="Q46">
        <v>2.4</v>
      </c>
      <c r="R46" t="s">
        <v>141</v>
      </c>
      <c r="S46">
        <v>1</v>
      </c>
      <c r="T46" t="s">
        <v>142</v>
      </c>
      <c r="U46">
        <v>4</v>
      </c>
      <c r="V46" t="s">
        <v>140</v>
      </c>
      <c r="W46">
        <v>1922</v>
      </c>
      <c r="X46" t="s">
        <v>1</v>
      </c>
      <c r="Y46" t="s">
        <v>1802</v>
      </c>
      <c r="Z46" t="s">
        <v>151</v>
      </c>
      <c r="AA46" s="12" t="s">
        <v>1803</v>
      </c>
      <c r="AB46" t="s">
        <v>424</v>
      </c>
      <c r="AC46" s="5">
        <v>0.01</v>
      </c>
      <c r="AD46" t="s">
        <v>5</v>
      </c>
      <c r="AE46">
        <v>0.99982576000000001</v>
      </c>
      <c r="AF46" t="s">
        <v>4</v>
      </c>
      <c r="AG46">
        <v>4.0361309999999997E-2</v>
      </c>
    </row>
    <row r="47" spans="1:33" x14ac:dyDescent="0.25">
      <c r="A47" t="s">
        <v>212</v>
      </c>
      <c r="B47" t="s">
        <v>143</v>
      </c>
      <c r="C47">
        <v>300</v>
      </c>
      <c r="D47" t="s">
        <v>144</v>
      </c>
      <c r="E47">
        <v>100000</v>
      </c>
      <c r="F47" t="s">
        <v>145</v>
      </c>
      <c r="G47">
        <v>23654</v>
      </c>
      <c r="H47" t="s">
        <v>146</v>
      </c>
      <c r="I47">
        <v>1E-3</v>
      </c>
      <c r="J47" t="s">
        <v>3</v>
      </c>
      <c r="K47">
        <v>0.99958630000000004</v>
      </c>
      <c r="L47" t="s">
        <v>2</v>
      </c>
      <c r="M47">
        <v>0.53486880000000003</v>
      </c>
      <c r="N47" t="s">
        <v>6</v>
      </c>
      <c r="O47">
        <v>12</v>
      </c>
      <c r="P47" t="s">
        <v>0</v>
      </c>
      <c r="Q47">
        <v>2.8</v>
      </c>
      <c r="R47" t="s">
        <v>141</v>
      </c>
      <c r="S47">
        <v>1</v>
      </c>
      <c r="T47" t="s">
        <v>142</v>
      </c>
      <c r="U47">
        <v>4</v>
      </c>
      <c r="V47" t="s">
        <v>140</v>
      </c>
      <c r="W47">
        <v>2116</v>
      </c>
      <c r="X47" t="s">
        <v>1</v>
      </c>
      <c r="Y47" t="s">
        <v>1804</v>
      </c>
      <c r="Z47" t="s">
        <v>151</v>
      </c>
      <c r="AA47" s="12" t="s">
        <v>1805</v>
      </c>
      <c r="AB47" t="s">
        <v>424</v>
      </c>
      <c r="AC47" s="5">
        <v>0.01</v>
      </c>
      <c r="AD47" t="s">
        <v>5</v>
      </c>
      <c r="AE47">
        <v>0.99996797999999998</v>
      </c>
      <c r="AF47" t="s">
        <v>4</v>
      </c>
      <c r="AG47">
        <v>0.15084587999999999</v>
      </c>
    </row>
    <row r="48" spans="1:33" x14ac:dyDescent="0.25">
      <c r="A48" t="s">
        <v>213</v>
      </c>
      <c r="B48" t="s">
        <v>143</v>
      </c>
      <c r="C48">
        <v>300</v>
      </c>
      <c r="D48" t="s">
        <v>144</v>
      </c>
      <c r="E48">
        <v>100000</v>
      </c>
      <c r="F48" t="s">
        <v>145</v>
      </c>
      <c r="G48">
        <v>23654</v>
      </c>
      <c r="H48" t="s">
        <v>146</v>
      </c>
      <c r="I48">
        <v>1E-3</v>
      </c>
      <c r="J48" t="s">
        <v>3</v>
      </c>
      <c r="K48">
        <v>0.99951590000000001</v>
      </c>
      <c r="L48" t="s">
        <v>2</v>
      </c>
      <c r="M48">
        <v>1.1816200000000001E-2</v>
      </c>
      <c r="N48" t="s">
        <v>6</v>
      </c>
      <c r="O48">
        <v>14</v>
      </c>
      <c r="P48" t="s">
        <v>0</v>
      </c>
      <c r="Q48">
        <v>3.5</v>
      </c>
      <c r="R48" t="s">
        <v>141</v>
      </c>
      <c r="S48">
        <v>1</v>
      </c>
      <c r="T48" t="s">
        <v>142</v>
      </c>
      <c r="U48">
        <v>4</v>
      </c>
      <c r="V48" t="s">
        <v>140</v>
      </c>
      <c r="W48">
        <v>2477</v>
      </c>
      <c r="X48" t="s">
        <v>1</v>
      </c>
      <c r="Y48" t="s">
        <v>1806</v>
      </c>
      <c r="Z48" t="s">
        <v>151</v>
      </c>
      <c r="AA48" s="12" t="s">
        <v>1807</v>
      </c>
      <c r="AB48" t="s">
        <v>424</v>
      </c>
      <c r="AC48" s="5">
        <v>0.01</v>
      </c>
      <c r="AD48" t="s">
        <v>5</v>
      </c>
      <c r="AE48">
        <v>0.99972967000000001</v>
      </c>
      <c r="AF48" t="s">
        <v>4</v>
      </c>
      <c r="AG48">
        <v>8.6567299999999996E-3</v>
      </c>
    </row>
    <row r="49" spans="1:33" x14ac:dyDescent="0.25">
      <c r="A49" t="s">
        <v>214</v>
      </c>
      <c r="B49" t="s">
        <v>143</v>
      </c>
      <c r="C49">
        <v>300</v>
      </c>
      <c r="D49" t="s">
        <v>144</v>
      </c>
      <c r="E49">
        <v>100000</v>
      </c>
      <c r="F49" t="s">
        <v>145</v>
      </c>
      <c r="G49">
        <v>23654</v>
      </c>
      <c r="H49" t="s">
        <v>146</v>
      </c>
      <c r="I49">
        <v>1E-3</v>
      </c>
      <c r="J49" t="s">
        <v>3</v>
      </c>
      <c r="K49">
        <v>0.99961639999999996</v>
      </c>
      <c r="L49" t="s">
        <v>2</v>
      </c>
      <c r="M49">
        <v>2.0705500000000002E-2</v>
      </c>
      <c r="N49" t="s">
        <v>6</v>
      </c>
      <c r="O49">
        <v>7</v>
      </c>
      <c r="P49" t="s">
        <v>0</v>
      </c>
      <c r="Q49">
        <v>1.3</v>
      </c>
      <c r="R49" t="s">
        <v>141</v>
      </c>
      <c r="S49">
        <v>1</v>
      </c>
      <c r="T49" t="s">
        <v>142</v>
      </c>
      <c r="U49">
        <v>3</v>
      </c>
      <c r="V49" t="s">
        <v>140</v>
      </c>
      <c r="W49">
        <v>1189</v>
      </c>
      <c r="X49" t="s">
        <v>1</v>
      </c>
      <c r="Y49" t="s">
        <v>1808</v>
      </c>
      <c r="Z49" t="s">
        <v>151</v>
      </c>
      <c r="AA49" s="12" t="s">
        <v>1809</v>
      </c>
      <c r="AB49" t="s">
        <v>424</v>
      </c>
      <c r="AC49" s="5">
        <v>0.01</v>
      </c>
      <c r="AD49" t="s">
        <v>5</v>
      </c>
      <c r="AE49">
        <v>0.99991695000000003</v>
      </c>
      <c r="AF49" t="s">
        <v>4</v>
      </c>
      <c r="AG49">
        <v>0.01</v>
      </c>
    </row>
    <row r="50" spans="1:33" x14ac:dyDescent="0.25">
      <c r="A50" t="s">
        <v>215</v>
      </c>
      <c r="B50" t="s">
        <v>143</v>
      </c>
      <c r="C50">
        <v>300</v>
      </c>
      <c r="D50" t="s">
        <v>144</v>
      </c>
      <c r="E50">
        <v>100000</v>
      </c>
      <c r="F50" t="s">
        <v>145</v>
      </c>
      <c r="G50">
        <v>23654</v>
      </c>
      <c r="H50" t="s">
        <v>146</v>
      </c>
      <c r="I50">
        <v>1E-3</v>
      </c>
      <c r="J50" t="s">
        <v>3</v>
      </c>
      <c r="K50">
        <v>0.99802999999999997</v>
      </c>
      <c r="L50" t="s">
        <v>2</v>
      </c>
      <c r="M50">
        <v>1.4584099999999999E-2</v>
      </c>
      <c r="N50" t="s">
        <v>6</v>
      </c>
      <c r="O50">
        <v>14</v>
      </c>
      <c r="P50" t="s">
        <v>0</v>
      </c>
      <c r="Q50">
        <v>4.5999999999999996</v>
      </c>
      <c r="R50" t="s">
        <v>141</v>
      </c>
      <c r="S50">
        <v>1</v>
      </c>
      <c r="T50" t="s">
        <v>142</v>
      </c>
      <c r="U50">
        <v>5</v>
      </c>
      <c r="V50" t="s">
        <v>140</v>
      </c>
      <c r="W50">
        <v>3303</v>
      </c>
      <c r="X50" t="s">
        <v>1</v>
      </c>
      <c r="Y50" t="s">
        <v>1810</v>
      </c>
      <c r="Z50" t="s">
        <v>151</v>
      </c>
      <c r="AA50" s="12" t="s">
        <v>1811</v>
      </c>
      <c r="AB50" t="s">
        <v>424</v>
      </c>
      <c r="AC50" s="5">
        <v>0.01</v>
      </c>
      <c r="AD50" t="s">
        <v>5</v>
      </c>
      <c r="AE50">
        <v>0.99943406999999995</v>
      </c>
      <c r="AF50" t="s">
        <v>4</v>
      </c>
      <c r="AG50">
        <v>7.8821700000000008E-3</v>
      </c>
    </row>
    <row r="51" spans="1:33" x14ac:dyDescent="0.25">
      <c r="A51" t="s">
        <v>216</v>
      </c>
      <c r="B51" t="s">
        <v>143</v>
      </c>
      <c r="C51">
        <v>300</v>
      </c>
      <c r="D51" t="s">
        <v>144</v>
      </c>
      <c r="E51">
        <v>100000</v>
      </c>
      <c r="F51" t="s">
        <v>145</v>
      </c>
      <c r="G51">
        <v>23654</v>
      </c>
      <c r="H51" t="s">
        <v>146</v>
      </c>
      <c r="I51">
        <v>1E-3</v>
      </c>
      <c r="J51" t="s">
        <v>3</v>
      </c>
      <c r="K51">
        <v>0.99675360000000002</v>
      </c>
      <c r="L51" t="s">
        <v>2</v>
      </c>
      <c r="M51">
        <v>2.59752E-2</v>
      </c>
      <c r="N51" t="s">
        <v>6</v>
      </c>
      <c r="O51">
        <v>9</v>
      </c>
      <c r="P51" t="s">
        <v>0</v>
      </c>
      <c r="Q51">
        <v>2.2000000000000002</v>
      </c>
      <c r="R51" t="s">
        <v>141</v>
      </c>
      <c r="S51">
        <v>1</v>
      </c>
      <c r="T51" t="s">
        <v>142</v>
      </c>
      <c r="U51">
        <v>3</v>
      </c>
      <c r="V51" t="s">
        <v>140</v>
      </c>
      <c r="W51">
        <v>1703</v>
      </c>
      <c r="X51" t="s">
        <v>1</v>
      </c>
      <c r="Y51" t="s">
        <v>1812</v>
      </c>
      <c r="Z51" t="s">
        <v>151</v>
      </c>
      <c r="AA51" s="12" t="s">
        <v>1813</v>
      </c>
      <c r="AB51" t="s">
        <v>424</v>
      </c>
      <c r="AC51" s="5">
        <v>0.01</v>
      </c>
      <c r="AD51" t="s">
        <v>5</v>
      </c>
      <c r="AE51">
        <v>0.99846235999999999</v>
      </c>
      <c r="AF51" t="s">
        <v>4</v>
      </c>
      <c r="AG51">
        <v>1.7699510000000002E-2</v>
      </c>
    </row>
    <row r="52" spans="1:33" x14ac:dyDescent="0.25">
      <c r="A52" t="s">
        <v>217</v>
      </c>
      <c r="B52" t="s">
        <v>143</v>
      </c>
      <c r="C52">
        <v>300</v>
      </c>
      <c r="D52" t="s">
        <v>144</v>
      </c>
      <c r="E52">
        <v>100000</v>
      </c>
      <c r="F52" t="s">
        <v>145</v>
      </c>
      <c r="G52">
        <v>23654</v>
      </c>
      <c r="H52" t="s">
        <v>146</v>
      </c>
      <c r="I52">
        <v>1E-3</v>
      </c>
      <c r="J52" t="s">
        <v>3</v>
      </c>
      <c r="K52">
        <v>0.99968140000000005</v>
      </c>
      <c r="L52" t="s">
        <v>2</v>
      </c>
      <c r="M52">
        <v>9.0226000000000004E-3</v>
      </c>
      <c r="N52" t="s">
        <v>6</v>
      </c>
      <c r="O52">
        <v>7</v>
      </c>
      <c r="P52" t="s">
        <v>0</v>
      </c>
      <c r="Q52">
        <v>2.1</v>
      </c>
      <c r="R52" t="s">
        <v>141</v>
      </c>
      <c r="S52">
        <v>1</v>
      </c>
      <c r="T52" t="s">
        <v>142</v>
      </c>
      <c r="U52">
        <v>3</v>
      </c>
      <c r="V52" t="s">
        <v>140</v>
      </c>
      <c r="W52">
        <v>1620</v>
      </c>
      <c r="X52" t="s">
        <v>1</v>
      </c>
      <c r="Y52" t="s">
        <v>1814</v>
      </c>
      <c r="Z52" t="s">
        <v>151</v>
      </c>
      <c r="AA52" s="12" t="s">
        <v>1815</v>
      </c>
      <c r="AB52" t="s">
        <v>424</v>
      </c>
      <c r="AC52" s="5">
        <v>0.01</v>
      </c>
      <c r="AD52" t="s">
        <v>5</v>
      </c>
      <c r="AE52">
        <v>0.99987380000000003</v>
      </c>
      <c r="AF52" t="s">
        <v>4</v>
      </c>
      <c r="AG52">
        <v>5.6513099999999997E-3</v>
      </c>
    </row>
    <row r="53" spans="1:33" x14ac:dyDescent="0.25">
      <c r="A53" t="s">
        <v>218</v>
      </c>
      <c r="B53" t="s">
        <v>143</v>
      </c>
      <c r="C53">
        <v>300</v>
      </c>
      <c r="D53" t="s">
        <v>144</v>
      </c>
      <c r="E53">
        <v>100000</v>
      </c>
      <c r="F53" t="s">
        <v>145</v>
      </c>
      <c r="G53">
        <v>23654</v>
      </c>
      <c r="H53" t="s">
        <v>146</v>
      </c>
      <c r="I53">
        <v>1E-3</v>
      </c>
      <c r="J53" t="s">
        <v>3</v>
      </c>
      <c r="K53">
        <v>0.99958849999999999</v>
      </c>
      <c r="L53" t="s">
        <v>2</v>
      </c>
      <c r="M53">
        <v>6.0244000000000001E-3</v>
      </c>
      <c r="N53" t="s">
        <v>6</v>
      </c>
      <c r="O53">
        <v>8</v>
      </c>
      <c r="P53" t="s">
        <v>0</v>
      </c>
      <c r="Q53">
        <v>3.5</v>
      </c>
      <c r="R53" t="s">
        <v>141</v>
      </c>
      <c r="S53">
        <v>1</v>
      </c>
      <c r="T53" t="s">
        <v>142</v>
      </c>
      <c r="U53">
        <v>4</v>
      </c>
      <c r="V53" t="s">
        <v>140</v>
      </c>
      <c r="W53">
        <v>2566</v>
      </c>
      <c r="X53" t="s">
        <v>1</v>
      </c>
      <c r="Y53" t="s">
        <v>1816</v>
      </c>
      <c r="Z53" t="s">
        <v>151</v>
      </c>
      <c r="AA53" s="12" t="s">
        <v>1817</v>
      </c>
      <c r="AB53" t="s">
        <v>424</v>
      </c>
      <c r="AC53" s="5">
        <v>0.01</v>
      </c>
      <c r="AD53" t="s">
        <v>5</v>
      </c>
      <c r="AE53">
        <v>0.99978820999999996</v>
      </c>
      <c r="AF53" t="s">
        <v>4</v>
      </c>
      <c r="AG53">
        <v>4.2668799999999998E-3</v>
      </c>
    </row>
    <row r="54" spans="1:33" x14ac:dyDescent="0.25">
      <c r="A54" t="s">
        <v>219</v>
      </c>
      <c r="B54" t="s">
        <v>143</v>
      </c>
      <c r="C54">
        <v>300</v>
      </c>
      <c r="D54" t="s">
        <v>144</v>
      </c>
      <c r="E54">
        <v>100000</v>
      </c>
      <c r="F54" t="s">
        <v>145</v>
      </c>
      <c r="G54">
        <v>23654</v>
      </c>
      <c r="H54" t="s">
        <v>146</v>
      </c>
      <c r="I54">
        <v>1E-3</v>
      </c>
      <c r="J54" t="s">
        <v>3</v>
      </c>
      <c r="K54">
        <v>0.99969520000000001</v>
      </c>
      <c r="L54" t="s">
        <v>2</v>
      </c>
      <c r="M54">
        <v>1.6235699999999999E-2</v>
      </c>
      <c r="N54" t="s">
        <v>6</v>
      </c>
      <c r="O54">
        <v>8</v>
      </c>
      <c r="P54" t="s">
        <v>0</v>
      </c>
      <c r="Q54">
        <v>2.1</v>
      </c>
      <c r="R54" t="s">
        <v>141</v>
      </c>
      <c r="S54">
        <v>1</v>
      </c>
      <c r="T54" t="s">
        <v>142</v>
      </c>
      <c r="U54">
        <v>4</v>
      </c>
      <c r="V54" t="s">
        <v>140</v>
      </c>
      <c r="W54">
        <v>1778</v>
      </c>
      <c r="X54" t="s">
        <v>1</v>
      </c>
      <c r="Y54" t="s">
        <v>1818</v>
      </c>
      <c r="Z54" t="s">
        <v>151</v>
      </c>
      <c r="AA54" s="12" t="s">
        <v>1819</v>
      </c>
      <c r="AB54" t="s">
        <v>424</v>
      </c>
      <c r="AC54" s="5">
        <v>0.01</v>
      </c>
      <c r="AD54" t="s">
        <v>5</v>
      </c>
      <c r="AE54">
        <v>0.99999146999999999</v>
      </c>
      <c r="AF54" t="s">
        <v>4</v>
      </c>
      <c r="AG54">
        <v>2.7107199999999998E-3</v>
      </c>
    </row>
    <row r="55" spans="1:33" x14ac:dyDescent="0.25">
      <c r="A55" t="s">
        <v>220</v>
      </c>
      <c r="B55" t="s">
        <v>143</v>
      </c>
      <c r="C55">
        <v>300</v>
      </c>
      <c r="D55" t="s">
        <v>144</v>
      </c>
      <c r="E55">
        <v>100000</v>
      </c>
      <c r="F55" t="s">
        <v>145</v>
      </c>
      <c r="G55">
        <v>23654</v>
      </c>
      <c r="H55" t="s">
        <v>146</v>
      </c>
      <c r="I55">
        <v>1E-3</v>
      </c>
      <c r="J55" t="s">
        <v>3</v>
      </c>
      <c r="K55">
        <v>0.99772479999999997</v>
      </c>
      <c r="L55" t="s">
        <v>2</v>
      </c>
      <c r="M55">
        <v>1.18817E-2</v>
      </c>
      <c r="N55" t="s">
        <v>6</v>
      </c>
      <c r="O55">
        <v>8</v>
      </c>
      <c r="P55" t="s">
        <v>0</v>
      </c>
      <c r="Q55">
        <v>2.9</v>
      </c>
      <c r="R55" t="s">
        <v>141</v>
      </c>
      <c r="S55">
        <v>1</v>
      </c>
      <c r="T55" t="s">
        <v>142</v>
      </c>
      <c r="U55">
        <v>4</v>
      </c>
      <c r="V55" t="s">
        <v>140</v>
      </c>
      <c r="W55">
        <v>2254</v>
      </c>
      <c r="X55" t="s">
        <v>1</v>
      </c>
      <c r="Y55" t="s">
        <v>1820</v>
      </c>
      <c r="Z55" t="s">
        <v>151</v>
      </c>
      <c r="AA55" s="12" t="s">
        <v>1821</v>
      </c>
      <c r="AB55" t="s">
        <v>424</v>
      </c>
      <c r="AC55" s="5">
        <v>0.01</v>
      </c>
      <c r="AD55" t="s">
        <v>5</v>
      </c>
      <c r="AE55">
        <v>0.99802690999999999</v>
      </c>
      <c r="AF55" t="s">
        <v>4</v>
      </c>
      <c r="AG55">
        <v>1.113922E-2</v>
      </c>
    </row>
    <row r="56" spans="1:33" x14ac:dyDescent="0.25">
      <c r="A56" t="s">
        <v>221</v>
      </c>
      <c r="B56" t="s">
        <v>143</v>
      </c>
      <c r="C56">
        <v>300</v>
      </c>
      <c r="D56" t="s">
        <v>144</v>
      </c>
      <c r="E56">
        <v>100000</v>
      </c>
      <c r="F56" t="s">
        <v>145</v>
      </c>
      <c r="G56">
        <v>23654</v>
      </c>
      <c r="H56" t="s">
        <v>146</v>
      </c>
      <c r="I56">
        <v>1E-3</v>
      </c>
      <c r="J56" t="s">
        <v>3</v>
      </c>
      <c r="K56">
        <v>0.8350265</v>
      </c>
      <c r="L56" t="s">
        <v>2</v>
      </c>
      <c r="M56">
        <v>125.051644</v>
      </c>
      <c r="N56" t="s">
        <v>6</v>
      </c>
      <c r="O56">
        <v>37</v>
      </c>
      <c r="P56" t="s">
        <v>0</v>
      </c>
      <c r="Q56">
        <v>207</v>
      </c>
      <c r="R56" t="s">
        <v>141</v>
      </c>
      <c r="S56">
        <v>4</v>
      </c>
      <c r="T56" t="s">
        <v>142</v>
      </c>
      <c r="U56">
        <v>575</v>
      </c>
      <c r="V56" t="s">
        <v>140</v>
      </c>
      <c r="W56">
        <v>101810</v>
      </c>
      <c r="X56" t="s">
        <v>1</v>
      </c>
      <c r="Y56" t="s">
        <v>1822</v>
      </c>
      <c r="Z56" t="s">
        <v>151</v>
      </c>
      <c r="AA56" s="12" t="s">
        <v>1823</v>
      </c>
      <c r="AB56" t="s">
        <v>424</v>
      </c>
      <c r="AC56" s="5">
        <v>0.01</v>
      </c>
      <c r="AD56" t="s">
        <v>5</v>
      </c>
      <c r="AE56">
        <v>0.26380111000000001</v>
      </c>
      <c r="AF56" t="s">
        <v>4</v>
      </c>
      <c r="AG56">
        <v>177.50850317999999</v>
      </c>
    </row>
    <row r="57" spans="1:33" x14ac:dyDescent="0.25">
      <c r="A57" t="s">
        <v>222</v>
      </c>
      <c r="B57" t="s">
        <v>143</v>
      </c>
      <c r="C57">
        <v>300</v>
      </c>
      <c r="D57" t="s">
        <v>144</v>
      </c>
      <c r="E57">
        <v>100000</v>
      </c>
      <c r="F57" t="s">
        <v>145</v>
      </c>
      <c r="G57">
        <v>23654</v>
      </c>
      <c r="H57" t="s">
        <v>146</v>
      </c>
      <c r="I57">
        <v>1E-3</v>
      </c>
      <c r="J57" t="s">
        <v>3</v>
      </c>
      <c r="K57">
        <v>0.99514250000000004</v>
      </c>
      <c r="L57" t="s">
        <v>2</v>
      </c>
      <c r="M57">
        <v>1.8819638999999999</v>
      </c>
      <c r="N57" t="s">
        <v>6</v>
      </c>
      <c r="O57">
        <v>12</v>
      </c>
      <c r="P57" t="s">
        <v>0</v>
      </c>
      <c r="Q57">
        <v>138</v>
      </c>
      <c r="R57" t="s">
        <v>141</v>
      </c>
      <c r="S57">
        <v>4</v>
      </c>
      <c r="T57" t="s">
        <v>142</v>
      </c>
      <c r="U57">
        <v>300</v>
      </c>
      <c r="V57" t="s">
        <v>140</v>
      </c>
      <c r="W57">
        <v>100674</v>
      </c>
      <c r="X57" t="s">
        <v>1</v>
      </c>
      <c r="Y57" t="s">
        <v>1824</v>
      </c>
      <c r="Z57" t="s">
        <v>151</v>
      </c>
      <c r="AA57" s="12" t="s">
        <v>1825</v>
      </c>
      <c r="AB57" t="s">
        <v>424</v>
      </c>
      <c r="AC57" s="5">
        <v>0.01</v>
      </c>
      <c r="AD57" t="s">
        <v>5</v>
      </c>
      <c r="AE57">
        <v>0.99842023999999996</v>
      </c>
      <c r="AF57" t="s">
        <v>4</v>
      </c>
      <c r="AG57">
        <v>0.16700428</v>
      </c>
    </row>
    <row r="58" spans="1:33" x14ac:dyDescent="0.25">
      <c r="A58" t="s">
        <v>223</v>
      </c>
      <c r="B58" t="s">
        <v>143</v>
      </c>
      <c r="C58">
        <v>300</v>
      </c>
      <c r="D58" t="s">
        <v>144</v>
      </c>
      <c r="E58">
        <v>100000</v>
      </c>
      <c r="F58" t="s">
        <v>145</v>
      </c>
      <c r="G58">
        <v>23654</v>
      </c>
      <c r="H58" t="s">
        <v>146</v>
      </c>
      <c r="I58">
        <v>1E-3</v>
      </c>
      <c r="J58" t="s">
        <v>3</v>
      </c>
      <c r="K58">
        <v>0.99959980000000004</v>
      </c>
      <c r="L58" t="s">
        <v>2</v>
      </c>
      <c r="M58">
        <v>9.2662000000000005E-3</v>
      </c>
      <c r="N58" t="s">
        <v>6</v>
      </c>
      <c r="O58">
        <v>7</v>
      </c>
      <c r="P58" t="s">
        <v>0</v>
      </c>
      <c r="Q58">
        <v>3.8</v>
      </c>
      <c r="R58" t="s">
        <v>141</v>
      </c>
      <c r="S58">
        <v>1</v>
      </c>
      <c r="T58" t="s">
        <v>142</v>
      </c>
      <c r="U58">
        <v>4</v>
      </c>
      <c r="V58" t="s">
        <v>140</v>
      </c>
      <c r="W58">
        <v>2808</v>
      </c>
      <c r="X58" t="s">
        <v>1</v>
      </c>
      <c r="Y58" t="s">
        <v>1826</v>
      </c>
      <c r="Z58" t="s">
        <v>151</v>
      </c>
      <c r="AA58" s="12" t="s">
        <v>1827</v>
      </c>
      <c r="AB58" t="s">
        <v>424</v>
      </c>
      <c r="AC58" s="5">
        <v>0.01</v>
      </c>
      <c r="AD58" t="s">
        <v>5</v>
      </c>
      <c r="AE58">
        <v>0.99994777999999995</v>
      </c>
      <c r="AF58" t="s">
        <v>4</v>
      </c>
      <c r="AG58">
        <v>3.3898700000000001E-3</v>
      </c>
    </row>
    <row r="59" spans="1:33" x14ac:dyDescent="0.25">
      <c r="A59" t="s">
        <v>224</v>
      </c>
      <c r="B59" t="s">
        <v>143</v>
      </c>
      <c r="C59">
        <v>300</v>
      </c>
      <c r="D59" t="s">
        <v>144</v>
      </c>
      <c r="E59">
        <v>100000</v>
      </c>
      <c r="F59" t="s">
        <v>145</v>
      </c>
      <c r="G59">
        <v>23654</v>
      </c>
      <c r="H59" t="s">
        <v>146</v>
      </c>
      <c r="I59">
        <v>1E-3</v>
      </c>
      <c r="J59" t="s">
        <v>3</v>
      </c>
      <c r="K59">
        <v>0.99966279999999996</v>
      </c>
      <c r="L59" t="s">
        <v>2</v>
      </c>
      <c r="M59">
        <v>5.7702999999999999E-3</v>
      </c>
      <c r="N59" t="s">
        <v>6</v>
      </c>
      <c r="O59">
        <v>7</v>
      </c>
      <c r="P59" t="s">
        <v>0</v>
      </c>
      <c r="Q59">
        <v>3</v>
      </c>
      <c r="R59" t="s">
        <v>141</v>
      </c>
      <c r="S59">
        <v>1</v>
      </c>
      <c r="T59" t="s">
        <v>142</v>
      </c>
      <c r="U59">
        <v>4</v>
      </c>
      <c r="V59" t="s">
        <v>140</v>
      </c>
      <c r="W59">
        <v>2461</v>
      </c>
      <c r="X59" t="s">
        <v>1</v>
      </c>
      <c r="Y59" t="s">
        <v>497</v>
      </c>
      <c r="Z59" t="s">
        <v>151</v>
      </c>
      <c r="AA59" s="12" t="s">
        <v>713</v>
      </c>
      <c r="AB59" t="s">
        <v>424</v>
      </c>
      <c r="AC59" s="5">
        <v>0.01</v>
      </c>
      <c r="AD59" t="s">
        <v>5</v>
      </c>
      <c r="AE59">
        <v>1</v>
      </c>
      <c r="AF59" t="s">
        <v>4</v>
      </c>
      <c r="AG59">
        <v>0</v>
      </c>
    </row>
    <row r="60" spans="1:33" x14ac:dyDescent="0.25">
      <c r="A60" t="s">
        <v>225</v>
      </c>
      <c r="B60" t="s">
        <v>143</v>
      </c>
      <c r="C60">
        <v>300</v>
      </c>
      <c r="D60" t="s">
        <v>144</v>
      </c>
      <c r="E60">
        <v>100000</v>
      </c>
      <c r="F60" t="s">
        <v>145</v>
      </c>
      <c r="G60">
        <v>23654</v>
      </c>
      <c r="H60" t="s">
        <v>146</v>
      </c>
      <c r="I60">
        <v>1E-3</v>
      </c>
      <c r="J60" t="s">
        <v>3</v>
      </c>
      <c r="K60">
        <v>0.99961659999999997</v>
      </c>
      <c r="L60" t="s">
        <v>2</v>
      </c>
      <c r="M60">
        <v>1.1383300000000001E-2</v>
      </c>
      <c r="N60" t="s">
        <v>6</v>
      </c>
      <c r="O60">
        <v>7</v>
      </c>
      <c r="P60" t="s">
        <v>0</v>
      </c>
      <c r="Q60">
        <v>3.8</v>
      </c>
      <c r="R60" t="s">
        <v>141</v>
      </c>
      <c r="S60">
        <v>1</v>
      </c>
      <c r="T60" t="s">
        <v>142</v>
      </c>
      <c r="U60">
        <v>4</v>
      </c>
      <c r="V60" t="s">
        <v>140</v>
      </c>
      <c r="W60">
        <v>2710</v>
      </c>
      <c r="X60" t="s">
        <v>1</v>
      </c>
      <c r="Y60" t="s">
        <v>498</v>
      </c>
      <c r="Z60" t="s">
        <v>151</v>
      </c>
      <c r="AA60" s="12" t="s">
        <v>714</v>
      </c>
      <c r="AB60" t="s">
        <v>424</v>
      </c>
      <c r="AC60" s="5">
        <v>0.01</v>
      </c>
      <c r="AD60" t="s">
        <v>5</v>
      </c>
      <c r="AE60">
        <v>1</v>
      </c>
      <c r="AF60" t="s">
        <v>4</v>
      </c>
      <c r="AG60">
        <v>0</v>
      </c>
    </row>
    <row r="61" spans="1:33" x14ac:dyDescent="0.25">
      <c r="A61" t="s">
        <v>226</v>
      </c>
      <c r="B61" t="s">
        <v>143</v>
      </c>
      <c r="C61">
        <v>300</v>
      </c>
      <c r="D61" t="s">
        <v>144</v>
      </c>
      <c r="E61">
        <v>100000</v>
      </c>
      <c r="F61" t="s">
        <v>145</v>
      </c>
      <c r="G61">
        <v>23654</v>
      </c>
      <c r="H61" t="s">
        <v>146</v>
      </c>
      <c r="I61">
        <v>1E-3</v>
      </c>
      <c r="J61" t="s">
        <v>3</v>
      </c>
      <c r="K61">
        <v>0.69223900000000005</v>
      </c>
      <c r="L61" t="s">
        <v>2</v>
      </c>
      <c r="M61">
        <v>0.12275179999999999</v>
      </c>
      <c r="N61" t="s">
        <v>6</v>
      </c>
      <c r="O61">
        <v>14</v>
      </c>
      <c r="P61" t="s">
        <v>0</v>
      </c>
      <c r="Q61">
        <v>126</v>
      </c>
      <c r="R61" t="s">
        <v>141</v>
      </c>
      <c r="S61">
        <v>5</v>
      </c>
      <c r="T61" t="s">
        <v>142</v>
      </c>
      <c r="U61">
        <v>186</v>
      </c>
      <c r="V61" t="s">
        <v>140</v>
      </c>
      <c r="W61">
        <v>100177</v>
      </c>
      <c r="X61" t="s">
        <v>1</v>
      </c>
      <c r="Y61" t="s">
        <v>1828</v>
      </c>
      <c r="Z61" t="s">
        <v>151</v>
      </c>
      <c r="AA61" s="12" t="s">
        <v>1829</v>
      </c>
      <c r="AB61" t="s">
        <v>424</v>
      </c>
      <c r="AC61" s="5">
        <v>0.01</v>
      </c>
      <c r="AD61" t="s">
        <v>5</v>
      </c>
      <c r="AE61">
        <v>0.77181142999999997</v>
      </c>
      <c r="AF61" t="s">
        <v>4</v>
      </c>
      <c r="AG61">
        <v>9.5549640000000005E-2</v>
      </c>
    </row>
    <row r="62" spans="1:33" x14ac:dyDescent="0.25">
      <c r="A62" t="s">
        <v>227</v>
      </c>
      <c r="B62" t="s">
        <v>143</v>
      </c>
      <c r="C62">
        <v>300</v>
      </c>
      <c r="D62" t="s">
        <v>144</v>
      </c>
      <c r="E62">
        <v>100000</v>
      </c>
      <c r="F62" t="s">
        <v>145</v>
      </c>
      <c r="G62">
        <v>23654</v>
      </c>
      <c r="H62" t="s">
        <v>146</v>
      </c>
      <c r="I62">
        <v>1E-3</v>
      </c>
      <c r="J62" t="s">
        <v>3</v>
      </c>
      <c r="K62">
        <v>0.9499474</v>
      </c>
      <c r="L62" t="s">
        <v>2</v>
      </c>
      <c r="M62">
        <v>6.5589099999999997E-2</v>
      </c>
      <c r="N62" t="s">
        <v>6</v>
      </c>
      <c r="O62">
        <v>11</v>
      </c>
      <c r="P62" t="s">
        <v>0</v>
      </c>
      <c r="Q62">
        <v>110.8</v>
      </c>
      <c r="R62" t="s">
        <v>141</v>
      </c>
      <c r="S62">
        <v>8</v>
      </c>
      <c r="T62" t="s">
        <v>142</v>
      </c>
      <c r="U62">
        <v>337</v>
      </c>
      <c r="V62" t="s">
        <v>140</v>
      </c>
      <c r="W62">
        <v>100358</v>
      </c>
      <c r="X62" t="s">
        <v>1</v>
      </c>
      <c r="Y62" t="s">
        <v>1830</v>
      </c>
      <c r="Z62" t="s">
        <v>151</v>
      </c>
      <c r="AA62" s="12" t="s">
        <v>1831</v>
      </c>
      <c r="AB62" t="s">
        <v>424</v>
      </c>
      <c r="AC62" s="5">
        <v>0.01</v>
      </c>
      <c r="AD62" t="s">
        <v>5</v>
      </c>
      <c r="AE62">
        <v>0.99086046000000005</v>
      </c>
      <c r="AF62" t="s">
        <v>4</v>
      </c>
      <c r="AG62">
        <v>2.8018319999999999E-2</v>
      </c>
    </row>
    <row r="63" spans="1:33" x14ac:dyDescent="0.25">
      <c r="A63" t="s">
        <v>228</v>
      </c>
      <c r="B63" t="s">
        <v>143</v>
      </c>
      <c r="C63">
        <v>300</v>
      </c>
      <c r="D63" t="s">
        <v>144</v>
      </c>
      <c r="E63">
        <v>100000</v>
      </c>
      <c r="F63" t="s">
        <v>145</v>
      </c>
      <c r="G63">
        <v>23654</v>
      </c>
      <c r="H63" t="s">
        <v>146</v>
      </c>
      <c r="I63">
        <v>1E-3</v>
      </c>
      <c r="J63" t="s">
        <v>3</v>
      </c>
      <c r="K63">
        <v>0.99980429999999998</v>
      </c>
      <c r="L63" t="s">
        <v>2</v>
      </c>
      <c r="M63">
        <v>2.0081999999999999E-3</v>
      </c>
      <c r="N63" t="s">
        <v>6</v>
      </c>
      <c r="O63">
        <v>11</v>
      </c>
      <c r="P63" t="s">
        <v>0</v>
      </c>
      <c r="Q63">
        <v>2.2999999999999998</v>
      </c>
      <c r="R63" t="s">
        <v>141</v>
      </c>
      <c r="S63">
        <v>1</v>
      </c>
      <c r="T63" t="s">
        <v>142</v>
      </c>
      <c r="U63">
        <v>4</v>
      </c>
      <c r="V63" t="s">
        <v>140</v>
      </c>
      <c r="W63">
        <v>1807</v>
      </c>
      <c r="X63" t="s">
        <v>1</v>
      </c>
      <c r="Y63" t="s">
        <v>501</v>
      </c>
      <c r="Z63" t="s">
        <v>151</v>
      </c>
      <c r="AA63" s="12" t="s">
        <v>717</v>
      </c>
      <c r="AB63" t="s">
        <v>424</v>
      </c>
      <c r="AC63" s="5">
        <v>0.01</v>
      </c>
      <c r="AD63" t="s">
        <v>5</v>
      </c>
      <c r="AE63">
        <v>1</v>
      </c>
      <c r="AF63" t="s">
        <v>4</v>
      </c>
      <c r="AG63">
        <v>0</v>
      </c>
    </row>
    <row r="64" spans="1:33" x14ac:dyDescent="0.25">
      <c r="A64" t="s">
        <v>229</v>
      </c>
      <c r="B64" t="s">
        <v>143</v>
      </c>
      <c r="C64">
        <v>300</v>
      </c>
      <c r="D64" t="s">
        <v>144</v>
      </c>
      <c r="E64">
        <v>100000</v>
      </c>
      <c r="F64" t="s">
        <v>145</v>
      </c>
      <c r="G64">
        <v>23654</v>
      </c>
      <c r="H64" t="s">
        <v>146</v>
      </c>
      <c r="I64">
        <v>1E-3</v>
      </c>
      <c r="J64" t="s">
        <v>3</v>
      </c>
      <c r="K64">
        <v>1.3310000000000001E-4</v>
      </c>
      <c r="L64" t="s">
        <v>2</v>
      </c>
      <c r="M64">
        <v>2617900.2460650001</v>
      </c>
      <c r="N64" t="s">
        <v>6</v>
      </c>
      <c r="O64">
        <v>41</v>
      </c>
      <c r="P64" t="s">
        <v>0</v>
      </c>
      <c r="Q64">
        <v>189.4</v>
      </c>
      <c r="R64" t="s">
        <v>141</v>
      </c>
      <c r="S64">
        <v>5</v>
      </c>
      <c r="T64" t="s">
        <v>142</v>
      </c>
      <c r="U64">
        <v>299</v>
      </c>
      <c r="V64" t="s">
        <v>140</v>
      </c>
      <c r="W64">
        <v>100838</v>
      </c>
      <c r="X64" t="s">
        <v>1</v>
      </c>
      <c r="Y64" t="s">
        <v>1832</v>
      </c>
      <c r="Z64" t="s">
        <v>151</v>
      </c>
      <c r="AA64" s="12" t="s">
        <v>1833</v>
      </c>
      <c r="AB64" t="s">
        <v>424</v>
      </c>
      <c r="AC64" s="5">
        <v>0.01</v>
      </c>
      <c r="AD64" t="s">
        <v>5</v>
      </c>
      <c r="AE64">
        <v>2.42924E-3</v>
      </c>
      <c r="AF64" t="s">
        <v>4</v>
      </c>
      <c r="AG64">
        <v>350671.18152893998</v>
      </c>
    </row>
    <row r="65" spans="1:33" x14ac:dyDescent="0.25">
      <c r="A65" t="s">
        <v>230</v>
      </c>
      <c r="B65" t="s">
        <v>143</v>
      </c>
      <c r="C65">
        <v>300</v>
      </c>
      <c r="D65" t="s">
        <v>144</v>
      </c>
      <c r="E65">
        <v>100000</v>
      </c>
      <c r="F65" t="s">
        <v>145</v>
      </c>
      <c r="G65">
        <v>23654</v>
      </c>
      <c r="H65" t="s">
        <v>146</v>
      </c>
      <c r="I65">
        <v>1E-3</v>
      </c>
      <c r="J65" t="s">
        <v>3</v>
      </c>
      <c r="K65">
        <v>0.99878219999999995</v>
      </c>
      <c r="L65" t="s">
        <v>2</v>
      </c>
      <c r="M65">
        <v>1.54594E-2</v>
      </c>
      <c r="N65" t="s">
        <v>6</v>
      </c>
      <c r="O65">
        <v>11</v>
      </c>
      <c r="P65" t="s">
        <v>0</v>
      </c>
      <c r="Q65">
        <v>1.7</v>
      </c>
      <c r="R65" t="s">
        <v>141</v>
      </c>
      <c r="S65">
        <v>1</v>
      </c>
      <c r="T65" t="s">
        <v>142</v>
      </c>
      <c r="U65">
        <v>3</v>
      </c>
      <c r="V65" t="s">
        <v>140</v>
      </c>
      <c r="W65">
        <v>1400</v>
      </c>
      <c r="X65" t="s">
        <v>1</v>
      </c>
      <c r="Y65" t="s">
        <v>1834</v>
      </c>
      <c r="Z65" t="s">
        <v>151</v>
      </c>
      <c r="AA65" s="12" t="s">
        <v>1835</v>
      </c>
      <c r="AB65" t="s">
        <v>424</v>
      </c>
      <c r="AC65" s="5">
        <v>0.01</v>
      </c>
      <c r="AD65" t="s">
        <v>5</v>
      </c>
      <c r="AE65">
        <v>0.99972194000000003</v>
      </c>
      <c r="AF65" t="s">
        <v>4</v>
      </c>
      <c r="AG65">
        <v>7.4895400000000003E-3</v>
      </c>
    </row>
    <row r="66" spans="1:33" x14ac:dyDescent="0.25">
      <c r="A66" t="s">
        <v>231</v>
      </c>
      <c r="B66" t="s">
        <v>143</v>
      </c>
      <c r="C66">
        <v>300</v>
      </c>
      <c r="D66" t="s">
        <v>144</v>
      </c>
      <c r="E66">
        <v>100000</v>
      </c>
      <c r="F66" t="s">
        <v>145</v>
      </c>
      <c r="G66">
        <v>23654</v>
      </c>
      <c r="H66" t="s">
        <v>146</v>
      </c>
      <c r="I66">
        <v>1E-3</v>
      </c>
      <c r="J66" t="s">
        <v>3</v>
      </c>
      <c r="K66">
        <v>0.99985979999999997</v>
      </c>
      <c r="L66" t="s">
        <v>2</v>
      </c>
      <c r="M66">
        <v>0.1591167</v>
      </c>
      <c r="N66" t="s">
        <v>6</v>
      </c>
      <c r="O66">
        <v>17</v>
      </c>
      <c r="P66" t="s">
        <v>0</v>
      </c>
      <c r="Q66">
        <v>6.7</v>
      </c>
      <c r="R66" t="s">
        <v>141</v>
      </c>
      <c r="S66">
        <v>1</v>
      </c>
      <c r="T66" t="s">
        <v>142</v>
      </c>
      <c r="U66">
        <v>6</v>
      </c>
      <c r="V66" t="s">
        <v>140</v>
      </c>
      <c r="W66">
        <v>4510</v>
      </c>
      <c r="X66" t="s">
        <v>1</v>
      </c>
      <c r="Y66" t="s">
        <v>1836</v>
      </c>
      <c r="Z66" t="s">
        <v>151</v>
      </c>
      <c r="AA66" s="12" t="s">
        <v>1837</v>
      </c>
      <c r="AB66" t="s">
        <v>424</v>
      </c>
      <c r="AC66" s="5">
        <v>0.01</v>
      </c>
      <c r="AD66" t="s">
        <v>5</v>
      </c>
      <c r="AE66">
        <v>0.99997590000000003</v>
      </c>
      <c r="AF66" t="s">
        <v>4</v>
      </c>
      <c r="AG66">
        <v>6.7736790000000005E-2</v>
      </c>
    </row>
    <row r="67" spans="1:33" x14ac:dyDescent="0.25">
      <c r="A67" t="s">
        <v>232</v>
      </c>
      <c r="B67" t="s">
        <v>143</v>
      </c>
      <c r="C67">
        <v>300</v>
      </c>
      <c r="D67" t="s">
        <v>144</v>
      </c>
      <c r="E67">
        <v>100000</v>
      </c>
      <c r="F67" t="s">
        <v>145</v>
      </c>
      <c r="G67">
        <v>23654</v>
      </c>
      <c r="H67" t="s">
        <v>146</v>
      </c>
      <c r="I67">
        <v>1E-3</v>
      </c>
      <c r="J67" t="s">
        <v>3</v>
      </c>
      <c r="K67">
        <v>0.99980199999999997</v>
      </c>
      <c r="L67" t="s">
        <v>2</v>
      </c>
      <c r="M67">
        <v>1.8316499999999999E-2</v>
      </c>
      <c r="N67" t="s">
        <v>6</v>
      </c>
      <c r="O67">
        <v>10</v>
      </c>
      <c r="P67" t="s">
        <v>0</v>
      </c>
      <c r="Q67">
        <v>6.1</v>
      </c>
      <c r="R67" t="s">
        <v>141</v>
      </c>
      <c r="S67">
        <v>1</v>
      </c>
      <c r="T67" t="s">
        <v>142</v>
      </c>
      <c r="U67">
        <v>7</v>
      </c>
      <c r="V67" t="s">
        <v>140</v>
      </c>
      <c r="W67">
        <v>4631</v>
      </c>
      <c r="X67" t="s">
        <v>1</v>
      </c>
      <c r="Y67" t="s">
        <v>1838</v>
      </c>
      <c r="Z67" t="s">
        <v>151</v>
      </c>
      <c r="AA67" s="12" t="s">
        <v>1839</v>
      </c>
      <c r="AB67" t="s">
        <v>424</v>
      </c>
      <c r="AC67" s="5">
        <v>0.01</v>
      </c>
      <c r="AD67" t="s">
        <v>5</v>
      </c>
      <c r="AE67">
        <v>0.9999614</v>
      </c>
      <c r="AF67" t="s">
        <v>4</v>
      </c>
      <c r="AG67">
        <v>8.4157199999999998E-3</v>
      </c>
    </row>
    <row r="68" spans="1:33" x14ac:dyDescent="0.25">
      <c r="A68" t="s">
        <v>233</v>
      </c>
      <c r="B68" t="s">
        <v>143</v>
      </c>
      <c r="C68">
        <v>300</v>
      </c>
      <c r="D68" t="s">
        <v>144</v>
      </c>
      <c r="E68">
        <v>100000</v>
      </c>
      <c r="F68" t="s">
        <v>145</v>
      </c>
      <c r="G68">
        <v>23654</v>
      </c>
      <c r="H68" t="s">
        <v>146</v>
      </c>
      <c r="I68">
        <v>1E-3</v>
      </c>
      <c r="J68" t="s">
        <v>3</v>
      </c>
      <c r="K68">
        <v>0.99871140000000003</v>
      </c>
      <c r="L68" t="s">
        <v>2</v>
      </c>
      <c r="M68">
        <v>9.1131000000000007E-3</v>
      </c>
      <c r="N68" t="s">
        <v>6</v>
      </c>
      <c r="O68">
        <v>18</v>
      </c>
      <c r="P68" t="s">
        <v>0</v>
      </c>
      <c r="Q68">
        <v>5.5</v>
      </c>
      <c r="R68" t="s">
        <v>141</v>
      </c>
      <c r="S68">
        <v>1</v>
      </c>
      <c r="T68" t="s">
        <v>142</v>
      </c>
      <c r="U68">
        <v>5</v>
      </c>
      <c r="V68" t="s">
        <v>140</v>
      </c>
      <c r="W68">
        <v>3535</v>
      </c>
      <c r="X68" t="s">
        <v>1</v>
      </c>
      <c r="Y68" t="s">
        <v>1840</v>
      </c>
      <c r="Z68" t="s">
        <v>151</v>
      </c>
      <c r="AA68" s="12" t="s">
        <v>1841</v>
      </c>
      <c r="AB68" t="s">
        <v>424</v>
      </c>
      <c r="AC68" s="5">
        <v>0.01</v>
      </c>
      <c r="AD68" t="s">
        <v>5</v>
      </c>
      <c r="AE68">
        <v>0.99930571000000001</v>
      </c>
      <c r="AF68" t="s">
        <v>4</v>
      </c>
      <c r="AG68">
        <v>6.4348699999999997E-3</v>
      </c>
    </row>
    <row r="69" spans="1:33" x14ac:dyDescent="0.25">
      <c r="A69" t="s">
        <v>234</v>
      </c>
      <c r="B69" t="s">
        <v>143</v>
      </c>
      <c r="C69">
        <v>300</v>
      </c>
      <c r="D69" t="s">
        <v>144</v>
      </c>
      <c r="E69">
        <v>100000</v>
      </c>
      <c r="F69" t="s">
        <v>145</v>
      </c>
      <c r="G69">
        <v>23654</v>
      </c>
      <c r="H69" t="s">
        <v>146</v>
      </c>
      <c r="I69">
        <v>1E-3</v>
      </c>
      <c r="J69" t="s">
        <v>3</v>
      </c>
      <c r="K69">
        <v>0.99986220000000003</v>
      </c>
      <c r="L69" t="s">
        <v>2</v>
      </c>
      <c r="M69">
        <v>51.567197100000001</v>
      </c>
      <c r="N69" t="s">
        <v>6</v>
      </c>
      <c r="O69">
        <v>26</v>
      </c>
      <c r="P69" t="s">
        <v>0</v>
      </c>
      <c r="Q69">
        <v>186.3</v>
      </c>
      <c r="R69" t="s">
        <v>141</v>
      </c>
      <c r="S69">
        <v>4</v>
      </c>
      <c r="T69" t="s">
        <v>142</v>
      </c>
      <c r="U69">
        <v>300</v>
      </c>
      <c r="V69" t="s">
        <v>140</v>
      </c>
      <c r="W69">
        <v>100813</v>
      </c>
      <c r="X69" t="s">
        <v>1</v>
      </c>
      <c r="Y69" t="s">
        <v>1842</v>
      </c>
      <c r="Z69" t="s">
        <v>151</v>
      </c>
      <c r="AA69" s="12" t="s">
        <v>1843</v>
      </c>
      <c r="AB69" t="s">
        <v>424</v>
      </c>
      <c r="AC69" s="5">
        <v>0.01</v>
      </c>
      <c r="AD69" t="s">
        <v>5</v>
      </c>
      <c r="AE69">
        <v>0.99998041999999998</v>
      </c>
      <c r="AF69" t="s">
        <v>4</v>
      </c>
      <c r="AG69">
        <v>19.070262889999999</v>
      </c>
    </row>
    <row r="70" spans="1:33" x14ac:dyDescent="0.25">
      <c r="A70" t="s">
        <v>235</v>
      </c>
      <c r="B70" t="s">
        <v>143</v>
      </c>
      <c r="C70">
        <v>300</v>
      </c>
      <c r="D70" t="s">
        <v>144</v>
      </c>
      <c r="E70">
        <v>100000</v>
      </c>
      <c r="F70" t="s">
        <v>145</v>
      </c>
      <c r="G70">
        <v>23654</v>
      </c>
      <c r="H70" t="s">
        <v>146</v>
      </c>
      <c r="I70">
        <v>1E-3</v>
      </c>
      <c r="J70" t="s">
        <v>3</v>
      </c>
      <c r="K70">
        <v>0.99629920000000005</v>
      </c>
      <c r="L70" t="s">
        <v>2</v>
      </c>
      <c r="M70">
        <v>6.5405500000000005E-2</v>
      </c>
      <c r="N70" t="s">
        <v>6</v>
      </c>
      <c r="O70">
        <v>34</v>
      </c>
      <c r="P70" t="s">
        <v>0</v>
      </c>
      <c r="Q70">
        <v>30.6</v>
      </c>
      <c r="R70" t="s">
        <v>141</v>
      </c>
      <c r="S70">
        <v>1</v>
      </c>
      <c r="T70" t="s">
        <v>142</v>
      </c>
      <c r="U70">
        <v>9</v>
      </c>
      <c r="V70" t="s">
        <v>140</v>
      </c>
      <c r="W70">
        <v>15460</v>
      </c>
      <c r="X70" t="s">
        <v>1</v>
      </c>
      <c r="Y70" t="s">
        <v>1844</v>
      </c>
      <c r="Z70" t="s">
        <v>151</v>
      </c>
      <c r="AA70" s="12" t="s">
        <v>1845</v>
      </c>
      <c r="AB70" t="s">
        <v>424</v>
      </c>
      <c r="AC70" s="5">
        <v>0.01</v>
      </c>
      <c r="AD70" t="s">
        <v>5</v>
      </c>
      <c r="AE70">
        <v>0.99425713000000004</v>
      </c>
      <c r="AF70" t="s">
        <v>4</v>
      </c>
      <c r="AG70">
        <v>8.0379160000000005E-2</v>
      </c>
    </row>
    <row r="71" spans="1:33" x14ac:dyDescent="0.25">
      <c r="A71" t="s">
        <v>236</v>
      </c>
      <c r="B71" t="s">
        <v>143</v>
      </c>
      <c r="C71">
        <v>300</v>
      </c>
      <c r="D71" t="s">
        <v>144</v>
      </c>
      <c r="E71">
        <v>100000</v>
      </c>
      <c r="F71" t="s">
        <v>145</v>
      </c>
      <c r="G71">
        <v>23654</v>
      </c>
      <c r="H71" t="s">
        <v>146</v>
      </c>
      <c r="I71">
        <v>1E-3</v>
      </c>
      <c r="J71" t="s">
        <v>3</v>
      </c>
      <c r="K71">
        <v>0.99899340000000003</v>
      </c>
      <c r="L71" t="s">
        <v>2</v>
      </c>
      <c r="M71">
        <v>2.2043799999999999E-2</v>
      </c>
      <c r="N71" t="s">
        <v>6</v>
      </c>
      <c r="O71">
        <v>16</v>
      </c>
      <c r="P71" t="s">
        <v>0</v>
      </c>
      <c r="Q71">
        <v>31</v>
      </c>
      <c r="R71" t="s">
        <v>141</v>
      </c>
      <c r="S71">
        <v>2</v>
      </c>
      <c r="T71" t="s">
        <v>142</v>
      </c>
      <c r="U71">
        <v>14</v>
      </c>
      <c r="V71" t="s">
        <v>140</v>
      </c>
      <c r="W71">
        <v>18941</v>
      </c>
      <c r="X71" t="s">
        <v>1</v>
      </c>
      <c r="Y71" t="s">
        <v>1846</v>
      </c>
      <c r="Z71" t="s">
        <v>151</v>
      </c>
      <c r="AA71" s="12" t="s">
        <v>1847</v>
      </c>
      <c r="AB71" t="s">
        <v>424</v>
      </c>
      <c r="AC71" s="5">
        <v>0.01</v>
      </c>
      <c r="AD71" t="s">
        <v>5</v>
      </c>
      <c r="AE71">
        <v>0.99907804</v>
      </c>
      <c r="AF71" t="s">
        <v>4</v>
      </c>
      <c r="AG71">
        <v>2.0989029999999999E-2</v>
      </c>
    </row>
    <row r="72" spans="1:33" x14ac:dyDescent="0.25">
      <c r="A72" t="s">
        <v>237</v>
      </c>
      <c r="B72" t="s">
        <v>143</v>
      </c>
      <c r="C72">
        <v>300</v>
      </c>
      <c r="D72" t="s">
        <v>144</v>
      </c>
      <c r="E72">
        <v>100000</v>
      </c>
      <c r="F72" t="s">
        <v>145</v>
      </c>
      <c r="G72">
        <v>23654</v>
      </c>
      <c r="H72" t="s">
        <v>146</v>
      </c>
      <c r="I72">
        <v>1E-3</v>
      </c>
      <c r="J72" t="s">
        <v>3</v>
      </c>
      <c r="K72">
        <v>0.99502650000000004</v>
      </c>
      <c r="L72" t="s">
        <v>2</v>
      </c>
      <c r="M72">
        <v>5.2463200000000001E-2</v>
      </c>
      <c r="N72" t="s">
        <v>6</v>
      </c>
      <c r="O72">
        <v>32</v>
      </c>
      <c r="P72" t="s">
        <v>0</v>
      </c>
      <c r="Q72">
        <v>23.5</v>
      </c>
      <c r="R72" t="s">
        <v>141</v>
      </c>
      <c r="S72">
        <v>1</v>
      </c>
      <c r="T72" t="s">
        <v>142</v>
      </c>
      <c r="U72">
        <v>8</v>
      </c>
      <c r="V72" t="s">
        <v>140</v>
      </c>
      <c r="W72">
        <v>12028</v>
      </c>
      <c r="X72" t="s">
        <v>1</v>
      </c>
      <c r="Y72" t="s">
        <v>1848</v>
      </c>
      <c r="Z72" t="s">
        <v>151</v>
      </c>
      <c r="AA72" s="12" t="s">
        <v>1849</v>
      </c>
      <c r="AB72" t="s">
        <v>424</v>
      </c>
      <c r="AC72" s="5">
        <v>0.01</v>
      </c>
      <c r="AD72" t="s">
        <v>5</v>
      </c>
      <c r="AE72">
        <v>0.99579393999999999</v>
      </c>
      <c r="AF72" t="s">
        <v>4</v>
      </c>
      <c r="AG72">
        <v>4.7831940000000003E-2</v>
      </c>
    </row>
    <row r="73" spans="1:33" x14ac:dyDescent="0.25">
      <c r="A73" t="s">
        <v>238</v>
      </c>
      <c r="B73" t="s">
        <v>143</v>
      </c>
      <c r="C73">
        <v>300</v>
      </c>
      <c r="D73" t="s">
        <v>144</v>
      </c>
      <c r="E73">
        <v>100000</v>
      </c>
      <c r="F73" t="s">
        <v>145</v>
      </c>
      <c r="G73">
        <v>23654</v>
      </c>
      <c r="H73" t="s">
        <v>146</v>
      </c>
      <c r="I73">
        <v>1E-3</v>
      </c>
      <c r="J73" t="s">
        <v>3</v>
      </c>
      <c r="K73">
        <v>0.99909879999999995</v>
      </c>
      <c r="L73" t="s">
        <v>2</v>
      </c>
      <c r="M73">
        <v>1.8950700000000001E-2</v>
      </c>
      <c r="N73" t="s">
        <v>6</v>
      </c>
      <c r="O73">
        <v>10</v>
      </c>
      <c r="P73" t="s">
        <v>0</v>
      </c>
      <c r="Q73">
        <v>3.5</v>
      </c>
      <c r="R73" t="s">
        <v>141</v>
      </c>
      <c r="S73">
        <v>1</v>
      </c>
      <c r="T73" t="s">
        <v>142</v>
      </c>
      <c r="U73">
        <v>4</v>
      </c>
      <c r="V73" t="s">
        <v>140</v>
      </c>
      <c r="W73">
        <v>2582</v>
      </c>
      <c r="X73" t="s">
        <v>1</v>
      </c>
      <c r="Y73" t="s">
        <v>1850</v>
      </c>
      <c r="Z73" t="s">
        <v>151</v>
      </c>
      <c r="AA73" s="12" t="s">
        <v>1851</v>
      </c>
      <c r="AB73" t="s">
        <v>424</v>
      </c>
      <c r="AC73" s="5">
        <v>0.01</v>
      </c>
      <c r="AD73" t="s">
        <v>5</v>
      </c>
      <c r="AE73">
        <v>0.99991395999999999</v>
      </c>
      <c r="AF73" t="s">
        <v>4</v>
      </c>
      <c r="AG73">
        <v>5.8602599999999999E-3</v>
      </c>
    </row>
    <row r="74" spans="1:33" x14ac:dyDescent="0.25">
      <c r="A74" t="s">
        <v>239</v>
      </c>
      <c r="B74" t="s">
        <v>143</v>
      </c>
      <c r="C74">
        <v>300</v>
      </c>
      <c r="D74" t="s">
        <v>144</v>
      </c>
      <c r="E74">
        <v>100000</v>
      </c>
      <c r="F74" t="s">
        <v>145</v>
      </c>
      <c r="G74">
        <v>23654</v>
      </c>
      <c r="H74" t="s">
        <v>146</v>
      </c>
      <c r="I74">
        <v>1E-3</v>
      </c>
      <c r="J74" t="s">
        <v>3</v>
      </c>
      <c r="K74">
        <v>0.99988250000000001</v>
      </c>
      <c r="L74" t="s">
        <v>2</v>
      </c>
      <c r="M74">
        <v>0.52888009999999996</v>
      </c>
      <c r="N74" t="s">
        <v>6</v>
      </c>
      <c r="O74">
        <v>14</v>
      </c>
      <c r="P74" t="s">
        <v>0</v>
      </c>
      <c r="Q74">
        <v>5.2</v>
      </c>
      <c r="R74" t="s">
        <v>141</v>
      </c>
      <c r="S74">
        <v>1</v>
      </c>
      <c r="T74" t="s">
        <v>142</v>
      </c>
      <c r="U74">
        <v>5</v>
      </c>
      <c r="V74" t="s">
        <v>140</v>
      </c>
      <c r="W74">
        <v>3840</v>
      </c>
      <c r="X74" t="s">
        <v>1</v>
      </c>
      <c r="Y74" t="s">
        <v>1852</v>
      </c>
      <c r="Z74" t="s">
        <v>151</v>
      </c>
      <c r="AA74" s="12" t="s">
        <v>1853</v>
      </c>
      <c r="AB74" t="s">
        <v>424</v>
      </c>
      <c r="AC74" s="5">
        <v>0.01</v>
      </c>
      <c r="AD74" t="s">
        <v>5</v>
      </c>
      <c r="AE74">
        <v>0.99996605000000005</v>
      </c>
      <c r="AF74" t="s">
        <v>4</v>
      </c>
      <c r="AG74">
        <v>0.22666707999999999</v>
      </c>
    </row>
    <row r="75" spans="1:33" x14ac:dyDescent="0.25">
      <c r="A75" t="s">
        <v>240</v>
      </c>
      <c r="B75" t="s">
        <v>143</v>
      </c>
      <c r="C75">
        <v>300</v>
      </c>
      <c r="D75" t="s">
        <v>144</v>
      </c>
      <c r="E75">
        <v>100000</v>
      </c>
      <c r="F75" t="s">
        <v>145</v>
      </c>
      <c r="G75">
        <v>23654</v>
      </c>
      <c r="H75" t="s">
        <v>146</v>
      </c>
      <c r="I75">
        <v>1E-3</v>
      </c>
      <c r="J75" t="s">
        <v>3</v>
      </c>
      <c r="K75">
        <v>0.97644470000000005</v>
      </c>
      <c r="L75" t="s">
        <v>2</v>
      </c>
      <c r="M75">
        <v>0.1092612</v>
      </c>
      <c r="N75" t="s">
        <v>6</v>
      </c>
      <c r="O75">
        <v>19</v>
      </c>
      <c r="P75" t="s">
        <v>0</v>
      </c>
      <c r="Q75">
        <v>12.7</v>
      </c>
      <c r="R75" t="s">
        <v>141</v>
      </c>
      <c r="S75">
        <v>1</v>
      </c>
      <c r="T75" t="s">
        <v>142</v>
      </c>
      <c r="U75">
        <v>8</v>
      </c>
      <c r="V75" t="s">
        <v>140</v>
      </c>
      <c r="W75">
        <v>8060</v>
      </c>
      <c r="X75" t="s">
        <v>1</v>
      </c>
      <c r="Y75" t="s">
        <v>1854</v>
      </c>
      <c r="Z75" t="s">
        <v>151</v>
      </c>
      <c r="AA75" s="12" t="s">
        <v>1855</v>
      </c>
      <c r="AB75" t="s">
        <v>424</v>
      </c>
      <c r="AC75" s="5">
        <v>0.01</v>
      </c>
      <c r="AD75" t="s">
        <v>5</v>
      </c>
      <c r="AE75">
        <v>0.97674594000000003</v>
      </c>
      <c r="AF75" t="s">
        <v>4</v>
      </c>
      <c r="AG75">
        <v>0.10688520999999999</v>
      </c>
    </row>
    <row r="76" spans="1:33" x14ac:dyDescent="0.25">
      <c r="A76" t="s">
        <v>241</v>
      </c>
      <c r="B76" t="s">
        <v>143</v>
      </c>
      <c r="C76">
        <v>300</v>
      </c>
      <c r="D76" t="s">
        <v>144</v>
      </c>
      <c r="E76">
        <v>100000</v>
      </c>
      <c r="F76" t="s">
        <v>145</v>
      </c>
      <c r="G76">
        <v>23654</v>
      </c>
      <c r="H76" t="s">
        <v>146</v>
      </c>
      <c r="I76">
        <v>1E-3</v>
      </c>
      <c r="J76" t="s">
        <v>3</v>
      </c>
      <c r="K76">
        <v>0.96971689999999999</v>
      </c>
      <c r="L76" t="s">
        <v>2</v>
      </c>
      <c r="M76">
        <v>5.4926099999999999E-2</v>
      </c>
      <c r="N76" t="s">
        <v>6</v>
      </c>
      <c r="O76">
        <v>37</v>
      </c>
      <c r="P76" t="s">
        <v>0</v>
      </c>
      <c r="Q76">
        <v>228</v>
      </c>
      <c r="R76" t="s">
        <v>141</v>
      </c>
      <c r="S76">
        <v>4</v>
      </c>
      <c r="T76" t="s">
        <v>142</v>
      </c>
      <c r="U76">
        <v>661</v>
      </c>
      <c r="V76" t="s">
        <v>140</v>
      </c>
      <c r="W76">
        <v>102001</v>
      </c>
      <c r="X76" t="s">
        <v>1</v>
      </c>
      <c r="Y76" t="s">
        <v>1856</v>
      </c>
      <c r="Z76" t="s">
        <v>151</v>
      </c>
      <c r="AA76" s="12" t="s">
        <v>1857</v>
      </c>
      <c r="AB76" t="s">
        <v>424</v>
      </c>
      <c r="AC76" s="5">
        <v>0.01</v>
      </c>
      <c r="AD76" t="s">
        <v>5</v>
      </c>
      <c r="AE76">
        <v>0.97034849000000001</v>
      </c>
      <c r="AF76" t="s">
        <v>4</v>
      </c>
      <c r="AG76">
        <v>5.3829780000000001E-2</v>
      </c>
    </row>
    <row r="77" spans="1:33" x14ac:dyDescent="0.25">
      <c r="A77" t="s">
        <v>242</v>
      </c>
      <c r="B77" t="s">
        <v>143</v>
      </c>
      <c r="C77">
        <v>300</v>
      </c>
      <c r="D77" t="s">
        <v>144</v>
      </c>
      <c r="E77">
        <v>100000</v>
      </c>
      <c r="F77" t="s">
        <v>145</v>
      </c>
      <c r="G77">
        <v>23654</v>
      </c>
      <c r="H77" t="s">
        <v>146</v>
      </c>
      <c r="I77">
        <v>1E-3</v>
      </c>
      <c r="J77" t="s">
        <v>3</v>
      </c>
      <c r="K77">
        <v>0.99360789999999999</v>
      </c>
      <c r="L77" t="s">
        <v>2</v>
      </c>
      <c r="M77">
        <v>10.0200669</v>
      </c>
      <c r="N77" t="s">
        <v>6</v>
      </c>
      <c r="O77">
        <v>24</v>
      </c>
      <c r="P77" t="s">
        <v>0</v>
      </c>
      <c r="Q77">
        <v>184</v>
      </c>
      <c r="R77" t="s">
        <v>141</v>
      </c>
      <c r="S77">
        <v>2</v>
      </c>
      <c r="T77" t="s">
        <v>142</v>
      </c>
      <c r="U77">
        <v>501</v>
      </c>
      <c r="V77" t="s">
        <v>140</v>
      </c>
      <c r="W77">
        <v>101542</v>
      </c>
      <c r="X77" t="s">
        <v>1</v>
      </c>
      <c r="Y77" t="s">
        <v>1858</v>
      </c>
      <c r="Z77" t="s">
        <v>151</v>
      </c>
      <c r="AA77" s="12" t="s">
        <v>1859</v>
      </c>
      <c r="AB77" t="s">
        <v>424</v>
      </c>
      <c r="AC77" s="5">
        <v>0.01</v>
      </c>
      <c r="AD77" t="s">
        <v>5</v>
      </c>
      <c r="AE77">
        <v>0.98197095999999995</v>
      </c>
      <c r="AF77" t="s">
        <v>4</v>
      </c>
      <c r="AG77">
        <v>4.8295077500000003</v>
      </c>
    </row>
    <row r="78" spans="1:33" x14ac:dyDescent="0.25">
      <c r="A78" t="s">
        <v>243</v>
      </c>
      <c r="B78" t="s">
        <v>143</v>
      </c>
      <c r="C78">
        <v>300</v>
      </c>
      <c r="D78" t="s">
        <v>144</v>
      </c>
      <c r="E78">
        <v>100000</v>
      </c>
      <c r="F78" t="s">
        <v>145</v>
      </c>
      <c r="G78">
        <v>23654</v>
      </c>
      <c r="H78" t="s">
        <v>146</v>
      </c>
      <c r="I78">
        <v>1E-3</v>
      </c>
      <c r="J78" t="s">
        <v>3</v>
      </c>
      <c r="K78">
        <v>0.99980650000000004</v>
      </c>
      <c r="L78" t="s">
        <v>2</v>
      </c>
      <c r="M78">
        <v>4.0225E-3</v>
      </c>
      <c r="N78" t="s">
        <v>6</v>
      </c>
      <c r="O78">
        <v>11</v>
      </c>
      <c r="P78" t="s">
        <v>0</v>
      </c>
      <c r="Q78">
        <v>9.3000000000000007</v>
      </c>
      <c r="R78" t="s">
        <v>141</v>
      </c>
      <c r="S78">
        <v>1</v>
      </c>
      <c r="T78" t="s">
        <v>142</v>
      </c>
      <c r="U78">
        <v>6</v>
      </c>
      <c r="V78" t="s">
        <v>140</v>
      </c>
      <c r="W78">
        <v>6120</v>
      </c>
      <c r="X78" t="s">
        <v>1</v>
      </c>
      <c r="Y78" t="s">
        <v>1436</v>
      </c>
      <c r="Z78" t="s">
        <v>151</v>
      </c>
      <c r="AA78" s="12" t="s">
        <v>1437</v>
      </c>
      <c r="AB78" t="s">
        <v>424</v>
      </c>
      <c r="AC78" s="5">
        <v>0.01</v>
      </c>
      <c r="AD78" t="s">
        <v>5</v>
      </c>
      <c r="AE78">
        <v>1</v>
      </c>
      <c r="AF78" t="s">
        <v>4</v>
      </c>
      <c r="AG78">
        <v>0</v>
      </c>
    </row>
    <row r="79" spans="1:33" x14ac:dyDescent="0.25">
      <c r="A79" t="s">
        <v>244</v>
      </c>
      <c r="B79" t="s">
        <v>143</v>
      </c>
      <c r="C79">
        <v>300</v>
      </c>
      <c r="D79" t="s">
        <v>144</v>
      </c>
      <c r="E79">
        <v>100000</v>
      </c>
      <c r="F79" t="s">
        <v>145</v>
      </c>
      <c r="G79">
        <v>23654</v>
      </c>
      <c r="H79" t="s">
        <v>146</v>
      </c>
      <c r="I79">
        <v>1E-3</v>
      </c>
      <c r="J79" t="s">
        <v>3</v>
      </c>
      <c r="K79">
        <v>0.99989850000000002</v>
      </c>
      <c r="L79" t="s">
        <v>2</v>
      </c>
      <c r="M79">
        <v>6.1031000000000002E-3</v>
      </c>
      <c r="N79" t="s">
        <v>6</v>
      </c>
      <c r="O79">
        <v>19</v>
      </c>
      <c r="P79" t="s">
        <v>0</v>
      </c>
      <c r="Q79">
        <v>48.7</v>
      </c>
      <c r="R79" t="s">
        <v>141</v>
      </c>
      <c r="S79">
        <v>1</v>
      </c>
      <c r="T79" t="s">
        <v>142</v>
      </c>
      <c r="U79">
        <v>14</v>
      </c>
      <c r="V79" t="s">
        <v>140</v>
      </c>
      <c r="W79">
        <v>25512</v>
      </c>
      <c r="X79" t="s">
        <v>1</v>
      </c>
      <c r="Y79" t="s">
        <v>1438</v>
      </c>
      <c r="Z79" t="s">
        <v>151</v>
      </c>
      <c r="AA79" s="12" t="s">
        <v>1439</v>
      </c>
      <c r="AB79" t="s">
        <v>424</v>
      </c>
      <c r="AC79" s="5">
        <v>0.01</v>
      </c>
      <c r="AD79" t="s">
        <v>5</v>
      </c>
      <c r="AE79">
        <v>1</v>
      </c>
      <c r="AF79" t="s">
        <v>4</v>
      </c>
      <c r="AG79">
        <v>0</v>
      </c>
    </row>
    <row r="80" spans="1:33" x14ac:dyDescent="0.25">
      <c r="A80" t="s">
        <v>245</v>
      </c>
      <c r="B80" t="s">
        <v>143</v>
      </c>
      <c r="C80">
        <v>300</v>
      </c>
      <c r="D80" t="s">
        <v>144</v>
      </c>
      <c r="E80">
        <v>100000</v>
      </c>
      <c r="F80" t="s">
        <v>145</v>
      </c>
      <c r="G80">
        <v>23654</v>
      </c>
      <c r="H80" t="s">
        <v>146</v>
      </c>
      <c r="I80">
        <v>1E-3</v>
      </c>
      <c r="J80" t="s">
        <v>3</v>
      </c>
      <c r="K80">
        <v>0.99862229999999996</v>
      </c>
      <c r="L80" t="s">
        <v>2</v>
      </c>
      <c r="M80">
        <v>1.61712E-2</v>
      </c>
      <c r="N80" t="s">
        <v>6</v>
      </c>
      <c r="O80">
        <v>10</v>
      </c>
      <c r="P80" t="s">
        <v>0</v>
      </c>
      <c r="Q80">
        <v>5.6</v>
      </c>
      <c r="R80" t="s">
        <v>141</v>
      </c>
      <c r="S80">
        <v>1</v>
      </c>
      <c r="T80" t="s">
        <v>142</v>
      </c>
      <c r="U80">
        <v>5</v>
      </c>
      <c r="V80" t="s">
        <v>140</v>
      </c>
      <c r="W80">
        <v>3861</v>
      </c>
      <c r="X80" t="s">
        <v>1</v>
      </c>
      <c r="Y80" t="s">
        <v>1860</v>
      </c>
      <c r="Z80" t="s">
        <v>151</v>
      </c>
      <c r="AA80" s="12" t="s">
        <v>1861</v>
      </c>
      <c r="AB80" t="s">
        <v>424</v>
      </c>
      <c r="AC80" s="5">
        <v>0.01</v>
      </c>
      <c r="AD80" t="s">
        <v>5</v>
      </c>
      <c r="AE80">
        <v>0.99973166000000002</v>
      </c>
      <c r="AF80" t="s">
        <v>4</v>
      </c>
      <c r="AG80">
        <v>7.1627899999999996E-3</v>
      </c>
    </row>
    <row r="81" spans="1:33" x14ac:dyDescent="0.25">
      <c r="A81" t="s">
        <v>246</v>
      </c>
      <c r="B81" t="s">
        <v>143</v>
      </c>
      <c r="C81">
        <v>300</v>
      </c>
      <c r="D81" t="s">
        <v>144</v>
      </c>
      <c r="E81">
        <v>100000</v>
      </c>
      <c r="F81" t="s">
        <v>145</v>
      </c>
      <c r="G81">
        <v>23654</v>
      </c>
      <c r="H81" t="s">
        <v>146</v>
      </c>
      <c r="I81">
        <v>1E-3</v>
      </c>
      <c r="J81" t="s">
        <v>3</v>
      </c>
      <c r="K81">
        <v>0.99641800000000003</v>
      </c>
      <c r="L81" t="s">
        <v>2</v>
      </c>
      <c r="M81">
        <v>4.7939000000000002E-3</v>
      </c>
      <c r="N81" t="s">
        <v>6</v>
      </c>
      <c r="O81">
        <v>10</v>
      </c>
      <c r="P81" t="s">
        <v>0</v>
      </c>
      <c r="Q81">
        <v>1.8</v>
      </c>
      <c r="R81" t="s">
        <v>141</v>
      </c>
      <c r="S81">
        <v>1</v>
      </c>
      <c r="T81" t="s">
        <v>142</v>
      </c>
      <c r="U81">
        <v>4</v>
      </c>
      <c r="V81" t="s">
        <v>140</v>
      </c>
      <c r="W81">
        <v>1537</v>
      </c>
      <c r="X81" t="s">
        <v>1</v>
      </c>
      <c r="Y81" t="s">
        <v>1862</v>
      </c>
      <c r="Z81" t="s">
        <v>151</v>
      </c>
      <c r="AA81" s="12" t="s">
        <v>1863</v>
      </c>
      <c r="AB81" t="s">
        <v>424</v>
      </c>
      <c r="AC81" s="5">
        <v>0.01</v>
      </c>
      <c r="AD81" t="s">
        <v>5</v>
      </c>
      <c r="AE81">
        <v>0.99690208000000002</v>
      </c>
      <c r="AF81" t="s">
        <v>4</v>
      </c>
      <c r="AG81">
        <v>4.5797700000000004E-3</v>
      </c>
    </row>
    <row r="82" spans="1:33" x14ac:dyDescent="0.25">
      <c r="A82" t="s">
        <v>247</v>
      </c>
      <c r="B82" t="s">
        <v>143</v>
      </c>
      <c r="C82">
        <v>300</v>
      </c>
      <c r="D82" t="s">
        <v>144</v>
      </c>
      <c r="E82">
        <v>100000</v>
      </c>
      <c r="F82" t="s">
        <v>145</v>
      </c>
      <c r="G82">
        <v>23654</v>
      </c>
      <c r="H82" t="s">
        <v>146</v>
      </c>
      <c r="I82">
        <v>1E-3</v>
      </c>
      <c r="J82" t="s">
        <v>3</v>
      </c>
      <c r="K82">
        <v>0.99979589999999996</v>
      </c>
      <c r="L82" t="s">
        <v>2</v>
      </c>
      <c r="M82">
        <v>1.5203899999999999E-2</v>
      </c>
      <c r="N82" t="s">
        <v>6</v>
      </c>
      <c r="O82">
        <v>8</v>
      </c>
      <c r="P82" t="s">
        <v>0</v>
      </c>
      <c r="Q82">
        <v>2.8</v>
      </c>
      <c r="R82" t="s">
        <v>141</v>
      </c>
      <c r="S82">
        <v>1</v>
      </c>
      <c r="T82" t="s">
        <v>142</v>
      </c>
      <c r="U82">
        <v>5</v>
      </c>
      <c r="V82" t="s">
        <v>140</v>
      </c>
      <c r="W82">
        <v>2255</v>
      </c>
      <c r="X82" t="s">
        <v>1</v>
      </c>
      <c r="Y82" t="s">
        <v>1864</v>
      </c>
      <c r="Z82" t="s">
        <v>151</v>
      </c>
      <c r="AA82" s="12" t="s">
        <v>1865</v>
      </c>
      <c r="AB82" t="s">
        <v>424</v>
      </c>
      <c r="AC82" s="5">
        <v>0.01</v>
      </c>
      <c r="AD82" t="s">
        <v>5</v>
      </c>
      <c r="AE82">
        <v>0.99999676999999998</v>
      </c>
      <c r="AF82" t="s">
        <v>4</v>
      </c>
      <c r="AG82">
        <v>1.94086E-3</v>
      </c>
    </row>
    <row r="83" spans="1:33" x14ac:dyDescent="0.25">
      <c r="A83" t="s">
        <v>248</v>
      </c>
      <c r="B83" t="s">
        <v>143</v>
      </c>
      <c r="C83">
        <v>300</v>
      </c>
      <c r="D83" t="s">
        <v>144</v>
      </c>
      <c r="E83">
        <v>100000</v>
      </c>
      <c r="F83" t="s">
        <v>145</v>
      </c>
      <c r="G83">
        <v>23654</v>
      </c>
      <c r="H83" t="s">
        <v>146</v>
      </c>
      <c r="I83">
        <v>1E-3</v>
      </c>
      <c r="J83" t="s">
        <v>3</v>
      </c>
      <c r="K83">
        <v>9.9386000000000006E-3</v>
      </c>
      <c r="L83" t="s">
        <v>2</v>
      </c>
      <c r="M83">
        <v>152.89726279999999</v>
      </c>
      <c r="N83" t="s">
        <v>6</v>
      </c>
      <c r="O83">
        <v>17</v>
      </c>
      <c r="P83" t="s">
        <v>0</v>
      </c>
      <c r="Q83">
        <v>142.4</v>
      </c>
      <c r="R83" t="s">
        <v>141</v>
      </c>
      <c r="S83">
        <v>4</v>
      </c>
      <c r="T83" t="s">
        <v>142</v>
      </c>
      <c r="U83">
        <v>219</v>
      </c>
      <c r="V83" t="s">
        <v>140</v>
      </c>
      <c r="W83">
        <v>100264</v>
      </c>
      <c r="X83" t="s">
        <v>1</v>
      </c>
      <c r="Y83" t="s">
        <v>1866</v>
      </c>
      <c r="Z83" t="s">
        <v>151</v>
      </c>
      <c r="AA83" s="12" t="s">
        <v>1867</v>
      </c>
      <c r="AB83" t="s">
        <v>424</v>
      </c>
      <c r="AC83" s="5">
        <v>0.01</v>
      </c>
      <c r="AD83" t="s">
        <v>5</v>
      </c>
      <c r="AE83">
        <v>-2.6839099999999999E-3</v>
      </c>
      <c r="AF83" t="s">
        <v>4</v>
      </c>
      <c r="AG83">
        <v>1166.8231857599999</v>
      </c>
    </row>
    <row r="84" spans="1:33" x14ac:dyDescent="0.25">
      <c r="A84" t="s">
        <v>249</v>
      </c>
      <c r="B84" t="s">
        <v>143</v>
      </c>
      <c r="C84">
        <v>300</v>
      </c>
      <c r="D84" t="s">
        <v>144</v>
      </c>
      <c r="E84">
        <v>100000</v>
      </c>
      <c r="F84" t="s">
        <v>145</v>
      </c>
      <c r="G84">
        <v>23654</v>
      </c>
      <c r="H84" t="s">
        <v>146</v>
      </c>
      <c r="I84">
        <v>1E-3</v>
      </c>
      <c r="J84" t="s">
        <v>3</v>
      </c>
      <c r="K84">
        <v>0.72722149999999997</v>
      </c>
      <c r="L84" t="s">
        <v>2</v>
      </c>
      <c r="M84">
        <v>0.1974322</v>
      </c>
      <c r="N84" t="s">
        <v>6</v>
      </c>
      <c r="O84">
        <v>16</v>
      </c>
      <c r="P84" t="s">
        <v>0</v>
      </c>
      <c r="Q84">
        <v>132.5</v>
      </c>
      <c r="R84" t="s">
        <v>141</v>
      </c>
      <c r="S84">
        <v>5</v>
      </c>
      <c r="T84" t="s">
        <v>142</v>
      </c>
      <c r="U84">
        <v>255</v>
      </c>
      <c r="V84" t="s">
        <v>140</v>
      </c>
      <c r="W84">
        <v>100358</v>
      </c>
      <c r="X84" t="s">
        <v>1</v>
      </c>
      <c r="Y84" t="s">
        <v>1868</v>
      </c>
      <c r="Z84" t="s">
        <v>151</v>
      </c>
      <c r="AA84" s="12" t="s">
        <v>1869</v>
      </c>
      <c r="AB84" t="s">
        <v>424</v>
      </c>
      <c r="AC84" s="5">
        <v>0.01</v>
      </c>
      <c r="AD84" t="s">
        <v>5</v>
      </c>
      <c r="AE84">
        <v>0.92920378000000003</v>
      </c>
      <c r="AF84" t="s">
        <v>4</v>
      </c>
      <c r="AG84">
        <v>9.1107709999999995E-2</v>
      </c>
    </row>
    <row r="85" spans="1:33" x14ac:dyDescent="0.25">
      <c r="A85" t="s">
        <v>250</v>
      </c>
      <c r="B85" t="s">
        <v>143</v>
      </c>
      <c r="C85">
        <v>300</v>
      </c>
      <c r="D85" t="s">
        <v>144</v>
      </c>
      <c r="E85">
        <v>100000</v>
      </c>
      <c r="F85" t="s">
        <v>145</v>
      </c>
      <c r="G85">
        <v>23654</v>
      </c>
      <c r="H85" t="s">
        <v>146</v>
      </c>
      <c r="I85">
        <v>1E-3</v>
      </c>
      <c r="J85" t="s">
        <v>3</v>
      </c>
      <c r="K85">
        <v>0.98837330000000001</v>
      </c>
      <c r="L85" t="s">
        <v>2</v>
      </c>
      <c r="M85">
        <v>1.01596E-2</v>
      </c>
      <c r="N85" t="s">
        <v>6</v>
      </c>
      <c r="O85">
        <v>6</v>
      </c>
      <c r="P85" t="s">
        <v>0</v>
      </c>
      <c r="Q85">
        <v>0.8</v>
      </c>
      <c r="R85" t="s">
        <v>141</v>
      </c>
      <c r="S85">
        <v>1</v>
      </c>
      <c r="T85" t="s">
        <v>142</v>
      </c>
      <c r="U85">
        <v>2</v>
      </c>
      <c r="V85" t="s">
        <v>140</v>
      </c>
      <c r="W85">
        <v>711</v>
      </c>
      <c r="X85" t="s">
        <v>1</v>
      </c>
      <c r="Y85" t="s">
        <v>1870</v>
      </c>
      <c r="Z85" t="s">
        <v>151</v>
      </c>
      <c r="AA85" s="12" t="s">
        <v>1871</v>
      </c>
      <c r="AB85" t="s">
        <v>424</v>
      </c>
      <c r="AC85" s="5">
        <v>0.01</v>
      </c>
      <c r="AD85" t="s">
        <v>5</v>
      </c>
      <c r="AE85">
        <v>0.99432759000000004</v>
      </c>
      <c r="AF85" t="s">
        <v>4</v>
      </c>
      <c r="AG85">
        <v>7.23137E-3</v>
      </c>
    </row>
    <row r="86" spans="1:33" x14ac:dyDescent="0.25">
      <c r="A86" t="s">
        <v>251</v>
      </c>
      <c r="B86" t="s">
        <v>143</v>
      </c>
      <c r="C86">
        <v>300</v>
      </c>
      <c r="D86" t="s">
        <v>144</v>
      </c>
      <c r="E86">
        <v>100000</v>
      </c>
      <c r="F86" t="s">
        <v>145</v>
      </c>
      <c r="G86">
        <v>23654</v>
      </c>
      <c r="H86" t="s">
        <v>146</v>
      </c>
      <c r="I86">
        <v>1E-3</v>
      </c>
      <c r="J86" t="s">
        <v>3</v>
      </c>
      <c r="K86">
        <v>0.9997916</v>
      </c>
      <c r="L86" t="s">
        <v>2</v>
      </c>
      <c r="M86">
        <v>1.7992575</v>
      </c>
      <c r="N86" t="s">
        <v>6</v>
      </c>
      <c r="O86">
        <v>12</v>
      </c>
      <c r="P86" t="s">
        <v>0</v>
      </c>
      <c r="Q86">
        <v>130.80000000000001</v>
      </c>
      <c r="R86" t="s">
        <v>141</v>
      </c>
      <c r="S86">
        <v>3</v>
      </c>
      <c r="T86" t="s">
        <v>142</v>
      </c>
      <c r="U86">
        <v>206</v>
      </c>
      <c r="V86" t="s">
        <v>140</v>
      </c>
      <c r="W86">
        <v>100249</v>
      </c>
      <c r="X86" t="s">
        <v>1</v>
      </c>
      <c r="Y86" t="s">
        <v>1872</v>
      </c>
      <c r="Z86" t="s">
        <v>151</v>
      </c>
      <c r="AA86" s="12" t="s">
        <v>1873</v>
      </c>
      <c r="AB86" t="s">
        <v>424</v>
      </c>
      <c r="AC86" s="5">
        <v>0.01</v>
      </c>
      <c r="AD86" t="s">
        <v>5</v>
      </c>
      <c r="AE86">
        <v>0.99998690000000001</v>
      </c>
      <c r="AF86" t="s">
        <v>4</v>
      </c>
      <c r="AG86">
        <v>0.43698028999999999</v>
      </c>
    </row>
    <row r="87" spans="1:33" x14ac:dyDescent="0.25">
      <c r="A87" t="s">
        <v>252</v>
      </c>
      <c r="B87" t="s">
        <v>143</v>
      </c>
      <c r="C87">
        <v>300</v>
      </c>
      <c r="D87" t="s">
        <v>144</v>
      </c>
      <c r="E87">
        <v>100000</v>
      </c>
      <c r="F87" t="s">
        <v>145</v>
      </c>
      <c r="G87">
        <v>23654</v>
      </c>
      <c r="H87" t="s">
        <v>146</v>
      </c>
      <c r="I87">
        <v>1E-3</v>
      </c>
      <c r="J87" t="s">
        <v>3</v>
      </c>
      <c r="K87">
        <v>0.99111800000000005</v>
      </c>
      <c r="L87" t="s">
        <v>2</v>
      </c>
      <c r="M87">
        <v>2.6317500000000001E-2</v>
      </c>
      <c r="N87" t="s">
        <v>6</v>
      </c>
      <c r="O87">
        <v>13</v>
      </c>
      <c r="P87" t="s">
        <v>0</v>
      </c>
      <c r="Q87">
        <v>3.4</v>
      </c>
      <c r="R87" t="s">
        <v>141</v>
      </c>
      <c r="S87">
        <v>2</v>
      </c>
      <c r="T87" t="s">
        <v>142</v>
      </c>
      <c r="U87">
        <v>5</v>
      </c>
      <c r="V87" t="s">
        <v>140</v>
      </c>
      <c r="W87">
        <v>2641</v>
      </c>
      <c r="X87" t="s">
        <v>1</v>
      </c>
      <c r="Y87" t="s">
        <v>1874</v>
      </c>
      <c r="Z87" t="s">
        <v>151</v>
      </c>
      <c r="AA87" s="12" t="s">
        <v>1875</v>
      </c>
      <c r="AB87" t="s">
        <v>424</v>
      </c>
      <c r="AC87" s="5">
        <v>0.01</v>
      </c>
      <c r="AD87" t="s">
        <v>5</v>
      </c>
      <c r="AE87">
        <v>0.99176381000000002</v>
      </c>
      <c r="AF87" t="s">
        <v>4</v>
      </c>
      <c r="AG87">
        <v>2.473641E-2</v>
      </c>
    </row>
    <row r="88" spans="1:33" x14ac:dyDescent="0.25">
      <c r="A88" t="s">
        <v>253</v>
      </c>
      <c r="B88" t="s">
        <v>143</v>
      </c>
      <c r="C88">
        <v>300</v>
      </c>
      <c r="D88" t="s">
        <v>144</v>
      </c>
      <c r="E88">
        <v>100000</v>
      </c>
      <c r="F88" t="s">
        <v>145</v>
      </c>
      <c r="G88">
        <v>23654</v>
      </c>
      <c r="H88" t="s">
        <v>146</v>
      </c>
      <c r="I88">
        <v>1E-3</v>
      </c>
      <c r="J88" t="s">
        <v>3</v>
      </c>
      <c r="K88">
        <v>0.99872260000000002</v>
      </c>
      <c r="L88" t="s">
        <v>2</v>
      </c>
      <c r="M88">
        <v>6.4783000000000002E-3</v>
      </c>
      <c r="N88" t="s">
        <v>6</v>
      </c>
      <c r="O88">
        <v>9</v>
      </c>
      <c r="P88" t="s">
        <v>0</v>
      </c>
      <c r="Q88">
        <v>3.6</v>
      </c>
      <c r="R88" t="s">
        <v>141</v>
      </c>
      <c r="S88">
        <v>2</v>
      </c>
      <c r="T88" t="s">
        <v>142</v>
      </c>
      <c r="U88">
        <v>6</v>
      </c>
      <c r="V88" t="s">
        <v>140</v>
      </c>
      <c r="W88">
        <v>2882</v>
      </c>
      <c r="X88" t="s">
        <v>1</v>
      </c>
      <c r="Y88" t="s">
        <v>1876</v>
      </c>
      <c r="Z88" t="s">
        <v>151</v>
      </c>
      <c r="AA88" s="12" t="s">
        <v>1877</v>
      </c>
      <c r="AB88" t="s">
        <v>424</v>
      </c>
      <c r="AC88" s="5">
        <v>0.01</v>
      </c>
      <c r="AD88" t="s">
        <v>5</v>
      </c>
      <c r="AE88">
        <v>0.99898578000000005</v>
      </c>
      <c r="AF88" t="s">
        <v>4</v>
      </c>
      <c r="AG88">
        <v>5.9029499999999997E-3</v>
      </c>
    </row>
    <row r="89" spans="1:33" x14ac:dyDescent="0.25">
      <c r="A89" t="s">
        <v>254</v>
      </c>
      <c r="B89" t="s">
        <v>143</v>
      </c>
      <c r="C89">
        <v>300</v>
      </c>
      <c r="D89" t="s">
        <v>144</v>
      </c>
      <c r="E89">
        <v>100000</v>
      </c>
      <c r="F89" t="s">
        <v>145</v>
      </c>
      <c r="G89">
        <v>23654</v>
      </c>
      <c r="H89" t="s">
        <v>146</v>
      </c>
      <c r="I89">
        <v>1E-3</v>
      </c>
      <c r="J89" t="s">
        <v>3</v>
      </c>
      <c r="K89">
        <v>0.97154700000000005</v>
      </c>
      <c r="L89" t="s">
        <v>2</v>
      </c>
      <c r="M89">
        <v>9.7319000000000003E-2</v>
      </c>
      <c r="N89" t="s">
        <v>6</v>
      </c>
      <c r="O89">
        <v>10</v>
      </c>
      <c r="P89" t="s">
        <v>0</v>
      </c>
      <c r="Q89">
        <v>125.3</v>
      </c>
      <c r="R89" t="s">
        <v>141</v>
      </c>
      <c r="S89">
        <v>4</v>
      </c>
      <c r="T89" t="s">
        <v>142</v>
      </c>
      <c r="U89">
        <v>274</v>
      </c>
      <c r="V89" t="s">
        <v>140</v>
      </c>
      <c r="W89">
        <v>100359</v>
      </c>
      <c r="X89" t="s">
        <v>1</v>
      </c>
      <c r="Y89" t="s">
        <v>1878</v>
      </c>
      <c r="Z89" t="s">
        <v>151</v>
      </c>
      <c r="AA89" s="12" t="s">
        <v>1879</v>
      </c>
      <c r="AB89" t="s">
        <v>424</v>
      </c>
      <c r="AC89" s="5">
        <v>0.01</v>
      </c>
      <c r="AD89" t="s">
        <v>5</v>
      </c>
      <c r="AE89">
        <v>0.99862088000000004</v>
      </c>
      <c r="AF89" t="s">
        <v>4</v>
      </c>
      <c r="AG89">
        <v>2.1641339999999998E-2</v>
      </c>
    </row>
    <row r="90" spans="1:33" x14ac:dyDescent="0.25">
      <c r="A90" t="s">
        <v>255</v>
      </c>
      <c r="B90" t="s">
        <v>143</v>
      </c>
      <c r="C90">
        <v>300</v>
      </c>
      <c r="D90" t="s">
        <v>144</v>
      </c>
      <c r="E90">
        <v>100000</v>
      </c>
      <c r="F90" t="s">
        <v>145</v>
      </c>
      <c r="G90">
        <v>23654</v>
      </c>
      <c r="H90" t="s">
        <v>146</v>
      </c>
      <c r="I90">
        <v>1E-3</v>
      </c>
      <c r="J90" t="s">
        <v>3</v>
      </c>
      <c r="K90">
        <v>0.99675440000000004</v>
      </c>
      <c r="L90" t="s">
        <v>2</v>
      </c>
      <c r="M90">
        <v>2.0698299999999999E-2</v>
      </c>
      <c r="N90" t="s">
        <v>6</v>
      </c>
      <c r="O90">
        <v>7</v>
      </c>
      <c r="P90" t="s">
        <v>0</v>
      </c>
      <c r="Q90">
        <v>1.5</v>
      </c>
      <c r="R90" t="s">
        <v>141</v>
      </c>
      <c r="S90">
        <v>1</v>
      </c>
      <c r="T90" t="s">
        <v>142</v>
      </c>
      <c r="U90">
        <v>3</v>
      </c>
      <c r="V90" t="s">
        <v>140</v>
      </c>
      <c r="W90">
        <v>1353</v>
      </c>
      <c r="X90" t="s">
        <v>1</v>
      </c>
      <c r="Y90" t="s">
        <v>1880</v>
      </c>
      <c r="Z90" t="s">
        <v>151</v>
      </c>
      <c r="AA90" s="12" t="s">
        <v>1881</v>
      </c>
      <c r="AB90" t="s">
        <v>424</v>
      </c>
      <c r="AC90" s="5">
        <v>0.01</v>
      </c>
      <c r="AD90" t="s">
        <v>5</v>
      </c>
      <c r="AE90">
        <v>0.99920931999999996</v>
      </c>
      <c r="AF90" t="s">
        <v>4</v>
      </c>
      <c r="AG90">
        <v>1.018311E-2</v>
      </c>
    </row>
    <row r="91" spans="1:33" x14ac:dyDescent="0.25">
      <c r="A91" t="s">
        <v>256</v>
      </c>
      <c r="B91" t="s">
        <v>143</v>
      </c>
      <c r="C91">
        <v>300</v>
      </c>
      <c r="D91" t="s">
        <v>144</v>
      </c>
      <c r="E91">
        <v>100000</v>
      </c>
      <c r="F91" t="s">
        <v>145</v>
      </c>
      <c r="G91">
        <v>23654</v>
      </c>
      <c r="H91" t="s">
        <v>146</v>
      </c>
      <c r="I91">
        <v>1E-3</v>
      </c>
      <c r="J91" t="s">
        <v>3</v>
      </c>
      <c r="K91">
        <v>0.99904250000000006</v>
      </c>
      <c r="L91" t="s">
        <v>2</v>
      </c>
      <c r="M91">
        <v>1.90174E-2</v>
      </c>
      <c r="N91" t="s">
        <v>6</v>
      </c>
      <c r="O91">
        <v>11</v>
      </c>
      <c r="P91" t="s">
        <v>0</v>
      </c>
      <c r="Q91">
        <v>4.7</v>
      </c>
      <c r="R91" t="s">
        <v>141</v>
      </c>
      <c r="S91">
        <v>1</v>
      </c>
      <c r="T91" t="s">
        <v>142</v>
      </c>
      <c r="U91">
        <v>5</v>
      </c>
      <c r="V91" t="s">
        <v>140</v>
      </c>
      <c r="W91">
        <v>3450</v>
      </c>
      <c r="X91" t="s">
        <v>1</v>
      </c>
      <c r="Y91" t="s">
        <v>1882</v>
      </c>
      <c r="Z91" t="s">
        <v>151</v>
      </c>
      <c r="AA91" s="12" t="s">
        <v>1883</v>
      </c>
      <c r="AB91" t="s">
        <v>424</v>
      </c>
      <c r="AC91" s="5">
        <v>0.01</v>
      </c>
      <c r="AD91" t="s">
        <v>5</v>
      </c>
      <c r="AE91">
        <v>0.99993388999999999</v>
      </c>
      <c r="AF91" t="s">
        <v>4</v>
      </c>
      <c r="AG91">
        <v>5.0091600000000003E-3</v>
      </c>
    </row>
    <row r="92" spans="1:33" x14ac:dyDescent="0.25">
      <c r="A92" t="s">
        <v>257</v>
      </c>
      <c r="B92" t="s">
        <v>143</v>
      </c>
      <c r="C92">
        <v>300</v>
      </c>
      <c r="D92" t="s">
        <v>144</v>
      </c>
      <c r="E92">
        <v>100000</v>
      </c>
      <c r="F92" t="s">
        <v>145</v>
      </c>
      <c r="G92">
        <v>23654</v>
      </c>
      <c r="H92" t="s">
        <v>146</v>
      </c>
      <c r="I92">
        <v>1E-3</v>
      </c>
      <c r="J92" t="s">
        <v>3</v>
      </c>
      <c r="K92">
        <v>0.99946040000000003</v>
      </c>
      <c r="L92" t="s">
        <v>2</v>
      </c>
      <c r="M92">
        <v>2.3741000000000002E-2</v>
      </c>
      <c r="N92" t="s">
        <v>6</v>
      </c>
      <c r="O92">
        <v>13</v>
      </c>
      <c r="P92" t="s">
        <v>0</v>
      </c>
      <c r="Q92">
        <v>4</v>
      </c>
      <c r="R92" t="s">
        <v>141</v>
      </c>
      <c r="S92">
        <v>1</v>
      </c>
      <c r="T92" t="s">
        <v>142</v>
      </c>
      <c r="U92">
        <v>5</v>
      </c>
      <c r="V92" t="s">
        <v>140</v>
      </c>
      <c r="W92">
        <v>3104</v>
      </c>
      <c r="X92" t="s">
        <v>1</v>
      </c>
      <c r="Y92" t="s">
        <v>1884</v>
      </c>
      <c r="Z92" t="s">
        <v>151</v>
      </c>
      <c r="AA92" s="12" t="s">
        <v>1885</v>
      </c>
      <c r="AB92" t="s">
        <v>424</v>
      </c>
      <c r="AC92" s="5">
        <v>0.01</v>
      </c>
      <c r="AD92" t="s">
        <v>5</v>
      </c>
      <c r="AE92">
        <v>0.99990973000000005</v>
      </c>
      <c r="AF92" t="s">
        <v>4</v>
      </c>
      <c r="AG92">
        <v>9.7883399999999995E-3</v>
      </c>
    </row>
    <row r="93" spans="1:33" x14ac:dyDescent="0.25">
      <c r="A93" t="s">
        <v>258</v>
      </c>
      <c r="B93" t="s">
        <v>143</v>
      </c>
      <c r="C93">
        <v>300</v>
      </c>
      <c r="D93" t="s">
        <v>144</v>
      </c>
      <c r="E93">
        <v>100000</v>
      </c>
      <c r="F93" t="s">
        <v>145</v>
      </c>
      <c r="G93">
        <v>23654</v>
      </c>
      <c r="H93" t="s">
        <v>146</v>
      </c>
      <c r="I93">
        <v>1E-3</v>
      </c>
      <c r="J93" t="s">
        <v>3</v>
      </c>
      <c r="K93">
        <v>0.99262470000000003</v>
      </c>
      <c r="L93" t="s">
        <v>2</v>
      </c>
      <c r="M93">
        <v>3.29722E-2</v>
      </c>
      <c r="N93" t="s">
        <v>6</v>
      </c>
      <c r="O93">
        <v>20</v>
      </c>
      <c r="P93" t="s">
        <v>0</v>
      </c>
      <c r="Q93">
        <v>17.600000000000001</v>
      </c>
      <c r="R93" t="s">
        <v>141</v>
      </c>
      <c r="S93">
        <v>2</v>
      </c>
      <c r="T93" t="s">
        <v>142</v>
      </c>
      <c r="U93">
        <v>10</v>
      </c>
      <c r="V93" t="s">
        <v>140</v>
      </c>
      <c r="W93">
        <v>11030</v>
      </c>
      <c r="X93" t="s">
        <v>1</v>
      </c>
      <c r="Y93" t="s">
        <v>1886</v>
      </c>
      <c r="Z93" t="s">
        <v>151</v>
      </c>
      <c r="AA93" s="12" t="s">
        <v>1887</v>
      </c>
      <c r="AB93" t="s">
        <v>424</v>
      </c>
      <c r="AC93" s="5">
        <v>0.01</v>
      </c>
      <c r="AD93" t="s">
        <v>5</v>
      </c>
      <c r="AE93">
        <v>0.99291300000000005</v>
      </c>
      <c r="AF93" t="s">
        <v>4</v>
      </c>
      <c r="AG93">
        <v>3.2122150000000002E-2</v>
      </c>
    </row>
    <row r="94" spans="1:33" x14ac:dyDescent="0.25">
      <c r="A94" t="s">
        <v>259</v>
      </c>
      <c r="B94" t="s">
        <v>143</v>
      </c>
      <c r="C94">
        <v>300</v>
      </c>
      <c r="D94" t="s">
        <v>144</v>
      </c>
      <c r="E94">
        <v>100000</v>
      </c>
      <c r="F94" t="s">
        <v>145</v>
      </c>
      <c r="G94">
        <v>23654</v>
      </c>
      <c r="H94" t="s">
        <v>146</v>
      </c>
      <c r="I94">
        <v>1E-3</v>
      </c>
      <c r="J94" t="s">
        <v>3</v>
      </c>
      <c r="K94">
        <v>0.97651390000000005</v>
      </c>
      <c r="L94" t="s">
        <v>2</v>
      </c>
      <c r="M94">
        <v>9.2503000000000002E-2</v>
      </c>
      <c r="N94" t="s">
        <v>6</v>
      </c>
      <c r="O94">
        <v>27</v>
      </c>
      <c r="P94" t="s">
        <v>0</v>
      </c>
      <c r="Q94">
        <v>14.8</v>
      </c>
      <c r="R94" t="s">
        <v>141</v>
      </c>
      <c r="S94">
        <v>2</v>
      </c>
      <c r="T94" t="s">
        <v>142</v>
      </c>
      <c r="U94">
        <v>8</v>
      </c>
      <c r="V94" t="s">
        <v>140</v>
      </c>
      <c r="W94">
        <v>8658</v>
      </c>
      <c r="X94" t="s">
        <v>1</v>
      </c>
      <c r="Y94" t="s">
        <v>1888</v>
      </c>
      <c r="Z94" t="s">
        <v>151</v>
      </c>
      <c r="AA94" s="12" t="s">
        <v>1889</v>
      </c>
      <c r="AB94" t="s">
        <v>424</v>
      </c>
      <c r="AC94" s="5">
        <v>0.01</v>
      </c>
      <c r="AD94" t="s">
        <v>5</v>
      </c>
      <c r="AE94">
        <v>0.97908598999999996</v>
      </c>
      <c r="AF94" t="s">
        <v>4</v>
      </c>
      <c r="AG94">
        <v>8.5437009999999994E-2</v>
      </c>
    </row>
    <row r="95" spans="1:33" x14ac:dyDescent="0.25">
      <c r="A95" t="s">
        <v>260</v>
      </c>
      <c r="B95" t="s">
        <v>143</v>
      </c>
      <c r="C95">
        <v>300</v>
      </c>
      <c r="D95" t="s">
        <v>144</v>
      </c>
      <c r="E95">
        <v>100000</v>
      </c>
      <c r="F95" t="s">
        <v>145</v>
      </c>
      <c r="G95">
        <v>23654</v>
      </c>
      <c r="H95" t="s">
        <v>146</v>
      </c>
      <c r="I95">
        <v>1E-3</v>
      </c>
      <c r="J95" t="s">
        <v>3</v>
      </c>
      <c r="K95">
        <v>0.9991778</v>
      </c>
      <c r="L95" t="s">
        <v>2</v>
      </c>
      <c r="M95">
        <v>9.9655000000000004E-3</v>
      </c>
      <c r="N95" t="s">
        <v>6</v>
      </c>
      <c r="O95">
        <v>16</v>
      </c>
      <c r="P95" t="s">
        <v>0</v>
      </c>
      <c r="Q95">
        <v>6.6</v>
      </c>
      <c r="R95" t="s">
        <v>141</v>
      </c>
      <c r="S95">
        <v>1</v>
      </c>
      <c r="T95" t="s">
        <v>142</v>
      </c>
      <c r="U95">
        <v>5</v>
      </c>
      <c r="V95" t="s">
        <v>140</v>
      </c>
      <c r="W95">
        <v>4479</v>
      </c>
      <c r="X95" t="s">
        <v>1</v>
      </c>
      <c r="Y95" t="s">
        <v>1890</v>
      </c>
      <c r="Z95" t="s">
        <v>151</v>
      </c>
      <c r="AA95" s="12" t="s">
        <v>1891</v>
      </c>
      <c r="AB95" t="s">
        <v>424</v>
      </c>
      <c r="AC95" s="5">
        <v>0.01</v>
      </c>
      <c r="AD95" t="s">
        <v>5</v>
      </c>
      <c r="AE95">
        <v>0.99943716000000005</v>
      </c>
      <c r="AF95" t="s">
        <v>4</v>
      </c>
      <c r="AG95">
        <v>8.0973699999999996E-3</v>
      </c>
    </row>
    <row r="96" spans="1:33" x14ac:dyDescent="0.25">
      <c r="A96" t="s">
        <v>261</v>
      </c>
      <c r="B96" t="s">
        <v>143</v>
      </c>
      <c r="C96">
        <v>300</v>
      </c>
      <c r="D96" t="s">
        <v>144</v>
      </c>
      <c r="E96">
        <v>100000</v>
      </c>
      <c r="F96" t="s">
        <v>145</v>
      </c>
      <c r="G96">
        <v>23654</v>
      </c>
      <c r="H96" t="s">
        <v>146</v>
      </c>
      <c r="I96">
        <v>1E-3</v>
      </c>
      <c r="J96" t="s">
        <v>3</v>
      </c>
      <c r="K96">
        <v>0.99989479999999997</v>
      </c>
      <c r="L96" t="s">
        <v>2</v>
      </c>
      <c r="M96">
        <v>1.8059100000000002E-2</v>
      </c>
      <c r="N96" t="s">
        <v>6</v>
      </c>
      <c r="O96">
        <v>13</v>
      </c>
      <c r="P96" t="s">
        <v>0</v>
      </c>
      <c r="Q96">
        <v>8.5</v>
      </c>
      <c r="R96" t="s">
        <v>141</v>
      </c>
      <c r="S96">
        <v>1</v>
      </c>
      <c r="T96" t="s">
        <v>142</v>
      </c>
      <c r="U96">
        <v>7</v>
      </c>
      <c r="V96" t="s">
        <v>140</v>
      </c>
      <c r="W96">
        <v>6137</v>
      </c>
      <c r="X96" t="s">
        <v>1</v>
      </c>
      <c r="Y96" t="s">
        <v>1472</v>
      </c>
      <c r="Z96" t="s">
        <v>151</v>
      </c>
      <c r="AA96" s="12" t="s">
        <v>1473</v>
      </c>
      <c r="AB96" t="s">
        <v>424</v>
      </c>
      <c r="AC96" s="5">
        <v>0.01</v>
      </c>
      <c r="AD96" t="s">
        <v>5</v>
      </c>
      <c r="AE96">
        <v>1</v>
      </c>
      <c r="AF96" t="s">
        <v>4</v>
      </c>
      <c r="AG96">
        <v>0</v>
      </c>
    </row>
    <row r="97" spans="1:33" x14ac:dyDescent="0.25">
      <c r="A97" t="s">
        <v>262</v>
      </c>
      <c r="B97" t="s">
        <v>143</v>
      </c>
      <c r="C97">
        <v>300</v>
      </c>
      <c r="D97" t="s">
        <v>144</v>
      </c>
      <c r="E97">
        <v>100000</v>
      </c>
      <c r="F97" t="s">
        <v>145</v>
      </c>
      <c r="G97">
        <v>23654</v>
      </c>
      <c r="H97" t="s">
        <v>146</v>
      </c>
      <c r="I97">
        <v>1E-3</v>
      </c>
      <c r="J97" t="s">
        <v>3</v>
      </c>
      <c r="K97">
        <v>0.99862879999999998</v>
      </c>
      <c r="L97" t="s">
        <v>2</v>
      </c>
      <c r="M97">
        <v>1.69049E-2</v>
      </c>
      <c r="N97" t="s">
        <v>6</v>
      </c>
      <c r="O97">
        <v>10</v>
      </c>
      <c r="P97" t="s">
        <v>0</v>
      </c>
      <c r="Q97">
        <v>10.1</v>
      </c>
      <c r="R97" t="s">
        <v>141</v>
      </c>
      <c r="S97">
        <v>1</v>
      </c>
      <c r="T97" t="s">
        <v>142</v>
      </c>
      <c r="U97">
        <v>7</v>
      </c>
      <c r="V97" t="s">
        <v>140</v>
      </c>
      <c r="W97">
        <v>6630</v>
      </c>
      <c r="X97" t="s">
        <v>1</v>
      </c>
      <c r="Y97" t="s">
        <v>1892</v>
      </c>
      <c r="Z97" t="s">
        <v>151</v>
      </c>
      <c r="AA97" s="12" t="s">
        <v>1893</v>
      </c>
      <c r="AB97" t="s">
        <v>424</v>
      </c>
      <c r="AC97" s="5">
        <v>0.01</v>
      </c>
      <c r="AD97" t="s">
        <v>5</v>
      </c>
      <c r="AE97">
        <v>0.99987612000000003</v>
      </c>
      <c r="AF97" t="s">
        <v>4</v>
      </c>
      <c r="AG97">
        <v>5.0096400000000001E-3</v>
      </c>
    </row>
    <row r="98" spans="1:33" x14ac:dyDescent="0.25">
      <c r="A98" t="s">
        <v>263</v>
      </c>
      <c r="B98" t="s">
        <v>143</v>
      </c>
      <c r="C98">
        <v>300</v>
      </c>
      <c r="D98" t="s">
        <v>144</v>
      </c>
      <c r="E98">
        <v>100000</v>
      </c>
      <c r="F98" t="s">
        <v>145</v>
      </c>
      <c r="G98">
        <v>23654</v>
      </c>
      <c r="H98" t="s">
        <v>146</v>
      </c>
      <c r="I98">
        <v>1E-3</v>
      </c>
      <c r="J98" t="s">
        <v>3</v>
      </c>
      <c r="K98">
        <v>0.99420319999999995</v>
      </c>
      <c r="L98" t="s">
        <v>2</v>
      </c>
      <c r="M98">
        <v>2.8996000000000001E-2</v>
      </c>
      <c r="N98" t="s">
        <v>6</v>
      </c>
      <c r="O98">
        <v>17</v>
      </c>
      <c r="P98" t="s">
        <v>0</v>
      </c>
      <c r="Q98">
        <v>8.9</v>
      </c>
      <c r="R98" t="s">
        <v>141</v>
      </c>
      <c r="S98">
        <v>1</v>
      </c>
      <c r="T98" t="s">
        <v>142</v>
      </c>
      <c r="U98">
        <v>6</v>
      </c>
      <c r="V98" t="s">
        <v>140</v>
      </c>
      <c r="W98">
        <v>5816</v>
      </c>
      <c r="X98" t="s">
        <v>1</v>
      </c>
      <c r="Y98" t="s">
        <v>1894</v>
      </c>
      <c r="Z98" t="s">
        <v>151</v>
      </c>
      <c r="AA98" s="12" t="s">
        <v>1895</v>
      </c>
      <c r="AB98" t="s">
        <v>424</v>
      </c>
      <c r="AC98" s="5">
        <v>0.01</v>
      </c>
      <c r="AD98" t="s">
        <v>5</v>
      </c>
      <c r="AE98">
        <v>0.99477868000000003</v>
      </c>
      <c r="AF98" t="s">
        <v>4</v>
      </c>
      <c r="AG98">
        <v>2.7431210000000001E-2</v>
      </c>
    </row>
    <row r="99" spans="1:33" x14ac:dyDescent="0.25">
      <c r="A99" t="s">
        <v>264</v>
      </c>
      <c r="B99" t="s">
        <v>143</v>
      </c>
      <c r="C99">
        <v>300</v>
      </c>
      <c r="D99" t="s">
        <v>144</v>
      </c>
      <c r="E99">
        <v>100000</v>
      </c>
      <c r="F99" t="s">
        <v>145</v>
      </c>
      <c r="G99">
        <v>23654</v>
      </c>
      <c r="H99" t="s">
        <v>146</v>
      </c>
      <c r="I99">
        <v>1E-3</v>
      </c>
      <c r="J99" t="s">
        <v>3</v>
      </c>
      <c r="K99">
        <v>0.99743020000000004</v>
      </c>
      <c r="L99" t="s">
        <v>2</v>
      </c>
      <c r="M99">
        <v>4.7356500000000003E-2</v>
      </c>
      <c r="N99" t="s">
        <v>6</v>
      </c>
      <c r="O99">
        <v>14</v>
      </c>
      <c r="P99" t="s">
        <v>0</v>
      </c>
      <c r="Q99">
        <v>9.6</v>
      </c>
      <c r="R99" t="s">
        <v>141</v>
      </c>
      <c r="S99">
        <v>1</v>
      </c>
      <c r="T99" t="s">
        <v>142</v>
      </c>
      <c r="U99">
        <v>7</v>
      </c>
      <c r="V99" t="s">
        <v>140</v>
      </c>
      <c r="W99">
        <v>6451</v>
      </c>
      <c r="X99" t="s">
        <v>1</v>
      </c>
      <c r="Y99" t="s">
        <v>1896</v>
      </c>
      <c r="Z99" t="s">
        <v>151</v>
      </c>
      <c r="AA99" s="12" t="s">
        <v>1897</v>
      </c>
      <c r="AB99" t="s">
        <v>424</v>
      </c>
      <c r="AC99" s="5">
        <v>0.01</v>
      </c>
      <c r="AD99" t="s">
        <v>5</v>
      </c>
      <c r="AE99">
        <v>0.99803476999999996</v>
      </c>
      <c r="AF99" t="s">
        <v>4</v>
      </c>
      <c r="AG99">
        <v>4.1770219999999997E-2</v>
      </c>
    </row>
    <row r="100" spans="1:33" x14ac:dyDescent="0.25">
      <c r="A100" t="s">
        <v>265</v>
      </c>
      <c r="B100" t="s">
        <v>143</v>
      </c>
      <c r="C100">
        <v>300</v>
      </c>
      <c r="D100" t="s">
        <v>144</v>
      </c>
      <c r="E100">
        <v>100000</v>
      </c>
      <c r="F100" t="s">
        <v>145</v>
      </c>
      <c r="G100">
        <v>23654</v>
      </c>
      <c r="H100" t="s">
        <v>146</v>
      </c>
      <c r="I100">
        <v>1E-3</v>
      </c>
      <c r="J100" t="s">
        <v>3</v>
      </c>
      <c r="K100">
        <v>0.9862649</v>
      </c>
      <c r="L100" t="s">
        <v>2</v>
      </c>
      <c r="M100">
        <v>4.1407300000000001E-2</v>
      </c>
      <c r="N100" t="s">
        <v>6</v>
      </c>
      <c r="O100">
        <v>17</v>
      </c>
      <c r="P100" t="s">
        <v>0</v>
      </c>
      <c r="Q100">
        <v>11.9</v>
      </c>
      <c r="R100" t="s">
        <v>141</v>
      </c>
      <c r="S100">
        <v>1</v>
      </c>
      <c r="T100" t="s">
        <v>142</v>
      </c>
      <c r="U100">
        <v>6</v>
      </c>
      <c r="V100" t="s">
        <v>140</v>
      </c>
      <c r="W100">
        <v>7004</v>
      </c>
      <c r="X100" t="s">
        <v>1</v>
      </c>
      <c r="Y100" t="s">
        <v>1898</v>
      </c>
      <c r="Z100" t="s">
        <v>151</v>
      </c>
      <c r="AA100" s="12" t="s">
        <v>1899</v>
      </c>
      <c r="AB100" t="s">
        <v>424</v>
      </c>
      <c r="AC100" s="5">
        <v>0.01</v>
      </c>
      <c r="AD100" t="s">
        <v>5</v>
      </c>
      <c r="AE100">
        <v>0.98650700000000002</v>
      </c>
      <c r="AF100" t="s">
        <v>4</v>
      </c>
      <c r="AG100">
        <v>3.9952040000000001E-2</v>
      </c>
    </row>
    <row r="101" spans="1:33" x14ac:dyDescent="0.25">
      <c r="A101" t="s">
        <v>266</v>
      </c>
      <c r="B101" t="s">
        <v>143</v>
      </c>
      <c r="C101">
        <v>300</v>
      </c>
      <c r="D101" t="s">
        <v>144</v>
      </c>
      <c r="E101">
        <v>100000</v>
      </c>
      <c r="F101" t="s">
        <v>145</v>
      </c>
      <c r="G101">
        <v>23654</v>
      </c>
      <c r="H101" t="s">
        <v>146</v>
      </c>
      <c r="I101">
        <v>1E-3</v>
      </c>
      <c r="J101" t="s">
        <v>3</v>
      </c>
      <c r="K101">
        <v>-0.45138020000000001</v>
      </c>
      <c r="L101" t="s">
        <v>2</v>
      </c>
      <c r="M101">
        <v>7.6232379999999997</v>
      </c>
      <c r="N101" t="s">
        <v>6</v>
      </c>
      <c r="O101">
        <v>13</v>
      </c>
      <c r="P101" t="s">
        <v>0</v>
      </c>
      <c r="Q101">
        <v>2.5</v>
      </c>
      <c r="R101" t="s">
        <v>141</v>
      </c>
      <c r="S101">
        <v>1</v>
      </c>
      <c r="T101" t="s">
        <v>142</v>
      </c>
      <c r="U101">
        <v>4</v>
      </c>
      <c r="V101" t="s">
        <v>140</v>
      </c>
      <c r="W101">
        <v>2011</v>
      </c>
      <c r="X101" t="s">
        <v>1</v>
      </c>
      <c r="Y101" t="s">
        <v>1900</v>
      </c>
      <c r="Z101" t="s">
        <v>151</v>
      </c>
      <c r="AA101" s="12" t="s">
        <v>1901</v>
      </c>
      <c r="AB101" t="s">
        <v>424</v>
      </c>
      <c r="AC101" s="5">
        <v>0.01</v>
      </c>
      <c r="AD101" t="s">
        <v>5</v>
      </c>
      <c r="AE101">
        <v>0.52016284000000002</v>
      </c>
      <c r="AF101" t="s">
        <v>4</v>
      </c>
      <c r="AG101">
        <v>4.4612603000000002</v>
      </c>
    </row>
    <row r="102" spans="1:33" x14ac:dyDescent="0.25">
      <c r="A102" t="s">
        <v>267</v>
      </c>
      <c r="B102" t="s">
        <v>143</v>
      </c>
      <c r="C102">
        <v>300</v>
      </c>
      <c r="D102" t="s">
        <v>144</v>
      </c>
      <c r="E102">
        <v>100000</v>
      </c>
      <c r="F102" t="s">
        <v>145</v>
      </c>
      <c r="G102">
        <v>23654</v>
      </c>
      <c r="H102" t="s">
        <v>146</v>
      </c>
      <c r="I102">
        <v>1E-3</v>
      </c>
      <c r="J102" t="s">
        <v>3</v>
      </c>
      <c r="K102">
        <v>0.98912509999999998</v>
      </c>
      <c r="L102" t="s">
        <v>2</v>
      </c>
      <c r="M102">
        <v>0.124572</v>
      </c>
      <c r="N102" t="s">
        <v>6</v>
      </c>
      <c r="O102">
        <v>6</v>
      </c>
      <c r="P102" t="s">
        <v>0</v>
      </c>
      <c r="Q102">
        <v>0.6</v>
      </c>
      <c r="R102" t="s">
        <v>141</v>
      </c>
      <c r="S102">
        <v>1</v>
      </c>
      <c r="T102" t="s">
        <v>142</v>
      </c>
      <c r="U102">
        <v>2</v>
      </c>
      <c r="V102" t="s">
        <v>140</v>
      </c>
      <c r="W102">
        <v>541</v>
      </c>
      <c r="X102" t="s">
        <v>1</v>
      </c>
      <c r="Y102" t="s">
        <v>1902</v>
      </c>
      <c r="Z102" t="s">
        <v>151</v>
      </c>
      <c r="AA102" s="12" t="s">
        <v>1903</v>
      </c>
      <c r="AB102" t="s">
        <v>424</v>
      </c>
      <c r="AC102" s="5">
        <v>0.01</v>
      </c>
      <c r="AD102" t="s">
        <v>5</v>
      </c>
      <c r="AE102">
        <v>0.99935088000000005</v>
      </c>
      <c r="AF102" t="s">
        <v>4</v>
      </c>
      <c r="AG102">
        <v>3.2393770000000002E-2</v>
      </c>
    </row>
    <row r="103" spans="1:33" x14ac:dyDescent="0.25">
      <c r="A103" t="s">
        <v>268</v>
      </c>
      <c r="B103" t="s">
        <v>143</v>
      </c>
      <c r="C103">
        <v>300</v>
      </c>
      <c r="D103" t="s">
        <v>144</v>
      </c>
      <c r="E103">
        <v>100000</v>
      </c>
      <c r="F103" t="s">
        <v>145</v>
      </c>
      <c r="G103">
        <v>23654</v>
      </c>
      <c r="H103" t="s">
        <v>146</v>
      </c>
      <c r="I103">
        <v>1E-3</v>
      </c>
      <c r="J103" t="s">
        <v>3</v>
      </c>
      <c r="K103">
        <v>-0.17981839999999999</v>
      </c>
      <c r="L103" t="s">
        <v>2</v>
      </c>
      <c r="M103">
        <v>0.76643190000000005</v>
      </c>
      <c r="N103" t="s">
        <v>6</v>
      </c>
      <c r="O103">
        <v>29</v>
      </c>
      <c r="P103" t="s">
        <v>0</v>
      </c>
      <c r="Q103">
        <v>122.8</v>
      </c>
      <c r="R103" t="s">
        <v>141</v>
      </c>
      <c r="S103">
        <v>8</v>
      </c>
      <c r="T103" t="s">
        <v>142</v>
      </c>
      <c r="U103">
        <v>394</v>
      </c>
      <c r="V103" t="s">
        <v>140</v>
      </c>
      <c r="W103">
        <v>100627</v>
      </c>
      <c r="X103" t="s">
        <v>1</v>
      </c>
      <c r="Y103" t="s">
        <v>1904</v>
      </c>
      <c r="Z103" t="s">
        <v>151</v>
      </c>
      <c r="AA103" s="12" t="s">
        <v>1905</v>
      </c>
      <c r="AB103" t="s">
        <v>424</v>
      </c>
      <c r="AC103" s="5">
        <v>0.01</v>
      </c>
      <c r="AD103" t="s">
        <v>5</v>
      </c>
      <c r="AE103">
        <v>-0.23061619</v>
      </c>
      <c r="AF103" t="s">
        <v>4</v>
      </c>
      <c r="AG103">
        <v>0.78083433000000002</v>
      </c>
    </row>
    <row r="104" spans="1:33" x14ac:dyDescent="0.25">
      <c r="A104" t="s">
        <v>269</v>
      </c>
      <c r="B104" t="s">
        <v>143</v>
      </c>
      <c r="C104">
        <v>300</v>
      </c>
      <c r="D104" t="s">
        <v>144</v>
      </c>
      <c r="E104">
        <v>100000</v>
      </c>
      <c r="F104" t="s">
        <v>145</v>
      </c>
      <c r="G104">
        <v>23654</v>
      </c>
      <c r="H104" t="s">
        <v>146</v>
      </c>
      <c r="I104">
        <v>1E-3</v>
      </c>
      <c r="J104" t="s">
        <v>3</v>
      </c>
      <c r="K104">
        <v>1.3310000000000001E-4</v>
      </c>
      <c r="L104" t="s">
        <v>2</v>
      </c>
      <c r="M104">
        <v>120517954.17988899</v>
      </c>
      <c r="N104" t="s">
        <v>6</v>
      </c>
      <c r="O104">
        <v>41</v>
      </c>
      <c r="P104" t="s">
        <v>0</v>
      </c>
      <c r="Q104">
        <v>188.1</v>
      </c>
      <c r="R104" t="s">
        <v>141</v>
      </c>
      <c r="S104">
        <v>5</v>
      </c>
      <c r="T104" t="s">
        <v>142</v>
      </c>
      <c r="U104">
        <v>299</v>
      </c>
      <c r="V104" t="s">
        <v>140</v>
      </c>
      <c r="W104">
        <v>100699</v>
      </c>
      <c r="X104" t="s">
        <v>1</v>
      </c>
      <c r="Y104" t="s">
        <v>1906</v>
      </c>
      <c r="Z104" t="s">
        <v>151</v>
      </c>
      <c r="AA104" s="12" t="s">
        <v>1907</v>
      </c>
      <c r="AB104" t="s">
        <v>424</v>
      </c>
      <c r="AC104" s="5">
        <v>0.01</v>
      </c>
      <c r="AD104" t="s">
        <v>5</v>
      </c>
      <c r="AE104">
        <v>2.42924E-3</v>
      </c>
      <c r="AF104" t="s">
        <v>4</v>
      </c>
      <c r="AG104">
        <v>16143538.531310299</v>
      </c>
    </row>
    <row r="105" spans="1:33" x14ac:dyDescent="0.25">
      <c r="A105" t="s">
        <v>270</v>
      </c>
      <c r="B105" t="s">
        <v>143</v>
      </c>
      <c r="C105">
        <v>300</v>
      </c>
      <c r="D105" t="s">
        <v>144</v>
      </c>
      <c r="E105">
        <v>100000</v>
      </c>
      <c r="F105" t="s">
        <v>145</v>
      </c>
      <c r="G105">
        <v>23654</v>
      </c>
      <c r="H105" t="s">
        <v>146</v>
      </c>
      <c r="I105">
        <v>1E-3</v>
      </c>
      <c r="J105" t="s">
        <v>3</v>
      </c>
      <c r="K105">
        <v>0.98836900000000005</v>
      </c>
      <c r="L105" t="s">
        <v>2</v>
      </c>
      <c r="M105">
        <v>3.2964000000000001E-3</v>
      </c>
      <c r="N105" t="s">
        <v>6</v>
      </c>
      <c r="O105">
        <v>7</v>
      </c>
      <c r="P105" t="s">
        <v>0</v>
      </c>
      <c r="Q105">
        <v>0.6</v>
      </c>
      <c r="R105" t="s">
        <v>141</v>
      </c>
      <c r="S105">
        <v>1</v>
      </c>
      <c r="T105" t="s">
        <v>142</v>
      </c>
      <c r="U105">
        <v>2</v>
      </c>
      <c r="V105" t="s">
        <v>140</v>
      </c>
      <c r="W105">
        <v>556</v>
      </c>
      <c r="X105" t="s">
        <v>1</v>
      </c>
      <c r="Y105" t="s">
        <v>1908</v>
      </c>
      <c r="Z105" t="s">
        <v>151</v>
      </c>
      <c r="AA105" s="12" t="s">
        <v>1909</v>
      </c>
      <c r="AB105" t="s">
        <v>424</v>
      </c>
      <c r="AC105" s="5">
        <v>0.01</v>
      </c>
      <c r="AD105" t="s">
        <v>5</v>
      </c>
      <c r="AE105">
        <v>0.99078641000000001</v>
      </c>
      <c r="AF105" t="s">
        <v>4</v>
      </c>
      <c r="AG105">
        <v>3.02017E-3</v>
      </c>
    </row>
    <row r="106" spans="1:33" x14ac:dyDescent="0.25">
      <c r="A106" t="s">
        <v>271</v>
      </c>
      <c r="B106" t="s">
        <v>143</v>
      </c>
      <c r="C106">
        <v>300</v>
      </c>
      <c r="D106" t="s">
        <v>144</v>
      </c>
      <c r="E106">
        <v>100000</v>
      </c>
      <c r="F106" t="s">
        <v>145</v>
      </c>
      <c r="G106">
        <v>23654</v>
      </c>
      <c r="H106" t="s">
        <v>146</v>
      </c>
      <c r="I106">
        <v>1E-3</v>
      </c>
      <c r="J106" t="s">
        <v>3</v>
      </c>
      <c r="K106">
        <v>0.97240439999999995</v>
      </c>
      <c r="L106" t="s">
        <v>2</v>
      </c>
      <c r="M106">
        <v>0.1106212</v>
      </c>
      <c r="N106" t="s">
        <v>6</v>
      </c>
      <c r="O106">
        <v>36</v>
      </c>
      <c r="P106" t="s">
        <v>0</v>
      </c>
      <c r="Q106">
        <v>69.900000000000006</v>
      </c>
      <c r="R106" t="s">
        <v>141</v>
      </c>
      <c r="S106">
        <v>4</v>
      </c>
      <c r="T106" t="s">
        <v>142</v>
      </c>
      <c r="U106">
        <v>27</v>
      </c>
      <c r="V106" t="s">
        <v>140</v>
      </c>
      <c r="W106">
        <v>40178</v>
      </c>
      <c r="X106" t="s">
        <v>1</v>
      </c>
      <c r="Y106" t="s">
        <v>1910</v>
      </c>
      <c r="Z106" t="s">
        <v>151</v>
      </c>
      <c r="AA106" s="12" t="s">
        <v>1911</v>
      </c>
      <c r="AB106" t="s">
        <v>424</v>
      </c>
      <c r="AC106" s="5">
        <v>0.01</v>
      </c>
      <c r="AD106" t="s">
        <v>5</v>
      </c>
      <c r="AE106">
        <v>0.97493598000000004</v>
      </c>
      <c r="AF106" t="s">
        <v>4</v>
      </c>
      <c r="AG106">
        <v>0.10418988</v>
      </c>
    </row>
    <row r="107" spans="1:33" x14ac:dyDescent="0.25">
      <c r="A107" t="s">
        <v>272</v>
      </c>
      <c r="B107" t="s">
        <v>143</v>
      </c>
      <c r="C107">
        <v>300</v>
      </c>
      <c r="D107" t="s">
        <v>144</v>
      </c>
      <c r="E107">
        <v>100000</v>
      </c>
      <c r="F107" t="s">
        <v>145</v>
      </c>
      <c r="G107">
        <v>23654</v>
      </c>
      <c r="H107" t="s">
        <v>146</v>
      </c>
      <c r="I107">
        <v>1E-3</v>
      </c>
      <c r="J107" t="s">
        <v>3</v>
      </c>
      <c r="K107">
        <v>0.88382139999999998</v>
      </c>
      <c r="L107" t="s">
        <v>2</v>
      </c>
      <c r="M107">
        <v>0.1585598</v>
      </c>
      <c r="N107" t="s">
        <v>6</v>
      </c>
      <c r="O107">
        <v>32</v>
      </c>
      <c r="P107" t="s">
        <v>0</v>
      </c>
      <c r="Q107">
        <v>19.899999999999999</v>
      </c>
      <c r="R107" t="s">
        <v>141</v>
      </c>
      <c r="S107">
        <v>1</v>
      </c>
      <c r="T107" t="s">
        <v>142</v>
      </c>
      <c r="U107">
        <v>9</v>
      </c>
      <c r="V107" t="s">
        <v>140</v>
      </c>
      <c r="W107">
        <v>11056</v>
      </c>
      <c r="X107" t="s">
        <v>1</v>
      </c>
      <c r="Y107" t="s">
        <v>1912</v>
      </c>
      <c r="Z107" t="s">
        <v>151</v>
      </c>
      <c r="AA107" s="12" t="s">
        <v>1913</v>
      </c>
      <c r="AB107" t="s">
        <v>424</v>
      </c>
      <c r="AC107" s="5">
        <v>0.01</v>
      </c>
      <c r="AD107" t="s">
        <v>5</v>
      </c>
      <c r="AE107">
        <v>0.91360425999999995</v>
      </c>
      <c r="AF107" t="s">
        <v>4</v>
      </c>
      <c r="AG107">
        <v>0.13239736999999999</v>
      </c>
    </row>
    <row r="108" spans="1:33" x14ac:dyDescent="0.25">
      <c r="A108" t="s">
        <v>273</v>
      </c>
      <c r="B108" t="s">
        <v>143</v>
      </c>
      <c r="C108">
        <v>300</v>
      </c>
      <c r="D108" t="s">
        <v>144</v>
      </c>
      <c r="E108">
        <v>100000</v>
      </c>
      <c r="F108" t="s">
        <v>145</v>
      </c>
      <c r="G108">
        <v>23654</v>
      </c>
      <c r="H108" t="s">
        <v>146</v>
      </c>
      <c r="I108">
        <v>1E-3</v>
      </c>
      <c r="J108" t="s">
        <v>3</v>
      </c>
      <c r="K108">
        <v>0.99347960000000002</v>
      </c>
      <c r="L108" t="s">
        <v>2</v>
      </c>
      <c r="M108">
        <v>8.1956000000000008E-3</v>
      </c>
      <c r="N108" t="s">
        <v>6</v>
      </c>
      <c r="O108">
        <v>10</v>
      </c>
      <c r="P108" t="s">
        <v>0</v>
      </c>
      <c r="Q108">
        <v>1.5</v>
      </c>
      <c r="R108" t="s">
        <v>141</v>
      </c>
      <c r="S108">
        <v>1</v>
      </c>
      <c r="T108" t="s">
        <v>142</v>
      </c>
      <c r="U108">
        <v>3</v>
      </c>
      <c r="V108" t="s">
        <v>140</v>
      </c>
      <c r="W108">
        <v>1320</v>
      </c>
      <c r="X108" t="s">
        <v>1</v>
      </c>
      <c r="Y108" t="s">
        <v>1914</v>
      </c>
      <c r="Z108" t="s">
        <v>151</v>
      </c>
      <c r="AA108" s="12" t="s">
        <v>1915</v>
      </c>
      <c r="AB108" t="s">
        <v>424</v>
      </c>
      <c r="AC108" s="5">
        <v>0.01</v>
      </c>
      <c r="AD108" t="s">
        <v>5</v>
      </c>
      <c r="AE108">
        <v>0.99444814999999998</v>
      </c>
      <c r="AF108" t="s">
        <v>4</v>
      </c>
      <c r="AG108">
        <v>7.0330799999999997E-3</v>
      </c>
    </row>
    <row r="109" spans="1:33" x14ac:dyDescent="0.25">
      <c r="A109" t="s">
        <v>274</v>
      </c>
      <c r="B109" t="s">
        <v>143</v>
      </c>
      <c r="C109">
        <v>300</v>
      </c>
      <c r="D109" t="s">
        <v>144</v>
      </c>
      <c r="E109">
        <v>100000</v>
      </c>
      <c r="F109" t="s">
        <v>145</v>
      </c>
      <c r="G109">
        <v>23654</v>
      </c>
      <c r="H109" t="s">
        <v>146</v>
      </c>
      <c r="I109">
        <v>1E-3</v>
      </c>
      <c r="J109" t="s">
        <v>3</v>
      </c>
      <c r="K109">
        <v>0.99881039999999999</v>
      </c>
      <c r="L109" t="s">
        <v>2</v>
      </c>
      <c r="M109">
        <v>0.27114189999999999</v>
      </c>
      <c r="N109" t="s">
        <v>6</v>
      </c>
      <c r="O109">
        <v>27</v>
      </c>
      <c r="P109" t="s">
        <v>0</v>
      </c>
      <c r="Q109">
        <v>14.4</v>
      </c>
      <c r="R109" t="s">
        <v>141</v>
      </c>
      <c r="S109">
        <v>1</v>
      </c>
      <c r="T109" t="s">
        <v>142</v>
      </c>
      <c r="U109">
        <v>8</v>
      </c>
      <c r="V109" t="s">
        <v>140</v>
      </c>
      <c r="W109">
        <v>8696</v>
      </c>
      <c r="X109" t="s">
        <v>1</v>
      </c>
      <c r="Y109" t="s">
        <v>1916</v>
      </c>
      <c r="Z109" t="s">
        <v>151</v>
      </c>
      <c r="AA109" s="12" t="s">
        <v>1917</v>
      </c>
      <c r="AB109" t="s">
        <v>424</v>
      </c>
      <c r="AC109" s="5">
        <v>0.01</v>
      </c>
      <c r="AD109" t="s">
        <v>5</v>
      </c>
      <c r="AE109">
        <v>0.99606393000000004</v>
      </c>
      <c r="AF109" t="s">
        <v>4</v>
      </c>
      <c r="AG109">
        <v>0.51414011999999998</v>
      </c>
    </row>
    <row r="110" spans="1:33" x14ac:dyDescent="0.25">
      <c r="A110" t="s">
        <v>275</v>
      </c>
      <c r="B110" t="s">
        <v>143</v>
      </c>
      <c r="C110">
        <v>300</v>
      </c>
      <c r="D110" t="s">
        <v>144</v>
      </c>
      <c r="E110">
        <v>100000</v>
      </c>
      <c r="F110" t="s">
        <v>145</v>
      </c>
      <c r="G110">
        <v>23654</v>
      </c>
      <c r="H110" t="s">
        <v>146</v>
      </c>
      <c r="I110">
        <v>1E-3</v>
      </c>
      <c r="J110" t="s">
        <v>3</v>
      </c>
      <c r="K110">
        <v>0.98629829999999996</v>
      </c>
      <c r="L110" t="s">
        <v>2</v>
      </c>
      <c r="M110">
        <v>1.16188E-2</v>
      </c>
      <c r="N110" t="s">
        <v>6</v>
      </c>
      <c r="O110">
        <v>13</v>
      </c>
      <c r="P110" t="s">
        <v>0</v>
      </c>
      <c r="Q110">
        <v>140.69999999999999</v>
      </c>
      <c r="R110" t="s">
        <v>141</v>
      </c>
      <c r="S110">
        <v>3</v>
      </c>
      <c r="T110" t="s">
        <v>142</v>
      </c>
      <c r="U110">
        <v>189</v>
      </c>
      <c r="V110" t="s">
        <v>140</v>
      </c>
      <c r="W110">
        <v>100232</v>
      </c>
      <c r="X110" t="s">
        <v>1</v>
      </c>
      <c r="Y110" t="s">
        <v>1918</v>
      </c>
      <c r="Z110" t="s">
        <v>151</v>
      </c>
      <c r="AA110" s="12" t="s">
        <v>1919</v>
      </c>
      <c r="AB110" t="s">
        <v>424</v>
      </c>
      <c r="AC110" s="5">
        <v>0.01</v>
      </c>
      <c r="AD110" t="s">
        <v>5</v>
      </c>
      <c r="AE110">
        <v>0.99440004999999998</v>
      </c>
      <c r="AF110" t="s">
        <v>4</v>
      </c>
      <c r="AG110">
        <v>7.4332599999999997E-3</v>
      </c>
    </row>
    <row r="111" spans="1:33" x14ac:dyDescent="0.25">
      <c r="A111" t="s">
        <v>276</v>
      </c>
      <c r="B111" t="s">
        <v>143</v>
      </c>
      <c r="C111">
        <v>300</v>
      </c>
      <c r="D111" t="s">
        <v>144</v>
      </c>
      <c r="E111">
        <v>100000</v>
      </c>
      <c r="F111" t="s">
        <v>145</v>
      </c>
      <c r="G111">
        <v>23654</v>
      </c>
      <c r="H111" t="s">
        <v>146</v>
      </c>
      <c r="I111">
        <v>1E-3</v>
      </c>
      <c r="J111" t="s">
        <v>3</v>
      </c>
      <c r="K111">
        <v>-1400.5484458999999</v>
      </c>
      <c r="L111" t="s">
        <v>2</v>
      </c>
      <c r="M111">
        <v>22.508798899999999</v>
      </c>
      <c r="N111" t="s">
        <v>6</v>
      </c>
      <c r="O111">
        <v>31</v>
      </c>
      <c r="P111" t="s">
        <v>0</v>
      </c>
      <c r="Q111">
        <v>203.7</v>
      </c>
      <c r="R111" t="s">
        <v>141</v>
      </c>
      <c r="S111">
        <v>3</v>
      </c>
      <c r="T111" t="s">
        <v>142</v>
      </c>
      <c r="U111">
        <v>578</v>
      </c>
      <c r="V111" t="s">
        <v>140</v>
      </c>
      <c r="W111">
        <v>101710</v>
      </c>
      <c r="X111" t="s">
        <v>1</v>
      </c>
      <c r="Y111" t="s">
        <v>1920</v>
      </c>
      <c r="Z111" t="s">
        <v>151</v>
      </c>
      <c r="AA111" s="12" t="s">
        <v>1921</v>
      </c>
      <c r="AB111" t="s">
        <v>424</v>
      </c>
      <c r="AC111" s="5">
        <v>0.01</v>
      </c>
      <c r="AD111" t="s">
        <v>5</v>
      </c>
      <c r="AE111">
        <v>-508.65970381</v>
      </c>
      <c r="AF111" t="s">
        <v>4</v>
      </c>
      <c r="AG111">
        <v>13.66472276</v>
      </c>
    </row>
    <row r="112" spans="1:33" x14ac:dyDescent="0.25">
      <c r="A112" t="s">
        <v>277</v>
      </c>
      <c r="B112" t="s">
        <v>143</v>
      </c>
      <c r="C112">
        <v>300</v>
      </c>
      <c r="D112" t="s">
        <v>144</v>
      </c>
      <c r="E112">
        <v>100000</v>
      </c>
      <c r="F112" t="s">
        <v>145</v>
      </c>
      <c r="G112">
        <v>23654</v>
      </c>
      <c r="H112" t="s">
        <v>146</v>
      </c>
      <c r="I112">
        <v>1E-3</v>
      </c>
      <c r="J112" t="s">
        <v>3</v>
      </c>
      <c r="K112">
        <v>0.99785840000000003</v>
      </c>
      <c r="L112" t="s">
        <v>2</v>
      </c>
      <c r="M112">
        <v>1.4093700000000001E-2</v>
      </c>
      <c r="N112" t="s">
        <v>6</v>
      </c>
      <c r="O112">
        <v>12</v>
      </c>
      <c r="P112" t="s">
        <v>0</v>
      </c>
      <c r="Q112">
        <v>4.3</v>
      </c>
      <c r="R112" t="s">
        <v>141</v>
      </c>
      <c r="S112">
        <v>1</v>
      </c>
      <c r="T112" t="s">
        <v>142</v>
      </c>
      <c r="U112">
        <v>5</v>
      </c>
      <c r="V112" t="s">
        <v>140</v>
      </c>
      <c r="W112">
        <v>3185</v>
      </c>
      <c r="X112" t="s">
        <v>1</v>
      </c>
      <c r="Y112" t="s">
        <v>1922</v>
      </c>
      <c r="Z112" t="s">
        <v>151</v>
      </c>
      <c r="AA112" s="12" t="s">
        <v>1923</v>
      </c>
      <c r="AB112" t="s">
        <v>424</v>
      </c>
      <c r="AC112" s="5">
        <v>0.01</v>
      </c>
      <c r="AD112" t="s">
        <v>5</v>
      </c>
      <c r="AE112">
        <v>0.99777084000000005</v>
      </c>
      <c r="AF112" t="s">
        <v>4</v>
      </c>
      <c r="AG112">
        <v>1.424022E-2</v>
      </c>
    </row>
    <row r="113" spans="1:33" x14ac:dyDescent="0.25">
      <c r="A113" t="s">
        <v>278</v>
      </c>
      <c r="B113" t="s">
        <v>143</v>
      </c>
      <c r="C113">
        <v>300</v>
      </c>
      <c r="D113" t="s">
        <v>144</v>
      </c>
      <c r="E113">
        <v>100000</v>
      </c>
      <c r="F113" t="s">
        <v>145</v>
      </c>
      <c r="G113">
        <v>23654</v>
      </c>
      <c r="H113" t="s">
        <v>146</v>
      </c>
      <c r="I113">
        <v>1E-3</v>
      </c>
      <c r="J113" t="s">
        <v>3</v>
      </c>
      <c r="K113">
        <v>0.99964489999999995</v>
      </c>
      <c r="L113" t="s">
        <v>2</v>
      </c>
      <c r="M113">
        <v>2.18338E-2</v>
      </c>
      <c r="N113" t="s">
        <v>6</v>
      </c>
      <c r="O113">
        <v>12</v>
      </c>
      <c r="P113" t="s">
        <v>0</v>
      </c>
      <c r="Q113">
        <v>5.4</v>
      </c>
      <c r="R113" t="s">
        <v>141</v>
      </c>
      <c r="S113">
        <v>1</v>
      </c>
      <c r="T113" t="s">
        <v>142</v>
      </c>
      <c r="U113">
        <v>6</v>
      </c>
      <c r="V113" t="s">
        <v>140</v>
      </c>
      <c r="W113">
        <v>3967</v>
      </c>
      <c r="X113" t="s">
        <v>1</v>
      </c>
      <c r="Y113" t="s">
        <v>1924</v>
      </c>
      <c r="Z113" t="s">
        <v>151</v>
      </c>
      <c r="AA113" s="12" t="s">
        <v>1925</v>
      </c>
      <c r="AB113" t="s">
        <v>424</v>
      </c>
      <c r="AC113" s="5">
        <v>0.01</v>
      </c>
      <c r="AD113" t="s">
        <v>5</v>
      </c>
      <c r="AE113">
        <v>0.99986514000000004</v>
      </c>
      <c r="AF113" t="s">
        <v>4</v>
      </c>
      <c r="AG113">
        <v>1.3438769999999999E-2</v>
      </c>
    </row>
    <row r="114" spans="1:33" x14ac:dyDescent="0.25">
      <c r="A114" t="s">
        <v>279</v>
      </c>
      <c r="B114" t="s">
        <v>143</v>
      </c>
      <c r="C114">
        <v>300</v>
      </c>
      <c r="D114" t="s">
        <v>144</v>
      </c>
      <c r="E114">
        <v>100000</v>
      </c>
      <c r="F114" t="s">
        <v>145</v>
      </c>
      <c r="G114">
        <v>23654</v>
      </c>
      <c r="H114" t="s">
        <v>146</v>
      </c>
      <c r="I114">
        <v>1E-3</v>
      </c>
      <c r="J114" t="s">
        <v>3</v>
      </c>
      <c r="K114">
        <v>0.98754310000000001</v>
      </c>
      <c r="L114" t="s">
        <v>2</v>
      </c>
      <c r="M114">
        <v>1.08672E-2</v>
      </c>
      <c r="N114" t="s">
        <v>6</v>
      </c>
      <c r="O114">
        <v>12</v>
      </c>
      <c r="P114" t="s">
        <v>0</v>
      </c>
      <c r="Q114">
        <v>25.8</v>
      </c>
      <c r="R114" t="s">
        <v>141</v>
      </c>
      <c r="S114">
        <v>4</v>
      </c>
      <c r="T114" t="s">
        <v>142</v>
      </c>
      <c r="U114">
        <v>15</v>
      </c>
      <c r="V114" t="s">
        <v>140</v>
      </c>
      <c r="W114">
        <v>16289</v>
      </c>
      <c r="X114" t="s">
        <v>1</v>
      </c>
      <c r="Y114" t="s">
        <v>1926</v>
      </c>
      <c r="Z114" t="s">
        <v>151</v>
      </c>
      <c r="AA114" s="12" t="s">
        <v>1927</v>
      </c>
      <c r="AB114" t="s">
        <v>424</v>
      </c>
      <c r="AC114" s="5">
        <v>0.01</v>
      </c>
      <c r="AD114" t="s">
        <v>5</v>
      </c>
      <c r="AE114">
        <v>0.99347211999999996</v>
      </c>
      <c r="AF114" t="s">
        <v>4</v>
      </c>
      <c r="AG114">
        <v>7.8839400000000007E-3</v>
      </c>
    </row>
    <row r="115" spans="1:33" x14ac:dyDescent="0.25">
      <c r="A115" t="s">
        <v>280</v>
      </c>
      <c r="B115" t="s">
        <v>143</v>
      </c>
      <c r="C115">
        <v>300</v>
      </c>
      <c r="D115" t="s">
        <v>144</v>
      </c>
      <c r="E115">
        <v>100000</v>
      </c>
      <c r="F115" t="s">
        <v>145</v>
      </c>
      <c r="G115">
        <v>23654</v>
      </c>
      <c r="H115" t="s">
        <v>146</v>
      </c>
      <c r="I115">
        <v>1E-3</v>
      </c>
      <c r="J115" t="s">
        <v>3</v>
      </c>
      <c r="K115">
        <v>0.99663670000000004</v>
      </c>
      <c r="L115" t="s">
        <v>2</v>
      </c>
      <c r="M115">
        <v>4.0437800000000003E-2</v>
      </c>
      <c r="N115" t="s">
        <v>6</v>
      </c>
      <c r="O115">
        <v>14</v>
      </c>
      <c r="P115" t="s">
        <v>0</v>
      </c>
      <c r="Q115">
        <v>19.3</v>
      </c>
      <c r="R115" t="s">
        <v>141</v>
      </c>
      <c r="S115">
        <v>2</v>
      </c>
      <c r="T115" t="s">
        <v>142</v>
      </c>
      <c r="U115">
        <v>15</v>
      </c>
      <c r="V115" t="s">
        <v>140</v>
      </c>
      <c r="W115">
        <v>13831</v>
      </c>
      <c r="X115" t="s">
        <v>1</v>
      </c>
      <c r="Y115" t="s">
        <v>1928</v>
      </c>
      <c r="Z115" t="s">
        <v>151</v>
      </c>
      <c r="AA115" s="12" t="s">
        <v>1929</v>
      </c>
      <c r="AB115" t="s">
        <v>424</v>
      </c>
      <c r="AC115" s="5">
        <v>0.01</v>
      </c>
      <c r="AD115" t="s">
        <v>5</v>
      </c>
      <c r="AE115">
        <v>0.99679258999999998</v>
      </c>
      <c r="AF115" t="s">
        <v>4</v>
      </c>
      <c r="AG115">
        <v>3.9195340000000002E-2</v>
      </c>
    </row>
    <row r="116" spans="1:33" x14ac:dyDescent="0.25">
      <c r="A116" t="s">
        <v>281</v>
      </c>
      <c r="B116" t="s">
        <v>143</v>
      </c>
      <c r="C116">
        <v>300</v>
      </c>
      <c r="D116" t="s">
        <v>144</v>
      </c>
      <c r="E116">
        <v>100000</v>
      </c>
      <c r="F116" t="s">
        <v>145</v>
      </c>
      <c r="G116">
        <v>23654</v>
      </c>
      <c r="H116" t="s">
        <v>146</v>
      </c>
      <c r="I116">
        <v>1E-3</v>
      </c>
      <c r="J116" t="s">
        <v>3</v>
      </c>
      <c r="K116">
        <v>0.72443400000000002</v>
      </c>
      <c r="L116" t="s">
        <v>2</v>
      </c>
      <c r="M116">
        <v>0.26045010000000002</v>
      </c>
      <c r="N116" t="s">
        <v>6</v>
      </c>
      <c r="O116">
        <v>28</v>
      </c>
      <c r="P116" t="s">
        <v>0</v>
      </c>
      <c r="Q116">
        <v>234.8</v>
      </c>
      <c r="R116" t="s">
        <v>141</v>
      </c>
      <c r="S116">
        <v>4</v>
      </c>
      <c r="T116" t="s">
        <v>142</v>
      </c>
      <c r="U116">
        <v>760</v>
      </c>
      <c r="V116" t="s">
        <v>140</v>
      </c>
      <c r="W116">
        <v>102210</v>
      </c>
      <c r="X116" t="s">
        <v>1</v>
      </c>
      <c r="Y116" t="s">
        <v>1930</v>
      </c>
      <c r="Z116" t="s">
        <v>151</v>
      </c>
      <c r="AA116" s="12" t="s">
        <v>1931</v>
      </c>
      <c r="AB116" t="s">
        <v>424</v>
      </c>
      <c r="AC116" s="5">
        <v>0.01</v>
      </c>
      <c r="AD116" t="s">
        <v>5</v>
      </c>
      <c r="AE116">
        <v>0.74305416000000002</v>
      </c>
      <c r="AF116" t="s">
        <v>4</v>
      </c>
      <c r="AG116">
        <v>0.23836768</v>
      </c>
    </row>
    <row r="117" spans="1:33" x14ac:dyDescent="0.25">
      <c r="A117" t="s">
        <v>282</v>
      </c>
      <c r="B117" t="s">
        <v>143</v>
      </c>
      <c r="C117">
        <v>300</v>
      </c>
      <c r="D117" t="s">
        <v>144</v>
      </c>
      <c r="E117">
        <v>100000</v>
      </c>
      <c r="F117" t="s">
        <v>145</v>
      </c>
      <c r="G117">
        <v>23654</v>
      </c>
      <c r="H117" t="s">
        <v>146</v>
      </c>
      <c r="I117">
        <v>1E-3</v>
      </c>
      <c r="J117" t="s">
        <v>3</v>
      </c>
      <c r="K117">
        <v>-0.58225530000000003</v>
      </c>
      <c r="L117" t="s">
        <v>2</v>
      </c>
      <c r="M117">
        <v>0.77040310000000001</v>
      </c>
      <c r="N117" t="s">
        <v>6</v>
      </c>
      <c r="O117">
        <v>91</v>
      </c>
      <c r="P117" t="s">
        <v>0</v>
      </c>
      <c r="Q117">
        <v>301.10000000000002</v>
      </c>
      <c r="R117" t="s">
        <v>141</v>
      </c>
      <c r="S117">
        <v>2</v>
      </c>
      <c r="T117" t="s">
        <v>142</v>
      </c>
      <c r="U117">
        <v>26</v>
      </c>
      <c r="V117" t="s">
        <v>140</v>
      </c>
      <c r="W117">
        <v>97085</v>
      </c>
      <c r="X117" t="s">
        <v>1</v>
      </c>
      <c r="Y117" t="s">
        <v>1932</v>
      </c>
      <c r="Z117" t="s">
        <v>151</v>
      </c>
      <c r="AA117" s="12" t="s">
        <v>1933</v>
      </c>
      <c r="AB117" t="s">
        <v>424</v>
      </c>
      <c r="AC117" s="5">
        <v>0.01</v>
      </c>
      <c r="AD117" t="s">
        <v>5</v>
      </c>
      <c r="AE117">
        <v>-9.8067726999999998</v>
      </c>
      <c r="AF117" t="s">
        <v>4</v>
      </c>
      <c r="AG117">
        <v>2.0269780800000001</v>
      </c>
    </row>
    <row r="118" spans="1:33" x14ac:dyDescent="0.25">
      <c r="A118" t="s">
        <v>284</v>
      </c>
      <c r="B118" t="s">
        <v>143</v>
      </c>
      <c r="C118">
        <v>300</v>
      </c>
      <c r="D118" t="s">
        <v>144</v>
      </c>
      <c r="E118">
        <v>100000</v>
      </c>
      <c r="F118" t="s">
        <v>145</v>
      </c>
      <c r="G118">
        <v>23654</v>
      </c>
      <c r="H118" t="s">
        <v>146</v>
      </c>
      <c r="I118">
        <v>1E-3</v>
      </c>
      <c r="J118" t="s">
        <v>3</v>
      </c>
      <c r="K118">
        <v>-4204.4914988999999</v>
      </c>
      <c r="L118" t="s">
        <v>2</v>
      </c>
      <c r="M118">
        <v>37.177038500000002</v>
      </c>
      <c r="N118" t="s">
        <v>6</v>
      </c>
      <c r="O118">
        <v>37</v>
      </c>
      <c r="P118" t="s">
        <v>0</v>
      </c>
      <c r="Q118">
        <v>239.5</v>
      </c>
      <c r="R118" t="s">
        <v>141</v>
      </c>
      <c r="S118">
        <v>2</v>
      </c>
      <c r="T118" t="s">
        <v>142</v>
      </c>
      <c r="U118">
        <v>635</v>
      </c>
      <c r="V118" t="s">
        <v>140</v>
      </c>
      <c r="W118">
        <v>101967</v>
      </c>
      <c r="X118" t="s">
        <v>1</v>
      </c>
      <c r="Y118" t="s">
        <v>1934</v>
      </c>
      <c r="Z118" t="s">
        <v>151</v>
      </c>
      <c r="AA118" s="12" t="s">
        <v>1935</v>
      </c>
      <c r="AB118" t="s">
        <v>424</v>
      </c>
      <c r="AC118" s="5">
        <v>0.01</v>
      </c>
      <c r="AD118" t="s">
        <v>5</v>
      </c>
      <c r="AE118">
        <v>-8251.1633342900004</v>
      </c>
      <c r="AF118" t="s">
        <v>4</v>
      </c>
      <c r="AG118">
        <v>51.10795701</v>
      </c>
    </row>
    <row r="119" spans="1:33" x14ac:dyDescent="0.25">
      <c r="A119" t="s">
        <v>285</v>
      </c>
      <c r="B119" t="s">
        <v>143</v>
      </c>
      <c r="C119">
        <v>300</v>
      </c>
      <c r="D119" t="s">
        <v>144</v>
      </c>
      <c r="E119">
        <v>100000</v>
      </c>
      <c r="F119" t="s">
        <v>145</v>
      </c>
      <c r="G119">
        <v>23654</v>
      </c>
      <c r="H119" t="s">
        <v>146</v>
      </c>
      <c r="I119">
        <v>1E-3</v>
      </c>
      <c r="J119" t="s">
        <v>3</v>
      </c>
      <c r="K119">
        <v>-143.05609949999999</v>
      </c>
      <c r="L119" t="s">
        <v>2</v>
      </c>
      <c r="M119">
        <v>2.5336376</v>
      </c>
      <c r="N119" t="s">
        <v>6</v>
      </c>
      <c r="O119">
        <v>21</v>
      </c>
      <c r="P119" t="s">
        <v>0</v>
      </c>
      <c r="Q119">
        <v>170.3</v>
      </c>
      <c r="R119" t="s">
        <v>141</v>
      </c>
      <c r="S119">
        <v>4</v>
      </c>
      <c r="T119" t="s">
        <v>142</v>
      </c>
      <c r="U119">
        <v>416</v>
      </c>
      <c r="V119" t="s">
        <v>140</v>
      </c>
      <c r="W119">
        <v>101189</v>
      </c>
      <c r="X119" t="s">
        <v>1</v>
      </c>
      <c r="Y119" t="s">
        <v>1936</v>
      </c>
      <c r="Z119" t="s">
        <v>151</v>
      </c>
      <c r="AA119" s="12" t="s">
        <v>1937</v>
      </c>
      <c r="AB119" t="s">
        <v>424</v>
      </c>
      <c r="AC119" s="5">
        <v>0.01</v>
      </c>
      <c r="AD119" t="s">
        <v>5</v>
      </c>
      <c r="AE119">
        <v>-124.76779697000001</v>
      </c>
      <c r="AF119" t="s">
        <v>4</v>
      </c>
      <c r="AG119">
        <v>2.3855599199999999</v>
      </c>
    </row>
    <row r="120" spans="1:33" x14ac:dyDescent="0.25">
      <c r="A120" t="s">
        <v>286</v>
      </c>
      <c r="B120" t="s">
        <v>143</v>
      </c>
      <c r="C120">
        <v>300</v>
      </c>
      <c r="D120" t="s">
        <v>144</v>
      </c>
      <c r="E120">
        <v>100000</v>
      </c>
      <c r="F120" t="s">
        <v>145</v>
      </c>
      <c r="G120">
        <v>23654</v>
      </c>
      <c r="H120" t="s">
        <v>146</v>
      </c>
      <c r="I120">
        <v>1E-3</v>
      </c>
      <c r="J120" t="s">
        <v>3</v>
      </c>
      <c r="K120">
        <v>0.99553400000000003</v>
      </c>
      <c r="L120" t="s">
        <v>2</v>
      </c>
      <c r="M120">
        <v>8.9005999999999998E-3</v>
      </c>
      <c r="N120" t="s">
        <v>6</v>
      </c>
      <c r="O120">
        <v>18</v>
      </c>
      <c r="P120" t="s">
        <v>0</v>
      </c>
      <c r="Q120">
        <v>11</v>
      </c>
      <c r="R120" t="s">
        <v>141</v>
      </c>
      <c r="S120">
        <v>1</v>
      </c>
      <c r="T120" t="s">
        <v>142</v>
      </c>
      <c r="U120">
        <v>7</v>
      </c>
      <c r="V120" t="s">
        <v>140</v>
      </c>
      <c r="W120">
        <v>7320</v>
      </c>
      <c r="X120" t="s">
        <v>1</v>
      </c>
      <c r="Y120" t="s">
        <v>1938</v>
      </c>
      <c r="Z120" t="s">
        <v>151</v>
      </c>
      <c r="AA120" s="12" t="s">
        <v>1939</v>
      </c>
      <c r="AB120" t="s">
        <v>424</v>
      </c>
      <c r="AC120" s="5">
        <v>0.01</v>
      </c>
      <c r="AD120" t="s">
        <v>5</v>
      </c>
      <c r="AE120">
        <v>0.99566363000000002</v>
      </c>
      <c r="AF120" t="s">
        <v>4</v>
      </c>
      <c r="AG120">
        <v>8.7325000000000007E-3</v>
      </c>
    </row>
    <row r="121" spans="1:33" x14ac:dyDescent="0.25">
      <c r="A121" t="s">
        <v>287</v>
      </c>
      <c r="B121" t="s">
        <v>143</v>
      </c>
      <c r="C121">
        <v>300</v>
      </c>
      <c r="D121" t="s">
        <v>144</v>
      </c>
      <c r="E121">
        <v>100000</v>
      </c>
      <c r="F121" t="s">
        <v>145</v>
      </c>
      <c r="G121">
        <v>23654</v>
      </c>
      <c r="H121" t="s">
        <v>146</v>
      </c>
      <c r="I121">
        <v>1E-3</v>
      </c>
      <c r="J121" t="s">
        <v>3</v>
      </c>
      <c r="K121">
        <v>-6.2500000000000001E-5</v>
      </c>
      <c r="L121" t="s">
        <v>2</v>
      </c>
      <c r="M121">
        <v>4432773876862860</v>
      </c>
      <c r="N121" t="s">
        <v>6</v>
      </c>
      <c r="O121">
        <v>31</v>
      </c>
      <c r="P121" t="s">
        <v>0</v>
      </c>
      <c r="Q121">
        <v>146.1</v>
      </c>
      <c r="R121" t="s">
        <v>141</v>
      </c>
      <c r="S121">
        <v>7</v>
      </c>
      <c r="T121" t="s">
        <v>142</v>
      </c>
      <c r="U121">
        <v>283</v>
      </c>
      <c r="V121" t="s">
        <v>140</v>
      </c>
      <c r="W121">
        <v>100537</v>
      </c>
      <c r="X121" t="s">
        <v>1</v>
      </c>
      <c r="Y121" t="s">
        <v>1940</v>
      </c>
      <c r="Z121" t="s">
        <v>151</v>
      </c>
      <c r="AA121" s="12" t="s">
        <v>1941</v>
      </c>
      <c r="AB121" t="s">
        <v>424</v>
      </c>
      <c r="AC121" s="5">
        <v>0.01</v>
      </c>
      <c r="AD121" t="s">
        <v>5</v>
      </c>
      <c r="AE121">
        <v>-71249.961232389993</v>
      </c>
      <c r="AF121" t="s">
        <v>4</v>
      </c>
      <c r="AG121">
        <v>25295897353159.898</v>
      </c>
    </row>
    <row r="122" spans="1:33" x14ac:dyDescent="0.25">
      <c r="A122" t="s">
        <v>288</v>
      </c>
      <c r="B122" t="s">
        <v>143</v>
      </c>
      <c r="C122">
        <v>300</v>
      </c>
      <c r="D122" t="s">
        <v>144</v>
      </c>
      <c r="E122">
        <v>100000</v>
      </c>
      <c r="F122" t="s">
        <v>145</v>
      </c>
      <c r="G122">
        <v>23654</v>
      </c>
      <c r="H122" t="s">
        <v>146</v>
      </c>
      <c r="I122">
        <v>1E-3</v>
      </c>
      <c r="J122" t="s">
        <v>3</v>
      </c>
      <c r="K122">
        <v>0.99617979999999995</v>
      </c>
      <c r="L122" t="s">
        <v>2</v>
      </c>
      <c r="M122">
        <v>9.1871999999999995E-3</v>
      </c>
      <c r="N122" t="s">
        <v>6</v>
      </c>
      <c r="O122">
        <v>7</v>
      </c>
      <c r="P122" t="s">
        <v>0</v>
      </c>
      <c r="Q122">
        <v>1.5</v>
      </c>
      <c r="R122" t="s">
        <v>141</v>
      </c>
      <c r="S122">
        <v>1</v>
      </c>
      <c r="T122" t="s">
        <v>142</v>
      </c>
      <c r="U122">
        <v>4</v>
      </c>
      <c r="V122" t="s">
        <v>140</v>
      </c>
      <c r="W122">
        <v>1379</v>
      </c>
      <c r="X122" t="s">
        <v>1</v>
      </c>
      <c r="Y122" t="s">
        <v>1942</v>
      </c>
      <c r="Z122" t="s">
        <v>151</v>
      </c>
      <c r="AA122" s="12" t="s">
        <v>1943</v>
      </c>
      <c r="AB122" t="s">
        <v>424</v>
      </c>
      <c r="AC122" s="5">
        <v>0.01</v>
      </c>
      <c r="AD122" t="s">
        <v>5</v>
      </c>
      <c r="AE122">
        <v>0.99747739999999996</v>
      </c>
      <c r="AF122" t="s">
        <v>4</v>
      </c>
      <c r="AG122">
        <v>7.4603400000000002E-3</v>
      </c>
    </row>
    <row r="123" spans="1:33" x14ac:dyDescent="0.25">
      <c r="A123" t="s">
        <v>289</v>
      </c>
      <c r="B123" t="s">
        <v>143</v>
      </c>
      <c r="C123">
        <v>300</v>
      </c>
      <c r="D123" t="s">
        <v>144</v>
      </c>
      <c r="E123">
        <v>100000</v>
      </c>
      <c r="F123" t="s">
        <v>145</v>
      </c>
      <c r="G123">
        <v>23654</v>
      </c>
      <c r="H123" t="s">
        <v>146</v>
      </c>
      <c r="I123">
        <v>1E-3</v>
      </c>
      <c r="J123" t="s">
        <v>3</v>
      </c>
      <c r="K123">
        <v>0.96751069999999995</v>
      </c>
      <c r="L123" t="s">
        <v>2</v>
      </c>
      <c r="M123">
        <v>5.8319500000000003E-2</v>
      </c>
      <c r="N123" t="s">
        <v>6</v>
      </c>
      <c r="O123">
        <v>5</v>
      </c>
      <c r="P123" t="s">
        <v>0</v>
      </c>
      <c r="Q123">
        <v>100.6</v>
      </c>
      <c r="R123" t="s">
        <v>141</v>
      </c>
      <c r="S123">
        <v>11</v>
      </c>
      <c r="T123" t="s">
        <v>142</v>
      </c>
      <c r="U123">
        <v>401</v>
      </c>
      <c r="V123" t="s">
        <v>140</v>
      </c>
      <c r="W123">
        <v>100070</v>
      </c>
      <c r="X123" t="s">
        <v>1</v>
      </c>
      <c r="Y123" t="s">
        <v>1944</v>
      </c>
      <c r="Z123" t="s">
        <v>151</v>
      </c>
      <c r="AA123" s="12" t="s">
        <v>1945</v>
      </c>
      <c r="AB123" t="s">
        <v>424</v>
      </c>
      <c r="AC123" s="5">
        <v>0.01</v>
      </c>
      <c r="AD123" t="s">
        <v>5</v>
      </c>
      <c r="AE123">
        <v>0.99394680999999996</v>
      </c>
      <c r="AF123" t="s">
        <v>4</v>
      </c>
      <c r="AG123">
        <v>2.539077E-2</v>
      </c>
    </row>
    <row r="124" spans="1:33" x14ac:dyDescent="0.25">
      <c r="A124" t="s">
        <v>290</v>
      </c>
      <c r="B124" t="s">
        <v>143</v>
      </c>
      <c r="C124">
        <v>300</v>
      </c>
      <c r="D124" t="s">
        <v>144</v>
      </c>
      <c r="E124">
        <v>100000</v>
      </c>
      <c r="F124" t="s">
        <v>145</v>
      </c>
      <c r="G124">
        <v>23654</v>
      </c>
      <c r="H124" t="s">
        <v>146</v>
      </c>
      <c r="I124">
        <v>1E-3</v>
      </c>
      <c r="J124" t="s">
        <v>3</v>
      </c>
      <c r="K124">
        <v>0.95516769999999995</v>
      </c>
      <c r="L124" t="s">
        <v>2</v>
      </c>
      <c r="M124">
        <v>9.0983000000000001E-3</v>
      </c>
      <c r="N124" t="s">
        <v>6</v>
      </c>
      <c r="O124">
        <v>6</v>
      </c>
      <c r="P124" t="s">
        <v>0</v>
      </c>
      <c r="Q124">
        <v>106.8</v>
      </c>
      <c r="R124" t="s">
        <v>141</v>
      </c>
      <c r="S124">
        <v>8</v>
      </c>
      <c r="T124" t="s">
        <v>142</v>
      </c>
      <c r="U124">
        <v>324</v>
      </c>
      <c r="V124" t="s">
        <v>140</v>
      </c>
      <c r="W124">
        <v>100078</v>
      </c>
      <c r="X124" t="s">
        <v>1</v>
      </c>
      <c r="Y124" t="s">
        <v>1946</v>
      </c>
      <c r="Z124" t="s">
        <v>151</v>
      </c>
      <c r="AA124" s="12" t="s">
        <v>1947</v>
      </c>
      <c r="AB124" t="s">
        <v>424</v>
      </c>
      <c r="AC124" s="5">
        <v>0.01</v>
      </c>
      <c r="AD124" t="s">
        <v>5</v>
      </c>
      <c r="AE124">
        <v>0.98819992999999995</v>
      </c>
      <c r="AF124" t="s">
        <v>4</v>
      </c>
      <c r="AG124">
        <v>4.6470299999999999E-3</v>
      </c>
    </row>
    <row r="125" spans="1:33" x14ac:dyDescent="0.25">
      <c r="A125" t="s">
        <v>291</v>
      </c>
      <c r="B125" t="s">
        <v>143</v>
      </c>
      <c r="C125">
        <v>300</v>
      </c>
      <c r="D125" t="s">
        <v>144</v>
      </c>
      <c r="E125">
        <v>100000</v>
      </c>
      <c r="F125" t="s">
        <v>145</v>
      </c>
      <c r="G125">
        <v>23654</v>
      </c>
      <c r="H125" t="s">
        <v>146</v>
      </c>
      <c r="I125">
        <v>1E-3</v>
      </c>
      <c r="J125" t="s">
        <v>3</v>
      </c>
      <c r="K125">
        <v>0.41822910000000002</v>
      </c>
      <c r="L125" t="s">
        <v>2</v>
      </c>
      <c r="M125">
        <v>30.174202000000001</v>
      </c>
      <c r="N125" t="s">
        <v>6</v>
      </c>
      <c r="O125">
        <v>25</v>
      </c>
      <c r="P125" t="s">
        <v>0</v>
      </c>
      <c r="Q125">
        <v>162.19999999999999</v>
      </c>
      <c r="R125" t="s">
        <v>141</v>
      </c>
      <c r="S125">
        <v>3</v>
      </c>
      <c r="T125" t="s">
        <v>142</v>
      </c>
      <c r="U125">
        <v>217</v>
      </c>
      <c r="V125" t="s">
        <v>140</v>
      </c>
      <c r="W125">
        <v>100470</v>
      </c>
      <c r="X125" t="s">
        <v>1</v>
      </c>
      <c r="Y125" t="s">
        <v>1948</v>
      </c>
      <c r="Z125" t="s">
        <v>151</v>
      </c>
      <c r="AA125" s="12" t="s">
        <v>1949</v>
      </c>
      <c r="AB125" t="s">
        <v>424</v>
      </c>
      <c r="AC125" s="5">
        <v>0.01</v>
      </c>
      <c r="AD125" t="s">
        <v>5</v>
      </c>
      <c r="AE125">
        <v>0.82105870999999997</v>
      </c>
      <c r="AF125" t="s">
        <v>4</v>
      </c>
      <c r="AG125">
        <v>17.12095811</v>
      </c>
    </row>
    <row r="126" spans="1:33" x14ac:dyDescent="0.25">
      <c r="A126" t="s">
        <v>292</v>
      </c>
      <c r="B126" t="s">
        <v>143</v>
      </c>
      <c r="C126">
        <v>300</v>
      </c>
      <c r="D126" t="s">
        <v>144</v>
      </c>
      <c r="E126">
        <v>100000</v>
      </c>
      <c r="F126" t="s">
        <v>145</v>
      </c>
      <c r="G126">
        <v>23654</v>
      </c>
      <c r="H126" t="s">
        <v>146</v>
      </c>
      <c r="I126">
        <v>1E-3</v>
      </c>
      <c r="J126" t="s">
        <v>3</v>
      </c>
      <c r="K126">
        <v>0.99838800000000005</v>
      </c>
      <c r="L126" t="s">
        <v>2</v>
      </c>
      <c r="M126">
        <v>8.2261600000000004E-2</v>
      </c>
      <c r="N126" t="s">
        <v>6</v>
      </c>
      <c r="O126">
        <v>4</v>
      </c>
      <c r="P126" t="s">
        <v>0</v>
      </c>
      <c r="Q126">
        <v>0.5</v>
      </c>
      <c r="R126" t="s">
        <v>141</v>
      </c>
      <c r="S126">
        <v>1</v>
      </c>
      <c r="T126" t="s">
        <v>142</v>
      </c>
      <c r="U126">
        <v>2</v>
      </c>
      <c r="V126" t="s">
        <v>140</v>
      </c>
      <c r="W126">
        <v>523</v>
      </c>
      <c r="X126" t="s">
        <v>1</v>
      </c>
      <c r="Y126" t="s">
        <v>1950</v>
      </c>
      <c r="Z126" t="s">
        <v>151</v>
      </c>
      <c r="AA126" s="12" t="s">
        <v>1951</v>
      </c>
      <c r="AB126" t="s">
        <v>424</v>
      </c>
      <c r="AC126" s="5">
        <v>0.01</v>
      </c>
      <c r="AD126" t="s">
        <v>5</v>
      </c>
      <c r="AE126">
        <v>0.99869755000000004</v>
      </c>
      <c r="AF126" t="s">
        <v>4</v>
      </c>
      <c r="AG126">
        <v>7.6086310000000004E-2</v>
      </c>
    </row>
    <row r="127" spans="1:33" x14ac:dyDescent="0.25">
      <c r="A127" t="s">
        <v>293</v>
      </c>
      <c r="B127" t="s">
        <v>143</v>
      </c>
      <c r="C127">
        <v>300</v>
      </c>
      <c r="D127" t="s">
        <v>144</v>
      </c>
      <c r="E127">
        <v>100000</v>
      </c>
      <c r="F127" t="s">
        <v>145</v>
      </c>
      <c r="G127">
        <v>23654</v>
      </c>
      <c r="H127" t="s">
        <v>146</v>
      </c>
      <c r="I127">
        <v>1E-3</v>
      </c>
      <c r="J127" t="s">
        <v>3</v>
      </c>
      <c r="K127">
        <v>0.97964099999999998</v>
      </c>
      <c r="L127" t="s">
        <v>2</v>
      </c>
      <c r="M127">
        <v>6.7958999999999997E-3</v>
      </c>
      <c r="N127" t="s">
        <v>6</v>
      </c>
      <c r="O127">
        <v>10</v>
      </c>
      <c r="P127" t="s">
        <v>0</v>
      </c>
      <c r="Q127">
        <v>123.3</v>
      </c>
      <c r="R127" t="s">
        <v>141</v>
      </c>
      <c r="S127">
        <v>3</v>
      </c>
      <c r="T127" t="s">
        <v>142</v>
      </c>
      <c r="U127">
        <v>189</v>
      </c>
      <c r="V127" t="s">
        <v>140</v>
      </c>
      <c r="W127">
        <v>100229</v>
      </c>
      <c r="X127" t="s">
        <v>1</v>
      </c>
      <c r="Y127" t="s">
        <v>1952</v>
      </c>
      <c r="Z127" t="s">
        <v>151</v>
      </c>
      <c r="AA127" s="12" t="s">
        <v>1953</v>
      </c>
      <c r="AB127" t="s">
        <v>424</v>
      </c>
      <c r="AC127" s="5">
        <v>0.01</v>
      </c>
      <c r="AD127" t="s">
        <v>5</v>
      </c>
      <c r="AE127">
        <v>0.99626802000000003</v>
      </c>
      <c r="AF127" t="s">
        <v>4</v>
      </c>
      <c r="AG127">
        <v>2.6895999999999999E-3</v>
      </c>
    </row>
    <row r="128" spans="1:33" x14ac:dyDescent="0.25">
      <c r="A128" t="s">
        <v>294</v>
      </c>
      <c r="B128" t="s">
        <v>143</v>
      </c>
      <c r="C128">
        <v>300</v>
      </c>
      <c r="D128" t="s">
        <v>144</v>
      </c>
      <c r="E128">
        <v>100000</v>
      </c>
      <c r="F128" t="s">
        <v>145</v>
      </c>
      <c r="G128">
        <v>23654</v>
      </c>
      <c r="H128" t="s">
        <v>146</v>
      </c>
      <c r="I128">
        <v>1E-3</v>
      </c>
      <c r="J128" t="s">
        <v>3</v>
      </c>
      <c r="K128">
        <v>0.65511799999999998</v>
      </c>
      <c r="L128" t="s">
        <v>2</v>
      </c>
      <c r="M128">
        <v>1.2198000000000001E-2</v>
      </c>
      <c r="N128" t="s">
        <v>6</v>
      </c>
      <c r="O128">
        <v>15</v>
      </c>
      <c r="P128" t="s">
        <v>0</v>
      </c>
      <c r="Q128">
        <v>141.80000000000001</v>
      </c>
      <c r="R128" t="s">
        <v>141</v>
      </c>
      <c r="S128">
        <v>6</v>
      </c>
      <c r="T128" t="s">
        <v>142</v>
      </c>
      <c r="U128">
        <v>238</v>
      </c>
      <c r="V128" t="s">
        <v>140</v>
      </c>
      <c r="W128">
        <v>100347</v>
      </c>
      <c r="X128" t="s">
        <v>1</v>
      </c>
      <c r="Y128" t="s">
        <v>1954</v>
      </c>
      <c r="Z128" t="s">
        <v>151</v>
      </c>
      <c r="AA128" s="12" t="s">
        <v>1955</v>
      </c>
      <c r="AB128" t="s">
        <v>424</v>
      </c>
      <c r="AC128" s="5">
        <v>0.01</v>
      </c>
      <c r="AD128" t="s">
        <v>5</v>
      </c>
      <c r="AE128">
        <v>0.83079817</v>
      </c>
      <c r="AF128" t="s">
        <v>4</v>
      </c>
      <c r="AG128">
        <v>7.3549399999999999E-3</v>
      </c>
    </row>
    <row r="129" spans="1:33" x14ac:dyDescent="0.25">
      <c r="A129" t="s">
        <v>295</v>
      </c>
      <c r="B129" t="s">
        <v>143</v>
      </c>
      <c r="C129">
        <v>300</v>
      </c>
      <c r="D129" t="s">
        <v>144</v>
      </c>
      <c r="E129">
        <v>100000</v>
      </c>
      <c r="F129" t="s">
        <v>145</v>
      </c>
      <c r="G129">
        <v>23654</v>
      </c>
      <c r="H129" t="s">
        <v>146</v>
      </c>
      <c r="I129">
        <v>1E-3</v>
      </c>
      <c r="J129" t="s">
        <v>3</v>
      </c>
      <c r="K129">
        <v>0.98216040000000004</v>
      </c>
      <c r="L129" t="s">
        <v>2</v>
      </c>
      <c r="M129">
        <v>3.3695099999999999E-2</v>
      </c>
      <c r="N129" t="s">
        <v>6</v>
      </c>
      <c r="O129">
        <v>9</v>
      </c>
      <c r="P129" t="s">
        <v>0</v>
      </c>
      <c r="Q129">
        <v>120.6</v>
      </c>
      <c r="R129" t="s">
        <v>141</v>
      </c>
      <c r="S129">
        <v>4</v>
      </c>
      <c r="T129" t="s">
        <v>142</v>
      </c>
      <c r="U129">
        <v>255</v>
      </c>
      <c r="V129" t="s">
        <v>140</v>
      </c>
      <c r="W129">
        <v>100341</v>
      </c>
      <c r="X129" t="s">
        <v>1</v>
      </c>
      <c r="Y129" t="s">
        <v>1956</v>
      </c>
      <c r="Z129" t="s">
        <v>151</v>
      </c>
      <c r="AA129" s="12" t="s">
        <v>1957</v>
      </c>
      <c r="AB129" t="s">
        <v>424</v>
      </c>
      <c r="AC129" s="5">
        <v>0.01</v>
      </c>
      <c r="AD129" t="s">
        <v>5</v>
      </c>
      <c r="AE129">
        <v>0.99760082000000005</v>
      </c>
      <c r="AF129" t="s">
        <v>4</v>
      </c>
      <c r="AG129">
        <v>1.2184209999999999E-2</v>
      </c>
    </row>
    <row r="130" spans="1:33" x14ac:dyDescent="0.25">
      <c r="A130" t="s">
        <v>296</v>
      </c>
      <c r="B130" t="s">
        <v>143</v>
      </c>
      <c r="C130">
        <v>300</v>
      </c>
      <c r="D130" t="s">
        <v>144</v>
      </c>
      <c r="E130">
        <v>100000</v>
      </c>
      <c r="F130" t="s">
        <v>145</v>
      </c>
      <c r="G130">
        <v>23654</v>
      </c>
      <c r="H130" t="s">
        <v>146</v>
      </c>
      <c r="I130">
        <v>1E-3</v>
      </c>
      <c r="J130" t="s">
        <v>3</v>
      </c>
      <c r="K130">
        <v>0.98569660000000003</v>
      </c>
      <c r="L130" t="s">
        <v>2</v>
      </c>
      <c r="M130">
        <v>7.9245300000000005E-2</v>
      </c>
      <c r="N130" t="s">
        <v>6</v>
      </c>
      <c r="O130">
        <v>18</v>
      </c>
      <c r="P130" t="s">
        <v>0</v>
      </c>
      <c r="Q130">
        <v>166.1</v>
      </c>
      <c r="R130" t="s">
        <v>141</v>
      </c>
      <c r="S130">
        <v>10</v>
      </c>
      <c r="T130" t="s">
        <v>142</v>
      </c>
      <c r="U130">
        <v>225</v>
      </c>
      <c r="V130" t="s">
        <v>140</v>
      </c>
      <c r="W130">
        <v>100488</v>
      </c>
      <c r="X130" t="s">
        <v>1</v>
      </c>
      <c r="Y130" t="s">
        <v>1958</v>
      </c>
      <c r="Z130" t="s">
        <v>151</v>
      </c>
      <c r="AA130" s="12" t="s">
        <v>1959</v>
      </c>
      <c r="AB130" t="s">
        <v>424</v>
      </c>
      <c r="AC130" s="5">
        <v>0.01</v>
      </c>
      <c r="AD130" t="s">
        <v>5</v>
      </c>
      <c r="AE130">
        <v>0.98757200999999994</v>
      </c>
      <c r="AF130" t="s">
        <v>4</v>
      </c>
      <c r="AG130">
        <v>7.5667319999999996E-2</v>
      </c>
    </row>
    <row r="131" spans="1:33" x14ac:dyDescent="0.25">
      <c r="A131" t="s">
        <v>297</v>
      </c>
      <c r="B131" t="s">
        <v>143</v>
      </c>
      <c r="C131">
        <v>300</v>
      </c>
      <c r="D131" t="s">
        <v>144</v>
      </c>
      <c r="E131">
        <v>100000</v>
      </c>
      <c r="F131" t="s">
        <v>145</v>
      </c>
      <c r="G131">
        <v>23654</v>
      </c>
      <c r="H131" t="s">
        <v>146</v>
      </c>
      <c r="I131">
        <v>1E-3</v>
      </c>
      <c r="J131" t="s">
        <v>3</v>
      </c>
      <c r="K131">
        <v>0.99886439999999999</v>
      </c>
      <c r="L131" t="s">
        <v>2</v>
      </c>
      <c r="M131">
        <v>3.9025799999999999E-2</v>
      </c>
      <c r="N131" t="s">
        <v>6</v>
      </c>
      <c r="O131">
        <v>13</v>
      </c>
      <c r="P131" t="s">
        <v>0</v>
      </c>
      <c r="Q131">
        <v>6.1</v>
      </c>
      <c r="R131" t="s">
        <v>141</v>
      </c>
      <c r="S131">
        <v>1</v>
      </c>
      <c r="T131" t="s">
        <v>142</v>
      </c>
      <c r="U131">
        <v>6</v>
      </c>
      <c r="V131" t="s">
        <v>140</v>
      </c>
      <c r="W131">
        <v>4534</v>
      </c>
      <c r="X131" t="s">
        <v>1</v>
      </c>
      <c r="Y131" t="s">
        <v>1960</v>
      </c>
      <c r="Z131" t="s">
        <v>151</v>
      </c>
      <c r="AA131" s="12" t="s">
        <v>1961</v>
      </c>
      <c r="AB131" t="s">
        <v>424</v>
      </c>
      <c r="AC131" s="5">
        <v>0.01</v>
      </c>
      <c r="AD131" t="s">
        <v>5</v>
      </c>
      <c r="AE131">
        <v>0.99973100000000004</v>
      </c>
      <c r="AF131" t="s">
        <v>4</v>
      </c>
      <c r="AG131">
        <v>1.909108E-2</v>
      </c>
    </row>
    <row r="132" spans="1:33" x14ac:dyDescent="0.25">
      <c r="A132" t="s">
        <v>298</v>
      </c>
      <c r="B132" t="s">
        <v>143</v>
      </c>
      <c r="C132">
        <v>300</v>
      </c>
      <c r="D132" t="s">
        <v>144</v>
      </c>
      <c r="E132">
        <v>100000</v>
      </c>
      <c r="F132" t="s">
        <v>145</v>
      </c>
      <c r="G132">
        <v>23654</v>
      </c>
      <c r="H132" t="s">
        <v>146</v>
      </c>
      <c r="I132">
        <v>1E-3</v>
      </c>
      <c r="J132" t="s">
        <v>3</v>
      </c>
      <c r="K132">
        <v>0.31272929999999999</v>
      </c>
      <c r="L132" t="s">
        <v>2</v>
      </c>
      <c r="M132">
        <v>207005.97968610001</v>
      </c>
      <c r="N132" t="s">
        <v>6</v>
      </c>
      <c r="O132">
        <v>57</v>
      </c>
      <c r="P132" t="s">
        <v>0</v>
      </c>
      <c r="Q132">
        <v>203.8</v>
      </c>
      <c r="R132" t="s">
        <v>141</v>
      </c>
      <c r="S132">
        <v>5</v>
      </c>
      <c r="T132" t="s">
        <v>142</v>
      </c>
      <c r="U132">
        <v>824</v>
      </c>
      <c r="V132" t="s">
        <v>140</v>
      </c>
      <c r="W132">
        <v>102335</v>
      </c>
      <c r="X132" t="s">
        <v>1</v>
      </c>
      <c r="Y132" t="s">
        <v>1962</v>
      </c>
      <c r="Z132" t="s">
        <v>151</v>
      </c>
      <c r="AA132" s="12" t="s">
        <v>1963</v>
      </c>
      <c r="AB132" t="s">
        <v>424</v>
      </c>
      <c r="AC132" s="5">
        <v>0.01</v>
      </c>
      <c r="AD132" t="s">
        <v>5</v>
      </c>
      <c r="AE132">
        <v>-1.88785161</v>
      </c>
      <c r="AF132" t="s">
        <v>4</v>
      </c>
      <c r="AG132">
        <v>23298.432217540001</v>
      </c>
    </row>
    <row r="133" spans="1:33" x14ac:dyDescent="0.25">
      <c r="A133" t="s">
        <v>299</v>
      </c>
      <c r="B133" t="s">
        <v>143</v>
      </c>
      <c r="C133">
        <v>300</v>
      </c>
      <c r="D133" t="s">
        <v>144</v>
      </c>
      <c r="E133">
        <v>100000</v>
      </c>
      <c r="F133" t="s">
        <v>145</v>
      </c>
      <c r="G133">
        <v>23654</v>
      </c>
      <c r="H133" t="s">
        <v>146</v>
      </c>
      <c r="I133">
        <v>1E-3</v>
      </c>
      <c r="J133" t="s">
        <v>3</v>
      </c>
      <c r="K133">
        <v>0.99847090000000005</v>
      </c>
      <c r="L133" t="s">
        <v>2</v>
      </c>
      <c r="M133">
        <v>2.1890799999999998E-2</v>
      </c>
      <c r="N133" t="s">
        <v>6</v>
      </c>
      <c r="O133">
        <v>13</v>
      </c>
      <c r="P133" t="s">
        <v>0</v>
      </c>
      <c r="Q133">
        <v>7.4</v>
      </c>
      <c r="R133" t="s">
        <v>141</v>
      </c>
      <c r="S133">
        <v>1</v>
      </c>
      <c r="T133" t="s">
        <v>142</v>
      </c>
      <c r="U133">
        <v>7</v>
      </c>
      <c r="V133" t="s">
        <v>140</v>
      </c>
      <c r="W133">
        <v>5276</v>
      </c>
      <c r="X133" t="s">
        <v>1</v>
      </c>
      <c r="Y133" t="s">
        <v>1964</v>
      </c>
      <c r="Z133" t="s">
        <v>151</v>
      </c>
      <c r="AA133" s="12" t="s">
        <v>1965</v>
      </c>
      <c r="AB133" t="s">
        <v>424</v>
      </c>
      <c r="AC133" s="5">
        <v>0.01</v>
      </c>
      <c r="AD133" t="s">
        <v>5</v>
      </c>
      <c r="AE133">
        <v>0.99982638999999995</v>
      </c>
      <c r="AF133" t="s">
        <v>4</v>
      </c>
      <c r="AG133">
        <v>7.2444900000000001E-3</v>
      </c>
    </row>
    <row r="134" spans="1:33" x14ac:dyDescent="0.25">
      <c r="A134" t="s">
        <v>300</v>
      </c>
      <c r="B134" t="s">
        <v>143</v>
      </c>
      <c r="C134">
        <v>300</v>
      </c>
      <c r="D134" t="s">
        <v>144</v>
      </c>
      <c r="E134">
        <v>100000</v>
      </c>
      <c r="F134" t="s">
        <v>145</v>
      </c>
      <c r="G134">
        <v>23654</v>
      </c>
      <c r="H134" t="s">
        <v>146</v>
      </c>
      <c r="I134">
        <v>1E-3</v>
      </c>
      <c r="J134" t="s">
        <v>3</v>
      </c>
      <c r="K134">
        <v>0.99968089999999998</v>
      </c>
      <c r="L134" t="s">
        <v>2</v>
      </c>
      <c r="M134">
        <v>0.10419730000000001</v>
      </c>
      <c r="N134" t="s">
        <v>6</v>
      </c>
      <c r="O134">
        <v>33</v>
      </c>
      <c r="P134" t="s">
        <v>0</v>
      </c>
      <c r="Q134">
        <v>13.1</v>
      </c>
      <c r="R134" t="s">
        <v>141</v>
      </c>
      <c r="S134">
        <v>1</v>
      </c>
      <c r="T134" t="s">
        <v>142</v>
      </c>
      <c r="U134">
        <v>6</v>
      </c>
      <c r="V134" t="s">
        <v>140</v>
      </c>
      <c r="W134">
        <v>7326</v>
      </c>
      <c r="X134" t="s">
        <v>1</v>
      </c>
      <c r="Y134" t="s">
        <v>1966</v>
      </c>
      <c r="Z134" t="s">
        <v>151</v>
      </c>
      <c r="AA134" s="12" t="s">
        <v>1967</v>
      </c>
      <c r="AB134" t="s">
        <v>424</v>
      </c>
      <c r="AC134" s="5">
        <v>0.01</v>
      </c>
      <c r="AD134" t="s">
        <v>5</v>
      </c>
      <c r="AE134">
        <v>0.99985329999999994</v>
      </c>
      <c r="AF134" t="s">
        <v>4</v>
      </c>
      <c r="AG134">
        <v>5.7277090000000003E-2</v>
      </c>
    </row>
    <row r="135" spans="1:33" x14ac:dyDescent="0.25">
      <c r="A135" t="s">
        <v>301</v>
      </c>
      <c r="B135" t="s">
        <v>143</v>
      </c>
      <c r="C135">
        <v>300</v>
      </c>
      <c r="D135" t="s">
        <v>144</v>
      </c>
      <c r="E135">
        <v>100000</v>
      </c>
      <c r="F135" t="s">
        <v>145</v>
      </c>
      <c r="G135">
        <v>23654</v>
      </c>
      <c r="H135" t="s">
        <v>146</v>
      </c>
      <c r="I135">
        <v>1E-3</v>
      </c>
      <c r="J135" t="s">
        <v>3</v>
      </c>
      <c r="K135">
        <v>0.99460709999999997</v>
      </c>
      <c r="L135" t="s">
        <v>2</v>
      </c>
      <c r="M135">
        <v>3.0694599999999999E-2</v>
      </c>
      <c r="N135" t="s">
        <v>6</v>
      </c>
      <c r="O135">
        <v>13</v>
      </c>
      <c r="P135" t="s">
        <v>0</v>
      </c>
      <c r="Q135">
        <v>4.8</v>
      </c>
      <c r="R135" t="s">
        <v>141</v>
      </c>
      <c r="S135">
        <v>1</v>
      </c>
      <c r="T135" t="s">
        <v>142</v>
      </c>
      <c r="U135">
        <v>5</v>
      </c>
      <c r="V135" t="s">
        <v>140</v>
      </c>
      <c r="W135">
        <v>3536</v>
      </c>
      <c r="X135" t="s">
        <v>1</v>
      </c>
      <c r="Y135" t="s">
        <v>1968</v>
      </c>
      <c r="Z135" t="s">
        <v>151</v>
      </c>
      <c r="AA135" s="12" t="s">
        <v>1969</v>
      </c>
      <c r="AB135" t="s">
        <v>424</v>
      </c>
      <c r="AC135" s="5">
        <v>0.01</v>
      </c>
      <c r="AD135" t="s">
        <v>5</v>
      </c>
      <c r="AE135">
        <v>0.99508079999999999</v>
      </c>
      <c r="AF135" t="s">
        <v>4</v>
      </c>
      <c r="AG135">
        <v>2.9252630000000002E-2</v>
      </c>
    </row>
    <row r="136" spans="1:33" x14ac:dyDescent="0.25">
      <c r="A136" t="s">
        <v>302</v>
      </c>
      <c r="B136" t="s">
        <v>143</v>
      </c>
      <c r="C136">
        <v>300</v>
      </c>
      <c r="D136" t="s">
        <v>144</v>
      </c>
      <c r="E136">
        <v>100000</v>
      </c>
      <c r="F136" t="s">
        <v>145</v>
      </c>
      <c r="G136">
        <v>23654</v>
      </c>
      <c r="H136" t="s">
        <v>146</v>
      </c>
      <c r="I136">
        <v>1E-3</v>
      </c>
      <c r="J136" t="s">
        <v>3</v>
      </c>
      <c r="K136">
        <v>0.92344150000000003</v>
      </c>
      <c r="L136" t="s">
        <v>2</v>
      </c>
      <c r="M136">
        <v>1.0642E-2</v>
      </c>
      <c r="N136" t="s">
        <v>6</v>
      </c>
      <c r="O136">
        <v>30</v>
      </c>
      <c r="P136" t="s">
        <v>0</v>
      </c>
      <c r="Q136">
        <v>187</v>
      </c>
      <c r="R136" t="s">
        <v>141</v>
      </c>
      <c r="S136">
        <v>10</v>
      </c>
      <c r="T136" t="s">
        <v>142</v>
      </c>
      <c r="U136">
        <v>619</v>
      </c>
      <c r="V136" t="s">
        <v>140</v>
      </c>
      <c r="W136">
        <v>101840</v>
      </c>
      <c r="X136" t="s">
        <v>1</v>
      </c>
      <c r="Y136" t="s">
        <v>1970</v>
      </c>
      <c r="Z136" t="s">
        <v>151</v>
      </c>
      <c r="AA136" s="12" t="s">
        <v>1971</v>
      </c>
      <c r="AB136" t="s">
        <v>424</v>
      </c>
      <c r="AC136" s="5">
        <v>0.01</v>
      </c>
      <c r="AD136" t="s">
        <v>5</v>
      </c>
      <c r="AE136">
        <v>0.98641436000000005</v>
      </c>
      <c r="AF136" t="s">
        <v>4</v>
      </c>
      <c r="AG136">
        <v>4.47409E-3</v>
      </c>
    </row>
    <row r="137" spans="1:33" x14ac:dyDescent="0.25">
      <c r="A137" t="s">
        <v>303</v>
      </c>
      <c r="B137" t="s">
        <v>143</v>
      </c>
      <c r="C137">
        <v>300</v>
      </c>
      <c r="D137" t="s">
        <v>144</v>
      </c>
      <c r="E137">
        <v>100000</v>
      </c>
      <c r="F137" t="s">
        <v>145</v>
      </c>
      <c r="G137">
        <v>23654</v>
      </c>
      <c r="H137" t="s">
        <v>146</v>
      </c>
      <c r="I137">
        <v>1E-3</v>
      </c>
      <c r="J137" t="s">
        <v>3</v>
      </c>
      <c r="K137">
        <v>0.99656330000000004</v>
      </c>
      <c r="L137" t="s">
        <v>2</v>
      </c>
      <c r="M137">
        <v>3.3488799999999999E-2</v>
      </c>
      <c r="N137" t="s">
        <v>6</v>
      </c>
      <c r="O137">
        <v>11</v>
      </c>
      <c r="P137" t="s">
        <v>0</v>
      </c>
      <c r="Q137">
        <v>8.3000000000000007</v>
      </c>
      <c r="R137" t="s">
        <v>141</v>
      </c>
      <c r="S137">
        <v>1</v>
      </c>
      <c r="T137" t="s">
        <v>142</v>
      </c>
      <c r="U137">
        <v>6</v>
      </c>
      <c r="V137" t="s">
        <v>140</v>
      </c>
      <c r="W137">
        <v>5753</v>
      </c>
      <c r="X137" t="s">
        <v>1</v>
      </c>
      <c r="Y137" t="s">
        <v>1972</v>
      </c>
      <c r="Z137" t="s">
        <v>151</v>
      </c>
      <c r="AA137" s="12" t="s">
        <v>1973</v>
      </c>
      <c r="AB137" t="s">
        <v>424</v>
      </c>
      <c r="AC137" s="5">
        <v>0.01</v>
      </c>
      <c r="AD137" t="s">
        <v>5</v>
      </c>
      <c r="AE137">
        <v>0.99780924999999998</v>
      </c>
      <c r="AF137" t="s">
        <v>4</v>
      </c>
      <c r="AG137">
        <v>2.6901789999999998E-2</v>
      </c>
    </row>
    <row r="138" spans="1:33" x14ac:dyDescent="0.25">
      <c r="A138" t="s">
        <v>304</v>
      </c>
      <c r="B138" t="s">
        <v>143</v>
      </c>
      <c r="C138">
        <v>300</v>
      </c>
      <c r="D138" t="s">
        <v>144</v>
      </c>
      <c r="E138">
        <v>100000</v>
      </c>
      <c r="F138" t="s">
        <v>145</v>
      </c>
      <c r="G138">
        <v>23654</v>
      </c>
      <c r="H138" t="s">
        <v>146</v>
      </c>
      <c r="I138">
        <v>1E-3</v>
      </c>
      <c r="J138" t="s">
        <v>3</v>
      </c>
      <c r="K138">
        <v>0.98846069999999997</v>
      </c>
      <c r="L138" t="s">
        <v>2</v>
      </c>
      <c r="M138">
        <v>4.6424100000000003E-2</v>
      </c>
      <c r="N138" t="s">
        <v>6</v>
      </c>
      <c r="O138">
        <v>24</v>
      </c>
      <c r="P138" t="s">
        <v>0</v>
      </c>
      <c r="Q138">
        <v>13.3</v>
      </c>
      <c r="R138" t="s">
        <v>141</v>
      </c>
      <c r="S138">
        <v>1</v>
      </c>
      <c r="T138" t="s">
        <v>142</v>
      </c>
      <c r="U138">
        <v>7</v>
      </c>
      <c r="V138" t="s">
        <v>140</v>
      </c>
      <c r="W138">
        <v>7765</v>
      </c>
      <c r="X138" t="s">
        <v>1</v>
      </c>
      <c r="Y138" t="s">
        <v>1974</v>
      </c>
      <c r="Z138" t="s">
        <v>151</v>
      </c>
      <c r="AA138" s="12" t="s">
        <v>1975</v>
      </c>
      <c r="AB138" t="s">
        <v>424</v>
      </c>
      <c r="AC138" s="5">
        <v>0.01</v>
      </c>
      <c r="AD138" t="s">
        <v>5</v>
      </c>
      <c r="AE138">
        <v>0.98912140000000004</v>
      </c>
      <c r="AF138" t="s">
        <v>4</v>
      </c>
      <c r="AG138">
        <v>4.4339160000000002E-2</v>
      </c>
    </row>
    <row r="139" spans="1:33" x14ac:dyDescent="0.25">
      <c r="A139" t="s">
        <v>305</v>
      </c>
      <c r="B139" t="s">
        <v>143</v>
      </c>
      <c r="C139">
        <v>300</v>
      </c>
      <c r="D139" t="s">
        <v>144</v>
      </c>
      <c r="E139">
        <v>100000</v>
      </c>
      <c r="F139" t="s">
        <v>145</v>
      </c>
      <c r="G139">
        <v>23654</v>
      </c>
      <c r="H139" t="s">
        <v>146</v>
      </c>
      <c r="I139">
        <v>1E-3</v>
      </c>
      <c r="J139" t="s">
        <v>3</v>
      </c>
      <c r="K139">
        <v>-2638.7617931</v>
      </c>
      <c r="L139" t="s">
        <v>2</v>
      </c>
      <c r="M139">
        <v>17.457256399999999</v>
      </c>
      <c r="N139" t="s">
        <v>6</v>
      </c>
      <c r="O139">
        <v>39</v>
      </c>
      <c r="P139" t="s">
        <v>0</v>
      </c>
      <c r="Q139">
        <v>216.5</v>
      </c>
      <c r="R139" t="s">
        <v>141</v>
      </c>
      <c r="S139">
        <v>2</v>
      </c>
      <c r="T139" t="s">
        <v>142</v>
      </c>
      <c r="U139">
        <v>765</v>
      </c>
      <c r="V139" t="s">
        <v>140</v>
      </c>
      <c r="W139">
        <v>102293</v>
      </c>
      <c r="X139" t="s">
        <v>1</v>
      </c>
      <c r="Y139" t="s">
        <v>1976</v>
      </c>
      <c r="Z139" t="s">
        <v>151</v>
      </c>
      <c r="AA139" s="12" t="s">
        <v>1977</v>
      </c>
      <c r="AB139" t="s">
        <v>424</v>
      </c>
      <c r="AC139" s="5">
        <v>0.01</v>
      </c>
      <c r="AD139" t="s">
        <v>5</v>
      </c>
      <c r="AE139">
        <v>-13758.48045055</v>
      </c>
      <c r="AF139" t="s">
        <v>4</v>
      </c>
      <c r="AG139">
        <v>40.06941526</v>
      </c>
    </row>
    <row r="140" spans="1:33" x14ac:dyDescent="0.25">
      <c r="A140" t="s">
        <v>306</v>
      </c>
      <c r="B140" t="s">
        <v>143</v>
      </c>
      <c r="C140">
        <v>300</v>
      </c>
      <c r="D140" t="s">
        <v>144</v>
      </c>
      <c r="E140">
        <v>100000</v>
      </c>
      <c r="F140" t="s">
        <v>145</v>
      </c>
      <c r="G140">
        <v>23654</v>
      </c>
      <c r="H140" t="s">
        <v>146</v>
      </c>
      <c r="I140">
        <v>1E-3</v>
      </c>
      <c r="J140" t="s">
        <v>3</v>
      </c>
      <c r="K140">
        <v>0.99298240000000004</v>
      </c>
      <c r="L140" t="s">
        <v>2</v>
      </c>
      <c r="M140">
        <v>2.44587E-2</v>
      </c>
      <c r="N140" t="s">
        <v>6</v>
      </c>
      <c r="O140">
        <v>32</v>
      </c>
      <c r="P140" t="s">
        <v>0</v>
      </c>
      <c r="Q140">
        <v>53.4</v>
      </c>
      <c r="R140" t="s">
        <v>141</v>
      </c>
      <c r="S140">
        <v>3</v>
      </c>
      <c r="T140" t="s">
        <v>142</v>
      </c>
      <c r="U140">
        <v>12</v>
      </c>
      <c r="V140" t="s">
        <v>140</v>
      </c>
      <c r="W140">
        <v>25619</v>
      </c>
      <c r="X140" t="s">
        <v>1</v>
      </c>
      <c r="Y140" t="s">
        <v>1978</v>
      </c>
      <c r="Z140" t="s">
        <v>151</v>
      </c>
      <c r="AA140" s="12" t="s">
        <v>1979</v>
      </c>
      <c r="AB140" t="s">
        <v>424</v>
      </c>
      <c r="AC140" s="5">
        <v>0.01</v>
      </c>
      <c r="AD140" t="s">
        <v>5</v>
      </c>
      <c r="AE140">
        <v>0.99491845000000001</v>
      </c>
      <c r="AF140" t="s">
        <v>4</v>
      </c>
      <c r="AG140">
        <v>2.0738059999999999E-2</v>
      </c>
    </row>
    <row r="141" spans="1:33" x14ac:dyDescent="0.25">
      <c r="A141" t="s">
        <v>307</v>
      </c>
      <c r="B141" t="s">
        <v>143</v>
      </c>
      <c r="C141">
        <v>300</v>
      </c>
      <c r="D141" t="s">
        <v>144</v>
      </c>
      <c r="E141">
        <v>100000</v>
      </c>
      <c r="F141" t="s">
        <v>145</v>
      </c>
      <c r="G141">
        <v>23654</v>
      </c>
      <c r="H141" t="s">
        <v>146</v>
      </c>
      <c r="I141">
        <v>1E-3</v>
      </c>
      <c r="J141" t="s">
        <v>3</v>
      </c>
      <c r="K141">
        <v>0.99551400000000001</v>
      </c>
      <c r="L141" t="s">
        <v>2</v>
      </c>
      <c r="M141">
        <v>4.7176599999999999E-2</v>
      </c>
      <c r="N141" t="s">
        <v>6</v>
      </c>
      <c r="O141">
        <v>6</v>
      </c>
      <c r="P141" t="s">
        <v>0</v>
      </c>
      <c r="Q141">
        <v>1.9</v>
      </c>
      <c r="R141" t="s">
        <v>141</v>
      </c>
      <c r="S141">
        <v>1</v>
      </c>
      <c r="T141" t="s">
        <v>142</v>
      </c>
      <c r="U141">
        <v>3</v>
      </c>
      <c r="V141" t="s">
        <v>140</v>
      </c>
      <c r="W141">
        <v>1497</v>
      </c>
      <c r="X141" t="s">
        <v>1</v>
      </c>
      <c r="Y141" t="s">
        <v>1980</v>
      </c>
      <c r="Z141" t="s">
        <v>151</v>
      </c>
      <c r="AA141" s="12" t="s">
        <v>1981</v>
      </c>
      <c r="AB141" t="s">
        <v>424</v>
      </c>
      <c r="AC141" s="5">
        <v>0.01</v>
      </c>
      <c r="AD141" t="s">
        <v>5</v>
      </c>
      <c r="AE141">
        <v>0.9960253</v>
      </c>
      <c r="AF141" t="s">
        <v>4</v>
      </c>
      <c r="AG141">
        <v>4.5482309999999998E-2</v>
      </c>
    </row>
    <row r="142" spans="1:33" x14ac:dyDescent="0.25">
      <c r="A142" t="s">
        <v>308</v>
      </c>
      <c r="B142" t="s">
        <v>143</v>
      </c>
      <c r="C142">
        <v>300</v>
      </c>
      <c r="D142" t="s">
        <v>144</v>
      </c>
      <c r="E142">
        <v>100000</v>
      </c>
      <c r="F142" t="s">
        <v>145</v>
      </c>
      <c r="G142">
        <v>23654</v>
      </c>
      <c r="H142" t="s">
        <v>146</v>
      </c>
      <c r="I142">
        <v>1E-3</v>
      </c>
      <c r="J142" t="s">
        <v>3</v>
      </c>
      <c r="K142">
        <v>-0.50142240000000005</v>
      </c>
      <c r="L142" t="s">
        <v>2</v>
      </c>
      <c r="M142">
        <v>1.3453098999999999</v>
      </c>
      <c r="N142" t="s">
        <v>6</v>
      </c>
      <c r="O142">
        <v>31</v>
      </c>
      <c r="P142" t="s">
        <v>0</v>
      </c>
      <c r="Q142">
        <v>136.69999999999999</v>
      </c>
      <c r="R142" t="s">
        <v>141</v>
      </c>
      <c r="S142">
        <v>8</v>
      </c>
      <c r="T142" t="s">
        <v>142</v>
      </c>
      <c r="U142">
        <v>123</v>
      </c>
      <c r="V142" t="s">
        <v>140</v>
      </c>
      <c r="W142">
        <v>100013</v>
      </c>
      <c r="X142" t="s">
        <v>1</v>
      </c>
      <c r="Y142" t="s">
        <v>1982</v>
      </c>
      <c r="Z142" t="s">
        <v>151</v>
      </c>
      <c r="AA142" s="12" t="s">
        <v>1983</v>
      </c>
      <c r="AB142" t="s">
        <v>424</v>
      </c>
      <c r="AC142" s="5">
        <v>0.01</v>
      </c>
      <c r="AD142" t="s">
        <v>5</v>
      </c>
      <c r="AE142">
        <v>-1.2142335900000001</v>
      </c>
      <c r="AF142" t="s">
        <v>4</v>
      </c>
      <c r="AG142">
        <v>1.04457592</v>
      </c>
    </row>
    <row r="143" spans="1:33" x14ac:dyDescent="0.25">
      <c r="A143" t="s">
        <v>309</v>
      </c>
      <c r="B143" t="s">
        <v>143</v>
      </c>
      <c r="C143">
        <v>300</v>
      </c>
      <c r="D143" t="s">
        <v>144</v>
      </c>
      <c r="E143">
        <v>100000</v>
      </c>
      <c r="F143" t="s">
        <v>145</v>
      </c>
      <c r="G143">
        <v>23654</v>
      </c>
      <c r="H143" t="s">
        <v>146</v>
      </c>
      <c r="I143">
        <v>1E-3</v>
      </c>
      <c r="J143" t="s">
        <v>3</v>
      </c>
      <c r="K143">
        <v>-0.21011150000000001</v>
      </c>
      <c r="L143" t="s">
        <v>2</v>
      </c>
      <c r="M143">
        <v>0.1091119</v>
      </c>
      <c r="N143" t="s">
        <v>6</v>
      </c>
      <c r="O143">
        <v>13</v>
      </c>
      <c r="P143" t="s">
        <v>0</v>
      </c>
      <c r="Q143">
        <v>126.4</v>
      </c>
      <c r="R143" t="s">
        <v>141</v>
      </c>
      <c r="S143">
        <v>5</v>
      </c>
      <c r="T143" t="s">
        <v>142</v>
      </c>
      <c r="U143">
        <v>274</v>
      </c>
      <c r="V143" t="s">
        <v>140</v>
      </c>
      <c r="W143">
        <v>100489</v>
      </c>
      <c r="X143" t="s">
        <v>1</v>
      </c>
      <c r="Y143" t="s">
        <v>1984</v>
      </c>
      <c r="Z143" t="s">
        <v>151</v>
      </c>
      <c r="AA143" s="12" t="s">
        <v>1985</v>
      </c>
      <c r="AB143" t="s">
        <v>424</v>
      </c>
      <c r="AC143" s="5">
        <v>0.01</v>
      </c>
      <c r="AD143" t="s">
        <v>5</v>
      </c>
      <c r="AE143">
        <v>-19.73388637</v>
      </c>
      <c r="AF143" t="s">
        <v>4</v>
      </c>
      <c r="AG143">
        <v>4.9256719999999997E-2</v>
      </c>
    </row>
    <row r="144" spans="1:33" x14ac:dyDescent="0.25">
      <c r="A144" t="s">
        <v>310</v>
      </c>
      <c r="B144" t="s">
        <v>143</v>
      </c>
      <c r="C144">
        <v>300</v>
      </c>
      <c r="D144" t="s">
        <v>144</v>
      </c>
      <c r="E144">
        <v>100000</v>
      </c>
      <c r="F144" t="s">
        <v>145</v>
      </c>
      <c r="G144">
        <v>23654</v>
      </c>
      <c r="H144" t="s">
        <v>146</v>
      </c>
      <c r="I144">
        <v>1E-3</v>
      </c>
      <c r="J144" t="s">
        <v>3</v>
      </c>
      <c r="K144">
        <v>0.99644140000000003</v>
      </c>
      <c r="L144" t="s">
        <v>2</v>
      </c>
      <c r="M144">
        <v>1.5694199999999998E-2</v>
      </c>
      <c r="N144" t="s">
        <v>6</v>
      </c>
      <c r="O144">
        <v>8</v>
      </c>
      <c r="P144" t="s">
        <v>0</v>
      </c>
      <c r="Q144">
        <v>1.4</v>
      </c>
      <c r="R144" t="s">
        <v>141</v>
      </c>
      <c r="S144">
        <v>1</v>
      </c>
      <c r="T144" t="s">
        <v>142</v>
      </c>
      <c r="U144">
        <v>3</v>
      </c>
      <c r="V144" t="s">
        <v>140</v>
      </c>
      <c r="W144">
        <v>1212</v>
      </c>
      <c r="X144" t="s">
        <v>1</v>
      </c>
      <c r="Y144" t="s">
        <v>1986</v>
      </c>
      <c r="Z144" t="s">
        <v>151</v>
      </c>
      <c r="AA144" s="12" t="s">
        <v>1987</v>
      </c>
      <c r="AB144" t="s">
        <v>424</v>
      </c>
      <c r="AC144" s="5">
        <v>0.01</v>
      </c>
      <c r="AD144" t="s">
        <v>5</v>
      </c>
      <c r="AE144">
        <v>0.99913370000000001</v>
      </c>
      <c r="AF144" t="s">
        <v>4</v>
      </c>
      <c r="AG144">
        <v>7.9014099999999993E-3</v>
      </c>
    </row>
    <row r="145" spans="1:33" x14ac:dyDescent="0.25">
      <c r="A145" t="s">
        <v>311</v>
      </c>
      <c r="B145" t="s">
        <v>143</v>
      </c>
      <c r="C145">
        <v>300</v>
      </c>
      <c r="D145" t="s">
        <v>144</v>
      </c>
      <c r="E145">
        <v>100000</v>
      </c>
      <c r="F145" t="s">
        <v>145</v>
      </c>
      <c r="G145">
        <v>23654</v>
      </c>
      <c r="H145" t="s">
        <v>146</v>
      </c>
      <c r="I145">
        <v>1E-3</v>
      </c>
      <c r="J145" t="s">
        <v>3</v>
      </c>
      <c r="K145">
        <v>5.1100000000000002E-5</v>
      </c>
      <c r="L145" t="s">
        <v>2</v>
      </c>
      <c r="M145">
        <v>6349434.1582166003</v>
      </c>
      <c r="N145" t="s">
        <v>6</v>
      </c>
      <c r="O145">
        <v>38</v>
      </c>
      <c r="P145" t="s">
        <v>0</v>
      </c>
      <c r="Q145">
        <v>179.1</v>
      </c>
      <c r="R145" t="s">
        <v>141</v>
      </c>
      <c r="S145">
        <v>5</v>
      </c>
      <c r="T145" t="s">
        <v>142</v>
      </c>
      <c r="U145">
        <v>276</v>
      </c>
      <c r="V145" t="s">
        <v>140</v>
      </c>
      <c r="W145">
        <v>100710</v>
      </c>
      <c r="X145" t="s">
        <v>1</v>
      </c>
      <c r="Y145" t="s">
        <v>1988</v>
      </c>
      <c r="Z145" t="s">
        <v>151</v>
      </c>
      <c r="AA145" s="12" t="s">
        <v>1989</v>
      </c>
      <c r="AB145" t="s">
        <v>424</v>
      </c>
      <c r="AC145" s="5">
        <v>0.01</v>
      </c>
      <c r="AD145" t="s">
        <v>5</v>
      </c>
      <c r="AE145">
        <v>1.0429E-3</v>
      </c>
      <c r="AF145" t="s">
        <v>4</v>
      </c>
      <c r="AG145">
        <v>1046856.1472242801</v>
      </c>
    </row>
    <row r="146" spans="1:33" x14ac:dyDescent="0.25">
      <c r="A146" t="s">
        <v>312</v>
      </c>
      <c r="B146" t="s">
        <v>143</v>
      </c>
      <c r="C146">
        <v>300</v>
      </c>
      <c r="D146" t="s">
        <v>144</v>
      </c>
      <c r="E146">
        <v>100000</v>
      </c>
      <c r="F146" t="s">
        <v>145</v>
      </c>
      <c r="G146">
        <v>23654</v>
      </c>
      <c r="H146" t="s">
        <v>146</v>
      </c>
      <c r="I146">
        <v>1E-3</v>
      </c>
      <c r="J146" t="s">
        <v>3</v>
      </c>
      <c r="K146">
        <v>0.99360879999999996</v>
      </c>
      <c r="L146" t="s">
        <v>2</v>
      </c>
      <c r="M146">
        <v>40.379767299999997</v>
      </c>
      <c r="N146" t="s">
        <v>6</v>
      </c>
      <c r="O146">
        <v>12</v>
      </c>
      <c r="P146" t="s">
        <v>0</v>
      </c>
      <c r="Q146">
        <v>117.4</v>
      </c>
      <c r="R146" t="s">
        <v>141</v>
      </c>
      <c r="S146">
        <v>5</v>
      </c>
      <c r="T146" t="s">
        <v>142</v>
      </c>
      <c r="U146">
        <v>254</v>
      </c>
      <c r="V146" t="s">
        <v>140</v>
      </c>
      <c r="W146">
        <v>100252</v>
      </c>
      <c r="X146" t="s">
        <v>1</v>
      </c>
      <c r="Y146" t="s">
        <v>1990</v>
      </c>
      <c r="Z146" t="s">
        <v>151</v>
      </c>
      <c r="AA146" s="12" t="s">
        <v>1991</v>
      </c>
      <c r="AB146" t="s">
        <v>424</v>
      </c>
      <c r="AC146" s="5">
        <v>0.01</v>
      </c>
      <c r="AD146" t="s">
        <v>5</v>
      </c>
      <c r="AE146">
        <v>0.99948075999999997</v>
      </c>
      <c r="AF146" t="s">
        <v>4</v>
      </c>
      <c r="AG146">
        <v>11.46874774</v>
      </c>
    </row>
    <row r="147" spans="1:33" x14ac:dyDescent="0.25">
      <c r="A147" t="s">
        <v>313</v>
      </c>
      <c r="B147" t="s">
        <v>143</v>
      </c>
      <c r="C147">
        <v>300</v>
      </c>
      <c r="D147" t="s">
        <v>144</v>
      </c>
      <c r="E147">
        <v>100000</v>
      </c>
      <c r="F147" t="s">
        <v>145</v>
      </c>
      <c r="G147">
        <v>23654</v>
      </c>
      <c r="H147" t="s">
        <v>146</v>
      </c>
      <c r="I147">
        <v>1E-3</v>
      </c>
      <c r="J147" t="s">
        <v>3</v>
      </c>
      <c r="K147">
        <v>0.97390390000000004</v>
      </c>
      <c r="L147" t="s">
        <v>2</v>
      </c>
      <c r="M147">
        <v>1.6275899999999999E-2</v>
      </c>
      <c r="N147" t="s">
        <v>6</v>
      </c>
      <c r="O147">
        <v>11</v>
      </c>
      <c r="P147" t="s">
        <v>0</v>
      </c>
      <c r="Q147">
        <v>126.8</v>
      </c>
      <c r="R147" t="s">
        <v>141</v>
      </c>
      <c r="S147">
        <v>4</v>
      </c>
      <c r="T147" t="s">
        <v>142</v>
      </c>
      <c r="U147">
        <v>210</v>
      </c>
      <c r="V147" t="s">
        <v>140</v>
      </c>
      <c r="W147">
        <v>100185</v>
      </c>
      <c r="X147" t="s">
        <v>1</v>
      </c>
      <c r="Y147" t="s">
        <v>1992</v>
      </c>
      <c r="Z147" t="s">
        <v>151</v>
      </c>
      <c r="AA147" s="12" t="s">
        <v>1993</v>
      </c>
      <c r="AB147" t="s">
        <v>424</v>
      </c>
      <c r="AC147" s="5">
        <v>0.01</v>
      </c>
      <c r="AD147" t="s">
        <v>5</v>
      </c>
      <c r="AE147">
        <v>0.99249071</v>
      </c>
      <c r="AF147" t="s">
        <v>4</v>
      </c>
      <c r="AG147">
        <v>8.5233900000000005E-3</v>
      </c>
    </row>
    <row r="148" spans="1:33" x14ac:dyDescent="0.25">
      <c r="A148" t="s">
        <v>314</v>
      </c>
      <c r="B148" t="s">
        <v>143</v>
      </c>
      <c r="C148">
        <v>300</v>
      </c>
      <c r="D148" t="s">
        <v>144</v>
      </c>
      <c r="E148">
        <v>100000</v>
      </c>
      <c r="F148" t="s">
        <v>145</v>
      </c>
      <c r="G148">
        <v>23654</v>
      </c>
      <c r="H148" t="s">
        <v>146</v>
      </c>
      <c r="I148">
        <v>1E-3</v>
      </c>
      <c r="J148" t="s">
        <v>3</v>
      </c>
      <c r="K148">
        <v>-1.1805100000000001E-2</v>
      </c>
      <c r="L148" t="s">
        <v>2</v>
      </c>
      <c r="M148">
        <v>146366709.10253</v>
      </c>
      <c r="N148" t="s">
        <v>6</v>
      </c>
      <c r="O148">
        <v>17</v>
      </c>
      <c r="P148" t="s">
        <v>0</v>
      </c>
      <c r="Q148">
        <v>136.4</v>
      </c>
      <c r="R148" t="s">
        <v>141</v>
      </c>
      <c r="S148">
        <v>5</v>
      </c>
      <c r="T148" t="s">
        <v>142</v>
      </c>
      <c r="U148">
        <v>271</v>
      </c>
      <c r="V148" t="s">
        <v>140</v>
      </c>
      <c r="W148">
        <v>100472</v>
      </c>
      <c r="X148" t="s">
        <v>1</v>
      </c>
      <c r="Y148" t="s">
        <v>1994</v>
      </c>
      <c r="Z148" t="s">
        <v>151</v>
      </c>
      <c r="AA148" s="12" t="s">
        <v>1995</v>
      </c>
      <c r="AB148" t="s">
        <v>424</v>
      </c>
      <c r="AC148" s="5">
        <v>0.01</v>
      </c>
      <c r="AD148" t="s">
        <v>5</v>
      </c>
      <c r="AE148">
        <v>0.26235174</v>
      </c>
      <c r="AF148" t="s">
        <v>4</v>
      </c>
      <c r="AG148">
        <v>7417882.4241810003</v>
      </c>
    </row>
    <row r="149" spans="1:33" x14ac:dyDescent="0.25">
      <c r="A149" t="s">
        <v>315</v>
      </c>
      <c r="B149" t="s">
        <v>143</v>
      </c>
      <c r="C149">
        <v>300</v>
      </c>
      <c r="D149" t="s">
        <v>144</v>
      </c>
      <c r="E149">
        <v>100000</v>
      </c>
      <c r="F149" t="s">
        <v>145</v>
      </c>
      <c r="G149">
        <v>23654</v>
      </c>
      <c r="H149" t="s">
        <v>146</v>
      </c>
      <c r="I149">
        <v>1E-3</v>
      </c>
      <c r="J149" t="s">
        <v>3</v>
      </c>
      <c r="K149">
        <v>0.99676350000000002</v>
      </c>
      <c r="L149" t="s">
        <v>2</v>
      </c>
      <c r="M149">
        <v>35.361194599999997</v>
      </c>
      <c r="N149" t="s">
        <v>6</v>
      </c>
      <c r="O149">
        <v>12</v>
      </c>
      <c r="P149" t="s">
        <v>0</v>
      </c>
      <c r="Q149">
        <v>132.1</v>
      </c>
      <c r="R149" t="s">
        <v>141</v>
      </c>
      <c r="S149">
        <v>2</v>
      </c>
      <c r="T149" t="s">
        <v>142</v>
      </c>
      <c r="U149">
        <v>201</v>
      </c>
      <c r="V149" t="s">
        <v>140</v>
      </c>
      <c r="W149">
        <v>100200</v>
      </c>
      <c r="X149" t="s">
        <v>1</v>
      </c>
      <c r="Y149" t="s">
        <v>1996</v>
      </c>
      <c r="Z149" t="s">
        <v>151</v>
      </c>
      <c r="AA149" s="12" t="s">
        <v>1997</v>
      </c>
      <c r="AB149" t="s">
        <v>424</v>
      </c>
      <c r="AC149" s="5">
        <v>0.01</v>
      </c>
      <c r="AD149" t="s">
        <v>5</v>
      </c>
      <c r="AE149">
        <v>0.99782769000000004</v>
      </c>
      <c r="AF149" t="s">
        <v>4</v>
      </c>
      <c r="AG149">
        <v>9.0161593599999996</v>
      </c>
    </row>
    <row r="150" spans="1:33" x14ac:dyDescent="0.25">
      <c r="A150" t="s">
        <v>316</v>
      </c>
      <c r="B150" t="s">
        <v>143</v>
      </c>
      <c r="C150">
        <v>300</v>
      </c>
      <c r="D150" t="s">
        <v>144</v>
      </c>
      <c r="E150">
        <v>100000</v>
      </c>
      <c r="F150" t="s">
        <v>145</v>
      </c>
      <c r="G150">
        <v>23654</v>
      </c>
      <c r="H150" t="s">
        <v>146</v>
      </c>
      <c r="I150">
        <v>1E-3</v>
      </c>
      <c r="J150" t="s">
        <v>3</v>
      </c>
      <c r="K150">
        <v>0.99838199999999999</v>
      </c>
      <c r="L150" t="s">
        <v>2</v>
      </c>
      <c r="M150">
        <v>1.4233000000000001E-2</v>
      </c>
      <c r="N150" t="s">
        <v>6</v>
      </c>
      <c r="O150">
        <v>10</v>
      </c>
      <c r="P150" t="s">
        <v>0</v>
      </c>
      <c r="Q150">
        <v>3.6</v>
      </c>
      <c r="R150" t="s">
        <v>141</v>
      </c>
      <c r="S150">
        <v>1</v>
      </c>
      <c r="T150" t="s">
        <v>142</v>
      </c>
      <c r="U150">
        <v>5</v>
      </c>
      <c r="V150" t="s">
        <v>140</v>
      </c>
      <c r="W150">
        <v>2670</v>
      </c>
      <c r="X150" t="s">
        <v>1</v>
      </c>
      <c r="Y150" t="s">
        <v>1998</v>
      </c>
      <c r="Z150" t="s">
        <v>151</v>
      </c>
      <c r="AA150" s="12" t="s">
        <v>1999</v>
      </c>
      <c r="AB150" t="s">
        <v>424</v>
      </c>
      <c r="AC150" s="5">
        <v>0.01</v>
      </c>
      <c r="AD150" t="s">
        <v>5</v>
      </c>
      <c r="AE150">
        <v>0.99999258999999996</v>
      </c>
      <c r="AF150" t="s">
        <v>4</v>
      </c>
      <c r="AG150">
        <v>9.8287000000000005E-4</v>
      </c>
    </row>
    <row r="151" spans="1:33" x14ac:dyDescent="0.25">
      <c r="A151" t="s">
        <v>317</v>
      </c>
      <c r="B151" t="s">
        <v>143</v>
      </c>
      <c r="C151">
        <v>300</v>
      </c>
      <c r="D151" t="s">
        <v>144</v>
      </c>
      <c r="E151">
        <v>100000</v>
      </c>
      <c r="F151" t="s">
        <v>145</v>
      </c>
      <c r="G151">
        <v>23654</v>
      </c>
      <c r="H151" t="s">
        <v>146</v>
      </c>
      <c r="I151">
        <v>1E-3</v>
      </c>
      <c r="J151" t="s">
        <v>3</v>
      </c>
      <c r="K151">
        <v>0.27950029999999998</v>
      </c>
      <c r="L151" t="s">
        <v>2</v>
      </c>
      <c r="M151">
        <v>0.60080449999999996</v>
      </c>
      <c r="N151" t="s">
        <v>6</v>
      </c>
      <c r="O151">
        <v>46</v>
      </c>
      <c r="P151" t="s">
        <v>0</v>
      </c>
      <c r="Q151">
        <v>195.4</v>
      </c>
      <c r="R151" t="s">
        <v>141</v>
      </c>
      <c r="S151">
        <v>4</v>
      </c>
      <c r="T151" t="s">
        <v>142</v>
      </c>
      <c r="U151">
        <v>53</v>
      </c>
      <c r="V151" t="s">
        <v>140</v>
      </c>
      <c r="W151">
        <v>100054</v>
      </c>
      <c r="X151" t="s">
        <v>1</v>
      </c>
      <c r="Y151" t="s">
        <v>2000</v>
      </c>
      <c r="Z151" t="s">
        <v>151</v>
      </c>
      <c r="AA151" s="12" t="s">
        <v>2001</v>
      </c>
      <c r="AB151" t="s">
        <v>424</v>
      </c>
      <c r="AC151" s="5">
        <v>0.01</v>
      </c>
      <c r="AD151" t="s">
        <v>5</v>
      </c>
      <c r="AE151">
        <v>0.30114381000000001</v>
      </c>
      <c r="AF151" t="s">
        <v>4</v>
      </c>
      <c r="AG151">
        <v>0.59050060999999998</v>
      </c>
    </row>
    <row r="152" spans="1:33" x14ac:dyDescent="0.25">
      <c r="A152" t="s">
        <v>318</v>
      </c>
      <c r="B152" t="s">
        <v>143</v>
      </c>
      <c r="C152">
        <v>300</v>
      </c>
      <c r="D152" t="s">
        <v>144</v>
      </c>
      <c r="E152">
        <v>100000</v>
      </c>
      <c r="F152" t="s">
        <v>145</v>
      </c>
      <c r="G152">
        <v>23654</v>
      </c>
      <c r="H152" t="s">
        <v>146</v>
      </c>
      <c r="I152">
        <v>1E-3</v>
      </c>
      <c r="J152" t="s">
        <v>3</v>
      </c>
      <c r="K152">
        <v>0.99990279999999998</v>
      </c>
      <c r="L152" t="s">
        <v>2</v>
      </c>
      <c r="M152">
        <v>4.1387000000000004E-3</v>
      </c>
      <c r="N152" t="s">
        <v>6</v>
      </c>
      <c r="O152">
        <v>9</v>
      </c>
      <c r="P152" t="s">
        <v>0</v>
      </c>
      <c r="Q152">
        <v>2.6</v>
      </c>
      <c r="R152" t="s">
        <v>141</v>
      </c>
      <c r="S152">
        <v>1</v>
      </c>
      <c r="T152" t="s">
        <v>142</v>
      </c>
      <c r="U152">
        <v>4</v>
      </c>
      <c r="V152" t="s">
        <v>140</v>
      </c>
      <c r="W152">
        <v>2018</v>
      </c>
      <c r="X152" t="s">
        <v>1</v>
      </c>
      <c r="Y152" t="s">
        <v>595</v>
      </c>
      <c r="Z152" t="s">
        <v>151</v>
      </c>
      <c r="AA152" s="12" t="s">
        <v>799</v>
      </c>
      <c r="AB152" t="s">
        <v>424</v>
      </c>
      <c r="AC152" s="5">
        <v>0.01</v>
      </c>
      <c r="AD152" t="s">
        <v>5</v>
      </c>
      <c r="AE152">
        <v>1</v>
      </c>
      <c r="AF152" t="s">
        <v>4</v>
      </c>
      <c r="AG152">
        <v>0</v>
      </c>
    </row>
    <row r="153" spans="1:33" x14ac:dyDescent="0.25">
      <c r="A153" t="s">
        <v>319</v>
      </c>
      <c r="B153" t="s">
        <v>143</v>
      </c>
      <c r="C153">
        <v>300</v>
      </c>
      <c r="D153" t="s">
        <v>144</v>
      </c>
      <c r="E153">
        <v>100000</v>
      </c>
      <c r="F153" t="s">
        <v>145</v>
      </c>
      <c r="G153">
        <v>23654</v>
      </c>
      <c r="H153" t="s">
        <v>146</v>
      </c>
      <c r="I153">
        <v>1E-3</v>
      </c>
      <c r="J153" t="s">
        <v>3</v>
      </c>
      <c r="K153">
        <v>-0.1416154</v>
      </c>
      <c r="L153" t="s">
        <v>2</v>
      </c>
      <c r="M153">
        <v>727309.5929395</v>
      </c>
      <c r="N153" t="s">
        <v>6</v>
      </c>
      <c r="O153">
        <v>35</v>
      </c>
      <c r="P153" t="s">
        <v>0</v>
      </c>
      <c r="Q153">
        <v>196.2</v>
      </c>
      <c r="R153" t="s">
        <v>141</v>
      </c>
      <c r="S153">
        <v>8</v>
      </c>
      <c r="T153" t="s">
        <v>142</v>
      </c>
      <c r="U153">
        <v>542</v>
      </c>
      <c r="V153" t="s">
        <v>140</v>
      </c>
      <c r="W153">
        <v>101656</v>
      </c>
      <c r="X153" t="s">
        <v>1</v>
      </c>
      <c r="Y153" t="s">
        <v>2002</v>
      </c>
      <c r="Z153" t="s">
        <v>151</v>
      </c>
      <c r="AA153" s="12" t="s">
        <v>2003</v>
      </c>
      <c r="AB153" t="s">
        <v>424</v>
      </c>
      <c r="AC153" s="5">
        <v>0.01</v>
      </c>
      <c r="AD153" t="s">
        <v>5</v>
      </c>
      <c r="AE153">
        <v>-3.51289447</v>
      </c>
      <c r="AF153" t="s">
        <v>4</v>
      </c>
      <c r="AG153">
        <v>2887748.2287309999</v>
      </c>
    </row>
    <row r="154" spans="1:33" x14ac:dyDescent="0.25">
      <c r="A154" t="s">
        <v>320</v>
      </c>
      <c r="B154" t="s">
        <v>143</v>
      </c>
      <c r="C154">
        <v>300</v>
      </c>
      <c r="D154" t="s">
        <v>144</v>
      </c>
      <c r="E154">
        <v>100000</v>
      </c>
      <c r="F154" t="s">
        <v>145</v>
      </c>
      <c r="G154">
        <v>23654</v>
      </c>
      <c r="H154" t="s">
        <v>146</v>
      </c>
      <c r="I154">
        <v>1E-3</v>
      </c>
      <c r="J154" t="s">
        <v>3</v>
      </c>
      <c r="K154">
        <v>0.99985329999999994</v>
      </c>
      <c r="L154" t="s">
        <v>2</v>
      </c>
      <c r="M154">
        <v>2.6877681186543298E+43</v>
      </c>
      <c r="N154" t="s">
        <v>6</v>
      </c>
      <c r="O154">
        <v>18</v>
      </c>
      <c r="P154" t="s">
        <v>0</v>
      </c>
      <c r="Q154">
        <v>122.7</v>
      </c>
      <c r="R154" t="s">
        <v>141</v>
      </c>
      <c r="S154">
        <v>7</v>
      </c>
      <c r="T154" t="s">
        <v>142</v>
      </c>
      <c r="U154">
        <v>247</v>
      </c>
      <c r="V154" t="s">
        <v>140</v>
      </c>
      <c r="W154">
        <v>100522</v>
      </c>
      <c r="X154" t="s">
        <v>1</v>
      </c>
      <c r="Y154" t="s">
        <v>2004</v>
      </c>
      <c r="Z154" t="s">
        <v>151</v>
      </c>
      <c r="AA154" s="12" t="s">
        <v>2005</v>
      </c>
      <c r="AB154" t="s">
        <v>424</v>
      </c>
      <c r="AC154" s="5">
        <v>0.01</v>
      </c>
      <c r="AD154" t="s">
        <v>5</v>
      </c>
      <c r="AE154">
        <v>0.99996220999999996</v>
      </c>
      <c r="AF154" t="s">
        <v>4</v>
      </c>
      <c r="AG154">
        <v>2.16195574738281E+43</v>
      </c>
    </row>
    <row r="155" spans="1:33" x14ac:dyDescent="0.25">
      <c r="A155" t="s">
        <v>321</v>
      </c>
      <c r="B155" t="s">
        <v>143</v>
      </c>
      <c r="C155">
        <v>300</v>
      </c>
      <c r="D155" t="s">
        <v>144</v>
      </c>
      <c r="E155">
        <v>100000</v>
      </c>
      <c r="F155" t="s">
        <v>145</v>
      </c>
      <c r="G155">
        <v>23654</v>
      </c>
      <c r="H155" t="s">
        <v>146</v>
      </c>
      <c r="I155">
        <v>1E-3</v>
      </c>
      <c r="J155" t="s">
        <v>3</v>
      </c>
      <c r="K155">
        <v>0.99925439999999999</v>
      </c>
      <c r="L155" t="s">
        <v>2</v>
      </c>
      <c r="M155">
        <v>3.9026400000000003E-2</v>
      </c>
      <c r="N155" t="s">
        <v>6</v>
      </c>
      <c r="O155">
        <v>13</v>
      </c>
      <c r="P155" t="s">
        <v>0</v>
      </c>
      <c r="Q155">
        <v>5.6</v>
      </c>
      <c r="R155" t="s">
        <v>141</v>
      </c>
      <c r="S155">
        <v>1</v>
      </c>
      <c r="T155" t="s">
        <v>142</v>
      </c>
      <c r="U155">
        <v>6</v>
      </c>
      <c r="V155" t="s">
        <v>140</v>
      </c>
      <c r="W155">
        <v>4205</v>
      </c>
      <c r="X155" t="s">
        <v>1</v>
      </c>
      <c r="Y155" t="s">
        <v>2006</v>
      </c>
      <c r="Z155" t="s">
        <v>151</v>
      </c>
      <c r="AA155" s="12" t="s">
        <v>2007</v>
      </c>
      <c r="AB155" t="s">
        <v>424</v>
      </c>
      <c r="AC155" s="5">
        <v>0.01</v>
      </c>
      <c r="AD155" t="s">
        <v>5</v>
      </c>
      <c r="AE155">
        <v>0.99989570999999999</v>
      </c>
      <c r="AF155" t="s">
        <v>4</v>
      </c>
      <c r="AG155">
        <v>1.4595199999999999E-2</v>
      </c>
    </row>
    <row r="156" spans="1:33" x14ac:dyDescent="0.25">
      <c r="A156" t="s">
        <v>322</v>
      </c>
      <c r="B156" t="s">
        <v>143</v>
      </c>
      <c r="C156">
        <v>300</v>
      </c>
      <c r="D156" t="s">
        <v>144</v>
      </c>
      <c r="E156">
        <v>100000</v>
      </c>
      <c r="F156" t="s">
        <v>145</v>
      </c>
      <c r="G156">
        <v>23654</v>
      </c>
      <c r="H156" t="s">
        <v>146</v>
      </c>
      <c r="I156">
        <v>1E-3</v>
      </c>
      <c r="J156" t="s">
        <v>3</v>
      </c>
      <c r="K156">
        <v>0.99119550000000001</v>
      </c>
      <c r="L156" t="s">
        <v>2</v>
      </c>
      <c r="M156">
        <v>3.3075800000000002E-2</v>
      </c>
      <c r="N156" t="s">
        <v>6</v>
      </c>
      <c r="O156">
        <v>12</v>
      </c>
      <c r="P156" t="s">
        <v>0</v>
      </c>
      <c r="Q156">
        <v>5.7</v>
      </c>
      <c r="R156" t="s">
        <v>141</v>
      </c>
      <c r="S156">
        <v>1</v>
      </c>
      <c r="T156" t="s">
        <v>142</v>
      </c>
      <c r="U156">
        <v>5</v>
      </c>
      <c r="V156" t="s">
        <v>140</v>
      </c>
      <c r="W156">
        <v>4208</v>
      </c>
      <c r="X156" t="s">
        <v>1</v>
      </c>
      <c r="Y156" t="s">
        <v>2008</v>
      </c>
      <c r="Z156" t="s">
        <v>151</v>
      </c>
      <c r="AA156" s="12" t="s">
        <v>2009</v>
      </c>
      <c r="AB156" t="s">
        <v>424</v>
      </c>
      <c r="AC156" s="5">
        <v>0.01</v>
      </c>
      <c r="AD156" t="s">
        <v>5</v>
      </c>
      <c r="AE156">
        <v>0.99267925999999995</v>
      </c>
      <c r="AF156" t="s">
        <v>4</v>
      </c>
      <c r="AG156">
        <v>3.0356649999999999E-2</v>
      </c>
    </row>
    <row r="157" spans="1:33" x14ac:dyDescent="0.25">
      <c r="A157" t="s">
        <v>323</v>
      </c>
      <c r="B157" t="s">
        <v>143</v>
      </c>
      <c r="C157">
        <v>300</v>
      </c>
      <c r="D157" t="s">
        <v>144</v>
      </c>
      <c r="E157">
        <v>100000</v>
      </c>
      <c r="F157" t="s">
        <v>145</v>
      </c>
      <c r="G157">
        <v>23654</v>
      </c>
      <c r="H157" t="s">
        <v>146</v>
      </c>
      <c r="I157">
        <v>1E-3</v>
      </c>
      <c r="J157" t="s">
        <v>3</v>
      </c>
      <c r="K157">
        <v>0.86524979999999996</v>
      </c>
      <c r="L157" t="s">
        <v>2</v>
      </c>
      <c r="M157">
        <v>1.7082900000000002E-2</v>
      </c>
      <c r="N157" t="s">
        <v>6</v>
      </c>
      <c r="O157">
        <v>21</v>
      </c>
      <c r="P157" t="s">
        <v>0</v>
      </c>
      <c r="Q157">
        <v>169.6</v>
      </c>
      <c r="R157" t="s">
        <v>141</v>
      </c>
      <c r="S157">
        <v>8</v>
      </c>
      <c r="T157" t="s">
        <v>142</v>
      </c>
      <c r="U157">
        <v>408</v>
      </c>
      <c r="V157" t="s">
        <v>140</v>
      </c>
      <c r="W157">
        <v>101084</v>
      </c>
      <c r="X157" t="s">
        <v>1</v>
      </c>
      <c r="Y157" t="s">
        <v>2010</v>
      </c>
      <c r="Z157" t="s">
        <v>151</v>
      </c>
      <c r="AA157" s="12" t="s">
        <v>2011</v>
      </c>
      <c r="AB157" t="s">
        <v>424</v>
      </c>
      <c r="AC157" s="5">
        <v>0.01</v>
      </c>
      <c r="AD157" t="s">
        <v>5</v>
      </c>
      <c r="AE157">
        <v>0.89451877000000002</v>
      </c>
      <c r="AF157" t="s">
        <v>4</v>
      </c>
      <c r="AG157">
        <v>1.35199E-2</v>
      </c>
    </row>
    <row r="158" spans="1:33" x14ac:dyDescent="0.25">
      <c r="A158" t="s">
        <v>324</v>
      </c>
      <c r="B158" t="s">
        <v>143</v>
      </c>
      <c r="C158">
        <v>300</v>
      </c>
      <c r="D158" t="s">
        <v>144</v>
      </c>
      <c r="E158">
        <v>100000</v>
      </c>
      <c r="F158" t="s">
        <v>145</v>
      </c>
      <c r="G158">
        <v>23654</v>
      </c>
      <c r="H158" t="s">
        <v>146</v>
      </c>
      <c r="I158">
        <v>1E-3</v>
      </c>
      <c r="J158" t="s">
        <v>3</v>
      </c>
      <c r="K158">
        <v>-4606.8722619</v>
      </c>
      <c r="L158" t="s">
        <v>2</v>
      </c>
      <c r="M158">
        <v>305.05107809999998</v>
      </c>
      <c r="N158" t="s">
        <v>6</v>
      </c>
      <c r="O158">
        <v>52</v>
      </c>
      <c r="P158" t="s">
        <v>0</v>
      </c>
      <c r="Q158">
        <v>96</v>
      </c>
      <c r="R158" t="s">
        <v>141</v>
      </c>
      <c r="S158">
        <v>1</v>
      </c>
      <c r="T158" t="s">
        <v>142</v>
      </c>
      <c r="U158">
        <v>15</v>
      </c>
      <c r="V158" t="s">
        <v>140</v>
      </c>
      <c r="W158">
        <v>37869</v>
      </c>
      <c r="X158" t="s">
        <v>1</v>
      </c>
      <c r="Y158" t="s">
        <v>2012</v>
      </c>
      <c r="Z158" t="s">
        <v>151</v>
      </c>
      <c r="AA158" s="12" t="s">
        <v>2013</v>
      </c>
      <c r="AB158" t="s">
        <v>424</v>
      </c>
      <c r="AC158" s="5">
        <v>0.01</v>
      </c>
      <c r="AD158" t="s">
        <v>5</v>
      </c>
      <c r="AE158">
        <v>-136.05523701000001</v>
      </c>
      <c r="AF158" t="s">
        <v>4</v>
      </c>
      <c r="AG158">
        <v>55.53683916</v>
      </c>
    </row>
    <row r="159" spans="1:33" x14ac:dyDescent="0.25">
      <c r="A159" t="s">
        <v>325</v>
      </c>
      <c r="B159" t="s">
        <v>143</v>
      </c>
      <c r="C159">
        <v>300</v>
      </c>
      <c r="D159" t="s">
        <v>144</v>
      </c>
      <c r="E159">
        <v>100000</v>
      </c>
      <c r="F159" t="s">
        <v>145</v>
      </c>
      <c r="G159">
        <v>23654</v>
      </c>
      <c r="H159" t="s">
        <v>146</v>
      </c>
      <c r="I159">
        <v>1E-3</v>
      </c>
      <c r="J159" t="s">
        <v>3</v>
      </c>
      <c r="K159">
        <v>0.93149749999999998</v>
      </c>
      <c r="L159" t="s">
        <v>2</v>
      </c>
      <c r="M159">
        <v>2.4223600000000001E-2</v>
      </c>
      <c r="N159" t="s">
        <v>6</v>
      </c>
      <c r="O159">
        <v>34</v>
      </c>
      <c r="P159" t="s">
        <v>0</v>
      </c>
      <c r="Q159">
        <v>208.2</v>
      </c>
      <c r="R159" t="s">
        <v>141</v>
      </c>
      <c r="S159">
        <v>4</v>
      </c>
      <c r="T159" t="s">
        <v>142</v>
      </c>
      <c r="U159">
        <v>51</v>
      </c>
      <c r="V159" t="s">
        <v>140</v>
      </c>
      <c r="W159">
        <v>100153</v>
      </c>
      <c r="X159" t="s">
        <v>1</v>
      </c>
      <c r="Y159" t="s">
        <v>2014</v>
      </c>
      <c r="Z159" t="s">
        <v>151</v>
      </c>
      <c r="AA159" s="12" t="s">
        <v>2015</v>
      </c>
      <c r="AB159" t="s">
        <v>424</v>
      </c>
      <c r="AC159" s="5">
        <v>0.01</v>
      </c>
      <c r="AD159" t="s">
        <v>5</v>
      </c>
      <c r="AE159">
        <v>0.94292297000000003</v>
      </c>
      <c r="AF159" t="s">
        <v>4</v>
      </c>
      <c r="AG159">
        <v>2.2634939999999999E-2</v>
      </c>
    </row>
    <row r="160" spans="1:33" x14ac:dyDescent="0.25">
      <c r="A160" t="s">
        <v>326</v>
      </c>
      <c r="B160" t="s">
        <v>143</v>
      </c>
      <c r="C160">
        <v>300</v>
      </c>
      <c r="D160" t="s">
        <v>144</v>
      </c>
      <c r="E160">
        <v>100000</v>
      </c>
      <c r="F160" t="s">
        <v>145</v>
      </c>
      <c r="G160">
        <v>23654</v>
      </c>
      <c r="H160" t="s">
        <v>146</v>
      </c>
      <c r="I160">
        <v>1E-3</v>
      </c>
      <c r="J160" t="s">
        <v>3</v>
      </c>
      <c r="K160">
        <v>0.98639449999999995</v>
      </c>
      <c r="L160" t="s">
        <v>2</v>
      </c>
      <c r="M160">
        <v>2.4492799999999999E-2</v>
      </c>
      <c r="N160" t="s">
        <v>6</v>
      </c>
      <c r="O160">
        <v>16</v>
      </c>
      <c r="P160" t="s">
        <v>0</v>
      </c>
      <c r="Q160">
        <v>14.5</v>
      </c>
      <c r="R160" t="s">
        <v>141</v>
      </c>
      <c r="S160">
        <v>2</v>
      </c>
      <c r="T160" t="s">
        <v>142</v>
      </c>
      <c r="U160">
        <v>14</v>
      </c>
      <c r="V160" t="s">
        <v>140</v>
      </c>
      <c r="W160">
        <v>11005</v>
      </c>
      <c r="X160" t="s">
        <v>1</v>
      </c>
      <c r="Y160" t="s">
        <v>2016</v>
      </c>
      <c r="Z160" t="s">
        <v>151</v>
      </c>
      <c r="AA160" s="12" t="s">
        <v>2017</v>
      </c>
      <c r="AB160" t="s">
        <v>424</v>
      </c>
      <c r="AC160" s="5">
        <v>0.01</v>
      </c>
      <c r="AD160" t="s">
        <v>5</v>
      </c>
      <c r="AE160">
        <v>0.99049350999999997</v>
      </c>
      <c r="AF160" t="s">
        <v>4</v>
      </c>
      <c r="AG160">
        <v>2.0655590000000001E-2</v>
      </c>
    </row>
    <row r="161" spans="1:33" x14ac:dyDescent="0.25">
      <c r="A161" t="s">
        <v>327</v>
      </c>
      <c r="B161" t="s">
        <v>143</v>
      </c>
      <c r="C161">
        <v>300</v>
      </c>
      <c r="D161" t="s">
        <v>144</v>
      </c>
      <c r="E161">
        <v>100000</v>
      </c>
      <c r="F161" t="s">
        <v>145</v>
      </c>
      <c r="G161">
        <v>23654</v>
      </c>
      <c r="H161" t="s">
        <v>146</v>
      </c>
      <c r="I161">
        <v>1E-3</v>
      </c>
      <c r="J161" t="s">
        <v>3</v>
      </c>
      <c r="K161">
        <v>0.42805969999999999</v>
      </c>
      <c r="L161" t="s">
        <v>2</v>
      </c>
      <c r="M161">
        <v>9.69555E-2</v>
      </c>
      <c r="N161" t="s">
        <v>6</v>
      </c>
      <c r="O161">
        <v>7</v>
      </c>
      <c r="P161" t="s">
        <v>0</v>
      </c>
      <c r="Q161">
        <v>14</v>
      </c>
      <c r="R161" t="s">
        <v>141</v>
      </c>
      <c r="S161">
        <v>2</v>
      </c>
      <c r="T161" t="s">
        <v>142</v>
      </c>
      <c r="U161">
        <v>37</v>
      </c>
      <c r="V161" t="s">
        <v>140</v>
      </c>
      <c r="W161">
        <v>13097</v>
      </c>
      <c r="X161" t="s">
        <v>1</v>
      </c>
      <c r="Y161" t="s">
        <v>2018</v>
      </c>
      <c r="Z161" t="s">
        <v>151</v>
      </c>
      <c r="AA161" s="12" t="s">
        <v>2019</v>
      </c>
      <c r="AB161" t="s">
        <v>424</v>
      </c>
      <c r="AC161" s="5">
        <v>0.01</v>
      </c>
      <c r="AD161" t="s">
        <v>5</v>
      </c>
      <c r="AE161">
        <v>0.43397142</v>
      </c>
      <c r="AF161" t="s">
        <v>4</v>
      </c>
      <c r="AG161">
        <v>9.6455490000000005E-2</v>
      </c>
    </row>
    <row r="162" spans="1:33" x14ac:dyDescent="0.25">
      <c r="A162" t="s">
        <v>328</v>
      </c>
      <c r="B162" t="s">
        <v>143</v>
      </c>
      <c r="C162">
        <v>300</v>
      </c>
      <c r="D162" t="s">
        <v>144</v>
      </c>
      <c r="E162">
        <v>100000</v>
      </c>
      <c r="F162" t="s">
        <v>145</v>
      </c>
      <c r="G162">
        <v>23654</v>
      </c>
      <c r="H162" t="s">
        <v>146</v>
      </c>
      <c r="I162">
        <v>1E-3</v>
      </c>
      <c r="J162" t="s">
        <v>3</v>
      </c>
      <c r="K162">
        <v>0.98319650000000003</v>
      </c>
      <c r="L162" t="s">
        <v>2</v>
      </c>
      <c r="M162">
        <v>2.7136999999999999E-3</v>
      </c>
      <c r="N162" t="s">
        <v>6</v>
      </c>
      <c r="O162">
        <v>7</v>
      </c>
      <c r="P162" t="s">
        <v>0</v>
      </c>
      <c r="Q162">
        <v>0.6</v>
      </c>
      <c r="R162" t="s">
        <v>141</v>
      </c>
      <c r="S162">
        <v>1</v>
      </c>
      <c r="T162" t="s">
        <v>142</v>
      </c>
      <c r="U162">
        <v>2</v>
      </c>
      <c r="V162" t="s">
        <v>140</v>
      </c>
      <c r="W162">
        <v>573</v>
      </c>
      <c r="X162" t="s">
        <v>1</v>
      </c>
      <c r="Y162" t="s">
        <v>2020</v>
      </c>
      <c r="Z162" t="s">
        <v>151</v>
      </c>
      <c r="AA162" s="12" t="s">
        <v>2021</v>
      </c>
      <c r="AB162" t="s">
        <v>424</v>
      </c>
      <c r="AC162" s="5">
        <v>0.01</v>
      </c>
      <c r="AD162" t="s">
        <v>5</v>
      </c>
      <c r="AE162">
        <v>0.98533040000000005</v>
      </c>
      <c r="AF162" t="s">
        <v>4</v>
      </c>
      <c r="AG162">
        <v>2.5633499999999998E-3</v>
      </c>
    </row>
    <row r="163" spans="1:33" x14ac:dyDescent="0.25">
      <c r="A163" t="s">
        <v>329</v>
      </c>
      <c r="B163" t="s">
        <v>143</v>
      </c>
      <c r="C163">
        <v>300</v>
      </c>
      <c r="D163" t="s">
        <v>144</v>
      </c>
      <c r="E163">
        <v>100000</v>
      </c>
      <c r="F163" t="s">
        <v>145</v>
      </c>
      <c r="G163">
        <v>23654</v>
      </c>
      <c r="H163" t="s">
        <v>146</v>
      </c>
      <c r="I163">
        <v>1E-3</v>
      </c>
      <c r="J163" t="s">
        <v>3</v>
      </c>
      <c r="K163">
        <v>-301.91566569999998</v>
      </c>
      <c r="L163" t="s">
        <v>2</v>
      </c>
      <c r="M163">
        <v>2.7152999999999999E-3</v>
      </c>
      <c r="N163" t="s">
        <v>6</v>
      </c>
      <c r="O163">
        <v>1</v>
      </c>
      <c r="P163" t="s">
        <v>0</v>
      </c>
      <c r="Q163">
        <v>100.6</v>
      </c>
      <c r="R163" t="s">
        <v>141</v>
      </c>
      <c r="S163">
        <v>11</v>
      </c>
      <c r="T163" t="s">
        <v>142</v>
      </c>
      <c r="U163">
        <v>397</v>
      </c>
      <c r="V163" t="s">
        <v>140</v>
      </c>
      <c r="W163">
        <v>100042</v>
      </c>
      <c r="X163" t="s">
        <v>1</v>
      </c>
      <c r="Y163">
        <v>0</v>
      </c>
      <c r="Z163" t="s">
        <v>151</v>
      </c>
      <c r="AA163" s="12" t="s">
        <v>1315</v>
      </c>
      <c r="AB163" t="s">
        <v>424</v>
      </c>
      <c r="AC163" s="5">
        <v>0.01</v>
      </c>
      <c r="AD163" t="s">
        <v>5</v>
      </c>
      <c r="AE163">
        <v>-300.20057401000003</v>
      </c>
      <c r="AF163" t="s">
        <v>4</v>
      </c>
      <c r="AG163">
        <v>2.7197300000000001E-3</v>
      </c>
    </row>
    <row r="164" spans="1:33" x14ac:dyDescent="0.25">
      <c r="A164" t="s">
        <v>330</v>
      </c>
      <c r="B164" t="s">
        <v>143</v>
      </c>
      <c r="C164">
        <v>300</v>
      </c>
      <c r="D164" t="s">
        <v>144</v>
      </c>
      <c r="E164">
        <v>100000</v>
      </c>
      <c r="F164" t="s">
        <v>145</v>
      </c>
      <c r="G164">
        <v>23654</v>
      </c>
      <c r="H164" t="s">
        <v>146</v>
      </c>
      <c r="I164">
        <v>1E-3</v>
      </c>
      <c r="J164" t="s">
        <v>3</v>
      </c>
      <c r="K164" t="e" cm="1">
        <f t="array" ref="K164">-inf</f>
        <v>#NAME?</v>
      </c>
      <c r="L164" t="s">
        <v>2</v>
      </c>
      <c r="M164" t="s">
        <v>148</v>
      </c>
      <c r="N164" t="s">
        <v>6</v>
      </c>
      <c r="O164">
        <v>14</v>
      </c>
      <c r="P164" t="s">
        <v>0</v>
      </c>
      <c r="Q164">
        <v>130.30000000000001</v>
      </c>
      <c r="R164" t="s">
        <v>141</v>
      </c>
      <c r="S164">
        <v>3</v>
      </c>
      <c r="T164" t="s">
        <v>142</v>
      </c>
      <c r="U164">
        <v>163</v>
      </c>
      <c r="V164" t="s">
        <v>140</v>
      </c>
      <c r="W164">
        <v>100181</v>
      </c>
      <c r="X164" t="s">
        <v>1</v>
      </c>
      <c r="Y164" t="s">
        <v>2022</v>
      </c>
      <c r="Z164" t="s">
        <v>151</v>
      </c>
      <c r="AA164" s="12" t="s">
        <v>2023</v>
      </c>
      <c r="AB164" t="s">
        <v>424</v>
      </c>
      <c r="AC164" s="5">
        <v>0.01</v>
      </c>
      <c r="AD164" t="s">
        <v>5</v>
      </c>
      <c r="AE164">
        <v>-1</v>
      </c>
      <c r="AF164" t="s">
        <v>4</v>
      </c>
      <c r="AG164">
        <v>-1</v>
      </c>
    </row>
    <row r="165" spans="1:33" x14ac:dyDescent="0.25">
      <c r="A165" t="s">
        <v>331</v>
      </c>
      <c r="B165" t="s">
        <v>143</v>
      </c>
      <c r="C165">
        <v>300</v>
      </c>
      <c r="D165" t="s">
        <v>144</v>
      </c>
      <c r="E165">
        <v>100000</v>
      </c>
      <c r="F165" t="s">
        <v>145</v>
      </c>
      <c r="G165">
        <v>23654</v>
      </c>
      <c r="H165" t="s">
        <v>146</v>
      </c>
      <c r="I165">
        <v>1E-3</v>
      </c>
      <c r="J165" t="s">
        <v>3</v>
      </c>
      <c r="K165">
        <v>0.98945479999999997</v>
      </c>
      <c r="L165" t="s">
        <v>2</v>
      </c>
      <c r="M165">
        <v>2.2965599999999999E-2</v>
      </c>
      <c r="N165" t="s">
        <v>6</v>
      </c>
      <c r="O165">
        <v>11</v>
      </c>
      <c r="P165" t="s">
        <v>0</v>
      </c>
      <c r="Q165">
        <v>1.7</v>
      </c>
      <c r="R165" t="s">
        <v>141</v>
      </c>
      <c r="S165">
        <v>1</v>
      </c>
      <c r="T165" t="s">
        <v>142</v>
      </c>
      <c r="U165">
        <v>3</v>
      </c>
      <c r="V165" t="s">
        <v>140</v>
      </c>
      <c r="W165">
        <v>1385</v>
      </c>
      <c r="X165" t="s">
        <v>1</v>
      </c>
      <c r="Y165" t="s">
        <v>2024</v>
      </c>
      <c r="Z165" t="s">
        <v>151</v>
      </c>
      <c r="AA165" s="12" t="s">
        <v>2025</v>
      </c>
      <c r="AB165" t="s">
        <v>424</v>
      </c>
      <c r="AC165" s="5">
        <v>0.01</v>
      </c>
      <c r="AD165" t="s">
        <v>5</v>
      </c>
      <c r="AE165">
        <v>0.99805410000000006</v>
      </c>
      <c r="AF165" t="s">
        <v>4</v>
      </c>
      <c r="AG165">
        <v>9.9524699999999997E-3</v>
      </c>
    </row>
    <row r="166" spans="1:33" x14ac:dyDescent="0.25">
      <c r="A166" t="s">
        <v>332</v>
      </c>
      <c r="B166" t="s">
        <v>143</v>
      </c>
      <c r="C166">
        <v>300</v>
      </c>
      <c r="D166" t="s">
        <v>144</v>
      </c>
      <c r="E166">
        <v>100000</v>
      </c>
      <c r="F166" t="s">
        <v>145</v>
      </c>
      <c r="G166">
        <v>23654</v>
      </c>
      <c r="H166" t="s">
        <v>146</v>
      </c>
      <c r="I166">
        <v>1E-3</v>
      </c>
      <c r="J166" t="s">
        <v>3</v>
      </c>
      <c r="K166">
        <v>0.99352070000000003</v>
      </c>
      <c r="L166" t="s">
        <v>2</v>
      </c>
      <c r="M166">
        <v>2.9074300000000001E-2</v>
      </c>
      <c r="N166" t="s">
        <v>6</v>
      </c>
      <c r="O166">
        <v>19</v>
      </c>
      <c r="P166" t="s">
        <v>0</v>
      </c>
      <c r="Q166">
        <v>5.0999999999999996</v>
      </c>
      <c r="R166" t="s">
        <v>141</v>
      </c>
      <c r="S166">
        <v>1</v>
      </c>
      <c r="T166" t="s">
        <v>142</v>
      </c>
      <c r="U166">
        <v>5</v>
      </c>
      <c r="V166" t="s">
        <v>140</v>
      </c>
      <c r="W166">
        <v>3549</v>
      </c>
      <c r="X166" t="s">
        <v>1</v>
      </c>
      <c r="Y166" t="s">
        <v>2026</v>
      </c>
      <c r="Z166" t="s">
        <v>151</v>
      </c>
      <c r="AA166" s="12" t="s">
        <v>2027</v>
      </c>
      <c r="AB166" t="s">
        <v>424</v>
      </c>
      <c r="AC166" s="5">
        <v>0.01</v>
      </c>
      <c r="AD166" t="s">
        <v>5</v>
      </c>
      <c r="AE166">
        <v>0.99363836999999999</v>
      </c>
      <c r="AF166" t="s">
        <v>4</v>
      </c>
      <c r="AG166">
        <v>2.8963740000000002E-2</v>
      </c>
    </row>
    <row r="167" spans="1:33" x14ac:dyDescent="0.25">
      <c r="A167" t="s">
        <v>333</v>
      </c>
      <c r="B167" t="s">
        <v>143</v>
      </c>
      <c r="C167">
        <v>300</v>
      </c>
      <c r="D167" t="s">
        <v>144</v>
      </c>
      <c r="E167">
        <v>100000</v>
      </c>
      <c r="F167" t="s">
        <v>145</v>
      </c>
      <c r="G167">
        <v>23654</v>
      </c>
      <c r="H167" t="s">
        <v>146</v>
      </c>
      <c r="I167">
        <v>1E-3</v>
      </c>
      <c r="J167" t="s">
        <v>3</v>
      </c>
      <c r="K167">
        <v>-0.44634600000000002</v>
      </c>
      <c r="L167" t="s">
        <v>2</v>
      </c>
      <c r="M167">
        <v>183830705.485872</v>
      </c>
      <c r="N167" t="s">
        <v>6</v>
      </c>
      <c r="O167">
        <v>58</v>
      </c>
      <c r="P167" t="s">
        <v>0</v>
      </c>
      <c r="Q167">
        <v>223.5</v>
      </c>
      <c r="R167" t="s">
        <v>141</v>
      </c>
      <c r="S167">
        <v>8</v>
      </c>
      <c r="T167" t="s">
        <v>142</v>
      </c>
      <c r="U167">
        <v>781</v>
      </c>
      <c r="V167" t="s">
        <v>140</v>
      </c>
      <c r="W167">
        <v>102279</v>
      </c>
      <c r="X167" t="s">
        <v>1</v>
      </c>
      <c r="Y167" t="s">
        <v>2028</v>
      </c>
      <c r="Z167" t="s">
        <v>151</v>
      </c>
      <c r="AA167" s="12" t="s">
        <v>2029</v>
      </c>
      <c r="AB167" t="s">
        <v>424</v>
      </c>
      <c r="AC167" s="5">
        <v>0.01</v>
      </c>
      <c r="AD167" t="s">
        <v>5</v>
      </c>
      <c r="AE167">
        <v>-17.7805119</v>
      </c>
      <c r="AF167" t="s">
        <v>4</v>
      </c>
      <c r="AG167">
        <v>35930827.721976601</v>
      </c>
    </row>
    <row r="168" spans="1:33" x14ac:dyDescent="0.25">
      <c r="A168" t="s">
        <v>334</v>
      </c>
      <c r="B168" t="s">
        <v>143</v>
      </c>
      <c r="C168">
        <v>300</v>
      </c>
      <c r="D168" t="s">
        <v>144</v>
      </c>
      <c r="E168">
        <v>100000</v>
      </c>
      <c r="F168" t="s">
        <v>145</v>
      </c>
      <c r="G168">
        <v>23654</v>
      </c>
      <c r="H168" t="s">
        <v>146</v>
      </c>
      <c r="I168">
        <v>1E-3</v>
      </c>
      <c r="J168" t="s">
        <v>3</v>
      </c>
      <c r="K168">
        <v>0.99492820000000004</v>
      </c>
      <c r="L168" t="s">
        <v>2</v>
      </c>
      <c r="M168">
        <v>0.62012769999999995</v>
      </c>
      <c r="N168" t="s">
        <v>6</v>
      </c>
      <c r="O168">
        <v>17</v>
      </c>
      <c r="P168" t="s">
        <v>0</v>
      </c>
      <c r="Q168">
        <v>4.7</v>
      </c>
      <c r="R168" t="s">
        <v>141</v>
      </c>
      <c r="S168">
        <v>1</v>
      </c>
      <c r="T168" t="s">
        <v>142</v>
      </c>
      <c r="U168">
        <v>5</v>
      </c>
      <c r="V168" t="s">
        <v>140</v>
      </c>
      <c r="W168">
        <v>3359</v>
      </c>
      <c r="X168" t="s">
        <v>1</v>
      </c>
      <c r="Y168" t="s">
        <v>2030</v>
      </c>
      <c r="Z168" t="s">
        <v>151</v>
      </c>
      <c r="AA168" s="12" t="s">
        <v>2031</v>
      </c>
      <c r="AB168" t="s">
        <v>424</v>
      </c>
      <c r="AC168" s="5">
        <v>0.01</v>
      </c>
      <c r="AD168" t="s">
        <v>5</v>
      </c>
      <c r="AE168">
        <v>0.99942644999999997</v>
      </c>
      <c r="AF168" t="s">
        <v>4</v>
      </c>
      <c r="AG168">
        <v>0.21274203</v>
      </c>
    </row>
    <row r="169" spans="1:33" x14ac:dyDescent="0.25">
      <c r="A169" t="s">
        <v>335</v>
      </c>
      <c r="B169" t="s">
        <v>143</v>
      </c>
      <c r="C169">
        <v>300</v>
      </c>
      <c r="D169" t="s">
        <v>144</v>
      </c>
      <c r="E169">
        <v>100000</v>
      </c>
      <c r="F169" t="s">
        <v>145</v>
      </c>
      <c r="G169">
        <v>23654</v>
      </c>
      <c r="H169" t="s">
        <v>146</v>
      </c>
      <c r="I169">
        <v>1E-3</v>
      </c>
      <c r="J169" t="s">
        <v>3</v>
      </c>
      <c r="K169">
        <v>0.99658409999999997</v>
      </c>
      <c r="L169" t="s">
        <v>2</v>
      </c>
      <c r="M169">
        <v>4.2391499999999999E-2</v>
      </c>
      <c r="N169" t="s">
        <v>6</v>
      </c>
      <c r="O169">
        <v>15</v>
      </c>
      <c r="P169" t="s">
        <v>0</v>
      </c>
      <c r="Q169">
        <v>3.4</v>
      </c>
      <c r="R169" t="s">
        <v>141</v>
      </c>
      <c r="S169">
        <v>1</v>
      </c>
      <c r="T169" t="s">
        <v>142</v>
      </c>
      <c r="U169">
        <v>4</v>
      </c>
      <c r="V169" t="s">
        <v>140</v>
      </c>
      <c r="W169">
        <v>2564</v>
      </c>
      <c r="X169" t="s">
        <v>1</v>
      </c>
      <c r="Y169" t="s">
        <v>2032</v>
      </c>
      <c r="Z169" t="s">
        <v>151</v>
      </c>
      <c r="AA169" s="12" t="s">
        <v>2033</v>
      </c>
      <c r="AB169" t="s">
        <v>424</v>
      </c>
      <c r="AC169" s="5">
        <v>0.01</v>
      </c>
      <c r="AD169" t="s">
        <v>5</v>
      </c>
      <c r="AE169">
        <v>0.99716532000000002</v>
      </c>
      <c r="AF169" t="s">
        <v>4</v>
      </c>
      <c r="AG169">
        <v>3.7824549999999998E-2</v>
      </c>
    </row>
    <row r="170" spans="1:33" x14ac:dyDescent="0.25">
      <c r="A170" t="s">
        <v>336</v>
      </c>
      <c r="B170" t="s">
        <v>143</v>
      </c>
      <c r="C170">
        <v>300</v>
      </c>
      <c r="D170" t="s">
        <v>144</v>
      </c>
      <c r="E170">
        <v>100000</v>
      </c>
      <c r="F170" t="s">
        <v>145</v>
      </c>
      <c r="G170">
        <v>23654</v>
      </c>
      <c r="H170" t="s">
        <v>146</v>
      </c>
      <c r="I170">
        <v>1E-3</v>
      </c>
      <c r="J170" t="s">
        <v>3</v>
      </c>
      <c r="K170">
        <v>0.98778659999999996</v>
      </c>
      <c r="L170" t="s">
        <v>2</v>
      </c>
      <c r="M170">
        <v>0.1079847</v>
      </c>
      <c r="N170" t="s">
        <v>6</v>
      </c>
      <c r="O170">
        <v>17</v>
      </c>
      <c r="P170" t="s">
        <v>0</v>
      </c>
      <c r="Q170">
        <v>78.3</v>
      </c>
      <c r="R170" t="s">
        <v>141</v>
      </c>
      <c r="S170">
        <v>5</v>
      </c>
      <c r="T170" t="s">
        <v>142</v>
      </c>
      <c r="U170">
        <v>79</v>
      </c>
      <c r="V170" t="s">
        <v>140</v>
      </c>
      <c r="W170">
        <v>57684</v>
      </c>
      <c r="X170" t="s">
        <v>1</v>
      </c>
      <c r="Y170" t="s">
        <v>2034</v>
      </c>
      <c r="Z170" t="s">
        <v>151</v>
      </c>
      <c r="AA170" s="12" t="s">
        <v>2035</v>
      </c>
      <c r="AB170" t="s">
        <v>424</v>
      </c>
      <c r="AC170" s="5">
        <v>0.01</v>
      </c>
      <c r="AD170" t="s">
        <v>5</v>
      </c>
      <c r="AE170">
        <v>0.99809579000000004</v>
      </c>
      <c r="AF170" t="s">
        <v>4</v>
      </c>
      <c r="AG170">
        <v>4.3060180000000003E-2</v>
      </c>
    </row>
    <row r="171" spans="1:33" x14ac:dyDescent="0.25">
      <c r="A171" t="s">
        <v>337</v>
      </c>
      <c r="B171" t="s">
        <v>143</v>
      </c>
      <c r="C171">
        <v>300</v>
      </c>
      <c r="D171" t="s">
        <v>144</v>
      </c>
      <c r="E171">
        <v>100000</v>
      </c>
      <c r="F171" t="s">
        <v>145</v>
      </c>
      <c r="G171">
        <v>23654</v>
      </c>
      <c r="H171" t="s">
        <v>146</v>
      </c>
      <c r="I171">
        <v>1E-3</v>
      </c>
      <c r="J171" t="s">
        <v>3</v>
      </c>
      <c r="K171">
        <v>0.96951449999999995</v>
      </c>
      <c r="L171" t="s">
        <v>2</v>
      </c>
      <c r="M171">
        <v>6.9645899999999997E-2</v>
      </c>
      <c r="N171" t="s">
        <v>6</v>
      </c>
      <c r="O171">
        <v>12</v>
      </c>
      <c r="P171" t="s">
        <v>0</v>
      </c>
      <c r="Q171">
        <v>142.6</v>
      </c>
      <c r="R171" t="s">
        <v>141</v>
      </c>
      <c r="S171">
        <v>4</v>
      </c>
      <c r="T171" t="s">
        <v>142</v>
      </c>
      <c r="U171">
        <v>213</v>
      </c>
      <c r="V171" t="s">
        <v>140</v>
      </c>
      <c r="W171">
        <v>100355</v>
      </c>
      <c r="X171" t="s">
        <v>1</v>
      </c>
      <c r="Y171" t="s">
        <v>2036</v>
      </c>
      <c r="Z171" t="s">
        <v>151</v>
      </c>
      <c r="AA171" s="12" t="s">
        <v>2037</v>
      </c>
      <c r="AB171" t="s">
        <v>424</v>
      </c>
      <c r="AC171" s="5">
        <v>0.01</v>
      </c>
      <c r="AD171" t="s">
        <v>5</v>
      </c>
      <c r="AE171">
        <v>0.99769012999999995</v>
      </c>
      <c r="AF171" t="s">
        <v>4</v>
      </c>
      <c r="AG171">
        <v>1.89129E-2</v>
      </c>
    </row>
    <row r="172" spans="1:33" x14ac:dyDescent="0.25">
      <c r="A172" t="s">
        <v>338</v>
      </c>
      <c r="B172" t="s">
        <v>143</v>
      </c>
      <c r="C172">
        <v>300</v>
      </c>
      <c r="D172" t="s">
        <v>144</v>
      </c>
      <c r="E172">
        <v>100000</v>
      </c>
      <c r="F172" t="s">
        <v>145</v>
      </c>
      <c r="G172">
        <v>23654</v>
      </c>
      <c r="H172" t="s">
        <v>146</v>
      </c>
      <c r="I172">
        <v>1E-3</v>
      </c>
      <c r="J172" t="s">
        <v>3</v>
      </c>
      <c r="K172" t="e" cm="1">
        <f t="array" ref="K172">-inf</f>
        <v>#NAME?</v>
      </c>
      <c r="L172" t="s">
        <v>2</v>
      </c>
      <c r="M172" t="s">
        <v>148</v>
      </c>
      <c r="N172" t="s">
        <v>6</v>
      </c>
      <c r="O172">
        <v>26</v>
      </c>
      <c r="P172" t="s">
        <v>0</v>
      </c>
      <c r="Q172">
        <v>163.30000000000001</v>
      </c>
      <c r="R172" t="s">
        <v>141</v>
      </c>
      <c r="S172">
        <v>4</v>
      </c>
      <c r="T172" t="s">
        <v>142</v>
      </c>
      <c r="U172">
        <v>61</v>
      </c>
      <c r="V172" t="s">
        <v>140</v>
      </c>
      <c r="W172">
        <v>100045</v>
      </c>
      <c r="X172" t="s">
        <v>1</v>
      </c>
      <c r="Y172" t="s">
        <v>2038</v>
      </c>
      <c r="Z172" t="s">
        <v>151</v>
      </c>
      <c r="AA172" s="12" t="s">
        <v>2039</v>
      </c>
      <c r="AB172" t="s">
        <v>424</v>
      </c>
      <c r="AC172" s="5">
        <v>0.01</v>
      </c>
      <c r="AD172" t="s">
        <v>5</v>
      </c>
      <c r="AE172">
        <v>-1</v>
      </c>
      <c r="AF172" t="s">
        <v>4</v>
      </c>
      <c r="AG172">
        <v>-1</v>
      </c>
    </row>
    <row r="173" spans="1:33" x14ac:dyDescent="0.25">
      <c r="A173" t="s">
        <v>339</v>
      </c>
      <c r="B173" t="s">
        <v>143</v>
      </c>
      <c r="C173">
        <v>300</v>
      </c>
      <c r="D173" t="s">
        <v>144</v>
      </c>
      <c r="E173">
        <v>100000</v>
      </c>
      <c r="F173" t="s">
        <v>145</v>
      </c>
      <c r="G173">
        <v>23654</v>
      </c>
      <c r="H173" t="s">
        <v>146</v>
      </c>
      <c r="I173">
        <v>1E-3</v>
      </c>
      <c r="J173" t="s">
        <v>3</v>
      </c>
      <c r="K173">
        <v>0.99987210000000004</v>
      </c>
      <c r="L173" t="s">
        <v>2</v>
      </c>
      <c r="M173">
        <v>1.9580199999999999E-2</v>
      </c>
      <c r="N173" t="s">
        <v>6</v>
      </c>
      <c r="O173">
        <v>13</v>
      </c>
      <c r="P173" t="s">
        <v>0</v>
      </c>
      <c r="Q173">
        <v>5.9</v>
      </c>
      <c r="R173" t="s">
        <v>141</v>
      </c>
      <c r="S173">
        <v>1</v>
      </c>
      <c r="T173" t="s">
        <v>142</v>
      </c>
      <c r="U173">
        <v>6</v>
      </c>
      <c r="V173" t="s">
        <v>140</v>
      </c>
      <c r="W173">
        <v>4323</v>
      </c>
      <c r="X173" t="s">
        <v>1</v>
      </c>
      <c r="Y173" t="s">
        <v>2040</v>
      </c>
      <c r="Z173" t="s">
        <v>151</v>
      </c>
      <c r="AA173" s="12" t="s">
        <v>2041</v>
      </c>
      <c r="AB173" t="s">
        <v>424</v>
      </c>
      <c r="AC173" s="5">
        <v>0.01</v>
      </c>
      <c r="AD173" t="s">
        <v>5</v>
      </c>
      <c r="AE173">
        <v>0.99998964000000001</v>
      </c>
      <c r="AF173" t="s">
        <v>4</v>
      </c>
      <c r="AG173">
        <v>5.5788699999999997E-3</v>
      </c>
    </row>
    <row r="174" spans="1:33" x14ac:dyDescent="0.25">
      <c r="A174" t="s">
        <v>340</v>
      </c>
      <c r="B174" t="s">
        <v>143</v>
      </c>
      <c r="C174">
        <v>300</v>
      </c>
      <c r="D174" t="s">
        <v>144</v>
      </c>
      <c r="E174">
        <v>100000</v>
      </c>
      <c r="F174" t="s">
        <v>145</v>
      </c>
      <c r="G174">
        <v>23654</v>
      </c>
      <c r="H174" t="s">
        <v>146</v>
      </c>
      <c r="I174">
        <v>1E-3</v>
      </c>
      <c r="J174" t="s">
        <v>3</v>
      </c>
      <c r="K174">
        <v>0.99223090000000003</v>
      </c>
      <c r="L174" t="s">
        <v>2</v>
      </c>
      <c r="M174">
        <v>5.1218800000000002E-2</v>
      </c>
      <c r="N174" t="s">
        <v>6</v>
      </c>
      <c r="O174">
        <v>29</v>
      </c>
      <c r="P174" t="s">
        <v>0</v>
      </c>
      <c r="Q174">
        <v>22.1</v>
      </c>
      <c r="R174" t="s">
        <v>141</v>
      </c>
      <c r="S174">
        <v>1</v>
      </c>
      <c r="T174" t="s">
        <v>142</v>
      </c>
      <c r="U174">
        <v>9</v>
      </c>
      <c r="V174" t="s">
        <v>140</v>
      </c>
      <c r="W174">
        <v>12266</v>
      </c>
      <c r="X174" t="s">
        <v>1</v>
      </c>
      <c r="Y174" t="s">
        <v>2042</v>
      </c>
      <c r="Z174" t="s">
        <v>151</v>
      </c>
      <c r="AA174" s="12" t="s">
        <v>2043</v>
      </c>
      <c r="AB174" t="s">
        <v>424</v>
      </c>
      <c r="AC174" s="5">
        <v>0.01</v>
      </c>
      <c r="AD174" t="s">
        <v>5</v>
      </c>
      <c r="AE174">
        <v>0.99240212999999999</v>
      </c>
      <c r="AF174" t="s">
        <v>4</v>
      </c>
      <c r="AG174">
        <v>5.1280539999999999E-2</v>
      </c>
    </row>
    <row r="175" spans="1:33" x14ac:dyDescent="0.25">
      <c r="A175" t="s">
        <v>341</v>
      </c>
      <c r="B175" t="s">
        <v>143</v>
      </c>
      <c r="C175">
        <v>300</v>
      </c>
      <c r="D175" t="s">
        <v>144</v>
      </c>
      <c r="E175">
        <v>100000</v>
      </c>
      <c r="F175" t="s">
        <v>145</v>
      </c>
      <c r="G175">
        <v>23654</v>
      </c>
      <c r="H175" t="s">
        <v>146</v>
      </c>
      <c r="I175">
        <v>1E-3</v>
      </c>
      <c r="J175" t="s">
        <v>3</v>
      </c>
      <c r="K175">
        <v>1</v>
      </c>
      <c r="L175" t="s">
        <v>2</v>
      </c>
      <c r="M175">
        <v>0</v>
      </c>
      <c r="N175" t="s">
        <v>6</v>
      </c>
      <c r="O175">
        <v>1</v>
      </c>
      <c r="P175" t="s">
        <v>0</v>
      </c>
      <c r="Q175">
        <v>5.5</v>
      </c>
      <c r="R175" t="s">
        <v>141</v>
      </c>
      <c r="S175">
        <v>1</v>
      </c>
      <c r="T175" t="s">
        <v>142</v>
      </c>
      <c r="U175">
        <v>42</v>
      </c>
      <c r="V175" t="s">
        <v>140</v>
      </c>
      <c r="W175">
        <v>6242</v>
      </c>
      <c r="X175" t="s">
        <v>1</v>
      </c>
      <c r="Y175">
        <v>0</v>
      </c>
      <c r="Z175" t="s">
        <v>151</v>
      </c>
      <c r="AA175" s="12" t="s">
        <v>1315</v>
      </c>
      <c r="AB175" t="s">
        <v>424</v>
      </c>
      <c r="AC175" s="5">
        <v>0.01</v>
      </c>
      <c r="AD175" t="s">
        <v>5</v>
      </c>
      <c r="AE175">
        <v>1</v>
      </c>
      <c r="AF175" t="s">
        <v>4</v>
      </c>
      <c r="AG175">
        <v>0</v>
      </c>
    </row>
    <row r="176" spans="1:33" x14ac:dyDescent="0.25">
      <c r="A176" t="s">
        <v>342</v>
      </c>
      <c r="B176" t="s">
        <v>143</v>
      </c>
      <c r="C176">
        <v>300</v>
      </c>
      <c r="D176" t="s">
        <v>144</v>
      </c>
      <c r="E176">
        <v>100000</v>
      </c>
      <c r="F176" t="s">
        <v>145</v>
      </c>
      <c r="G176">
        <v>23654</v>
      </c>
      <c r="H176" t="s">
        <v>146</v>
      </c>
      <c r="I176">
        <v>1E-3</v>
      </c>
      <c r="J176" t="s">
        <v>3</v>
      </c>
      <c r="K176">
        <v>0.93629569999999995</v>
      </c>
      <c r="L176" t="s">
        <v>2</v>
      </c>
      <c r="M176">
        <v>0.29442940000000001</v>
      </c>
      <c r="N176" t="s">
        <v>6</v>
      </c>
      <c r="O176">
        <v>19</v>
      </c>
      <c r="P176" t="s">
        <v>0</v>
      </c>
      <c r="Q176">
        <v>10.7</v>
      </c>
      <c r="R176" t="s">
        <v>141</v>
      </c>
      <c r="S176">
        <v>1</v>
      </c>
      <c r="T176" t="s">
        <v>142</v>
      </c>
      <c r="U176">
        <v>7</v>
      </c>
      <c r="V176" t="s">
        <v>140</v>
      </c>
      <c r="W176">
        <v>7047</v>
      </c>
      <c r="X176" t="s">
        <v>1</v>
      </c>
      <c r="Y176" t="s">
        <v>2044</v>
      </c>
      <c r="Z176" t="s">
        <v>151</v>
      </c>
      <c r="AA176" s="12" t="s">
        <v>2045</v>
      </c>
      <c r="AB176" t="s">
        <v>424</v>
      </c>
      <c r="AC176" s="5">
        <v>0.01</v>
      </c>
      <c r="AD176" t="s">
        <v>5</v>
      </c>
      <c r="AE176">
        <v>0.91497150999999999</v>
      </c>
      <c r="AF176" t="s">
        <v>4</v>
      </c>
      <c r="AG176">
        <v>0.33961587999999998</v>
      </c>
    </row>
    <row r="177" spans="1:33" x14ac:dyDescent="0.25">
      <c r="A177" t="s">
        <v>343</v>
      </c>
      <c r="B177" t="s">
        <v>143</v>
      </c>
      <c r="C177">
        <v>300</v>
      </c>
      <c r="D177" t="s">
        <v>144</v>
      </c>
      <c r="E177">
        <v>100000</v>
      </c>
      <c r="F177" t="s">
        <v>145</v>
      </c>
      <c r="G177">
        <v>23654</v>
      </c>
      <c r="H177" t="s">
        <v>146</v>
      </c>
      <c r="I177">
        <v>1E-3</v>
      </c>
      <c r="J177" t="s">
        <v>3</v>
      </c>
      <c r="K177">
        <v>0.44900570000000001</v>
      </c>
      <c r="L177" t="s">
        <v>2</v>
      </c>
      <c r="M177">
        <v>0.41704269999999999</v>
      </c>
      <c r="N177" t="s">
        <v>6</v>
      </c>
      <c r="O177">
        <v>22</v>
      </c>
      <c r="P177" t="s">
        <v>0</v>
      </c>
      <c r="Q177">
        <v>170.8</v>
      </c>
      <c r="R177" t="s">
        <v>141</v>
      </c>
      <c r="S177">
        <v>2</v>
      </c>
      <c r="T177" t="s">
        <v>142</v>
      </c>
      <c r="U177">
        <v>382</v>
      </c>
      <c r="V177" t="s">
        <v>140</v>
      </c>
      <c r="W177">
        <v>101128</v>
      </c>
      <c r="X177" t="s">
        <v>1</v>
      </c>
      <c r="Y177" t="s">
        <v>2046</v>
      </c>
      <c r="Z177" t="s">
        <v>151</v>
      </c>
      <c r="AA177" s="12" t="s">
        <v>2047</v>
      </c>
      <c r="AB177" t="s">
        <v>424</v>
      </c>
      <c r="AC177" s="5">
        <v>0.01</v>
      </c>
      <c r="AD177" t="s">
        <v>5</v>
      </c>
      <c r="AE177">
        <v>0.44518187999999997</v>
      </c>
      <c r="AF177" t="s">
        <v>4</v>
      </c>
      <c r="AG177">
        <v>0.41449802000000002</v>
      </c>
    </row>
    <row r="178" spans="1:33" x14ac:dyDescent="0.25">
      <c r="A178" t="s">
        <v>344</v>
      </c>
      <c r="B178" t="s">
        <v>143</v>
      </c>
      <c r="C178">
        <v>300</v>
      </c>
      <c r="D178" t="s">
        <v>144</v>
      </c>
      <c r="E178">
        <v>100000</v>
      </c>
      <c r="F178" t="s">
        <v>145</v>
      </c>
      <c r="G178">
        <v>23654</v>
      </c>
      <c r="H178" t="s">
        <v>146</v>
      </c>
      <c r="I178">
        <v>1E-3</v>
      </c>
      <c r="J178" t="s">
        <v>3</v>
      </c>
      <c r="K178">
        <v>-0.10638499999999999</v>
      </c>
      <c r="L178" t="s">
        <v>2</v>
      </c>
      <c r="M178">
        <v>703349624.49778199</v>
      </c>
      <c r="N178" t="s">
        <v>6</v>
      </c>
      <c r="O178">
        <v>22</v>
      </c>
      <c r="P178" t="s">
        <v>0</v>
      </c>
      <c r="Q178">
        <v>162.19999999999999</v>
      </c>
      <c r="R178" t="s">
        <v>141</v>
      </c>
      <c r="S178">
        <v>4</v>
      </c>
      <c r="T178" t="s">
        <v>142</v>
      </c>
      <c r="U178">
        <v>352</v>
      </c>
      <c r="V178" t="s">
        <v>140</v>
      </c>
      <c r="W178">
        <v>101091</v>
      </c>
      <c r="X178" t="s">
        <v>1</v>
      </c>
      <c r="Y178" t="s">
        <v>2048</v>
      </c>
      <c r="Z178" t="s">
        <v>151</v>
      </c>
      <c r="AA178" s="12" t="s">
        <v>2049</v>
      </c>
      <c r="AB178" t="s">
        <v>424</v>
      </c>
      <c r="AC178" s="5">
        <v>0.01</v>
      </c>
      <c r="AD178" t="s">
        <v>5</v>
      </c>
      <c r="AE178">
        <v>-0.11035867000000001</v>
      </c>
      <c r="AF178" t="s">
        <v>4</v>
      </c>
      <c r="AG178">
        <v>79541400.632167295</v>
      </c>
    </row>
    <row r="179" spans="1:33" x14ac:dyDescent="0.25">
      <c r="A179" t="s">
        <v>345</v>
      </c>
      <c r="B179" t="s">
        <v>143</v>
      </c>
      <c r="C179">
        <v>300</v>
      </c>
      <c r="D179" t="s">
        <v>144</v>
      </c>
      <c r="E179">
        <v>100000</v>
      </c>
      <c r="F179" t="s">
        <v>145</v>
      </c>
      <c r="G179">
        <v>23654</v>
      </c>
      <c r="H179" t="s">
        <v>146</v>
      </c>
      <c r="I179">
        <v>1E-3</v>
      </c>
      <c r="J179" t="s">
        <v>3</v>
      </c>
      <c r="K179">
        <v>0.33815980000000001</v>
      </c>
      <c r="L179" t="s">
        <v>2</v>
      </c>
      <c r="M179">
        <v>0.56302949999999996</v>
      </c>
      <c r="N179" t="s">
        <v>6</v>
      </c>
      <c r="O179">
        <v>26</v>
      </c>
      <c r="P179" t="s">
        <v>0</v>
      </c>
      <c r="Q179">
        <v>18.8</v>
      </c>
      <c r="R179" t="s">
        <v>141</v>
      </c>
      <c r="S179">
        <v>1</v>
      </c>
      <c r="T179" t="s">
        <v>142</v>
      </c>
      <c r="U179">
        <v>8</v>
      </c>
      <c r="V179" t="s">
        <v>140</v>
      </c>
      <c r="W179">
        <v>10220</v>
      </c>
      <c r="X179" t="s">
        <v>1</v>
      </c>
      <c r="Y179" t="s">
        <v>2050</v>
      </c>
      <c r="Z179" t="s">
        <v>151</v>
      </c>
      <c r="AA179" s="12" t="s">
        <v>2051</v>
      </c>
      <c r="AB179" t="s">
        <v>424</v>
      </c>
      <c r="AC179" s="5">
        <v>0.01</v>
      </c>
      <c r="AD179" t="s">
        <v>5</v>
      </c>
      <c r="AE179">
        <v>-2.0899968900000001</v>
      </c>
      <c r="AF179" t="s">
        <v>4</v>
      </c>
      <c r="AG179">
        <v>1.2364687299999999</v>
      </c>
    </row>
    <row r="180" spans="1:33" x14ac:dyDescent="0.25">
      <c r="A180" t="s">
        <v>346</v>
      </c>
      <c r="B180" t="s">
        <v>143</v>
      </c>
      <c r="C180">
        <v>300</v>
      </c>
      <c r="D180" t="s">
        <v>144</v>
      </c>
      <c r="E180">
        <v>100000</v>
      </c>
      <c r="F180" t="s">
        <v>145</v>
      </c>
      <c r="G180">
        <v>23654</v>
      </c>
      <c r="H180" t="s">
        <v>146</v>
      </c>
      <c r="I180">
        <v>1E-3</v>
      </c>
      <c r="J180" t="s">
        <v>3</v>
      </c>
      <c r="K180">
        <v>0.91942449999999998</v>
      </c>
      <c r="L180" t="s">
        <v>2</v>
      </c>
      <c r="M180">
        <v>0.20274410000000001</v>
      </c>
      <c r="N180" t="s">
        <v>6</v>
      </c>
      <c r="O180">
        <v>27</v>
      </c>
      <c r="P180" t="s">
        <v>0</v>
      </c>
      <c r="Q180">
        <v>164.5</v>
      </c>
      <c r="R180" t="s">
        <v>141</v>
      </c>
      <c r="S180">
        <v>5</v>
      </c>
      <c r="T180" t="s">
        <v>142</v>
      </c>
      <c r="U180">
        <v>67</v>
      </c>
      <c r="V180" t="s">
        <v>140</v>
      </c>
      <c r="W180">
        <v>100165</v>
      </c>
      <c r="X180" t="s">
        <v>1</v>
      </c>
      <c r="Y180" t="s">
        <v>2052</v>
      </c>
      <c r="Z180" t="s">
        <v>151</v>
      </c>
      <c r="AA180" s="12" t="s">
        <v>2053</v>
      </c>
      <c r="AB180" t="s">
        <v>424</v>
      </c>
      <c r="AC180" s="5">
        <v>0.01</v>
      </c>
      <c r="AD180" t="s">
        <v>5</v>
      </c>
      <c r="AE180">
        <v>0.92252192</v>
      </c>
      <c r="AF180" t="s">
        <v>4</v>
      </c>
      <c r="AG180">
        <v>0.2000787</v>
      </c>
    </row>
    <row r="181" spans="1:33" x14ac:dyDescent="0.25">
      <c r="A181" t="s">
        <v>347</v>
      </c>
      <c r="B181" t="s">
        <v>143</v>
      </c>
      <c r="C181">
        <v>300</v>
      </c>
      <c r="D181" t="s">
        <v>144</v>
      </c>
      <c r="E181">
        <v>100000</v>
      </c>
      <c r="F181" t="s">
        <v>145</v>
      </c>
      <c r="G181">
        <v>23654</v>
      </c>
      <c r="H181" t="s">
        <v>146</v>
      </c>
      <c r="I181">
        <v>1E-3</v>
      </c>
      <c r="J181" t="s">
        <v>3</v>
      </c>
      <c r="K181">
        <v>0.28780420000000001</v>
      </c>
      <c r="L181" t="s">
        <v>2</v>
      </c>
      <c r="M181">
        <v>0.25075769999999997</v>
      </c>
      <c r="N181" t="s">
        <v>6</v>
      </c>
      <c r="O181">
        <v>46</v>
      </c>
      <c r="P181" t="s">
        <v>0</v>
      </c>
      <c r="Q181">
        <v>238.9</v>
      </c>
      <c r="R181" t="s">
        <v>141</v>
      </c>
      <c r="S181">
        <v>3</v>
      </c>
      <c r="T181" t="s">
        <v>142</v>
      </c>
      <c r="U181">
        <v>1012</v>
      </c>
      <c r="V181" t="s">
        <v>140</v>
      </c>
      <c r="W181">
        <v>102967</v>
      </c>
      <c r="X181" t="s">
        <v>1</v>
      </c>
      <c r="Y181" t="s">
        <v>2054</v>
      </c>
      <c r="Z181" t="s">
        <v>151</v>
      </c>
      <c r="AA181" s="12" t="s">
        <v>2055</v>
      </c>
      <c r="AB181" t="s">
        <v>424</v>
      </c>
      <c r="AC181" s="5">
        <v>0.01</v>
      </c>
      <c r="AD181" t="s">
        <v>5</v>
      </c>
      <c r="AE181">
        <v>0.88638375999999997</v>
      </c>
      <c r="AF181" t="s">
        <v>4</v>
      </c>
      <c r="AG181">
        <v>0.10185458</v>
      </c>
    </row>
    <row r="182" spans="1:33" x14ac:dyDescent="0.25">
      <c r="A182" t="s">
        <v>348</v>
      </c>
      <c r="B182" t="s">
        <v>143</v>
      </c>
      <c r="C182">
        <v>300</v>
      </c>
      <c r="D182" t="s">
        <v>144</v>
      </c>
      <c r="E182">
        <v>100000</v>
      </c>
      <c r="F182" t="s">
        <v>145</v>
      </c>
      <c r="G182">
        <v>23654</v>
      </c>
      <c r="H182" t="s">
        <v>146</v>
      </c>
      <c r="I182">
        <v>1E-3</v>
      </c>
      <c r="J182" t="s">
        <v>3</v>
      </c>
      <c r="K182">
        <v>0.99863040000000003</v>
      </c>
      <c r="L182" t="s">
        <v>2</v>
      </c>
      <c r="M182">
        <v>2.7545400000000001E-2</v>
      </c>
      <c r="N182" t="s">
        <v>6</v>
      </c>
      <c r="O182">
        <v>15</v>
      </c>
      <c r="P182" t="s">
        <v>0</v>
      </c>
      <c r="Q182">
        <v>9</v>
      </c>
      <c r="R182" t="s">
        <v>141</v>
      </c>
      <c r="S182">
        <v>1</v>
      </c>
      <c r="T182" t="s">
        <v>142</v>
      </c>
      <c r="U182">
        <v>6</v>
      </c>
      <c r="V182" t="s">
        <v>140</v>
      </c>
      <c r="W182">
        <v>5837</v>
      </c>
      <c r="X182" t="s">
        <v>1</v>
      </c>
      <c r="Y182" t="s">
        <v>2056</v>
      </c>
      <c r="Z182" t="s">
        <v>151</v>
      </c>
      <c r="AA182" s="12" t="s">
        <v>2057</v>
      </c>
      <c r="AB182" t="s">
        <v>424</v>
      </c>
      <c r="AC182" s="5">
        <v>0.01</v>
      </c>
      <c r="AD182" t="s">
        <v>5</v>
      </c>
      <c r="AE182">
        <v>0.99874766000000004</v>
      </c>
      <c r="AF182" t="s">
        <v>4</v>
      </c>
      <c r="AG182">
        <v>2.629103E-2</v>
      </c>
    </row>
    <row r="183" spans="1:33" x14ac:dyDescent="0.25">
      <c r="A183" t="s">
        <v>349</v>
      </c>
      <c r="B183" t="s">
        <v>143</v>
      </c>
      <c r="C183">
        <v>300</v>
      </c>
      <c r="D183" t="s">
        <v>144</v>
      </c>
      <c r="E183">
        <v>100000</v>
      </c>
      <c r="F183" t="s">
        <v>145</v>
      </c>
      <c r="G183">
        <v>23654</v>
      </c>
      <c r="H183" t="s">
        <v>146</v>
      </c>
      <c r="I183">
        <v>1E-3</v>
      </c>
      <c r="J183" t="s">
        <v>3</v>
      </c>
      <c r="K183">
        <v>0.90590990000000005</v>
      </c>
      <c r="L183" t="s">
        <v>2</v>
      </c>
      <c r="M183">
        <v>0.102953</v>
      </c>
      <c r="N183" t="s">
        <v>6</v>
      </c>
      <c r="O183">
        <v>40</v>
      </c>
      <c r="P183" t="s">
        <v>0</v>
      </c>
      <c r="Q183">
        <v>239.5</v>
      </c>
      <c r="R183" t="s">
        <v>141</v>
      </c>
      <c r="S183">
        <v>5</v>
      </c>
      <c r="T183" t="s">
        <v>142</v>
      </c>
      <c r="U183">
        <v>943</v>
      </c>
      <c r="V183" t="s">
        <v>140</v>
      </c>
      <c r="W183">
        <v>102779</v>
      </c>
      <c r="X183" t="s">
        <v>1</v>
      </c>
      <c r="Y183" t="s">
        <v>2058</v>
      </c>
      <c r="Z183" t="s">
        <v>151</v>
      </c>
      <c r="AA183" s="12" t="s">
        <v>2059</v>
      </c>
      <c r="AB183" t="s">
        <v>424</v>
      </c>
      <c r="AC183" s="5">
        <v>0.01</v>
      </c>
      <c r="AD183" t="s">
        <v>5</v>
      </c>
      <c r="AE183">
        <v>0.90717278000000001</v>
      </c>
      <c r="AF183" t="s">
        <v>4</v>
      </c>
      <c r="AG183">
        <v>0.10132422000000001</v>
      </c>
    </row>
    <row r="184" spans="1:33" x14ac:dyDescent="0.25">
      <c r="A184" t="s">
        <v>350</v>
      </c>
      <c r="B184" t="s">
        <v>143</v>
      </c>
      <c r="C184">
        <v>300</v>
      </c>
      <c r="D184" t="s">
        <v>144</v>
      </c>
      <c r="E184">
        <v>100000</v>
      </c>
      <c r="F184" t="s">
        <v>145</v>
      </c>
      <c r="G184">
        <v>23654</v>
      </c>
      <c r="H184" t="s">
        <v>146</v>
      </c>
      <c r="I184">
        <v>1E-3</v>
      </c>
      <c r="J184" t="s">
        <v>3</v>
      </c>
      <c r="K184">
        <v>0.97440499999999997</v>
      </c>
      <c r="L184" t="s">
        <v>2</v>
      </c>
      <c r="M184">
        <v>3.2131300000000002E-2</v>
      </c>
      <c r="N184" t="s">
        <v>6</v>
      </c>
      <c r="O184">
        <v>24</v>
      </c>
      <c r="P184" t="s">
        <v>0</v>
      </c>
      <c r="Q184">
        <v>82.9</v>
      </c>
      <c r="R184" t="s">
        <v>141</v>
      </c>
      <c r="S184">
        <v>6</v>
      </c>
      <c r="T184" t="s">
        <v>142</v>
      </c>
      <c r="U184">
        <v>38</v>
      </c>
      <c r="V184" t="s">
        <v>140</v>
      </c>
      <c r="W184">
        <v>52774</v>
      </c>
      <c r="X184" t="s">
        <v>1</v>
      </c>
      <c r="Y184" t="s">
        <v>2060</v>
      </c>
      <c r="Z184" t="s">
        <v>151</v>
      </c>
      <c r="AA184" s="12" t="s">
        <v>2061</v>
      </c>
      <c r="AB184" t="s">
        <v>424</v>
      </c>
      <c r="AC184" s="5">
        <v>0.01</v>
      </c>
      <c r="AD184" t="s">
        <v>5</v>
      </c>
      <c r="AE184">
        <v>0.97551547999999999</v>
      </c>
      <c r="AF184" t="s">
        <v>4</v>
      </c>
      <c r="AG184">
        <v>3.1647420000000002E-2</v>
      </c>
    </row>
    <row r="185" spans="1:33" x14ac:dyDescent="0.25">
      <c r="A185" t="s">
        <v>351</v>
      </c>
      <c r="B185" t="s">
        <v>143</v>
      </c>
      <c r="C185">
        <v>300</v>
      </c>
      <c r="D185" t="s">
        <v>144</v>
      </c>
      <c r="E185">
        <v>100000</v>
      </c>
      <c r="F185" t="s">
        <v>145</v>
      </c>
      <c r="G185">
        <v>23654</v>
      </c>
      <c r="H185" t="s">
        <v>146</v>
      </c>
      <c r="I185">
        <v>1E-3</v>
      </c>
      <c r="J185" t="s">
        <v>3</v>
      </c>
      <c r="K185">
        <v>-2.3116000000000001E-2</v>
      </c>
      <c r="L185" t="s">
        <v>2</v>
      </c>
      <c r="M185">
        <v>8.6997342030979398E+69</v>
      </c>
      <c r="N185" t="s">
        <v>6</v>
      </c>
      <c r="O185">
        <v>57</v>
      </c>
      <c r="P185" t="s">
        <v>0</v>
      </c>
      <c r="Q185">
        <v>227.9</v>
      </c>
      <c r="R185" t="s">
        <v>141</v>
      </c>
      <c r="S185">
        <v>5</v>
      </c>
      <c r="T185" t="s">
        <v>142</v>
      </c>
      <c r="U185">
        <v>1343</v>
      </c>
      <c r="V185" t="s">
        <v>140</v>
      </c>
      <c r="W185">
        <v>103879</v>
      </c>
      <c r="X185" t="s">
        <v>1</v>
      </c>
      <c r="Y185" t="s">
        <v>2062</v>
      </c>
      <c r="Z185" t="s">
        <v>151</v>
      </c>
      <c r="AA185" s="12" t="s">
        <v>2063</v>
      </c>
      <c r="AB185" t="s">
        <v>424</v>
      </c>
      <c r="AC185" s="5">
        <v>0.01</v>
      </c>
      <c r="AD185" t="s">
        <v>5</v>
      </c>
      <c r="AE185">
        <v>-3.8057704974384199E+121</v>
      </c>
      <c r="AF185" t="s">
        <v>4</v>
      </c>
      <c r="AG185">
        <v>1.36672041632204E+69</v>
      </c>
    </row>
    <row r="186" spans="1:33" x14ac:dyDescent="0.25">
      <c r="A186" t="s">
        <v>352</v>
      </c>
      <c r="B186" t="s">
        <v>143</v>
      </c>
      <c r="C186">
        <v>300</v>
      </c>
      <c r="D186" t="s">
        <v>144</v>
      </c>
      <c r="E186">
        <v>100000</v>
      </c>
      <c r="F186" t="s">
        <v>145</v>
      </c>
      <c r="G186">
        <v>23654</v>
      </c>
      <c r="H186" t="s">
        <v>146</v>
      </c>
      <c r="I186">
        <v>1E-3</v>
      </c>
      <c r="J186" t="s">
        <v>3</v>
      </c>
      <c r="K186">
        <v>0.65733710000000001</v>
      </c>
      <c r="L186" t="s">
        <v>2</v>
      </c>
      <c r="M186">
        <v>1.10356E-2</v>
      </c>
      <c r="N186" t="s">
        <v>6</v>
      </c>
      <c r="O186">
        <v>5</v>
      </c>
      <c r="P186" t="s">
        <v>0</v>
      </c>
      <c r="Q186">
        <v>127.9</v>
      </c>
      <c r="R186" t="s">
        <v>141</v>
      </c>
      <c r="S186">
        <v>3</v>
      </c>
      <c r="T186" t="s">
        <v>142</v>
      </c>
      <c r="U186">
        <v>178</v>
      </c>
      <c r="V186" t="s">
        <v>140</v>
      </c>
      <c r="W186">
        <v>100092</v>
      </c>
      <c r="X186" t="s">
        <v>1</v>
      </c>
      <c r="Y186" t="s">
        <v>2064</v>
      </c>
      <c r="Z186" t="s">
        <v>151</v>
      </c>
      <c r="AA186" s="12" t="s">
        <v>2065</v>
      </c>
      <c r="AB186" t="s">
        <v>424</v>
      </c>
      <c r="AC186" s="5">
        <v>0.01</v>
      </c>
      <c r="AD186" t="s">
        <v>5</v>
      </c>
      <c r="AE186">
        <v>0.84018568000000005</v>
      </c>
      <c r="AF186" t="s">
        <v>4</v>
      </c>
      <c r="AG186">
        <v>6.8908600000000004E-3</v>
      </c>
    </row>
    <row r="187" spans="1:33" x14ac:dyDescent="0.25">
      <c r="A187" t="s">
        <v>353</v>
      </c>
      <c r="B187" t="s">
        <v>143</v>
      </c>
      <c r="C187">
        <v>300</v>
      </c>
      <c r="D187" t="s">
        <v>144</v>
      </c>
      <c r="E187">
        <v>100000</v>
      </c>
      <c r="F187" t="s">
        <v>145</v>
      </c>
      <c r="G187">
        <v>23654</v>
      </c>
      <c r="H187" t="s">
        <v>146</v>
      </c>
      <c r="I187">
        <v>1E-3</v>
      </c>
      <c r="J187" t="s">
        <v>3</v>
      </c>
      <c r="K187">
        <v>-227.88063439999999</v>
      </c>
      <c r="L187" t="s">
        <v>2</v>
      </c>
      <c r="M187">
        <v>7.5654056000000001</v>
      </c>
      <c r="N187" t="s">
        <v>6</v>
      </c>
      <c r="O187">
        <v>21</v>
      </c>
      <c r="P187" t="s">
        <v>0</v>
      </c>
      <c r="Q187">
        <v>8.4</v>
      </c>
      <c r="R187" t="s">
        <v>141</v>
      </c>
      <c r="S187">
        <v>1</v>
      </c>
      <c r="T187" t="s">
        <v>142</v>
      </c>
      <c r="U187">
        <v>8</v>
      </c>
      <c r="V187" t="s">
        <v>140</v>
      </c>
      <c r="W187">
        <v>5877</v>
      </c>
      <c r="X187" t="s">
        <v>1</v>
      </c>
      <c r="Y187" t="s">
        <v>2066</v>
      </c>
      <c r="Z187" t="s">
        <v>151</v>
      </c>
      <c r="AA187" s="12" t="s">
        <v>2067</v>
      </c>
      <c r="AB187" t="s">
        <v>424</v>
      </c>
      <c r="AC187" s="5">
        <v>0.01</v>
      </c>
      <c r="AD187" t="s">
        <v>5</v>
      </c>
      <c r="AE187">
        <v>-70.789611829999998</v>
      </c>
      <c r="AF187" t="s">
        <v>4</v>
      </c>
      <c r="AG187">
        <v>4.36417403</v>
      </c>
    </row>
    <row r="188" spans="1:33" x14ac:dyDescent="0.25">
      <c r="A188" t="s">
        <v>354</v>
      </c>
      <c r="B188" t="s">
        <v>143</v>
      </c>
      <c r="C188">
        <v>300</v>
      </c>
      <c r="D188" t="s">
        <v>144</v>
      </c>
      <c r="E188">
        <v>100000</v>
      </c>
      <c r="F188" t="s">
        <v>145</v>
      </c>
      <c r="G188">
        <v>23654</v>
      </c>
      <c r="H188" t="s">
        <v>146</v>
      </c>
      <c r="I188">
        <v>1E-3</v>
      </c>
      <c r="J188" t="s">
        <v>3</v>
      </c>
      <c r="K188">
        <v>0.99943930000000003</v>
      </c>
      <c r="L188" t="s">
        <v>2</v>
      </c>
      <c r="M188">
        <v>1.02553E-2</v>
      </c>
      <c r="N188" t="s">
        <v>6</v>
      </c>
      <c r="O188">
        <v>10</v>
      </c>
      <c r="P188" t="s">
        <v>0</v>
      </c>
      <c r="Q188">
        <v>1.4</v>
      </c>
      <c r="R188" t="s">
        <v>141</v>
      </c>
      <c r="S188">
        <v>1</v>
      </c>
      <c r="T188" t="s">
        <v>142</v>
      </c>
      <c r="U188">
        <v>3</v>
      </c>
      <c r="V188" t="s">
        <v>140</v>
      </c>
      <c r="W188">
        <v>1130</v>
      </c>
      <c r="X188" t="s">
        <v>1</v>
      </c>
      <c r="Y188" t="s">
        <v>2068</v>
      </c>
      <c r="Z188" t="s">
        <v>151</v>
      </c>
      <c r="AA188" s="12" t="s">
        <v>2069</v>
      </c>
      <c r="AB188" t="s">
        <v>424</v>
      </c>
      <c r="AC188" s="5">
        <v>0.01</v>
      </c>
      <c r="AD188" t="s">
        <v>5</v>
      </c>
      <c r="AE188">
        <v>0.99949283</v>
      </c>
      <c r="AF188" t="s">
        <v>4</v>
      </c>
      <c r="AG188">
        <v>9.8724799999999995E-3</v>
      </c>
    </row>
    <row r="189" spans="1:33" x14ac:dyDescent="0.25">
      <c r="A189" t="s">
        <v>355</v>
      </c>
      <c r="B189" t="s">
        <v>143</v>
      </c>
      <c r="C189">
        <v>300</v>
      </c>
      <c r="D189" t="s">
        <v>144</v>
      </c>
      <c r="E189">
        <v>100000</v>
      </c>
      <c r="F189" t="s">
        <v>145</v>
      </c>
      <c r="G189">
        <v>23654</v>
      </c>
      <c r="H189" t="s">
        <v>146</v>
      </c>
      <c r="I189">
        <v>1E-3</v>
      </c>
      <c r="J189" t="s">
        <v>3</v>
      </c>
      <c r="K189">
        <v>0.99824610000000003</v>
      </c>
      <c r="L189" t="s">
        <v>2</v>
      </c>
      <c r="M189">
        <v>3.8988E-3</v>
      </c>
      <c r="N189" t="s">
        <v>6</v>
      </c>
      <c r="O189">
        <v>9</v>
      </c>
      <c r="P189" t="s">
        <v>0</v>
      </c>
      <c r="Q189">
        <v>1.4</v>
      </c>
      <c r="R189" t="s">
        <v>141</v>
      </c>
      <c r="S189">
        <v>1</v>
      </c>
      <c r="T189" t="s">
        <v>142</v>
      </c>
      <c r="U189">
        <v>3</v>
      </c>
      <c r="V189" t="s">
        <v>140</v>
      </c>
      <c r="W189">
        <v>1024</v>
      </c>
      <c r="X189" t="s">
        <v>1</v>
      </c>
      <c r="Y189" t="s">
        <v>2070</v>
      </c>
      <c r="Z189" t="s">
        <v>151</v>
      </c>
      <c r="AA189" s="12" t="s">
        <v>2071</v>
      </c>
      <c r="AB189" t="s">
        <v>424</v>
      </c>
      <c r="AC189" s="5">
        <v>0.01</v>
      </c>
      <c r="AD189" t="s">
        <v>5</v>
      </c>
      <c r="AE189">
        <v>0.99900312000000002</v>
      </c>
      <c r="AF189" t="s">
        <v>4</v>
      </c>
      <c r="AG189">
        <v>3.0168399999999998E-3</v>
      </c>
    </row>
    <row r="190" spans="1:33" x14ac:dyDescent="0.25">
      <c r="A190" t="s">
        <v>356</v>
      </c>
      <c r="B190" t="s">
        <v>143</v>
      </c>
      <c r="C190">
        <v>300</v>
      </c>
      <c r="D190" t="s">
        <v>144</v>
      </c>
      <c r="E190">
        <v>100000</v>
      </c>
      <c r="F190" t="s">
        <v>145</v>
      </c>
      <c r="G190">
        <v>23654</v>
      </c>
      <c r="H190" t="s">
        <v>146</v>
      </c>
      <c r="I190">
        <v>1E-3</v>
      </c>
      <c r="J190" t="s">
        <v>3</v>
      </c>
      <c r="K190">
        <v>-1.8656900000000001</v>
      </c>
      <c r="L190" t="s">
        <v>2</v>
      </c>
      <c r="M190">
        <v>2.4153201000000002</v>
      </c>
      <c r="N190" t="s">
        <v>6</v>
      </c>
      <c r="O190">
        <v>34</v>
      </c>
      <c r="P190" t="s">
        <v>0</v>
      </c>
      <c r="Q190">
        <v>151.9</v>
      </c>
      <c r="R190" t="s">
        <v>141</v>
      </c>
      <c r="S190">
        <v>5</v>
      </c>
      <c r="T190" t="s">
        <v>142</v>
      </c>
      <c r="U190">
        <v>314</v>
      </c>
      <c r="V190" t="s">
        <v>140</v>
      </c>
      <c r="W190">
        <v>100649</v>
      </c>
      <c r="X190" t="s">
        <v>1</v>
      </c>
      <c r="Y190" t="s">
        <v>2072</v>
      </c>
      <c r="Z190" t="s">
        <v>151</v>
      </c>
      <c r="AA190" s="12" t="s">
        <v>2073</v>
      </c>
      <c r="AB190" t="s">
        <v>424</v>
      </c>
      <c r="AC190" s="5">
        <v>0.01</v>
      </c>
      <c r="AD190" t="s">
        <v>5</v>
      </c>
      <c r="AE190">
        <v>-25.445492789999999</v>
      </c>
      <c r="AF190" t="s">
        <v>4</v>
      </c>
      <c r="AG190">
        <v>1.9813150500000001</v>
      </c>
    </row>
    <row r="191" spans="1:33" x14ac:dyDescent="0.25">
      <c r="A191" t="s">
        <v>357</v>
      </c>
      <c r="B191" t="s">
        <v>143</v>
      </c>
      <c r="C191">
        <v>300</v>
      </c>
      <c r="D191" t="s">
        <v>144</v>
      </c>
      <c r="E191">
        <v>100000</v>
      </c>
      <c r="F191" t="s">
        <v>145</v>
      </c>
      <c r="G191">
        <v>23654</v>
      </c>
      <c r="H191" t="s">
        <v>146</v>
      </c>
      <c r="I191">
        <v>1E-3</v>
      </c>
      <c r="J191" t="s">
        <v>3</v>
      </c>
      <c r="K191">
        <v>0.99688129999999997</v>
      </c>
      <c r="L191" t="s">
        <v>2</v>
      </c>
      <c r="M191">
        <v>4.19794E-2</v>
      </c>
      <c r="N191" t="s">
        <v>6</v>
      </c>
      <c r="O191">
        <v>16</v>
      </c>
      <c r="P191" t="s">
        <v>0</v>
      </c>
      <c r="Q191">
        <v>6.6</v>
      </c>
      <c r="R191" t="s">
        <v>141</v>
      </c>
      <c r="S191">
        <v>1</v>
      </c>
      <c r="T191" t="s">
        <v>142</v>
      </c>
      <c r="U191">
        <v>6</v>
      </c>
      <c r="V191" t="s">
        <v>140</v>
      </c>
      <c r="W191">
        <v>4558</v>
      </c>
      <c r="X191" t="s">
        <v>1</v>
      </c>
      <c r="Y191" t="s">
        <v>2074</v>
      </c>
      <c r="Z191" t="s">
        <v>151</v>
      </c>
      <c r="AA191" s="12" t="s">
        <v>2075</v>
      </c>
      <c r="AB191" t="s">
        <v>424</v>
      </c>
      <c r="AC191" s="5">
        <v>0.01</v>
      </c>
      <c r="AD191" t="s">
        <v>5</v>
      </c>
      <c r="AE191">
        <v>0.99766336</v>
      </c>
      <c r="AF191" t="s">
        <v>4</v>
      </c>
      <c r="AG191">
        <v>3.6117959999999998E-2</v>
      </c>
    </row>
    <row r="192" spans="1:33" x14ac:dyDescent="0.25">
      <c r="A192" t="s">
        <v>358</v>
      </c>
      <c r="B192" t="s">
        <v>143</v>
      </c>
      <c r="C192">
        <v>300</v>
      </c>
      <c r="D192" t="s">
        <v>144</v>
      </c>
      <c r="E192">
        <v>100000</v>
      </c>
      <c r="F192" t="s">
        <v>145</v>
      </c>
      <c r="G192">
        <v>23654</v>
      </c>
      <c r="H192" t="s">
        <v>146</v>
      </c>
      <c r="I192">
        <v>1E-3</v>
      </c>
      <c r="J192" t="s">
        <v>3</v>
      </c>
      <c r="K192">
        <v>0.92184880000000002</v>
      </c>
      <c r="L192" t="s">
        <v>2</v>
      </c>
      <c r="M192">
        <v>0.106515</v>
      </c>
      <c r="N192" t="s">
        <v>6</v>
      </c>
      <c r="O192">
        <v>37</v>
      </c>
      <c r="P192" t="s">
        <v>0</v>
      </c>
      <c r="Q192">
        <v>97</v>
      </c>
      <c r="R192" t="s">
        <v>141</v>
      </c>
      <c r="S192">
        <v>2</v>
      </c>
      <c r="T192" t="s">
        <v>142</v>
      </c>
      <c r="U192">
        <v>63</v>
      </c>
      <c r="V192" t="s">
        <v>140</v>
      </c>
      <c r="W192">
        <v>59172</v>
      </c>
      <c r="X192" t="s">
        <v>1</v>
      </c>
      <c r="Y192" t="s">
        <v>2076</v>
      </c>
      <c r="Z192" t="s">
        <v>151</v>
      </c>
      <c r="AA192" s="12" t="s">
        <v>2077</v>
      </c>
      <c r="AB192" t="s">
        <v>424</v>
      </c>
      <c r="AC192" s="5">
        <v>0.01</v>
      </c>
      <c r="AD192" t="s">
        <v>5</v>
      </c>
      <c r="AE192">
        <v>0.92439565999999995</v>
      </c>
      <c r="AF192" t="s">
        <v>4</v>
      </c>
      <c r="AG192">
        <v>0.10726989000000001</v>
      </c>
    </row>
    <row r="193" spans="1:33" x14ac:dyDescent="0.25">
      <c r="A193" t="s">
        <v>359</v>
      </c>
      <c r="B193" t="s">
        <v>143</v>
      </c>
      <c r="C193">
        <v>300</v>
      </c>
      <c r="D193" t="s">
        <v>144</v>
      </c>
      <c r="E193">
        <v>100000</v>
      </c>
      <c r="F193" t="s">
        <v>145</v>
      </c>
      <c r="G193">
        <v>23654</v>
      </c>
      <c r="H193" t="s">
        <v>146</v>
      </c>
      <c r="I193">
        <v>1E-3</v>
      </c>
      <c r="J193" t="s">
        <v>3</v>
      </c>
      <c r="K193">
        <v>0.72486170000000005</v>
      </c>
      <c r="L193" t="s">
        <v>2</v>
      </c>
      <c r="M193">
        <v>3.5486200000000002E-2</v>
      </c>
      <c r="N193" t="s">
        <v>6</v>
      </c>
      <c r="O193">
        <v>10</v>
      </c>
      <c r="P193" t="s">
        <v>0</v>
      </c>
      <c r="Q193">
        <v>121.2</v>
      </c>
      <c r="R193" t="s">
        <v>141</v>
      </c>
      <c r="S193">
        <v>7</v>
      </c>
      <c r="T193" t="s">
        <v>142</v>
      </c>
      <c r="U193">
        <v>263</v>
      </c>
      <c r="V193" t="s">
        <v>140</v>
      </c>
      <c r="W193">
        <v>100248</v>
      </c>
      <c r="X193" t="s">
        <v>1</v>
      </c>
      <c r="Y193" t="s">
        <v>2078</v>
      </c>
      <c r="Z193" t="s">
        <v>151</v>
      </c>
      <c r="AA193" s="12" t="s">
        <v>2079</v>
      </c>
      <c r="AB193" t="s">
        <v>424</v>
      </c>
      <c r="AC193" s="5">
        <v>0.01</v>
      </c>
      <c r="AD193" t="s">
        <v>5</v>
      </c>
      <c r="AE193">
        <v>0.73937967000000004</v>
      </c>
      <c r="AF193" t="s">
        <v>4</v>
      </c>
      <c r="AG193">
        <v>3.4238919999999999E-2</v>
      </c>
    </row>
    <row r="194" spans="1:33" x14ac:dyDescent="0.25">
      <c r="A194" t="s">
        <v>360</v>
      </c>
      <c r="B194" t="s">
        <v>143</v>
      </c>
      <c r="C194">
        <v>300</v>
      </c>
      <c r="D194" t="s">
        <v>144</v>
      </c>
      <c r="E194">
        <v>100000</v>
      </c>
      <c r="F194" t="s">
        <v>145</v>
      </c>
      <c r="G194">
        <v>23654</v>
      </c>
      <c r="H194" t="s">
        <v>146</v>
      </c>
      <c r="I194">
        <v>1E-3</v>
      </c>
      <c r="J194" t="s">
        <v>3</v>
      </c>
      <c r="K194">
        <v>-2.2249999999999999E-4</v>
      </c>
      <c r="L194" t="s">
        <v>2</v>
      </c>
      <c r="M194">
        <v>1.29170720645051E+16</v>
      </c>
      <c r="N194" t="s">
        <v>6</v>
      </c>
      <c r="O194">
        <v>21</v>
      </c>
      <c r="P194" t="s">
        <v>0</v>
      </c>
      <c r="Q194">
        <v>125.6</v>
      </c>
      <c r="R194" t="s">
        <v>141</v>
      </c>
      <c r="S194">
        <v>14</v>
      </c>
      <c r="T194" t="s">
        <v>142</v>
      </c>
      <c r="U194">
        <v>515</v>
      </c>
      <c r="V194" t="s">
        <v>140</v>
      </c>
      <c r="W194">
        <v>100762</v>
      </c>
      <c r="X194" t="s">
        <v>1</v>
      </c>
      <c r="Y194" t="s">
        <v>2080</v>
      </c>
      <c r="Z194" t="s">
        <v>151</v>
      </c>
      <c r="AA194" s="12" t="s">
        <v>2081</v>
      </c>
      <c r="AB194" t="s">
        <v>424</v>
      </c>
      <c r="AC194" s="5">
        <v>0.01</v>
      </c>
      <c r="AD194" t="s">
        <v>5</v>
      </c>
      <c r="AE194">
        <v>-3.9701E-4</v>
      </c>
      <c r="AF194" t="s">
        <v>4</v>
      </c>
      <c r="AG194">
        <v>1.04727862027567E+18</v>
      </c>
    </row>
    <row r="195" spans="1:33" x14ac:dyDescent="0.25">
      <c r="A195" t="s">
        <v>361</v>
      </c>
      <c r="B195" t="s">
        <v>143</v>
      </c>
      <c r="C195">
        <v>300</v>
      </c>
      <c r="D195" t="s">
        <v>144</v>
      </c>
      <c r="E195">
        <v>100000</v>
      </c>
      <c r="F195" t="s">
        <v>145</v>
      </c>
      <c r="G195">
        <v>23654</v>
      </c>
      <c r="H195" t="s">
        <v>146</v>
      </c>
      <c r="I195">
        <v>1E-3</v>
      </c>
      <c r="J195" t="s">
        <v>3</v>
      </c>
      <c r="K195">
        <v>0.9868112</v>
      </c>
      <c r="L195" t="s">
        <v>2</v>
      </c>
      <c r="M195">
        <v>1.2179199999999999E-2</v>
      </c>
      <c r="N195" t="s">
        <v>6</v>
      </c>
      <c r="O195">
        <v>16</v>
      </c>
      <c r="P195" t="s">
        <v>0</v>
      </c>
      <c r="Q195">
        <v>120.4</v>
      </c>
      <c r="R195" t="s">
        <v>141</v>
      </c>
      <c r="S195">
        <v>4</v>
      </c>
      <c r="T195" t="s">
        <v>142</v>
      </c>
      <c r="U195">
        <v>148</v>
      </c>
      <c r="V195" t="s">
        <v>140</v>
      </c>
      <c r="W195">
        <v>93437</v>
      </c>
      <c r="X195" t="s">
        <v>1</v>
      </c>
      <c r="Y195" t="s">
        <v>2082</v>
      </c>
      <c r="Z195" t="s">
        <v>151</v>
      </c>
      <c r="AA195" s="12" t="s">
        <v>2083</v>
      </c>
      <c r="AB195" t="s">
        <v>424</v>
      </c>
      <c r="AC195" s="5">
        <v>0.01</v>
      </c>
      <c r="AD195" t="s">
        <v>5</v>
      </c>
      <c r="AE195">
        <v>0.99180723000000004</v>
      </c>
      <c r="AF195" t="s">
        <v>4</v>
      </c>
      <c r="AG195">
        <v>9.5683999999999995E-3</v>
      </c>
    </row>
    <row r="196" spans="1:33" x14ac:dyDescent="0.25">
      <c r="A196" t="s">
        <v>362</v>
      </c>
      <c r="B196" t="s">
        <v>143</v>
      </c>
      <c r="C196">
        <v>300</v>
      </c>
      <c r="D196" t="s">
        <v>144</v>
      </c>
      <c r="E196">
        <v>100000</v>
      </c>
      <c r="F196" t="s">
        <v>145</v>
      </c>
      <c r="G196">
        <v>23654</v>
      </c>
      <c r="H196" t="s">
        <v>146</v>
      </c>
      <c r="I196">
        <v>1E-3</v>
      </c>
      <c r="J196" t="s">
        <v>3</v>
      </c>
      <c r="K196">
        <v>0.99927160000000004</v>
      </c>
      <c r="L196" t="s">
        <v>2</v>
      </c>
      <c r="M196">
        <v>3.9204900000000001E-2</v>
      </c>
      <c r="N196" t="s">
        <v>6</v>
      </c>
      <c r="O196">
        <v>19</v>
      </c>
      <c r="P196" t="s">
        <v>0</v>
      </c>
      <c r="Q196">
        <v>9.1999999999999993</v>
      </c>
      <c r="R196" t="s">
        <v>141</v>
      </c>
      <c r="S196">
        <v>1</v>
      </c>
      <c r="T196" t="s">
        <v>142</v>
      </c>
      <c r="U196">
        <v>7</v>
      </c>
      <c r="V196" t="s">
        <v>140</v>
      </c>
      <c r="W196">
        <v>6179</v>
      </c>
      <c r="X196" t="s">
        <v>1</v>
      </c>
      <c r="Y196" t="s">
        <v>2084</v>
      </c>
      <c r="Z196" t="s">
        <v>151</v>
      </c>
      <c r="AA196" s="12" t="s">
        <v>2085</v>
      </c>
      <c r="AB196" t="s">
        <v>424</v>
      </c>
      <c r="AC196" s="5">
        <v>0.01</v>
      </c>
      <c r="AD196" t="s">
        <v>5</v>
      </c>
      <c r="AE196">
        <v>0.99973016000000003</v>
      </c>
      <c r="AF196" t="s">
        <v>4</v>
      </c>
      <c r="AG196">
        <v>2.3180969999999999E-2</v>
      </c>
    </row>
    <row r="197" spans="1:33" x14ac:dyDescent="0.25">
      <c r="A197" t="s">
        <v>363</v>
      </c>
      <c r="B197" t="s">
        <v>143</v>
      </c>
      <c r="C197">
        <v>300</v>
      </c>
      <c r="D197" t="s">
        <v>144</v>
      </c>
      <c r="E197">
        <v>100000</v>
      </c>
      <c r="F197" t="s">
        <v>145</v>
      </c>
      <c r="G197">
        <v>23654</v>
      </c>
      <c r="H197" t="s">
        <v>146</v>
      </c>
      <c r="I197">
        <v>1E-3</v>
      </c>
      <c r="J197" t="s">
        <v>3</v>
      </c>
      <c r="K197">
        <v>-2.8359000000000001E-3</v>
      </c>
      <c r="L197" t="s">
        <v>2</v>
      </c>
      <c r="M197">
        <v>1.62185E-2</v>
      </c>
      <c r="N197" t="s">
        <v>6</v>
      </c>
      <c r="O197">
        <v>1</v>
      </c>
      <c r="P197" t="s">
        <v>0</v>
      </c>
      <c r="Q197">
        <v>0.9</v>
      </c>
      <c r="R197" t="s">
        <v>141</v>
      </c>
      <c r="S197">
        <v>1</v>
      </c>
      <c r="T197" t="s">
        <v>142</v>
      </c>
      <c r="U197">
        <v>2</v>
      </c>
      <c r="V197" t="s">
        <v>140</v>
      </c>
      <c r="W197">
        <v>808</v>
      </c>
      <c r="X197" t="s">
        <v>1</v>
      </c>
      <c r="Y197">
        <v>0</v>
      </c>
      <c r="Z197" t="s">
        <v>151</v>
      </c>
      <c r="AA197" s="12" t="s">
        <v>1315</v>
      </c>
      <c r="AB197" t="s">
        <v>424</v>
      </c>
      <c r="AC197" s="5">
        <v>0.01</v>
      </c>
      <c r="AD197" t="s">
        <v>5</v>
      </c>
      <c r="AE197">
        <v>-3.6140500000000002E-3</v>
      </c>
      <c r="AF197" t="s">
        <v>4</v>
      </c>
      <c r="AG197">
        <v>9.7114200000000001E-3</v>
      </c>
    </row>
    <row r="198" spans="1:33" x14ac:dyDescent="0.25">
      <c r="A198" t="s">
        <v>364</v>
      </c>
      <c r="B198" t="s">
        <v>143</v>
      </c>
      <c r="C198">
        <v>300</v>
      </c>
      <c r="D198" t="s">
        <v>144</v>
      </c>
      <c r="E198">
        <v>100000</v>
      </c>
      <c r="F198" t="s">
        <v>145</v>
      </c>
      <c r="G198">
        <v>23654</v>
      </c>
      <c r="H198" t="s">
        <v>146</v>
      </c>
      <c r="I198">
        <v>1E-3</v>
      </c>
      <c r="J198" t="s">
        <v>3</v>
      </c>
      <c r="K198">
        <v>0.9931603</v>
      </c>
      <c r="L198" t="s">
        <v>2</v>
      </c>
      <c r="M198">
        <v>0.47386460000000002</v>
      </c>
      <c r="N198" t="s">
        <v>6</v>
      </c>
      <c r="O198">
        <v>46</v>
      </c>
      <c r="P198" t="s">
        <v>0</v>
      </c>
      <c r="Q198">
        <v>37.5</v>
      </c>
      <c r="R198" t="s">
        <v>141</v>
      </c>
      <c r="S198">
        <v>1</v>
      </c>
      <c r="T198" t="s">
        <v>142</v>
      </c>
      <c r="U198">
        <v>10</v>
      </c>
      <c r="V198" t="s">
        <v>140</v>
      </c>
      <c r="W198">
        <v>17353</v>
      </c>
      <c r="X198" t="s">
        <v>1</v>
      </c>
      <c r="Y198" t="s">
        <v>2086</v>
      </c>
      <c r="Z198" t="s">
        <v>151</v>
      </c>
      <c r="AA198" s="12" t="s">
        <v>2087</v>
      </c>
      <c r="AB198" t="s">
        <v>424</v>
      </c>
      <c r="AC198" s="5">
        <v>0.01</v>
      </c>
      <c r="AD198" t="s">
        <v>5</v>
      </c>
      <c r="AE198">
        <v>0.99549374999999996</v>
      </c>
      <c r="AF198" t="s">
        <v>4</v>
      </c>
      <c r="AG198">
        <v>0.38673175999999998</v>
      </c>
    </row>
    <row r="199" spans="1:33" x14ac:dyDescent="0.25">
      <c r="A199" t="s">
        <v>365</v>
      </c>
      <c r="B199" t="s">
        <v>143</v>
      </c>
      <c r="C199">
        <v>300</v>
      </c>
      <c r="D199" t="s">
        <v>144</v>
      </c>
      <c r="E199">
        <v>100000</v>
      </c>
      <c r="F199" t="s">
        <v>145</v>
      </c>
      <c r="G199">
        <v>23654</v>
      </c>
      <c r="H199" t="s">
        <v>146</v>
      </c>
      <c r="I199">
        <v>1E-3</v>
      </c>
      <c r="J199" t="s">
        <v>3</v>
      </c>
      <c r="K199">
        <v>0.99889879999999998</v>
      </c>
      <c r="L199" t="s">
        <v>2</v>
      </c>
      <c r="M199">
        <v>1.7918199999999999E-2</v>
      </c>
      <c r="N199" t="s">
        <v>6</v>
      </c>
      <c r="O199">
        <v>15</v>
      </c>
      <c r="P199" t="s">
        <v>0</v>
      </c>
      <c r="Q199">
        <v>5.0999999999999996</v>
      </c>
      <c r="R199" t="s">
        <v>141</v>
      </c>
      <c r="S199">
        <v>1</v>
      </c>
      <c r="T199" t="s">
        <v>142</v>
      </c>
      <c r="U199">
        <v>6</v>
      </c>
      <c r="V199" t="s">
        <v>140</v>
      </c>
      <c r="W199">
        <v>3866</v>
      </c>
      <c r="X199" t="s">
        <v>1</v>
      </c>
      <c r="Y199" t="s">
        <v>2088</v>
      </c>
      <c r="Z199" t="s">
        <v>151</v>
      </c>
      <c r="AA199" s="12" t="s">
        <v>2089</v>
      </c>
      <c r="AB199" t="s">
        <v>424</v>
      </c>
      <c r="AC199" s="5">
        <v>0.01</v>
      </c>
      <c r="AD199" t="s">
        <v>5</v>
      </c>
      <c r="AE199">
        <v>0.99894307999999998</v>
      </c>
      <c r="AF199" t="s">
        <v>4</v>
      </c>
      <c r="AG199">
        <v>1.7408940000000001E-2</v>
      </c>
    </row>
    <row r="200" spans="1:33" x14ac:dyDescent="0.25">
      <c r="A200" t="s">
        <v>366</v>
      </c>
      <c r="B200" t="s">
        <v>143</v>
      </c>
      <c r="C200">
        <v>300</v>
      </c>
      <c r="D200" t="s">
        <v>144</v>
      </c>
      <c r="E200">
        <v>100000</v>
      </c>
      <c r="F200" t="s">
        <v>145</v>
      </c>
      <c r="G200">
        <v>23654</v>
      </c>
      <c r="H200" t="s">
        <v>146</v>
      </c>
      <c r="I200">
        <v>1E-3</v>
      </c>
      <c r="J200" t="s">
        <v>3</v>
      </c>
      <c r="K200">
        <v>-34630.8393392</v>
      </c>
      <c r="L200" t="s">
        <v>2</v>
      </c>
      <c r="M200">
        <v>122.7767204</v>
      </c>
      <c r="N200" t="s">
        <v>6</v>
      </c>
      <c r="O200">
        <v>41</v>
      </c>
      <c r="P200" t="s">
        <v>0</v>
      </c>
      <c r="Q200">
        <v>193.7</v>
      </c>
      <c r="R200" t="s">
        <v>141</v>
      </c>
      <c r="S200">
        <v>5</v>
      </c>
      <c r="T200" t="s">
        <v>142</v>
      </c>
      <c r="U200">
        <v>643</v>
      </c>
      <c r="V200" t="s">
        <v>140</v>
      </c>
      <c r="W200">
        <v>101826</v>
      </c>
      <c r="X200" t="s">
        <v>1</v>
      </c>
      <c r="Y200" t="s">
        <v>2090</v>
      </c>
      <c r="Z200" t="s">
        <v>151</v>
      </c>
      <c r="AA200" s="12" t="s">
        <v>2091</v>
      </c>
      <c r="AB200" t="s">
        <v>424</v>
      </c>
      <c r="AC200" s="5">
        <v>0.01</v>
      </c>
      <c r="AD200" t="s">
        <v>5</v>
      </c>
      <c r="AE200">
        <v>-262.50902722000001</v>
      </c>
      <c r="AF200" t="s">
        <v>4</v>
      </c>
      <c r="AG200">
        <v>10.75711957</v>
      </c>
    </row>
    <row r="201" spans="1:33" x14ac:dyDescent="0.25">
      <c r="A201" t="s">
        <v>367</v>
      </c>
      <c r="B201" t="s">
        <v>143</v>
      </c>
      <c r="C201">
        <v>300</v>
      </c>
      <c r="D201" t="s">
        <v>144</v>
      </c>
      <c r="E201">
        <v>100000</v>
      </c>
      <c r="F201" t="s">
        <v>145</v>
      </c>
      <c r="G201">
        <v>23654</v>
      </c>
      <c r="H201" t="s">
        <v>146</v>
      </c>
      <c r="I201">
        <v>1E-3</v>
      </c>
      <c r="J201" t="s">
        <v>3</v>
      </c>
      <c r="K201">
        <v>-2249663.0421728999</v>
      </c>
      <c r="L201" t="s">
        <v>2</v>
      </c>
      <c r="M201">
        <v>41188676.738987401</v>
      </c>
      <c r="N201" t="s">
        <v>6</v>
      </c>
      <c r="O201">
        <v>60</v>
      </c>
      <c r="P201" t="s">
        <v>0</v>
      </c>
      <c r="Q201">
        <v>214.8</v>
      </c>
      <c r="R201" t="s">
        <v>141</v>
      </c>
      <c r="S201">
        <v>6</v>
      </c>
      <c r="T201" t="s">
        <v>142</v>
      </c>
      <c r="U201">
        <v>966</v>
      </c>
      <c r="V201" t="s">
        <v>140</v>
      </c>
      <c r="W201">
        <v>102808</v>
      </c>
      <c r="X201" t="s">
        <v>1</v>
      </c>
      <c r="Y201" t="s">
        <v>2092</v>
      </c>
      <c r="Z201" t="s">
        <v>151</v>
      </c>
      <c r="AA201" s="12" t="s">
        <v>2093</v>
      </c>
      <c r="AB201" t="s">
        <v>424</v>
      </c>
      <c r="AC201" s="5">
        <v>0.01</v>
      </c>
      <c r="AD201" t="s">
        <v>5</v>
      </c>
      <c r="AE201">
        <v>-1864705.9195183599</v>
      </c>
      <c r="AF201" t="s">
        <v>4</v>
      </c>
      <c r="AG201">
        <v>49171754.566357903</v>
      </c>
    </row>
    <row r="202" spans="1:33" x14ac:dyDescent="0.25">
      <c r="A202" t="s">
        <v>368</v>
      </c>
      <c r="B202" t="s">
        <v>143</v>
      </c>
      <c r="C202">
        <v>300</v>
      </c>
      <c r="D202" t="s">
        <v>144</v>
      </c>
      <c r="E202">
        <v>100000</v>
      </c>
      <c r="F202" t="s">
        <v>145</v>
      </c>
      <c r="G202">
        <v>23654</v>
      </c>
      <c r="H202" t="s">
        <v>146</v>
      </c>
      <c r="I202">
        <v>1E-3</v>
      </c>
      <c r="J202" t="s">
        <v>3</v>
      </c>
      <c r="K202">
        <v>0.99017730000000004</v>
      </c>
      <c r="L202" t="s">
        <v>2</v>
      </c>
      <c r="M202">
        <v>1.0771659</v>
      </c>
      <c r="N202" t="s">
        <v>6</v>
      </c>
      <c r="O202">
        <v>73</v>
      </c>
      <c r="P202" t="s">
        <v>0</v>
      </c>
      <c r="Q202">
        <v>281.2</v>
      </c>
      <c r="R202" t="s">
        <v>141</v>
      </c>
      <c r="S202">
        <v>2</v>
      </c>
      <c r="T202" t="s">
        <v>142</v>
      </c>
      <c r="U202">
        <v>30</v>
      </c>
      <c r="V202" t="s">
        <v>140</v>
      </c>
      <c r="W202">
        <v>100150</v>
      </c>
      <c r="X202" t="s">
        <v>1</v>
      </c>
      <c r="Y202" t="s">
        <v>2094</v>
      </c>
      <c r="Z202" t="s">
        <v>151</v>
      </c>
      <c r="AA202" s="12" t="s">
        <v>2095</v>
      </c>
      <c r="AB202" t="s">
        <v>424</v>
      </c>
      <c r="AC202" s="5">
        <v>0.01</v>
      </c>
      <c r="AD202" t="s">
        <v>5</v>
      </c>
      <c r="AE202">
        <v>0.99012264999999999</v>
      </c>
      <c r="AF202" t="s">
        <v>4</v>
      </c>
      <c r="AG202">
        <v>1.07813895</v>
      </c>
    </row>
    <row r="203" spans="1:33" x14ac:dyDescent="0.25">
      <c r="A203" t="s">
        <v>369</v>
      </c>
      <c r="B203" t="s">
        <v>143</v>
      </c>
      <c r="C203">
        <v>300</v>
      </c>
      <c r="D203" t="s">
        <v>144</v>
      </c>
      <c r="E203">
        <v>100000</v>
      </c>
      <c r="F203" t="s">
        <v>145</v>
      </c>
      <c r="G203">
        <v>23654</v>
      </c>
      <c r="H203" t="s">
        <v>146</v>
      </c>
      <c r="I203">
        <v>1E-3</v>
      </c>
      <c r="J203" t="s">
        <v>3</v>
      </c>
      <c r="K203">
        <v>0.99829639999999997</v>
      </c>
      <c r="L203" t="s">
        <v>2</v>
      </c>
      <c r="M203">
        <v>2.0982199999999999E-2</v>
      </c>
      <c r="N203" t="s">
        <v>6</v>
      </c>
      <c r="O203">
        <v>19</v>
      </c>
      <c r="P203" t="s">
        <v>0</v>
      </c>
      <c r="Q203">
        <v>8.8000000000000007</v>
      </c>
      <c r="R203" t="s">
        <v>141</v>
      </c>
      <c r="S203">
        <v>1</v>
      </c>
      <c r="T203" t="s">
        <v>142</v>
      </c>
      <c r="U203">
        <v>6</v>
      </c>
      <c r="V203" t="s">
        <v>140</v>
      </c>
      <c r="W203">
        <v>5831</v>
      </c>
      <c r="X203" t="s">
        <v>1</v>
      </c>
      <c r="Y203" t="s">
        <v>2096</v>
      </c>
      <c r="Z203" t="s">
        <v>151</v>
      </c>
      <c r="AA203" s="12" t="s">
        <v>2097</v>
      </c>
      <c r="AB203" t="s">
        <v>424</v>
      </c>
      <c r="AC203" s="5">
        <v>0.01</v>
      </c>
      <c r="AD203" t="s">
        <v>5</v>
      </c>
      <c r="AE203">
        <v>0.99866745999999995</v>
      </c>
      <c r="AF203" t="s">
        <v>4</v>
      </c>
      <c r="AG203">
        <v>1.8584050000000001E-2</v>
      </c>
    </row>
    <row r="204" spans="1:33" x14ac:dyDescent="0.25">
      <c r="A204" t="s">
        <v>370</v>
      </c>
      <c r="B204" t="s">
        <v>143</v>
      </c>
      <c r="C204">
        <v>300</v>
      </c>
      <c r="D204" t="s">
        <v>144</v>
      </c>
      <c r="E204">
        <v>100000</v>
      </c>
      <c r="F204" t="s">
        <v>145</v>
      </c>
      <c r="G204">
        <v>23654</v>
      </c>
      <c r="H204" t="s">
        <v>146</v>
      </c>
      <c r="I204">
        <v>1E-3</v>
      </c>
      <c r="J204" t="s">
        <v>3</v>
      </c>
      <c r="K204">
        <v>0.99851849999999998</v>
      </c>
      <c r="L204" t="s">
        <v>2</v>
      </c>
      <c r="M204">
        <v>1.8448279000000001</v>
      </c>
      <c r="N204" t="s">
        <v>6</v>
      </c>
      <c r="O204">
        <v>21</v>
      </c>
      <c r="P204" t="s">
        <v>0</v>
      </c>
      <c r="Q204">
        <v>142</v>
      </c>
      <c r="R204" t="s">
        <v>141</v>
      </c>
      <c r="S204">
        <v>4</v>
      </c>
      <c r="T204" t="s">
        <v>142</v>
      </c>
      <c r="U204">
        <v>100</v>
      </c>
      <c r="V204" t="s">
        <v>140</v>
      </c>
      <c r="W204">
        <v>100057</v>
      </c>
      <c r="X204" t="s">
        <v>1</v>
      </c>
      <c r="Y204" t="s">
        <v>2098</v>
      </c>
      <c r="Z204" t="s">
        <v>151</v>
      </c>
      <c r="AA204" s="12" t="s">
        <v>2099</v>
      </c>
      <c r="AB204" t="s">
        <v>424</v>
      </c>
      <c r="AC204" s="5">
        <v>0.01</v>
      </c>
      <c r="AD204" t="s">
        <v>5</v>
      </c>
      <c r="AE204">
        <v>0.99977943000000002</v>
      </c>
      <c r="AF204" t="s">
        <v>4</v>
      </c>
      <c r="AG204">
        <v>0.71350035999999994</v>
      </c>
    </row>
    <row r="205" spans="1:33" x14ac:dyDescent="0.25">
      <c r="A205" t="s">
        <v>371</v>
      </c>
      <c r="B205" t="s">
        <v>143</v>
      </c>
      <c r="C205">
        <v>300</v>
      </c>
      <c r="D205" t="s">
        <v>144</v>
      </c>
      <c r="E205">
        <v>100000</v>
      </c>
      <c r="F205" t="s">
        <v>145</v>
      </c>
      <c r="G205">
        <v>23654</v>
      </c>
      <c r="H205" t="s">
        <v>146</v>
      </c>
      <c r="I205">
        <v>1E-3</v>
      </c>
      <c r="J205" t="s">
        <v>3</v>
      </c>
      <c r="K205">
        <v>0.99873940000000005</v>
      </c>
      <c r="L205" t="s">
        <v>2</v>
      </c>
      <c r="M205">
        <v>0.1097494</v>
      </c>
      <c r="N205" t="s">
        <v>6</v>
      </c>
      <c r="O205">
        <v>23</v>
      </c>
      <c r="P205" t="s">
        <v>0</v>
      </c>
      <c r="Q205">
        <v>18.100000000000001</v>
      </c>
      <c r="R205" t="s">
        <v>141</v>
      </c>
      <c r="S205">
        <v>1</v>
      </c>
      <c r="T205" t="s">
        <v>142</v>
      </c>
      <c r="U205">
        <v>9</v>
      </c>
      <c r="V205" t="s">
        <v>140</v>
      </c>
      <c r="W205">
        <v>10744</v>
      </c>
      <c r="X205" t="s">
        <v>1</v>
      </c>
      <c r="Y205" t="s">
        <v>2100</v>
      </c>
      <c r="Z205" t="s">
        <v>151</v>
      </c>
      <c r="AA205" s="12" t="s">
        <v>2101</v>
      </c>
      <c r="AB205" t="s">
        <v>424</v>
      </c>
      <c r="AC205" s="5">
        <v>0.01</v>
      </c>
      <c r="AD205" t="s">
        <v>5</v>
      </c>
      <c r="AE205">
        <v>0.99969158000000002</v>
      </c>
      <c r="AF205" t="s">
        <v>4</v>
      </c>
      <c r="AG205">
        <v>5.46221E-2</v>
      </c>
    </row>
    <row r="206" spans="1:33" x14ac:dyDescent="0.25">
      <c r="A206" t="s">
        <v>372</v>
      </c>
      <c r="B206" t="s">
        <v>143</v>
      </c>
      <c r="C206">
        <v>300</v>
      </c>
      <c r="D206" t="s">
        <v>144</v>
      </c>
      <c r="E206">
        <v>100000</v>
      </c>
      <c r="F206" t="s">
        <v>145</v>
      </c>
      <c r="G206">
        <v>23654</v>
      </c>
      <c r="H206" t="s">
        <v>146</v>
      </c>
      <c r="I206">
        <v>1E-3</v>
      </c>
      <c r="J206" t="s">
        <v>3</v>
      </c>
      <c r="K206">
        <v>0.99990279999999998</v>
      </c>
      <c r="L206" t="s">
        <v>2</v>
      </c>
      <c r="M206">
        <v>1.7669999999999999E-3</v>
      </c>
      <c r="N206" t="s">
        <v>6</v>
      </c>
      <c r="O206">
        <v>23</v>
      </c>
      <c r="P206" t="s">
        <v>0</v>
      </c>
      <c r="Q206">
        <v>133.6</v>
      </c>
      <c r="R206" t="s">
        <v>141</v>
      </c>
      <c r="S206">
        <v>3</v>
      </c>
      <c r="T206" t="s">
        <v>142</v>
      </c>
      <c r="U206">
        <v>27</v>
      </c>
      <c r="V206" t="s">
        <v>140</v>
      </c>
      <c r="W206">
        <v>64942</v>
      </c>
      <c r="X206" t="s">
        <v>1</v>
      </c>
      <c r="Y206" t="s">
        <v>651</v>
      </c>
      <c r="Z206" t="s">
        <v>151</v>
      </c>
      <c r="AA206" s="12" t="s">
        <v>842</v>
      </c>
      <c r="AB206" t="s">
        <v>424</v>
      </c>
      <c r="AC206" s="5">
        <v>0.01</v>
      </c>
      <c r="AD206" t="s">
        <v>5</v>
      </c>
      <c r="AE206">
        <v>1</v>
      </c>
      <c r="AF206" t="s">
        <v>4</v>
      </c>
      <c r="AG206">
        <v>0</v>
      </c>
    </row>
    <row r="207" spans="1:33" x14ac:dyDescent="0.25">
      <c r="A207" t="s">
        <v>373</v>
      </c>
      <c r="B207" t="s">
        <v>143</v>
      </c>
      <c r="C207">
        <v>300</v>
      </c>
      <c r="D207" t="s">
        <v>144</v>
      </c>
      <c r="E207">
        <v>100000</v>
      </c>
      <c r="F207" t="s">
        <v>145</v>
      </c>
      <c r="G207">
        <v>23654</v>
      </c>
      <c r="H207" t="s">
        <v>146</v>
      </c>
      <c r="I207">
        <v>1E-3</v>
      </c>
      <c r="J207" t="s">
        <v>3</v>
      </c>
      <c r="K207">
        <v>0.98345130000000003</v>
      </c>
      <c r="L207" t="s">
        <v>2</v>
      </c>
      <c r="M207">
        <v>5.9958999999999998E-2</v>
      </c>
      <c r="N207" t="s">
        <v>6</v>
      </c>
      <c r="O207">
        <v>15</v>
      </c>
      <c r="P207" t="s">
        <v>0</v>
      </c>
      <c r="Q207">
        <v>186.9</v>
      </c>
      <c r="R207" t="s">
        <v>141</v>
      </c>
      <c r="S207">
        <v>5</v>
      </c>
      <c r="T207" t="s">
        <v>142</v>
      </c>
      <c r="U207">
        <v>50</v>
      </c>
      <c r="V207" t="s">
        <v>140</v>
      </c>
      <c r="W207">
        <v>93371</v>
      </c>
      <c r="X207" t="s">
        <v>1</v>
      </c>
      <c r="Y207" t="s">
        <v>2102</v>
      </c>
      <c r="Z207" t="s">
        <v>151</v>
      </c>
      <c r="AA207" s="12" t="s">
        <v>2103</v>
      </c>
      <c r="AB207" t="s">
        <v>424</v>
      </c>
      <c r="AC207" s="5">
        <v>0.01</v>
      </c>
      <c r="AD207" t="s">
        <v>5</v>
      </c>
      <c r="AE207">
        <v>0.98519619999999997</v>
      </c>
      <c r="AF207" t="s">
        <v>4</v>
      </c>
      <c r="AG207">
        <v>5.7853259999999997E-2</v>
      </c>
    </row>
    <row r="208" spans="1:33" x14ac:dyDescent="0.25">
      <c r="A208" t="s">
        <v>374</v>
      </c>
      <c r="B208" t="s">
        <v>143</v>
      </c>
      <c r="C208">
        <v>300</v>
      </c>
      <c r="D208" t="s">
        <v>144</v>
      </c>
      <c r="E208">
        <v>100000</v>
      </c>
      <c r="F208" t="s">
        <v>145</v>
      </c>
      <c r="G208">
        <v>23654</v>
      </c>
      <c r="H208" t="s">
        <v>146</v>
      </c>
      <c r="I208">
        <v>1E-3</v>
      </c>
      <c r="J208" t="s">
        <v>3</v>
      </c>
      <c r="K208">
        <v>0.90398029999999996</v>
      </c>
      <c r="L208" t="s">
        <v>2</v>
      </c>
      <c r="M208">
        <v>0.48670419999999998</v>
      </c>
      <c r="N208" t="s">
        <v>6</v>
      </c>
      <c r="O208">
        <v>48</v>
      </c>
      <c r="P208" t="s">
        <v>0</v>
      </c>
      <c r="Q208">
        <v>266.39999999999998</v>
      </c>
      <c r="R208" t="s">
        <v>141</v>
      </c>
      <c r="S208">
        <v>3</v>
      </c>
      <c r="T208" t="s">
        <v>142</v>
      </c>
      <c r="U208">
        <v>1125</v>
      </c>
      <c r="V208" t="s">
        <v>140</v>
      </c>
      <c r="W208">
        <v>103357</v>
      </c>
      <c r="X208" t="s">
        <v>1</v>
      </c>
      <c r="Y208" t="s">
        <v>2104</v>
      </c>
      <c r="Z208" t="s">
        <v>151</v>
      </c>
      <c r="AA208" s="12" t="s">
        <v>2105</v>
      </c>
      <c r="AB208" t="s">
        <v>424</v>
      </c>
      <c r="AC208" s="5">
        <v>0.01</v>
      </c>
      <c r="AD208" t="s">
        <v>5</v>
      </c>
      <c r="AE208">
        <v>0.89948311999999997</v>
      </c>
      <c r="AF208" t="s">
        <v>4</v>
      </c>
      <c r="AG208">
        <v>0.49533823999999999</v>
      </c>
    </row>
    <row r="209" spans="1:33" x14ac:dyDescent="0.25">
      <c r="A209" t="s">
        <v>375</v>
      </c>
      <c r="B209" t="s">
        <v>143</v>
      </c>
      <c r="C209">
        <v>300</v>
      </c>
      <c r="D209" t="s">
        <v>144</v>
      </c>
      <c r="E209">
        <v>100000</v>
      </c>
      <c r="F209" t="s">
        <v>145</v>
      </c>
      <c r="G209">
        <v>23654</v>
      </c>
      <c r="H209" t="s">
        <v>146</v>
      </c>
      <c r="I209">
        <v>1E-3</v>
      </c>
      <c r="J209" t="s">
        <v>3</v>
      </c>
      <c r="K209">
        <v>0.9265118</v>
      </c>
      <c r="L209" t="s">
        <v>2</v>
      </c>
      <c r="M209">
        <v>9.9338800000000005E-2</v>
      </c>
      <c r="N209" t="s">
        <v>6</v>
      </c>
      <c r="O209">
        <v>25</v>
      </c>
      <c r="P209" t="s">
        <v>0</v>
      </c>
      <c r="Q209">
        <v>176.8</v>
      </c>
      <c r="R209" t="s">
        <v>141</v>
      </c>
      <c r="S209">
        <v>7</v>
      </c>
      <c r="T209" t="s">
        <v>142</v>
      </c>
      <c r="U209">
        <v>98</v>
      </c>
      <c r="V209" t="s">
        <v>140</v>
      </c>
      <c r="W209">
        <v>100028</v>
      </c>
      <c r="X209" t="s">
        <v>1</v>
      </c>
      <c r="Y209" t="s">
        <v>2106</v>
      </c>
      <c r="Z209" t="s">
        <v>151</v>
      </c>
      <c r="AA209" s="12" t="s">
        <v>2107</v>
      </c>
      <c r="AB209" t="s">
        <v>424</v>
      </c>
      <c r="AC209" s="5">
        <v>0.01</v>
      </c>
      <c r="AD209" t="s">
        <v>5</v>
      </c>
      <c r="AE209">
        <v>0.93081665999999996</v>
      </c>
      <c r="AF209" t="s">
        <v>4</v>
      </c>
      <c r="AG209">
        <v>9.6071309999999993E-2</v>
      </c>
    </row>
    <row r="210" spans="1:33" x14ac:dyDescent="0.25">
      <c r="A210" t="s">
        <v>376</v>
      </c>
      <c r="B210" t="s">
        <v>143</v>
      </c>
      <c r="C210">
        <v>300</v>
      </c>
      <c r="D210" t="s">
        <v>144</v>
      </c>
      <c r="E210">
        <v>100000</v>
      </c>
      <c r="F210" t="s">
        <v>145</v>
      </c>
      <c r="G210">
        <v>23654</v>
      </c>
      <c r="H210" t="s">
        <v>146</v>
      </c>
      <c r="I210">
        <v>1E-3</v>
      </c>
      <c r="J210" t="s">
        <v>3</v>
      </c>
      <c r="K210">
        <v>0.99987959999999998</v>
      </c>
      <c r="L210" t="s">
        <v>2</v>
      </c>
      <c r="M210">
        <v>0.77548110000000003</v>
      </c>
      <c r="N210" t="s">
        <v>6</v>
      </c>
      <c r="O210">
        <v>19</v>
      </c>
      <c r="P210" t="s">
        <v>0</v>
      </c>
      <c r="Q210">
        <v>159.80000000000001</v>
      </c>
      <c r="R210" t="s">
        <v>141</v>
      </c>
      <c r="S210">
        <v>2</v>
      </c>
      <c r="T210" t="s">
        <v>142</v>
      </c>
      <c r="U210">
        <v>435</v>
      </c>
      <c r="V210" t="s">
        <v>140</v>
      </c>
      <c r="W210">
        <v>101361</v>
      </c>
      <c r="X210" t="s">
        <v>1</v>
      </c>
      <c r="Y210" t="s">
        <v>2108</v>
      </c>
      <c r="Z210" t="s">
        <v>151</v>
      </c>
      <c r="AA210" s="12" t="s">
        <v>2109</v>
      </c>
      <c r="AB210" t="s">
        <v>424</v>
      </c>
      <c r="AC210" s="5">
        <v>0.01</v>
      </c>
      <c r="AD210" t="s">
        <v>5</v>
      </c>
      <c r="AE210">
        <v>0.99999930999999997</v>
      </c>
      <c r="AF210" t="s">
        <v>4</v>
      </c>
      <c r="AG210">
        <v>0.35354319000000001</v>
      </c>
    </row>
    <row r="211" spans="1:33" x14ac:dyDescent="0.25">
      <c r="A211" t="s">
        <v>377</v>
      </c>
      <c r="B211" t="s">
        <v>143</v>
      </c>
      <c r="C211">
        <v>300</v>
      </c>
      <c r="D211" t="s">
        <v>144</v>
      </c>
      <c r="E211">
        <v>100000</v>
      </c>
      <c r="F211" t="s">
        <v>145</v>
      </c>
      <c r="G211">
        <v>23654</v>
      </c>
      <c r="H211" t="s">
        <v>146</v>
      </c>
      <c r="I211">
        <v>1E-3</v>
      </c>
      <c r="J211" t="s">
        <v>3</v>
      </c>
      <c r="K211">
        <v>0.99927650000000001</v>
      </c>
      <c r="L211" t="s">
        <v>2</v>
      </c>
      <c r="M211">
        <v>1.1013800000000001E-2</v>
      </c>
      <c r="N211" t="s">
        <v>6</v>
      </c>
      <c r="O211">
        <v>11</v>
      </c>
      <c r="P211" t="s">
        <v>0</v>
      </c>
      <c r="Q211">
        <v>1.7</v>
      </c>
      <c r="R211" t="s">
        <v>141</v>
      </c>
      <c r="S211">
        <v>1</v>
      </c>
      <c r="T211" t="s">
        <v>142</v>
      </c>
      <c r="U211">
        <v>3</v>
      </c>
      <c r="V211" t="s">
        <v>140</v>
      </c>
      <c r="W211">
        <v>1391</v>
      </c>
      <c r="X211" t="s">
        <v>1</v>
      </c>
      <c r="Y211" t="s">
        <v>2110</v>
      </c>
      <c r="Z211" t="s">
        <v>151</v>
      </c>
      <c r="AA211" s="12" t="s">
        <v>2111</v>
      </c>
      <c r="AB211" t="s">
        <v>424</v>
      </c>
      <c r="AC211" s="5">
        <v>0.01</v>
      </c>
      <c r="AD211" t="s">
        <v>5</v>
      </c>
      <c r="AE211">
        <v>0.99946645000000001</v>
      </c>
      <c r="AF211" t="s">
        <v>4</v>
      </c>
      <c r="AG211">
        <v>9.6081599999999993E-3</v>
      </c>
    </row>
    <row r="212" spans="1:33" x14ac:dyDescent="0.25">
      <c r="A212" t="s">
        <v>378</v>
      </c>
      <c r="B212" t="s">
        <v>143</v>
      </c>
      <c r="C212">
        <v>300</v>
      </c>
      <c r="D212" t="s">
        <v>144</v>
      </c>
      <c r="E212">
        <v>100000</v>
      </c>
      <c r="F212" t="s">
        <v>145</v>
      </c>
      <c r="G212">
        <v>23654</v>
      </c>
      <c r="H212" t="s">
        <v>146</v>
      </c>
      <c r="I212">
        <v>1E-3</v>
      </c>
      <c r="J212" t="s">
        <v>3</v>
      </c>
      <c r="K212">
        <v>-56.012478799999997</v>
      </c>
      <c r="L212" t="s">
        <v>2</v>
      </c>
      <c r="M212">
        <v>28.570759599999999</v>
      </c>
      <c r="N212" t="s">
        <v>6</v>
      </c>
      <c r="O212">
        <v>15</v>
      </c>
      <c r="P212" t="s">
        <v>0</v>
      </c>
      <c r="Q212">
        <v>2.8</v>
      </c>
      <c r="R212" t="s">
        <v>141</v>
      </c>
      <c r="S212">
        <v>1</v>
      </c>
      <c r="T212" t="s">
        <v>142</v>
      </c>
      <c r="U212">
        <v>4</v>
      </c>
      <c r="V212" t="s">
        <v>140</v>
      </c>
      <c r="W212">
        <v>2159</v>
      </c>
      <c r="X212" t="s">
        <v>1</v>
      </c>
      <c r="Y212" t="s">
        <v>2112</v>
      </c>
      <c r="Z212" t="s">
        <v>151</v>
      </c>
      <c r="AA212" s="12" t="s">
        <v>2113</v>
      </c>
      <c r="AB212" t="s">
        <v>424</v>
      </c>
      <c r="AC212" s="5">
        <v>0.01</v>
      </c>
      <c r="AD212" t="s">
        <v>5</v>
      </c>
      <c r="AE212">
        <v>-8.4019982100000004</v>
      </c>
      <c r="AF212" t="s">
        <v>4</v>
      </c>
      <c r="AG212">
        <v>13.66012896</v>
      </c>
    </row>
    <row r="213" spans="1:33" x14ac:dyDescent="0.25">
      <c r="A213" t="s">
        <v>379</v>
      </c>
      <c r="B213" t="s">
        <v>143</v>
      </c>
      <c r="C213">
        <v>300</v>
      </c>
      <c r="D213" t="s">
        <v>144</v>
      </c>
      <c r="E213">
        <v>100000</v>
      </c>
      <c r="F213" t="s">
        <v>145</v>
      </c>
      <c r="G213">
        <v>23654</v>
      </c>
      <c r="H213" t="s">
        <v>146</v>
      </c>
      <c r="I213">
        <v>1E-3</v>
      </c>
      <c r="J213" t="s">
        <v>3</v>
      </c>
      <c r="K213">
        <v>-0.18145210000000001</v>
      </c>
      <c r="L213" t="s">
        <v>2</v>
      </c>
      <c r="M213">
        <v>2.5921699999999999E-2</v>
      </c>
      <c r="N213" t="s">
        <v>6</v>
      </c>
      <c r="O213">
        <v>13</v>
      </c>
      <c r="P213" t="s">
        <v>0</v>
      </c>
      <c r="Q213">
        <v>116.2</v>
      </c>
      <c r="R213" t="s">
        <v>141</v>
      </c>
      <c r="S213">
        <v>4</v>
      </c>
      <c r="T213" t="s">
        <v>142</v>
      </c>
      <c r="U213">
        <v>203</v>
      </c>
      <c r="V213" t="s">
        <v>140</v>
      </c>
      <c r="W213">
        <v>100096</v>
      </c>
      <c r="X213" t="s">
        <v>1</v>
      </c>
      <c r="Y213" t="s">
        <v>2114</v>
      </c>
      <c r="Z213" t="s">
        <v>151</v>
      </c>
      <c r="AA213" s="12" t="s">
        <v>2115</v>
      </c>
      <c r="AB213" t="s">
        <v>424</v>
      </c>
      <c r="AC213" s="5">
        <v>0.01</v>
      </c>
      <c r="AD213" t="s">
        <v>5</v>
      </c>
      <c r="AE213">
        <v>0.70950773</v>
      </c>
      <c r="AF213" t="s">
        <v>4</v>
      </c>
      <c r="AG213">
        <v>1.0779469999999999E-2</v>
      </c>
    </row>
    <row r="214" spans="1:33" x14ac:dyDescent="0.25">
      <c r="A214" t="s">
        <v>380</v>
      </c>
      <c r="B214" t="s">
        <v>143</v>
      </c>
      <c r="C214">
        <v>300</v>
      </c>
      <c r="D214" t="s">
        <v>144</v>
      </c>
      <c r="E214">
        <v>100000</v>
      </c>
      <c r="F214" t="s">
        <v>145</v>
      </c>
      <c r="G214">
        <v>23654</v>
      </c>
      <c r="H214" t="s">
        <v>146</v>
      </c>
      <c r="I214">
        <v>1E-3</v>
      </c>
      <c r="J214" t="s">
        <v>3</v>
      </c>
      <c r="K214">
        <v>-197.42362790000001</v>
      </c>
      <c r="L214" t="s">
        <v>2</v>
      </c>
      <c r="M214">
        <v>3.9281736</v>
      </c>
      <c r="N214" t="s">
        <v>6</v>
      </c>
      <c r="O214">
        <v>20</v>
      </c>
      <c r="P214" t="s">
        <v>0</v>
      </c>
      <c r="Q214">
        <v>6.4</v>
      </c>
      <c r="R214" t="s">
        <v>141</v>
      </c>
      <c r="S214">
        <v>2</v>
      </c>
      <c r="T214" t="s">
        <v>142</v>
      </c>
      <c r="U214">
        <v>6</v>
      </c>
      <c r="V214" t="s">
        <v>140</v>
      </c>
      <c r="W214">
        <v>4335</v>
      </c>
      <c r="X214" t="s">
        <v>1</v>
      </c>
      <c r="Y214" t="s">
        <v>2116</v>
      </c>
      <c r="Z214" t="s">
        <v>151</v>
      </c>
      <c r="AA214" s="12" t="s">
        <v>2117</v>
      </c>
      <c r="AB214" t="s">
        <v>424</v>
      </c>
      <c r="AC214" s="5">
        <v>0.01</v>
      </c>
      <c r="AD214" t="s">
        <v>5</v>
      </c>
      <c r="AE214">
        <v>-1.5369527700000001</v>
      </c>
      <c r="AF214" t="s">
        <v>4</v>
      </c>
      <c r="AG214">
        <v>0.44741048</v>
      </c>
    </row>
    <row r="215" spans="1:33" x14ac:dyDescent="0.25">
      <c r="A215" t="s">
        <v>381</v>
      </c>
      <c r="B215" t="s">
        <v>143</v>
      </c>
      <c r="C215">
        <v>300</v>
      </c>
      <c r="D215" t="s">
        <v>144</v>
      </c>
      <c r="E215">
        <v>100000</v>
      </c>
      <c r="F215" t="s">
        <v>145</v>
      </c>
      <c r="G215">
        <v>23654</v>
      </c>
      <c r="H215" t="s">
        <v>146</v>
      </c>
      <c r="I215">
        <v>1E-3</v>
      </c>
      <c r="J215" t="s">
        <v>3</v>
      </c>
      <c r="K215">
        <v>0.99203719999999995</v>
      </c>
      <c r="L215" t="s">
        <v>2</v>
      </c>
      <c r="M215">
        <v>1.0685099999999999E-2</v>
      </c>
      <c r="N215" t="s">
        <v>6</v>
      </c>
      <c r="O215">
        <v>7</v>
      </c>
      <c r="P215" t="s">
        <v>0</v>
      </c>
      <c r="Q215">
        <v>1</v>
      </c>
      <c r="R215" t="s">
        <v>141</v>
      </c>
      <c r="S215">
        <v>1</v>
      </c>
      <c r="T215" t="s">
        <v>142</v>
      </c>
      <c r="U215">
        <v>3</v>
      </c>
      <c r="V215" t="s">
        <v>140</v>
      </c>
      <c r="W215">
        <v>938</v>
      </c>
      <c r="X215" t="s">
        <v>1</v>
      </c>
      <c r="Y215" t="s">
        <v>2118</v>
      </c>
      <c r="Z215" t="s">
        <v>151</v>
      </c>
      <c r="AA215" s="12" t="s">
        <v>2119</v>
      </c>
      <c r="AB215" t="s">
        <v>424</v>
      </c>
      <c r="AC215" s="5">
        <v>0.01</v>
      </c>
      <c r="AD215" t="s">
        <v>5</v>
      </c>
      <c r="AE215">
        <v>0.99242481999999999</v>
      </c>
      <c r="AF215" t="s">
        <v>4</v>
      </c>
      <c r="AG215">
        <v>1.051553E-2</v>
      </c>
    </row>
    <row r="216" spans="1:33" x14ac:dyDescent="0.25">
      <c r="A216" t="s">
        <v>382</v>
      </c>
      <c r="B216" t="s">
        <v>143</v>
      </c>
      <c r="C216">
        <v>300</v>
      </c>
      <c r="D216" t="s">
        <v>144</v>
      </c>
      <c r="E216">
        <v>100000</v>
      </c>
      <c r="F216" t="s">
        <v>145</v>
      </c>
      <c r="G216">
        <v>23654</v>
      </c>
      <c r="H216" t="s">
        <v>146</v>
      </c>
      <c r="I216">
        <v>1E-3</v>
      </c>
      <c r="J216" t="s">
        <v>3</v>
      </c>
      <c r="K216">
        <v>0.99008300000000005</v>
      </c>
      <c r="L216" t="s">
        <v>2</v>
      </c>
      <c r="M216">
        <v>1.0722000000000001E-2</v>
      </c>
      <c r="N216" t="s">
        <v>6</v>
      </c>
      <c r="O216">
        <v>44</v>
      </c>
      <c r="P216" t="s">
        <v>0</v>
      </c>
      <c r="Q216">
        <v>37.4</v>
      </c>
      <c r="R216" t="s">
        <v>141</v>
      </c>
      <c r="S216">
        <v>2</v>
      </c>
      <c r="T216" t="s">
        <v>142</v>
      </c>
      <c r="U216">
        <v>10</v>
      </c>
      <c r="V216" t="s">
        <v>140</v>
      </c>
      <c r="W216">
        <v>17722</v>
      </c>
      <c r="X216" t="s">
        <v>1</v>
      </c>
      <c r="Y216" t="s">
        <v>2120</v>
      </c>
      <c r="Z216" t="s">
        <v>151</v>
      </c>
      <c r="AA216" s="12" t="s">
        <v>2121</v>
      </c>
      <c r="AB216" t="s">
        <v>424</v>
      </c>
      <c r="AC216" s="5">
        <v>0.01</v>
      </c>
      <c r="AD216" t="s">
        <v>5</v>
      </c>
      <c r="AE216">
        <v>0.99092729999999996</v>
      </c>
      <c r="AF216" t="s">
        <v>4</v>
      </c>
      <c r="AG216">
        <v>1.041018E-2</v>
      </c>
    </row>
    <row r="217" spans="1:33" x14ac:dyDescent="0.25">
      <c r="A217" t="s">
        <v>383</v>
      </c>
      <c r="B217" t="s">
        <v>143</v>
      </c>
      <c r="C217">
        <v>300</v>
      </c>
      <c r="D217" t="s">
        <v>144</v>
      </c>
      <c r="E217">
        <v>100000</v>
      </c>
      <c r="F217" t="s">
        <v>145</v>
      </c>
      <c r="G217">
        <v>23654</v>
      </c>
      <c r="H217" t="s">
        <v>146</v>
      </c>
      <c r="I217">
        <v>1E-3</v>
      </c>
      <c r="J217" t="s">
        <v>3</v>
      </c>
      <c r="K217">
        <v>0.6086416</v>
      </c>
      <c r="L217" t="s">
        <v>2</v>
      </c>
      <c r="M217">
        <v>0.39833469999999999</v>
      </c>
      <c r="N217" t="s">
        <v>6</v>
      </c>
      <c r="O217">
        <v>42</v>
      </c>
      <c r="P217" t="s">
        <v>0</v>
      </c>
      <c r="Q217">
        <v>220</v>
      </c>
      <c r="R217" t="s">
        <v>141</v>
      </c>
      <c r="S217">
        <v>3</v>
      </c>
      <c r="T217" t="s">
        <v>142</v>
      </c>
      <c r="U217">
        <v>569</v>
      </c>
      <c r="V217" t="s">
        <v>140</v>
      </c>
      <c r="W217">
        <v>101581</v>
      </c>
      <c r="X217" t="s">
        <v>1</v>
      </c>
      <c r="Y217" t="s">
        <v>2122</v>
      </c>
      <c r="Z217" t="s">
        <v>151</v>
      </c>
      <c r="AA217" s="12" t="s">
        <v>2123</v>
      </c>
      <c r="AB217" t="s">
        <v>424</v>
      </c>
      <c r="AC217" s="5">
        <v>0.01</v>
      </c>
      <c r="AD217" t="s">
        <v>5</v>
      </c>
      <c r="AE217">
        <v>0.56466293000000001</v>
      </c>
      <c r="AF217" t="s">
        <v>4</v>
      </c>
      <c r="AG217">
        <v>0.41650759999999998</v>
      </c>
    </row>
    <row r="218" spans="1:33" x14ac:dyDescent="0.25">
      <c r="A218" t="s">
        <v>385</v>
      </c>
      <c r="B218" t="s">
        <v>143</v>
      </c>
      <c r="C218">
        <v>300</v>
      </c>
      <c r="D218" t="s">
        <v>144</v>
      </c>
      <c r="E218">
        <v>100000</v>
      </c>
      <c r="F218" t="s">
        <v>145</v>
      </c>
      <c r="G218">
        <v>23654</v>
      </c>
      <c r="H218" t="s">
        <v>146</v>
      </c>
      <c r="I218">
        <v>1E-3</v>
      </c>
      <c r="J218" t="s">
        <v>3</v>
      </c>
      <c r="K218">
        <v>0.99746440000000003</v>
      </c>
      <c r="L218" t="s">
        <v>2</v>
      </c>
      <c r="M218">
        <v>4.8360399999999998E-2</v>
      </c>
      <c r="N218" t="s">
        <v>6</v>
      </c>
      <c r="O218">
        <v>23</v>
      </c>
      <c r="P218" t="s">
        <v>0</v>
      </c>
      <c r="Q218">
        <v>11.7</v>
      </c>
      <c r="R218" t="s">
        <v>141</v>
      </c>
      <c r="S218">
        <v>1</v>
      </c>
      <c r="T218" t="s">
        <v>142</v>
      </c>
      <c r="U218">
        <v>8</v>
      </c>
      <c r="V218" t="s">
        <v>140</v>
      </c>
      <c r="W218">
        <v>7445</v>
      </c>
      <c r="X218" t="s">
        <v>1</v>
      </c>
      <c r="Y218" t="s">
        <v>2124</v>
      </c>
      <c r="Z218" t="s">
        <v>151</v>
      </c>
      <c r="AA218" s="12" t="s">
        <v>2125</v>
      </c>
      <c r="AB218" t="s">
        <v>424</v>
      </c>
      <c r="AC218" s="5">
        <v>0.01</v>
      </c>
      <c r="AD218" t="s">
        <v>5</v>
      </c>
      <c r="AE218">
        <v>0.99831586999999999</v>
      </c>
      <c r="AF218" t="s">
        <v>4</v>
      </c>
      <c r="AG218">
        <v>4.0109499999999999E-2</v>
      </c>
    </row>
    <row r="219" spans="1:33" x14ac:dyDescent="0.25">
      <c r="A219" t="s">
        <v>386</v>
      </c>
      <c r="B219" t="s">
        <v>143</v>
      </c>
      <c r="C219">
        <v>300</v>
      </c>
      <c r="D219" t="s">
        <v>144</v>
      </c>
      <c r="E219">
        <v>100000</v>
      </c>
      <c r="F219" t="s">
        <v>145</v>
      </c>
      <c r="G219">
        <v>23654</v>
      </c>
      <c r="H219" t="s">
        <v>146</v>
      </c>
      <c r="I219">
        <v>1E-3</v>
      </c>
      <c r="J219" t="s">
        <v>3</v>
      </c>
      <c r="K219">
        <v>0.99349739999999997</v>
      </c>
      <c r="L219" t="s">
        <v>2</v>
      </c>
      <c r="M219">
        <v>0.1059027</v>
      </c>
      <c r="N219" t="s">
        <v>6</v>
      </c>
      <c r="O219">
        <v>13</v>
      </c>
      <c r="P219" t="s">
        <v>0</v>
      </c>
      <c r="Q219">
        <v>5.5</v>
      </c>
      <c r="R219" t="s">
        <v>141</v>
      </c>
      <c r="S219">
        <v>1</v>
      </c>
      <c r="T219" t="s">
        <v>142</v>
      </c>
      <c r="U219">
        <v>6</v>
      </c>
      <c r="V219" t="s">
        <v>140</v>
      </c>
      <c r="W219">
        <v>4160</v>
      </c>
      <c r="X219" t="s">
        <v>1</v>
      </c>
      <c r="Y219" t="s">
        <v>2126</v>
      </c>
      <c r="Z219" t="s">
        <v>151</v>
      </c>
      <c r="AA219" s="12" t="s">
        <v>2127</v>
      </c>
      <c r="AB219" t="s">
        <v>424</v>
      </c>
      <c r="AC219" s="5">
        <v>0.01</v>
      </c>
      <c r="AD219" t="s">
        <v>5</v>
      </c>
      <c r="AE219">
        <v>0.99855422000000005</v>
      </c>
      <c r="AF219" t="s">
        <v>4</v>
      </c>
      <c r="AG219">
        <v>5.0835989999999998E-2</v>
      </c>
    </row>
    <row r="220" spans="1:33" x14ac:dyDescent="0.25">
      <c r="A220" t="s">
        <v>387</v>
      </c>
      <c r="B220" t="s">
        <v>143</v>
      </c>
      <c r="C220">
        <v>300</v>
      </c>
      <c r="D220" t="s">
        <v>144</v>
      </c>
      <c r="E220">
        <v>100000</v>
      </c>
      <c r="F220" t="s">
        <v>145</v>
      </c>
      <c r="G220">
        <v>23654</v>
      </c>
      <c r="H220" t="s">
        <v>146</v>
      </c>
      <c r="I220">
        <v>1E-3</v>
      </c>
      <c r="J220" t="s">
        <v>3</v>
      </c>
      <c r="K220">
        <v>0.99961420000000001</v>
      </c>
      <c r="L220" t="s">
        <v>2</v>
      </c>
      <c r="M220">
        <v>8.2110799999999998E-2</v>
      </c>
      <c r="N220" t="s">
        <v>6</v>
      </c>
      <c r="O220">
        <v>7</v>
      </c>
      <c r="P220" t="s">
        <v>0</v>
      </c>
      <c r="Q220">
        <v>1.5</v>
      </c>
      <c r="R220" t="s">
        <v>141</v>
      </c>
      <c r="S220">
        <v>1</v>
      </c>
      <c r="T220" t="s">
        <v>142</v>
      </c>
      <c r="U220">
        <v>3</v>
      </c>
      <c r="V220" t="s">
        <v>140</v>
      </c>
      <c r="W220">
        <v>1243</v>
      </c>
      <c r="X220" t="s">
        <v>1</v>
      </c>
      <c r="Y220" t="s">
        <v>2128</v>
      </c>
      <c r="Z220" t="s">
        <v>151</v>
      </c>
      <c r="AA220" s="12" t="s">
        <v>2129</v>
      </c>
      <c r="AB220" t="s">
        <v>424</v>
      </c>
      <c r="AC220" s="5">
        <v>0.01</v>
      </c>
      <c r="AD220" t="s">
        <v>5</v>
      </c>
      <c r="AE220">
        <v>0.99999864999999999</v>
      </c>
      <c r="AF220" t="s">
        <v>4</v>
      </c>
      <c r="AG220">
        <v>4.8944100000000001E-3</v>
      </c>
    </row>
    <row r="221" spans="1:33" x14ac:dyDescent="0.25">
      <c r="A221" t="s">
        <v>388</v>
      </c>
      <c r="B221" t="s">
        <v>143</v>
      </c>
      <c r="C221">
        <v>300</v>
      </c>
      <c r="D221" t="s">
        <v>144</v>
      </c>
      <c r="E221">
        <v>100000</v>
      </c>
      <c r="F221" t="s">
        <v>145</v>
      </c>
      <c r="G221">
        <v>23654</v>
      </c>
      <c r="H221" t="s">
        <v>146</v>
      </c>
      <c r="I221">
        <v>1E-3</v>
      </c>
      <c r="J221" t="s">
        <v>3</v>
      </c>
      <c r="K221">
        <v>-3.8870000000000002E-4</v>
      </c>
      <c r="L221" t="s">
        <v>2</v>
      </c>
      <c r="M221">
        <v>129647.8883838</v>
      </c>
      <c r="N221" t="s">
        <v>6</v>
      </c>
      <c r="O221">
        <v>55</v>
      </c>
      <c r="P221" t="s">
        <v>0</v>
      </c>
      <c r="Q221">
        <v>190.3</v>
      </c>
      <c r="R221" t="s">
        <v>141</v>
      </c>
      <c r="S221">
        <v>6</v>
      </c>
      <c r="T221" t="s">
        <v>142</v>
      </c>
      <c r="U221">
        <v>902</v>
      </c>
      <c r="V221" t="s">
        <v>140</v>
      </c>
      <c r="W221">
        <v>102685</v>
      </c>
      <c r="X221" t="s">
        <v>1</v>
      </c>
      <c r="Y221" t="s">
        <v>2130</v>
      </c>
      <c r="Z221" t="s">
        <v>151</v>
      </c>
      <c r="AA221" s="12" t="s">
        <v>2131</v>
      </c>
      <c r="AB221" t="s">
        <v>424</v>
      </c>
      <c r="AC221" s="5">
        <v>0.01</v>
      </c>
      <c r="AD221" t="s">
        <v>5</v>
      </c>
      <c r="AE221">
        <v>-2.8263000000000002E-4</v>
      </c>
      <c r="AF221" t="s">
        <v>4</v>
      </c>
      <c r="AG221">
        <v>380761.76980923</v>
      </c>
    </row>
    <row r="222" spans="1:33" x14ac:dyDescent="0.25">
      <c r="A222" t="s">
        <v>389</v>
      </c>
      <c r="B222" t="s">
        <v>143</v>
      </c>
      <c r="C222">
        <v>300</v>
      </c>
      <c r="D222" t="s">
        <v>144</v>
      </c>
      <c r="E222">
        <v>100000</v>
      </c>
      <c r="F222" t="s">
        <v>145</v>
      </c>
      <c r="G222">
        <v>23654</v>
      </c>
      <c r="H222" t="s">
        <v>146</v>
      </c>
      <c r="I222">
        <v>1E-3</v>
      </c>
      <c r="J222" t="s">
        <v>3</v>
      </c>
      <c r="K222">
        <v>0.73203019999999996</v>
      </c>
      <c r="L222" t="s">
        <v>2</v>
      </c>
      <c r="M222">
        <v>0.27562370000000003</v>
      </c>
      <c r="N222" t="s">
        <v>6</v>
      </c>
      <c r="O222">
        <v>62</v>
      </c>
      <c r="P222" t="s">
        <v>0</v>
      </c>
      <c r="Q222">
        <v>284.2</v>
      </c>
      <c r="R222" t="s">
        <v>141</v>
      </c>
      <c r="S222">
        <v>2</v>
      </c>
      <c r="T222" t="s">
        <v>142</v>
      </c>
      <c r="U222">
        <v>864</v>
      </c>
      <c r="V222" t="s">
        <v>140</v>
      </c>
      <c r="W222">
        <v>102533</v>
      </c>
      <c r="X222" t="s">
        <v>1</v>
      </c>
      <c r="Y222" t="s">
        <v>2132</v>
      </c>
      <c r="Z222" t="s">
        <v>151</v>
      </c>
      <c r="AA222" s="12" t="s">
        <v>2133</v>
      </c>
      <c r="AB222" t="s">
        <v>424</v>
      </c>
      <c r="AC222" s="5">
        <v>0.01</v>
      </c>
      <c r="AD222" t="s">
        <v>5</v>
      </c>
      <c r="AE222">
        <v>0.75282970000000005</v>
      </c>
      <c r="AF222" t="s">
        <v>4</v>
      </c>
      <c r="AG222">
        <v>0.26400138000000001</v>
      </c>
    </row>
    <row r="223" spans="1:33" x14ac:dyDescent="0.25">
      <c r="A223" t="s">
        <v>390</v>
      </c>
      <c r="B223" t="s">
        <v>143</v>
      </c>
      <c r="C223">
        <v>300</v>
      </c>
      <c r="D223" t="s">
        <v>144</v>
      </c>
      <c r="E223">
        <v>100000</v>
      </c>
      <c r="F223" t="s">
        <v>145</v>
      </c>
      <c r="G223">
        <v>23654</v>
      </c>
      <c r="H223" t="s">
        <v>146</v>
      </c>
      <c r="I223">
        <v>1E-3</v>
      </c>
      <c r="J223" t="s">
        <v>3</v>
      </c>
      <c r="K223">
        <v>0.99099340000000002</v>
      </c>
      <c r="L223" t="s">
        <v>2</v>
      </c>
      <c r="M223">
        <v>4.0707100000000003E-2</v>
      </c>
      <c r="N223" t="s">
        <v>6</v>
      </c>
      <c r="O223">
        <v>22</v>
      </c>
      <c r="P223" t="s">
        <v>0</v>
      </c>
      <c r="Q223">
        <v>17.899999999999999</v>
      </c>
      <c r="R223" t="s">
        <v>141</v>
      </c>
      <c r="S223">
        <v>2</v>
      </c>
      <c r="T223" t="s">
        <v>142</v>
      </c>
      <c r="U223">
        <v>10</v>
      </c>
      <c r="V223" t="s">
        <v>140</v>
      </c>
      <c r="W223">
        <v>11353</v>
      </c>
      <c r="X223" t="s">
        <v>1</v>
      </c>
      <c r="Y223" t="s">
        <v>2134</v>
      </c>
      <c r="Z223" t="s">
        <v>151</v>
      </c>
      <c r="AA223" s="12" t="s">
        <v>2135</v>
      </c>
      <c r="AB223" t="s">
        <v>424</v>
      </c>
      <c r="AC223" s="5">
        <v>0.01</v>
      </c>
      <c r="AD223" t="s">
        <v>5</v>
      </c>
      <c r="AE223">
        <v>0.99444798000000001</v>
      </c>
      <c r="AF223" t="s">
        <v>4</v>
      </c>
      <c r="AG223">
        <v>3.1361220000000002E-2</v>
      </c>
    </row>
    <row r="224" spans="1:33" x14ac:dyDescent="0.25">
      <c r="A224" t="s">
        <v>391</v>
      </c>
      <c r="B224" t="s">
        <v>143</v>
      </c>
      <c r="C224">
        <v>300</v>
      </c>
      <c r="D224" t="s">
        <v>144</v>
      </c>
      <c r="E224">
        <v>100000</v>
      </c>
      <c r="F224" t="s">
        <v>145</v>
      </c>
      <c r="G224">
        <v>23654</v>
      </c>
      <c r="H224" t="s">
        <v>146</v>
      </c>
      <c r="I224">
        <v>1E-3</v>
      </c>
      <c r="J224" t="s">
        <v>3</v>
      </c>
      <c r="K224">
        <v>0.99452770000000001</v>
      </c>
      <c r="L224" t="s">
        <v>2</v>
      </c>
      <c r="M224">
        <v>24.771460600000001</v>
      </c>
      <c r="N224" t="s">
        <v>6</v>
      </c>
      <c r="O224">
        <v>43</v>
      </c>
      <c r="P224" t="s">
        <v>0</v>
      </c>
      <c r="Q224">
        <v>200.1</v>
      </c>
      <c r="R224" t="s">
        <v>141</v>
      </c>
      <c r="S224">
        <v>6</v>
      </c>
      <c r="T224" t="s">
        <v>142</v>
      </c>
      <c r="U224">
        <v>45</v>
      </c>
      <c r="V224" t="s">
        <v>140</v>
      </c>
      <c r="W224">
        <v>100094</v>
      </c>
      <c r="X224" t="s">
        <v>1</v>
      </c>
      <c r="Y224" t="s">
        <v>2136</v>
      </c>
      <c r="Z224" t="s">
        <v>151</v>
      </c>
      <c r="AA224" s="12" t="s">
        <v>2137</v>
      </c>
      <c r="AB224" t="s">
        <v>424</v>
      </c>
      <c r="AC224" s="5">
        <v>0.01</v>
      </c>
      <c r="AD224" t="s">
        <v>5</v>
      </c>
      <c r="AE224">
        <v>0.99120675999999996</v>
      </c>
      <c r="AF224" t="s">
        <v>4</v>
      </c>
      <c r="AG224">
        <v>3.03306853</v>
      </c>
    </row>
    <row r="225" spans="1:33" x14ac:dyDescent="0.25">
      <c r="A225" t="s">
        <v>392</v>
      </c>
      <c r="B225" t="s">
        <v>143</v>
      </c>
      <c r="C225">
        <v>300</v>
      </c>
      <c r="D225" t="s">
        <v>144</v>
      </c>
      <c r="E225">
        <v>100000</v>
      </c>
      <c r="F225" t="s">
        <v>145</v>
      </c>
      <c r="G225">
        <v>23654</v>
      </c>
      <c r="H225" t="s">
        <v>146</v>
      </c>
      <c r="I225">
        <v>1E-3</v>
      </c>
      <c r="J225" t="s">
        <v>3</v>
      </c>
      <c r="K225">
        <v>0.8578306</v>
      </c>
      <c r="L225" t="s">
        <v>2</v>
      </c>
      <c r="M225">
        <v>0.99224509999999999</v>
      </c>
      <c r="N225" t="s">
        <v>6</v>
      </c>
      <c r="O225">
        <v>12</v>
      </c>
      <c r="P225" t="s">
        <v>0</v>
      </c>
      <c r="Q225">
        <v>132.19999999999999</v>
      </c>
      <c r="R225" t="s">
        <v>141</v>
      </c>
      <c r="S225">
        <v>3</v>
      </c>
      <c r="T225" t="s">
        <v>142</v>
      </c>
      <c r="U225">
        <v>397</v>
      </c>
      <c r="V225" t="s">
        <v>140</v>
      </c>
      <c r="W225">
        <v>100861</v>
      </c>
      <c r="X225" t="s">
        <v>1</v>
      </c>
      <c r="Y225" t="s">
        <v>2138</v>
      </c>
      <c r="Z225" t="s">
        <v>151</v>
      </c>
      <c r="AA225" s="12" t="s">
        <v>2139</v>
      </c>
      <c r="AB225" t="s">
        <v>424</v>
      </c>
      <c r="AC225" s="5">
        <v>0.01</v>
      </c>
      <c r="AD225" t="s">
        <v>5</v>
      </c>
      <c r="AE225">
        <v>0.91422720000000002</v>
      </c>
      <c r="AF225" t="s">
        <v>4</v>
      </c>
      <c r="AG225">
        <v>0.72203956999999996</v>
      </c>
    </row>
    <row r="226" spans="1:33" x14ac:dyDescent="0.25">
      <c r="A226" t="s">
        <v>393</v>
      </c>
      <c r="B226" t="s">
        <v>143</v>
      </c>
      <c r="C226">
        <v>300</v>
      </c>
      <c r="D226" t="s">
        <v>144</v>
      </c>
      <c r="E226">
        <v>100000</v>
      </c>
      <c r="F226" t="s">
        <v>145</v>
      </c>
      <c r="G226">
        <v>23654</v>
      </c>
      <c r="H226" t="s">
        <v>146</v>
      </c>
      <c r="I226">
        <v>1E-3</v>
      </c>
      <c r="J226" t="s">
        <v>3</v>
      </c>
      <c r="K226">
        <v>0.98054569999999996</v>
      </c>
      <c r="L226" t="s">
        <v>2</v>
      </c>
      <c r="M226">
        <v>4.4126800000000001E-2</v>
      </c>
      <c r="N226" t="s">
        <v>6</v>
      </c>
      <c r="O226">
        <v>23</v>
      </c>
      <c r="P226" t="s">
        <v>0</v>
      </c>
      <c r="Q226">
        <v>153.30000000000001</v>
      </c>
      <c r="R226" t="s">
        <v>141</v>
      </c>
      <c r="S226">
        <v>5</v>
      </c>
      <c r="T226" t="s">
        <v>142</v>
      </c>
      <c r="U226">
        <v>365</v>
      </c>
      <c r="V226" t="s">
        <v>140</v>
      </c>
      <c r="W226">
        <v>100922</v>
      </c>
      <c r="X226" t="s">
        <v>1</v>
      </c>
      <c r="Y226" t="s">
        <v>2140</v>
      </c>
      <c r="Z226" t="s">
        <v>151</v>
      </c>
      <c r="AA226" s="12" t="s">
        <v>2141</v>
      </c>
      <c r="AB226" t="s">
        <v>424</v>
      </c>
      <c r="AC226" s="5">
        <v>0.01</v>
      </c>
      <c r="AD226" t="s">
        <v>5</v>
      </c>
      <c r="AE226">
        <v>0.98279561000000004</v>
      </c>
      <c r="AF226" t="s">
        <v>4</v>
      </c>
      <c r="AG226">
        <v>4.1224860000000002E-2</v>
      </c>
    </row>
    <row r="227" spans="1:33" x14ac:dyDescent="0.25">
      <c r="A227" t="s">
        <v>394</v>
      </c>
      <c r="B227" t="s">
        <v>143</v>
      </c>
      <c r="C227">
        <v>300</v>
      </c>
      <c r="D227" t="s">
        <v>144</v>
      </c>
      <c r="E227">
        <v>100000</v>
      </c>
      <c r="F227" t="s">
        <v>145</v>
      </c>
      <c r="G227">
        <v>23654</v>
      </c>
      <c r="H227" t="s">
        <v>146</v>
      </c>
      <c r="I227">
        <v>1E-3</v>
      </c>
      <c r="J227" t="s">
        <v>3</v>
      </c>
      <c r="K227">
        <v>-6.2239999999999995E-4</v>
      </c>
      <c r="L227" t="s">
        <v>2</v>
      </c>
      <c r="M227">
        <v>2.3136418999999999</v>
      </c>
      <c r="N227" t="s">
        <v>6</v>
      </c>
      <c r="O227">
        <v>1</v>
      </c>
      <c r="P227" t="s">
        <v>0</v>
      </c>
      <c r="Q227">
        <v>149.1</v>
      </c>
      <c r="R227" t="s">
        <v>141</v>
      </c>
      <c r="S227">
        <v>5</v>
      </c>
      <c r="T227" t="s">
        <v>142</v>
      </c>
      <c r="U227">
        <v>321</v>
      </c>
      <c r="V227" t="s">
        <v>140</v>
      </c>
      <c r="W227">
        <v>100967</v>
      </c>
      <c r="X227" t="s">
        <v>1</v>
      </c>
      <c r="Y227">
        <v>0</v>
      </c>
      <c r="Z227" t="s">
        <v>151</v>
      </c>
      <c r="AA227" s="12" t="s">
        <v>1315</v>
      </c>
      <c r="AB227" t="s">
        <v>424</v>
      </c>
      <c r="AC227" s="5">
        <v>0.01</v>
      </c>
      <c r="AD227" t="s">
        <v>5</v>
      </c>
      <c r="AE227">
        <v>-6.5534000000000002E-4</v>
      </c>
      <c r="AF227" t="s">
        <v>4</v>
      </c>
      <c r="AG227">
        <v>6.5188998099999997</v>
      </c>
    </row>
    <row r="228" spans="1:33" x14ac:dyDescent="0.25">
      <c r="A228" t="s">
        <v>395</v>
      </c>
      <c r="B228" t="s">
        <v>143</v>
      </c>
      <c r="C228">
        <v>300</v>
      </c>
      <c r="D228" t="s">
        <v>144</v>
      </c>
      <c r="E228">
        <v>100000</v>
      </c>
      <c r="F228" t="s">
        <v>145</v>
      </c>
      <c r="G228">
        <v>23654</v>
      </c>
      <c r="H228" t="s">
        <v>146</v>
      </c>
      <c r="I228">
        <v>1E-3</v>
      </c>
      <c r="J228" t="s">
        <v>3</v>
      </c>
      <c r="K228">
        <v>0.98890250000000002</v>
      </c>
      <c r="L228" t="s">
        <v>2</v>
      </c>
      <c r="M228">
        <v>0.30647730000000001</v>
      </c>
      <c r="N228" t="s">
        <v>6</v>
      </c>
      <c r="O228">
        <v>10</v>
      </c>
      <c r="P228" t="s">
        <v>0</v>
      </c>
      <c r="Q228">
        <v>3.5</v>
      </c>
      <c r="R228" t="s">
        <v>141</v>
      </c>
      <c r="S228">
        <v>1</v>
      </c>
      <c r="T228" t="s">
        <v>142</v>
      </c>
      <c r="U228">
        <v>5</v>
      </c>
      <c r="V228" t="s">
        <v>140</v>
      </c>
      <c r="W228">
        <v>3202</v>
      </c>
      <c r="X228" t="s">
        <v>1</v>
      </c>
      <c r="Y228" t="s">
        <v>2142</v>
      </c>
      <c r="Z228" t="s">
        <v>151</v>
      </c>
      <c r="AA228" s="12" t="s">
        <v>2143</v>
      </c>
      <c r="AB228" t="s">
        <v>424</v>
      </c>
      <c r="AC228" s="5">
        <v>0.01</v>
      </c>
      <c r="AD228" t="s">
        <v>5</v>
      </c>
      <c r="AE228">
        <v>0.99929126999999995</v>
      </c>
      <c r="AF228" t="s">
        <v>4</v>
      </c>
      <c r="AG228">
        <v>7.5578039999999999E-2</v>
      </c>
    </row>
    <row r="229" spans="1:33" x14ac:dyDescent="0.25">
      <c r="A229" t="s">
        <v>396</v>
      </c>
      <c r="B229" t="s">
        <v>143</v>
      </c>
      <c r="C229">
        <v>300</v>
      </c>
      <c r="D229" t="s">
        <v>144</v>
      </c>
      <c r="E229">
        <v>100000</v>
      </c>
      <c r="F229" t="s">
        <v>145</v>
      </c>
      <c r="G229">
        <v>23654</v>
      </c>
      <c r="H229" t="s">
        <v>146</v>
      </c>
      <c r="I229">
        <v>1E-3</v>
      </c>
      <c r="J229" t="s">
        <v>3</v>
      </c>
      <c r="K229">
        <v>0.98490800000000001</v>
      </c>
      <c r="L229" t="s">
        <v>2</v>
      </c>
      <c r="M229">
        <v>0.1291726</v>
      </c>
      <c r="N229" t="s">
        <v>6</v>
      </c>
      <c r="O229">
        <v>43</v>
      </c>
      <c r="P229" t="s">
        <v>0</v>
      </c>
      <c r="Q229">
        <v>88.8</v>
      </c>
      <c r="R229" t="s">
        <v>141</v>
      </c>
      <c r="S229">
        <v>2</v>
      </c>
      <c r="T229" t="s">
        <v>142</v>
      </c>
      <c r="U229">
        <v>16</v>
      </c>
      <c r="V229" t="s">
        <v>140</v>
      </c>
      <c r="W229">
        <v>40285</v>
      </c>
      <c r="X229" t="s">
        <v>1</v>
      </c>
      <c r="Y229" t="s">
        <v>2144</v>
      </c>
      <c r="Z229" t="s">
        <v>151</v>
      </c>
      <c r="AA229" s="12" t="s">
        <v>2145</v>
      </c>
      <c r="AB229" t="s">
        <v>424</v>
      </c>
      <c r="AC229" s="5">
        <v>0.01</v>
      </c>
      <c r="AD229" t="s">
        <v>5</v>
      </c>
      <c r="AE229">
        <v>0.98621725999999998</v>
      </c>
      <c r="AF229" t="s">
        <v>4</v>
      </c>
      <c r="AG229">
        <v>0.12173460999999999</v>
      </c>
    </row>
    <row r="230" spans="1:33" x14ac:dyDescent="0.25">
      <c r="A230" t="s">
        <v>397</v>
      </c>
      <c r="B230" t="s">
        <v>143</v>
      </c>
      <c r="C230">
        <v>300</v>
      </c>
      <c r="D230" t="s">
        <v>144</v>
      </c>
      <c r="E230">
        <v>100000</v>
      </c>
      <c r="F230" t="s">
        <v>145</v>
      </c>
      <c r="G230">
        <v>23654</v>
      </c>
      <c r="H230" t="s">
        <v>146</v>
      </c>
      <c r="I230">
        <v>1E-3</v>
      </c>
      <c r="J230" t="s">
        <v>3</v>
      </c>
      <c r="K230">
        <v>0.99924139999999995</v>
      </c>
      <c r="L230" t="s">
        <v>2</v>
      </c>
      <c r="M230">
        <v>15.103785800000001</v>
      </c>
      <c r="N230" t="s">
        <v>6</v>
      </c>
      <c r="O230">
        <v>31</v>
      </c>
      <c r="P230" t="s">
        <v>0</v>
      </c>
      <c r="Q230">
        <v>182.5</v>
      </c>
      <c r="R230" t="s">
        <v>141</v>
      </c>
      <c r="S230">
        <v>6</v>
      </c>
      <c r="T230" t="s">
        <v>142</v>
      </c>
      <c r="U230">
        <v>571</v>
      </c>
      <c r="V230" t="s">
        <v>140</v>
      </c>
      <c r="W230">
        <v>101588</v>
      </c>
      <c r="X230" t="s">
        <v>1</v>
      </c>
      <c r="Y230" t="s">
        <v>2146</v>
      </c>
      <c r="Z230" t="s">
        <v>151</v>
      </c>
      <c r="AA230" s="12" t="s">
        <v>2147</v>
      </c>
      <c r="AB230" t="s">
        <v>424</v>
      </c>
      <c r="AC230" s="5">
        <v>0.01</v>
      </c>
      <c r="AD230" t="s">
        <v>5</v>
      </c>
      <c r="AE230">
        <v>0.99748356000000005</v>
      </c>
      <c r="AF230" t="s">
        <v>4</v>
      </c>
      <c r="AG230">
        <v>23.366119879999999</v>
      </c>
    </row>
    <row r="231" spans="1:33" x14ac:dyDescent="0.25">
      <c r="A231" t="s">
        <v>398</v>
      </c>
      <c r="B231" t="s">
        <v>143</v>
      </c>
      <c r="C231">
        <v>300</v>
      </c>
      <c r="D231" t="s">
        <v>144</v>
      </c>
      <c r="E231">
        <v>100000</v>
      </c>
      <c r="F231" t="s">
        <v>145</v>
      </c>
      <c r="G231">
        <v>23654</v>
      </c>
      <c r="H231" t="s">
        <v>146</v>
      </c>
      <c r="I231">
        <v>1E-3</v>
      </c>
      <c r="J231" t="s">
        <v>3</v>
      </c>
      <c r="K231">
        <v>0.95407600000000004</v>
      </c>
      <c r="L231" t="s">
        <v>2</v>
      </c>
      <c r="M231">
        <v>0.14557290000000001</v>
      </c>
      <c r="N231" t="s">
        <v>6</v>
      </c>
      <c r="O231">
        <v>18</v>
      </c>
      <c r="P231" t="s">
        <v>0</v>
      </c>
      <c r="Q231">
        <v>239.4</v>
      </c>
      <c r="R231" t="s">
        <v>141</v>
      </c>
      <c r="S231">
        <v>3</v>
      </c>
      <c r="T231" t="s">
        <v>142</v>
      </c>
      <c r="U231">
        <v>347</v>
      </c>
      <c r="V231" t="s">
        <v>140</v>
      </c>
      <c r="W231">
        <v>100956</v>
      </c>
      <c r="X231" t="s">
        <v>1</v>
      </c>
      <c r="Y231" t="s">
        <v>1734</v>
      </c>
      <c r="Z231" t="s">
        <v>151</v>
      </c>
      <c r="AA231" s="12" t="s">
        <v>1735</v>
      </c>
      <c r="AB231" t="s">
        <v>424</v>
      </c>
      <c r="AC231" s="5">
        <v>0.01</v>
      </c>
      <c r="AD231" t="s">
        <v>5</v>
      </c>
      <c r="AE231">
        <v>0.9538373</v>
      </c>
      <c r="AF231" t="s">
        <v>4</v>
      </c>
      <c r="AG231">
        <v>0.14445412999999999</v>
      </c>
    </row>
    <row r="232" spans="1:33" x14ac:dyDescent="0.25">
      <c r="A232" t="s">
        <v>399</v>
      </c>
      <c r="B232" t="s">
        <v>143</v>
      </c>
      <c r="C232">
        <v>300</v>
      </c>
      <c r="D232" t="s">
        <v>144</v>
      </c>
      <c r="E232">
        <v>100000</v>
      </c>
      <c r="F232" t="s">
        <v>145</v>
      </c>
      <c r="G232">
        <v>23654</v>
      </c>
      <c r="H232" t="s">
        <v>146</v>
      </c>
      <c r="I232">
        <v>1E-3</v>
      </c>
      <c r="J232" t="s">
        <v>3</v>
      </c>
      <c r="K232">
        <v>0.99813240000000003</v>
      </c>
      <c r="L232" t="s">
        <v>2</v>
      </c>
      <c r="M232">
        <v>2.78639E-2</v>
      </c>
      <c r="N232" t="s">
        <v>6</v>
      </c>
      <c r="O232">
        <v>16</v>
      </c>
      <c r="P232" t="s">
        <v>0</v>
      </c>
      <c r="Q232">
        <v>8.8000000000000007</v>
      </c>
      <c r="R232" t="s">
        <v>141</v>
      </c>
      <c r="S232">
        <v>1</v>
      </c>
      <c r="T232" t="s">
        <v>142</v>
      </c>
      <c r="U232">
        <v>6</v>
      </c>
      <c r="V232" t="s">
        <v>140</v>
      </c>
      <c r="W232">
        <v>6024</v>
      </c>
      <c r="X232" t="s">
        <v>1</v>
      </c>
      <c r="Y232" t="s">
        <v>2148</v>
      </c>
      <c r="Z232" t="s">
        <v>151</v>
      </c>
      <c r="AA232" s="12" t="s">
        <v>2149</v>
      </c>
      <c r="AB232" t="s">
        <v>424</v>
      </c>
      <c r="AC232" s="5">
        <v>0.01</v>
      </c>
      <c r="AD232" t="s">
        <v>5</v>
      </c>
      <c r="AE232">
        <v>0.99872899000000004</v>
      </c>
      <c r="AF232" t="s">
        <v>4</v>
      </c>
      <c r="AG232">
        <v>2.2858119999999999E-2</v>
      </c>
    </row>
    <row r="233" spans="1:33" x14ac:dyDescent="0.25">
      <c r="A233" t="s">
        <v>400</v>
      </c>
      <c r="B233" t="s">
        <v>143</v>
      </c>
      <c r="C233">
        <v>300</v>
      </c>
      <c r="D233" t="s">
        <v>144</v>
      </c>
      <c r="E233">
        <v>100000</v>
      </c>
      <c r="F233" t="s">
        <v>145</v>
      </c>
      <c r="G233">
        <v>23654</v>
      </c>
      <c r="H233" t="s">
        <v>146</v>
      </c>
      <c r="I233">
        <v>1E-3</v>
      </c>
      <c r="J233" t="s">
        <v>3</v>
      </c>
      <c r="K233">
        <v>0.99624210000000002</v>
      </c>
      <c r="L233" t="s">
        <v>2</v>
      </c>
      <c r="M233">
        <v>144.71267349999999</v>
      </c>
      <c r="N233" t="s">
        <v>6</v>
      </c>
      <c r="O233">
        <v>45</v>
      </c>
      <c r="P233" t="s">
        <v>0</v>
      </c>
      <c r="Q233">
        <v>225.1</v>
      </c>
      <c r="R233" t="s">
        <v>141</v>
      </c>
      <c r="S233">
        <v>4</v>
      </c>
      <c r="T233" t="s">
        <v>142</v>
      </c>
      <c r="U233">
        <v>836</v>
      </c>
      <c r="V233" t="s">
        <v>140</v>
      </c>
      <c r="W233">
        <v>102514</v>
      </c>
      <c r="X233" t="s">
        <v>1</v>
      </c>
      <c r="Y233" t="s">
        <v>2150</v>
      </c>
      <c r="Z233" t="s">
        <v>151</v>
      </c>
      <c r="AA233" s="12" t="s">
        <v>2151</v>
      </c>
      <c r="AB233" t="s">
        <v>424</v>
      </c>
      <c r="AC233" s="5">
        <v>0.01</v>
      </c>
      <c r="AD233" t="s">
        <v>5</v>
      </c>
      <c r="AE233">
        <v>0.99341774000000005</v>
      </c>
      <c r="AF233" t="s">
        <v>4</v>
      </c>
      <c r="AG233">
        <v>24.40307468</v>
      </c>
    </row>
    <row r="234" spans="1:33" x14ac:dyDescent="0.25">
      <c r="A234" t="s">
        <v>401</v>
      </c>
      <c r="B234" t="s">
        <v>143</v>
      </c>
      <c r="C234">
        <v>300</v>
      </c>
      <c r="D234" t="s">
        <v>144</v>
      </c>
      <c r="E234">
        <v>100000</v>
      </c>
      <c r="F234" t="s">
        <v>145</v>
      </c>
      <c r="G234">
        <v>23654</v>
      </c>
      <c r="H234" t="s">
        <v>146</v>
      </c>
      <c r="I234">
        <v>1E-3</v>
      </c>
      <c r="J234" t="s">
        <v>3</v>
      </c>
      <c r="K234">
        <v>0.67141649999999997</v>
      </c>
      <c r="L234" t="s">
        <v>2</v>
      </c>
      <c r="M234">
        <v>2.5249500000000001E-2</v>
      </c>
      <c r="N234" t="s">
        <v>6</v>
      </c>
      <c r="O234">
        <v>24</v>
      </c>
      <c r="P234" t="s">
        <v>0</v>
      </c>
      <c r="Q234">
        <v>165.8</v>
      </c>
      <c r="R234" t="s">
        <v>141</v>
      </c>
      <c r="S234">
        <v>10</v>
      </c>
      <c r="T234" t="s">
        <v>142</v>
      </c>
      <c r="U234">
        <v>485</v>
      </c>
      <c r="V234" t="s">
        <v>140</v>
      </c>
      <c r="W234">
        <v>101376</v>
      </c>
      <c r="X234" t="s">
        <v>1</v>
      </c>
      <c r="Y234" t="s">
        <v>2152</v>
      </c>
      <c r="Z234" t="s">
        <v>151</v>
      </c>
      <c r="AA234" s="12" t="s">
        <v>2153</v>
      </c>
      <c r="AB234" t="s">
        <v>424</v>
      </c>
      <c r="AC234" s="5">
        <v>0.01</v>
      </c>
      <c r="AD234" t="s">
        <v>5</v>
      </c>
      <c r="AE234">
        <v>0.90546179000000004</v>
      </c>
      <c r="AF234" t="s">
        <v>4</v>
      </c>
      <c r="AG234">
        <v>1.149852E-2</v>
      </c>
    </row>
    <row r="235" spans="1:33" x14ac:dyDescent="0.25">
      <c r="A235" t="s">
        <v>402</v>
      </c>
      <c r="B235" t="s">
        <v>143</v>
      </c>
      <c r="C235">
        <v>300</v>
      </c>
      <c r="D235" t="s">
        <v>144</v>
      </c>
      <c r="E235">
        <v>100000</v>
      </c>
      <c r="F235" t="s">
        <v>145</v>
      </c>
      <c r="G235">
        <v>23654</v>
      </c>
      <c r="H235" t="s">
        <v>146</v>
      </c>
      <c r="I235">
        <v>1E-3</v>
      </c>
      <c r="J235" t="s">
        <v>3</v>
      </c>
      <c r="K235">
        <v>0.97225410000000001</v>
      </c>
      <c r="L235" t="s">
        <v>2</v>
      </c>
      <c r="M235">
        <v>3.6945800000000001E-2</v>
      </c>
      <c r="N235" t="s">
        <v>6</v>
      </c>
      <c r="O235">
        <v>34</v>
      </c>
      <c r="P235" t="s">
        <v>0</v>
      </c>
      <c r="Q235">
        <v>212.2</v>
      </c>
      <c r="R235" t="s">
        <v>141</v>
      </c>
      <c r="S235">
        <v>2</v>
      </c>
      <c r="T235" t="s">
        <v>142</v>
      </c>
      <c r="U235">
        <v>734</v>
      </c>
      <c r="V235" t="s">
        <v>140</v>
      </c>
      <c r="W235">
        <v>102284</v>
      </c>
      <c r="X235" t="s">
        <v>1</v>
      </c>
      <c r="Y235" t="s">
        <v>2154</v>
      </c>
      <c r="Z235" t="s">
        <v>151</v>
      </c>
      <c r="AA235" s="12" t="s">
        <v>2155</v>
      </c>
      <c r="AB235" t="s">
        <v>424</v>
      </c>
      <c r="AC235" s="5">
        <v>0.01</v>
      </c>
      <c r="AD235" t="s">
        <v>5</v>
      </c>
      <c r="AE235">
        <v>0.97261149999999996</v>
      </c>
      <c r="AF235" t="s">
        <v>4</v>
      </c>
      <c r="AG235">
        <v>3.7051460000000001E-2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51285-11C0-404A-BA38-2049A0D3381C}">
  <dimension ref="A1:B133"/>
  <sheetViews>
    <sheetView topLeftCell="A121" workbookViewId="0">
      <selection activeCell="B101" sqref="B101"/>
    </sheetView>
  </sheetViews>
  <sheetFormatPr defaultRowHeight="15" x14ac:dyDescent="0.25"/>
  <cols>
    <col min="1" max="1" width="19.140625" bestFit="1" customWidth="1"/>
    <col min="2" max="2" width="112.85546875" bestFit="1" customWidth="1"/>
  </cols>
  <sheetData>
    <row r="1" spans="1:2" x14ac:dyDescent="0.25">
      <c r="A1" t="s">
        <v>92</v>
      </c>
      <c r="B1" t="s">
        <v>2156</v>
      </c>
    </row>
    <row r="2" spans="1:2" x14ac:dyDescent="0.25">
      <c r="A2" t="s">
        <v>22</v>
      </c>
      <c r="B2" t="s">
        <v>2157</v>
      </c>
    </row>
    <row r="3" spans="1:2" x14ac:dyDescent="0.25">
      <c r="A3" t="s">
        <v>103</v>
      </c>
      <c r="B3" t="s">
        <v>2158</v>
      </c>
    </row>
    <row r="4" spans="1:2" x14ac:dyDescent="0.25">
      <c r="A4" t="s">
        <v>108</v>
      </c>
      <c r="B4" t="s">
        <v>2159</v>
      </c>
    </row>
    <row r="5" spans="1:2" x14ac:dyDescent="0.25">
      <c r="A5" t="s">
        <v>56</v>
      </c>
      <c r="B5" t="s">
        <v>2160</v>
      </c>
    </row>
    <row r="6" spans="1:2" x14ac:dyDescent="0.25">
      <c r="A6" t="s">
        <v>73</v>
      </c>
      <c r="B6" t="s">
        <v>2161</v>
      </c>
    </row>
    <row r="7" spans="1:2" x14ac:dyDescent="0.25">
      <c r="A7" t="s">
        <v>48</v>
      </c>
      <c r="B7" t="s">
        <v>2162</v>
      </c>
    </row>
    <row r="8" spans="1:2" x14ac:dyDescent="0.25">
      <c r="A8" t="s">
        <v>66</v>
      </c>
      <c r="B8" t="s">
        <v>2163</v>
      </c>
    </row>
    <row r="9" spans="1:2" x14ac:dyDescent="0.25">
      <c r="A9" t="s">
        <v>124</v>
      </c>
      <c r="B9" t="s">
        <v>2164</v>
      </c>
    </row>
    <row r="10" spans="1:2" x14ac:dyDescent="0.25">
      <c r="A10" t="s">
        <v>98</v>
      </c>
      <c r="B10" t="s">
        <v>2165</v>
      </c>
    </row>
    <row r="11" spans="1:2" x14ac:dyDescent="0.25">
      <c r="A11" t="s">
        <v>87</v>
      </c>
      <c r="B11" t="s">
        <v>2166</v>
      </c>
    </row>
    <row r="12" spans="1:2" x14ac:dyDescent="0.25">
      <c r="A12" t="s">
        <v>85</v>
      </c>
      <c r="B12" t="s">
        <v>2167</v>
      </c>
    </row>
    <row r="13" spans="1:2" x14ac:dyDescent="0.25">
      <c r="A13" t="s">
        <v>65</v>
      </c>
      <c r="B13" t="s">
        <v>2168</v>
      </c>
    </row>
    <row r="14" spans="1:2" x14ac:dyDescent="0.25">
      <c r="A14" t="s">
        <v>63</v>
      </c>
      <c r="B14" t="s">
        <v>2169</v>
      </c>
    </row>
    <row r="15" spans="1:2" x14ac:dyDescent="0.25">
      <c r="A15" t="s">
        <v>130</v>
      </c>
      <c r="B15" t="s">
        <v>2170</v>
      </c>
    </row>
    <row r="16" spans="1:2" x14ac:dyDescent="0.25">
      <c r="A16" t="s">
        <v>57</v>
      </c>
      <c r="B16" t="s">
        <v>2171</v>
      </c>
    </row>
    <row r="17" spans="1:2" x14ac:dyDescent="0.25">
      <c r="A17" t="s">
        <v>111</v>
      </c>
      <c r="B17" t="s">
        <v>2172</v>
      </c>
    </row>
    <row r="18" spans="1:2" x14ac:dyDescent="0.25">
      <c r="A18" t="s">
        <v>101</v>
      </c>
      <c r="B18" t="s">
        <v>2173</v>
      </c>
    </row>
    <row r="19" spans="1:2" x14ac:dyDescent="0.25">
      <c r="A19" t="s">
        <v>34</v>
      </c>
      <c r="B19" t="s">
        <v>2174</v>
      </c>
    </row>
    <row r="20" spans="1:2" x14ac:dyDescent="0.25">
      <c r="A20" t="s">
        <v>115</v>
      </c>
      <c r="B20" t="s">
        <v>2175</v>
      </c>
    </row>
    <row r="21" spans="1:2" x14ac:dyDescent="0.25">
      <c r="A21" t="s">
        <v>102</v>
      </c>
      <c r="B21" t="s">
        <v>2176</v>
      </c>
    </row>
    <row r="22" spans="1:2" x14ac:dyDescent="0.25">
      <c r="A22" t="s">
        <v>47</v>
      </c>
      <c r="B22" t="s">
        <v>2177</v>
      </c>
    </row>
    <row r="23" spans="1:2" x14ac:dyDescent="0.25">
      <c r="A23" t="s">
        <v>45</v>
      </c>
      <c r="B23" t="s">
        <v>2178</v>
      </c>
    </row>
    <row r="24" spans="1:2" x14ac:dyDescent="0.25">
      <c r="A24" t="s">
        <v>59</v>
      </c>
      <c r="B24" t="s">
        <v>2179</v>
      </c>
    </row>
    <row r="25" spans="1:2" x14ac:dyDescent="0.25">
      <c r="A25" t="s">
        <v>58</v>
      </c>
      <c r="B25" t="s">
        <v>2180</v>
      </c>
    </row>
    <row r="26" spans="1:2" x14ac:dyDescent="0.25">
      <c r="A26" t="s">
        <v>123</v>
      </c>
      <c r="B26" t="s">
        <v>2181</v>
      </c>
    </row>
    <row r="27" spans="1:2" x14ac:dyDescent="0.25">
      <c r="A27" t="s">
        <v>38</v>
      </c>
      <c r="B27" t="s">
        <v>2182</v>
      </c>
    </row>
    <row r="28" spans="1:2" x14ac:dyDescent="0.25">
      <c r="A28" t="s">
        <v>68</v>
      </c>
      <c r="B28" t="s">
        <v>2183</v>
      </c>
    </row>
    <row r="29" spans="1:2" x14ac:dyDescent="0.25">
      <c r="A29" t="s">
        <v>32</v>
      </c>
      <c r="B29" t="s">
        <v>2184</v>
      </c>
    </row>
    <row r="30" spans="1:2" x14ac:dyDescent="0.25">
      <c r="A30" t="s">
        <v>116</v>
      </c>
      <c r="B30" t="s">
        <v>2185</v>
      </c>
    </row>
    <row r="31" spans="1:2" x14ac:dyDescent="0.25">
      <c r="A31" t="s">
        <v>84</v>
      </c>
      <c r="B31" t="s">
        <v>2186</v>
      </c>
    </row>
    <row r="32" spans="1:2" x14ac:dyDescent="0.25">
      <c r="A32" t="s">
        <v>52</v>
      </c>
      <c r="B32" t="s">
        <v>2187</v>
      </c>
    </row>
    <row r="33" spans="1:2" x14ac:dyDescent="0.25">
      <c r="A33" t="s">
        <v>60</v>
      </c>
      <c r="B33" t="s">
        <v>2188</v>
      </c>
    </row>
    <row r="34" spans="1:2" x14ac:dyDescent="0.25">
      <c r="A34" t="s">
        <v>122</v>
      </c>
      <c r="B34" t="s">
        <v>2189</v>
      </c>
    </row>
    <row r="35" spans="1:2" x14ac:dyDescent="0.25">
      <c r="A35" t="s">
        <v>55</v>
      </c>
      <c r="B35" t="s">
        <v>2190</v>
      </c>
    </row>
    <row r="36" spans="1:2" x14ac:dyDescent="0.25">
      <c r="A36" t="s">
        <v>109</v>
      </c>
      <c r="B36" t="s">
        <v>2191</v>
      </c>
    </row>
    <row r="37" spans="1:2" x14ac:dyDescent="0.25">
      <c r="A37" t="s">
        <v>110</v>
      </c>
      <c r="B37" t="s">
        <v>2192</v>
      </c>
    </row>
    <row r="38" spans="1:2" x14ac:dyDescent="0.25">
      <c r="A38" t="s">
        <v>138</v>
      </c>
      <c r="B38" t="s">
        <v>2193</v>
      </c>
    </row>
    <row r="39" spans="1:2" x14ac:dyDescent="0.25">
      <c r="A39" t="s">
        <v>64</v>
      </c>
      <c r="B39" t="s">
        <v>2194</v>
      </c>
    </row>
    <row r="40" spans="1:2" x14ac:dyDescent="0.25">
      <c r="A40" t="s">
        <v>29</v>
      </c>
      <c r="B40" t="s">
        <v>2195</v>
      </c>
    </row>
    <row r="41" spans="1:2" x14ac:dyDescent="0.25">
      <c r="A41" t="s">
        <v>90</v>
      </c>
      <c r="B41" t="s">
        <v>2196</v>
      </c>
    </row>
    <row r="42" spans="1:2" x14ac:dyDescent="0.25">
      <c r="A42" t="s">
        <v>35</v>
      </c>
      <c r="B42" t="s">
        <v>2197</v>
      </c>
    </row>
    <row r="43" spans="1:2" x14ac:dyDescent="0.25">
      <c r="A43" t="s">
        <v>70</v>
      </c>
      <c r="B43" t="s">
        <v>2198</v>
      </c>
    </row>
    <row r="44" spans="1:2" x14ac:dyDescent="0.25">
      <c r="A44" t="s">
        <v>105</v>
      </c>
      <c r="B44" t="s">
        <v>2199</v>
      </c>
    </row>
    <row r="45" spans="1:2" x14ac:dyDescent="0.25">
      <c r="A45" t="s">
        <v>131</v>
      </c>
      <c r="B45" t="s">
        <v>2200</v>
      </c>
    </row>
    <row r="46" spans="1:2" x14ac:dyDescent="0.25">
      <c r="A46" t="s">
        <v>104</v>
      </c>
      <c r="B46" t="s">
        <v>2201</v>
      </c>
    </row>
    <row r="47" spans="1:2" x14ac:dyDescent="0.25">
      <c r="A47" t="s">
        <v>31</v>
      </c>
      <c r="B47" t="s">
        <v>2202</v>
      </c>
    </row>
    <row r="48" spans="1:2" x14ac:dyDescent="0.25">
      <c r="A48" t="s">
        <v>69</v>
      </c>
      <c r="B48" t="s">
        <v>2203</v>
      </c>
    </row>
    <row r="49" spans="1:2" x14ac:dyDescent="0.25">
      <c r="A49" t="s">
        <v>46</v>
      </c>
      <c r="B49" t="s">
        <v>2204</v>
      </c>
    </row>
    <row r="50" spans="1:2" x14ac:dyDescent="0.25">
      <c r="A50" t="s">
        <v>127</v>
      </c>
      <c r="B50" t="s">
        <v>2205</v>
      </c>
    </row>
    <row r="51" spans="1:2" x14ac:dyDescent="0.25">
      <c r="A51" t="s">
        <v>26</v>
      </c>
      <c r="B51" t="s">
        <v>2206</v>
      </c>
    </row>
    <row r="52" spans="1:2" x14ac:dyDescent="0.25">
      <c r="A52" t="s">
        <v>119</v>
      </c>
      <c r="B52" t="s">
        <v>2207</v>
      </c>
    </row>
    <row r="53" spans="1:2" x14ac:dyDescent="0.25">
      <c r="A53" t="s">
        <v>99</v>
      </c>
      <c r="B53" t="s">
        <v>2208</v>
      </c>
    </row>
    <row r="54" spans="1:2" x14ac:dyDescent="0.25">
      <c r="A54" t="s">
        <v>72</v>
      </c>
      <c r="B54" t="s">
        <v>2209</v>
      </c>
    </row>
    <row r="55" spans="1:2" x14ac:dyDescent="0.25">
      <c r="A55" t="s">
        <v>25</v>
      </c>
      <c r="B55" t="s">
        <v>2210</v>
      </c>
    </row>
    <row r="56" spans="1:2" x14ac:dyDescent="0.25">
      <c r="A56" t="s">
        <v>117</v>
      </c>
      <c r="B56" t="s">
        <v>2211</v>
      </c>
    </row>
    <row r="57" spans="1:2" x14ac:dyDescent="0.25">
      <c r="A57" t="s">
        <v>96</v>
      </c>
      <c r="B57" t="s">
        <v>2212</v>
      </c>
    </row>
    <row r="58" spans="1:2" x14ac:dyDescent="0.25">
      <c r="A58" t="s">
        <v>62</v>
      </c>
      <c r="B58" t="s">
        <v>2213</v>
      </c>
    </row>
    <row r="59" spans="1:2" x14ac:dyDescent="0.25">
      <c r="A59" t="s">
        <v>30</v>
      </c>
      <c r="B59" t="s">
        <v>2214</v>
      </c>
    </row>
    <row r="60" spans="1:2" x14ac:dyDescent="0.25">
      <c r="A60" t="s">
        <v>44</v>
      </c>
      <c r="B60" t="s">
        <v>2215</v>
      </c>
    </row>
    <row r="61" spans="1:2" x14ac:dyDescent="0.25">
      <c r="A61" t="s">
        <v>81</v>
      </c>
      <c r="B61" t="s">
        <v>2216</v>
      </c>
    </row>
    <row r="62" spans="1:2" x14ac:dyDescent="0.25">
      <c r="A62" t="s">
        <v>82</v>
      </c>
      <c r="B62" t="s">
        <v>2217</v>
      </c>
    </row>
    <row r="63" spans="1:2" x14ac:dyDescent="0.25">
      <c r="A63" t="s">
        <v>39</v>
      </c>
      <c r="B63" t="s">
        <v>2218</v>
      </c>
    </row>
    <row r="64" spans="1:2" x14ac:dyDescent="0.25">
      <c r="A64" t="s">
        <v>67</v>
      </c>
      <c r="B64" t="s">
        <v>2219</v>
      </c>
    </row>
    <row r="65" spans="1:2" x14ac:dyDescent="0.25">
      <c r="A65" t="s">
        <v>100</v>
      </c>
      <c r="B65" t="s">
        <v>2220</v>
      </c>
    </row>
    <row r="66" spans="1:2" x14ac:dyDescent="0.25">
      <c r="A66" t="s">
        <v>74</v>
      </c>
      <c r="B66" t="s">
        <v>2221</v>
      </c>
    </row>
    <row r="67" spans="1:2" x14ac:dyDescent="0.25">
      <c r="A67" t="s">
        <v>95</v>
      </c>
      <c r="B67" t="s">
        <v>2222</v>
      </c>
    </row>
    <row r="68" spans="1:2" x14ac:dyDescent="0.25">
      <c r="A68" t="s">
        <v>24</v>
      </c>
      <c r="B68" t="s">
        <v>2223</v>
      </c>
    </row>
    <row r="69" spans="1:2" x14ac:dyDescent="0.25">
      <c r="A69" t="s">
        <v>36</v>
      </c>
      <c r="B69" t="s">
        <v>2224</v>
      </c>
    </row>
    <row r="70" spans="1:2" x14ac:dyDescent="0.25">
      <c r="A70" t="s">
        <v>49</v>
      </c>
      <c r="B70" t="s">
        <v>2225</v>
      </c>
    </row>
    <row r="71" spans="1:2" x14ac:dyDescent="0.25">
      <c r="A71" t="s">
        <v>77</v>
      </c>
      <c r="B71" t="s">
        <v>2226</v>
      </c>
    </row>
    <row r="72" spans="1:2" x14ac:dyDescent="0.25">
      <c r="A72" t="s">
        <v>27</v>
      </c>
      <c r="B72" t="s">
        <v>2227</v>
      </c>
    </row>
    <row r="73" spans="1:2" x14ac:dyDescent="0.25">
      <c r="A73" t="s">
        <v>53</v>
      </c>
      <c r="B73" t="s">
        <v>2228</v>
      </c>
    </row>
    <row r="74" spans="1:2" x14ac:dyDescent="0.25">
      <c r="A74" t="s">
        <v>51</v>
      </c>
      <c r="B74" t="s">
        <v>2229</v>
      </c>
    </row>
    <row r="75" spans="1:2" x14ac:dyDescent="0.25">
      <c r="A75" t="s">
        <v>126</v>
      </c>
      <c r="B75" t="s">
        <v>2230</v>
      </c>
    </row>
    <row r="76" spans="1:2" x14ac:dyDescent="0.25">
      <c r="A76" t="s">
        <v>97</v>
      </c>
      <c r="B76" t="s">
        <v>2231</v>
      </c>
    </row>
    <row r="77" spans="1:2" x14ac:dyDescent="0.25">
      <c r="A77" t="s">
        <v>41</v>
      </c>
      <c r="B77" t="s">
        <v>2232</v>
      </c>
    </row>
    <row r="78" spans="1:2" x14ac:dyDescent="0.25">
      <c r="A78" t="s">
        <v>40</v>
      </c>
      <c r="B78" t="s">
        <v>2233</v>
      </c>
    </row>
    <row r="79" spans="1:2" x14ac:dyDescent="0.25">
      <c r="A79" t="s">
        <v>23</v>
      </c>
      <c r="B79" t="s">
        <v>2234</v>
      </c>
    </row>
    <row r="80" spans="1:2" x14ac:dyDescent="0.25">
      <c r="A80" t="s">
        <v>91</v>
      </c>
      <c r="B80" t="s">
        <v>2235</v>
      </c>
    </row>
    <row r="81" spans="1:2" x14ac:dyDescent="0.25">
      <c r="A81" t="s">
        <v>50</v>
      </c>
      <c r="B81" t="s">
        <v>2236</v>
      </c>
    </row>
    <row r="82" spans="1:2" x14ac:dyDescent="0.25">
      <c r="A82" t="s">
        <v>93</v>
      </c>
      <c r="B82" t="s">
        <v>2237</v>
      </c>
    </row>
    <row r="83" spans="1:2" x14ac:dyDescent="0.25">
      <c r="A83" t="s">
        <v>28</v>
      </c>
      <c r="B83" t="s">
        <v>2238</v>
      </c>
    </row>
    <row r="84" spans="1:2" x14ac:dyDescent="0.25">
      <c r="A84" t="s">
        <v>42</v>
      </c>
      <c r="B84" t="s">
        <v>2239</v>
      </c>
    </row>
    <row r="85" spans="1:2" x14ac:dyDescent="0.25">
      <c r="A85" t="s">
        <v>88</v>
      </c>
      <c r="B85" t="s">
        <v>2240</v>
      </c>
    </row>
    <row r="86" spans="1:2" x14ac:dyDescent="0.25">
      <c r="A86" t="s">
        <v>133</v>
      </c>
      <c r="B86" t="s">
        <v>2241</v>
      </c>
    </row>
    <row r="87" spans="1:2" x14ac:dyDescent="0.25">
      <c r="A87" t="s">
        <v>114</v>
      </c>
      <c r="B87" t="s">
        <v>2242</v>
      </c>
    </row>
    <row r="88" spans="1:2" x14ac:dyDescent="0.25">
      <c r="A88" t="s">
        <v>89</v>
      </c>
      <c r="B88" t="s">
        <v>2243</v>
      </c>
    </row>
    <row r="89" spans="1:2" x14ac:dyDescent="0.25">
      <c r="A89" t="s">
        <v>61</v>
      </c>
      <c r="B89" t="s">
        <v>2244</v>
      </c>
    </row>
    <row r="90" spans="1:2" x14ac:dyDescent="0.25">
      <c r="A90" t="s">
        <v>79</v>
      </c>
      <c r="B90" t="s">
        <v>2245</v>
      </c>
    </row>
    <row r="91" spans="1:2" x14ac:dyDescent="0.25">
      <c r="A91" t="s">
        <v>118</v>
      </c>
      <c r="B91" t="s">
        <v>2246</v>
      </c>
    </row>
    <row r="92" spans="1:2" x14ac:dyDescent="0.25">
      <c r="A92" t="s">
        <v>43</v>
      </c>
      <c r="B92" t="s">
        <v>2247</v>
      </c>
    </row>
    <row r="93" spans="1:2" x14ac:dyDescent="0.25">
      <c r="A93" t="s">
        <v>71</v>
      </c>
      <c r="B93" t="s">
        <v>2248</v>
      </c>
    </row>
    <row r="94" spans="1:2" x14ac:dyDescent="0.25">
      <c r="A94" t="s">
        <v>94</v>
      </c>
      <c r="B94" t="s">
        <v>2249</v>
      </c>
    </row>
    <row r="95" spans="1:2" x14ac:dyDescent="0.25">
      <c r="A95" t="s">
        <v>33</v>
      </c>
      <c r="B95" t="s">
        <v>2250</v>
      </c>
    </row>
    <row r="96" spans="1:2" x14ac:dyDescent="0.25">
      <c r="A96" t="s">
        <v>21</v>
      </c>
      <c r="B96" t="s">
        <v>2251</v>
      </c>
    </row>
    <row r="97" spans="1:2" x14ac:dyDescent="0.25">
      <c r="A97" t="s">
        <v>54</v>
      </c>
      <c r="B97" t="s">
        <v>2252</v>
      </c>
    </row>
    <row r="98" spans="1:2" x14ac:dyDescent="0.25">
      <c r="A98" t="s">
        <v>78</v>
      </c>
      <c r="B98" t="s">
        <v>2253</v>
      </c>
    </row>
    <row r="99" spans="1:2" x14ac:dyDescent="0.25">
      <c r="A99" t="s">
        <v>139</v>
      </c>
      <c r="B99" t="s">
        <v>2254</v>
      </c>
    </row>
    <row r="100" spans="1:2" x14ac:dyDescent="0.25">
      <c r="A100" t="s">
        <v>136</v>
      </c>
      <c r="B100" t="s">
        <v>2255</v>
      </c>
    </row>
    <row r="101" spans="1:2" x14ac:dyDescent="0.25">
      <c r="A101" t="s">
        <v>37</v>
      </c>
      <c r="B101" t="s">
        <v>2256</v>
      </c>
    </row>
    <row r="102" spans="1:2" x14ac:dyDescent="0.25">
      <c r="A102" t="s">
        <v>80</v>
      </c>
      <c r="B102" t="s">
        <v>2257</v>
      </c>
    </row>
    <row r="103" spans="1:2" x14ac:dyDescent="0.25">
      <c r="A103" t="s">
        <v>113</v>
      </c>
      <c r="B103" t="s">
        <v>2258</v>
      </c>
    </row>
    <row r="104" spans="1:2" x14ac:dyDescent="0.25">
      <c r="A104" t="s">
        <v>121</v>
      </c>
      <c r="B104" t="s">
        <v>2259</v>
      </c>
    </row>
    <row r="105" spans="1:2" x14ac:dyDescent="0.25">
      <c r="A105" t="s">
        <v>120</v>
      </c>
      <c r="B105" t="s">
        <v>2260</v>
      </c>
    </row>
    <row r="106" spans="1:2" x14ac:dyDescent="0.25">
      <c r="A106" t="s">
        <v>86</v>
      </c>
      <c r="B106" t="s">
        <v>2261</v>
      </c>
    </row>
    <row r="107" spans="1:2" x14ac:dyDescent="0.25">
      <c r="A107" t="s">
        <v>129</v>
      </c>
      <c r="B107" t="s">
        <v>2262</v>
      </c>
    </row>
    <row r="108" spans="1:2" x14ac:dyDescent="0.25">
      <c r="A108" t="s">
        <v>134</v>
      </c>
      <c r="B108" t="s">
        <v>2263</v>
      </c>
    </row>
    <row r="109" spans="1:2" x14ac:dyDescent="0.25">
      <c r="A109" t="s">
        <v>112</v>
      </c>
      <c r="B109" t="s">
        <v>2264</v>
      </c>
    </row>
    <row r="110" spans="1:2" x14ac:dyDescent="0.25">
      <c r="A110" t="s">
        <v>128</v>
      </c>
      <c r="B110" t="s">
        <v>2265</v>
      </c>
    </row>
    <row r="111" spans="1:2" x14ac:dyDescent="0.25">
      <c r="A111" t="s">
        <v>132</v>
      </c>
      <c r="B111" t="s">
        <v>2266</v>
      </c>
    </row>
    <row r="112" spans="1:2" x14ac:dyDescent="0.25">
      <c r="A112" t="s">
        <v>137</v>
      </c>
      <c r="B112" t="s">
        <v>2267</v>
      </c>
    </row>
    <row r="113" spans="1:2" x14ac:dyDescent="0.25">
      <c r="A113" t="s">
        <v>75</v>
      </c>
      <c r="B113" t="s">
        <v>2268</v>
      </c>
    </row>
    <row r="114" spans="1:2" x14ac:dyDescent="0.25">
      <c r="A114" t="s">
        <v>106</v>
      </c>
      <c r="B114" t="s">
        <v>2269</v>
      </c>
    </row>
    <row r="115" spans="1:2" x14ac:dyDescent="0.25">
      <c r="A115" t="s">
        <v>83</v>
      </c>
      <c r="B115" t="s">
        <v>2270</v>
      </c>
    </row>
    <row r="116" spans="1:2" x14ac:dyDescent="0.25">
      <c r="A116" t="s">
        <v>135</v>
      </c>
      <c r="B116" t="s">
        <v>2271</v>
      </c>
    </row>
    <row r="117" spans="1:2" x14ac:dyDescent="0.25">
      <c r="A117" t="s">
        <v>107</v>
      </c>
      <c r="B117" t="s">
        <v>2272</v>
      </c>
    </row>
    <row r="118" spans="1:2" x14ac:dyDescent="0.25">
      <c r="A118" t="s">
        <v>76</v>
      </c>
      <c r="B118" t="s">
        <v>2273</v>
      </c>
    </row>
    <row r="119" spans="1:2" x14ac:dyDescent="0.25">
      <c r="A119" t="s">
        <v>125</v>
      </c>
      <c r="B119" t="s">
        <v>2274</v>
      </c>
    </row>
    <row r="120" spans="1:2" x14ac:dyDescent="0.25">
      <c r="A120" t="s">
        <v>15</v>
      </c>
      <c r="B120" t="s">
        <v>2275</v>
      </c>
    </row>
    <row r="121" spans="1:2" x14ac:dyDescent="0.25">
      <c r="A121" t="s">
        <v>11</v>
      </c>
      <c r="B121" t="s">
        <v>2276</v>
      </c>
    </row>
    <row r="122" spans="1:2" x14ac:dyDescent="0.25">
      <c r="A122" t="s">
        <v>10</v>
      </c>
      <c r="B122" t="s">
        <v>2277</v>
      </c>
    </row>
    <row r="123" spans="1:2" x14ac:dyDescent="0.25">
      <c r="A123" t="s">
        <v>13</v>
      </c>
      <c r="B123" t="s">
        <v>2278</v>
      </c>
    </row>
    <row r="124" spans="1:2" x14ac:dyDescent="0.25">
      <c r="A124" t="s">
        <v>14</v>
      </c>
      <c r="B124" t="s">
        <v>2279</v>
      </c>
    </row>
    <row r="125" spans="1:2" x14ac:dyDescent="0.25">
      <c r="A125" t="s">
        <v>8</v>
      </c>
      <c r="B125" t="s">
        <v>2280</v>
      </c>
    </row>
    <row r="126" spans="1:2" x14ac:dyDescent="0.25">
      <c r="A126" t="s">
        <v>18</v>
      </c>
      <c r="B126" t="s">
        <v>2281</v>
      </c>
    </row>
    <row r="127" spans="1:2" x14ac:dyDescent="0.25">
      <c r="A127" t="s">
        <v>16</v>
      </c>
      <c r="B127" t="s">
        <v>2282</v>
      </c>
    </row>
    <row r="128" spans="1:2" x14ac:dyDescent="0.25">
      <c r="A128" t="s">
        <v>20</v>
      </c>
      <c r="B128" t="s">
        <v>2283</v>
      </c>
    </row>
    <row r="129" spans="1:2" x14ac:dyDescent="0.25">
      <c r="A129" t="s">
        <v>17</v>
      </c>
      <c r="B129" t="s">
        <v>2284</v>
      </c>
    </row>
    <row r="130" spans="1:2" x14ac:dyDescent="0.25">
      <c r="A130" t="s">
        <v>12</v>
      </c>
      <c r="B130" t="s">
        <v>2285</v>
      </c>
    </row>
    <row r="131" spans="1:2" x14ac:dyDescent="0.25">
      <c r="A131" t="s">
        <v>9</v>
      </c>
      <c r="B131" t="s">
        <v>2286</v>
      </c>
    </row>
    <row r="132" spans="1:2" x14ac:dyDescent="0.25">
      <c r="A132" t="s">
        <v>19</v>
      </c>
      <c r="B132" t="s">
        <v>2287</v>
      </c>
    </row>
    <row r="133" spans="1:2" x14ac:dyDescent="0.25">
      <c r="A133" t="s">
        <v>7</v>
      </c>
      <c r="B133" t="s">
        <v>2288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Srbench all results</vt:lpstr>
      <vt:lpstr>Random results</vt:lpstr>
      <vt:lpstr>Srbench noise 0</vt:lpstr>
      <vt:lpstr>Srbench noise 0.01</vt:lpstr>
      <vt:lpstr>Random noise 0</vt:lpstr>
      <vt:lpstr>Random noise 0.001</vt:lpstr>
      <vt:lpstr>Random noise 0.01</vt:lpstr>
      <vt:lpstr>srbench true 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Aleksandar</dc:creator>
  <cp:lastModifiedBy>Aleksandar</cp:lastModifiedBy>
  <dcterms:created xsi:type="dcterms:W3CDTF">2015-06-05T18:17:20Z</dcterms:created>
  <dcterms:modified xsi:type="dcterms:W3CDTF">2022-10-05T07:36:03Z</dcterms:modified>
</cp:coreProperties>
</file>